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hidePivotFieldList="1"/>
  <mc:AlternateContent xmlns:mc="http://schemas.openxmlformats.org/markup-compatibility/2006">
    <mc:Choice Requires="x15">
      <x15ac:absPath xmlns:x15ac="http://schemas.microsoft.com/office/spreadsheetml/2010/11/ac" url="C:\Users\sitim\Downloads\"/>
    </mc:Choice>
  </mc:AlternateContent>
  <xr:revisionPtr revIDLastSave="0" documentId="8_{D1D6BAAC-420F-4F2C-8A6F-63ACAC0A95DB}" xr6:coauthVersionLast="47" xr6:coauthVersionMax="47" xr10:uidLastSave="{00000000-0000-0000-0000-000000000000}"/>
  <bookViews>
    <workbookView xWindow="-60" yWindow="-60" windowWidth="15480" windowHeight="11640" firstSheet="3" activeTab="2" xr2:uid="{00000000-000D-0000-FFFF-FFFF00000000}"/>
  </bookViews>
  <sheets>
    <sheet name="PAYMENT by SAP" sheetId="1" r:id="rId1"/>
    <sheet name="Detail Payment" sheetId="2" r:id="rId2"/>
    <sheet name="Pivot" sheetId="3" r:id="rId3"/>
    <sheet name="Dashboar AR Report" sheetId="4" r:id="rId4"/>
    <sheet name="Lembar1" sheetId="5" r:id="rId5"/>
  </sheets>
  <externalReferences>
    <externalReference r:id="rId6"/>
  </externalReferences>
  <definedNames>
    <definedName name="_xlnm._FilterDatabase" localSheetId="1" hidden="1">'Detail Payment'!$B$12:$V$2139</definedName>
    <definedName name="_xlnm._FilterDatabase" localSheetId="0" hidden="1">'PAYMENT by SAP'!$B$2:$O$2129</definedName>
    <definedName name="_xlnm.Print_Area" localSheetId="3">'Dashboar AR Report'!$A$1:$AD$58</definedName>
    <definedName name="Slicer_Cust.Name">#N/A</definedName>
    <definedName name="Slicer_Custo._Typ">#N/A</definedName>
    <definedName name="Slicer_Invoice_Typ">#N/A</definedName>
    <definedName name="Slicer_Month">#N/A</definedName>
    <definedName name="Slicer_Risk_Status">#N/A</definedName>
    <definedName name="Slicer_Year">#N/A</definedName>
  </definedNames>
  <calcPr calcId="191028"/>
  <pivotCaches>
    <pivotCache cacheId="205"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 i="3" l="1"/>
  <c r="U38" i="3"/>
  <c r="U39" i="3"/>
  <c r="U40" i="3"/>
  <c r="U41" i="3"/>
  <c r="W38" i="3"/>
  <c r="W39" i="3"/>
  <c r="W40" i="3"/>
  <c r="W41" i="3"/>
  <c r="W42" i="3"/>
  <c r="W43" i="3"/>
  <c r="W44" i="3"/>
  <c r="W45" i="3"/>
  <c r="W46" i="3"/>
  <c r="W47" i="3"/>
  <c r="W48" i="3"/>
  <c r="W37" i="3"/>
  <c r="V10" i="3"/>
  <c r="V20" i="3"/>
  <c r="E10" i="2"/>
  <c r="B2353" i="2"/>
  <c r="C2353" i="2"/>
  <c r="E2353" i="2"/>
  <c r="F2353" i="2"/>
  <c r="G2353" i="2"/>
  <c r="I2353" i="2"/>
  <c r="H2353" i="2" s="1"/>
  <c r="J2353" i="2"/>
  <c r="K2353" i="2"/>
  <c r="L2353" i="2"/>
  <c r="M2353" i="2"/>
  <c r="N2353" i="2"/>
  <c r="O2353" i="2"/>
  <c r="P2353" i="2"/>
  <c r="Q2353" i="2"/>
  <c r="R2353" i="2"/>
  <c r="S2353" i="2"/>
  <c r="T2353" i="2"/>
  <c r="U2353" i="2"/>
  <c r="B2354" i="2"/>
  <c r="C2354" i="2"/>
  <c r="E2354" i="2"/>
  <c r="F2354" i="2"/>
  <c r="G2354" i="2"/>
  <c r="I2354" i="2"/>
  <c r="H2354" i="2" s="1"/>
  <c r="J2354" i="2"/>
  <c r="K2354" i="2"/>
  <c r="L2354" i="2"/>
  <c r="M2354" i="2"/>
  <c r="N2354" i="2"/>
  <c r="O2354" i="2"/>
  <c r="P2354" i="2"/>
  <c r="Q2354" i="2"/>
  <c r="R2354" i="2"/>
  <c r="S2354" i="2"/>
  <c r="T2354" i="2"/>
  <c r="U2354" i="2"/>
  <c r="B2355" i="2"/>
  <c r="C2355" i="2"/>
  <c r="E2355" i="2"/>
  <c r="F2355" i="2"/>
  <c r="G2355" i="2"/>
  <c r="I2355" i="2"/>
  <c r="H2355" i="2" s="1"/>
  <c r="J2355" i="2"/>
  <c r="K2355" i="2"/>
  <c r="L2355" i="2"/>
  <c r="M2355" i="2"/>
  <c r="N2355" i="2"/>
  <c r="O2355" i="2"/>
  <c r="P2355" i="2"/>
  <c r="Q2355" i="2"/>
  <c r="R2355" i="2"/>
  <c r="S2355" i="2"/>
  <c r="T2355" i="2"/>
  <c r="U2355" i="2"/>
  <c r="B2356" i="2"/>
  <c r="C2356" i="2"/>
  <c r="E2356" i="2"/>
  <c r="F2356" i="2"/>
  <c r="G2356" i="2"/>
  <c r="I2356" i="2"/>
  <c r="H2356" i="2" s="1"/>
  <c r="J2356" i="2"/>
  <c r="K2356" i="2"/>
  <c r="L2356" i="2"/>
  <c r="M2356" i="2"/>
  <c r="N2356" i="2"/>
  <c r="O2356" i="2"/>
  <c r="P2356" i="2"/>
  <c r="Q2356" i="2"/>
  <c r="R2356" i="2"/>
  <c r="S2356" i="2"/>
  <c r="T2356" i="2"/>
  <c r="U2356" i="2"/>
  <c r="B2357" i="2"/>
  <c r="C2357" i="2"/>
  <c r="E2357" i="2"/>
  <c r="F2357" i="2"/>
  <c r="G2357" i="2"/>
  <c r="I2357" i="2"/>
  <c r="H2357" i="2" s="1"/>
  <c r="J2357" i="2"/>
  <c r="K2357" i="2"/>
  <c r="L2357" i="2"/>
  <c r="M2357" i="2"/>
  <c r="N2357" i="2"/>
  <c r="O2357" i="2"/>
  <c r="P2357" i="2"/>
  <c r="Q2357" i="2"/>
  <c r="R2357" i="2"/>
  <c r="S2357" i="2"/>
  <c r="T2357" i="2"/>
  <c r="U2357" i="2"/>
  <c r="B2358" i="2"/>
  <c r="C2358" i="2"/>
  <c r="E2358" i="2"/>
  <c r="F2358" i="2"/>
  <c r="G2358" i="2"/>
  <c r="I2358" i="2"/>
  <c r="H2358" i="2" s="1"/>
  <c r="J2358" i="2"/>
  <c r="K2358" i="2"/>
  <c r="L2358" i="2"/>
  <c r="M2358" i="2"/>
  <c r="N2358" i="2"/>
  <c r="O2358" i="2"/>
  <c r="P2358" i="2"/>
  <c r="Q2358" i="2"/>
  <c r="R2358" i="2"/>
  <c r="S2358" i="2"/>
  <c r="T2358" i="2"/>
  <c r="U2358" i="2"/>
  <c r="B2359" i="2"/>
  <c r="C2359" i="2"/>
  <c r="E2359" i="2"/>
  <c r="F2359" i="2"/>
  <c r="G2359" i="2"/>
  <c r="I2359" i="2"/>
  <c r="H2359" i="2" s="1"/>
  <c r="J2359" i="2"/>
  <c r="K2359" i="2"/>
  <c r="L2359" i="2"/>
  <c r="M2359" i="2"/>
  <c r="N2359" i="2"/>
  <c r="O2359" i="2"/>
  <c r="P2359" i="2"/>
  <c r="Q2359" i="2"/>
  <c r="R2359" i="2"/>
  <c r="S2359" i="2"/>
  <c r="T2359" i="2"/>
  <c r="U2359" i="2"/>
  <c r="B2360" i="2"/>
  <c r="C2360" i="2"/>
  <c r="E2360" i="2"/>
  <c r="F2360" i="2"/>
  <c r="G2360" i="2"/>
  <c r="I2360" i="2"/>
  <c r="H2360" i="2" s="1"/>
  <c r="J2360" i="2"/>
  <c r="K2360" i="2"/>
  <c r="L2360" i="2"/>
  <c r="M2360" i="2"/>
  <c r="N2360" i="2"/>
  <c r="O2360" i="2"/>
  <c r="P2360" i="2"/>
  <c r="Q2360" i="2"/>
  <c r="R2360" i="2"/>
  <c r="S2360" i="2"/>
  <c r="T2360" i="2"/>
  <c r="U2360" i="2"/>
  <c r="B2361" i="2"/>
  <c r="C2361" i="2"/>
  <c r="E2361" i="2"/>
  <c r="F2361" i="2"/>
  <c r="G2361" i="2"/>
  <c r="I2361" i="2"/>
  <c r="H2361" i="2" s="1"/>
  <c r="J2361" i="2"/>
  <c r="K2361" i="2"/>
  <c r="L2361" i="2"/>
  <c r="M2361" i="2"/>
  <c r="N2361" i="2"/>
  <c r="O2361" i="2"/>
  <c r="P2361" i="2"/>
  <c r="Q2361" i="2"/>
  <c r="R2361" i="2"/>
  <c r="S2361" i="2"/>
  <c r="T2361" i="2"/>
  <c r="U2361" i="2"/>
  <c r="B2362" i="2"/>
  <c r="C2362" i="2"/>
  <c r="E2362" i="2"/>
  <c r="F2362" i="2"/>
  <c r="G2362" i="2"/>
  <c r="I2362" i="2"/>
  <c r="H2362" i="2" s="1"/>
  <c r="J2362" i="2"/>
  <c r="K2362" i="2"/>
  <c r="L2362" i="2"/>
  <c r="M2362" i="2"/>
  <c r="N2362" i="2"/>
  <c r="O2362" i="2"/>
  <c r="P2362" i="2"/>
  <c r="Q2362" i="2"/>
  <c r="R2362" i="2"/>
  <c r="S2362" i="2"/>
  <c r="T2362" i="2"/>
  <c r="U2362" i="2"/>
  <c r="B2363" i="2"/>
  <c r="C2363" i="2"/>
  <c r="E2363" i="2"/>
  <c r="F2363" i="2"/>
  <c r="G2363" i="2"/>
  <c r="I2363" i="2"/>
  <c r="H2363" i="2" s="1"/>
  <c r="J2363" i="2"/>
  <c r="K2363" i="2"/>
  <c r="L2363" i="2"/>
  <c r="M2363" i="2"/>
  <c r="N2363" i="2"/>
  <c r="O2363" i="2"/>
  <c r="P2363" i="2"/>
  <c r="Q2363" i="2"/>
  <c r="R2363" i="2"/>
  <c r="S2363" i="2"/>
  <c r="T2363" i="2"/>
  <c r="U2363" i="2"/>
  <c r="B2364" i="2"/>
  <c r="C2364" i="2"/>
  <c r="E2364" i="2"/>
  <c r="F2364" i="2"/>
  <c r="G2364" i="2"/>
  <c r="I2364" i="2"/>
  <c r="H2364" i="2" s="1"/>
  <c r="J2364" i="2"/>
  <c r="K2364" i="2"/>
  <c r="L2364" i="2"/>
  <c r="M2364" i="2"/>
  <c r="N2364" i="2"/>
  <c r="O2364" i="2"/>
  <c r="P2364" i="2"/>
  <c r="Q2364" i="2"/>
  <c r="R2364" i="2"/>
  <c r="S2364" i="2"/>
  <c r="T2364" i="2"/>
  <c r="U2364" i="2"/>
  <c r="B2365" i="2"/>
  <c r="C2365" i="2"/>
  <c r="E2365" i="2"/>
  <c r="F2365" i="2"/>
  <c r="G2365" i="2"/>
  <c r="I2365" i="2"/>
  <c r="H2365" i="2" s="1"/>
  <c r="J2365" i="2"/>
  <c r="K2365" i="2"/>
  <c r="L2365" i="2"/>
  <c r="M2365" i="2"/>
  <c r="N2365" i="2"/>
  <c r="O2365" i="2"/>
  <c r="P2365" i="2"/>
  <c r="Q2365" i="2"/>
  <c r="R2365" i="2"/>
  <c r="S2365" i="2"/>
  <c r="T2365" i="2"/>
  <c r="U2365" i="2"/>
  <c r="B2366" i="2"/>
  <c r="C2366" i="2"/>
  <c r="E2366" i="2"/>
  <c r="F2366" i="2"/>
  <c r="G2366" i="2"/>
  <c r="I2366" i="2"/>
  <c r="H2366" i="2" s="1"/>
  <c r="J2366" i="2"/>
  <c r="K2366" i="2"/>
  <c r="L2366" i="2"/>
  <c r="M2366" i="2"/>
  <c r="N2366" i="2"/>
  <c r="O2366" i="2"/>
  <c r="P2366" i="2"/>
  <c r="Q2366" i="2"/>
  <c r="R2366" i="2"/>
  <c r="S2366" i="2"/>
  <c r="T2366" i="2"/>
  <c r="U2366" i="2"/>
  <c r="B2367" i="2"/>
  <c r="C2367" i="2"/>
  <c r="E2367" i="2"/>
  <c r="F2367" i="2"/>
  <c r="G2367" i="2"/>
  <c r="I2367" i="2"/>
  <c r="H2367" i="2" s="1"/>
  <c r="J2367" i="2"/>
  <c r="K2367" i="2"/>
  <c r="L2367" i="2"/>
  <c r="M2367" i="2"/>
  <c r="N2367" i="2"/>
  <c r="O2367" i="2"/>
  <c r="P2367" i="2"/>
  <c r="Q2367" i="2"/>
  <c r="R2367" i="2"/>
  <c r="S2367" i="2"/>
  <c r="T2367" i="2"/>
  <c r="U2367" i="2"/>
  <c r="B2368" i="2"/>
  <c r="C2368" i="2"/>
  <c r="E2368" i="2"/>
  <c r="F2368" i="2"/>
  <c r="G2368" i="2"/>
  <c r="I2368" i="2"/>
  <c r="H2368" i="2" s="1"/>
  <c r="J2368" i="2"/>
  <c r="K2368" i="2"/>
  <c r="L2368" i="2"/>
  <c r="M2368" i="2"/>
  <c r="N2368" i="2"/>
  <c r="O2368" i="2"/>
  <c r="P2368" i="2"/>
  <c r="Q2368" i="2"/>
  <c r="R2368" i="2"/>
  <c r="S2368" i="2"/>
  <c r="T2368" i="2"/>
  <c r="U2368" i="2"/>
  <c r="B2369" i="2"/>
  <c r="C2369" i="2"/>
  <c r="E2369" i="2"/>
  <c r="F2369" i="2"/>
  <c r="G2369" i="2"/>
  <c r="I2369" i="2"/>
  <c r="H2369" i="2" s="1"/>
  <c r="J2369" i="2"/>
  <c r="K2369" i="2"/>
  <c r="L2369" i="2"/>
  <c r="M2369" i="2"/>
  <c r="N2369" i="2"/>
  <c r="O2369" i="2"/>
  <c r="P2369" i="2"/>
  <c r="Q2369" i="2"/>
  <c r="R2369" i="2"/>
  <c r="S2369" i="2"/>
  <c r="T2369" i="2"/>
  <c r="U2369" i="2"/>
  <c r="B2370" i="2"/>
  <c r="C2370" i="2"/>
  <c r="E2370" i="2"/>
  <c r="F2370" i="2"/>
  <c r="G2370" i="2"/>
  <c r="I2370" i="2"/>
  <c r="H2370" i="2" s="1"/>
  <c r="J2370" i="2"/>
  <c r="K2370" i="2"/>
  <c r="L2370" i="2"/>
  <c r="M2370" i="2"/>
  <c r="N2370" i="2"/>
  <c r="O2370" i="2"/>
  <c r="P2370" i="2"/>
  <c r="Q2370" i="2"/>
  <c r="R2370" i="2"/>
  <c r="S2370" i="2"/>
  <c r="T2370" i="2"/>
  <c r="U2370" i="2"/>
  <c r="B2371" i="2"/>
  <c r="C2371" i="2"/>
  <c r="E2371" i="2"/>
  <c r="F2371" i="2"/>
  <c r="G2371" i="2"/>
  <c r="I2371" i="2"/>
  <c r="H2371" i="2" s="1"/>
  <c r="J2371" i="2"/>
  <c r="K2371" i="2"/>
  <c r="L2371" i="2"/>
  <c r="M2371" i="2"/>
  <c r="N2371" i="2"/>
  <c r="O2371" i="2"/>
  <c r="P2371" i="2"/>
  <c r="Q2371" i="2"/>
  <c r="R2371" i="2"/>
  <c r="S2371" i="2"/>
  <c r="T2371" i="2"/>
  <c r="U2371" i="2"/>
  <c r="B2372" i="2"/>
  <c r="C2372" i="2"/>
  <c r="E2372" i="2"/>
  <c r="F2372" i="2"/>
  <c r="G2372" i="2"/>
  <c r="I2372" i="2"/>
  <c r="H2372" i="2" s="1"/>
  <c r="J2372" i="2"/>
  <c r="K2372" i="2"/>
  <c r="L2372" i="2"/>
  <c r="M2372" i="2"/>
  <c r="N2372" i="2"/>
  <c r="O2372" i="2"/>
  <c r="P2372" i="2"/>
  <c r="Q2372" i="2"/>
  <c r="R2372" i="2"/>
  <c r="S2372" i="2"/>
  <c r="T2372" i="2"/>
  <c r="U2372" i="2"/>
  <c r="B2373" i="2"/>
  <c r="C2373" i="2"/>
  <c r="E2373" i="2"/>
  <c r="F2373" i="2"/>
  <c r="G2373" i="2"/>
  <c r="I2373" i="2"/>
  <c r="H2373" i="2" s="1"/>
  <c r="J2373" i="2"/>
  <c r="K2373" i="2"/>
  <c r="L2373" i="2"/>
  <c r="M2373" i="2"/>
  <c r="N2373" i="2"/>
  <c r="O2373" i="2"/>
  <c r="P2373" i="2"/>
  <c r="Q2373" i="2"/>
  <c r="R2373" i="2"/>
  <c r="S2373" i="2"/>
  <c r="T2373" i="2"/>
  <c r="U2373" i="2"/>
  <c r="B2374" i="2"/>
  <c r="C2374" i="2"/>
  <c r="E2374" i="2"/>
  <c r="F2374" i="2"/>
  <c r="G2374" i="2"/>
  <c r="I2374" i="2"/>
  <c r="H2374" i="2" s="1"/>
  <c r="J2374" i="2"/>
  <c r="K2374" i="2"/>
  <c r="L2374" i="2"/>
  <c r="M2374" i="2"/>
  <c r="N2374" i="2"/>
  <c r="O2374" i="2"/>
  <c r="P2374" i="2"/>
  <c r="Q2374" i="2"/>
  <c r="R2374" i="2"/>
  <c r="S2374" i="2"/>
  <c r="T2374" i="2"/>
  <c r="U2374" i="2"/>
  <c r="B2375" i="2"/>
  <c r="C2375" i="2"/>
  <c r="E2375" i="2"/>
  <c r="F2375" i="2"/>
  <c r="G2375" i="2"/>
  <c r="I2375" i="2"/>
  <c r="H2375" i="2" s="1"/>
  <c r="J2375" i="2"/>
  <c r="K2375" i="2"/>
  <c r="L2375" i="2"/>
  <c r="M2375" i="2"/>
  <c r="N2375" i="2"/>
  <c r="O2375" i="2"/>
  <c r="P2375" i="2"/>
  <c r="Q2375" i="2"/>
  <c r="R2375" i="2"/>
  <c r="S2375" i="2"/>
  <c r="T2375" i="2"/>
  <c r="U2375" i="2"/>
  <c r="B2376" i="2"/>
  <c r="C2376" i="2"/>
  <c r="E2376" i="2"/>
  <c r="F2376" i="2"/>
  <c r="G2376" i="2"/>
  <c r="I2376" i="2"/>
  <c r="H2376" i="2" s="1"/>
  <c r="J2376" i="2"/>
  <c r="K2376" i="2"/>
  <c r="L2376" i="2"/>
  <c r="M2376" i="2"/>
  <c r="N2376" i="2"/>
  <c r="O2376" i="2"/>
  <c r="P2376" i="2"/>
  <c r="Q2376" i="2"/>
  <c r="R2376" i="2"/>
  <c r="S2376" i="2"/>
  <c r="T2376" i="2"/>
  <c r="U2376" i="2"/>
  <c r="B2377" i="2"/>
  <c r="C2377" i="2"/>
  <c r="E2377" i="2"/>
  <c r="F2377" i="2"/>
  <c r="G2377" i="2"/>
  <c r="I2377" i="2"/>
  <c r="H2377" i="2" s="1"/>
  <c r="J2377" i="2"/>
  <c r="K2377" i="2"/>
  <c r="L2377" i="2"/>
  <c r="M2377" i="2"/>
  <c r="N2377" i="2"/>
  <c r="O2377" i="2"/>
  <c r="P2377" i="2"/>
  <c r="Q2377" i="2"/>
  <c r="R2377" i="2"/>
  <c r="S2377" i="2"/>
  <c r="T2377" i="2"/>
  <c r="U2377" i="2"/>
  <c r="B2378" i="2"/>
  <c r="C2378" i="2"/>
  <c r="E2378" i="2"/>
  <c r="F2378" i="2"/>
  <c r="G2378" i="2"/>
  <c r="I2378" i="2"/>
  <c r="H2378" i="2" s="1"/>
  <c r="J2378" i="2"/>
  <c r="K2378" i="2"/>
  <c r="L2378" i="2"/>
  <c r="M2378" i="2"/>
  <c r="N2378" i="2"/>
  <c r="O2378" i="2"/>
  <c r="P2378" i="2"/>
  <c r="Q2378" i="2"/>
  <c r="R2378" i="2"/>
  <c r="S2378" i="2"/>
  <c r="T2378" i="2"/>
  <c r="U2378" i="2"/>
  <c r="B2379" i="2"/>
  <c r="C2379" i="2"/>
  <c r="E2379" i="2"/>
  <c r="F2379" i="2"/>
  <c r="G2379" i="2"/>
  <c r="I2379" i="2"/>
  <c r="H2379" i="2" s="1"/>
  <c r="J2379" i="2"/>
  <c r="K2379" i="2"/>
  <c r="L2379" i="2"/>
  <c r="M2379" i="2"/>
  <c r="N2379" i="2"/>
  <c r="O2379" i="2"/>
  <c r="P2379" i="2"/>
  <c r="Q2379" i="2"/>
  <c r="R2379" i="2"/>
  <c r="S2379" i="2"/>
  <c r="T2379" i="2"/>
  <c r="U2379" i="2"/>
  <c r="B2380" i="2"/>
  <c r="C2380" i="2"/>
  <c r="E2380" i="2"/>
  <c r="F2380" i="2"/>
  <c r="G2380" i="2"/>
  <c r="I2380" i="2"/>
  <c r="H2380" i="2" s="1"/>
  <c r="J2380" i="2"/>
  <c r="K2380" i="2"/>
  <c r="L2380" i="2"/>
  <c r="M2380" i="2"/>
  <c r="N2380" i="2"/>
  <c r="O2380" i="2"/>
  <c r="P2380" i="2"/>
  <c r="Q2380" i="2"/>
  <c r="R2380" i="2"/>
  <c r="S2380" i="2"/>
  <c r="T2380" i="2"/>
  <c r="U2380" i="2"/>
  <c r="B2381" i="2"/>
  <c r="C2381" i="2"/>
  <c r="E2381" i="2"/>
  <c r="F2381" i="2"/>
  <c r="G2381" i="2"/>
  <c r="I2381" i="2"/>
  <c r="H2381" i="2" s="1"/>
  <c r="J2381" i="2"/>
  <c r="K2381" i="2"/>
  <c r="L2381" i="2"/>
  <c r="M2381" i="2"/>
  <c r="N2381" i="2"/>
  <c r="O2381" i="2"/>
  <c r="P2381" i="2"/>
  <c r="Q2381" i="2"/>
  <c r="R2381" i="2"/>
  <c r="S2381" i="2"/>
  <c r="T2381" i="2"/>
  <c r="U2381" i="2"/>
  <c r="B2382" i="2"/>
  <c r="C2382" i="2"/>
  <c r="E2382" i="2"/>
  <c r="F2382" i="2"/>
  <c r="G2382" i="2"/>
  <c r="I2382" i="2"/>
  <c r="H2382" i="2" s="1"/>
  <c r="J2382" i="2"/>
  <c r="K2382" i="2"/>
  <c r="L2382" i="2"/>
  <c r="M2382" i="2"/>
  <c r="N2382" i="2"/>
  <c r="O2382" i="2"/>
  <c r="P2382" i="2"/>
  <c r="Q2382" i="2"/>
  <c r="R2382" i="2"/>
  <c r="S2382" i="2"/>
  <c r="T2382" i="2"/>
  <c r="U2382" i="2"/>
  <c r="B2383" i="2"/>
  <c r="C2383" i="2"/>
  <c r="E2383" i="2"/>
  <c r="F2383" i="2"/>
  <c r="G2383" i="2"/>
  <c r="I2383" i="2"/>
  <c r="H2383" i="2" s="1"/>
  <c r="J2383" i="2"/>
  <c r="K2383" i="2"/>
  <c r="L2383" i="2"/>
  <c r="M2383" i="2"/>
  <c r="N2383" i="2"/>
  <c r="O2383" i="2"/>
  <c r="P2383" i="2"/>
  <c r="Q2383" i="2"/>
  <c r="R2383" i="2"/>
  <c r="S2383" i="2"/>
  <c r="T2383" i="2"/>
  <c r="U2383" i="2"/>
  <c r="B2384" i="2"/>
  <c r="C2384" i="2"/>
  <c r="E2384" i="2"/>
  <c r="F2384" i="2"/>
  <c r="G2384" i="2"/>
  <c r="I2384" i="2"/>
  <c r="H2384" i="2" s="1"/>
  <c r="J2384" i="2"/>
  <c r="K2384" i="2"/>
  <c r="L2384" i="2"/>
  <c r="M2384" i="2"/>
  <c r="N2384" i="2"/>
  <c r="O2384" i="2"/>
  <c r="P2384" i="2"/>
  <c r="Q2384" i="2"/>
  <c r="R2384" i="2"/>
  <c r="S2384" i="2"/>
  <c r="T2384" i="2"/>
  <c r="U2384" i="2"/>
  <c r="B2385" i="2"/>
  <c r="C2385" i="2"/>
  <c r="E2385" i="2"/>
  <c r="F2385" i="2"/>
  <c r="G2385" i="2"/>
  <c r="I2385" i="2"/>
  <c r="H2385" i="2" s="1"/>
  <c r="J2385" i="2"/>
  <c r="K2385" i="2"/>
  <c r="L2385" i="2"/>
  <c r="M2385" i="2"/>
  <c r="N2385" i="2"/>
  <c r="O2385" i="2"/>
  <c r="P2385" i="2"/>
  <c r="Q2385" i="2"/>
  <c r="R2385" i="2"/>
  <c r="S2385" i="2"/>
  <c r="T2385" i="2"/>
  <c r="U2385" i="2"/>
  <c r="B2386" i="2"/>
  <c r="C2386" i="2"/>
  <c r="E2386" i="2"/>
  <c r="F2386" i="2"/>
  <c r="G2386" i="2"/>
  <c r="I2386" i="2"/>
  <c r="H2386" i="2" s="1"/>
  <c r="J2386" i="2"/>
  <c r="K2386" i="2"/>
  <c r="L2386" i="2"/>
  <c r="M2386" i="2"/>
  <c r="N2386" i="2"/>
  <c r="O2386" i="2"/>
  <c r="P2386" i="2"/>
  <c r="Q2386" i="2"/>
  <c r="R2386" i="2"/>
  <c r="S2386" i="2"/>
  <c r="T2386" i="2"/>
  <c r="U2386" i="2"/>
  <c r="B2387" i="2"/>
  <c r="C2387" i="2"/>
  <c r="E2387" i="2"/>
  <c r="F2387" i="2"/>
  <c r="G2387" i="2"/>
  <c r="I2387" i="2"/>
  <c r="H2387" i="2" s="1"/>
  <c r="J2387" i="2"/>
  <c r="K2387" i="2"/>
  <c r="L2387" i="2"/>
  <c r="M2387" i="2"/>
  <c r="N2387" i="2"/>
  <c r="O2387" i="2"/>
  <c r="P2387" i="2"/>
  <c r="Q2387" i="2"/>
  <c r="R2387" i="2"/>
  <c r="S2387" i="2"/>
  <c r="T2387" i="2"/>
  <c r="U2387" i="2"/>
  <c r="B2388" i="2"/>
  <c r="C2388" i="2"/>
  <c r="E2388" i="2"/>
  <c r="F2388" i="2"/>
  <c r="G2388" i="2"/>
  <c r="I2388" i="2"/>
  <c r="H2388" i="2" s="1"/>
  <c r="J2388" i="2"/>
  <c r="K2388" i="2"/>
  <c r="L2388" i="2"/>
  <c r="M2388" i="2"/>
  <c r="N2388" i="2"/>
  <c r="O2388" i="2"/>
  <c r="P2388" i="2"/>
  <c r="Q2388" i="2"/>
  <c r="R2388" i="2"/>
  <c r="S2388" i="2"/>
  <c r="T2388" i="2"/>
  <c r="U2388" i="2"/>
  <c r="B2389" i="2"/>
  <c r="C2389" i="2"/>
  <c r="E2389" i="2"/>
  <c r="F2389" i="2"/>
  <c r="G2389" i="2"/>
  <c r="I2389" i="2"/>
  <c r="H2389" i="2" s="1"/>
  <c r="J2389" i="2"/>
  <c r="K2389" i="2"/>
  <c r="L2389" i="2"/>
  <c r="M2389" i="2"/>
  <c r="N2389" i="2"/>
  <c r="O2389" i="2"/>
  <c r="P2389" i="2"/>
  <c r="Q2389" i="2"/>
  <c r="R2389" i="2"/>
  <c r="S2389" i="2"/>
  <c r="T2389" i="2"/>
  <c r="U2389" i="2"/>
  <c r="B2390" i="2"/>
  <c r="C2390" i="2"/>
  <c r="E2390" i="2"/>
  <c r="F2390" i="2"/>
  <c r="G2390" i="2"/>
  <c r="I2390" i="2"/>
  <c r="H2390" i="2" s="1"/>
  <c r="J2390" i="2"/>
  <c r="K2390" i="2"/>
  <c r="L2390" i="2"/>
  <c r="M2390" i="2"/>
  <c r="N2390" i="2"/>
  <c r="O2390" i="2"/>
  <c r="P2390" i="2"/>
  <c r="Q2390" i="2"/>
  <c r="R2390" i="2"/>
  <c r="S2390" i="2"/>
  <c r="T2390" i="2"/>
  <c r="U2390" i="2"/>
  <c r="B2391" i="2"/>
  <c r="C2391" i="2"/>
  <c r="E2391" i="2"/>
  <c r="F2391" i="2"/>
  <c r="G2391" i="2"/>
  <c r="I2391" i="2"/>
  <c r="H2391" i="2" s="1"/>
  <c r="J2391" i="2"/>
  <c r="K2391" i="2"/>
  <c r="L2391" i="2"/>
  <c r="M2391" i="2"/>
  <c r="N2391" i="2"/>
  <c r="O2391" i="2"/>
  <c r="P2391" i="2"/>
  <c r="Q2391" i="2"/>
  <c r="R2391" i="2"/>
  <c r="S2391" i="2"/>
  <c r="T2391" i="2"/>
  <c r="U2391" i="2"/>
  <c r="B2392" i="2"/>
  <c r="C2392" i="2"/>
  <c r="E2392" i="2"/>
  <c r="F2392" i="2"/>
  <c r="G2392" i="2"/>
  <c r="I2392" i="2"/>
  <c r="H2392" i="2" s="1"/>
  <c r="J2392" i="2"/>
  <c r="K2392" i="2"/>
  <c r="L2392" i="2"/>
  <c r="M2392" i="2"/>
  <c r="N2392" i="2"/>
  <c r="O2392" i="2"/>
  <c r="P2392" i="2"/>
  <c r="Q2392" i="2"/>
  <c r="R2392" i="2"/>
  <c r="S2392" i="2"/>
  <c r="T2392" i="2"/>
  <c r="U2392" i="2"/>
  <c r="B2393" i="2"/>
  <c r="C2393" i="2"/>
  <c r="E2393" i="2"/>
  <c r="F2393" i="2"/>
  <c r="G2393" i="2"/>
  <c r="I2393" i="2"/>
  <c r="H2393" i="2" s="1"/>
  <c r="J2393" i="2"/>
  <c r="K2393" i="2"/>
  <c r="L2393" i="2"/>
  <c r="M2393" i="2"/>
  <c r="N2393" i="2"/>
  <c r="O2393" i="2"/>
  <c r="P2393" i="2"/>
  <c r="Q2393" i="2"/>
  <c r="R2393" i="2"/>
  <c r="S2393" i="2"/>
  <c r="T2393" i="2"/>
  <c r="U2393" i="2"/>
  <c r="B2394" i="2"/>
  <c r="C2394" i="2"/>
  <c r="E2394" i="2"/>
  <c r="F2394" i="2"/>
  <c r="G2394" i="2"/>
  <c r="I2394" i="2"/>
  <c r="H2394" i="2" s="1"/>
  <c r="J2394" i="2"/>
  <c r="K2394" i="2"/>
  <c r="L2394" i="2"/>
  <c r="M2394" i="2"/>
  <c r="N2394" i="2"/>
  <c r="O2394" i="2"/>
  <c r="P2394" i="2"/>
  <c r="Q2394" i="2"/>
  <c r="R2394" i="2"/>
  <c r="S2394" i="2"/>
  <c r="T2394" i="2"/>
  <c r="U2394" i="2"/>
  <c r="B2395" i="2"/>
  <c r="C2395" i="2"/>
  <c r="E2395" i="2"/>
  <c r="F2395" i="2"/>
  <c r="G2395" i="2"/>
  <c r="I2395" i="2"/>
  <c r="H2395" i="2" s="1"/>
  <c r="J2395" i="2"/>
  <c r="K2395" i="2"/>
  <c r="L2395" i="2"/>
  <c r="M2395" i="2"/>
  <c r="N2395" i="2"/>
  <c r="O2395" i="2"/>
  <c r="P2395" i="2"/>
  <c r="Q2395" i="2"/>
  <c r="R2395" i="2"/>
  <c r="S2395" i="2"/>
  <c r="T2395" i="2"/>
  <c r="U2395" i="2"/>
  <c r="B2396" i="2"/>
  <c r="C2396" i="2"/>
  <c r="E2396" i="2"/>
  <c r="F2396" i="2"/>
  <c r="G2396" i="2"/>
  <c r="I2396" i="2"/>
  <c r="H2396" i="2" s="1"/>
  <c r="J2396" i="2"/>
  <c r="K2396" i="2"/>
  <c r="L2396" i="2"/>
  <c r="M2396" i="2"/>
  <c r="N2396" i="2"/>
  <c r="O2396" i="2"/>
  <c r="P2396" i="2"/>
  <c r="Q2396" i="2"/>
  <c r="R2396" i="2"/>
  <c r="S2396" i="2"/>
  <c r="T2396" i="2"/>
  <c r="U2396" i="2"/>
  <c r="B2397" i="2"/>
  <c r="C2397" i="2"/>
  <c r="E2397" i="2"/>
  <c r="F2397" i="2"/>
  <c r="G2397" i="2"/>
  <c r="I2397" i="2"/>
  <c r="H2397" i="2" s="1"/>
  <c r="J2397" i="2"/>
  <c r="K2397" i="2"/>
  <c r="L2397" i="2"/>
  <c r="M2397" i="2"/>
  <c r="N2397" i="2"/>
  <c r="O2397" i="2"/>
  <c r="P2397" i="2"/>
  <c r="Q2397" i="2"/>
  <c r="R2397" i="2"/>
  <c r="S2397" i="2"/>
  <c r="T2397" i="2"/>
  <c r="U2397" i="2"/>
  <c r="B2398" i="2"/>
  <c r="C2398" i="2"/>
  <c r="E2398" i="2"/>
  <c r="F2398" i="2"/>
  <c r="G2398" i="2"/>
  <c r="I2398" i="2"/>
  <c r="H2398" i="2" s="1"/>
  <c r="J2398" i="2"/>
  <c r="K2398" i="2"/>
  <c r="L2398" i="2"/>
  <c r="M2398" i="2"/>
  <c r="N2398" i="2"/>
  <c r="O2398" i="2"/>
  <c r="P2398" i="2"/>
  <c r="Q2398" i="2"/>
  <c r="R2398" i="2"/>
  <c r="S2398" i="2"/>
  <c r="T2398" i="2"/>
  <c r="U2398" i="2"/>
  <c r="B2399" i="2"/>
  <c r="C2399" i="2"/>
  <c r="E2399" i="2"/>
  <c r="F2399" i="2"/>
  <c r="G2399" i="2"/>
  <c r="I2399" i="2"/>
  <c r="H2399" i="2" s="1"/>
  <c r="J2399" i="2"/>
  <c r="K2399" i="2"/>
  <c r="L2399" i="2"/>
  <c r="M2399" i="2"/>
  <c r="N2399" i="2"/>
  <c r="O2399" i="2"/>
  <c r="P2399" i="2"/>
  <c r="Q2399" i="2"/>
  <c r="R2399" i="2"/>
  <c r="S2399" i="2"/>
  <c r="T2399" i="2"/>
  <c r="U2399" i="2"/>
  <c r="B2400" i="2"/>
  <c r="C2400" i="2"/>
  <c r="E2400" i="2"/>
  <c r="F2400" i="2"/>
  <c r="G2400" i="2"/>
  <c r="I2400" i="2"/>
  <c r="H2400" i="2" s="1"/>
  <c r="J2400" i="2"/>
  <c r="K2400" i="2"/>
  <c r="L2400" i="2"/>
  <c r="M2400" i="2"/>
  <c r="N2400" i="2"/>
  <c r="O2400" i="2"/>
  <c r="P2400" i="2"/>
  <c r="Q2400" i="2"/>
  <c r="R2400" i="2"/>
  <c r="S2400" i="2"/>
  <c r="T2400" i="2"/>
  <c r="U2400" i="2"/>
  <c r="B2401" i="2"/>
  <c r="C2401" i="2"/>
  <c r="E2401" i="2"/>
  <c r="F2401" i="2"/>
  <c r="G2401" i="2"/>
  <c r="I2401" i="2"/>
  <c r="H2401" i="2" s="1"/>
  <c r="J2401" i="2"/>
  <c r="K2401" i="2"/>
  <c r="L2401" i="2"/>
  <c r="M2401" i="2"/>
  <c r="N2401" i="2"/>
  <c r="O2401" i="2"/>
  <c r="P2401" i="2"/>
  <c r="Q2401" i="2"/>
  <c r="R2401" i="2"/>
  <c r="S2401" i="2"/>
  <c r="T2401" i="2"/>
  <c r="U2401" i="2"/>
  <c r="B2402" i="2"/>
  <c r="C2402" i="2"/>
  <c r="E2402" i="2"/>
  <c r="F2402" i="2"/>
  <c r="G2402" i="2"/>
  <c r="I2402" i="2"/>
  <c r="H2402" i="2" s="1"/>
  <c r="J2402" i="2"/>
  <c r="K2402" i="2"/>
  <c r="L2402" i="2"/>
  <c r="M2402" i="2"/>
  <c r="N2402" i="2"/>
  <c r="O2402" i="2"/>
  <c r="P2402" i="2"/>
  <c r="Q2402" i="2"/>
  <c r="R2402" i="2"/>
  <c r="S2402" i="2"/>
  <c r="T2402" i="2"/>
  <c r="U2402" i="2"/>
  <c r="B2403" i="2"/>
  <c r="C2403" i="2"/>
  <c r="E2403" i="2"/>
  <c r="F2403" i="2"/>
  <c r="G2403" i="2"/>
  <c r="I2403" i="2"/>
  <c r="H2403" i="2" s="1"/>
  <c r="J2403" i="2"/>
  <c r="K2403" i="2"/>
  <c r="L2403" i="2"/>
  <c r="M2403" i="2"/>
  <c r="N2403" i="2"/>
  <c r="O2403" i="2"/>
  <c r="P2403" i="2"/>
  <c r="Q2403" i="2"/>
  <c r="R2403" i="2"/>
  <c r="S2403" i="2"/>
  <c r="T2403" i="2"/>
  <c r="U2403" i="2"/>
  <c r="B2404" i="2"/>
  <c r="C2404" i="2"/>
  <c r="E2404" i="2"/>
  <c r="F2404" i="2"/>
  <c r="G2404" i="2"/>
  <c r="I2404" i="2"/>
  <c r="H2404" i="2" s="1"/>
  <c r="J2404" i="2"/>
  <c r="K2404" i="2"/>
  <c r="L2404" i="2"/>
  <c r="M2404" i="2"/>
  <c r="N2404" i="2"/>
  <c r="O2404" i="2"/>
  <c r="P2404" i="2"/>
  <c r="Q2404" i="2"/>
  <c r="R2404" i="2"/>
  <c r="S2404" i="2"/>
  <c r="T2404" i="2"/>
  <c r="U2404" i="2"/>
  <c r="B2405" i="2"/>
  <c r="C2405" i="2"/>
  <c r="E2405" i="2"/>
  <c r="F2405" i="2"/>
  <c r="G2405" i="2"/>
  <c r="I2405" i="2"/>
  <c r="H2405" i="2" s="1"/>
  <c r="J2405" i="2"/>
  <c r="K2405" i="2"/>
  <c r="L2405" i="2"/>
  <c r="M2405" i="2"/>
  <c r="N2405" i="2"/>
  <c r="O2405" i="2"/>
  <c r="P2405" i="2"/>
  <c r="Q2405" i="2"/>
  <c r="R2405" i="2"/>
  <c r="S2405" i="2"/>
  <c r="T2405" i="2"/>
  <c r="U2405" i="2"/>
  <c r="B2406" i="2"/>
  <c r="C2406" i="2"/>
  <c r="E2406" i="2"/>
  <c r="F2406" i="2"/>
  <c r="G2406" i="2"/>
  <c r="I2406" i="2"/>
  <c r="H2406" i="2" s="1"/>
  <c r="J2406" i="2"/>
  <c r="K2406" i="2"/>
  <c r="L2406" i="2"/>
  <c r="M2406" i="2"/>
  <c r="N2406" i="2"/>
  <c r="O2406" i="2"/>
  <c r="P2406" i="2"/>
  <c r="Q2406" i="2"/>
  <c r="R2406" i="2"/>
  <c r="S2406" i="2"/>
  <c r="T2406" i="2"/>
  <c r="U2406" i="2"/>
  <c r="B2407" i="2"/>
  <c r="C2407" i="2"/>
  <c r="E2407" i="2"/>
  <c r="F2407" i="2"/>
  <c r="G2407" i="2"/>
  <c r="I2407" i="2"/>
  <c r="H2407" i="2" s="1"/>
  <c r="J2407" i="2"/>
  <c r="K2407" i="2"/>
  <c r="L2407" i="2"/>
  <c r="M2407" i="2"/>
  <c r="N2407" i="2"/>
  <c r="O2407" i="2"/>
  <c r="P2407" i="2"/>
  <c r="Q2407" i="2"/>
  <c r="R2407" i="2"/>
  <c r="S2407" i="2"/>
  <c r="T2407" i="2"/>
  <c r="U2407" i="2"/>
  <c r="B2408" i="2"/>
  <c r="C2408" i="2"/>
  <c r="E2408" i="2"/>
  <c r="F2408" i="2"/>
  <c r="G2408" i="2"/>
  <c r="I2408" i="2"/>
  <c r="H2408" i="2" s="1"/>
  <c r="J2408" i="2"/>
  <c r="K2408" i="2"/>
  <c r="L2408" i="2"/>
  <c r="M2408" i="2"/>
  <c r="N2408" i="2"/>
  <c r="O2408" i="2"/>
  <c r="P2408" i="2"/>
  <c r="Q2408" i="2"/>
  <c r="R2408" i="2"/>
  <c r="S2408" i="2"/>
  <c r="T2408" i="2"/>
  <c r="U2408" i="2"/>
  <c r="B2409" i="2"/>
  <c r="C2409" i="2"/>
  <c r="E2409" i="2"/>
  <c r="F2409" i="2"/>
  <c r="G2409" i="2"/>
  <c r="I2409" i="2"/>
  <c r="H2409" i="2" s="1"/>
  <c r="J2409" i="2"/>
  <c r="K2409" i="2"/>
  <c r="L2409" i="2"/>
  <c r="M2409" i="2"/>
  <c r="N2409" i="2"/>
  <c r="O2409" i="2"/>
  <c r="P2409" i="2"/>
  <c r="Q2409" i="2"/>
  <c r="R2409" i="2"/>
  <c r="S2409" i="2"/>
  <c r="T2409" i="2"/>
  <c r="U2409" i="2"/>
  <c r="B2410" i="2"/>
  <c r="C2410" i="2"/>
  <c r="E2410" i="2"/>
  <c r="F2410" i="2"/>
  <c r="G2410" i="2"/>
  <c r="I2410" i="2"/>
  <c r="H2410" i="2" s="1"/>
  <c r="J2410" i="2"/>
  <c r="K2410" i="2"/>
  <c r="L2410" i="2"/>
  <c r="M2410" i="2"/>
  <c r="N2410" i="2"/>
  <c r="O2410" i="2"/>
  <c r="P2410" i="2"/>
  <c r="Q2410" i="2"/>
  <c r="R2410" i="2"/>
  <c r="S2410" i="2"/>
  <c r="T2410" i="2"/>
  <c r="U2410" i="2"/>
  <c r="B2411" i="2"/>
  <c r="C2411" i="2"/>
  <c r="E2411" i="2"/>
  <c r="F2411" i="2"/>
  <c r="G2411" i="2"/>
  <c r="I2411" i="2"/>
  <c r="H2411" i="2" s="1"/>
  <c r="J2411" i="2"/>
  <c r="K2411" i="2"/>
  <c r="L2411" i="2"/>
  <c r="M2411" i="2"/>
  <c r="N2411" i="2"/>
  <c r="O2411" i="2"/>
  <c r="P2411" i="2"/>
  <c r="Q2411" i="2"/>
  <c r="R2411" i="2"/>
  <c r="S2411" i="2"/>
  <c r="T2411" i="2"/>
  <c r="U2411" i="2"/>
  <c r="B2289" i="2"/>
  <c r="C2289" i="2"/>
  <c r="E2289" i="2"/>
  <c r="F2289" i="2"/>
  <c r="G2289" i="2"/>
  <c r="I2289" i="2"/>
  <c r="H2289" i="2" s="1"/>
  <c r="J2289" i="2"/>
  <c r="K2289" i="2"/>
  <c r="L2289" i="2"/>
  <c r="M2289" i="2"/>
  <c r="N2289" i="2"/>
  <c r="O2289" i="2"/>
  <c r="P2289" i="2"/>
  <c r="Q2289" i="2"/>
  <c r="R2289" i="2"/>
  <c r="S2289" i="2"/>
  <c r="T2289" i="2"/>
  <c r="U2289" i="2"/>
  <c r="B2290" i="2"/>
  <c r="C2290" i="2"/>
  <c r="E2290" i="2"/>
  <c r="F2290" i="2"/>
  <c r="G2290" i="2"/>
  <c r="I2290" i="2"/>
  <c r="H2290" i="2" s="1"/>
  <c r="J2290" i="2"/>
  <c r="K2290" i="2"/>
  <c r="L2290" i="2"/>
  <c r="M2290" i="2"/>
  <c r="N2290" i="2"/>
  <c r="O2290" i="2"/>
  <c r="P2290" i="2"/>
  <c r="Q2290" i="2"/>
  <c r="R2290" i="2"/>
  <c r="S2290" i="2"/>
  <c r="T2290" i="2"/>
  <c r="U2290" i="2"/>
  <c r="B2291" i="2"/>
  <c r="C2291" i="2"/>
  <c r="E2291" i="2"/>
  <c r="F2291" i="2"/>
  <c r="G2291" i="2"/>
  <c r="I2291" i="2"/>
  <c r="H2291" i="2" s="1"/>
  <c r="J2291" i="2"/>
  <c r="K2291" i="2"/>
  <c r="L2291" i="2"/>
  <c r="M2291" i="2"/>
  <c r="N2291" i="2"/>
  <c r="O2291" i="2"/>
  <c r="P2291" i="2"/>
  <c r="Q2291" i="2"/>
  <c r="R2291" i="2"/>
  <c r="S2291" i="2"/>
  <c r="T2291" i="2"/>
  <c r="U2291" i="2"/>
  <c r="B2292" i="2"/>
  <c r="C2292" i="2"/>
  <c r="E2292" i="2"/>
  <c r="F2292" i="2"/>
  <c r="G2292" i="2"/>
  <c r="I2292" i="2"/>
  <c r="H2292" i="2" s="1"/>
  <c r="J2292" i="2"/>
  <c r="K2292" i="2"/>
  <c r="L2292" i="2"/>
  <c r="M2292" i="2"/>
  <c r="N2292" i="2"/>
  <c r="O2292" i="2"/>
  <c r="P2292" i="2"/>
  <c r="Q2292" i="2"/>
  <c r="R2292" i="2"/>
  <c r="S2292" i="2"/>
  <c r="T2292" i="2"/>
  <c r="U2292" i="2"/>
  <c r="B2293" i="2"/>
  <c r="C2293" i="2"/>
  <c r="E2293" i="2"/>
  <c r="F2293" i="2"/>
  <c r="G2293" i="2"/>
  <c r="I2293" i="2"/>
  <c r="H2293" i="2" s="1"/>
  <c r="J2293" i="2"/>
  <c r="K2293" i="2"/>
  <c r="L2293" i="2"/>
  <c r="M2293" i="2"/>
  <c r="N2293" i="2"/>
  <c r="O2293" i="2"/>
  <c r="P2293" i="2"/>
  <c r="Q2293" i="2"/>
  <c r="R2293" i="2"/>
  <c r="S2293" i="2"/>
  <c r="T2293" i="2"/>
  <c r="U2293" i="2"/>
  <c r="B2294" i="2"/>
  <c r="C2294" i="2"/>
  <c r="E2294" i="2"/>
  <c r="F2294" i="2"/>
  <c r="G2294" i="2"/>
  <c r="I2294" i="2"/>
  <c r="H2294" i="2" s="1"/>
  <c r="J2294" i="2"/>
  <c r="K2294" i="2"/>
  <c r="L2294" i="2"/>
  <c r="M2294" i="2"/>
  <c r="N2294" i="2"/>
  <c r="O2294" i="2"/>
  <c r="P2294" i="2"/>
  <c r="Q2294" i="2"/>
  <c r="R2294" i="2"/>
  <c r="S2294" i="2"/>
  <c r="T2294" i="2"/>
  <c r="U2294" i="2"/>
  <c r="B2295" i="2"/>
  <c r="C2295" i="2"/>
  <c r="E2295" i="2"/>
  <c r="F2295" i="2"/>
  <c r="G2295" i="2"/>
  <c r="I2295" i="2"/>
  <c r="H2295" i="2" s="1"/>
  <c r="J2295" i="2"/>
  <c r="K2295" i="2"/>
  <c r="L2295" i="2"/>
  <c r="M2295" i="2"/>
  <c r="N2295" i="2"/>
  <c r="O2295" i="2"/>
  <c r="P2295" i="2"/>
  <c r="Q2295" i="2"/>
  <c r="R2295" i="2"/>
  <c r="S2295" i="2"/>
  <c r="T2295" i="2"/>
  <c r="U2295" i="2"/>
  <c r="B2296" i="2"/>
  <c r="C2296" i="2"/>
  <c r="E2296" i="2"/>
  <c r="F2296" i="2"/>
  <c r="G2296" i="2"/>
  <c r="I2296" i="2"/>
  <c r="H2296" i="2" s="1"/>
  <c r="J2296" i="2"/>
  <c r="K2296" i="2"/>
  <c r="L2296" i="2"/>
  <c r="M2296" i="2"/>
  <c r="N2296" i="2"/>
  <c r="O2296" i="2"/>
  <c r="P2296" i="2"/>
  <c r="Q2296" i="2"/>
  <c r="R2296" i="2"/>
  <c r="S2296" i="2"/>
  <c r="T2296" i="2"/>
  <c r="U2296" i="2"/>
  <c r="B2297" i="2"/>
  <c r="C2297" i="2"/>
  <c r="E2297" i="2"/>
  <c r="F2297" i="2"/>
  <c r="G2297" i="2"/>
  <c r="I2297" i="2"/>
  <c r="H2297" i="2" s="1"/>
  <c r="J2297" i="2"/>
  <c r="K2297" i="2"/>
  <c r="L2297" i="2"/>
  <c r="M2297" i="2"/>
  <c r="N2297" i="2"/>
  <c r="O2297" i="2"/>
  <c r="P2297" i="2"/>
  <c r="Q2297" i="2"/>
  <c r="R2297" i="2"/>
  <c r="S2297" i="2"/>
  <c r="T2297" i="2"/>
  <c r="U2297" i="2"/>
  <c r="B2298" i="2"/>
  <c r="C2298" i="2"/>
  <c r="E2298" i="2"/>
  <c r="F2298" i="2"/>
  <c r="G2298" i="2"/>
  <c r="I2298" i="2"/>
  <c r="H2298" i="2" s="1"/>
  <c r="J2298" i="2"/>
  <c r="K2298" i="2"/>
  <c r="L2298" i="2"/>
  <c r="M2298" i="2"/>
  <c r="N2298" i="2"/>
  <c r="O2298" i="2"/>
  <c r="P2298" i="2"/>
  <c r="Q2298" i="2"/>
  <c r="R2298" i="2"/>
  <c r="S2298" i="2"/>
  <c r="T2298" i="2"/>
  <c r="U2298" i="2"/>
  <c r="B2299" i="2"/>
  <c r="C2299" i="2"/>
  <c r="E2299" i="2"/>
  <c r="F2299" i="2"/>
  <c r="G2299" i="2"/>
  <c r="I2299" i="2"/>
  <c r="H2299" i="2" s="1"/>
  <c r="J2299" i="2"/>
  <c r="K2299" i="2"/>
  <c r="L2299" i="2"/>
  <c r="M2299" i="2"/>
  <c r="N2299" i="2"/>
  <c r="O2299" i="2"/>
  <c r="P2299" i="2"/>
  <c r="Q2299" i="2"/>
  <c r="R2299" i="2"/>
  <c r="S2299" i="2"/>
  <c r="T2299" i="2"/>
  <c r="U2299" i="2"/>
  <c r="B2300" i="2"/>
  <c r="C2300" i="2"/>
  <c r="E2300" i="2"/>
  <c r="F2300" i="2"/>
  <c r="G2300" i="2"/>
  <c r="I2300" i="2"/>
  <c r="H2300" i="2" s="1"/>
  <c r="J2300" i="2"/>
  <c r="K2300" i="2"/>
  <c r="L2300" i="2"/>
  <c r="M2300" i="2"/>
  <c r="N2300" i="2"/>
  <c r="O2300" i="2"/>
  <c r="P2300" i="2"/>
  <c r="Q2300" i="2"/>
  <c r="R2300" i="2"/>
  <c r="S2300" i="2"/>
  <c r="T2300" i="2"/>
  <c r="U2300" i="2"/>
  <c r="B2301" i="2"/>
  <c r="C2301" i="2"/>
  <c r="E2301" i="2"/>
  <c r="F2301" i="2"/>
  <c r="G2301" i="2"/>
  <c r="I2301" i="2"/>
  <c r="H2301" i="2" s="1"/>
  <c r="J2301" i="2"/>
  <c r="K2301" i="2"/>
  <c r="L2301" i="2"/>
  <c r="M2301" i="2"/>
  <c r="N2301" i="2"/>
  <c r="O2301" i="2"/>
  <c r="P2301" i="2"/>
  <c r="Q2301" i="2"/>
  <c r="R2301" i="2"/>
  <c r="S2301" i="2"/>
  <c r="T2301" i="2"/>
  <c r="U2301" i="2"/>
  <c r="B2302" i="2"/>
  <c r="C2302" i="2"/>
  <c r="E2302" i="2"/>
  <c r="F2302" i="2"/>
  <c r="G2302" i="2"/>
  <c r="I2302" i="2"/>
  <c r="H2302" i="2" s="1"/>
  <c r="J2302" i="2"/>
  <c r="K2302" i="2"/>
  <c r="L2302" i="2"/>
  <c r="M2302" i="2"/>
  <c r="N2302" i="2"/>
  <c r="O2302" i="2"/>
  <c r="P2302" i="2"/>
  <c r="Q2302" i="2"/>
  <c r="R2302" i="2"/>
  <c r="S2302" i="2"/>
  <c r="T2302" i="2"/>
  <c r="U2302" i="2"/>
  <c r="B2303" i="2"/>
  <c r="C2303" i="2"/>
  <c r="E2303" i="2"/>
  <c r="F2303" i="2"/>
  <c r="G2303" i="2"/>
  <c r="I2303" i="2"/>
  <c r="H2303" i="2" s="1"/>
  <c r="J2303" i="2"/>
  <c r="K2303" i="2"/>
  <c r="L2303" i="2"/>
  <c r="M2303" i="2"/>
  <c r="N2303" i="2"/>
  <c r="O2303" i="2"/>
  <c r="P2303" i="2"/>
  <c r="Q2303" i="2"/>
  <c r="R2303" i="2"/>
  <c r="S2303" i="2"/>
  <c r="T2303" i="2"/>
  <c r="U2303" i="2"/>
  <c r="B2304" i="2"/>
  <c r="C2304" i="2"/>
  <c r="E2304" i="2"/>
  <c r="F2304" i="2"/>
  <c r="G2304" i="2"/>
  <c r="I2304" i="2"/>
  <c r="H2304" i="2" s="1"/>
  <c r="J2304" i="2"/>
  <c r="K2304" i="2"/>
  <c r="L2304" i="2"/>
  <c r="M2304" i="2"/>
  <c r="N2304" i="2"/>
  <c r="O2304" i="2"/>
  <c r="P2304" i="2"/>
  <c r="Q2304" i="2"/>
  <c r="R2304" i="2"/>
  <c r="S2304" i="2"/>
  <c r="T2304" i="2"/>
  <c r="U2304" i="2"/>
  <c r="B2305" i="2"/>
  <c r="C2305" i="2"/>
  <c r="E2305" i="2"/>
  <c r="F2305" i="2"/>
  <c r="G2305" i="2"/>
  <c r="I2305" i="2"/>
  <c r="H2305" i="2" s="1"/>
  <c r="J2305" i="2"/>
  <c r="K2305" i="2"/>
  <c r="L2305" i="2"/>
  <c r="M2305" i="2"/>
  <c r="N2305" i="2"/>
  <c r="O2305" i="2"/>
  <c r="P2305" i="2"/>
  <c r="Q2305" i="2"/>
  <c r="R2305" i="2"/>
  <c r="S2305" i="2"/>
  <c r="T2305" i="2"/>
  <c r="U2305" i="2"/>
  <c r="B2306" i="2"/>
  <c r="C2306" i="2"/>
  <c r="E2306" i="2"/>
  <c r="F2306" i="2"/>
  <c r="G2306" i="2"/>
  <c r="I2306" i="2"/>
  <c r="H2306" i="2" s="1"/>
  <c r="J2306" i="2"/>
  <c r="K2306" i="2"/>
  <c r="L2306" i="2"/>
  <c r="M2306" i="2"/>
  <c r="N2306" i="2"/>
  <c r="O2306" i="2"/>
  <c r="P2306" i="2"/>
  <c r="Q2306" i="2"/>
  <c r="R2306" i="2"/>
  <c r="S2306" i="2"/>
  <c r="T2306" i="2"/>
  <c r="U2306" i="2"/>
  <c r="B2307" i="2"/>
  <c r="C2307" i="2"/>
  <c r="E2307" i="2"/>
  <c r="F2307" i="2"/>
  <c r="G2307" i="2"/>
  <c r="I2307" i="2"/>
  <c r="H2307" i="2" s="1"/>
  <c r="J2307" i="2"/>
  <c r="K2307" i="2"/>
  <c r="L2307" i="2"/>
  <c r="M2307" i="2"/>
  <c r="N2307" i="2"/>
  <c r="O2307" i="2"/>
  <c r="P2307" i="2"/>
  <c r="Q2307" i="2"/>
  <c r="R2307" i="2"/>
  <c r="S2307" i="2"/>
  <c r="T2307" i="2"/>
  <c r="U2307" i="2"/>
  <c r="B2308" i="2"/>
  <c r="C2308" i="2"/>
  <c r="E2308" i="2"/>
  <c r="F2308" i="2"/>
  <c r="G2308" i="2"/>
  <c r="I2308" i="2"/>
  <c r="H2308" i="2" s="1"/>
  <c r="J2308" i="2"/>
  <c r="K2308" i="2"/>
  <c r="L2308" i="2"/>
  <c r="M2308" i="2"/>
  <c r="N2308" i="2"/>
  <c r="O2308" i="2"/>
  <c r="P2308" i="2"/>
  <c r="Q2308" i="2"/>
  <c r="R2308" i="2"/>
  <c r="S2308" i="2"/>
  <c r="T2308" i="2"/>
  <c r="U2308" i="2"/>
  <c r="B2309" i="2"/>
  <c r="C2309" i="2"/>
  <c r="E2309" i="2"/>
  <c r="F2309" i="2"/>
  <c r="G2309" i="2"/>
  <c r="I2309" i="2"/>
  <c r="H2309" i="2" s="1"/>
  <c r="J2309" i="2"/>
  <c r="K2309" i="2"/>
  <c r="L2309" i="2"/>
  <c r="M2309" i="2"/>
  <c r="N2309" i="2"/>
  <c r="O2309" i="2"/>
  <c r="P2309" i="2"/>
  <c r="Q2309" i="2"/>
  <c r="R2309" i="2"/>
  <c r="S2309" i="2"/>
  <c r="T2309" i="2"/>
  <c r="U2309" i="2"/>
  <c r="B2310" i="2"/>
  <c r="C2310" i="2"/>
  <c r="E2310" i="2"/>
  <c r="F2310" i="2"/>
  <c r="G2310" i="2"/>
  <c r="I2310" i="2"/>
  <c r="H2310" i="2" s="1"/>
  <c r="J2310" i="2"/>
  <c r="K2310" i="2"/>
  <c r="L2310" i="2"/>
  <c r="M2310" i="2"/>
  <c r="N2310" i="2"/>
  <c r="O2310" i="2"/>
  <c r="P2310" i="2"/>
  <c r="Q2310" i="2"/>
  <c r="R2310" i="2"/>
  <c r="S2310" i="2"/>
  <c r="T2310" i="2"/>
  <c r="U2310" i="2"/>
  <c r="B2311" i="2"/>
  <c r="C2311" i="2"/>
  <c r="E2311" i="2"/>
  <c r="F2311" i="2"/>
  <c r="G2311" i="2"/>
  <c r="I2311" i="2"/>
  <c r="H2311" i="2" s="1"/>
  <c r="J2311" i="2"/>
  <c r="K2311" i="2"/>
  <c r="L2311" i="2"/>
  <c r="M2311" i="2"/>
  <c r="N2311" i="2"/>
  <c r="O2311" i="2"/>
  <c r="P2311" i="2"/>
  <c r="Q2311" i="2"/>
  <c r="R2311" i="2"/>
  <c r="S2311" i="2"/>
  <c r="T2311" i="2"/>
  <c r="U2311" i="2"/>
  <c r="B2312" i="2"/>
  <c r="C2312" i="2"/>
  <c r="E2312" i="2"/>
  <c r="F2312" i="2"/>
  <c r="G2312" i="2"/>
  <c r="I2312" i="2"/>
  <c r="H2312" i="2" s="1"/>
  <c r="J2312" i="2"/>
  <c r="K2312" i="2"/>
  <c r="L2312" i="2"/>
  <c r="M2312" i="2"/>
  <c r="N2312" i="2"/>
  <c r="O2312" i="2"/>
  <c r="P2312" i="2"/>
  <c r="Q2312" i="2"/>
  <c r="R2312" i="2"/>
  <c r="S2312" i="2"/>
  <c r="T2312" i="2"/>
  <c r="U2312" i="2"/>
  <c r="B2313" i="2"/>
  <c r="C2313" i="2"/>
  <c r="E2313" i="2"/>
  <c r="F2313" i="2"/>
  <c r="G2313" i="2"/>
  <c r="I2313" i="2"/>
  <c r="H2313" i="2" s="1"/>
  <c r="J2313" i="2"/>
  <c r="K2313" i="2"/>
  <c r="L2313" i="2"/>
  <c r="M2313" i="2"/>
  <c r="N2313" i="2"/>
  <c r="O2313" i="2"/>
  <c r="P2313" i="2"/>
  <c r="Q2313" i="2"/>
  <c r="R2313" i="2"/>
  <c r="S2313" i="2"/>
  <c r="T2313" i="2"/>
  <c r="U2313" i="2"/>
  <c r="B2314" i="2"/>
  <c r="C2314" i="2"/>
  <c r="E2314" i="2"/>
  <c r="F2314" i="2"/>
  <c r="G2314" i="2"/>
  <c r="I2314" i="2"/>
  <c r="H2314" i="2" s="1"/>
  <c r="J2314" i="2"/>
  <c r="K2314" i="2"/>
  <c r="L2314" i="2"/>
  <c r="M2314" i="2"/>
  <c r="N2314" i="2"/>
  <c r="O2314" i="2"/>
  <c r="P2314" i="2"/>
  <c r="Q2314" i="2"/>
  <c r="R2314" i="2"/>
  <c r="S2314" i="2"/>
  <c r="T2314" i="2"/>
  <c r="U2314" i="2"/>
  <c r="B2315" i="2"/>
  <c r="C2315" i="2"/>
  <c r="E2315" i="2"/>
  <c r="F2315" i="2"/>
  <c r="G2315" i="2"/>
  <c r="I2315" i="2"/>
  <c r="H2315" i="2" s="1"/>
  <c r="J2315" i="2"/>
  <c r="K2315" i="2"/>
  <c r="L2315" i="2"/>
  <c r="M2315" i="2"/>
  <c r="N2315" i="2"/>
  <c r="O2315" i="2"/>
  <c r="P2315" i="2"/>
  <c r="Q2315" i="2"/>
  <c r="R2315" i="2"/>
  <c r="S2315" i="2"/>
  <c r="T2315" i="2"/>
  <c r="U2315" i="2"/>
  <c r="B2316" i="2"/>
  <c r="C2316" i="2"/>
  <c r="E2316" i="2"/>
  <c r="F2316" i="2"/>
  <c r="G2316" i="2"/>
  <c r="I2316" i="2"/>
  <c r="H2316" i="2" s="1"/>
  <c r="J2316" i="2"/>
  <c r="K2316" i="2"/>
  <c r="L2316" i="2"/>
  <c r="M2316" i="2"/>
  <c r="N2316" i="2"/>
  <c r="O2316" i="2"/>
  <c r="P2316" i="2"/>
  <c r="Q2316" i="2"/>
  <c r="R2316" i="2"/>
  <c r="S2316" i="2"/>
  <c r="T2316" i="2"/>
  <c r="U2316" i="2"/>
  <c r="B2317" i="2"/>
  <c r="C2317" i="2"/>
  <c r="E2317" i="2"/>
  <c r="F2317" i="2"/>
  <c r="G2317" i="2"/>
  <c r="I2317" i="2"/>
  <c r="H2317" i="2" s="1"/>
  <c r="J2317" i="2"/>
  <c r="K2317" i="2"/>
  <c r="L2317" i="2"/>
  <c r="M2317" i="2"/>
  <c r="N2317" i="2"/>
  <c r="O2317" i="2"/>
  <c r="P2317" i="2"/>
  <c r="Q2317" i="2"/>
  <c r="R2317" i="2"/>
  <c r="S2317" i="2"/>
  <c r="T2317" i="2"/>
  <c r="U2317" i="2"/>
  <c r="B2318" i="2"/>
  <c r="C2318" i="2"/>
  <c r="E2318" i="2"/>
  <c r="F2318" i="2"/>
  <c r="G2318" i="2"/>
  <c r="I2318" i="2"/>
  <c r="H2318" i="2" s="1"/>
  <c r="J2318" i="2"/>
  <c r="K2318" i="2"/>
  <c r="L2318" i="2"/>
  <c r="M2318" i="2"/>
  <c r="N2318" i="2"/>
  <c r="O2318" i="2"/>
  <c r="P2318" i="2"/>
  <c r="Q2318" i="2"/>
  <c r="R2318" i="2"/>
  <c r="S2318" i="2"/>
  <c r="T2318" i="2"/>
  <c r="U2318" i="2"/>
  <c r="B2319" i="2"/>
  <c r="C2319" i="2"/>
  <c r="E2319" i="2"/>
  <c r="F2319" i="2"/>
  <c r="G2319" i="2"/>
  <c r="I2319" i="2"/>
  <c r="H2319" i="2" s="1"/>
  <c r="J2319" i="2"/>
  <c r="K2319" i="2"/>
  <c r="L2319" i="2"/>
  <c r="M2319" i="2"/>
  <c r="N2319" i="2"/>
  <c r="O2319" i="2"/>
  <c r="P2319" i="2"/>
  <c r="Q2319" i="2"/>
  <c r="R2319" i="2"/>
  <c r="S2319" i="2"/>
  <c r="T2319" i="2"/>
  <c r="U2319" i="2"/>
  <c r="B2320" i="2"/>
  <c r="C2320" i="2"/>
  <c r="E2320" i="2"/>
  <c r="F2320" i="2"/>
  <c r="G2320" i="2"/>
  <c r="I2320" i="2"/>
  <c r="H2320" i="2" s="1"/>
  <c r="J2320" i="2"/>
  <c r="K2320" i="2"/>
  <c r="L2320" i="2"/>
  <c r="M2320" i="2"/>
  <c r="N2320" i="2"/>
  <c r="O2320" i="2"/>
  <c r="P2320" i="2"/>
  <c r="Q2320" i="2"/>
  <c r="R2320" i="2"/>
  <c r="S2320" i="2"/>
  <c r="T2320" i="2"/>
  <c r="U2320" i="2"/>
  <c r="B2321" i="2"/>
  <c r="C2321" i="2"/>
  <c r="E2321" i="2"/>
  <c r="F2321" i="2"/>
  <c r="G2321" i="2"/>
  <c r="I2321" i="2"/>
  <c r="H2321" i="2" s="1"/>
  <c r="J2321" i="2"/>
  <c r="K2321" i="2"/>
  <c r="L2321" i="2"/>
  <c r="M2321" i="2"/>
  <c r="N2321" i="2"/>
  <c r="O2321" i="2"/>
  <c r="P2321" i="2"/>
  <c r="Q2321" i="2"/>
  <c r="R2321" i="2"/>
  <c r="S2321" i="2"/>
  <c r="T2321" i="2"/>
  <c r="U2321" i="2"/>
  <c r="B2322" i="2"/>
  <c r="C2322" i="2"/>
  <c r="E2322" i="2"/>
  <c r="F2322" i="2"/>
  <c r="G2322" i="2"/>
  <c r="I2322" i="2"/>
  <c r="H2322" i="2" s="1"/>
  <c r="J2322" i="2"/>
  <c r="K2322" i="2"/>
  <c r="L2322" i="2"/>
  <c r="M2322" i="2"/>
  <c r="N2322" i="2"/>
  <c r="O2322" i="2"/>
  <c r="P2322" i="2"/>
  <c r="Q2322" i="2"/>
  <c r="R2322" i="2"/>
  <c r="S2322" i="2"/>
  <c r="T2322" i="2"/>
  <c r="U2322" i="2"/>
  <c r="B2323" i="2"/>
  <c r="C2323" i="2"/>
  <c r="E2323" i="2"/>
  <c r="F2323" i="2"/>
  <c r="G2323" i="2"/>
  <c r="I2323" i="2"/>
  <c r="H2323" i="2" s="1"/>
  <c r="J2323" i="2"/>
  <c r="K2323" i="2"/>
  <c r="L2323" i="2"/>
  <c r="M2323" i="2"/>
  <c r="N2323" i="2"/>
  <c r="O2323" i="2"/>
  <c r="P2323" i="2"/>
  <c r="Q2323" i="2"/>
  <c r="R2323" i="2"/>
  <c r="S2323" i="2"/>
  <c r="T2323" i="2"/>
  <c r="U2323" i="2"/>
  <c r="B2324" i="2"/>
  <c r="C2324" i="2"/>
  <c r="E2324" i="2"/>
  <c r="F2324" i="2"/>
  <c r="G2324" i="2"/>
  <c r="I2324" i="2"/>
  <c r="H2324" i="2" s="1"/>
  <c r="J2324" i="2"/>
  <c r="K2324" i="2"/>
  <c r="L2324" i="2"/>
  <c r="M2324" i="2"/>
  <c r="N2324" i="2"/>
  <c r="O2324" i="2"/>
  <c r="P2324" i="2"/>
  <c r="Q2324" i="2"/>
  <c r="R2324" i="2"/>
  <c r="S2324" i="2"/>
  <c r="T2324" i="2"/>
  <c r="U2324" i="2"/>
  <c r="B2325" i="2"/>
  <c r="C2325" i="2"/>
  <c r="E2325" i="2"/>
  <c r="F2325" i="2"/>
  <c r="G2325" i="2"/>
  <c r="I2325" i="2"/>
  <c r="H2325" i="2" s="1"/>
  <c r="J2325" i="2"/>
  <c r="K2325" i="2"/>
  <c r="L2325" i="2"/>
  <c r="M2325" i="2"/>
  <c r="N2325" i="2"/>
  <c r="O2325" i="2"/>
  <c r="P2325" i="2"/>
  <c r="Q2325" i="2"/>
  <c r="R2325" i="2"/>
  <c r="S2325" i="2"/>
  <c r="T2325" i="2"/>
  <c r="U2325" i="2"/>
  <c r="B2326" i="2"/>
  <c r="C2326" i="2"/>
  <c r="E2326" i="2"/>
  <c r="F2326" i="2"/>
  <c r="G2326" i="2"/>
  <c r="I2326" i="2"/>
  <c r="H2326" i="2" s="1"/>
  <c r="J2326" i="2"/>
  <c r="K2326" i="2"/>
  <c r="L2326" i="2"/>
  <c r="M2326" i="2"/>
  <c r="N2326" i="2"/>
  <c r="O2326" i="2"/>
  <c r="P2326" i="2"/>
  <c r="Q2326" i="2"/>
  <c r="R2326" i="2"/>
  <c r="S2326" i="2"/>
  <c r="T2326" i="2"/>
  <c r="U2326" i="2"/>
  <c r="B2327" i="2"/>
  <c r="C2327" i="2"/>
  <c r="E2327" i="2"/>
  <c r="F2327" i="2"/>
  <c r="G2327" i="2"/>
  <c r="I2327" i="2"/>
  <c r="H2327" i="2" s="1"/>
  <c r="J2327" i="2"/>
  <c r="K2327" i="2"/>
  <c r="L2327" i="2"/>
  <c r="M2327" i="2"/>
  <c r="N2327" i="2"/>
  <c r="O2327" i="2"/>
  <c r="P2327" i="2"/>
  <c r="Q2327" i="2"/>
  <c r="R2327" i="2"/>
  <c r="S2327" i="2"/>
  <c r="T2327" i="2"/>
  <c r="U2327" i="2"/>
  <c r="B2328" i="2"/>
  <c r="C2328" i="2"/>
  <c r="E2328" i="2"/>
  <c r="F2328" i="2"/>
  <c r="G2328" i="2"/>
  <c r="I2328" i="2"/>
  <c r="H2328" i="2" s="1"/>
  <c r="J2328" i="2"/>
  <c r="K2328" i="2"/>
  <c r="L2328" i="2"/>
  <c r="M2328" i="2"/>
  <c r="N2328" i="2"/>
  <c r="O2328" i="2"/>
  <c r="P2328" i="2"/>
  <c r="Q2328" i="2"/>
  <c r="R2328" i="2"/>
  <c r="S2328" i="2"/>
  <c r="T2328" i="2"/>
  <c r="U2328" i="2"/>
  <c r="B2329" i="2"/>
  <c r="C2329" i="2"/>
  <c r="E2329" i="2"/>
  <c r="F2329" i="2"/>
  <c r="G2329" i="2"/>
  <c r="I2329" i="2"/>
  <c r="H2329" i="2" s="1"/>
  <c r="J2329" i="2"/>
  <c r="K2329" i="2"/>
  <c r="L2329" i="2"/>
  <c r="M2329" i="2"/>
  <c r="N2329" i="2"/>
  <c r="O2329" i="2"/>
  <c r="P2329" i="2"/>
  <c r="Q2329" i="2"/>
  <c r="R2329" i="2"/>
  <c r="S2329" i="2"/>
  <c r="T2329" i="2"/>
  <c r="U2329" i="2"/>
  <c r="B2330" i="2"/>
  <c r="C2330" i="2"/>
  <c r="E2330" i="2"/>
  <c r="F2330" i="2"/>
  <c r="G2330" i="2"/>
  <c r="I2330" i="2"/>
  <c r="H2330" i="2" s="1"/>
  <c r="J2330" i="2"/>
  <c r="K2330" i="2"/>
  <c r="L2330" i="2"/>
  <c r="M2330" i="2"/>
  <c r="N2330" i="2"/>
  <c r="O2330" i="2"/>
  <c r="P2330" i="2"/>
  <c r="Q2330" i="2"/>
  <c r="R2330" i="2"/>
  <c r="S2330" i="2"/>
  <c r="T2330" i="2"/>
  <c r="U2330" i="2"/>
  <c r="B2331" i="2"/>
  <c r="C2331" i="2"/>
  <c r="E2331" i="2"/>
  <c r="F2331" i="2"/>
  <c r="G2331" i="2"/>
  <c r="I2331" i="2"/>
  <c r="H2331" i="2" s="1"/>
  <c r="J2331" i="2"/>
  <c r="K2331" i="2"/>
  <c r="L2331" i="2"/>
  <c r="M2331" i="2"/>
  <c r="N2331" i="2"/>
  <c r="O2331" i="2"/>
  <c r="P2331" i="2"/>
  <c r="Q2331" i="2"/>
  <c r="R2331" i="2"/>
  <c r="S2331" i="2"/>
  <c r="T2331" i="2"/>
  <c r="U2331" i="2"/>
  <c r="B2332" i="2"/>
  <c r="C2332" i="2"/>
  <c r="E2332" i="2"/>
  <c r="F2332" i="2"/>
  <c r="G2332" i="2"/>
  <c r="I2332" i="2"/>
  <c r="H2332" i="2" s="1"/>
  <c r="J2332" i="2"/>
  <c r="K2332" i="2"/>
  <c r="L2332" i="2"/>
  <c r="M2332" i="2"/>
  <c r="N2332" i="2"/>
  <c r="O2332" i="2"/>
  <c r="P2332" i="2"/>
  <c r="Q2332" i="2"/>
  <c r="R2332" i="2"/>
  <c r="S2332" i="2"/>
  <c r="T2332" i="2"/>
  <c r="U2332" i="2"/>
  <c r="B2333" i="2"/>
  <c r="C2333" i="2"/>
  <c r="E2333" i="2"/>
  <c r="F2333" i="2"/>
  <c r="G2333" i="2"/>
  <c r="I2333" i="2"/>
  <c r="H2333" i="2" s="1"/>
  <c r="J2333" i="2"/>
  <c r="K2333" i="2"/>
  <c r="L2333" i="2"/>
  <c r="M2333" i="2"/>
  <c r="N2333" i="2"/>
  <c r="O2333" i="2"/>
  <c r="P2333" i="2"/>
  <c r="Q2333" i="2"/>
  <c r="R2333" i="2"/>
  <c r="S2333" i="2"/>
  <c r="T2333" i="2"/>
  <c r="U2333" i="2"/>
  <c r="B2334" i="2"/>
  <c r="C2334" i="2"/>
  <c r="E2334" i="2"/>
  <c r="F2334" i="2"/>
  <c r="G2334" i="2"/>
  <c r="I2334" i="2"/>
  <c r="H2334" i="2" s="1"/>
  <c r="J2334" i="2"/>
  <c r="K2334" i="2"/>
  <c r="L2334" i="2"/>
  <c r="M2334" i="2"/>
  <c r="N2334" i="2"/>
  <c r="O2334" i="2"/>
  <c r="P2334" i="2"/>
  <c r="Q2334" i="2"/>
  <c r="R2334" i="2"/>
  <c r="S2334" i="2"/>
  <c r="T2334" i="2"/>
  <c r="U2334" i="2"/>
  <c r="B2335" i="2"/>
  <c r="C2335" i="2"/>
  <c r="E2335" i="2"/>
  <c r="F2335" i="2"/>
  <c r="G2335" i="2"/>
  <c r="I2335" i="2"/>
  <c r="H2335" i="2" s="1"/>
  <c r="J2335" i="2"/>
  <c r="K2335" i="2"/>
  <c r="L2335" i="2"/>
  <c r="M2335" i="2"/>
  <c r="N2335" i="2"/>
  <c r="O2335" i="2"/>
  <c r="P2335" i="2"/>
  <c r="Q2335" i="2"/>
  <c r="R2335" i="2"/>
  <c r="S2335" i="2"/>
  <c r="T2335" i="2"/>
  <c r="U2335" i="2"/>
  <c r="B2336" i="2"/>
  <c r="C2336" i="2"/>
  <c r="E2336" i="2"/>
  <c r="F2336" i="2"/>
  <c r="G2336" i="2"/>
  <c r="I2336" i="2"/>
  <c r="H2336" i="2" s="1"/>
  <c r="J2336" i="2"/>
  <c r="K2336" i="2"/>
  <c r="L2336" i="2"/>
  <c r="M2336" i="2"/>
  <c r="N2336" i="2"/>
  <c r="O2336" i="2"/>
  <c r="P2336" i="2"/>
  <c r="Q2336" i="2"/>
  <c r="R2336" i="2"/>
  <c r="S2336" i="2"/>
  <c r="T2336" i="2"/>
  <c r="U2336" i="2"/>
  <c r="B2337" i="2"/>
  <c r="C2337" i="2"/>
  <c r="E2337" i="2"/>
  <c r="F2337" i="2"/>
  <c r="G2337" i="2"/>
  <c r="I2337" i="2"/>
  <c r="H2337" i="2" s="1"/>
  <c r="J2337" i="2"/>
  <c r="K2337" i="2"/>
  <c r="L2337" i="2"/>
  <c r="M2337" i="2"/>
  <c r="N2337" i="2"/>
  <c r="O2337" i="2"/>
  <c r="P2337" i="2"/>
  <c r="Q2337" i="2"/>
  <c r="R2337" i="2"/>
  <c r="S2337" i="2"/>
  <c r="T2337" i="2"/>
  <c r="U2337" i="2"/>
  <c r="B2338" i="2"/>
  <c r="C2338" i="2"/>
  <c r="E2338" i="2"/>
  <c r="F2338" i="2"/>
  <c r="G2338" i="2"/>
  <c r="I2338" i="2"/>
  <c r="H2338" i="2" s="1"/>
  <c r="J2338" i="2"/>
  <c r="K2338" i="2"/>
  <c r="L2338" i="2"/>
  <c r="M2338" i="2"/>
  <c r="N2338" i="2"/>
  <c r="O2338" i="2"/>
  <c r="P2338" i="2"/>
  <c r="Q2338" i="2"/>
  <c r="R2338" i="2"/>
  <c r="S2338" i="2"/>
  <c r="T2338" i="2"/>
  <c r="U2338" i="2"/>
  <c r="B2339" i="2"/>
  <c r="C2339" i="2"/>
  <c r="E2339" i="2"/>
  <c r="F2339" i="2"/>
  <c r="G2339" i="2"/>
  <c r="I2339" i="2"/>
  <c r="H2339" i="2" s="1"/>
  <c r="J2339" i="2"/>
  <c r="K2339" i="2"/>
  <c r="L2339" i="2"/>
  <c r="M2339" i="2"/>
  <c r="N2339" i="2"/>
  <c r="O2339" i="2"/>
  <c r="P2339" i="2"/>
  <c r="Q2339" i="2"/>
  <c r="R2339" i="2"/>
  <c r="S2339" i="2"/>
  <c r="T2339" i="2"/>
  <c r="U2339" i="2"/>
  <c r="B2340" i="2"/>
  <c r="C2340" i="2"/>
  <c r="E2340" i="2"/>
  <c r="F2340" i="2"/>
  <c r="G2340" i="2"/>
  <c r="I2340" i="2"/>
  <c r="H2340" i="2" s="1"/>
  <c r="J2340" i="2"/>
  <c r="K2340" i="2"/>
  <c r="L2340" i="2"/>
  <c r="M2340" i="2"/>
  <c r="N2340" i="2"/>
  <c r="O2340" i="2"/>
  <c r="P2340" i="2"/>
  <c r="Q2340" i="2"/>
  <c r="R2340" i="2"/>
  <c r="S2340" i="2"/>
  <c r="T2340" i="2"/>
  <c r="U2340" i="2"/>
  <c r="B2341" i="2"/>
  <c r="C2341" i="2"/>
  <c r="E2341" i="2"/>
  <c r="F2341" i="2"/>
  <c r="G2341" i="2"/>
  <c r="I2341" i="2"/>
  <c r="H2341" i="2" s="1"/>
  <c r="J2341" i="2"/>
  <c r="K2341" i="2"/>
  <c r="L2341" i="2"/>
  <c r="M2341" i="2"/>
  <c r="N2341" i="2"/>
  <c r="O2341" i="2"/>
  <c r="P2341" i="2"/>
  <c r="Q2341" i="2"/>
  <c r="R2341" i="2"/>
  <c r="S2341" i="2"/>
  <c r="T2341" i="2"/>
  <c r="U2341" i="2"/>
  <c r="B2342" i="2"/>
  <c r="C2342" i="2"/>
  <c r="E2342" i="2"/>
  <c r="F2342" i="2"/>
  <c r="G2342" i="2"/>
  <c r="I2342" i="2"/>
  <c r="H2342" i="2" s="1"/>
  <c r="J2342" i="2"/>
  <c r="K2342" i="2"/>
  <c r="L2342" i="2"/>
  <c r="M2342" i="2"/>
  <c r="N2342" i="2"/>
  <c r="O2342" i="2"/>
  <c r="P2342" i="2"/>
  <c r="Q2342" i="2"/>
  <c r="R2342" i="2"/>
  <c r="S2342" i="2"/>
  <c r="T2342" i="2"/>
  <c r="U2342" i="2"/>
  <c r="B2343" i="2"/>
  <c r="C2343" i="2"/>
  <c r="E2343" i="2"/>
  <c r="F2343" i="2"/>
  <c r="G2343" i="2"/>
  <c r="I2343" i="2"/>
  <c r="H2343" i="2" s="1"/>
  <c r="J2343" i="2"/>
  <c r="K2343" i="2"/>
  <c r="L2343" i="2"/>
  <c r="M2343" i="2"/>
  <c r="N2343" i="2"/>
  <c r="O2343" i="2"/>
  <c r="P2343" i="2"/>
  <c r="Q2343" i="2"/>
  <c r="R2343" i="2"/>
  <c r="S2343" i="2"/>
  <c r="T2343" i="2"/>
  <c r="U2343" i="2"/>
  <c r="B2344" i="2"/>
  <c r="C2344" i="2"/>
  <c r="E2344" i="2"/>
  <c r="F2344" i="2"/>
  <c r="G2344" i="2"/>
  <c r="I2344" i="2"/>
  <c r="H2344" i="2" s="1"/>
  <c r="J2344" i="2"/>
  <c r="K2344" i="2"/>
  <c r="L2344" i="2"/>
  <c r="M2344" i="2"/>
  <c r="N2344" i="2"/>
  <c r="O2344" i="2"/>
  <c r="P2344" i="2"/>
  <c r="Q2344" i="2"/>
  <c r="R2344" i="2"/>
  <c r="S2344" i="2"/>
  <c r="T2344" i="2"/>
  <c r="U2344" i="2"/>
  <c r="B2345" i="2"/>
  <c r="C2345" i="2"/>
  <c r="E2345" i="2"/>
  <c r="F2345" i="2"/>
  <c r="G2345" i="2"/>
  <c r="I2345" i="2"/>
  <c r="H2345" i="2" s="1"/>
  <c r="J2345" i="2"/>
  <c r="K2345" i="2"/>
  <c r="L2345" i="2"/>
  <c r="M2345" i="2"/>
  <c r="N2345" i="2"/>
  <c r="O2345" i="2"/>
  <c r="P2345" i="2"/>
  <c r="Q2345" i="2"/>
  <c r="R2345" i="2"/>
  <c r="S2345" i="2"/>
  <c r="T2345" i="2"/>
  <c r="U2345" i="2"/>
  <c r="B2346" i="2"/>
  <c r="C2346" i="2"/>
  <c r="E2346" i="2"/>
  <c r="F2346" i="2"/>
  <c r="G2346" i="2"/>
  <c r="I2346" i="2"/>
  <c r="H2346" i="2" s="1"/>
  <c r="J2346" i="2"/>
  <c r="K2346" i="2"/>
  <c r="L2346" i="2"/>
  <c r="M2346" i="2"/>
  <c r="N2346" i="2"/>
  <c r="O2346" i="2"/>
  <c r="P2346" i="2"/>
  <c r="Q2346" i="2"/>
  <c r="R2346" i="2"/>
  <c r="S2346" i="2"/>
  <c r="T2346" i="2"/>
  <c r="U2346" i="2"/>
  <c r="B2347" i="2"/>
  <c r="C2347" i="2"/>
  <c r="E2347" i="2"/>
  <c r="F2347" i="2"/>
  <c r="G2347" i="2"/>
  <c r="I2347" i="2"/>
  <c r="H2347" i="2" s="1"/>
  <c r="J2347" i="2"/>
  <c r="K2347" i="2"/>
  <c r="L2347" i="2"/>
  <c r="M2347" i="2"/>
  <c r="N2347" i="2"/>
  <c r="O2347" i="2"/>
  <c r="P2347" i="2"/>
  <c r="Q2347" i="2"/>
  <c r="R2347" i="2"/>
  <c r="S2347" i="2"/>
  <c r="T2347" i="2"/>
  <c r="U2347" i="2"/>
  <c r="B2348" i="2"/>
  <c r="C2348" i="2"/>
  <c r="E2348" i="2"/>
  <c r="F2348" i="2"/>
  <c r="G2348" i="2"/>
  <c r="I2348" i="2"/>
  <c r="H2348" i="2" s="1"/>
  <c r="J2348" i="2"/>
  <c r="K2348" i="2"/>
  <c r="L2348" i="2"/>
  <c r="M2348" i="2"/>
  <c r="N2348" i="2"/>
  <c r="O2348" i="2"/>
  <c r="P2348" i="2"/>
  <c r="Q2348" i="2"/>
  <c r="R2348" i="2"/>
  <c r="S2348" i="2"/>
  <c r="T2348" i="2"/>
  <c r="U2348" i="2"/>
  <c r="B2349" i="2"/>
  <c r="C2349" i="2"/>
  <c r="E2349" i="2"/>
  <c r="F2349" i="2"/>
  <c r="G2349" i="2"/>
  <c r="I2349" i="2"/>
  <c r="H2349" i="2" s="1"/>
  <c r="J2349" i="2"/>
  <c r="K2349" i="2"/>
  <c r="L2349" i="2"/>
  <c r="M2349" i="2"/>
  <c r="N2349" i="2"/>
  <c r="O2349" i="2"/>
  <c r="P2349" i="2"/>
  <c r="Q2349" i="2"/>
  <c r="R2349" i="2"/>
  <c r="S2349" i="2"/>
  <c r="T2349" i="2"/>
  <c r="U2349" i="2"/>
  <c r="B2350" i="2"/>
  <c r="C2350" i="2"/>
  <c r="E2350" i="2"/>
  <c r="F2350" i="2"/>
  <c r="G2350" i="2"/>
  <c r="I2350" i="2"/>
  <c r="H2350" i="2" s="1"/>
  <c r="J2350" i="2"/>
  <c r="K2350" i="2"/>
  <c r="L2350" i="2"/>
  <c r="M2350" i="2"/>
  <c r="N2350" i="2"/>
  <c r="O2350" i="2"/>
  <c r="P2350" i="2"/>
  <c r="Q2350" i="2"/>
  <c r="R2350" i="2"/>
  <c r="S2350" i="2"/>
  <c r="T2350" i="2"/>
  <c r="U2350" i="2"/>
  <c r="B2351" i="2"/>
  <c r="C2351" i="2"/>
  <c r="E2351" i="2"/>
  <c r="F2351" i="2"/>
  <c r="G2351" i="2"/>
  <c r="I2351" i="2"/>
  <c r="H2351" i="2" s="1"/>
  <c r="J2351" i="2"/>
  <c r="K2351" i="2"/>
  <c r="L2351" i="2"/>
  <c r="M2351" i="2"/>
  <c r="N2351" i="2"/>
  <c r="O2351" i="2"/>
  <c r="P2351" i="2"/>
  <c r="Q2351" i="2"/>
  <c r="R2351" i="2"/>
  <c r="S2351" i="2"/>
  <c r="T2351" i="2"/>
  <c r="U2351" i="2"/>
  <c r="B2352" i="2"/>
  <c r="C2352" i="2"/>
  <c r="E2352" i="2"/>
  <c r="F2352" i="2"/>
  <c r="G2352" i="2"/>
  <c r="I2352" i="2"/>
  <c r="H2352" i="2" s="1"/>
  <c r="J2352" i="2"/>
  <c r="K2352" i="2"/>
  <c r="L2352" i="2"/>
  <c r="M2352" i="2"/>
  <c r="N2352" i="2"/>
  <c r="O2352" i="2"/>
  <c r="P2352" i="2"/>
  <c r="Q2352" i="2"/>
  <c r="R2352" i="2"/>
  <c r="S2352" i="2"/>
  <c r="T2352" i="2"/>
  <c r="U2352" i="2"/>
  <c r="B2279" i="2"/>
  <c r="C2279" i="2"/>
  <c r="E2279" i="2"/>
  <c r="F2279" i="2"/>
  <c r="G2279" i="2"/>
  <c r="I2279" i="2"/>
  <c r="H2279" i="2" s="1"/>
  <c r="J2279" i="2"/>
  <c r="K2279" i="2"/>
  <c r="L2279" i="2"/>
  <c r="M2279" i="2"/>
  <c r="N2279" i="2"/>
  <c r="O2279" i="2"/>
  <c r="P2279" i="2"/>
  <c r="Q2279" i="2"/>
  <c r="R2279" i="2"/>
  <c r="S2279" i="2"/>
  <c r="T2279" i="2"/>
  <c r="U2279" i="2"/>
  <c r="B2280" i="2"/>
  <c r="C2280" i="2"/>
  <c r="E2280" i="2"/>
  <c r="F2280" i="2"/>
  <c r="G2280" i="2"/>
  <c r="I2280" i="2"/>
  <c r="H2280" i="2" s="1"/>
  <c r="J2280" i="2"/>
  <c r="K2280" i="2"/>
  <c r="L2280" i="2"/>
  <c r="M2280" i="2"/>
  <c r="N2280" i="2"/>
  <c r="O2280" i="2"/>
  <c r="P2280" i="2"/>
  <c r="Q2280" i="2"/>
  <c r="R2280" i="2"/>
  <c r="S2280" i="2"/>
  <c r="T2280" i="2"/>
  <c r="U2280" i="2"/>
  <c r="B2281" i="2"/>
  <c r="C2281" i="2"/>
  <c r="E2281" i="2"/>
  <c r="F2281" i="2"/>
  <c r="G2281" i="2"/>
  <c r="I2281" i="2"/>
  <c r="H2281" i="2" s="1"/>
  <c r="J2281" i="2"/>
  <c r="K2281" i="2"/>
  <c r="L2281" i="2"/>
  <c r="M2281" i="2"/>
  <c r="N2281" i="2"/>
  <c r="O2281" i="2"/>
  <c r="P2281" i="2"/>
  <c r="Q2281" i="2"/>
  <c r="R2281" i="2"/>
  <c r="S2281" i="2"/>
  <c r="T2281" i="2"/>
  <c r="U2281" i="2"/>
  <c r="B2282" i="2"/>
  <c r="C2282" i="2"/>
  <c r="E2282" i="2"/>
  <c r="F2282" i="2"/>
  <c r="G2282" i="2"/>
  <c r="I2282" i="2"/>
  <c r="H2282" i="2" s="1"/>
  <c r="J2282" i="2"/>
  <c r="K2282" i="2"/>
  <c r="L2282" i="2"/>
  <c r="M2282" i="2"/>
  <c r="N2282" i="2"/>
  <c r="O2282" i="2"/>
  <c r="P2282" i="2"/>
  <c r="Q2282" i="2"/>
  <c r="R2282" i="2"/>
  <c r="S2282" i="2"/>
  <c r="T2282" i="2"/>
  <c r="U2282" i="2"/>
  <c r="B2283" i="2"/>
  <c r="C2283" i="2"/>
  <c r="E2283" i="2"/>
  <c r="F2283" i="2"/>
  <c r="G2283" i="2"/>
  <c r="I2283" i="2"/>
  <c r="H2283" i="2" s="1"/>
  <c r="J2283" i="2"/>
  <c r="K2283" i="2"/>
  <c r="L2283" i="2"/>
  <c r="M2283" i="2"/>
  <c r="N2283" i="2"/>
  <c r="O2283" i="2"/>
  <c r="P2283" i="2"/>
  <c r="Q2283" i="2"/>
  <c r="R2283" i="2"/>
  <c r="S2283" i="2"/>
  <c r="T2283" i="2"/>
  <c r="U2283" i="2"/>
  <c r="B2284" i="2"/>
  <c r="C2284" i="2"/>
  <c r="E2284" i="2"/>
  <c r="F2284" i="2"/>
  <c r="G2284" i="2"/>
  <c r="I2284" i="2"/>
  <c r="H2284" i="2" s="1"/>
  <c r="J2284" i="2"/>
  <c r="K2284" i="2"/>
  <c r="L2284" i="2"/>
  <c r="M2284" i="2"/>
  <c r="N2284" i="2"/>
  <c r="O2284" i="2"/>
  <c r="P2284" i="2"/>
  <c r="Q2284" i="2"/>
  <c r="R2284" i="2"/>
  <c r="S2284" i="2"/>
  <c r="T2284" i="2"/>
  <c r="U2284" i="2"/>
  <c r="B2285" i="2"/>
  <c r="C2285" i="2"/>
  <c r="E2285" i="2"/>
  <c r="F2285" i="2"/>
  <c r="G2285" i="2"/>
  <c r="I2285" i="2"/>
  <c r="H2285" i="2" s="1"/>
  <c r="J2285" i="2"/>
  <c r="K2285" i="2"/>
  <c r="L2285" i="2"/>
  <c r="M2285" i="2"/>
  <c r="N2285" i="2"/>
  <c r="O2285" i="2"/>
  <c r="P2285" i="2"/>
  <c r="Q2285" i="2"/>
  <c r="R2285" i="2"/>
  <c r="S2285" i="2"/>
  <c r="T2285" i="2"/>
  <c r="U2285" i="2"/>
  <c r="B2286" i="2"/>
  <c r="C2286" i="2"/>
  <c r="E2286" i="2"/>
  <c r="F2286" i="2"/>
  <c r="G2286" i="2"/>
  <c r="I2286" i="2"/>
  <c r="H2286" i="2" s="1"/>
  <c r="J2286" i="2"/>
  <c r="K2286" i="2"/>
  <c r="L2286" i="2"/>
  <c r="M2286" i="2"/>
  <c r="N2286" i="2"/>
  <c r="O2286" i="2"/>
  <c r="P2286" i="2"/>
  <c r="Q2286" i="2"/>
  <c r="R2286" i="2"/>
  <c r="S2286" i="2"/>
  <c r="T2286" i="2"/>
  <c r="U2286" i="2"/>
  <c r="B2287" i="2"/>
  <c r="C2287" i="2"/>
  <c r="E2287" i="2"/>
  <c r="F2287" i="2"/>
  <c r="G2287" i="2"/>
  <c r="I2287" i="2"/>
  <c r="H2287" i="2" s="1"/>
  <c r="J2287" i="2"/>
  <c r="K2287" i="2"/>
  <c r="L2287" i="2"/>
  <c r="M2287" i="2"/>
  <c r="N2287" i="2"/>
  <c r="O2287" i="2"/>
  <c r="P2287" i="2"/>
  <c r="Q2287" i="2"/>
  <c r="R2287" i="2"/>
  <c r="S2287" i="2"/>
  <c r="T2287" i="2"/>
  <c r="U2287" i="2"/>
  <c r="B2288" i="2"/>
  <c r="C2288" i="2"/>
  <c r="E2288" i="2"/>
  <c r="F2288" i="2"/>
  <c r="G2288" i="2"/>
  <c r="I2288" i="2"/>
  <c r="H2288" i="2" s="1"/>
  <c r="J2288" i="2"/>
  <c r="K2288" i="2"/>
  <c r="L2288" i="2"/>
  <c r="M2288" i="2"/>
  <c r="N2288" i="2"/>
  <c r="O2288" i="2"/>
  <c r="P2288" i="2"/>
  <c r="Q2288" i="2"/>
  <c r="R2288" i="2"/>
  <c r="S2288" i="2"/>
  <c r="T2288" i="2"/>
  <c r="U2288" i="2"/>
  <c r="L12" i="3"/>
  <c r="V30" i="3"/>
  <c r="AA57" i="4" s="1"/>
  <c r="S57" i="4"/>
  <c r="K57" i="4"/>
  <c r="I2142" i="2"/>
  <c r="H2142" i="2" s="1"/>
  <c r="J2142" i="2"/>
  <c r="K2142" i="2"/>
  <c r="L2142" i="2"/>
  <c r="M2142" i="2"/>
  <c r="N2142" i="2"/>
  <c r="O2142" i="2"/>
  <c r="P2142" i="2"/>
  <c r="I2143" i="2"/>
  <c r="H2143" i="2" s="1"/>
  <c r="J2143" i="2"/>
  <c r="K2143" i="2"/>
  <c r="L2143" i="2"/>
  <c r="M2143" i="2"/>
  <c r="N2143" i="2"/>
  <c r="O2143" i="2"/>
  <c r="P2143" i="2"/>
  <c r="I2144" i="2"/>
  <c r="H2144" i="2" s="1"/>
  <c r="J2144" i="2"/>
  <c r="K2144" i="2"/>
  <c r="L2144" i="2"/>
  <c r="M2144" i="2"/>
  <c r="N2144" i="2"/>
  <c r="O2144" i="2"/>
  <c r="P2144" i="2"/>
  <c r="I2145" i="2"/>
  <c r="H2145" i="2" s="1"/>
  <c r="J2145" i="2"/>
  <c r="K2145" i="2"/>
  <c r="L2145" i="2"/>
  <c r="M2145" i="2"/>
  <c r="N2145" i="2"/>
  <c r="O2145" i="2"/>
  <c r="P2145" i="2"/>
  <c r="I2146" i="2"/>
  <c r="H2146" i="2" s="1"/>
  <c r="J2146" i="2"/>
  <c r="K2146" i="2"/>
  <c r="L2146" i="2"/>
  <c r="M2146" i="2"/>
  <c r="N2146" i="2"/>
  <c r="O2146" i="2"/>
  <c r="P2146" i="2"/>
  <c r="I2147" i="2"/>
  <c r="H2147" i="2" s="1"/>
  <c r="J2147" i="2"/>
  <c r="K2147" i="2"/>
  <c r="L2147" i="2"/>
  <c r="M2147" i="2"/>
  <c r="N2147" i="2"/>
  <c r="O2147" i="2"/>
  <c r="P2147" i="2"/>
  <c r="I2148" i="2"/>
  <c r="H2148" i="2" s="1"/>
  <c r="J2148" i="2"/>
  <c r="K2148" i="2"/>
  <c r="L2148" i="2"/>
  <c r="M2148" i="2"/>
  <c r="N2148" i="2"/>
  <c r="O2148" i="2"/>
  <c r="P2148" i="2"/>
  <c r="I2149" i="2"/>
  <c r="H2149" i="2" s="1"/>
  <c r="J2149" i="2"/>
  <c r="K2149" i="2"/>
  <c r="L2149" i="2"/>
  <c r="M2149" i="2"/>
  <c r="N2149" i="2"/>
  <c r="O2149" i="2"/>
  <c r="P2149" i="2"/>
  <c r="I2150" i="2"/>
  <c r="H2150" i="2" s="1"/>
  <c r="J2150" i="2"/>
  <c r="K2150" i="2"/>
  <c r="L2150" i="2"/>
  <c r="M2150" i="2"/>
  <c r="N2150" i="2"/>
  <c r="O2150" i="2"/>
  <c r="P2150" i="2"/>
  <c r="I2151" i="2"/>
  <c r="H2151" i="2" s="1"/>
  <c r="J2151" i="2"/>
  <c r="K2151" i="2"/>
  <c r="L2151" i="2"/>
  <c r="M2151" i="2"/>
  <c r="N2151" i="2"/>
  <c r="O2151" i="2"/>
  <c r="P2151" i="2"/>
  <c r="I2152" i="2"/>
  <c r="H2152" i="2" s="1"/>
  <c r="J2152" i="2"/>
  <c r="K2152" i="2"/>
  <c r="L2152" i="2"/>
  <c r="M2152" i="2"/>
  <c r="N2152" i="2"/>
  <c r="O2152" i="2"/>
  <c r="P2152" i="2"/>
  <c r="I2153" i="2"/>
  <c r="H2153" i="2" s="1"/>
  <c r="J2153" i="2"/>
  <c r="K2153" i="2"/>
  <c r="L2153" i="2"/>
  <c r="M2153" i="2"/>
  <c r="N2153" i="2"/>
  <c r="O2153" i="2"/>
  <c r="P2153" i="2"/>
  <c r="I2154" i="2"/>
  <c r="H2154" i="2" s="1"/>
  <c r="J2154" i="2"/>
  <c r="K2154" i="2"/>
  <c r="L2154" i="2"/>
  <c r="M2154" i="2"/>
  <c r="N2154" i="2"/>
  <c r="O2154" i="2"/>
  <c r="P2154" i="2"/>
  <c r="I2155" i="2"/>
  <c r="H2155" i="2" s="1"/>
  <c r="J2155" i="2"/>
  <c r="K2155" i="2"/>
  <c r="L2155" i="2"/>
  <c r="M2155" i="2"/>
  <c r="N2155" i="2"/>
  <c r="O2155" i="2"/>
  <c r="P2155" i="2"/>
  <c r="I2156" i="2"/>
  <c r="H2156" i="2" s="1"/>
  <c r="J2156" i="2"/>
  <c r="K2156" i="2"/>
  <c r="L2156" i="2"/>
  <c r="M2156" i="2"/>
  <c r="N2156" i="2"/>
  <c r="O2156" i="2"/>
  <c r="P2156" i="2"/>
  <c r="I2157" i="2"/>
  <c r="H2157" i="2" s="1"/>
  <c r="J2157" i="2"/>
  <c r="K2157" i="2"/>
  <c r="L2157" i="2"/>
  <c r="M2157" i="2"/>
  <c r="N2157" i="2"/>
  <c r="O2157" i="2"/>
  <c r="P2157" i="2"/>
  <c r="I2158" i="2"/>
  <c r="H2158" i="2" s="1"/>
  <c r="J2158" i="2"/>
  <c r="K2158" i="2"/>
  <c r="L2158" i="2"/>
  <c r="M2158" i="2"/>
  <c r="N2158" i="2"/>
  <c r="O2158" i="2"/>
  <c r="P2158" i="2"/>
  <c r="I2159" i="2"/>
  <c r="H2159" i="2" s="1"/>
  <c r="J2159" i="2"/>
  <c r="K2159" i="2"/>
  <c r="L2159" i="2"/>
  <c r="M2159" i="2"/>
  <c r="N2159" i="2"/>
  <c r="O2159" i="2"/>
  <c r="P2159" i="2"/>
  <c r="I2160" i="2"/>
  <c r="H2160" i="2" s="1"/>
  <c r="J2160" i="2"/>
  <c r="K2160" i="2"/>
  <c r="L2160" i="2"/>
  <c r="M2160" i="2"/>
  <c r="N2160" i="2"/>
  <c r="O2160" i="2"/>
  <c r="P2160" i="2"/>
  <c r="I2161" i="2"/>
  <c r="H2161" i="2" s="1"/>
  <c r="J2161" i="2"/>
  <c r="K2161" i="2"/>
  <c r="L2161" i="2"/>
  <c r="M2161" i="2"/>
  <c r="N2161" i="2"/>
  <c r="O2161" i="2"/>
  <c r="P2161" i="2"/>
  <c r="I2162" i="2"/>
  <c r="H2162" i="2" s="1"/>
  <c r="J2162" i="2"/>
  <c r="K2162" i="2"/>
  <c r="L2162" i="2"/>
  <c r="M2162" i="2"/>
  <c r="N2162" i="2"/>
  <c r="O2162" i="2"/>
  <c r="P2162" i="2"/>
  <c r="I2163" i="2"/>
  <c r="H2163" i="2" s="1"/>
  <c r="J2163" i="2"/>
  <c r="K2163" i="2"/>
  <c r="L2163" i="2"/>
  <c r="M2163" i="2"/>
  <c r="N2163" i="2"/>
  <c r="O2163" i="2"/>
  <c r="P2163" i="2"/>
  <c r="I2164" i="2"/>
  <c r="H2164" i="2" s="1"/>
  <c r="J2164" i="2"/>
  <c r="K2164" i="2"/>
  <c r="L2164" i="2"/>
  <c r="M2164" i="2"/>
  <c r="N2164" i="2"/>
  <c r="O2164" i="2"/>
  <c r="P2164" i="2"/>
  <c r="I2165" i="2"/>
  <c r="H2165" i="2" s="1"/>
  <c r="J2165" i="2"/>
  <c r="K2165" i="2"/>
  <c r="L2165" i="2"/>
  <c r="M2165" i="2"/>
  <c r="N2165" i="2"/>
  <c r="O2165" i="2"/>
  <c r="P2165" i="2"/>
  <c r="I2166" i="2"/>
  <c r="H2166" i="2" s="1"/>
  <c r="J2166" i="2"/>
  <c r="K2166" i="2"/>
  <c r="L2166" i="2"/>
  <c r="M2166" i="2"/>
  <c r="N2166" i="2"/>
  <c r="O2166" i="2"/>
  <c r="P2166" i="2"/>
  <c r="I2167" i="2"/>
  <c r="H2167" i="2" s="1"/>
  <c r="J2167" i="2"/>
  <c r="K2167" i="2"/>
  <c r="L2167" i="2"/>
  <c r="M2167" i="2"/>
  <c r="N2167" i="2"/>
  <c r="O2167" i="2"/>
  <c r="P2167" i="2"/>
  <c r="I2168" i="2"/>
  <c r="H2168" i="2" s="1"/>
  <c r="J2168" i="2"/>
  <c r="K2168" i="2"/>
  <c r="L2168" i="2"/>
  <c r="M2168" i="2"/>
  <c r="N2168" i="2"/>
  <c r="O2168" i="2"/>
  <c r="P2168" i="2"/>
  <c r="I2169" i="2"/>
  <c r="H2169" i="2" s="1"/>
  <c r="J2169" i="2"/>
  <c r="K2169" i="2"/>
  <c r="L2169" i="2"/>
  <c r="M2169" i="2"/>
  <c r="N2169" i="2"/>
  <c r="O2169" i="2"/>
  <c r="P2169" i="2"/>
  <c r="I2170" i="2"/>
  <c r="H2170" i="2" s="1"/>
  <c r="J2170" i="2"/>
  <c r="K2170" i="2"/>
  <c r="L2170" i="2"/>
  <c r="M2170" i="2"/>
  <c r="N2170" i="2"/>
  <c r="O2170" i="2"/>
  <c r="P2170" i="2"/>
  <c r="I2171" i="2"/>
  <c r="H2171" i="2" s="1"/>
  <c r="J2171" i="2"/>
  <c r="K2171" i="2"/>
  <c r="L2171" i="2"/>
  <c r="M2171" i="2"/>
  <c r="N2171" i="2"/>
  <c r="O2171" i="2"/>
  <c r="P2171" i="2"/>
  <c r="I2172" i="2"/>
  <c r="H2172" i="2" s="1"/>
  <c r="J2172" i="2"/>
  <c r="K2172" i="2"/>
  <c r="L2172" i="2"/>
  <c r="M2172" i="2"/>
  <c r="N2172" i="2"/>
  <c r="O2172" i="2"/>
  <c r="P2172" i="2"/>
  <c r="I2173" i="2"/>
  <c r="H2173" i="2" s="1"/>
  <c r="J2173" i="2"/>
  <c r="K2173" i="2"/>
  <c r="L2173" i="2"/>
  <c r="M2173" i="2"/>
  <c r="N2173" i="2"/>
  <c r="O2173" i="2"/>
  <c r="P2173" i="2"/>
  <c r="I2174" i="2"/>
  <c r="H2174" i="2" s="1"/>
  <c r="J2174" i="2"/>
  <c r="K2174" i="2"/>
  <c r="L2174" i="2"/>
  <c r="M2174" i="2"/>
  <c r="N2174" i="2"/>
  <c r="O2174" i="2"/>
  <c r="P2174" i="2"/>
  <c r="I2175" i="2"/>
  <c r="H2175" i="2" s="1"/>
  <c r="J2175" i="2"/>
  <c r="K2175" i="2"/>
  <c r="L2175" i="2"/>
  <c r="M2175" i="2"/>
  <c r="N2175" i="2"/>
  <c r="O2175" i="2"/>
  <c r="P2175" i="2"/>
  <c r="I2176" i="2"/>
  <c r="H2176" i="2" s="1"/>
  <c r="J2176" i="2"/>
  <c r="K2176" i="2"/>
  <c r="L2176" i="2"/>
  <c r="M2176" i="2"/>
  <c r="N2176" i="2"/>
  <c r="O2176" i="2"/>
  <c r="P2176" i="2"/>
  <c r="I2177" i="2"/>
  <c r="H2177" i="2" s="1"/>
  <c r="J2177" i="2"/>
  <c r="K2177" i="2"/>
  <c r="L2177" i="2"/>
  <c r="M2177" i="2"/>
  <c r="N2177" i="2"/>
  <c r="O2177" i="2"/>
  <c r="P2177" i="2"/>
  <c r="I2178" i="2"/>
  <c r="H2178" i="2" s="1"/>
  <c r="J2178" i="2"/>
  <c r="K2178" i="2"/>
  <c r="L2178" i="2"/>
  <c r="M2178" i="2"/>
  <c r="N2178" i="2"/>
  <c r="O2178" i="2"/>
  <c r="P2178" i="2"/>
  <c r="I2179" i="2"/>
  <c r="H2179" i="2" s="1"/>
  <c r="J2179" i="2"/>
  <c r="K2179" i="2"/>
  <c r="L2179" i="2"/>
  <c r="M2179" i="2"/>
  <c r="N2179" i="2"/>
  <c r="O2179" i="2"/>
  <c r="P2179" i="2"/>
  <c r="I2180" i="2"/>
  <c r="H2180" i="2" s="1"/>
  <c r="J2180" i="2"/>
  <c r="K2180" i="2"/>
  <c r="L2180" i="2"/>
  <c r="M2180" i="2"/>
  <c r="N2180" i="2"/>
  <c r="O2180" i="2"/>
  <c r="P2180" i="2"/>
  <c r="I2181" i="2"/>
  <c r="H2181" i="2" s="1"/>
  <c r="J2181" i="2"/>
  <c r="K2181" i="2"/>
  <c r="L2181" i="2"/>
  <c r="M2181" i="2"/>
  <c r="N2181" i="2"/>
  <c r="O2181" i="2"/>
  <c r="P2181" i="2"/>
  <c r="I2182" i="2"/>
  <c r="H2182" i="2" s="1"/>
  <c r="J2182" i="2"/>
  <c r="K2182" i="2"/>
  <c r="L2182" i="2"/>
  <c r="M2182" i="2"/>
  <c r="N2182" i="2"/>
  <c r="O2182" i="2"/>
  <c r="P2182" i="2"/>
  <c r="I2183" i="2"/>
  <c r="H2183" i="2" s="1"/>
  <c r="J2183" i="2"/>
  <c r="K2183" i="2"/>
  <c r="L2183" i="2"/>
  <c r="M2183" i="2"/>
  <c r="N2183" i="2"/>
  <c r="O2183" i="2"/>
  <c r="P2183" i="2"/>
  <c r="I2184" i="2"/>
  <c r="H2184" i="2" s="1"/>
  <c r="J2184" i="2"/>
  <c r="K2184" i="2"/>
  <c r="L2184" i="2"/>
  <c r="M2184" i="2"/>
  <c r="N2184" i="2"/>
  <c r="O2184" i="2"/>
  <c r="P2184" i="2"/>
  <c r="I2185" i="2"/>
  <c r="H2185" i="2" s="1"/>
  <c r="J2185" i="2"/>
  <c r="K2185" i="2"/>
  <c r="L2185" i="2"/>
  <c r="M2185" i="2"/>
  <c r="N2185" i="2"/>
  <c r="O2185" i="2"/>
  <c r="P2185" i="2"/>
  <c r="I2186" i="2"/>
  <c r="H2186" i="2" s="1"/>
  <c r="J2186" i="2"/>
  <c r="K2186" i="2"/>
  <c r="L2186" i="2"/>
  <c r="M2186" i="2"/>
  <c r="N2186" i="2"/>
  <c r="O2186" i="2"/>
  <c r="P2186" i="2"/>
  <c r="I2187" i="2"/>
  <c r="H2187" i="2" s="1"/>
  <c r="J2187" i="2"/>
  <c r="K2187" i="2"/>
  <c r="L2187" i="2"/>
  <c r="M2187" i="2"/>
  <c r="N2187" i="2"/>
  <c r="O2187" i="2"/>
  <c r="P2187" i="2"/>
  <c r="I2188" i="2"/>
  <c r="H2188" i="2" s="1"/>
  <c r="J2188" i="2"/>
  <c r="K2188" i="2"/>
  <c r="L2188" i="2"/>
  <c r="M2188" i="2"/>
  <c r="N2188" i="2"/>
  <c r="O2188" i="2"/>
  <c r="P2188" i="2"/>
  <c r="I2189" i="2"/>
  <c r="H2189" i="2" s="1"/>
  <c r="J2189" i="2"/>
  <c r="K2189" i="2"/>
  <c r="L2189" i="2"/>
  <c r="M2189" i="2"/>
  <c r="N2189" i="2"/>
  <c r="O2189" i="2"/>
  <c r="P2189" i="2"/>
  <c r="I2190" i="2"/>
  <c r="H2190" i="2" s="1"/>
  <c r="J2190" i="2"/>
  <c r="K2190" i="2"/>
  <c r="L2190" i="2"/>
  <c r="M2190" i="2"/>
  <c r="N2190" i="2"/>
  <c r="O2190" i="2"/>
  <c r="P2190" i="2"/>
  <c r="I2191" i="2"/>
  <c r="H2191" i="2" s="1"/>
  <c r="J2191" i="2"/>
  <c r="K2191" i="2"/>
  <c r="L2191" i="2"/>
  <c r="M2191" i="2"/>
  <c r="N2191" i="2"/>
  <c r="O2191" i="2"/>
  <c r="P2191" i="2"/>
  <c r="I2192" i="2"/>
  <c r="H2192" i="2" s="1"/>
  <c r="J2192" i="2"/>
  <c r="K2192" i="2"/>
  <c r="L2192" i="2"/>
  <c r="M2192" i="2"/>
  <c r="N2192" i="2"/>
  <c r="O2192" i="2"/>
  <c r="P2192" i="2"/>
  <c r="I2193" i="2"/>
  <c r="H2193" i="2" s="1"/>
  <c r="J2193" i="2"/>
  <c r="K2193" i="2"/>
  <c r="L2193" i="2"/>
  <c r="M2193" i="2"/>
  <c r="N2193" i="2"/>
  <c r="O2193" i="2"/>
  <c r="P2193" i="2"/>
  <c r="I2194" i="2"/>
  <c r="H2194" i="2" s="1"/>
  <c r="J2194" i="2"/>
  <c r="K2194" i="2"/>
  <c r="L2194" i="2"/>
  <c r="M2194" i="2"/>
  <c r="N2194" i="2"/>
  <c r="O2194" i="2"/>
  <c r="P2194" i="2"/>
  <c r="I2195" i="2"/>
  <c r="H2195" i="2" s="1"/>
  <c r="J2195" i="2"/>
  <c r="K2195" i="2"/>
  <c r="L2195" i="2"/>
  <c r="M2195" i="2"/>
  <c r="N2195" i="2"/>
  <c r="O2195" i="2"/>
  <c r="P2195" i="2"/>
  <c r="I2196" i="2"/>
  <c r="H2196" i="2" s="1"/>
  <c r="J2196" i="2"/>
  <c r="K2196" i="2"/>
  <c r="L2196" i="2"/>
  <c r="M2196" i="2"/>
  <c r="N2196" i="2"/>
  <c r="O2196" i="2"/>
  <c r="P2196" i="2"/>
  <c r="I2197" i="2"/>
  <c r="H2197" i="2" s="1"/>
  <c r="J2197" i="2"/>
  <c r="K2197" i="2"/>
  <c r="L2197" i="2"/>
  <c r="M2197" i="2"/>
  <c r="N2197" i="2"/>
  <c r="O2197" i="2"/>
  <c r="P2197" i="2"/>
  <c r="I2198" i="2"/>
  <c r="H2198" i="2" s="1"/>
  <c r="J2198" i="2"/>
  <c r="K2198" i="2"/>
  <c r="L2198" i="2"/>
  <c r="M2198" i="2"/>
  <c r="N2198" i="2"/>
  <c r="O2198" i="2"/>
  <c r="P2198" i="2"/>
  <c r="I2199" i="2"/>
  <c r="H2199" i="2" s="1"/>
  <c r="J2199" i="2"/>
  <c r="K2199" i="2"/>
  <c r="L2199" i="2"/>
  <c r="M2199" i="2"/>
  <c r="N2199" i="2"/>
  <c r="O2199" i="2"/>
  <c r="P2199" i="2"/>
  <c r="I2200" i="2"/>
  <c r="H2200" i="2" s="1"/>
  <c r="J2200" i="2"/>
  <c r="K2200" i="2"/>
  <c r="L2200" i="2"/>
  <c r="M2200" i="2"/>
  <c r="N2200" i="2"/>
  <c r="O2200" i="2"/>
  <c r="P2200" i="2"/>
  <c r="I2201" i="2"/>
  <c r="H2201" i="2" s="1"/>
  <c r="J2201" i="2"/>
  <c r="K2201" i="2"/>
  <c r="L2201" i="2"/>
  <c r="M2201" i="2"/>
  <c r="N2201" i="2"/>
  <c r="O2201" i="2"/>
  <c r="P2201" i="2"/>
  <c r="I2202" i="2"/>
  <c r="H2202" i="2" s="1"/>
  <c r="J2202" i="2"/>
  <c r="K2202" i="2"/>
  <c r="L2202" i="2"/>
  <c r="M2202" i="2"/>
  <c r="N2202" i="2"/>
  <c r="O2202" i="2"/>
  <c r="P2202" i="2"/>
  <c r="I2203" i="2"/>
  <c r="H2203" i="2" s="1"/>
  <c r="J2203" i="2"/>
  <c r="K2203" i="2"/>
  <c r="L2203" i="2"/>
  <c r="M2203" i="2"/>
  <c r="N2203" i="2"/>
  <c r="O2203" i="2"/>
  <c r="P2203" i="2"/>
  <c r="I2204" i="2"/>
  <c r="H2204" i="2" s="1"/>
  <c r="J2204" i="2"/>
  <c r="K2204" i="2"/>
  <c r="L2204" i="2"/>
  <c r="M2204" i="2"/>
  <c r="N2204" i="2"/>
  <c r="O2204" i="2"/>
  <c r="P2204" i="2"/>
  <c r="I2205" i="2"/>
  <c r="H2205" i="2" s="1"/>
  <c r="J2205" i="2"/>
  <c r="K2205" i="2"/>
  <c r="L2205" i="2"/>
  <c r="M2205" i="2"/>
  <c r="N2205" i="2"/>
  <c r="O2205" i="2"/>
  <c r="P2205" i="2"/>
  <c r="I2206" i="2"/>
  <c r="H2206" i="2" s="1"/>
  <c r="J2206" i="2"/>
  <c r="K2206" i="2"/>
  <c r="L2206" i="2"/>
  <c r="M2206" i="2"/>
  <c r="N2206" i="2"/>
  <c r="O2206" i="2"/>
  <c r="P2206" i="2"/>
  <c r="I2207" i="2"/>
  <c r="H2207" i="2" s="1"/>
  <c r="J2207" i="2"/>
  <c r="K2207" i="2"/>
  <c r="L2207" i="2"/>
  <c r="M2207" i="2"/>
  <c r="N2207" i="2"/>
  <c r="O2207" i="2"/>
  <c r="P2207" i="2"/>
  <c r="I2208" i="2"/>
  <c r="H2208" i="2" s="1"/>
  <c r="J2208" i="2"/>
  <c r="K2208" i="2"/>
  <c r="L2208" i="2"/>
  <c r="M2208" i="2"/>
  <c r="N2208" i="2"/>
  <c r="O2208" i="2"/>
  <c r="P2208" i="2"/>
  <c r="I2209" i="2"/>
  <c r="H2209" i="2" s="1"/>
  <c r="J2209" i="2"/>
  <c r="K2209" i="2"/>
  <c r="L2209" i="2"/>
  <c r="M2209" i="2"/>
  <c r="N2209" i="2"/>
  <c r="O2209" i="2"/>
  <c r="P2209" i="2"/>
  <c r="I2210" i="2"/>
  <c r="H2210" i="2" s="1"/>
  <c r="J2210" i="2"/>
  <c r="K2210" i="2"/>
  <c r="L2210" i="2"/>
  <c r="M2210" i="2"/>
  <c r="N2210" i="2"/>
  <c r="O2210" i="2"/>
  <c r="P2210" i="2"/>
  <c r="I2211" i="2"/>
  <c r="H2211" i="2" s="1"/>
  <c r="J2211" i="2"/>
  <c r="K2211" i="2"/>
  <c r="L2211" i="2"/>
  <c r="M2211" i="2"/>
  <c r="N2211" i="2"/>
  <c r="O2211" i="2"/>
  <c r="P2211" i="2"/>
  <c r="I2212" i="2"/>
  <c r="H2212" i="2" s="1"/>
  <c r="J2212" i="2"/>
  <c r="K2212" i="2"/>
  <c r="L2212" i="2"/>
  <c r="M2212" i="2"/>
  <c r="N2212" i="2"/>
  <c r="O2212" i="2"/>
  <c r="P2212" i="2"/>
  <c r="I2213" i="2"/>
  <c r="H2213" i="2" s="1"/>
  <c r="J2213" i="2"/>
  <c r="K2213" i="2"/>
  <c r="L2213" i="2"/>
  <c r="M2213" i="2"/>
  <c r="N2213" i="2"/>
  <c r="O2213" i="2"/>
  <c r="P2213" i="2"/>
  <c r="I2214" i="2"/>
  <c r="H2214" i="2" s="1"/>
  <c r="J2214" i="2"/>
  <c r="K2214" i="2"/>
  <c r="L2214" i="2"/>
  <c r="M2214" i="2"/>
  <c r="N2214" i="2"/>
  <c r="O2214" i="2"/>
  <c r="P2214" i="2"/>
  <c r="I2215" i="2"/>
  <c r="H2215" i="2" s="1"/>
  <c r="J2215" i="2"/>
  <c r="K2215" i="2"/>
  <c r="L2215" i="2"/>
  <c r="M2215" i="2"/>
  <c r="N2215" i="2"/>
  <c r="O2215" i="2"/>
  <c r="P2215" i="2"/>
  <c r="I2216" i="2"/>
  <c r="H2216" i="2" s="1"/>
  <c r="J2216" i="2"/>
  <c r="K2216" i="2"/>
  <c r="L2216" i="2"/>
  <c r="M2216" i="2"/>
  <c r="N2216" i="2"/>
  <c r="O2216" i="2"/>
  <c r="P2216" i="2"/>
  <c r="I2217" i="2"/>
  <c r="H2217" i="2" s="1"/>
  <c r="J2217" i="2"/>
  <c r="K2217" i="2"/>
  <c r="L2217" i="2"/>
  <c r="M2217" i="2"/>
  <c r="N2217" i="2"/>
  <c r="O2217" i="2"/>
  <c r="P2217" i="2"/>
  <c r="I2218" i="2"/>
  <c r="H2218" i="2" s="1"/>
  <c r="J2218" i="2"/>
  <c r="K2218" i="2"/>
  <c r="L2218" i="2"/>
  <c r="M2218" i="2"/>
  <c r="N2218" i="2"/>
  <c r="O2218" i="2"/>
  <c r="P2218" i="2"/>
  <c r="I2219" i="2"/>
  <c r="H2219" i="2" s="1"/>
  <c r="J2219" i="2"/>
  <c r="K2219" i="2"/>
  <c r="L2219" i="2"/>
  <c r="M2219" i="2"/>
  <c r="N2219" i="2"/>
  <c r="O2219" i="2"/>
  <c r="P2219" i="2"/>
  <c r="I2220" i="2"/>
  <c r="H2220" i="2" s="1"/>
  <c r="J2220" i="2"/>
  <c r="K2220" i="2"/>
  <c r="L2220" i="2"/>
  <c r="M2220" i="2"/>
  <c r="N2220" i="2"/>
  <c r="O2220" i="2"/>
  <c r="P2220" i="2"/>
  <c r="I2221" i="2"/>
  <c r="H2221" i="2" s="1"/>
  <c r="J2221" i="2"/>
  <c r="K2221" i="2"/>
  <c r="L2221" i="2"/>
  <c r="M2221" i="2"/>
  <c r="N2221" i="2"/>
  <c r="O2221" i="2"/>
  <c r="P2221" i="2"/>
  <c r="I2222" i="2"/>
  <c r="H2222" i="2" s="1"/>
  <c r="J2222" i="2"/>
  <c r="K2222" i="2"/>
  <c r="L2222" i="2"/>
  <c r="M2222" i="2"/>
  <c r="N2222" i="2"/>
  <c r="O2222" i="2"/>
  <c r="P2222" i="2"/>
  <c r="I2223" i="2"/>
  <c r="H2223" i="2" s="1"/>
  <c r="J2223" i="2"/>
  <c r="K2223" i="2"/>
  <c r="L2223" i="2"/>
  <c r="M2223" i="2"/>
  <c r="N2223" i="2"/>
  <c r="O2223" i="2"/>
  <c r="P2223" i="2"/>
  <c r="I2224" i="2"/>
  <c r="H2224" i="2" s="1"/>
  <c r="J2224" i="2"/>
  <c r="K2224" i="2"/>
  <c r="L2224" i="2"/>
  <c r="M2224" i="2"/>
  <c r="N2224" i="2"/>
  <c r="O2224" i="2"/>
  <c r="P2224" i="2"/>
  <c r="I2225" i="2"/>
  <c r="H2225" i="2" s="1"/>
  <c r="J2225" i="2"/>
  <c r="K2225" i="2"/>
  <c r="L2225" i="2"/>
  <c r="M2225" i="2"/>
  <c r="N2225" i="2"/>
  <c r="O2225" i="2"/>
  <c r="P2225" i="2"/>
  <c r="I2226" i="2"/>
  <c r="H2226" i="2" s="1"/>
  <c r="J2226" i="2"/>
  <c r="K2226" i="2"/>
  <c r="L2226" i="2"/>
  <c r="M2226" i="2"/>
  <c r="N2226" i="2"/>
  <c r="O2226" i="2"/>
  <c r="P2226" i="2"/>
  <c r="I2227" i="2"/>
  <c r="H2227" i="2" s="1"/>
  <c r="J2227" i="2"/>
  <c r="K2227" i="2"/>
  <c r="L2227" i="2"/>
  <c r="M2227" i="2"/>
  <c r="N2227" i="2"/>
  <c r="O2227" i="2"/>
  <c r="P2227" i="2"/>
  <c r="I2228" i="2"/>
  <c r="H2228" i="2" s="1"/>
  <c r="J2228" i="2"/>
  <c r="K2228" i="2"/>
  <c r="L2228" i="2"/>
  <c r="M2228" i="2"/>
  <c r="N2228" i="2"/>
  <c r="O2228" i="2"/>
  <c r="P2228" i="2"/>
  <c r="I2229" i="2"/>
  <c r="H2229" i="2" s="1"/>
  <c r="J2229" i="2"/>
  <c r="K2229" i="2"/>
  <c r="L2229" i="2"/>
  <c r="M2229" i="2"/>
  <c r="N2229" i="2"/>
  <c r="O2229" i="2"/>
  <c r="P2229" i="2"/>
  <c r="I2230" i="2"/>
  <c r="H2230" i="2" s="1"/>
  <c r="J2230" i="2"/>
  <c r="K2230" i="2"/>
  <c r="L2230" i="2"/>
  <c r="M2230" i="2"/>
  <c r="N2230" i="2"/>
  <c r="O2230" i="2"/>
  <c r="P2230" i="2"/>
  <c r="I2231" i="2"/>
  <c r="H2231" i="2" s="1"/>
  <c r="J2231" i="2"/>
  <c r="K2231" i="2"/>
  <c r="L2231" i="2"/>
  <c r="M2231" i="2"/>
  <c r="N2231" i="2"/>
  <c r="O2231" i="2"/>
  <c r="P2231" i="2"/>
  <c r="I2232" i="2"/>
  <c r="H2232" i="2" s="1"/>
  <c r="J2232" i="2"/>
  <c r="K2232" i="2"/>
  <c r="L2232" i="2"/>
  <c r="M2232" i="2"/>
  <c r="N2232" i="2"/>
  <c r="O2232" i="2"/>
  <c r="P2232" i="2"/>
  <c r="I2233" i="2"/>
  <c r="H2233" i="2" s="1"/>
  <c r="J2233" i="2"/>
  <c r="K2233" i="2"/>
  <c r="L2233" i="2"/>
  <c r="M2233" i="2"/>
  <c r="N2233" i="2"/>
  <c r="O2233" i="2"/>
  <c r="P2233" i="2"/>
  <c r="I2234" i="2"/>
  <c r="H2234" i="2" s="1"/>
  <c r="J2234" i="2"/>
  <c r="K2234" i="2"/>
  <c r="L2234" i="2"/>
  <c r="M2234" i="2"/>
  <c r="N2234" i="2"/>
  <c r="O2234" i="2"/>
  <c r="P2234" i="2"/>
  <c r="I2235" i="2"/>
  <c r="H2235" i="2" s="1"/>
  <c r="J2235" i="2"/>
  <c r="K2235" i="2"/>
  <c r="L2235" i="2"/>
  <c r="M2235" i="2"/>
  <c r="N2235" i="2"/>
  <c r="O2235" i="2"/>
  <c r="P2235" i="2"/>
  <c r="I2236" i="2"/>
  <c r="H2236" i="2" s="1"/>
  <c r="J2236" i="2"/>
  <c r="K2236" i="2"/>
  <c r="L2236" i="2"/>
  <c r="M2236" i="2"/>
  <c r="N2236" i="2"/>
  <c r="O2236" i="2"/>
  <c r="P2236" i="2"/>
  <c r="I2237" i="2"/>
  <c r="H2237" i="2" s="1"/>
  <c r="J2237" i="2"/>
  <c r="K2237" i="2"/>
  <c r="L2237" i="2"/>
  <c r="M2237" i="2"/>
  <c r="N2237" i="2"/>
  <c r="O2237" i="2"/>
  <c r="P2237" i="2"/>
  <c r="I2238" i="2"/>
  <c r="H2238" i="2" s="1"/>
  <c r="J2238" i="2"/>
  <c r="K2238" i="2"/>
  <c r="L2238" i="2"/>
  <c r="M2238" i="2"/>
  <c r="N2238" i="2"/>
  <c r="O2238" i="2"/>
  <c r="P2238" i="2"/>
  <c r="I2239" i="2"/>
  <c r="H2239" i="2" s="1"/>
  <c r="J2239" i="2"/>
  <c r="K2239" i="2"/>
  <c r="L2239" i="2"/>
  <c r="M2239" i="2"/>
  <c r="N2239" i="2"/>
  <c r="O2239" i="2"/>
  <c r="P2239" i="2"/>
  <c r="I2240" i="2"/>
  <c r="H2240" i="2" s="1"/>
  <c r="J2240" i="2"/>
  <c r="K2240" i="2"/>
  <c r="L2240" i="2"/>
  <c r="M2240" i="2"/>
  <c r="N2240" i="2"/>
  <c r="O2240" i="2"/>
  <c r="P2240" i="2"/>
  <c r="I2241" i="2"/>
  <c r="H2241" i="2" s="1"/>
  <c r="J2241" i="2"/>
  <c r="K2241" i="2"/>
  <c r="L2241" i="2"/>
  <c r="M2241" i="2"/>
  <c r="N2241" i="2"/>
  <c r="O2241" i="2"/>
  <c r="P2241" i="2"/>
  <c r="I2242" i="2"/>
  <c r="H2242" i="2" s="1"/>
  <c r="J2242" i="2"/>
  <c r="K2242" i="2"/>
  <c r="L2242" i="2"/>
  <c r="M2242" i="2"/>
  <c r="N2242" i="2"/>
  <c r="O2242" i="2"/>
  <c r="P2242" i="2"/>
  <c r="I2243" i="2"/>
  <c r="H2243" i="2" s="1"/>
  <c r="J2243" i="2"/>
  <c r="K2243" i="2"/>
  <c r="L2243" i="2"/>
  <c r="M2243" i="2"/>
  <c r="N2243" i="2"/>
  <c r="O2243" i="2"/>
  <c r="P2243" i="2"/>
  <c r="I2244" i="2"/>
  <c r="H2244" i="2" s="1"/>
  <c r="J2244" i="2"/>
  <c r="K2244" i="2"/>
  <c r="L2244" i="2"/>
  <c r="M2244" i="2"/>
  <c r="N2244" i="2"/>
  <c r="O2244" i="2"/>
  <c r="P2244" i="2"/>
  <c r="I2245" i="2"/>
  <c r="H2245" i="2" s="1"/>
  <c r="J2245" i="2"/>
  <c r="K2245" i="2"/>
  <c r="L2245" i="2"/>
  <c r="M2245" i="2"/>
  <c r="N2245" i="2"/>
  <c r="O2245" i="2"/>
  <c r="P2245" i="2"/>
  <c r="I2246" i="2"/>
  <c r="H2246" i="2" s="1"/>
  <c r="J2246" i="2"/>
  <c r="K2246" i="2"/>
  <c r="L2246" i="2"/>
  <c r="M2246" i="2"/>
  <c r="N2246" i="2"/>
  <c r="O2246" i="2"/>
  <c r="P2246" i="2"/>
  <c r="I2247" i="2"/>
  <c r="H2247" i="2" s="1"/>
  <c r="J2247" i="2"/>
  <c r="K2247" i="2"/>
  <c r="L2247" i="2"/>
  <c r="M2247" i="2"/>
  <c r="N2247" i="2"/>
  <c r="O2247" i="2"/>
  <c r="P2247" i="2"/>
  <c r="I2248" i="2"/>
  <c r="H2248" i="2" s="1"/>
  <c r="J2248" i="2"/>
  <c r="K2248" i="2"/>
  <c r="L2248" i="2"/>
  <c r="M2248" i="2"/>
  <c r="N2248" i="2"/>
  <c r="O2248" i="2"/>
  <c r="P2248" i="2"/>
  <c r="I2249" i="2"/>
  <c r="H2249" i="2" s="1"/>
  <c r="J2249" i="2"/>
  <c r="K2249" i="2"/>
  <c r="L2249" i="2"/>
  <c r="M2249" i="2"/>
  <c r="N2249" i="2"/>
  <c r="O2249" i="2"/>
  <c r="P2249" i="2"/>
  <c r="I2250" i="2"/>
  <c r="H2250" i="2" s="1"/>
  <c r="J2250" i="2"/>
  <c r="K2250" i="2"/>
  <c r="L2250" i="2"/>
  <c r="M2250" i="2"/>
  <c r="N2250" i="2"/>
  <c r="O2250" i="2"/>
  <c r="P2250" i="2"/>
  <c r="I2251" i="2"/>
  <c r="H2251" i="2" s="1"/>
  <c r="J2251" i="2"/>
  <c r="K2251" i="2"/>
  <c r="L2251" i="2"/>
  <c r="M2251" i="2"/>
  <c r="N2251" i="2"/>
  <c r="O2251" i="2"/>
  <c r="P2251" i="2"/>
  <c r="I2252" i="2"/>
  <c r="H2252" i="2" s="1"/>
  <c r="J2252" i="2"/>
  <c r="K2252" i="2"/>
  <c r="L2252" i="2"/>
  <c r="M2252" i="2"/>
  <c r="N2252" i="2"/>
  <c r="O2252" i="2"/>
  <c r="P2252" i="2"/>
  <c r="I2253" i="2"/>
  <c r="H2253" i="2" s="1"/>
  <c r="J2253" i="2"/>
  <c r="K2253" i="2"/>
  <c r="L2253" i="2"/>
  <c r="M2253" i="2"/>
  <c r="N2253" i="2"/>
  <c r="O2253" i="2"/>
  <c r="P2253" i="2"/>
  <c r="I2254" i="2"/>
  <c r="H2254" i="2" s="1"/>
  <c r="J2254" i="2"/>
  <c r="K2254" i="2"/>
  <c r="L2254" i="2"/>
  <c r="M2254" i="2"/>
  <c r="N2254" i="2"/>
  <c r="O2254" i="2"/>
  <c r="P2254" i="2"/>
  <c r="I2255" i="2"/>
  <c r="H2255" i="2" s="1"/>
  <c r="J2255" i="2"/>
  <c r="K2255" i="2"/>
  <c r="L2255" i="2"/>
  <c r="M2255" i="2"/>
  <c r="N2255" i="2"/>
  <c r="O2255" i="2"/>
  <c r="P2255" i="2"/>
  <c r="I2256" i="2"/>
  <c r="H2256" i="2" s="1"/>
  <c r="J2256" i="2"/>
  <c r="K2256" i="2"/>
  <c r="L2256" i="2"/>
  <c r="M2256" i="2"/>
  <c r="N2256" i="2"/>
  <c r="O2256" i="2"/>
  <c r="P2256" i="2"/>
  <c r="I2257" i="2"/>
  <c r="H2257" i="2" s="1"/>
  <c r="J2257" i="2"/>
  <c r="K2257" i="2"/>
  <c r="L2257" i="2"/>
  <c r="M2257" i="2"/>
  <c r="N2257" i="2"/>
  <c r="O2257" i="2"/>
  <c r="P2257" i="2"/>
  <c r="I2258" i="2"/>
  <c r="H2258" i="2" s="1"/>
  <c r="J2258" i="2"/>
  <c r="K2258" i="2"/>
  <c r="L2258" i="2"/>
  <c r="M2258" i="2"/>
  <c r="N2258" i="2"/>
  <c r="O2258" i="2"/>
  <c r="P2258" i="2"/>
  <c r="I2259" i="2"/>
  <c r="H2259" i="2" s="1"/>
  <c r="J2259" i="2"/>
  <c r="K2259" i="2"/>
  <c r="L2259" i="2"/>
  <c r="M2259" i="2"/>
  <c r="N2259" i="2"/>
  <c r="O2259" i="2"/>
  <c r="P2259" i="2"/>
  <c r="I2260" i="2"/>
  <c r="H2260" i="2" s="1"/>
  <c r="J2260" i="2"/>
  <c r="K2260" i="2"/>
  <c r="L2260" i="2"/>
  <c r="M2260" i="2"/>
  <c r="N2260" i="2"/>
  <c r="O2260" i="2"/>
  <c r="P2260" i="2"/>
  <c r="I2261" i="2"/>
  <c r="H2261" i="2" s="1"/>
  <c r="J2261" i="2"/>
  <c r="K2261" i="2"/>
  <c r="L2261" i="2"/>
  <c r="M2261" i="2"/>
  <c r="N2261" i="2"/>
  <c r="O2261" i="2"/>
  <c r="P2261" i="2"/>
  <c r="I2262" i="2"/>
  <c r="H2262" i="2" s="1"/>
  <c r="J2262" i="2"/>
  <c r="K2262" i="2"/>
  <c r="L2262" i="2"/>
  <c r="M2262" i="2"/>
  <c r="N2262" i="2"/>
  <c r="O2262" i="2"/>
  <c r="P2262" i="2"/>
  <c r="I2263" i="2"/>
  <c r="H2263" i="2" s="1"/>
  <c r="J2263" i="2"/>
  <c r="K2263" i="2"/>
  <c r="L2263" i="2"/>
  <c r="M2263" i="2"/>
  <c r="N2263" i="2"/>
  <c r="O2263" i="2"/>
  <c r="P2263" i="2"/>
  <c r="I2264" i="2"/>
  <c r="H2264" i="2" s="1"/>
  <c r="J2264" i="2"/>
  <c r="K2264" i="2"/>
  <c r="L2264" i="2"/>
  <c r="M2264" i="2"/>
  <c r="N2264" i="2"/>
  <c r="O2264" i="2"/>
  <c r="P2264" i="2"/>
  <c r="I2265" i="2"/>
  <c r="H2265" i="2" s="1"/>
  <c r="J2265" i="2"/>
  <c r="K2265" i="2"/>
  <c r="L2265" i="2"/>
  <c r="M2265" i="2"/>
  <c r="N2265" i="2"/>
  <c r="O2265" i="2"/>
  <c r="P2265" i="2"/>
  <c r="I2266" i="2"/>
  <c r="H2266" i="2" s="1"/>
  <c r="J2266" i="2"/>
  <c r="K2266" i="2"/>
  <c r="L2266" i="2"/>
  <c r="M2266" i="2"/>
  <c r="N2266" i="2"/>
  <c r="O2266" i="2"/>
  <c r="P2266" i="2"/>
  <c r="I2267" i="2"/>
  <c r="H2267" i="2" s="1"/>
  <c r="J2267" i="2"/>
  <c r="K2267" i="2"/>
  <c r="L2267" i="2"/>
  <c r="M2267" i="2"/>
  <c r="N2267" i="2"/>
  <c r="O2267" i="2"/>
  <c r="P2267" i="2"/>
  <c r="I2268" i="2"/>
  <c r="H2268" i="2" s="1"/>
  <c r="J2268" i="2"/>
  <c r="K2268" i="2"/>
  <c r="L2268" i="2"/>
  <c r="M2268" i="2"/>
  <c r="N2268" i="2"/>
  <c r="O2268" i="2"/>
  <c r="P2268" i="2"/>
  <c r="I2269" i="2"/>
  <c r="H2269" i="2" s="1"/>
  <c r="J2269" i="2"/>
  <c r="K2269" i="2"/>
  <c r="L2269" i="2"/>
  <c r="M2269" i="2"/>
  <c r="N2269" i="2"/>
  <c r="O2269" i="2"/>
  <c r="P2269" i="2"/>
  <c r="I2270" i="2"/>
  <c r="H2270" i="2" s="1"/>
  <c r="J2270" i="2"/>
  <c r="K2270" i="2"/>
  <c r="L2270" i="2"/>
  <c r="M2270" i="2"/>
  <c r="N2270" i="2"/>
  <c r="O2270" i="2"/>
  <c r="P2270" i="2"/>
  <c r="I2271" i="2"/>
  <c r="H2271" i="2" s="1"/>
  <c r="J2271" i="2"/>
  <c r="K2271" i="2"/>
  <c r="L2271" i="2"/>
  <c r="M2271" i="2"/>
  <c r="N2271" i="2"/>
  <c r="O2271" i="2"/>
  <c r="P2271" i="2"/>
  <c r="I2272" i="2"/>
  <c r="H2272" i="2" s="1"/>
  <c r="J2272" i="2"/>
  <c r="K2272" i="2"/>
  <c r="L2272" i="2"/>
  <c r="M2272" i="2"/>
  <c r="N2272" i="2"/>
  <c r="O2272" i="2"/>
  <c r="P2272" i="2"/>
  <c r="I2273" i="2"/>
  <c r="H2273" i="2" s="1"/>
  <c r="J2273" i="2"/>
  <c r="K2273" i="2"/>
  <c r="L2273" i="2"/>
  <c r="M2273" i="2"/>
  <c r="N2273" i="2"/>
  <c r="O2273" i="2"/>
  <c r="P2273" i="2"/>
  <c r="I2274" i="2"/>
  <c r="H2274" i="2" s="1"/>
  <c r="J2274" i="2"/>
  <c r="K2274" i="2"/>
  <c r="L2274" i="2"/>
  <c r="M2274" i="2"/>
  <c r="N2274" i="2"/>
  <c r="O2274" i="2"/>
  <c r="P2274" i="2"/>
  <c r="I2275" i="2"/>
  <c r="H2275" i="2" s="1"/>
  <c r="J2275" i="2"/>
  <c r="K2275" i="2"/>
  <c r="L2275" i="2"/>
  <c r="M2275" i="2"/>
  <c r="N2275" i="2"/>
  <c r="O2275" i="2"/>
  <c r="P2275" i="2"/>
  <c r="I2276" i="2"/>
  <c r="H2276" i="2" s="1"/>
  <c r="J2276" i="2"/>
  <c r="K2276" i="2"/>
  <c r="L2276" i="2"/>
  <c r="M2276" i="2"/>
  <c r="N2276" i="2"/>
  <c r="O2276" i="2"/>
  <c r="P2276" i="2"/>
  <c r="I2277" i="2"/>
  <c r="H2277" i="2" s="1"/>
  <c r="J2277" i="2"/>
  <c r="K2277" i="2"/>
  <c r="L2277" i="2"/>
  <c r="M2277" i="2"/>
  <c r="N2277" i="2"/>
  <c r="O2277" i="2"/>
  <c r="P2277" i="2"/>
  <c r="I2278" i="2"/>
  <c r="H2278" i="2" s="1"/>
  <c r="J2278" i="2"/>
  <c r="K2278" i="2"/>
  <c r="L2278" i="2"/>
  <c r="M2278" i="2"/>
  <c r="N2278" i="2"/>
  <c r="O2278" i="2"/>
  <c r="P2278"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H13" i="2"/>
  <c r="J13" i="2"/>
  <c r="K13" i="2"/>
  <c r="L13" i="2"/>
  <c r="M13" i="2"/>
  <c r="N13" i="2" s="1"/>
  <c r="O13" i="2" s="1"/>
  <c r="H14" i="2"/>
  <c r="J14" i="2"/>
  <c r="K14" i="2"/>
  <c r="L14" i="2"/>
  <c r="M14" i="2"/>
  <c r="N14" i="2"/>
  <c r="O14" i="2"/>
  <c r="H15" i="2"/>
  <c r="J15" i="2"/>
  <c r="K15" i="2"/>
  <c r="L15" i="2"/>
  <c r="M15" i="2"/>
  <c r="N15" i="2"/>
  <c r="O15" i="2"/>
  <c r="H16" i="2"/>
  <c r="J16" i="2"/>
  <c r="K16" i="2"/>
  <c r="L16" i="2"/>
  <c r="M16" i="2"/>
  <c r="N16" i="2" s="1"/>
  <c r="O16" i="2"/>
  <c r="H17" i="2"/>
  <c r="J17" i="2"/>
  <c r="K17" i="2"/>
  <c r="L17" i="2"/>
  <c r="M17" i="2"/>
  <c r="N17" i="2"/>
  <c r="O17" i="2"/>
  <c r="H18" i="2"/>
  <c r="J18" i="2"/>
  <c r="K18" i="2"/>
  <c r="L18" i="2"/>
  <c r="M18" i="2"/>
  <c r="N18" i="2"/>
  <c r="O18" i="2"/>
  <c r="H19" i="2"/>
  <c r="J19" i="2"/>
  <c r="K19" i="2"/>
  <c r="L19" i="2"/>
  <c r="M19" i="2"/>
  <c r="N19" i="2"/>
  <c r="O19" i="2"/>
  <c r="H20" i="2"/>
  <c r="J20" i="2"/>
  <c r="K20" i="2"/>
  <c r="L20" i="2"/>
  <c r="M20" i="2"/>
  <c r="N20" i="2"/>
  <c r="O20" i="2"/>
  <c r="H21" i="2"/>
  <c r="J21" i="2"/>
  <c r="K21" i="2"/>
  <c r="L21" i="2"/>
  <c r="M21" i="2"/>
  <c r="N21" i="2"/>
  <c r="O21" i="2"/>
  <c r="H22" i="2"/>
  <c r="J22" i="2"/>
  <c r="K22" i="2"/>
  <c r="L22" i="2"/>
  <c r="M22" i="2"/>
  <c r="N22" i="2"/>
  <c r="O22" i="2"/>
  <c r="H23" i="2"/>
  <c r="J23" i="2"/>
  <c r="K23" i="2"/>
  <c r="L23" i="2"/>
  <c r="M23" i="2"/>
  <c r="N23" i="2"/>
  <c r="O23" i="2"/>
  <c r="H24" i="2"/>
  <c r="J24" i="2"/>
  <c r="K24" i="2"/>
  <c r="L24" i="2"/>
  <c r="M24" i="2"/>
  <c r="N24" i="2"/>
  <c r="O24" i="2"/>
  <c r="H25" i="2"/>
  <c r="J25" i="2"/>
  <c r="K25" i="2"/>
  <c r="L25" i="2"/>
  <c r="M25" i="2"/>
  <c r="N25" i="2"/>
  <c r="O25" i="2"/>
  <c r="H26" i="2"/>
  <c r="J26" i="2"/>
  <c r="K26" i="2"/>
  <c r="L26" i="2"/>
  <c r="M26" i="2"/>
  <c r="N26" i="2"/>
  <c r="O26" i="2"/>
  <c r="H27" i="2"/>
  <c r="J27" i="2"/>
  <c r="K27" i="2"/>
  <c r="L27" i="2"/>
  <c r="M27" i="2"/>
  <c r="N27" i="2"/>
  <c r="O27" i="2"/>
  <c r="H28" i="2"/>
  <c r="J28" i="2"/>
  <c r="K28" i="2"/>
  <c r="L28" i="2"/>
  <c r="M28" i="2"/>
  <c r="N28" i="2"/>
  <c r="O28" i="2"/>
  <c r="H29" i="2"/>
  <c r="J29" i="2"/>
  <c r="K29" i="2"/>
  <c r="L29" i="2"/>
  <c r="M29" i="2"/>
  <c r="N29" i="2"/>
  <c r="O29" i="2"/>
  <c r="H30" i="2"/>
  <c r="J30" i="2"/>
  <c r="K30" i="2"/>
  <c r="L30" i="2"/>
  <c r="M30" i="2"/>
  <c r="N30" i="2"/>
  <c r="O30" i="2"/>
  <c r="H31" i="2"/>
  <c r="J31" i="2"/>
  <c r="K31" i="2"/>
  <c r="L31" i="2"/>
  <c r="M31" i="2"/>
  <c r="N31" i="2"/>
  <c r="O31" i="2"/>
  <c r="H32" i="2"/>
  <c r="J32" i="2"/>
  <c r="K32" i="2"/>
  <c r="L32" i="2"/>
  <c r="M32" i="2"/>
  <c r="N32" i="2"/>
  <c r="O32" i="2"/>
  <c r="H33" i="2"/>
  <c r="J33" i="2"/>
  <c r="K33" i="2"/>
  <c r="L33" i="2"/>
  <c r="M33" i="2"/>
  <c r="N33" i="2"/>
  <c r="O33" i="2"/>
  <c r="H34" i="2"/>
  <c r="J34" i="2"/>
  <c r="K34" i="2"/>
  <c r="L34" i="2"/>
  <c r="M34" i="2"/>
  <c r="N34" i="2"/>
  <c r="O34" i="2"/>
  <c r="H35" i="2"/>
  <c r="J35" i="2"/>
  <c r="K35" i="2"/>
  <c r="L35" i="2"/>
  <c r="M35" i="2"/>
  <c r="N35" i="2"/>
  <c r="O35" i="2"/>
  <c r="H36" i="2"/>
  <c r="J36" i="2"/>
  <c r="K36" i="2"/>
  <c r="L36" i="2"/>
  <c r="M36" i="2"/>
  <c r="N36" i="2"/>
  <c r="O36" i="2"/>
  <c r="H37" i="2"/>
  <c r="J37" i="2"/>
  <c r="K37" i="2"/>
  <c r="L37" i="2"/>
  <c r="M37" i="2"/>
  <c r="N37" i="2"/>
  <c r="O37" i="2"/>
  <c r="H38" i="2"/>
  <c r="J38" i="2"/>
  <c r="K38" i="2"/>
  <c r="L38" i="2"/>
  <c r="M38" i="2"/>
  <c r="N38" i="2"/>
  <c r="O38" i="2"/>
  <c r="H39" i="2"/>
  <c r="J39" i="2"/>
  <c r="K39" i="2"/>
  <c r="L39" i="2"/>
  <c r="M39" i="2"/>
  <c r="N39" i="2"/>
  <c r="O39" i="2"/>
  <c r="H40" i="2"/>
  <c r="J40" i="2"/>
  <c r="K40" i="2"/>
  <c r="L40" i="2"/>
  <c r="M40" i="2"/>
  <c r="N40" i="2"/>
  <c r="O40" i="2"/>
  <c r="H41" i="2"/>
  <c r="J41" i="2"/>
  <c r="K41" i="2"/>
  <c r="L41" i="2"/>
  <c r="M41" i="2"/>
  <c r="N41" i="2"/>
  <c r="O41" i="2"/>
  <c r="H42" i="2"/>
  <c r="J42" i="2"/>
  <c r="K42" i="2"/>
  <c r="L42" i="2"/>
  <c r="M42" i="2"/>
  <c r="N42" i="2"/>
  <c r="O42" i="2"/>
  <c r="H43" i="2"/>
  <c r="J43" i="2"/>
  <c r="K43" i="2"/>
  <c r="L43" i="2"/>
  <c r="M43" i="2"/>
  <c r="N43" i="2"/>
  <c r="O43" i="2"/>
  <c r="H44" i="2"/>
  <c r="J44" i="2"/>
  <c r="K44" i="2"/>
  <c r="L44" i="2"/>
  <c r="M44" i="2"/>
  <c r="N44" i="2"/>
  <c r="O44" i="2"/>
  <c r="H45" i="2"/>
  <c r="J45" i="2"/>
  <c r="K45" i="2"/>
  <c r="L45" i="2"/>
  <c r="M45" i="2"/>
  <c r="N45" i="2"/>
  <c r="O45" i="2"/>
  <c r="H46" i="2"/>
  <c r="J46" i="2"/>
  <c r="K46" i="2"/>
  <c r="L46" i="2"/>
  <c r="M46" i="2"/>
  <c r="N46" i="2"/>
  <c r="O46" i="2"/>
  <c r="H47" i="2"/>
  <c r="J47" i="2"/>
  <c r="K47" i="2"/>
  <c r="L47" i="2"/>
  <c r="M47" i="2"/>
  <c r="N47" i="2"/>
  <c r="O47" i="2"/>
  <c r="H48" i="2"/>
  <c r="J48" i="2"/>
  <c r="K48" i="2"/>
  <c r="L48" i="2"/>
  <c r="M48" i="2"/>
  <c r="N48" i="2"/>
  <c r="O48" i="2"/>
  <c r="H49" i="2"/>
  <c r="J49" i="2"/>
  <c r="K49" i="2"/>
  <c r="L49" i="2"/>
  <c r="M49" i="2"/>
  <c r="N49" i="2"/>
  <c r="O49" i="2"/>
  <c r="H50" i="2"/>
  <c r="J50" i="2"/>
  <c r="K50" i="2"/>
  <c r="L50" i="2"/>
  <c r="M50" i="2"/>
  <c r="N50" i="2"/>
  <c r="O50" i="2"/>
  <c r="H51" i="2"/>
  <c r="J51" i="2"/>
  <c r="K51" i="2"/>
  <c r="L51" i="2"/>
  <c r="M51" i="2"/>
  <c r="N51" i="2"/>
  <c r="O51" i="2"/>
  <c r="H52" i="2"/>
  <c r="J52" i="2"/>
  <c r="K52" i="2"/>
  <c r="L52" i="2"/>
  <c r="M52" i="2"/>
  <c r="N52" i="2"/>
  <c r="O52" i="2"/>
  <c r="H53" i="2"/>
  <c r="J53" i="2"/>
  <c r="K53" i="2"/>
  <c r="L53" i="2"/>
  <c r="M53" i="2"/>
  <c r="N53" i="2"/>
  <c r="O53" i="2"/>
  <c r="H54" i="2"/>
  <c r="J54" i="2"/>
  <c r="K54" i="2"/>
  <c r="L54" i="2"/>
  <c r="M54" i="2"/>
  <c r="N54" i="2"/>
  <c r="O54" i="2"/>
  <c r="H55" i="2"/>
  <c r="J55" i="2"/>
  <c r="K55" i="2"/>
  <c r="L55" i="2"/>
  <c r="M55" i="2"/>
  <c r="N55" i="2"/>
  <c r="O55" i="2"/>
  <c r="H56" i="2"/>
  <c r="J56" i="2"/>
  <c r="K56" i="2"/>
  <c r="L56" i="2"/>
  <c r="M56" i="2"/>
  <c r="N56" i="2"/>
  <c r="O56" i="2"/>
  <c r="H57" i="2"/>
  <c r="J57" i="2"/>
  <c r="K57" i="2"/>
  <c r="L57" i="2"/>
  <c r="M57" i="2"/>
  <c r="N57" i="2"/>
  <c r="O57" i="2"/>
  <c r="H58" i="2"/>
  <c r="J58" i="2"/>
  <c r="K58" i="2"/>
  <c r="L58" i="2"/>
  <c r="M58" i="2"/>
  <c r="N58" i="2"/>
  <c r="O58" i="2"/>
  <c r="H59" i="2"/>
  <c r="J59" i="2"/>
  <c r="K59" i="2"/>
  <c r="L59" i="2"/>
  <c r="M59" i="2"/>
  <c r="N59" i="2"/>
  <c r="O59" i="2"/>
  <c r="H60" i="2"/>
  <c r="J60" i="2"/>
  <c r="K60" i="2"/>
  <c r="L60" i="2"/>
  <c r="M60" i="2"/>
  <c r="N60" i="2"/>
  <c r="O60" i="2"/>
  <c r="H61" i="2"/>
  <c r="J61" i="2"/>
  <c r="K61" i="2"/>
  <c r="L61" i="2"/>
  <c r="M61" i="2"/>
  <c r="N61" i="2"/>
  <c r="O61" i="2"/>
  <c r="H62" i="2"/>
  <c r="J62" i="2"/>
  <c r="K62" i="2"/>
  <c r="L62" i="2"/>
  <c r="M62" i="2"/>
  <c r="N62" i="2"/>
  <c r="O62" i="2"/>
  <c r="H63" i="2"/>
  <c r="J63" i="2"/>
  <c r="K63" i="2"/>
  <c r="L63" i="2"/>
  <c r="M63" i="2"/>
  <c r="N63" i="2"/>
  <c r="O63" i="2"/>
  <c r="H64" i="2"/>
  <c r="J64" i="2"/>
  <c r="K64" i="2"/>
  <c r="L64" i="2"/>
  <c r="M64" i="2"/>
  <c r="N64" i="2"/>
  <c r="O64" i="2"/>
  <c r="H65" i="2"/>
  <c r="J65" i="2"/>
  <c r="K65" i="2"/>
  <c r="L65" i="2"/>
  <c r="M65" i="2"/>
  <c r="N65" i="2"/>
  <c r="O65" i="2"/>
  <c r="H66" i="2"/>
  <c r="J66" i="2"/>
  <c r="K66" i="2"/>
  <c r="L66" i="2"/>
  <c r="M66" i="2"/>
  <c r="N66" i="2"/>
  <c r="O66" i="2"/>
  <c r="H67" i="2"/>
  <c r="J67" i="2"/>
  <c r="K67" i="2"/>
  <c r="L67" i="2"/>
  <c r="M67" i="2"/>
  <c r="N67" i="2"/>
  <c r="O67" i="2"/>
  <c r="H68" i="2"/>
  <c r="J68" i="2"/>
  <c r="K68" i="2"/>
  <c r="L68" i="2"/>
  <c r="M68" i="2"/>
  <c r="N68" i="2"/>
  <c r="O68" i="2"/>
  <c r="H69" i="2"/>
  <c r="J69" i="2"/>
  <c r="K69" i="2"/>
  <c r="L69" i="2"/>
  <c r="M69" i="2"/>
  <c r="N69" i="2"/>
  <c r="O69" i="2"/>
  <c r="H70" i="2"/>
  <c r="J70" i="2"/>
  <c r="K70" i="2"/>
  <c r="L70" i="2"/>
  <c r="M70" i="2"/>
  <c r="N70" i="2"/>
  <c r="O70" i="2"/>
  <c r="H71" i="2"/>
  <c r="J71" i="2"/>
  <c r="K71" i="2"/>
  <c r="L71" i="2"/>
  <c r="M71" i="2"/>
  <c r="N71" i="2"/>
  <c r="O71" i="2"/>
  <c r="H72" i="2"/>
  <c r="J72" i="2"/>
  <c r="K72" i="2"/>
  <c r="L72" i="2"/>
  <c r="M72" i="2"/>
  <c r="N72" i="2"/>
  <c r="O72" i="2"/>
  <c r="H73" i="2"/>
  <c r="J73" i="2"/>
  <c r="K73" i="2"/>
  <c r="L73" i="2"/>
  <c r="M73" i="2"/>
  <c r="N73" i="2"/>
  <c r="O73" i="2"/>
  <c r="H74" i="2"/>
  <c r="J74" i="2"/>
  <c r="K74" i="2"/>
  <c r="L74" i="2"/>
  <c r="M74" i="2"/>
  <c r="N74" i="2"/>
  <c r="O74" i="2"/>
  <c r="H75" i="2"/>
  <c r="J75" i="2"/>
  <c r="K75" i="2"/>
  <c r="L75" i="2"/>
  <c r="M75" i="2"/>
  <c r="N75" i="2"/>
  <c r="O75" i="2"/>
  <c r="H76" i="2"/>
  <c r="J76" i="2"/>
  <c r="K76" i="2"/>
  <c r="L76" i="2"/>
  <c r="M76" i="2"/>
  <c r="N76" i="2"/>
  <c r="O76" i="2"/>
  <c r="H77" i="2"/>
  <c r="J77" i="2"/>
  <c r="K77" i="2"/>
  <c r="L77" i="2"/>
  <c r="M77" i="2"/>
  <c r="N77" i="2"/>
  <c r="O77" i="2"/>
  <c r="H78" i="2"/>
  <c r="J78" i="2"/>
  <c r="K78" i="2"/>
  <c r="L78" i="2"/>
  <c r="M78" i="2"/>
  <c r="N78" i="2"/>
  <c r="O78" i="2"/>
  <c r="H79" i="2"/>
  <c r="J79" i="2"/>
  <c r="K79" i="2"/>
  <c r="L79" i="2"/>
  <c r="M79" i="2"/>
  <c r="N79" i="2"/>
  <c r="O79" i="2"/>
  <c r="H80" i="2"/>
  <c r="J80" i="2"/>
  <c r="K80" i="2"/>
  <c r="L80" i="2"/>
  <c r="M80" i="2"/>
  <c r="N80" i="2"/>
  <c r="O80" i="2"/>
  <c r="H81" i="2"/>
  <c r="J81" i="2"/>
  <c r="K81" i="2"/>
  <c r="L81" i="2"/>
  <c r="M81" i="2"/>
  <c r="N81" i="2"/>
  <c r="O81" i="2"/>
  <c r="H82" i="2"/>
  <c r="J82" i="2"/>
  <c r="K82" i="2"/>
  <c r="L82" i="2"/>
  <c r="M82" i="2"/>
  <c r="N82" i="2"/>
  <c r="O82" i="2"/>
  <c r="H83" i="2"/>
  <c r="J83" i="2"/>
  <c r="K83" i="2"/>
  <c r="L83" i="2"/>
  <c r="M83" i="2"/>
  <c r="N83" i="2"/>
  <c r="O83" i="2"/>
  <c r="H84" i="2"/>
  <c r="J84" i="2"/>
  <c r="K84" i="2"/>
  <c r="L84" i="2"/>
  <c r="M84" i="2"/>
  <c r="N84" i="2"/>
  <c r="O84" i="2"/>
  <c r="H85" i="2"/>
  <c r="J85" i="2"/>
  <c r="K85" i="2"/>
  <c r="L85" i="2"/>
  <c r="M85" i="2"/>
  <c r="N85" i="2"/>
  <c r="O85" i="2"/>
  <c r="H86" i="2"/>
  <c r="J86" i="2"/>
  <c r="K86" i="2"/>
  <c r="L86" i="2"/>
  <c r="M86" i="2"/>
  <c r="N86" i="2"/>
  <c r="O86" i="2"/>
  <c r="H87" i="2"/>
  <c r="J87" i="2"/>
  <c r="K87" i="2"/>
  <c r="L87" i="2"/>
  <c r="M87" i="2"/>
  <c r="N87" i="2"/>
  <c r="O87" i="2"/>
  <c r="H88" i="2"/>
  <c r="J88" i="2"/>
  <c r="K88" i="2"/>
  <c r="L88" i="2"/>
  <c r="M88" i="2"/>
  <c r="N88" i="2"/>
  <c r="O88" i="2"/>
  <c r="H89" i="2"/>
  <c r="J89" i="2"/>
  <c r="K89" i="2"/>
  <c r="L89" i="2"/>
  <c r="M89" i="2"/>
  <c r="N89" i="2"/>
  <c r="O89" i="2"/>
  <c r="H90" i="2"/>
  <c r="J90" i="2"/>
  <c r="K90" i="2"/>
  <c r="L90" i="2"/>
  <c r="M90" i="2"/>
  <c r="N90" i="2"/>
  <c r="O90" i="2"/>
  <c r="H91" i="2"/>
  <c r="J91" i="2"/>
  <c r="K91" i="2"/>
  <c r="L91" i="2"/>
  <c r="M91" i="2"/>
  <c r="N91" i="2"/>
  <c r="O91" i="2"/>
  <c r="H92" i="2"/>
  <c r="J92" i="2"/>
  <c r="K92" i="2"/>
  <c r="L92" i="2"/>
  <c r="M92" i="2"/>
  <c r="N92" i="2"/>
  <c r="O92" i="2"/>
  <c r="H93" i="2"/>
  <c r="J93" i="2"/>
  <c r="K93" i="2"/>
  <c r="L93" i="2"/>
  <c r="M93" i="2"/>
  <c r="N93" i="2"/>
  <c r="O93" i="2"/>
  <c r="H94" i="2"/>
  <c r="J94" i="2"/>
  <c r="K94" i="2"/>
  <c r="L94" i="2"/>
  <c r="M94" i="2"/>
  <c r="N94" i="2"/>
  <c r="O94" i="2"/>
  <c r="H95" i="2"/>
  <c r="J95" i="2"/>
  <c r="K95" i="2"/>
  <c r="L95" i="2"/>
  <c r="M95" i="2"/>
  <c r="N95" i="2"/>
  <c r="O95" i="2"/>
  <c r="H96" i="2"/>
  <c r="J96" i="2"/>
  <c r="K96" i="2"/>
  <c r="L96" i="2"/>
  <c r="M96" i="2"/>
  <c r="N96" i="2"/>
  <c r="O96" i="2"/>
  <c r="H97" i="2"/>
  <c r="J97" i="2"/>
  <c r="K97" i="2"/>
  <c r="L97" i="2"/>
  <c r="M97" i="2"/>
  <c r="N97" i="2"/>
  <c r="O97" i="2"/>
  <c r="H98" i="2"/>
  <c r="J98" i="2"/>
  <c r="K98" i="2"/>
  <c r="L98" i="2"/>
  <c r="M98" i="2"/>
  <c r="N98" i="2"/>
  <c r="O98" i="2"/>
  <c r="H99" i="2"/>
  <c r="J99" i="2"/>
  <c r="K99" i="2"/>
  <c r="L99" i="2"/>
  <c r="M99" i="2"/>
  <c r="N99" i="2"/>
  <c r="O99" i="2"/>
  <c r="H100" i="2"/>
  <c r="J100" i="2"/>
  <c r="K100" i="2"/>
  <c r="L100" i="2"/>
  <c r="M100" i="2"/>
  <c r="N100" i="2"/>
  <c r="O100" i="2"/>
  <c r="H101" i="2"/>
  <c r="J101" i="2"/>
  <c r="K101" i="2"/>
  <c r="L101" i="2"/>
  <c r="M101" i="2"/>
  <c r="N101" i="2"/>
  <c r="O101" i="2"/>
  <c r="H102" i="2"/>
  <c r="J102" i="2"/>
  <c r="K102" i="2"/>
  <c r="L102" i="2"/>
  <c r="M102" i="2"/>
  <c r="N102" i="2"/>
  <c r="O102" i="2"/>
  <c r="H103" i="2"/>
  <c r="J103" i="2"/>
  <c r="K103" i="2"/>
  <c r="L103" i="2"/>
  <c r="M103" i="2"/>
  <c r="N103" i="2"/>
  <c r="O103" i="2"/>
  <c r="H104" i="2"/>
  <c r="J104" i="2"/>
  <c r="K104" i="2"/>
  <c r="L104" i="2"/>
  <c r="M104" i="2"/>
  <c r="N104" i="2"/>
  <c r="O104" i="2"/>
  <c r="H105" i="2"/>
  <c r="J105" i="2"/>
  <c r="K105" i="2"/>
  <c r="L105" i="2"/>
  <c r="M105" i="2"/>
  <c r="N105" i="2"/>
  <c r="O105" i="2"/>
  <c r="H106" i="2"/>
  <c r="J106" i="2"/>
  <c r="K106" i="2"/>
  <c r="L106" i="2"/>
  <c r="M106" i="2"/>
  <c r="N106" i="2"/>
  <c r="O106" i="2"/>
  <c r="H107" i="2"/>
  <c r="J107" i="2"/>
  <c r="K107" i="2"/>
  <c r="L107" i="2"/>
  <c r="M107" i="2"/>
  <c r="N107" i="2"/>
  <c r="O107" i="2"/>
  <c r="H108" i="2"/>
  <c r="J108" i="2"/>
  <c r="K108" i="2"/>
  <c r="L108" i="2"/>
  <c r="M108" i="2"/>
  <c r="N108" i="2"/>
  <c r="O108" i="2"/>
  <c r="H109" i="2"/>
  <c r="J109" i="2"/>
  <c r="K109" i="2"/>
  <c r="L109" i="2"/>
  <c r="M109" i="2"/>
  <c r="N109" i="2"/>
  <c r="O109" i="2"/>
  <c r="H110" i="2"/>
  <c r="J110" i="2"/>
  <c r="K110" i="2"/>
  <c r="L110" i="2"/>
  <c r="M110" i="2"/>
  <c r="N110" i="2"/>
  <c r="O110" i="2"/>
  <c r="H111" i="2"/>
  <c r="J111" i="2"/>
  <c r="K111" i="2"/>
  <c r="L111" i="2"/>
  <c r="M111" i="2"/>
  <c r="N111" i="2"/>
  <c r="O111" i="2"/>
  <c r="H112" i="2"/>
  <c r="J112" i="2"/>
  <c r="K112" i="2"/>
  <c r="L112" i="2"/>
  <c r="M112" i="2"/>
  <c r="N112" i="2"/>
  <c r="O112" i="2"/>
  <c r="H113" i="2"/>
  <c r="J113" i="2"/>
  <c r="K113" i="2"/>
  <c r="L113" i="2"/>
  <c r="M113" i="2"/>
  <c r="N113" i="2"/>
  <c r="O113" i="2"/>
  <c r="H114" i="2"/>
  <c r="J114" i="2"/>
  <c r="K114" i="2"/>
  <c r="L114" i="2"/>
  <c r="M114" i="2"/>
  <c r="N114" i="2"/>
  <c r="O114" i="2"/>
  <c r="H115" i="2"/>
  <c r="J115" i="2"/>
  <c r="K115" i="2"/>
  <c r="L115" i="2"/>
  <c r="M115" i="2"/>
  <c r="N115" i="2"/>
  <c r="O115" i="2"/>
  <c r="H116" i="2"/>
  <c r="J116" i="2"/>
  <c r="K116" i="2"/>
  <c r="L116" i="2"/>
  <c r="M116" i="2"/>
  <c r="N116" i="2"/>
  <c r="O116" i="2"/>
  <c r="H117" i="2"/>
  <c r="J117" i="2"/>
  <c r="K117" i="2"/>
  <c r="L117" i="2"/>
  <c r="M117" i="2"/>
  <c r="N117" i="2"/>
  <c r="O117" i="2"/>
  <c r="H118" i="2"/>
  <c r="J118" i="2"/>
  <c r="K118" i="2"/>
  <c r="L118" i="2"/>
  <c r="M118" i="2"/>
  <c r="N118" i="2"/>
  <c r="O118" i="2"/>
  <c r="H119" i="2"/>
  <c r="J119" i="2"/>
  <c r="K119" i="2"/>
  <c r="L119" i="2"/>
  <c r="M119" i="2"/>
  <c r="N119" i="2"/>
  <c r="O119" i="2"/>
  <c r="H120" i="2"/>
  <c r="J120" i="2"/>
  <c r="K120" i="2"/>
  <c r="L120" i="2"/>
  <c r="M120" i="2"/>
  <c r="N120" i="2"/>
  <c r="O120" i="2"/>
  <c r="H121" i="2"/>
  <c r="J121" i="2"/>
  <c r="K121" i="2"/>
  <c r="L121" i="2"/>
  <c r="M121" i="2"/>
  <c r="N121" i="2"/>
  <c r="O121" i="2"/>
  <c r="H122" i="2"/>
  <c r="J122" i="2"/>
  <c r="K122" i="2"/>
  <c r="L122" i="2"/>
  <c r="M122" i="2"/>
  <c r="N122" i="2"/>
  <c r="O122" i="2"/>
  <c r="H123" i="2"/>
  <c r="J123" i="2"/>
  <c r="K123" i="2"/>
  <c r="L123" i="2"/>
  <c r="M123" i="2"/>
  <c r="N123" i="2"/>
  <c r="O123" i="2"/>
  <c r="H124" i="2"/>
  <c r="J124" i="2"/>
  <c r="K124" i="2"/>
  <c r="L124" i="2"/>
  <c r="M124" i="2"/>
  <c r="N124" i="2"/>
  <c r="O124" i="2"/>
  <c r="H125" i="2"/>
  <c r="J125" i="2"/>
  <c r="K125" i="2"/>
  <c r="L125" i="2"/>
  <c r="M125" i="2"/>
  <c r="N125" i="2"/>
  <c r="O125" i="2"/>
  <c r="H126" i="2"/>
  <c r="J126" i="2"/>
  <c r="K126" i="2"/>
  <c r="L126" i="2"/>
  <c r="M126" i="2"/>
  <c r="N126" i="2"/>
  <c r="O126" i="2"/>
  <c r="H127" i="2"/>
  <c r="J127" i="2"/>
  <c r="K127" i="2"/>
  <c r="L127" i="2"/>
  <c r="M127" i="2"/>
  <c r="N127" i="2"/>
  <c r="O127" i="2"/>
  <c r="H128" i="2"/>
  <c r="J128" i="2"/>
  <c r="K128" i="2"/>
  <c r="L128" i="2"/>
  <c r="M128" i="2"/>
  <c r="N128" i="2"/>
  <c r="O128" i="2"/>
  <c r="H129" i="2"/>
  <c r="J129" i="2"/>
  <c r="K129" i="2"/>
  <c r="L129" i="2"/>
  <c r="M129" i="2"/>
  <c r="N129" i="2"/>
  <c r="O129" i="2"/>
  <c r="H130" i="2"/>
  <c r="J130" i="2"/>
  <c r="K130" i="2"/>
  <c r="L130" i="2"/>
  <c r="M130" i="2"/>
  <c r="N130" i="2"/>
  <c r="O130" i="2"/>
  <c r="H131" i="2"/>
  <c r="J131" i="2"/>
  <c r="K131" i="2"/>
  <c r="L131" i="2"/>
  <c r="M131" i="2"/>
  <c r="N131" i="2"/>
  <c r="O131" i="2"/>
  <c r="H132" i="2"/>
  <c r="J132" i="2"/>
  <c r="K132" i="2"/>
  <c r="L132" i="2"/>
  <c r="M132" i="2"/>
  <c r="N132" i="2"/>
  <c r="O132" i="2"/>
  <c r="H133" i="2"/>
  <c r="J133" i="2"/>
  <c r="K133" i="2"/>
  <c r="L133" i="2"/>
  <c r="M133" i="2"/>
  <c r="N133" i="2"/>
  <c r="O133" i="2"/>
  <c r="H134" i="2"/>
  <c r="J134" i="2"/>
  <c r="K134" i="2"/>
  <c r="L134" i="2"/>
  <c r="M134" i="2"/>
  <c r="N134" i="2"/>
  <c r="O134" i="2"/>
  <c r="H135" i="2"/>
  <c r="J135" i="2"/>
  <c r="K135" i="2"/>
  <c r="L135" i="2"/>
  <c r="M135" i="2"/>
  <c r="N135" i="2"/>
  <c r="O135" i="2"/>
  <c r="H136" i="2"/>
  <c r="J136" i="2"/>
  <c r="K136" i="2"/>
  <c r="L136" i="2"/>
  <c r="M136" i="2"/>
  <c r="N136" i="2"/>
  <c r="O136" i="2"/>
  <c r="H137" i="2"/>
  <c r="J137" i="2"/>
  <c r="K137" i="2"/>
  <c r="L137" i="2"/>
  <c r="M137" i="2"/>
  <c r="N137" i="2"/>
  <c r="O137" i="2"/>
  <c r="H138" i="2"/>
  <c r="J138" i="2"/>
  <c r="K138" i="2"/>
  <c r="L138" i="2"/>
  <c r="M138" i="2"/>
  <c r="N138" i="2"/>
  <c r="O138" i="2"/>
  <c r="H139" i="2"/>
  <c r="J139" i="2"/>
  <c r="K139" i="2"/>
  <c r="L139" i="2"/>
  <c r="M139" i="2"/>
  <c r="N139" i="2"/>
  <c r="O139" i="2"/>
  <c r="H140" i="2"/>
  <c r="J140" i="2"/>
  <c r="K140" i="2"/>
  <c r="L140" i="2"/>
  <c r="M140" i="2"/>
  <c r="N140" i="2"/>
  <c r="O140" i="2"/>
  <c r="H141" i="2"/>
  <c r="J141" i="2"/>
  <c r="K141" i="2"/>
  <c r="L141" i="2"/>
  <c r="M141" i="2"/>
  <c r="N141" i="2"/>
  <c r="O141" i="2"/>
  <c r="H142" i="2"/>
  <c r="J142" i="2"/>
  <c r="K142" i="2"/>
  <c r="L142" i="2"/>
  <c r="M142" i="2"/>
  <c r="N142" i="2"/>
  <c r="O142" i="2"/>
  <c r="H143" i="2"/>
  <c r="J143" i="2"/>
  <c r="K143" i="2"/>
  <c r="L143" i="2"/>
  <c r="M143" i="2"/>
  <c r="N143" i="2"/>
  <c r="O143" i="2"/>
  <c r="H144" i="2"/>
  <c r="J144" i="2"/>
  <c r="K144" i="2"/>
  <c r="L144" i="2"/>
  <c r="M144" i="2"/>
  <c r="N144" i="2"/>
  <c r="O144" i="2"/>
  <c r="H145" i="2"/>
  <c r="J145" i="2"/>
  <c r="K145" i="2"/>
  <c r="L145" i="2"/>
  <c r="M145" i="2"/>
  <c r="N145" i="2"/>
  <c r="O145" i="2"/>
  <c r="H146" i="2"/>
  <c r="J146" i="2"/>
  <c r="K146" i="2"/>
  <c r="L146" i="2"/>
  <c r="M146" i="2"/>
  <c r="N146" i="2"/>
  <c r="O146" i="2"/>
  <c r="H147" i="2"/>
  <c r="J147" i="2"/>
  <c r="K147" i="2"/>
  <c r="L147" i="2"/>
  <c r="M147" i="2"/>
  <c r="N147" i="2"/>
  <c r="O147" i="2"/>
  <c r="H148" i="2"/>
  <c r="J148" i="2"/>
  <c r="K148" i="2"/>
  <c r="L148" i="2"/>
  <c r="M148" i="2"/>
  <c r="N148" i="2"/>
  <c r="O148" i="2"/>
  <c r="H149" i="2"/>
  <c r="J149" i="2"/>
  <c r="K149" i="2"/>
  <c r="L149" i="2"/>
  <c r="M149" i="2"/>
  <c r="N149" i="2"/>
  <c r="O149" i="2"/>
  <c r="H150" i="2"/>
  <c r="J150" i="2"/>
  <c r="K150" i="2"/>
  <c r="L150" i="2"/>
  <c r="M150" i="2"/>
  <c r="N150" i="2"/>
  <c r="O150" i="2"/>
  <c r="H151" i="2"/>
  <c r="J151" i="2"/>
  <c r="K151" i="2"/>
  <c r="L151" i="2"/>
  <c r="M151" i="2"/>
  <c r="N151" i="2"/>
  <c r="O151" i="2"/>
  <c r="H152" i="2"/>
  <c r="J152" i="2"/>
  <c r="K152" i="2"/>
  <c r="L152" i="2"/>
  <c r="M152" i="2"/>
  <c r="N152" i="2"/>
  <c r="O152" i="2"/>
  <c r="H153" i="2"/>
  <c r="J153" i="2"/>
  <c r="K153" i="2"/>
  <c r="L153" i="2"/>
  <c r="M153" i="2"/>
  <c r="N153" i="2"/>
  <c r="O153" i="2"/>
  <c r="H154" i="2"/>
  <c r="J154" i="2"/>
  <c r="K154" i="2"/>
  <c r="L154" i="2"/>
  <c r="M154" i="2"/>
  <c r="N154" i="2"/>
  <c r="O154" i="2"/>
  <c r="H155" i="2"/>
  <c r="J155" i="2"/>
  <c r="K155" i="2"/>
  <c r="L155" i="2"/>
  <c r="M155" i="2"/>
  <c r="N155" i="2"/>
  <c r="O155" i="2"/>
  <c r="H156" i="2"/>
  <c r="J156" i="2"/>
  <c r="K156" i="2"/>
  <c r="L156" i="2"/>
  <c r="M156" i="2"/>
  <c r="N156" i="2"/>
  <c r="O156" i="2"/>
  <c r="H157" i="2"/>
  <c r="J157" i="2"/>
  <c r="K157" i="2"/>
  <c r="L157" i="2"/>
  <c r="M157" i="2"/>
  <c r="N157" i="2"/>
  <c r="O157" i="2"/>
  <c r="H158" i="2"/>
  <c r="J158" i="2"/>
  <c r="K158" i="2"/>
  <c r="L158" i="2"/>
  <c r="M158" i="2"/>
  <c r="N158" i="2"/>
  <c r="O158" i="2"/>
  <c r="H159" i="2"/>
  <c r="J159" i="2"/>
  <c r="K159" i="2"/>
  <c r="L159" i="2"/>
  <c r="M159" i="2"/>
  <c r="N159" i="2"/>
  <c r="O159" i="2"/>
  <c r="H160" i="2"/>
  <c r="J160" i="2"/>
  <c r="K160" i="2"/>
  <c r="L160" i="2"/>
  <c r="M160" i="2"/>
  <c r="N160" i="2"/>
  <c r="O160" i="2"/>
  <c r="H161" i="2"/>
  <c r="J161" i="2"/>
  <c r="K161" i="2"/>
  <c r="L161" i="2"/>
  <c r="M161" i="2"/>
  <c r="N161" i="2"/>
  <c r="O161" i="2"/>
  <c r="H162" i="2"/>
  <c r="J162" i="2"/>
  <c r="K162" i="2"/>
  <c r="L162" i="2"/>
  <c r="M162" i="2"/>
  <c r="N162" i="2"/>
  <c r="O162" i="2"/>
  <c r="H163" i="2"/>
  <c r="J163" i="2"/>
  <c r="K163" i="2"/>
  <c r="L163" i="2"/>
  <c r="M163" i="2"/>
  <c r="N163" i="2"/>
  <c r="O163" i="2"/>
  <c r="H164" i="2"/>
  <c r="J164" i="2"/>
  <c r="K164" i="2"/>
  <c r="L164" i="2"/>
  <c r="M164" i="2"/>
  <c r="N164" i="2"/>
  <c r="O164" i="2"/>
  <c r="H165" i="2"/>
  <c r="J165" i="2"/>
  <c r="K165" i="2"/>
  <c r="L165" i="2"/>
  <c r="M165" i="2"/>
  <c r="N165" i="2"/>
  <c r="O165" i="2"/>
  <c r="H166" i="2"/>
  <c r="J166" i="2"/>
  <c r="K166" i="2"/>
  <c r="L166" i="2"/>
  <c r="M166" i="2"/>
  <c r="N166" i="2"/>
  <c r="O166" i="2"/>
  <c r="H167" i="2"/>
  <c r="J167" i="2"/>
  <c r="K167" i="2"/>
  <c r="L167" i="2"/>
  <c r="M167" i="2"/>
  <c r="N167" i="2"/>
  <c r="O167" i="2"/>
  <c r="H168" i="2"/>
  <c r="J168" i="2"/>
  <c r="K168" i="2"/>
  <c r="L168" i="2"/>
  <c r="M168" i="2"/>
  <c r="N168" i="2"/>
  <c r="O168" i="2"/>
  <c r="H169" i="2"/>
  <c r="J169" i="2"/>
  <c r="K169" i="2"/>
  <c r="L169" i="2"/>
  <c r="M169" i="2"/>
  <c r="N169" i="2"/>
  <c r="O169" i="2"/>
  <c r="H170" i="2"/>
  <c r="J170" i="2"/>
  <c r="K170" i="2"/>
  <c r="L170" i="2"/>
  <c r="M170" i="2"/>
  <c r="N170" i="2"/>
  <c r="O170" i="2"/>
  <c r="H171" i="2"/>
  <c r="J171" i="2"/>
  <c r="K171" i="2"/>
  <c r="L171" i="2"/>
  <c r="M171" i="2"/>
  <c r="N171" i="2"/>
  <c r="O171" i="2"/>
  <c r="H172" i="2"/>
  <c r="J172" i="2"/>
  <c r="K172" i="2"/>
  <c r="L172" i="2"/>
  <c r="M172" i="2"/>
  <c r="N172" i="2"/>
  <c r="O172" i="2"/>
  <c r="H173" i="2"/>
  <c r="J173" i="2"/>
  <c r="K173" i="2"/>
  <c r="L173" i="2"/>
  <c r="M173" i="2"/>
  <c r="N173" i="2"/>
  <c r="O173" i="2"/>
  <c r="H174" i="2"/>
  <c r="J174" i="2"/>
  <c r="K174" i="2"/>
  <c r="L174" i="2"/>
  <c r="M174" i="2"/>
  <c r="N174" i="2"/>
  <c r="O174" i="2"/>
  <c r="H175" i="2"/>
  <c r="J175" i="2"/>
  <c r="K175" i="2"/>
  <c r="L175" i="2"/>
  <c r="M175" i="2"/>
  <c r="N175" i="2"/>
  <c r="O175" i="2"/>
  <c r="H176" i="2"/>
  <c r="J176" i="2"/>
  <c r="K176" i="2"/>
  <c r="L176" i="2"/>
  <c r="M176" i="2"/>
  <c r="N176" i="2"/>
  <c r="O176" i="2"/>
  <c r="H177" i="2"/>
  <c r="J177" i="2"/>
  <c r="K177" i="2"/>
  <c r="L177" i="2"/>
  <c r="M177" i="2"/>
  <c r="N177" i="2"/>
  <c r="O177" i="2"/>
  <c r="H178" i="2"/>
  <c r="J178" i="2"/>
  <c r="K178" i="2"/>
  <c r="L178" i="2"/>
  <c r="M178" i="2"/>
  <c r="N178" i="2"/>
  <c r="O178" i="2"/>
  <c r="H179" i="2"/>
  <c r="J179" i="2"/>
  <c r="K179" i="2"/>
  <c r="L179" i="2"/>
  <c r="M179" i="2"/>
  <c r="N179" i="2"/>
  <c r="O179" i="2"/>
  <c r="H180" i="2"/>
  <c r="J180" i="2"/>
  <c r="K180" i="2"/>
  <c r="L180" i="2"/>
  <c r="M180" i="2"/>
  <c r="N180" i="2"/>
  <c r="O180" i="2"/>
  <c r="H181" i="2"/>
  <c r="J181" i="2"/>
  <c r="K181" i="2"/>
  <c r="L181" i="2"/>
  <c r="M181" i="2"/>
  <c r="N181" i="2"/>
  <c r="O181" i="2"/>
  <c r="H182" i="2"/>
  <c r="J182" i="2"/>
  <c r="K182" i="2"/>
  <c r="L182" i="2"/>
  <c r="M182" i="2"/>
  <c r="N182" i="2"/>
  <c r="O182" i="2"/>
  <c r="H183" i="2"/>
  <c r="J183" i="2"/>
  <c r="K183" i="2"/>
  <c r="L183" i="2"/>
  <c r="M183" i="2"/>
  <c r="N183" i="2"/>
  <c r="O183" i="2"/>
  <c r="H184" i="2"/>
  <c r="J184" i="2"/>
  <c r="K184" i="2"/>
  <c r="L184" i="2"/>
  <c r="M184" i="2"/>
  <c r="N184" i="2"/>
  <c r="O184" i="2"/>
  <c r="H185" i="2"/>
  <c r="J185" i="2"/>
  <c r="K185" i="2"/>
  <c r="L185" i="2"/>
  <c r="M185" i="2"/>
  <c r="N185" i="2"/>
  <c r="O185" i="2"/>
  <c r="H186" i="2"/>
  <c r="J186" i="2"/>
  <c r="K186" i="2"/>
  <c r="L186" i="2"/>
  <c r="M186" i="2"/>
  <c r="N186" i="2"/>
  <c r="O186" i="2"/>
  <c r="H187" i="2"/>
  <c r="J187" i="2"/>
  <c r="K187" i="2"/>
  <c r="L187" i="2"/>
  <c r="M187" i="2"/>
  <c r="N187" i="2"/>
  <c r="O187" i="2"/>
  <c r="H188" i="2"/>
  <c r="J188" i="2"/>
  <c r="K188" i="2"/>
  <c r="L188" i="2"/>
  <c r="M188" i="2"/>
  <c r="N188" i="2"/>
  <c r="O188" i="2"/>
  <c r="H189" i="2"/>
  <c r="J189" i="2"/>
  <c r="K189" i="2"/>
  <c r="L189" i="2"/>
  <c r="M189" i="2"/>
  <c r="N189" i="2"/>
  <c r="O189" i="2"/>
  <c r="H190" i="2"/>
  <c r="J190" i="2"/>
  <c r="K190" i="2"/>
  <c r="L190" i="2"/>
  <c r="M190" i="2"/>
  <c r="N190" i="2"/>
  <c r="O190" i="2"/>
  <c r="H191" i="2"/>
  <c r="J191" i="2"/>
  <c r="K191" i="2"/>
  <c r="L191" i="2"/>
  <c r="M191" i="2"/>
  <c r="N191" i="2"/>
  <c r="O191" i="2"/>
  <c r="H192" i="2"/>
  <c r="J192" i="2"/>
  <c r="K192" i="2"/>
  <c r="L192" i="2"/>
  <c r="M192" i="2"/>
  <c r="N192" i="2"/>
  <c r="O192" i="2"/>
  <c r="H193" i="2"/>
  <c r="J193" i="2"/>
  <c r="K193" i="2"/>
  <c r="L193" i="2"/>
  <c r="M193" i="2"/>
  <c r="N193" i="2"/>
  <c r="O193" i="2"/>
  <c r="H194" i="2"/>
  <c r="J194" i="2"/>
  <c r="K194" i="2"/>
  <c r="L194" i="2"/>
  <c r="M194" i="2"/>
  <c r="N194" i="2"/>
  <c r="O194" i="2"/>
  <c r="H195" i="2"/>
  <c r="J195" i="2"/>
  <c r="K195" i="2"/>
  <c r="L195" i="2"/>
  <c r="M195" i="2"/>
  <c r="N195" i="2"/>
  <c r="O195" i="2"/>
  <c r="H196" i="2"/>
  <c r="J196" i="2"/>
  <c r="K196" i="2"/>
  <c r="L196" i="2"/>
  <c r="M196" i="2"/>
  <c r="N196" i="2"/>
  <c r="O196" i="2"/>
  <c r="H197" i="2"/>
  <c r="J197" i="2"/>
  <c r="K197" i="2"/>
  <c r="L197" i="2"/>
  <c r="M197" i="2"/>
  <c r="N197" i="2"/>
  <c r="O197" i="2"/>
  <c r="H198" i="2"/>
  <c r="J198" i="2"/>
  <c r="K198" i="2"/>
  <c r="L198" i="2"/>
  <c r="M198" i="2"/>
  <c r="N198" i="2"/>
  <c r="O198" i="2"/>
  <c r="H199" i="2"/>
  <c r="J199" i="2"/>
  <c r="K199" i="2"/>
  <c r="L199" i="2"/>
  <c r="M199" i="2"/>
  <c r="N199" i="2"/>
  <c r="O199" i="2"/>
  <c r="H200" i="2"/>
  <c r="J200" i="2"/>
  <c r="K200" i="2"/>
  <c r="L200" i="2"/>
  <c r="M200" i="2"/>
  <c r="N200" i="2"/>
  <c r="O200" i="2"/>
  <c r="H201" i="2"/>
  <c r="J201" i="2"/>
  <c r="K201" i="2"/>
  <c r="L201" i="2"/>
  <c r="M201" i="2"/>
  <c r="N201" i="2"/>
  <c r="O201" i="2"/>
  <c r="H202" i="2"/>
  <c r="J202" i="2"/>
  <c r="K202" i="2"/>
  <c r="L202" i="2"/>
  <c r="M202" i="2"/>
  <c r="N202" i="2"/>
  <c r="O202" i="2"/>
  <c r="H203" i="2"/>
  <c r="J203" i="2"/>
  <c r="K203" i="2"/>
  <c r="L203" i="2"/>
  <c r="M203" i="2"/>
  <c r="N203" i="2"/>
  <c r="O203" i="2"/>
  <c r="H204" i="2"/>
  <c r="J204" i="2"/>
  <c r="K204" i="2"/>
  <c r="L204" i="2"/>
  <c r="M204" i="2"/>
  <c r="N204" i="2"/>
  <c r="O204" i="2"/>
  <c r="H205" i="2"/>
  <c r="J205" i="2"/>
  <c r="K205" i="2"/>
  <c r="L205" i="2"/>
  <c r="M205" i="2"/>
  <c r="N205" i="2"/>
  <c r="O205" i="2"/>
  <c r="H206" i="2"/>
  <c r="J206" i="2"/>
  <c r="K206" i="2"/>
  <c r="L206" i="2"/>
  <c r="M206" i="2"/>
  <c r="N206" i="2"/>
  <c r="O206" i="2"/>
  <c r="H207" i="2"/>
  <c r="J207" i="2"/>
  <c r="K207" i="2"/>
  <c r="L207" i="2"/>
  <c r="M207" i="2"/>
  <c r="N207" i="2"/>
  <c r="O207" i="2"/>
  <c r="H208" i="2"/>
  <c r="J208" i="2"/>
  <c r="K208" i="2"/>
  <c r="L208" i="2"/>
  <c r="M208" i="2"/>
  <c r="N208" i="2"/>
  <c r="O208" i="2"/>
  <c r="H209" i="2"/>
  <c r="J209" i="2"/>
  <c r="K209" i="2"/>
  <c r="L209" i="2"/>
  <c r="M209" i="2"/>
  <c r="N209" i="2"/>
  <c r="O209" i="2"/>
  <c r="H210" i="2"/>
  <c r="J210" i="2"/>
  <c r="K210" i="2"/>
  <c r="L210" i="2"/>
  <c r="M210" i="2"/>
  <c r="N210" i="2"/>
  <c r="O210" i="2"/>
  <c r="H211" i="2"/>
  <c r="J211" i="2"/>
  <c r="K211" i="2"/>
  <c r="L211" i="2"/>
  <c r="M211" i="2"/>
  <c r="N211" i="2"/>
  <c r="O211" i="2"/>
  <c r="H212" i="2"/>
  <c r="J212" i="2"/>
  <c r="K212" i="2"/>
  <c r="L212" i="2"/>
  <c r="M212" i="2"/>
  <c r="N212" i="2"/>
  <c r="O212" i="2"/>
  <c r="H213" i="2"/>
  <c r="J213" i="2"/>
  <c r="K213" i="2"/>
  <c r="L213" i="2"/>
  <c r="M213" i="2"/>
  <c r="N213" i="2"/>
  <c r="O213" i="2"/>
  <c r="H214" i="2"/>
  <c r="J214" i="2"/>
  <c r="K214" i="2"/>
  <c r="L214" i="2"/>
  <c r="M214" i="2"/>
  <c r="N214" i="2"/>
  <c r="O214" i="2"/>
  <c r="H215" i="2"/>
  <c r="J215" i="2"/>
  <c r="K215" i="2"/>
  <c r="L215" i="2"/>
  <c r="M215" i="2"/>
  <c r="N215" i="2"/>
  <c r="O215" i="2"/>
  <c r="H216" i="2"/>
  <c r="J216" i="2"/>
  <c r="K216" i="2"/>
  <c r="L216" i="2"/>
  <c r="M216" i="2"/>
  <c r="N216" i="2"/>
  <c r="O216" i="2"/>
  <c r="H217" i="2"/>
  <c r="J217" i="2"/>
  <c r="K217" i="2"/>
  <c r="L217" i="2"/>
  <c r="M217" i="2"/>
  <c r="N217" i="2"/>
  <c r="O217" i="2"/>
  <c r="H218" i="2"/>
  <c r="J218" i="2"/>
  <c r="K218" i="2"/>
  <c r="L218" i="2"/>
  <c r="M218" i="2"/>
  <c r="N218" i="2"/>
  <c r="O218" i="2"/>
  <c r="H219" i="2"/>
  <c r="J219" i="2"/>
  <c r="K219" i="2"/>
  <c r="L219" i="2"/>
  <c r="M219" i="2"/>
  <c r="N219" i="2"/>
  <c r="O219" i="2"/>
  <c r="H220" i="2"/>
  <c r="J220" i="2"/>
  <c r="K220" i="2"/>
  <c r="L220" i="2"/>
  <c r="M220" i="2"/>
  <c r="N220" i="2"/>
  <c r="O220" i="2"/>
  <c r="H221" i="2"/>
  <c r="J221" i="2"/>
  <c r="K221" i="2"/>
  <c r="L221" i="2"/>
  <c r="M221" i="2"/>
  <c r="N221" i="2"/>
  <c r="O221" i="2"/>
  <c r="H222" i="2"/>
  <c r="J222" i="2"/>
  <c r="K222" i="2"/>
  <c r="L222" i="2"/>
  <c r="M222" i="2"/>
  <c r="N222" i="2"/>
  <c r="O222" i="2"/>
  <c r="H223" i="2"/>
  <c r="J223" i="2"/>
  <c r="K223" i="2"/>
  <c r="L223" i="2"/>
  <c r="M223" i="2"/>
  <c r="N223" i="2"/>
  <c r="O223" i="2"/>
  <c r="H224" i="2"/>
  <c r="J224" i="2"/>
  <c r="K224" i="2"/>
  <c r="L224" i="2"/>
  <c r="M224" i="2"/>
  <c r="N224" i="2"/>
  <c r="O224" i="2"/>
  <c r="H225" i="2"/>
  <c r="J225" i="2"/>
  <c r="K225" i="2"/>
  <c r="L225" i="2"/>
  <c r="M225" i="2"/>
  <c r="N225" i="2"/>
  <c r="O225" i="2"/>
  <c r="H226" i="2"/>
  <c r="J226" i="2"/>
  <c r="K226" i="2"/>
  <c r="L226" i="2"/>
  <c r="M226" i="2"/>
  <c r="N226" i="2"/>
  <c r="O226" i="2"/>
  <c r="H227" i="2"/>
  <c r="J227" i="2"/>
  <c r="K227" i="2"/>
  <c r="L227" i="2"/>
  <c r="M227" i="2"/>
  <c r="N227" i="2"/>
  <c r="O227" i="2"/>
  <c r="H228" i="2"/>
  <c r="J228" i="2"/>
  <c r="K228" i="2"/>
  <c r="L228" i="2"/>
  <c r="M228" i="2"/>
  <c r="N228" i="2"/>
  <c r="O228" i="2"/>
  <c r="H229" i="2"/>
  <c r="J229" i="2"/>
  <c r="K229" i="2"/>
  <c r="L229" i="2"/>
  <c r="M229" i="2"/>
  <c r="N229" i="2"/>
  <c r="O229" i="2"/>
  <c r="H230" i="2"/>
  <c r="J230" i="2"/>
  <c r="K230" i="2"/>
  <c r="L230" i="2"/>
  <c r="M230" i="2"/>
  <c r="N230" i="2"/>
  <c r="O230" i="2"/>
  <c r="H231" i="2"/>
  <c r="J231" i="2"/>
  <c r="K231" i="2"/>
  <c r="L231" i="2"/>
  <c r="M231" i="2"/>
  <c r="N231" i="2"/>
  <c r="O231" i="2"/>
  <c r="H232" i="2"/>
  <c r="J232" i="2"/>
  <c r="K232" i="2"/>
  <c r="L232" i="2"/>
  <c r="M232" i="2"/>
  <c r="N232" i="2"/>
  <c r="O232" i="2"/>
  <c r="H233" i="2"/>
  <c r="J233" i="2"/>
  <c r="K233" i="2"/>
  <c r="L233" i="2"/>
  <c r="M233" i="2"/>
  <c r="N233" i="2"/>
  <c r="O233" i="2"/>
  <c r="H234" i="2"/>
  <c r="J234" i="2"/>
  <c r="K234" i="2"/>
  <c r="L234" i="2"/>
  <c r="M234" i="2"/>
  <c r="N234" i="2"/>
  <c r="O234" i="2"/>
  <c r="H235" i="2"/>
  <c r="J235" i="2"/>
  <c r="K235" i="2"/>
  <c r="L235" i="2"/>
  <c r="M235" i="2"/>
  <c r="N235" i="2"/>
  <c r="O235" i="2"/>
  <c r="H236" i="2"/>
  <c r="J236" i="2"/>
  <c r="K236" i="2"/>
  <c r="L236" i="2"/>
  <c r="M236" i="2"/>
  <c r="N236" i="2"/>
  <c r="O236" i="2"/>
  <c r="H237" i="2"/>
  <c r="J237" i="2"/>
  <c r="K237" i="2"/>
  <c r="L237" i="2"/>
  <c r="M237" i="2"/>
  <c r="N237" i="2"/>
  <c r="O237" i="2"/>
  <c r="H238" i="2"/>
  <c r="J238" i="2"/>
  <c r="K238" i="2"/>
  <c r="L238" i="2"/>
  <c r="M238" i="2"/>
  <c r="N238" i="2"/>
  <c r="O238" i="2"/>
  <c r="H239" i="2"/>
  <c r="J239" i="2"/>
  <c r="K239" i="2"/>
  <c r="L239" i="2"/>
  <c r="M239" i="2"/>
  <c r="N239" i="2"/>
  <c r="O239" i="2"/>
  <c r="H240" i="2"/>
  <c r="J240" i="2"/>
  <c r="K240" i="2"/>
  <c r="L240" i="2"/>
  <c r="M240" i="2"/>
  <c r="N240" i="2"/>
  <c r="O240" i="2"/>
  <c r="H241" i="2"/>
  <c r="J241" i="2"/>
  <c r="K241" i="2"/>
  <c r="L241" i="2"/>
  <c r="M241" i="2"/>
  <c r="N241" i="2"/>
  <c r="O241" i="2"/>
  <c r="H242" i="2"/>
  <c r="J242" i="2"/>
  <c r="K242" i="2"/>
  <c r="L242" i="2"/>
  <c r="M242" i="2"/>
  <c r="N242" i="2"/>
  <c r="O242" i="2"/>
  <c r="H243" i="2"/>
  <c r="J243" i="2"/>
  <c r="K243" i="2"/>
  <c r="L243" i="2"/>
  <c r="M243" i="2"/>
  <c r="N243" i="2"/>
  <c r="O243" i="2"/>
  <c r="H244" i="2"/>
  <c r="J244" i="2"/>
  <c r="K244" i="2"/>
  <c r="L244" i="2"/>
  <c r="M244" i="2"/>
  <c r="N244" i="2"/>
  <c r="O244" i="2"/>
  <c r="H245" i="2"/>
  <c r="J245" i="2"/>
  <c r="K245" i="2"/>
  <c r="L245" i="2"/>
  <c r="M245" i="2"/>
  <c r="N245" i="2"/>
  <c r="O245" i="2"/>
  <c r="H246" i="2"/>
  <c r="J246" i="2"/>
  <c r="K246" i="2"/>
  <c r="L246" i="2"/>
  <c r="M246" i="2"/>
  <c r="N246" i="2"/>
  <c r="O246" i="2"/>
  <c r="H247" i="2"/>
  <c r="J247" i="2"/>
  <c r="K247" i="2"/>
  <c r="L247" i="2"/>
  <c r="M247" i="2"/>
  <c r="N247" i="2"/>
  <c r="O247" i="2"/>
  <c r="H248" i="2"/>
  <c r="J248" i="2"/>
  <c r="K248" i="2"/>
  <c r="L248" i="2"/>
  <c r="M248" i="2"/>
  <c r="N248" i="2"/>
  <c r="O248" i="2"/>
  <c r="H249" i="2"/>
  <c r="J249" i="2"/>
  <c r="K249" i="2"/>
  <c r="L249" i="2"/>
  <c r="M249" i="2"/>
  <c r="N249" i="2"/>
  <c r="O249" i="2"/>
  <c r="H250" i="2"/>
  <c r="J250" i="2"/>
  <c r="K250" i="2"/>
  <c r="L250" i="2"/>
  <c r="M250" i="2"/>
  <c r="N250" i="2"/>
  <c r="O250" i="2"/>
  <c r="H251" i="2"/>
  <c r="J251" i="2"/>
  <c r="K251" i="2"/>
  <c r="L251" i="2"/>
  <c r="M251" i="2"/>
  <c r="N251" i="2"/>
  <c r="O251" i="2"/>
  <c r="H252" i="2"/>
  <c r="J252" i="2"/>
  <c r="K252" i="2"/>
  <c r="L252" i="2"/>
  <c r="M252" i="2"/>
  <c r="N252" i="2"/>
  <c r="O252" i="2"/>
  <c r="H253" i="2"/>
  <c r="J253" i="2"/>
  <c r="K253" i="2"/>
  <c r="L253" i="2"/>
  <c r="M253" i="2"/>
  <c r="N253" i="2"/>
  <c r="O253" i="2"/>
  <c r="H254" i="2"/>
  <c r="J254" i="2"/>
  <c r="K254" i="2"/>
  <c r="L254" i="2"/>
  <c r="M254" i="2"/>
  <c r="N254" i="2"/>
  <c r="O254" i="2"/>
  <c r="H255" i="2"/>
  <c r="J255" i="2"/>
  <c r="K255" i="2"/>
  <c r="L255" i="2"/>
  <c r="M255" i="2"/>
  <c r="N255" i="2"/>
  <c r="O255" i="2"/>
  <c r="H256" i="2"/>
  <c r="J256" i="2"/>
  <c r="K256" i="2"/>
  <c r="L256" i="2"/>
  <c r="M256" i="2"/>
  <c r="N256" i="2"/>
  <c r="O256" i="2"/>
  <c r="H257" i="2"/>
  <c r="J257" i="2"/>
  <c r="K257" i="2"/>
  <c r="L257" i="2"/>
  <c r="M257" i="2"/>
  <c r="N257" i="2"/>
  <c r="O257" i="2"/>
  <c r="H258" i="2"/>
  <c r="J258" i="2"/>
  <c r="K258" i="2"/>
  <c r="L258" i="2"/>
  <c r="M258" i="2"/>
  <c r="N258" i="2"/>
  <c r="O258" i="2"/>
  <c r="H259" i="2"/>
  <c r="J259" i="2"/>
  <c r="K259" i="2"/>
  <c r="L259" i="2"/>
  <c r="M259" i="2"/>
  <c r="N259" i="2"/>
  <c r="O259" i="2"/>
  <c r="H260" i="2"/>
  <c r="J260" i="2"/>
  <c r="K260" i="2"/>
  <c r="L260" i="2"/>
  <c r="M260" i="2"/>
  <c r="N260" i="2"/>
  <c r="O260" i="2"/>
  <c r="H261" i="2"/>
  <c r="J261" i="2"/>
  <c r="K261" i="2"/>
  <c r="L261" i="2"/>
  <c r="M261" i="2"/>
  <c r="N261" i="2"/>
  <c r="O261" i="2"/>
  <c r="H262" i="2"/>
  <c r="J262" i="2"/>
  <c r="K262" i="2"/>
  <c r="L262" i="2"/>
  <c r="M262" i="2"/>
  <c r="N262" i="2"/>
  <c r="O262" i="2"/>
  <c r="H263" i="2"/>
  <c r="J263" i="2"/>
  <c r="K263" i="2"/>
  <c r="L263" i="2"/>
  <c r="M263" i="2"/>
  <c r="N263" i="2"/>
  <c r="O263" i="2"/>
  <c r="H264" i="2"/>
  <c r="J264" i="2"/>
  <c r="K264" i="2"/>
  <c r="L264" i="2"/>
  <c r="M264" i="2"/>
  <c r="N264" i="2"/>
  <c r="O264" i="2"/>
  <c r="H265" i="2"/>
  <c r="J265" i="2"/>
  <c r="K265" i="2"/>
  <c r="L265" i="2"/>
  <c r="M265" i="2"/>
  <c r="N265" i="2"/>
  <c r="O265" i="2"/>
  <c r="H266" i="2"/>
  <c r="J266" i="2"/>
  <c r="K266" i="2"/>
  <c r="L266" i="2"/>
  <c r="M266" i="2"/>
  <c r="N266" i="2"/>
  <c r="O266" i="2"/>
  <c r="H267" i="2"/>
  <c r="J267" i="2"/>
  <c r="K267" i="2"/>
  <c r="L267" i="2"/>
  <c r="M267" i="2"/>
  <c r="N267" i="2"/>
  <c r="O267" i="2"/>
  <c r="H268" i="2"/>
  <c r="J268" i="2"/>
  <c r="K268" i="2"/>
  <c r="L268" i="2"/>
  <c r="M268" i="2"/>
  <c r="N268" i="2"/>
  <c r="O268" i="2"/>
  <c r="H269" i="2"/>
  <c r="J269" i="2"/>
  <c r="K269" i="2"/>
  <c r="L269" i="2"/>
  <c r="M269" i="2"/>
  <c r="N269" i="2"/>
  <c r="O269" i="2"/>
  <c r="H270" i="2"/>
  <c r="J270" i="2"/>
  <c r="K270" i="2"/>
  <c r="L270" i="2"/>
  <c r="M270" i="2"/>
  <c r="N270" i="2"/>
  <c r="O270" i="2"/>
  <c r="H271" i="2"/>
  <c r="J271" i="2"/>
  <c r="K271" i="2"/>
  <c r="L271" i="2"/>
  <c r="M271" i="2"/>
  <c r="N271" i="2"/>
  <c r="O271" i="2"/>
  <c r="H272" i="2"/>
  <c r="J272" i="2"/>
  <c r="K272" i="2"/>
  <c r="L272" i="2"/>
  <c r="M272" i="2"/>
  <c r="N272" i="2"/>
  <c r="O272" i="2"/>
  <c r="H273" i="2"/>
  <c r="J273" i="2"/>
  <c r="K273" i="2"/>
  <c r="L273" i="2"/>
  <c r="M273" i="2"/>
  <c r="N273" i="2"/>
  <c r="O273" i="2"/>
  <c r="H274" i="2"/>
  <c r="J274" i="2"/>
  <c r="K274" i="2"/>
  <c r="L274" i="2"/>
  <c r="M274" i="2"/>
  <c r="N274" i="2"/>
  <c r="O274" i="2"/>
  <c r="H275" i="2"/>
  <c r="J275" i="2"/>
  <c r="K275" i="2"/>
  <c r="L275" i="2"/>
  <c r="M275" i="2"/>
  <c r="N275" i="2"/>
  <c r="O275" i="2"/>
  <c r="H276" i="2"/>
  <c r="J276" i="2"/>
  <c r="K276" i="2"/>
  <c r="L276" i="2"/>
  <c r="M276" i="2"/>
  <c r="N276" i="2"/>
  <c r="O276" i="2"/>
  <c r="H277" i="2"/>
  <c r="J277" i="2"/>
  <c r="K277" i="2"/>
  <c r="L277" i="2"/>
  <c r="M277" i="2"/>
  <c r="N277" i="2"/>
  <c r="O277" i="2"/>
  <c r="H278" i="2"/>
  <c r="J278" i="2"/>
  <c r="K278" i="2"/>
  <c r="L278" i="2"/>
  <c r="M278" i="2"/>
  <c r="N278" i="2"/>
  <c r="O278" i="2"/>
  <c r="H279" i="2"/>
  <c r="J279" i="2"/>
  <c r="K279" i="2"/>
  <c r="L279" i="2"/>
  <c r="M279" i="2"/>
  <c r="N279" i="2"/>
  <c r="O279" i="2"/>
  <c r="H280" i="2"/>
  <c r="J280" i="2"/>
  <c r="K280" i="2"/>
  <c r="L280" i="2"/>
  <c r="M280" i="2"/>
  <c r="N280" i="2"/>
  <c r="O280" i="2"/>
  <c r="H281" i="2"/>
  <c r="J281" i="2"/>
  <c r="K281" i="2"/>
  <c r="L281" i="2"/>
  <c r="M281" i="2"/>
  <c r="N281" i="2"/>
  <c r="O281" i="2"/>
  <c r="H282" i="2"/>
  <c r="J282" i="2"/>
  <c r="K282" i="2"/>
  <c r="L282" i="2"/>
  <c r="M282" i="2"/>
  <c r="N282" i="2"/>
  <c r="O282" i="2"/>
  <c r="H283" i="2"/>
  <c r="J283" i="2"/>
  <c r="K283" i="2"/>
  <c r="L283" i="2"/>
  <c r="M283" i="2"/>
  <c r="N283" i="2"/>
  <c r="O283" i="2"/>
  <c r="H284" i="2"/>
  <c r="J284" i="2"/>
  <c r="K284" i="2"/>
  <c r="L284" i="2"/>
  <c r="M284" i="2"/>
  <c r="N284" i="2"/>
  <c r="O284" i="2"/>
  <c r="H285" i="2"/>
  <c r="J285" i="2"/>
  <c r="K285" i="2"/>
  <c r="L285" i="2"/>
  <c r="M285" i="2"/>
  <c r="N285" i="2"/>
  <c r="O285" i="2"/>
  <c r="H286" i="2"/>
  <c r="J286" i="2"/>
  <c r="K286" i="2"/>
  <c r="L286" i="2"/>
  <c r="M286" i="2"/>
  <c r="N286" i="2"/>
  <c r="O286" i="2"/>
  <c r="H287" i="2"/>
  <c r="J287" i="2"/>
  <c r="K287" i="2"/>
  <c r="L287" i="2"/>
  <c r="M287" i="2"/>
  <c r="N287" i="2"/>
  <c r="O287" i="2"/>
  <c r="H288" i="2"/>
  <c r="J288" i="2"/>
  <c r="K288" i="2"/>
  <c r="L288" i="2"/>
  <c r="M288" i="2"/>
  <c r="N288" i="2"/>
  <c r="O288" i="2"/>
  <c r="H289" i="2"/>
  <c r="J289" i="2"/>
  <c r="K289" i="2"/>
  <c r="L289" i="2"/>
  <c r="M289" i="2"/>
  <c r="N289" i="2"/>
  <c r="O289" i="2"/>
  <c r="H290" i="2"/>
  <c r="J290" i="2"/>
  <c r="K290" i="2"/>
  <c r="L290" i="2"/>
  <c r="M290" i="2"/>
  <c r="N290" i="2"/>
  <c r="O290" i="2"/>
  <c r="H291" i="2"/>
  <c r="J291" i="2"/>
  <c r="K291" i="2"/>
  <c r="L291" i="2"/>
  <c r="M291" i="2"/>
  <c r="N291" i="2"/>
  <c r="O291" i="2"/>
  <c r="H292" i="2"/>
  <c r="J292" i="2"/>
  <c r="K292" i="2"/>
  <c r="L292" i="2"/>
  <c r="M292" i="2"/>
  <c r="N292" i="2"/>
  <c r="O292" i="2"/>
  <c r="H293" i="2"/>
  <c r="J293" i="2"/>
  <c r="K293" i="2"/>
  <c r="L293" i="2"/>
  <c r="M293" i="2"/>
  <c r="N293" i="2"/>
  <c r="O293" i="2"/>
  <c r="H294" i="2"/>
  <c r="J294" i="2"/>
  <c r="K294" i="2"/>
  <c r="L294" i="2"/>
  <c r="M294" i="2"/>
  <c r="N294" i="2"/>
  <c r="O294" i="2"/>
  <c r="H295" i="2"/>
  <c r="J295" i="2"/>
  <c r="K295" i="2"/>
  <c r="L295" i="2"/>
  <c r="M295" i="2"/>
  <c r="N295" i="2"/>
  <c r="O295" i="2"/>
  <c r="H296" i="2"/>
  <c r="J296" i="2"/>
  <c r="K296" i="2"/>
  <c r="L296" i="2"/>
  <c r="M296" i="2"/>
  <c r="N296" i="2"/>
  <c r="O296" i="2"/>
  <c r="H297" i="2"/>
  <c r="J297" i="2"/>
  <c r="K297" i="2"/>
  <c r="L297" i="2"/>
  <c r="M297" i="2"/>
  <c r="N297" i="2"/>
  <c r="O297" i="2"/>
  <c r="H298" i="2"/>
  <c r="J298" i="2"/>
  <c r="K298" i="2"/>
  <c r="L298" i="2"/>
  <c r="M298" i="2"/>
  <c r="N298" i="2"/>
  <c r="O298" i="2"/>
  <c r="H299" i="2"/>
  <c r="J299" i="2"/>
  <c r="K299" i="2"/>
  <c r="L299" i="2"/>
  <c r="M299" i="2"/>
  <c r="N299" i="2"/>
  <c r="O299" i="2"/>
  <c r="H300" i="2"/>
  <c r="J300" i="2"/>
  <c r="K300" i="2"/>
  <c r="L300" i="2"/>
  <c r="M300" i="2"/>
  <c r="N300" i="2"/>
  <c r="O300" i="2"/>
  <c r="H301" i="2"/>
  <c r="J301" i="2"/>
  <c r="K301" i="2"/>
  <c r="L301" i="2"/>
  <c r="M301" i="2"/>
  <c r="N301" i="2"/>
  <c r="O301" i="2"/>
  <c r="H302" i="2"/>
  <c r="J302" i="2"/>
  <c r="K302" i="2"/>
  <c r="L302" i="2"/>
  <c r="M302" i="2"/>
  <c r="N302" i="2"/>
  <c r="O302" i="2"/>
  <c r="H303" i="2"/>
  <c r="J303" i="2"/>
  <c r="K303" i="2"/>
  <c r="L303" i="2"/>
  <c r="M303" i="2"/>
  <c r="N303" i="2"/>
  <c r="O303" i="2"/>
  <c r="H304" i="2"/>
  <c r="J304" i="2"/>
  <c r="K304" i="2"/>
  <c r="L304" i="2"/>
  <c r="M304" i="2"/>
  <c r="N304" i="2"/>
  <c r="O304" i="2"/>
  <c r="H305" i="2"/>
  <c r="J305" i="2"/>
  <c r="K305" i="2"/>
  <c r="L305" i="2"/>
  <c r="M305" i="2"/>
  <c r="N305" i="2"/>
  <c r="O305" i="2"/>
  <c r="H306" i="2"/>
  <c r="J306" i="2"/>
  <c r="K306" i="2"/>
  <c r="L306" i="2"/>
  <c r="M306" i="2"/>
  <c r="N306" i="2"/>
  <c r="O306" i="2"/>
  <c r="H307" i="2"/>
  <c r="J307" i="2"/>
  <c r="K307" i="2"/>
  <c r="L307" i="2"/>
  <c r="M307" i="2"/>
  <c r="N307" i="2"/>
  <c r="O307" i="2"/>
  <c r="H308" i="2"/>
  <c r="J308" i="2"/>
  <c r="K308" i="2"/>
  <c r="L308" i="2"/>
  <c r="M308" i="2"/>
  <c r="N308" i="2"/>
  <c r="O308" i="2"/>
  <c r="H309" i="2"/>
  <c r="J309" i="2"/>
  <c r="K309" i="2"/>
  <c r="L309" i="2"/>
  <c r="M309" i="2"/>
  <c r="N309" i="2"/>
  <c r="O309" i="2"/>
  <c r="H310" i="2"/>
  <c r="J310" i="2"/>
  <c r="K310" i="2"/>
  <c r="L310" i="2"/>
  <c r="M310" i="2"/>
  <c r="N310" i="2"/>
  <c r="O310" i="2"/>
  <c r="H311" i="2"/>
  <c r="J311" i="2"/>
  <c r="K311" i="2"/>
  <c r="L311" i="2"/>
  <c r="M311" i="2"/>
  <c r="N311" i="2"/>
  <c r="O311" i="2"/>
  <c r="H312" i="2"/>
  <c r="J312" i="2"/>
  <c r="K312" i="2"/>
  <c r="L312" i="2"/>
  <c r="M312" i="2"/>
  <c r="N312" i="2"/>
  <c r="O312" i="2"/>
  <c r="H313" i="2"/>
  <c r="J313" i="2"/>
  <c r="K313" i="2"/>
  <c r="L313" i="2"/>
  <c r="M313" i="2"/>
  <c r="N313" i="2"/>
  <c r="O313" i="2"/>
  <c r="H314" i="2"/>
  <c r="J314" i="2"/>
  <c r="K314" i="2"/>
  <c r="L314" i="2"/>
  <c r="M314" i="2"/>
  <c r="N314" i="2"/>
  <c r="O314" i="2"/>
  <c r="H315" i="2"/>
  <c r="J315" i="2"/>
  <c r="K315" i="2"/>
  <c r="L315" i="2"/>
  <c r="M315" i="2"/>
  <c r="N315" i="2"/>
  <c r="O315" i="2"/>
  <c r="H316" i="2"/>
  <c r="J316" i="2"/>
  <c r="K316" i="2"/>
  <c r="L316" i="2"/>
  <c r="M316" i="2"/>
  <c r="N316" i="2"/>
  <c r="O316" i="2"/>
  <c r="H317" i="2"/>
  <c r="J317" i="2"/>
  <c r="K317" i="2"/>
  <c r="L317" i="2"/>
  <c r="M317" i="2"/>
  <c r="N317" i="2"/>
  <c r="O317" i="2"/>
  <c r="H318" i="2"/>
  <c r="J318" i="2"/>
  <c r="K318" i="2"/>
  <c r="L318" i="2"/>
  <c r="M318" i="2"/>
  <c r="N318" i="2"/>
  <c r="O318" i="2"/>
  <c r="H319" i="2"/>
  <c r="J319" i="2"/>
  <c r="K319" i="2"/>
  <c r="L319" i="2"/>
  <c r="M319" i="2"/>
  <c r="N319" i="2"/>
  <c r="O319" i="2"/>
  <c r="H320" i="2"/>
  <c r="J320" i="2"/>
  <c r="K320" i="2"/>
  <c r="L320" i="2"/>
  <c r="M320" i="2"/>
  <c r="N320" i="2"/>
  <c r="O320" i="2"/>
  <c r="H321" i="2"/>
  <c r="J321" i="2"/>
  <c r="K321" i="2"/>
  <c r="L321" i="2"/>
  <c r="M321" i="2"/>
  <c r="N321" i="2"/>
  <c r="O321" i="2"/>
  <c r="H322" i="2"/>
  <c r="J322" i="2"/>
  <c r="K322" i="2"/>
  <c r="L322" i="2"/>
  <c r="M322" i="2"/>
  <c r="N322" i="2"/>
  <c r="O322" i="2"/>
  <c r="H323" i="2"/>
  <c r="J323" i="2"/>
  <c r="K323" i="2"/>
  <c r="L323" i="2"/>
  <c r="M323" i="2"/>
  <c r="N323" i="2"/>
  <c r="O323" i="2"/>
  <c r="H324" i="2"/>
  <c r="J324" i="2"/>
  <c r="K324" i="2"/>
  <c r="L324" i="2"/>
  <c r="M324" i="2"/>
  <c r="N324" i="2"/>
  <c r="O324" i="2"/>
  <c r="H325" i="2"/>
  <c r="J325" i="2"/>
  <c r="K325" i="2"/>
  <c r="L325" i="2"/>
  <c r="M325" i="2"/>
  <c r="N325" i="2"/>
  <c r="O325" i="2"/>
  <c r="H326" i="2"/>
  <c r="J326" i="2"/>
  <c r="K326" i="2"/>
  <c r="L326" i="2"/>
  <c r="M326" i="2"/>
  <c r="N326" i="2"/>
  <c r="O326" i="2"/>
  <c r="H327" i="2"/>
  <c r="J327" i="2"/>
  <c r="K327" i="2"/>
  <c r="L327" i="2"/>
  <c r="M327" i="2"/>
  <c r="N327" i="2"/>
  <c r="O327" i="2"/>
  <c r="H328" i="2"/>
  <c r="J328" i="2"/>
  <c r="K328" i="2"/>
  <c r="L328" i="2"/>
  <c r="M328" i="2"/>
  <c r="N328" i="2"/>
  <c r="O328" i="2"/>
  <c r="H329" i="2"/>
  <c r="J329" i="2"/>
  <c r="K329" i="2"/>
  <c r="L329" i="2"/>
  <c r="M329" i="2"/>
  <c r="N329" i="2"/>
  <c r="O329" i="2"/>
  <c r="H330" i="2"/>
  <c r="J330" i="2"/>
  <c r="K330" i="2"/>
  <c r="L330" i="2"/>
  <c r="M330" i="2"/>
  <c r="N330" i="2"/>
  <c r="O330" i="2"/>
  <c r="H331" i="2"/>
  <c r="J331" i="2"/>
  <c r="K331" i="2"/>
  <c r="L331" i="2"/>
  <c r="M331" i="2"/>
  <c r="N331" i="2"/>
  <c r="O331" i="2"/>
  <c r="H332" i="2"/>
  <c r="J332" i="2"/>
  <c r="K332" i="2"/>
  <c r="L332" i="2"/>
  <c r="M332" i="2"/>
  <c r="N332" i="2"/>
  <c r="O332" i="2"/>
  <c r="H333" i="2"/>
  <c r="J333" i="2"/>
  <c r="K333" i="2"/>
  <c r="L333" i="2"/>
  <c r="M333" i="2"/>
  <c r="N333" i="2"/>
  <c r="O333" i="2"/>
  <c r="H334" i="2"/>
  <c r="J334" i="2"/>
  <c r="K334" i="2"/>
  <c r="L334" i="2"/>
  <c r="M334" i="2"/>
  <c r="N334" i="2"/>
  <c r="O334" i="2"/>
  <c r="H335" i="2"/>
  <c r="J335" i="2"/>
  <c r="K335" i="2"/>
  <c r="L335" i="2"/>
  <c r="M335" i="2"/>
  <c r="N335" i="2"/>
  <c r="O335" i="2"/>
  <c r="H336" i="2"/>
  <c r="J336" i="2"/>
  <c r="K336" i="2"/>
  <c r="L336" i="2"/>
  <c r="M336" i="2"/>
  <c r="N336" i="2"/>
  <c r="O336" i="2"/>
  <c r="H337" i="2"/>
  <c r="J337" i="2"/>
  <c r="K337" i="2"/>
  <c r="L337" i="2"/>
  <c r="M337" i="2"/>
  <c r="N337" i="2"/>
  <c r="O337" i="2"/>
  <c r="H338" i="2"/>
  <c r="J338" i="2"/>
  <c r="K338" i="2"/>
  <c r="L338" i="2"/>
  <c r="M338" i="2"/>
  <c r="N338" i="2"/>
  <c r="O338" i="2"/>
  <c r="H339" i="2"/>
  <c r="J339" i="2"/>
  <c r="K339" i="2"/>
  <c r="L339" i="2"/>
  <c r="M339" i="2"/>
  <c r="N339" i="2"/>
  <c r="O339" i="2"/>
  <c r="H340" i="2"/>
  <c r="J340" i="2"/>
  <c r="K340" i="2"/>
  <c r="L340" i="2"/>
  <c r="M340" i="2"/>
  <c r="N340" i="2"/>
  <c r="O340" i="2"/>
  <c r="H341" i="2"/>
  <c r="J341" i="2"/>
  <c r="K341" i="2"/>
  <c r="L341" i="2"/>
  <c r="M341" i="2"/>
  <c r="N341" i="2"/>
  <c r="O341" i="2"/>
  <c r="H342" i="2"/>
  <c r="J342" i="2"/>
  <c r="K342" i="2"/>
  <c r="L342" i="2"/>
  <c r="M342" i="2"/>
  <c r="N342" i="2"/>
  <c r="O342" i="2"/>
  <c r="H343" i="2"/>
  <c r="J343" i="2"/>
  <c r="K343" i="2"/>
  <c r="L343" i="2"/>
  <c r="M343" i="2"/>
  <c r="N343" i="2"/>
  <c r="O343" i="2"/>
  <c r="H344" i="2"/>
  <c r="J344" i="2"/>
  <c r="K344" i="2"/>
  <c r="L344" i="2"/>
  <c r="M344" i="2"/>
  <c r="N344" i="2"/>
  <c r="O344" i="2"/>
  <c r="H345" i="2"/>
  <c r="J345" i="2"/>
  <c r="K345" i="2"/>
  <c r="L345" i="2"/>
  <c r="M345" i="2"/>
  <c r="N345" i="2"/>
  <c r="O345" i="2"/>
  <c r="H346" i="2"/>
  <c r="J346" i="2"/>
  <c r="K346" i="2"/>
  <c r="L346" i="2"/>
  <c r="M346" i="2"/>
  <c r="N346" i="2"/>
  <c r="O346" i="2"/>
  <c r="H347" i="2"/>
  <c r="J347" i="2"/>
  <c r="K347" i="2"/>
  <c r="L347" i="2"/>
  <c r="M347" i="2"/>
  <c r="N347" i="2"/>
  <c r="O347" i="2"/>
  <c r="H348" i="2"/>
  <c r="J348" i="2"/>
  <c r="K348" i="2"/>
  <c r="L348" i="2"/>
  <c r="M348" i="2"/>
  <c r="N348" i="2"/>
  <c r="O348" i="2"/>
  <c r="H349" i="2"/>
  <c r="J349" i="2"/>
  <c r="K349" i="2"/>
  <c r="L349" i="2"/>
  <c r="M349" i="2"/>
  <c r="N349" i="2"/>
  <c r="O349" i="2"/>
  <c r="H350" i="2"/>
  <c r="J350" i="2"/>
  <c r="K350" i="2"/>
  <c r="L350" i="2"/>
  <c r="M350" i="2"/>
  <c r="N350" i="2"/>
  <c r="O350" i="2"/>
  <c r="H351" i="2"/>
  <c r="J351" i="2"/>
  <c r="K351" i="2"/>
  <c r="L351" i="2"/>
  <c r="M351" i="2"/>
  <c r="N351" i="2"/>
  <c r="O351" i="2"/>
  <c r="H352" i="2"/>
  <c r="J352" i="2"/>
  <c r="K352" i="2"/>
  <c r="L352" i="2"/>
  <c r="M352" i="2"/>
  <c r="N352" i="2"/>
  <c r="O352" i="2"/>
  <c r="H353" i="2"/>
  <c r="J353" i="2"/>
  <c r="K353" i="2"/>
  <c r="L353" i="2"/>
  <c r="M353" i="2"/>
  <c r="N353" i="2"/>
  <c r="O353" i="2"/>
  <c r="H354" i="2"/>
  <c r="J354" i="2"/>
  <c r="K354" i="2"/>
  <c r="L354" i="2"/>
  <c r="M354" i="2"/>
  <c r="N354" i="2"/>
  <c r="O354" i="2"/>
  <c r="H355" i="2"/>
  <c r="J355" i="2"/>
  <c r="K355" i="2"/>
  <c r="L355" i="2"/>
  <c r="M355" i="2"/>
  <c r="N355" i="2"/>
  <c r="O355" i="2"/>
  <c r="H356" i="2"/>
  <c r="J356" i="2"/>
  <c r="K356" i="2"/>
  <c r="L356" i="2"/>
  <c r="M356" i="2"/>
  <c r="N356" i="2"/>
  <c r="O356" i="2"/>
  <c r="H357" i="2"/>
  <c r="J357" i="2"/>
  <c r="K357" i="2"/>
  <c r="L357" i="2"/>
  <c r="M357" i="2"/>
  <c r="N357" i="2"/>
  <c r="O357" i="2"/>
  <c r="H358" i="2"/>
  <c r="J358" i="2"/>
  <c r="K358" i="2"/>
  <c r="L358" i="2"/>
  <c r="M358" i="2"/>
  <c r="N358" i="2"/>
  <c r="O358" i="2"/>
  <c r="H359" i="2"/>
  <c r="J359" i="2"/>
  <c r="K359" i="2"/>
  <c r="L359" i="2"/>
  <c r="M359" i="2"/>
  <c r="N359" i="2"/>
  <c r="O359" i="2"/>
  <c r="H360" i="2"/>
  <c r="J360" i="2"/>
  <c r="K360" i="2"/>
  <c r="L360" i="2"/>
  <c r="M360" i="2"/>
  <c r="N360" i="2"/>
  <c r="O360" i="2"/>
  <c r="H361" i="2"/>
  <c r="J361" i="2"/>
  <c r="K361" i="2"/>
  <c r="L361" i="2"/>
  <c r="M361" i="2"/>
  <c r="N361" i="2"/>
  <c r="O361" i="2"/>
  <c r="H362" i="2"/>
  <c r="J362" i="2"/>
  <c r="K362" i="2"/>
  <c r="L362" i="2"/>
  <c r="M362" i="2"/>
  <c r="N362" i="2"/>
  <c r="O362" i="2"/>
  <c r="H363" i="2"/>
  <c r="J363" i="2"/>
  <c r="K363" i="2"/>
  <c r="L363" i="2"/>
  <c r="M363" i="2"/>
  <c r="N363" i="2"/>
  <c r="O363" i="2"/>
  <c r="H364" i="2"/>
  <c r="J364" i="2"/>
  <c r="K364" i="2"/>
  <c r="L364" i="2"/>
  <c r="M364" i="2"/>
  <c r="N364" i="2"/>
  <c r="O364" i="2"/>
  <c r="H365" i="2"/>
  <c r="J365" i="2"/>
  <c r="K365" i="2"/>
  <c r="L365" i="2"/>
  <c r="M365" i="2"/>
  <c r="N365" i="2"/>
  <c r="O365" i="2"/>
  <c r="H366" i="2"/>
  <c r="J366" i="2"/>
  <c r="K366" i="2"/>
  <c r="L366" i="2"/>
  <c r="M366" i="2"/>
  <c r="N366" i="2"/>
  <c r="O366" i="2"/>
  <c r="H367" i="2"/>
  <c r="J367" i="2"/>
  <c r="K367" i="2"/>
  <c r="L367" i="2"/>
  <c r="M367" i="2"/>
  <c r="N367" i="2"/>
  <c r="O367" i="2"/>
  <c r="H368" i="2"/>
  <c r="J368" i="2"/>
  <c r="K368" i="2"/>
  <c r="L368" i="2"/>
  <c r="M368" i="2"/>
  <c r="N368" i="2"/>
  <c r="O368" i="2"/>
  <c r="H369" i="2"/>
  <c r="J369" i="2"/>
  <c r="K369" i="2"/>
  <c r="L369" i="2"/>
  <c r="M369" i="2"/>
  <c r="N369" i="2"/>
  <c r="O369" i="2"/>
  <c r="H370" i="2"/>
  <c r="J370" i="2"/>
  <c r="K370" i="2"/>
  <c r="L370" i="2"/>
  <c r="M370" i="2"/>
  <c r="N370" i="2"/>
  <c r="O370" i="2"/>
  <c r="H371" i="2"/>
  <c r="J371" i="2"/>
  <c r="K371" i="2"/>
  <c r="L371" i="2"/>
  <c r="M371" i="2"/>
  <c r="N371" i="2"/>
  <c r="O371" i="2"/>
  <c r="H372" i="2"/>
  <c r="J372" i="2"/>
  <c r="K372" i="2"/>
  <c r="L372" i="2"/>
  <c r="M372" i="2"/>
  <c r="N372" i="2"/>
  <c r="O372" i="2"/>
  <c r="H373" i="2"/>
  <c r="J373" i="2"/>
  <c r="K373" i="2"/>
  <c r="L373" i="2"/>
  <c r="M373" i="2"/>
  <c r="N373" i="2"/>
  <c r="O373" i="2"/>
  <c r="H374" i="2"/>
  <c r="J374" i="2"/>
  <c r="K374" i="2"/>
  <c r="L374" i="2"/>
  <c r="M374" i="2"/>
  <c r="N374" i="2"/>
  <c r="O374" i="2"/>
  <c r="H375" i="2"/>
  <c r="J375" i="2"/>
  <c r="K375" i="2"/>
  <c r="L375" i="2"/>
  <c r="M375" i="2"/>
  <c r="N375" i="2"/>
  <c r="O375" i="2"/>
  <c r="H376" i="2"/>
  <c r="J376" i="2"/>
  <c r="K376" i="2"/>
  <c r="L376" i="2"/>
  <c r="M376" i="2"/>
  <c r="N376" i="2"/>
  <c r="O376" i="2"/>
  <c r="H377" i="2"/>
  <c r="J377" i="2"/>
  <c r="K377" i="2"/>
  <c r="L377" i="2"/>
  <c r="M377" i="2"/>
  <c r="N377" i="2"/>
  <c r="O377" i="2"/>
  <c r="H378" i="2"/>
  <c r="J378" i="2"/>
  <c r="K378" i="2"/>
  <c r="L378" i="2"/>
  <c r="M378" i="2"/>
  <c r="N378" i="2"/>
  <c r="O378" i="2"/>
  <c r="H379" i="2"/>
  <c r="J379" i="2"/>
  <c r="K379" i="2"/>
  <c r="L379" i="2"/>
  <c r="M379" i="2"/>
  <c r="N379" i="2"/>
  <c r="O379" i="2"/>
  <c r="H380" i="2"/>
  <c r="J380" i="2"/>
  <c r="K380" i="2"/>
  <c r="L380" i="2"/>
  <c r="M380" i="2"/>
  <c r="N380" i="2"/>
  <c r="O380" i="2"/>
  <c r="H381" i="2"/>
  <c r="J381" i="2"/>
  <c r="K381" i="2"/>
  <c r="L381" i="2"/>
  <c r="M381" i="2"/>
  <c r="N381" i="2"/>
  <c r="O381" i="2"/>
  <c r="H382" i="2"/>
  <c r="J382" i="2"/>
  <c r="K382" i="2"/>
  <c r="L382" i="2"/>
  <c r="M382" i="2"/>
  <c r="N382" i="2"/>
  <c r="O382" i="2"/>
  <c r="H383" i="2"/>
  <c r="J383" i="2"/>
  <c r="K383" i="2"/>
  <c r="L383" i="2"/>
  <c r="M383" i="2"/>
  <c r="N383" i="2"/>
  <c r="O383" i="2"/>
  <c r="H384" i="2"/>
  <c r="J384" i="2"/>
  <c r="K384" i="2"/>
  <c r="L384" i="2"/>
  <c r="M384" i="2"/>
  <c r="N384" i="2"/>
  <c r="O384" i="2"/>
  <c r="H385" i="2"/>
  <c r="J385" i="2"/>
  <c r="K385" i="2"/>
  <c r="L385" i="2"/>
  <c r="M385" i="2"/>
  <c r="N385" i="2"/>
  <c r="O385" i="2"/>
  <c r="H386" i="2"/>
  <c r="J386" i="2"/>
  <c r="K386" i="2"/>
  <c r="L386" i="2"/>
  <c r="M386" i="2"/>
  <c r="N386" i="2"/>
  <c r="O386" i="2"/>
  <c r="H387" i="2"/>
  <c r="J387" i="2"/>
  <c r="K387" i="2"/>
  <c r="L387" i="2"/>
  <c r="M387" i="2"/>
  <c r="N387" i="2"/>
  <c r="O387" i="2"/>
  <c r="H388" i="2"/>
  <c r="J388" i="2"/>
  <c r="K388" i="2"/>
  <c r="L388" i="2"/>
  <c r="M388" i="2"/>
  <c r="N388" i="2"/>
  <c r="O388" i="2"/>
  <c r="H389" i="2"/>
  <c r="J389" i="2"/>
  <c r="K389" i="2"/>
  <c r="L389" i="2"/>
  <c r="M389" i="2"/>
  <c r="N389" i="2"/>
  <c r="O389" i="2"/>
  <c r="H390" i="2"/>
  <c r="J390" i="2"/>
  <c r="K390" i="2"/>
  <c r="L390" i="2"/>
  <c r="M390" i="2"/>
  <c r="N390" i="2"/>
  <c r="O390" i="2"/>
  <c r="H391" i="2"/>
  <c r="J391" i="2"/>
  <c r="K391" i="2"/>
  <c r="L391" i="2"/>
  <c r="M391" i="2"/>
  <c r="N391" i="2"/>
  <c r="O391" i="2"/>
  <c r="H392" i="2"/>
  <c r="J392" i="2"/>
  <c r="K392" i="2"/>
  <c r="L392" i="2"/>
  <c r="M392" i="2"/>
  <c r="N392" i="2"/>
  <c r="O392" i="2"/>
  <c r="H393" i="2"/>
  <c r="J393" i="2"/>
  <c r="K393" i="2"/>
  <c r="L393" i="2"/>
  <c r="M393" i="2"/>
  <c r="N393" i="2"/>
  <c r="O393" i="2"/>
  <c r="H394" i="2"/>
  <c r="J394" i="2"/>
  <c r="K394" i="2"/>
  <c r="L394" i="2"/>
  <c r="M394" i="2"/>
  <c r="N394" i="2"/>
  <c r="O394" i="2"/>
  <c r="H395" i="2"/>
  <c r="J395" i="2"/>
  <c r="K395" i="2"/>
  <c r="L395" i="2"/>
  <c r="M395" i="2"/>
  <c r="N395" i="2"/>
  <c r="O395" i="2"/>
  <c r="H396" i="2"/>
  <c r="J396" i="2"/>
  <c r="K396" i="2"/>
  <c r="L396" i="2"/>
  <c r="M396" i="2"/>
  <c r="N396" i="2"/>
  <c r="O396" i="2"/>
  <c r="H397" i="2"/>
  <c r="J397" i="2"/>
  <c r="K397" i="2"/>
  <c r="L397" i="2"/>
  <c r="M397" i="2"/>
  <c r="N397" i="2"/>
  <c r="O397" i="2"/>
  <c r="H398" i="2"/>
  <c r="J398" i="2"/>
  <c r="K398" i="2"/>
  <c r="L398" i="2"/>
  <c r="M398" i="2"/>
  <c r="N398" i="2"/>
  <c r="O398" i="2"/>
  <c r="H399" i="2"/>
  <c r="J399" i="2"/>
  <c r="K399" i="2"/>
  <c r="L399" i="2"/>
  <c r="M399" i="2"/>
  <c r="N399" i="2"/>
  <c r="O399" i="2"/>
  <c r="H400" i="2"/>
  <c r="J400" i="2"/>
  <c r="K400" i="2"/>
  <c r="L400" i="2"/>
  <c r="M400" i="2"/>
  <c r="N400" i="2"/>
  <c r="O400" i="2"/>
  <c r="H401" i="2"/>
  <c r="J401" i="2"/>
  <c r="K401" i="2"/>
  <c r="L401" i="2"/>
  <c r="M401" i="2"/>
  <c r="N401" i="2"/>
  <c r="O401" i="2"/>
  <c r="H402" i="2"/>
  <c r="J402" i="2"/>
  <c r="K402" i="2"/>
  <c r="L402" i="2"/>
  <c r="M402" i="2"/>
  <c r="N402" i="2"/>
  <c r="O402" i="2"/>
  <c r="H403" i="2"/>
  <c r="J403" i="2"/>
  <c r="K403" i="2"/>
  <c r="L403" i="2"/>
  <c r="M403" i="2"/>
  <c r="N403" i="2"/>
  <c r="O403" i="2"/>
  <c r="H404" i="2"/>
  <c r="J404" i="2"/>
  <c r="K404" i="2"/>
  <c r="L404" i="2"/>
  <c r="M404" i="2"/>
  <c r="N404" i="2"/>
  <c r="O404" i="2"/>
  <c r="H405" i="2"/>
  <c r="J405" i="2"/>
  <c r="K405" i="2"/>
  <c r="L405" i="2"/>
  <c r="M405" i="2"/>
  <c r="N405" i="2"/>
  <c r="O405" i="2"/>
  <c r="H406" i="2"/>
  <c r="J406" i="2"/>
  <c r="K406" i="2"/>
  <c r="L406" i="2"/>
  <c r="M406" i="2"/>
  <c r="N406" i="2"/>
  <c r="O406" i="2"/>
  <c r="H407" i="2"/>
  <c r="J407" i="2"/>
  <c r="K407" i="2"/>
  <c r="L407" i="2"/>
  <c r="M407" i="2"/>
  <c r="N407" i="2"/>
  <c r="O407" i="2"/>
  <c r="H408" i="2"/>
  <c r="J408" i="2"/>
  <c r="K408" i="2"/>
  <c r="L408" i="2"/>
  <c r="M408" i="2"/>
  <c r="N408" i="2"/>
  <c r="O408" i="2"/>
  <c r="H409" i="2"/>
  <c r="J409" i="2"/>
  <c r="K409" i="2"/>
  <c r="L409" i="2"/>
  <c r="M409" i="2"/>
  <c r="N409" i="2"/>
  <c r="O409" i="2"/>
  <c r="H410" i="2"/>
  <c r="J410" i="2"/>
  <c r="K410" i="2"/>
  <c r="L410" i="2"/>
  <c r="M410" i="2"/>
  <c r="N410" i="2"/>
  <c r="O410" i="2"/>
  <c r="H411" i="2"/>
  <c r="J411" i="2"/>
  <c r="K411" i="2"/>
  <c r="L411" i="2"/>
  <c r="M411" i="2"/>
  <c r="N411" i="2"/>
  <c r="O411" i="2"/>
  <c r="H412" i="2"/>
  <c r="J412" i="2"/>
  <c r="K412" i="2"/>
  <c r="L412" i="2"/>
  <c r="M412" i="2"/>
  <c r="N412" i="2"/>
  <c r="O412" i="2"/>
  <c r="H413" i="2"/>
  <c r="J413" i="2"/>
  <c r="K413" i="2"/>
  <c r="L413" i="2"/>
  <c r="M413" i="2"/>
  <c r="N413" i="2"/>
  <c r="O413" i="2"/>
  <c r="H414" i="2"/>
  <c r="J414" i="2"/>
  <c r="K414" i="2"/>
  <c r="L414" i="2"/>
  <c r="M414" i="2"/>
  <c r="N414" i="2"/>
  <c r="O414" i="2"/>
  <c r="H415" i="2"/>
  <c r="J415" i="2"/>
  <c r="K415" i="2"/>
  <c r="L415" i="2"/>
  <c r="M415" i="2"/>
  <c r="N415" i="2"/>
  <c r="O415" i="2"/>
  <c r="H416" i="2"/>
  <c r="J416" i="2"/>
  <c r="K416" i="2"/>
  <c r="L416" i="2"/>
  <c r="M416" i="2"/>
  <c r="N416" i="2"/>
  <c r="O416" i="2"/>
  <c r="H417" i="2"/>
  <c r="J417" i="2"/>
  <c r="K417" i="2"/>
  <c r="L417" i="2"/>
  <c r="M417" i="2"/>
  <c r="N417" i="2"/>
  <c r="O417" i="2"/>
  <c r="H418" i="2"/>
  <c r="J418" i="2"/>
  <c r="K418" i="2"/>
  <c r="L418" i="2"/>
  <c r="M418" i="2"/>
  <c r="N418" i="2"/>
  <c r="O418" i="2"/>
  <c r="H419" i="2"/>
  <c r="J419" i="2"/>
  <c r="K419" i="2"/>
  <c r="L419" i="2"/>
  <c r="M419" i="2"/>
  <c r="N419" i="2"/>
  <c r="O419" i="2"/>
  <c r="H420" i="2"/>
  <c r="J420" i="2"/>
  <c r="K420" i="2"/>
  <c r="L420" i="2"/>
  <c r="M420" i="2"/>
  <c r="N420" i="2"/>
  <c r="O420" i="2"/>
  <c r="H421" i="2"/>
  <c r="J421" i="2"/>
  <c r="K421" i="2"/>
  <c r="L421" i="2"/>
  <c r="M421" i="2"/>
  <c r="N421" i="2"/>
  <c r="O421" i="2"/>
  <c r="H422" i="2"/>
  <c r="J422" i="2"/>
  <c r="K422" i="2"/>
  <c r="L422" i="2"/>
  <c r="M422" i="2"/>
  <c r="N422" i="2"/>
  <c r="O422" i="2"/>
  <c r="H423" i="2"/>
  <c r="J423" i="2"/>
  <c r="K423" i="2"/>
  <c r="L423" i="2"/>
  <c r="M423" i="2"/>
  <c r="N423" i="2"/>
  <c r="O423" i="2"/>
  <c r="H424" i="2"/>
  <c r="J424" i="2"/>
  <c r="K424" i="2"/>
  <c r="L424" i="2"/>
  <c r="M424" i="2"/>
  <c r="N424" i="2"/>
  <c r="O424" i="2"/>
  <c r="H425" i="2"/>
  <c r="J425" i="2"/>
  <c r="K425" i="2"/>
  <c r="L425" i="2"/>
  <c r="M425" i="2"/>
  <c r="N425" i="2"/>
  <c r="O425" i="2"/>
  <c r="H426" i="2"/>
  <c r="J426" i="2"/>
  <c r="K426" i="2"/>
  <c r="L426" i="2"/>
  <c r="M426" i="2"/>
  <c r="N426" i="2"/>
  <c r="O426" i="2"/>
  <c r="H427" i="2"/>
  <c r="J427" i="2"/>
  <c r="K427" i="2"/>
  <c r="L427" i="2"/>
  <c r="M427" i="2"/>
  <c r="N427" i="2"/>
  <c r="O427" i="2"/>
  <c r="H428" i="2"/>
  <c r="J428" i="2"/>
  <c r="K428" i="2"/>
  <c r="L428" i="2"/>
  <c r="M428" i="2"/>
  <c r="N428" i="2"/>
  <c r="O428" i="2"/>
  <c r="H429" i="2"/>
  <c r="J429" i="2"/>
  <c r="K429" i="2"/>
  <c r="L429" i="2"/>
  <c r="M429" i="2"/>
  <c r="N429" i="2"/>
  <c r="O429" i="2"/>
  <c r="H430" i="2"/>
  <c r="J430" i="2"/>
  <c r="K430" i="2"/>
  <c r="L430" i="2"/>
  <c r="M430" i="2"/>
  <c r="N430" i="2"/>
  <c r="O430" i="2"/>
  <c r="H431" i="2"/>
  <c r="J431" i="2"/>
  <c r="K431" i="2"/>
  <c r="L431" i="2"/>
  <c r="M431" i="2"/>
  <c r="N431" i="2"/>
  <c r="O431" i="2"/>
  <c r="H432" i="2"/>
  <c r="J432" i="2"/>
  <c r="K432" i="2"/>
  <c r="L432" i="2"/>
  <c r="M432" i="2"/>
  <c r="N432" i="2"/>
  <c r="O432" i="2"/>
  <c r="H433" i="2"/>
  <c r="J433" i="2"/>
  <c r="K433" i="2"/>
  <c r="L433" i="2"/>
  <c r="M433" i="2"/>
  <c r="N433" i="2"/>
  <c r="O433" i="2"/>
  <c r="H434" i="2"/>
  <c r="J434" i="2"/>
  <c r="K434" i="2"/>
  <c r="L434" i="2"/>
  <c r="M434" i="2"/>
  <c r="N434" i="2"/>
  <c r="O434" i="2"/>
  <c r="H435" i="2"/>
  <c r="J435" i="2"/>
  <c r="K435" i="2"/>
  <c r="L435" i="2"/>
  <c r="M435" i="2"/>
  <c r="N435" i="2"/>
  <c r="O435" i="2"/>
  <c r="H436" i="2"/>
  <c r="J436" i="2"/>
  <c r="K436" i="2"/>
  <c r="L436" i="2"/>
  <c r="M436" i="2"/>
  <c r="N436" i="2"/>
  <c r="O436" i="2"/>
  <c r="H437" i="2"/>
  <c r="J437" i="2"/>
  <c r="K437" i="2"/>
  <c r="L437" i="2"/>
  <c r="M437" i="2"/>
  <c r="N437" i="2"/>
  <c r="O437" i="2"/>
  <c r="H438" i="2"/>
  <c r="J438" i="2"/>
  <c r="K438" i="2"/>
  <c r="L438" i="2"/>
  <c r="M438" i="2"/>
  <c r="N438" i="2"/>
  <c r="O438" i="2"/>
  <c r="H439" i="2"/>
  <c r="J439" i="2"/>
  <c r="K439" i="2"/>
  <c r="L439" i="2"/>
  <c r="M439" i="2"/>
  <c r="N439" i="2"/>
  <c r="O439" i="2"/>
  <c r="H440" i="2"/>
  <c r="J440" i="2"/>
  <c r="K440" i="2"/>
  <c r="L440" i="2"/>
  <c r="M440" i="2"/>
  <c r="N440" i="2"/>
  <c r="O440" i="2"/>
  <c r="H441" i="2"/>
  <c r="J441" i="2"/>
  <c r="K441" i="2"/>
  <c r="L441" i="2"/>
  <c r="M441" i="2"/>
  <c r="N441" i="2"/>
  <c r="O441" i="2"/>
  <c r="H442" i="2"/>
  <c r="J442" i="2"/>
  <c r="K442" i="2"/>
  <c r="L442" i="2"/>
  <c r="M442" i="2"/>
  <c r="N442" i="2"/>
  <c r="O442" i="2"/>
  <c r="H443" i="2"/>
  <c r="J443" i="2"/>
  <c r="K443" i="2"/>
  <c r="L443" i="2"/>
  <c r="M443" i="2"/>
  <c r="N443" i="2"/>
  <c r="O443" i="2"/>
  <c r="H444" i="2"/>
  <c r="J444" i="2"/>
  <c r="K444" i="2"/>
  <c r="L444" i="2"/>
  <c r="M444" i="2"/>
  <c r="N444" i="2"/>
  <c r="O444" i="2"/>
  <c r="H445" i="2"/>
  <c r="J445" i="2"/>
  <c r="K445" i="2"/>
  <c r="L445" i="2"/>
  <c r="M445" i="2"/>
  <c r="N445" i="2"/>
  <c r="O445" i="2"/>
  <c r="H446" i="2"/>
  <c r="J446" i="2"/>
  <c r="K446" i="2"/>
  <c r="L446" i="2"/>
  <c r="M446" i="2"/>
  <c r="N446" i="2"/>
  <c r="O446" i="2"/>
  <c r="H447" i="2"/>
  <c r="J447" i="2"/>
  <c r="K447" i="2"/>
  <c r="L447" i="2"/>
  <c r="M447" i="2"/>
  <c r="N447" i="2"/>
  <c r="O447" i="2"/>
  <c r="H448" i="2"/>
  <c r="J448" i="2"/>
  <c r="K448" i="2"/>
  <c r="L448" i="2"/>
  <c r="M448" i="2"/>
  <c r="N448" i="2"/>
  <c r="O448" i="2"/>
  <c r="H449" i="2"/>
  <c r="J449" i="2"/>
  <c r="K449" i="2"/>
  <c r="L449" i="2"/>
  <c r="M449" i="2"/>
  <c r="N449" i="2"/>
  <c r="O449" i="2"/>
  <c r="H450" i="2"/>
  <c r="J450" i="2"/>
  <c r="K450" i="2"/>
  <c r="L450" i="2"/>
  <c r="M450" i="2"/>
  <c r="N450" i="2"/>
  <c r="O450" i="2"/>
  <c r="H451" i="2"/>
  <c r="J451" i="2"/>
  <c r="K451" i="2"/>
  <c r="L451" i="2"/>
  <c r="M451" i="2"/>
  <c r="N451" i="2"/>
  <c r="O451" i="2"/>
  <c r="H452" i="2"/>
  <c r="J452" i="2"/>
  <c r="K452" i="2"/>
  <c r="L452" i="2"/>
  <c r="M452" i="2"/>
  <c r="N452" i="2"/>
  <c r="O452" i="2"/>
  <c r="H453" i="2"/>
  <c r="J453" i="2"/>
  <c r="K453" i="2"/>
  <c r="L453" i="2"/>
  <c r="M453" i="2"/>
  <c r="N453" i="2"/>
  <c r="O453" i="2"/>
  <c r="H454" i="2"/>
  <c r="J454" i="2"/>
  <c r="K454" i="2"/>
  <c r="L454" i="2"/>
  <c r="M454" i="2"/>
  <c r="N454" i="2"/>
  <c r="O454" i="2"/>
  <c r="H455" i="2"/>
  <c r="J455" i="2"/>
  <c r="K455" i="2"/>
  <c r="L455" i="2"/>
  <c r="M455" i="2"/>
  <c r="N455" i="2"/>
  <c r="O455" i="2"/>
  <c r="H456" i="2"/>
  <c r="J456" i="2"/>
  <c r="K456" i="2"/>
  <c r="L456" i="2"/>
  <c r="M456" i="2"/>
  <c r="N456" i="2"/>
  <c r="O456" i="2"/>
  <c r="H457" i="2"/>
  <c r="J457" i="2"/>
  <c r="K457" i="2"/>
  <c r="L457" i="2"/>
  <c r="M457" i="2"/>
  <c r="N457" i="2"/>
  <c r="O457" i="2"/>
  <c r="H458" i="2"/>
  <c r="J458" i="2"/>
  <c r="K458" i="2"/>
  <c r="L458" i="2"/>
  <c r="M458" i="2"/>
  <c r="N458" i="2"/>
  <c r="O458" i="2"/>
  <c r="H459" i="2"/>
  <c r="J459" i="2"/>
  <c r="K459" i="2"/>
  <c r="L459" i="2"/>
  <c r="M459" i="2"/>
  <c r="N459" i="2"/>
  <c r="O459" i="2"/>
  <c r="H460" i="2"/>
  <c r="J460" i="2"/>
  <c r="K460" i="2"/>
  <c r="L460" i="2"/>
  <c r="M460" i="2"/>
  <c r="N460" i="2"/>
  <c r="O460" i="2"/>
  <c r="H461" i="2"/>
  <c r="J461" i="2"/>
  <c r="K461" i="2"/>
  <c r="L461" i="2"/>
  <c r="M461" i="2"/>
  <c r="N461" i="2"/>
  <c r="O461" i="2"/>
  <c r="H462" i="2"/>
  <c r="J462" i="2"/>
  <c r="K462" i="2"/>
  <c r="L462" i="2"/>
  <c r="M462" i="2"/>
  <c r="N462" i="2"/>
  <c r="O462" i="2"/>
  <c r="H463" i="2"/>
  <c r="J463" i="2"/>
  <c r="K463" i="2"/>
  <c r="L463" i="2"/>
  <c r="M463" i="2"/>
  <c r="N463" i="2"/>
  <c r="O463" i="2"/>
  <c r="H464" i="2"/>
  <c r="J464" i="2"/>
  <c r="K464" i="2"/>
  <c r="L464" i="2"/>
  <c r="M464" i="2"/>
  <c r="N464" i="2"/>
  <c r="O464" i="2"/>
  <c r="H465" i="2"/>
  <c r="J465" i="2"/>
  <c r="K465" i="2"/>
  <c r="L465" i="2"/>
  <c r="M465" i="2"/>
  <c r="N465" i="2"/>
  <c r="O465" i="2"/>
  <c r="H466" i="2"/>
  <c r="J466" i="2"/>
  <c r="K466" i="2"/>
  <c r="L466" i="2"/>
  <c r="M466" i="2"/>
  <c r="N466" i="2"/>
  <c r="O466" i="2"/>
  <c r="H467" i="2"/>
  <c r="J467" i="2"/>
  <c r="K467" i="2"/>
  <c r="L467" i="2"/>
  <c r="M467" i="2"/>
  <c r="N467" i="2"/>
  <c r="O467" i="2"/>
  <c r="H468" i="2"/>
  <c r="J468" i="2"/>
  <c r="K468" i="2"/>
  <c r="L468" i="2"/>
  <c r="M468" i="2"/>
  <c r="N468" i="2"/>
  <c r="O468" i="2"/>
  <c r="H469" i="2"/>
  <c r="J469" i="2"/>
  <c r="K469" i="2"/>
  <c r="L469" i="2"/>
  <c r="M469" i="2"/>
  <c r="N469" i="2"/>
  <c r="O469" i="2"/>
  <c r="H470" i="2"/>
  <c r="J470" i="2"/>
  <c r="K470" i="2"/>
  <c r="L470" i="2"/>
  <c r="H471" i="2"/>
  <c r="J471" i="2"/>
  <c r="K471" i="2"/>
  <c r="L471" i="2"/>
  <c r="M471" i="2"/>
  <c r="N471" i="2"/>
  <c r="O471" i="2"/>
  <c r="H472" i="2"/>
  <c r="J472" i="2"/>
  <c r="K472" i="2"/>
  <c r="L472" i="2"/>
  <c r="M472" i="2"/>
  <c r="N472" i="2"/>
  <c r="O472" i="2"/>
  <c r="H473" i="2"/>
  <c r="J473" i="2"/>
  <c r="K473" i="2"/>
  <c r="L473" i="2"/>
  <c r="M473" i="2"/>
  <c r="N473" i="2"/>
  <c r="O473" i="2"/>
  <c r="H474" i="2"/>
  <c r="J474" i="2"/>
  <c r="K474" i="2"/>
  <c r="L474" i="2"/>
  <c r="M474" i="2"/>
  <c r="N474" i="2"/>
  <c r="O474" i="2"/>
  <c r="H475" i="2"/>
  <c r="J475" i="2"/>
  <c r="K475" i="2"/>
  <c r="L475" i="2"/>
  <c r="M475" i="2"/>
  <c r="N475" i="2"/>
  <c r="O475" i="2"/>
  <c r="H476" i="2"/>
  <c r="J476" i="2"/>
  <c r="K476" i="2"/>
  <c r="L476" i="2"/>
  <c r="M476" i="2"/>
  <c r="N476" i="2"/>
  <c r="O476" i="2"/>
  <c r="H477" i="2"/>
  <c r="J477" i="2"/>
  <c r="K477" i="2"/>
  <c r="L477" i="2"/>
  <c r="M477" i="2"/>
  <c r="N477" i="2"/>
  <c r="O477" i="2"/>
  <c r="H478" i="2"/>
  <c r="J478" i="2"/>
  <c r="K478" i="2"/>
  <c r="L478" i="2"/>
  <c r="M478" i="2"/>
  <c r="N478" i="2"/>
  <c r="O478" i="2"/>
  <c r="H479" i="2"/>
  <c r="J479" i="2"/>
  <c r="K479" i="2"/>
  <c r="L479" i="2"/>
  <c r="M479" i="2"/>
  <c r="N479" i="2"/>
  <c r="O479" i="2"/>
  <c r="H480" i="2"/>
  <c r="J480" i="2"/>
  <c r="K480" i="2"/>
  <c r="L480" i="2"/>
  <c r="M480" i="2"/>
  <c r="N480" i="2"/>
  <c r="O480" i="2"/>
  <c r="H481" i="2"/>
  <c r="J481" i="2"/>
  <c r="K481" i="2"/>
  <c r="L481" i="2"/>
  <c r="M481" i="2"/>
  <c r="N481" i="2"/>
  <c r="O481" i="2"/>
  <c r="H482" i="2"/>
  <c r="J482" i="2"/>
  <c r="K482" i="2"/>
  <c r="L482" i="2"/>
  <c r="M482" i="2"/>
  <c r="N482" i="2"/>
  <c r="O482" i="2"/>
  <c r="H483" i="2"/>
  <c r="J483" i="2"/>
  <c r="K483" i="2"/>
  <c r="L483" i="2"/>
  <c r="M483" i="2"/>
  <c r="N483" i="2"/>
  <c r="O483" i="2"/>
  <c r="H484" i="2"/>
  <c r="J484" i="2"/>
  <c r="K484" i="2"/>
  <c r="L484" i="2"/>
  <c r="M484" i="2"/>
  <c r="N484" i="2"/>
  <c r="O484" i="2"/>
  <c r="H485" i="2"/>
  <c r="J485" i="2"/>
  <c r="K485" i="2"/>
  <c r="L485" i="2"/>
  <c r="M485" i="2"/>
  <c r="N485" i="2"/>
  <c r="O485" i="2"/>
  <c r="H486" i="2"/>
  <c r="J486" i="2"/>
  <c r="K486" i="2"/>
  <c r="L486" i="2"/>
  <c r="M486" i="2"/>
  <c r="N486" i="2"/>
  <c r="O486" i="2"/>
  <c r="H487" i="2"/>
  <c r="J487" i="2"/>
  <c r="K487" i="2"/>
  <c r="L487" i="2"/>
  <c r="M487" i="2"/>
  <c r="N487" i="2"/>
  <c r="O487" i="2"/>
  <c r="H488" i="2"/>
  <c r="J488" i="2"/>
  <c r="K488" i="2"/>
  <c r="L488" i="2"/>
  <c r="M488" i="2"/>
  <c r="N488" i="2"/>
  <c r="O488" i="2"/>
  <c r="H489" i="2"/>
  <c r="J489" i="2"/>
  <c r="K489" i="2"/>
  <c r="L489" i="2"/>
  <c r="M489" i="2"/>
  <c r="N489" i="2"/>
  <c r="O489" i="2"/>
  <c r="H490" i="2"/>
  <c r="J490" i="2"/>
  <c r="K490" i="2"/>
  <c r="L490" i="2"/>
  <c r="M490" i="2"/>
  <c r="N490" i="2"/>
  <c r="O490" i="2"/>
  <c r="H491" i="2"/>
  <c r="J491" i="2"/>
  <c r="K491" i="2"/>
  <c r="L491" i="2"/>
  <c r="M491" i="2"/>
  <c r="N491" i="2"/>
  <c r="O491" i="2"/>
  <c r="H492" i="2"/>
  <c r="J492" i="2"/>
  <c r="K492" i="2"/>
  <c r="L492" i="2"/>
  <c r="M492" i="2"/>
  <c r="N492" i="2"/>
  <c r="O492" i="2"/>
  <c r="H493" i="2"/>
  <c r="J493" i="2"/>
  <c r="K493" i="2"/>
  <c r="L493" i="2"/>
  <c r="M493" i="2"/>
  <c r="N493" i="2"/>
  <c r="O493" i="2"/>
  <c r="H494" i="2"/>
  <c r="J494" i="2"/>
  <c r="K494" i="2"/>
  <c r="L494" i="2"/>
  <c r="M494" i="2"/>
  <c r="N494" i="2"/>
  <c r="O494" i="2"/>
  <c r="H495" i="2"/>
  <c r="J495" i="2"/>
  <c r="K495" i="2"/>
  <c r="L495" i="2"/>
  <c r="M495" i="2"/>
  <c r="N495" i="2"/>
  <c r="O495" i="2"/>
  <c r="H496" i="2"/>
  <c r="J496" i="2"/>
  <c r="K496" i="2"/>
  <c r="L496" i="2"/>
  <c r="M496" i="2"/>
  <c r="N496" i="2"/>
  <c r="O496" i="2"/>
  <c r="H497" i="2"/>
  <c r="J497" i="2"/>
  <c r="K497" i="2"/>
  <c r="L497" i="2"/>
  <c r="M497" i="2"/>
  <c r="N497" i="2"/>
  <c r="O497" i="2"/>
  <c r="H498" i="2"/>
  <c r="J498" i="2"/>
  <c r="K498" i="2"/>
  <c r="L498" i="2"/>
  <c r="M498" i="2"/>
  <c r="N498" i="2"/>
  <c r="O498" i="2"/>
  <c r="H499" i="2"/>
  <c r="J499" i="2"/>
  <c r="K499" i="2"/>
  <c r="L499" i="2"/>
  <c r="M499" i="2"/>
  <c r="N499" i="2"/>
  <c r="O499" i="2"/>
  <c r="H500" i="2"/>
  <c r="J500" i="2"/>
  <c r="K500" i="2"/>
  <c r="L500" i="2"/>
  <c r="M500" i="2"/>
  <c r="N500" i="2"/>
  <c r="O500" i="2"/>
  <c r="H501" i="2"/>
  <c r="J501" i="2"/>
  <c r="K501" i="2"/>
  <c r="L501" i="2"/>
  <c r="M501" i="2"/>
  <c r="N501" i="2"/>
  <c r="O501" i="2"/>
  <c r="H502" i="2"/>
  <c r="J502" i="2"/>
  <c r="K502" i="2"/>
  <c r="L502" i="2"/>
  <c r="M502" i="2"/>
  <c r="N502" i="2"/>
  <c r="O502" i="2"/>
  <c r="H503" i="2"/>
  <c r="J503" i="2"/>
  <c r="K503" i="2"/>
  <c r="L503" i="2"/>
  <c r="M503" i="2"/>
  <c r="N503" i="2"/>
  <c r="O503" i="2"/>
  <c r="H504" i="2"/>
  <c r="J504" i="2"/>
  <c r="K504" i="2"/>
  <c r="L504" i="2"/>
  <c r="M504" i="2"/>
  <c r="N504" i="2"/>
  <c r="O504" i="2"/>
  <c r="H505" i="2"/>
  <c r="J505" i="2"/>
  <c r="K505" i="2"/>
  <c r="L505" i="2"/>
  <c r="M505" i="2"/>
  <c r="N505" i="2"/>
  <c r="O505" i="2"/>
  <c r="H506" i="2"/>
  <c r="J506" i="2"/>
  <c r="K506" i="2"/>
  <c r="L506" i="2"/>
  <c r="M506" i="2"/>
  <c r="N506" i="2"/>
  <c r="O506" i="2"/>
  <c r="H507" i="2"/>
  <c r="J507" i="2"/>
  <c r="K507" i="2"/>
  <c r="L507" i="2"/>
  <c r="M507" i="2"/>
  <c r="N507" i="2"/>
  <c r="O507" i="2"/>
  <c r="H508" i="2"/>
  <c r="J508" i="2"/>
  <c r="K508" i="2"/>
  <c r="L508" i="2"/>
  <c r="M508" i="2"/>
  <c r="N508" i="2"/>
  <c r="O508" i="2"/>
  <c r="H509" i="2"/>
  <c r="J509" i="2"/>
  <c r="K509" i="2"/>
  <c r="L509" i="2"/>
  <c r="M509" i="2"/>
  <c r="N509" i="2"/>
  <c r="O509" i="2"/>
  <c r="H510" i="2"/>
  <c r="J510" i="2"/>
  <c r="K510" i="2"/>
  <c r="L510" i="2"/>
  <c r="M510" i="2"/>
  <c r="N510" i="2"/>
  <c r="O510" i="2"/>
  <c r="H511" i="2"/>
  <c r="J511" i="2"/>
  <c r="K511" i="2"/>
  <c r="L511" i="2"/>
  <c r="M511" i="2"/>
  <c r="N511" i="2"/>
  <c r="O511" i="2"/>
  <c r="H512" i="2"/>
  <c r="J512" i="2"/>
  <c r="K512" i="2"/>
  <c r="L512" i="2"/>
  <c r="M512" i="2"/>
  <c r="N512" i="2"/>
  <c r="O512" i="2"/>
  <c r="H513" i="2"/>
  <c r="J513" i="2"/>
  <c r="K513" i="2"/>
  <c r="L513" i="2"/>
  <c r="M513" i="2"/>
  <c r="N513" i="2"/>
  <c r="O513" i="2"/>
  <c r="H514" i="2"/>
  <c r="J514" i="2"/>
  <c r="K514" i="2"/>
  <c r="L514" i="2"/>
  <c r="M514" i="2"/>
  <c r="N514" i="2"/>
  <c r="O514" i="2"/>
  <c r="H515" i="2"/>
  <c r="J515" i="2"/>
  <c r="K515" i="2"/>
  <c r="L515" i="2"/>
  <c r="M515" i="2"/>
  <c r="N515" i="2"/>
  <c r="O515" i="2"/>
  <c r="H516" i="2"/>
  <c r="J516" i="2"/>
  <c r="K516" i="2"/>
  <c r="L516" i="2"/>
  <c r="M516" i="2"/>
  <c r="N516" i="2"/>
  <c r="O516" i="2"/>
  <c r="H517" i="2"/>
  <c r="J517" i="2"/>
  <c r="K517" i="2"/>
  <c r="L517" i="2"/>
  <c r="M517" i="2"/>
  <c r="N517" i="2"/>
  <c r="O517" i="2"/>
  <c r="H518" i="2"/>
  <c r="J518" i="2"/>
  <c r="K518" i="2"/>
  <c r="L518" i="2"/>
  <c r="M518" i="2"/>
  <c r="N518" i="2"/>
  <c r="O518" i="2"/>
  <c r="H519" i="2"/>
  <c r="J519" i="2"/>
  <c r="K519" i="2"/>
  <c r="L519" i="2"/>
  <c r="M519" i="2"/>
  <c r="N519" i="2"/>
  <c r="O519" i="2"/>
  <c r="H520" i="2"/>
  <c r="J520" i="2"/>
  <c r="K520" i="2"/>
  <c r="L520" i="2"/>
  <c r="M520" i="2"/>
  <c r="N520" i="2"/>
  <c r="O520" i="2"/>
  <c r="H521" i="2"/>
  <c r="J521" i="2"/>
  <c r="K521" i="2"/>
  <c r="L521" i="2"/>
  <c r="M521" i="2"/>
  <c r="N521" i="2"/>
  <c r="O521" i="2"/>
  <c r="H522" i="2"/>
  <c r="J522" i="2"/>
  <c r="K522" i="2"/>
  <c r="L522" i="2"/>
  <c r="M522" i="2"/>
  <c r="N522" i="2"/>
  <c r="O522" i="2"/>
  <c r="H523" i="2"/>
  <c r="J523" i="2"/>
  <c r="K523" i="2"/>
  <c r="L523" i="2"/>
  <c r="M523" i="2"/>
  <c r="N523" i="2"/>
  <c r="O523" i="2"/>
  <c r="H524" i="2"/>
  <c r="J524" i="2"/>
  <c r="K524" i="2"/>
  <c r="L524" i="2"/>
  <c r="M524" i="2"/>
  <c r="N524" i="2"/>
  <c r="O524" i="2"/>
  <c r="H525" i="2"/>
  <c r="J525" i="2"/>
  <c r="K525" i="2"/>
  <c r="L525" i="2"/>
  <c r="M525" i="2"/>
  <c r="N525" i="2"/>
  <c r="O525" i="2"/>
  <c r="H526" i="2"/>
  <c r="J526" i="2"/>
  <c r="K526" i="2"/>
  <c r="L526" i="2"/>
  <c r="M526" i="2"/>
  <c r="N526" i="2"/>
  <c r="O526" i="2"/>
  <c r="H527" i="2"/>
  <c r="J527" i="2"/>
  <c r="K527" i="2"/>
  <c r="L527" i="2"/>
  <c r="M527" i="2"/>
  <c r="N527" i="2"/>
  <c r="O527" i="2"/>
  <c r="H528" i="2"/>
  <c r="J528" i="2"/>
  <c r="K528" i="2"/>
  <c r="L528" i="2"/>
  <c r="M528" i="2"/>
  <c r="N528" i="2"/>
  <c r="O528" i="2"/>
  <c r="H529" i="2"/>
  <c r="J529" i="2"/>
  <c r="K529" i="2"/>
  <c r="L529" i="2"/>
  <c r="M529" i="2"/>
  <c r="N529" i="2"/>
  <c r="O529" i="2"/>
  <c r="H530" i="2"/>
  <c r="J530" i="2"/>
  <c r="K530" i="2"/>
  <c r="L530" i="2"/>
  <c r="M530" i="2"/>
  <c r="N530" i="2"/>
  <c r="O530" i="2"/>
  <c r="H531" i="2"/>
  <c r="J531" i="2"/>
  <c r="K531" i="2"/>
  <c r="L531" i="2"/>
  <c r="M531" i="2"/>
  <c r="N531" i="2"/>
  <c r="O531" i="2"/>
  <c r="H532" i="2"/>
  <c r="J532" i="2"/>
  <c r="K532" i="2"/>
  <c r="L532" i="2"/>
  <c r="M532" i="2"/>
  <c r="N532" i="2"/>
  <c r="O532" i="2"/>
  <c r="H533" i="2"/>
  <c r="J533" i="2"/>
  <c r="K533" i="2"/>
  <c r="L533" i="2"/>
  <c r="M533" i="2"/>
  <c r="N533" i="2"/>
  <c r="O533" i="2"/>
  <c r="H534" i="2"/>
  <c r="J534" i="2"/>
  <c r="K534" i="2"/>
  <c r="L534" i="2"/>
  <c r="M534" i="2"/>
  <c r="N534" i="2"/>
  <c r="O534" i="2"/>
  <c r="H535" i="2"/>
  <c r="J535" i="2"/>
  <c r="K535" i="2"/>
  <c r="L535" i="2"/>
  <c r="M535" i="2"/>
  <c r="N535" i="2"/>
  <c r="O535" i="2"/>
  <c r="H536" i="2"/>
  <c r="J536" i="2"/>
  <c r="K536" i="2"/>
  <c r="L536" i="2"/>
  <c r="M536" i="2"/>
  <c r="N536" i="2"/>
  <c r="O536" i="2"/>
  <c r="H537" i="2"/>
  <c r="J537" i="2"/>
  <c r="K537" i="2"/>
  <c r="L537" i="2"/>
  <c r="M537" i="2"/>
  <c r="N537" i="2"/>
  <c r="O537" i="2"/>
  <c r="H538" i="2"/>
  <c r="J538" i="2"/>
  <c r="K538" i="2"/>
  <c r="L538" i="2"/>
  <c r="M538" i="2"/>
  <c r="N538" i="2"/>
  <c r="O538" i="2"/>
  <c r="H539" i="2"/>
  <c r="J539" i="2"/>
  <c r="K539" i="2"/>
  <c r="L539" i="2"/>
  <c r="M539" i="2"/>
  <c r="N539" i="2"/>
  <c r="O539" i="2"/>
  <c r="H540" i="2"/>
  <c r="J540" i="2"/>
  <c r="K540" i="2"/>
  <c r="L540" i="2"/>
  <c r="M540" i="2"/>
  <c r="N540" i="2"/>
  <c r="O540" i="2"/>
  <c r="H541" i="2"/>
  <c r="J541" i="2"/>
  <c r="K541" i="2"/>
  <c r="L541" i="2"/>
  <c r="M541" i="2"/>
  <c r="N541" i="2"/>
  <c r="O541" i="2"/>
  <c r="H542" i="2"/>
  <c r="J542" i="2"/>
  <c r="K542" i="2"/>
  <c r="L542" i="2"/>
  <c r="M542" i="2"/>
  <c r="N542" i="2"/>
  <c r="O542" i="2"/>
  <c r="H543" i="2"/>
  <c r="J543" i="2"/>
  <c r="K543" i="2"/>
  <c r="L543" i="2"/>
  <c r="M543" i="2"/>
  <c r="N543" i="2"/>
  <c r="O543" i="2"/>
  <c r="H544" i="2"/>
  <c r="J544" i="2"/>
  <c r="K544" i="2"/>
  <c r="L544" i="2"/>
  <c r="M544" i="2"/>
  <c r="N544" i="2"/>
  <c r="O544" i="2"/>
  <c r="H545" i="2"/>
  <c r="J545" i="2"/>
  <c r="K545" i="2"/>
  <c r="L545" i="2"/>
  <c r="M545" i="2"/>
  <c r="N545" i="2"/>
  <c r="O545" i="2"/>
  <c r="H546" i="2"/>
  <c r="J546" i="2"/>
  <c r="K546" i="2"/>
  <c r="L546" i="2"/>
  <c r="M546" i="2"/>
  <c r="N546" i="2"/>
  <c r="O546" i="2"/>
  <c r="H547" i="2"/>
  <c r="J547" i="2"/>
  <c r="K547" i="2"/>
  <c r="L547" i="2"/>
  <c r="M547" i="2"/>
  <c r="N547" i="2"/>
  <c r="O547" i="2"/>
  <c r="H548" i="2"/>
  <c r="J548" i="2"/>
  <c r="K548" i="2"/>
  <c r="L548" i="2"/>
  <c r="M548" i="2"/>
  <c r="N548" i="2"/>
  <c r="O548" i="2"/>
  <c r="H549" i="2"/>
  <c r="J549" i="2"/>
  <c r="K549" i="2"/>
  <c r="L549" i="2"/>
  <c r="M549" i="2"/>
  <c r="N549" i="2"/>
  <c r="O549" i="2"/>
  <c r="H550" i="2"/>
  <c r="J550" i="2"/>
  <c r="K550" i="2"/>
  <c r="L550" i="2"/>
  <c r="M550" i="2"/>
  <c r="N550" i="2"/>
  <c r="O550" i="2"/>
  <c r="H551" i="2"/>
  <c r="J551" i="2"/>
  <c r="K551" i="2"/>
  <c r="L551" i="2"/>
  <c r="M551" i="2"/>
  <c r="N551" i="2"/>
  <c r="O551" i="2"/>
  <c r="H552" i="2"/>
  <c r="J552" i="2"/>
  <c r="K552" i="2"/>
  <c r="L552" i="2"/>
  <c r="M552" i="2"/>
  <c r="N552" i="2"/>
  <c r="O552" i="2"/>
  <c r="H553" i="2"/>
  <c r="J553" i="2"/>
  <c r="K553" i="2"/>
  <c r="L553" i="2"/>
  <c r="M553" i="2"/>
  <c r="N553" i="2"/>
  <c r="O553" i="2"/>
  <c r="H554" i="2"/>
  <c r="J554" i="2"/>
  <c r="K554" i="2"/>
  <c r="L554" i="2"/>
  <c r="M554" i="2"/>
  <c r="N554" i="2"/>
  <c r="O554" i="2"/>
  <c r="H555" i="2"/>
  <c r="J555" i="2"/>
  <c r="K555" i="2"/>
  <c r="L555" i="2"/>
  <c r="M555" i="2"/>
  <c r="N555" i="2"/>
  <c r="O555" i="2"/>
  <c r="H556" i="2"/>
  <c r="J556" i="2"/>
  <c r="K556" i="2"/>
  <c r="L556" i="2"/>
  <c r="M556" i="2"/>
  <c r="N556" i="2"/>
  <c r="O556" i="2"/>
  <c r="H557" i="2"/>
  <c r="J557" i="2"/>
  <c r="K557" i="2"/>
  <c r="L557" i="2"/>
  <c r="M557" i="2"/>
  <c r="N557" i="2"/>
  <c r="O557" i="2"/>
  <c r="H558" i="2"/>
  <c r="J558" i="2"/>
  <c r="K558" i="2"/>
  <c r="L558" i="2"/>
  <c r="M558" i="2"/>
  <c r="N558" i="2"/>
  <c r="O558" i="2"/>
  <c r="H559" i="2"/>
  <c r="J559" i="2"/>
  <c r="K559" i="2"/>
  <c r="L559" i="2"/>
  <c r="M559" i="2"/>
  <c r="N559" i="2"/>
  <c r="O559" i="2"/>
  <c r="H560" i="2"/>
  <c r="J560" i="2"/>
  <c r="K560" i="2"/>
  <c r="L560" i="2"/>
  <c r="M560" i="2"/>
  <c r="N560" i="2"/>
  <c r="O560" i="2"/>
  <c r="H561" i="2"/>
  <c r="J561" i="2"/>
  <c r="K561" i="2"/>
  <c r="L561" i="2"/>
  <c r="M561" i="2"/>
  <c r="N561" i="2"/>
  <c r="O561" i="2"/>
  <c r="H562" i="2"/>
  <c r="J562" i="2"/>
  <c r="K562" i="2"/>
  <c r="L562" i="2"/>
  <c r="M562" i="2"/>
  <c r="N562" i="2"/>
  <c r="O562" i="2"/>
  <c r="H563" i="2"/>
  <c r="J563" i="2"/>
  <c r="K563" i="2"/>
  <c r="L563" i="2"/>
  <c r="M563" i="2"/>
  <c r="N563" i="2"/>
  <c r="O563" i="2"/>
  <c r="H564" i="2"/>
  <c r="J564" i="2"/>
  <c r="K564" i="2"/>
  <c r="L564" i="2"/>
  <c r="M564" i="2"/>
  <c r="N564" i="2"/>
  <c r="O564" i="2"/>
  <c r="H565" i="2"/>
  <c r="J565" i="2"/>
  <c r="K565" i="2"/>
  <c r="L565" i="2"/>
  <c r="M565" i="2"/>
  <c r="N565" i="2"/>
  <c r="O565" i="2"/>
  <c r="H566" i="2"/>
  <c r="J566" i="2"/>
  <c r="K566" i="2"/>
  <c r="L566" i="2"/>
  <c r="M566" i="2"/>
  <c r="N566" i="2"/>
  <c r="O566" i="2"/>
  <c r="H567" i="2"/>
  <c r="J567" i="2"/>
  <c r="K567" i="2"/>
  <c r="L567" i="2"/>
  <c r="M567" i="2"/>
  <c r="N567" i="2"/>
  <c r="O567" i="2"/>
  <c r="H568" i="2"/>
  <c r="J568" i="2"/>
  <c r="K568" i="2"/>
  <c r="L568" i="2"/>
  <c r="M568" i="2"/>
  <c r="N568" i="2"/>
  <c r="O568" i="2"/>
  <c r="H569" i="2"/>
  <c r="J569" i="2"/>
  <c r="K569" i="2"/>
  <c r="L569" i="2"/>
  <c r="M569" i="2"/>
  <c r="N569" i="2"/>
  <c r="O569" i="2"/>
  <c r="H570" i="2"/>
  <c r="J570" i="2"/>
  <c r="K570" i="2"/>
  <c r="L570" i="2"/>
  <c r="M570" i="2"/>
  <c r="N570" i="2"/>
  <c r="O570" i="2"/>
  <c r="H571" i="2"/>
  <c r="J571" i="2"/>
  <c r="K571" i="2"/>
  <c r="L571" i="2"/>
  <c r="M571" i="2"/>
  <c r="N571" i="2"/>
  <c r="O571" i="2"/>
  <c r="H572" i="2"/>
  <c r="J572" i="2"/>
  <c r="K572" i="2"/>
  <c r="L572" i="2"/>
  <c r="M572" i="2"/>
  <c r="N572" i="2"/>
  <c r="O572" i="2"/>
  <c r="H573" i="2"/>
  <c r="J573" i="2"/>
  <c r="K573" i="2"/>
  <c r="L573" i="2"/>
  <c r="M573" i="2"/>
  <c r="N573" i="2"/>
  <c r="O573" i="2"/>
  <c r="H574" i="2"/>
  <c r="J574" i="2"/>
  <c r="K574" i="2"/>
  <c r="L574" i="2"/>
  <c r="M574" i="2"/>
  <c r="N574" i="2"/>
  <c r="O574" i="2"/>
  <c r="H575" i="2"/>
  <c r="J575" i="2"/>
  <c r="K575" i="2"/>
  <c r="L575" i="2"/>
  <c r="M575" i="2"/>
  <c r="N575" i="2"/>
  <c r="O575" i="2"/>
  <c r="H576" i="2"/>
  <c r="J576" i="2"/>
  <c r="K576" i="2"/>
  <c r="L576" i="2"/>
  <c r="M576" i="2"/>
  <c r="N576" i="2"/>
  <c r="O576" i="2"/>
  <c r="H577" i="2"/>
  <c r="J577" i="2"/>
  <c r="K577" i="2"/>
  <c r="L577" i="2"/>
  <c r="M577" i="2"/>
  <c r="N577" i="2"/>
  <c r="O577" i="2"/>
  <c r="H578" i="2"/>
  <c r="J578" i="2"/>
  <c r="K578" i="2"/>
  <c r="L578" i="2"/>
  <c r="M578" i="2"/>
  <c r="N578" i="2"/>
  <c r="O578" i="2"/>
  <c r="H579" i="2"/>
  <c r="J579" i="2"/>
  <c r="K579" i="2"/>
  <c r="L579" i="2"/>
  <c r="M579" i="2"/>
  <c r="N579" i="2"/>
  <c r="O579" i="2"/>
  <c r="H580" i="2"/>
  <c r="J580" i="2"/>
  <c r="K580" i="2"/>
  <c r="L580" i="2"/>
  <c r="M580" i="2"/>
  <c r="N580" i="2"/>
  <c r="O580" i="2"/>
  <c r="H581" i="2"/>
  <c r="J581" i="2"/>
  <c r="K581" i="2"/>
  <c r="L581" i="2"/>
  <c r="M581" i="2"/>
  <c r="N581" i="2"/>
  <c r="O581" i="2"/>
  <c r="H582" i="2"/>
  <c r="J582" i="2"/>
  <c r="K582" i="2"/>
  <c r="L582" i="2"/>
  <c r="M582" i="2"/>
  <c r="N582" i="2"/>
  <c r="O582" i="2"/>
  <c r="H583" i="2"/>
  <c r="J583" i="2"/>
  <c r="K583" i="2"/>
  <c r="L583" i="2"/>
  <c r="M583" i="2"/>
  <c r="N583" i="2"/>
  <c r="O583" i="2"/>
  <c r="H584" i="2"/>
  <c r="J584" i="2"/>
  <c r="K584" i="2"/>
  <c r="L584" i="2"/>
  <c r="M584" i="2"/>
  <c r="N584" i="2"/>
  <c r="O584" i="2"/>
  <c r="H585" i="2"/>
  <c r="J585" i="2"/>
  <c r="K585" i="2"/>
  <c r="L585" i="2"/>
  <c r="M585" i="2"/>
  <c r="N585" i="2"/>
  <c r="O585" i="2"/>
  <c r="H586" i="2"/>
  <c r="J586" i="2"/>
  <c r="K586" i="2"/>
  <c r="L586" i="2"/>
  <c r="M586" i="2"/>
  <c r="N586" i="2"/>
  <c r="O586" i="2"/>
  <c r="H587" i="2"/>
  <c r="J587" i="2"/>
  <c r="K587" i="2"/>
  <c r="L587" i="2"/>
  <c r="M587" i="2"/>
  <c r="N587" i="2"/>
  <c r="O587" i="2"/>
  <c r="H588" i="2"/>
  <c r="J588" i="2"/>
  <c r="K588" i="2"/>
  <c r="L588" i="2"/>
  <c r="M588" i="2"/>
  <c r="N588" i="2"/>
  <c r="O588" i="2"/>
  <c r="H589" i="2"/>
  <c r="J589" i="2"/>
  <c r="K589" i="2"/>
  <c r="L589" i="2"/>
  <c r="M589" i="2"/>
  <c r="N589" i="2"/>
  <c r="O589" i="2"/>
  <c r="H590" i="2"/>
  <c r="J590" i="2"/>
  <c r="K590" i="2"/>
  <c r="L590" i="2"/>
  <c r="M590" i="2"/>
  <c r="N590" i="2"/>
  <c r="O590" i="2"/>
  <c r="H591" i="2"/>
  <c r="J591" i="2"/>
  <c r="K591" i="2"/>
  <c r="L591" i="2"/>
  <c r="M591" i="2"/>
  <c r="N591" i="2"/>
  <c r="O591" i="2"/>
  <c r="H592" i="2"/>
  <c r="J592" i="2"/>
  <c r="K592" i="2"/>
  <c r="L592" i="2"/>
  <c r="M592" i="2"/>
  <c r="N592" i="2"/>
  <c r="O592" i="2"/>
  <c r="H593" i="2"/>
  <c r="J593" i="2"/>
  <c r="K593" i="2"/>
  <c r="L593" i="2"/>
  <c r="M593" i="2"/>
  <c r="N593" i="2"/>
  <c r="O593" i="2"/>
  <c r="H594" i="2"/>
  <c r="J594" i="2"/>
  <c r="K594" i="2"/>
  <c r="L594" i="2"/>
  <c r="M594" i="2"/>
  <c r="N594" i="2"/>
  <c r="O594" i="2"/>
  <c r="H595" i="2"/>
  <c r="J595" i="2"/>
  <c r="K595" i="2"/>
  <c r="L595" i="2"/>
  <c r="M595" i="2"/>
  <c r="N595" i="2"/>
  <c r="O595" i="2"/>
  <c r="H596" i="2"/>
  <c r="J596" i="2"/>
  <c r="K596" i="2"/>
  <c r="L596" i="2"/>
  <c r="M596" i="2"/>
  <c r="N596" i="2"/>
  <c r="O596" i="2"/>
  <c r="H597" i="2"/>
  <c r="J597" i="2"/>
  <c r="K597" i="2"/>
  <c r="L597" i="2"/>
  <c r="M597" i="2"/>
  <c r="N597" i="2"/>
  <c r="O597" i="2"/>
  <c r="H598" i="2"/>
  <c r="J598" i="2"/>
  <c r="K598" i="2"/>
  <c r="L598" i="2"/>
  <c r="M598" i="2"/>
  <c r="N598" i="2"/>
  <c r="O598" i="2"/>
  <c r="H599" i="2"/>
  <c r="J599" i="2"/>
  <c r="K599" i="2"/>
  <c r="L599" i="2"/>
  <c r="M599" i="2"/>
  <c r="N599" i="2"/>
  <c r="O599" i="2"/>
  <c r="H600" i="2"/>
  <c r="J600" i="2"/>
  <c r="K600" i="2"/>
  <c r="L600" i="2"/>
  <c r="M600" i="2"/>
  <c r="N600" i="2"/>
  <c r="O600" i="2"/>
  <c r="H601" i="2"/>
  <c r="J601" i="2"/>
  <c r="K601" i="2"/>
  <c r="L601" i="2"/>
  <c r="M601" i="2"/>
  <c r="N601" i="2"/>
  <c r="O601" i="2"/>
  <c r="H602" i="2"/>
  <c r="J602" i="2"/>
  <c r="K602" i="2"/>
  <c r="L602" i="2"/>
  <c r="M602" i="2"/>
  <c r="N602" i="2"/>
  <c r="O602" i="2"/>
  <c r="H603" i="2"/>
  <c r="J603" i="2"/>
  <c r="K603" i="2"/>
  <c r="L603" i="2"/>
  <c r="M603" i="2"/>
  <c r="N603" i="2"/>
  <c r="O603" i="2"/>
  <c r="H604" i="2"/>
  <c r="J604" i="2"/>
  <c r="K604" i="2"/>
  <c r="L604" i="2"/>
  <c r="M604" i="2"/>
  <c r="N604" i="2"/>
  <c r="O604" i="2"/>
  <c r="H605" i="2"/>
  <c r="J605" i="2"/>
  <c r="K605" i="2"/>
  <c r="L605" i="2"/>
  <c r="M605" i="2"/>
  <c r="N605" i="2"/>
  <c r="O605" i="2"/>
  <c r="H606" i="2"/>
  <c r="J606" i="2"/>
  <c r="K606" i="2"/>
  <c r="L606" i="2"/>
  <c r="M606" i="2"/>
  <c r="N606" i="2"/>
  <c r="O606" i="2"/>
  <c r="H607" i="2"/>
  <c r="J607" i="2"/>
  <c r="K607" i="2"/>
  <c r="L607" i="2"/>
  <c r="M607" i="2"/>
  <c r="N607" i="2"/>
  <c r="O607" i="2"/>
  <c r="H608" i="2"/>
  <c r="J608" i="2"/>
  <c r="K608" i="2"/>
  <c r="L608" i="2"/>
  <c r="M608" i="2"/>
  <c r="N608" i="2"/>
  <c r="O608" i="2"/>
  <c r="H609" i="2"/>
  <c r="J609" i="2"/>
  <c r="K609" i="2"/>
  <c r="L609" i="2"/>
  <c r="M609" i="2"/>
  <c r="N609" i="2"/>
  <c r="O609" i="2"/>
  <c r="H610" i="2"/>
  <c r="J610" i="2"/>
  <c r="K610" i="2"/>
  <c r="L610" i="2"/>
  <c r="M610" i="2"/>
  <c r="N610" i="2"/>
  <c r="O610" i="2"/>
  <c r="H611" i="2"/>
  <c r="J611" i="2"/>
  <c r="K611" i="2"/>
  <c r="L611" i="2"/>
  <c r="M611" i="2"/>
  <c r="N611" i="2"/>
  <c r="O611" i="2"/>
  <c r="H612" i="2"/>
  <c r="J612" i="2"/>
  <c r="K612" i="2"/>
  <c r="L612" i="2"/>
  <c r="M612" i="2"/>
  <c r="N612" i="2"/>
  <c r="O612" i="2"/>
  <c r="H613" i="2"/>
  <c r="J613" i="2"/>
  <c r="K613" i="2"/>
  <c r="L613" i="2"/>
  <c r="M613" i="2"/>
  <c r="N613" i="2"/>
  <c r="O613" i="2"/>
  <c r="H614" i="2"/>
  <c r="J614" i="2"/>
  <c r="K614" i="2"/>
  <c r="L614" i="2"/>
  <c r="M614" i="2"/>
  <c r="N614" i="2"/>
  <c r="O614" i="2"/>
  <c r="H615" i="2"/>
  <c r="J615" i="2"/>
  <c r="K615" i="2"/>
  <c r="L615" i="2"/>
  <c r="M615" i="2"/>
  <c r="N615" i="2"/>
  <c r="O615" i="2"/>
  <c r="H616" i="2"/>
  <c r="J616" i="2"/>
  <c r="K616" i="2"/>
  <c r="L616" i="2"/>
  <c r="M616" i="2"/>
  <c r="N616" i="2"/>
  <c r="O616" i="2"/>
  <c r="H617" i="2"/>
  <c r="J617" i="2"/>
  <c r="K617" i="2"/>
  <c r="L617" i="2"/>
  <c r="M617" i="2"/>
  <c r="N617" i="2"/>
  <c r="O617" i="2"/>
  <c r="H618" i="2"/>
  <c r="J618" i="2"/>
  <c r="K618" i="2"/>
  <c r="L618" i="2"/>
  <c r="M618" i="2"/>
  <c r="N618" i="2"/>
  <c r="O618" i="2"/>
  <c r="H619" i="2"/>
  <c r="J619" i="2"/>
  <c r="K619" i="2"/>
  <c r="L619" i="2"/>
  <c r="M619" i="2"/>
  <c r="N619" i="2"/>
  <c r="O619" i="2"/>
  <c r="H620" i="2"/>
  <c r="J620" i="2"/>
  <c r="K620" i="2"/>
  <c r="L620" i="2"/>
  <c r="M620" i="2"/>
  <c r="N620" i="2"/>
  <c r="O620" i="2"/>
  <c r="H621" i="2"/>
  <c r="J621" i="2"/>
  <c r="K621" i="2"/>
  <c r="L621" i="2"/>
  <c r="M621" i="2"/>
  <c r="N621" i="2"/>
  <c r="O621" i="2"/>
  <c r="H622" i="2"/>
  <c r="J622" i="2"/>
  <c r="K622" i="2"/>
  <c r="L622" i="2"/>
  <c r="M622" i="2"/>
  <c r="N622" i="2"/>
  <c r="O622" i="2"/>
  <c r="H623" i="2"/>
  <c r="J623" i="2"/>
  <c r="K623" i="2"/>
  <c r="L623" i="2"/>
  <c r="M623" i="2"/>
  <c r="N623" i="2"/>
  <c r="O623" i="2"/>
  <c r="H624" i="2"/>
  <c r="J624" i="2"/>
  <c r="K624" i="2"/>
  <c r="L624" i="2"/>
  <c r="M624" i="2"/>
  <c r="N624" i="2"/>
  <c r="O624" i="2"/>
  <c r="H625" i="2"/>
  <c r="J625" i="2"/>
  <c r="K625" i="2"/>
  <c r="L625" i="2"/>
  <c r="M625" i="2"/>
  <c r="N625" i="2"/>
  <c r="O625" i="2"/>
  <c r="H626" i="2"/>
  <c r="J626" i="2"/>
  <c r="K626" i="2"/>
  <c r="L626" i="2"/>
  <c r="M626" i="2"/>
  <c r="N626" i="2"/>
  <c r="O626" i="2"/>
  <c r="H627" i="2"/>
  <c r="J627" i="2"/>
  <c r="K627" i="2"/>
  <c r="L627" i="2"/>
  <c r="M627" i="2"/>
  <c r="N627" i="2"/>
  <c r="O627" i="2"/>
  <c r="H628" i="2"/>
  <c r="J628" i="2"/>
  <c r="K628" i="2"/>
  <c r="L628" i="2"/>
  <c r="M628" i="2"/>
  <c r="N628" i="2"/>
  <c r="O628" i="2"/>
  <c r="H629" i="2"/>
  <c r="J629" i="2"/>
  <c r="K629" i="2"/>
  <c r="L629" i="2"/>
  <c r="M629" i="2"/>
  <c r="N629" i="2"/>
  <c r="O629" i="2"/>
  <c r="H630" i="2"/>
  <c r="J630" i="2"/>
  <c r="K630" i="2"/>
  <c r="L630" i="2"/>
  <c r="M630" i="2"/>
  <c r="N630" i="2"/>
  <c r="O630" i="2"/>
  <c r="H631" i="2"/>
  <c r="J631" i="2"/>
  <c r="K631" i="2"/>
  <c r="L631" i="2"/>
  <c r="M631" i="2"/>
  <c r="N631" i="2"/>
  <c r="O631" i="2"/>
  <c r="H632" i="2"/>
  <c r="J632" i="2"/>
  <c r="K632" i="2"/>
  <c r="L632" i="2"/>
  <c r="M632" i="2"/>
  <c r="N632" i="2"/>
  <c r="O632" i="2"/>
  <c r="H633" i="2"/>
  <c r="J633" i="2"/>
  <c r="K633" i="2"/>
  <c r="L633" i="2"/>
  <c r="M633" i="2"/>
  <c r="N633" i="2"/>
  <c r="O633" i="2"/>
  <c r="H634" i="2"/>
  <c r="J634" i="2"/>
  <c r="K634" i="2"/>
  <c r="L634" i="2"/>
  <c r="M634" i="2"/>
  <c r="N634" i="2"/>
  <c r="O634" i="2"/>
  <c r="H635" i="2"/>
  <c r="J635" i="2"/>
  <c r="K635" i="2"/>
  <c r="L635" i="2"/>
  <c r="M635" i="2"/>
  <c r="N635" i="2"/>
  <c r="O635" i="2"/>
  <c r="H636" i="2"/>
  <c r="J636" i="2"/>
  <c r="K636" i="2"/>
  <c r="L636" i="2"/>
  <c r="M636" i="2"/>
  <c r="N636" i="2"/>
  <c r="O636" i="2"/>
  <c r="H637" i="2"/>
  <c r="J637" i="2"/>
  <c r="K637" i="2"/>
  <c r="L637" i="2"/>
  <c r="M637" i="2"/>
  <c r="N637" i="2"/>
  <c r="O637" i="2"/>
  <c r="H638" i="2"/>
  <c r="J638" i="2"/>
  <c r="K638" i="2"/>
  <c r="L638" i="2"/>
  <c r="M638" i="2"/>
  <c r="N638" i="2"/>
  <c r="O638" i="2"/>
  <c r="H639" i="2"/>
  <c r="J639" i="2"/>
  <c r="K639" i="2"/>
  <c r="L639" i="2"/>
  <c r="M639" i="2"/>
  <c r="N639" i="2"/>
  <c r="O639" i="2"/>
  <c r="H640" i="2"/>
  <c r="J640" i="2"/>
  <c r="K640" i="2"/>
  <c r="L640" i="2"/>
  <c r="M640" i="2"/>
  <c r="N640" i="2"/>
  <c r="O640" i="2"/>
  <c r="H641" i="2"/>
  <c r="J641" i="2"/>
  <c r="K641" i="2"/>
  <c r="L641" i="2"/>
  <c r="M641" i="2"/>
  <c r="N641" i="2"/>
  <c r="O641" i="2"/>
  <c r="H642" i="2"/>
  <c r="J642" i="2"/>
  <c r="K642" i="2"/>
  <c r="L642" i="2"/>
  <c r="M642" i="2"/>
  <c r="N642" i="2"/>
  <c r="O642" i="2"/>
  <c r="H643" i="2"/>
  <c r="J643" i="2"/>
  <c r="K643" i="2"/>
  <c r="L643" i="2"/>
  <c r="M643" i="2"/>
  <c r="N643" i="2"/>
  <c r="O643" i="2"/>
  <c r="H644" i="2"/>
  <c r="J644" i="2"/>
  <c r="K644" i="2"/>
  <c r="L644" i="2"/>
  <c r="M644" i="2"/>
  <c r="N644" i="2"/>
  <c r="O644" i="2"/>
  <c r="H645" i="2"/>
  <c r="J645" i="2"/>
  <c r="K645" i="2"/>
  <c r="L645" i="2"/>
  <c r="M645" i="2"/>
  <c r="N645" i="2"/>
  <c r="O645" i="2"/>
  <c r="H646" i="2"/>
  <c r="J646" i="2"/>
  <c r="K646" i="2"/>
  <c r="L646" i="2"/>
  <c r="M646" i="2"/>
  <c r="N646" i="2"/>
  <c r="O646" i="2"/>
  <c r="H647" i="2"/>
  <c r="J647" i="2"/>
  <c r="K647" i="2"/>
  <c r="L647" i="2"/>
  <c r="M647" i="2"/>
  <c r="N647" i="2"/>
  <c r="O647" i="2"/>
  <c r="H648" i="2"/>
  <c r="J648" i="2"/>
  <c r="K648" i="2"/>
  <c r="L648" i="2"/>
  <c r="M648" i="2"/>
  <c r="N648" i="2"/>
  <c r="O648" i="2"/>
  <c r="H649" i="2"/>
  <c r="J649" i="2"/>
  <c r="K649" i="2"/>
  <c r="L649" i="2"/>
  <c r="M649" i="2"/>
  <c r="N649" i="2"/>
  <c r="O649" i="2"/>
  <c r="H650" i="2"/>
  <c r="J650" i="2"/>
  <c r="K650" i="2"/>
  <c r="L650" i="2"/>
  <c r="M650" i="2"/>
  <c r="N650" i="2"/>
  <c r="O650" i="2"/>
  <c r="H651" i="2"/>
  <c r="J651" i="2"/>
  <c r="K651" i="2"/>
  <c r="L651" i="2"/>
  <c r="M651" i="2"/>
  <c r="N651" i="2"/>
  <c r="O651" i="2"/>
  <c r="H652" i="2"/>
  <c r="J652" i="2"/>
  <c r="K652" i="2"/>
  <c r="L652" i="2"/>
  <c r="M652" i="2"/>
  <c r="N652" i="2"/>
  <c r="O652" i="2"/>
  <c r="H653" i="2"/>
  <c r="J653" i="2"/>
  <c r="K653" i="2"/>
  <c r="L653" i="2"/>
  <c r="M653" i="2"/>
  <c r="N653" i="2"/>
  <c r="O653" i="2"/>
  <c r="H654" i="2"/>
  <c r="J654" i="2"/>
  <c r="K654" i="2"/>
  <c r="L654" i="2"/>
  <c r="M654" i="2"/>
  <c r="N654" i="2"/>
  <c r="O654" i="2"/>
  <c r="H655" i="2"/>
  <c r="J655" i="2"/>
  <c r="K655" i="2"/>
  <c r="L655" i="2"/>
  <c r="M655" i="2"/>
  <c r="N655" i="2"/>
  <c r="O655" i="2"/>
  <c r="H656" i="2"/>
  <c r="J656" i="2"/>
  <c r="K656" i="2"/>
  <c r="L656" i="2"/>
  <c r="M656" i="2"/>
  <c r="N656" i="2"/>
  <c r="O656" i="2"/>
  <c r="H657" i="2"/>
  <c r="J657" i="2"/>
  <c r="K657" i="2"/>
  <c r="L657" i="2"/>
  <c r="M657" i="2"/>
  <c r="N657" i="2"/>
  <c r="O657" i="2"/>
  <c r="H658" i="2"/>
  <c r="J658" i="2"/>
  <c r="K658" i="2"/>
  <c r="L658" i="2"/>
  <c r="M658" i="2"/>
  <c r="N658" i="2"/>
  <c r="O658" i="2"/>
  <c r="H659" i="2"/>
  <c r="J659" i="2"/>
  <c r="K659" i="2"/>
  <c r="L659" i="2"/>
  <c r="M659" i="2"/>
  <c r="N659" i="2"/>
  <c r="O659" i="2"/>
  <c r="H660" i="2"/>
  <c r="J660" i="2"/>
  <c r="K660" i="2"/>
  <c r="L660" i="2"/>
  <c r="M660" i="2"/>
  <c r="N660" i="2"/>
  <c r="O660" i="2"/>
  <c r="H661" i="2"/>
  <c r="J661" i="2"/>
  <c r="K661" i="2"/>
  <c r="L661" i="2"/>
  <c r="M661" i="2"/>
  <c r="N661" i="2"/>
  <c r="O661" i="2"/>
  <c r="H662" i="2"/>
  <c r="J662" i="2"/>
  <c r="K662" i="2"/>
  <c r="L662" i="2"/>
  <c r="M662" i="2"/>
  <c r="N662" i="2"/>
  <c r="O662" i="2"/>
  <c r="H663" i="2"/>
  <c r="J663" i="2"/>
  <c r="K663" i="2"/>
  <c r="L663" i="2"/>
  <c r="M663" i="2"/>
  <c r="N663" i="2"/>
  <c r="O663" i="2"/>
  <c r="H664" i="2"/>
  <c r="J664" i="2"/>
  <c r="K664" i="2"/>
  <c r="L664" i="2"/>
  <c r="M664" i="2"/>
  <c r="N664" i="2"/>
  <c r="O664" i="2"/>
  <c r="H665" i="2"/>
  <c r="J665" i="2"/>
  <c r="K665" i="2"/>
  <c r="L665" i="2"/>
  <c r="M665" i="2"/>
  <c r="N665" i="2"/>
  <c r="O665" i="2"/>
  <c r="H666" i="2"/>
  <c r="J666" i="2"/>
  <c r="K666" i="2"/>
  <c r="L666" i="2"/>
  <c r="M666" i="2"/>
  <c r="N666" i="2"/>
  <c r="O666" i="2"/>
  <c r="H667" i="2"/>
  <c r="J667" i="2"/>
  <c r="K667" i="2"/>
  <c r="L667" i="2"/>
  <c r="M667" i="2"/>
  <c r="N667" i="2"/>
  <c r="O667" i="2"/>
  <c r="H668" i="2"/>
  <c r="J668" i="2"/>
  <c r="K668" i="2"/>
  <c r="L668" i="2"/>
  <c r="M668" i="2"/>
  <c r="N668" i="2"/>
  <c r="O668" i="2"/>
  <c r="H669" i="2"/>
  <c r="J669" i="2"/>
  <c r="K669" i="2"/>
  <c r="L669" i="2"/>
  <c r="M669" i="2"/>
  <c r="N669" i="2"/>
  <c r="O669" i="2"/>
  <c r="H670" i="2"/>
  <c r="J670" i="2"/>
  <c r="K670" i="2"/>
  <c r="L670" i="2"/>
  <c r="M670" i="2"/>
  <c r="N670" i="2"/>
  <c r="O670" i="2"/>
  <c r="H671" i="2"/>
  <c r="J671" i="2"/>
  <c r="K671" i="2"/>
  <c r="L671" i="2"/>
  <c r="M671" i="2"/>
  <c r="N671" i="2"/>
  <c r="O671" i="2"/>
  <c r="H672" i="2"/>
  <c r="J672" i="2"/>
  <c r="K672" i="2"/>
  <c r="L672" i="2"/>
  <c r="M672" i="2"/>
  <c r="N672" i="2"/>
  <c r="O672" i="2"/>
  <c r="H673" i="2"/>
  <c r="J673" i="2"/>
  <c r="K673" i="2"/>
  <c r="L673" i="2"/>
  <c r="M673" i="2"/>
  <c r="N673" i="2"/>
  <c r="O673" i="2"/>
  <c r="H674" i="2"/>
  <c r="J674" i="2"/>
  <c r="K674" i="2"/>
  <c r="L674" i="2"/>
  <c r="M674" i="2"/>
  <c r="N674" i="2"/>
  <c r="O674" i="2"/>
  <c r="H675" i="2"/>
  <c r="J675" i="2"/>
  <c r="K675" i="2"/>
  <c r="L675" i="2"/>
  <c r="M675" i="2"/>
  <c r="N675" i="2"/>
  <c r="O675" i="2"/>
  <c r="H676" i="2"/>
  <c r="J676" i="2"/>
  <c r="K676" i="2"/>
  <c r="L676" i="2"/>
  <c r="M676" i="2"/>
  <c r="N676" i="2"/>
  <c r="O676" i="2"/>
  <c r="H677" i="2"/>
  <c r="J677" i="2"/>
  <c r="K677" i="2"/>
  <c r="L677" i="2"/>
  <c r="M677" i="2"/>
  <c r="N677" i="2"/>
  <c r="O677" i="2"/>
  <c r="H678" i="2"/>
  <c r="J678" i="2"/>
  <c r="K678" i="2"/>
  <c r="L678" i="2"/>
  <c r="M678" i="2"/>
  <c r="N678" i="2"/>
  <c r="O678" i="2"/>
  <c r="H679" i="2"/>
  <c r="J679" i="2"/>
  <c r="K679" i="2"/>
  <c r="L679" i="2"/>
  <c r="M679" i="2"/>
  <c r="N679" i="2"/>
  <c r="O679" i="2"/>
  <c r="H680" i="2"/>
  <c r="J680" i="2"/>
  <c r="K680" i="2"/>
  <c r="L680" i="2"/>
  <c r="M680" i="2"/>
  <c r="N680" i="2"/>
  <c r="O680" i="2"/>
  <c r="H681" i="2"/>
  <c r="J681" i="2"/>
  <c r="K681" i="2"/>
  <c r="L681" i="2"/>
  <c r="M681" i="2"/>
  <c r="N681" i="2"/>
  <c r="O681" i="2"/>
  <c r="H682" i="2"/>
  <c r="J682" i="2"/>
  <c r="K682" i="2"/>
  <c r="L682" i="2"/>
  <c r="M682" i="2"/>
  <c r="N682" i="2"/>
  <c r="O682" i="2"/>
  <c r="H683" i="2"/>
  <c r="J683" i="2"/>
  <c r="K683" i="2"/>
  <c r="L683" i="2"/>
  <c r="M683" i="2"/>
  <c r="N683" i="2"/>
  <c r="O683" i="2"/>
  <c r="H684" i="2"/>
  <c r="J684" i="2"/>
  <c r="K684" i="2"/>
  <c r="L684" i="2"/>
  <c r="M684" i="2"/>
  <c r="N684" i="2"/>
  <c r="O684" i="2"/>
  <c r="H685" i="2"/>
  <c r="J685" i="2"/>
  <c r="K685" i="2"/>
  <c r="L685" i="2"/>
  <c r="M685" i="2"/>
  <c r="N685" i="2"/>
  <c r="O685" i="2"/>
  <c r="H686" i="2"/>
  <c r="J686" i="2"/>
  <c r="K686" i="2"/>
  <c r="L686" i="2"/>
  <c r="M686" i="2"/>
  <c r="N686" i="2"/>
  <c r="O686" i="2"/>
  <c r="H687" i="2"/>
  <c r="J687" i="2"/>
  <c r="K687" i="2"/>
  <c r="L687" i="2"/>
  <c r="M687" i="2"/>
  <c r="N687" i="2"/>
  <c r="O687" i="2"/>
  <c r="H688" i="2"/>
  <c r="J688" i="2"/>
  <c r="K688" i="2"/>
  <c r="L688" i="2"/>
  <c r="M688" i="2"/>
  <c r="N688" i="2"/>
  <c r="O688" i="2"/>
  <c r="H689" i="2"/>
  <c r="J689" i="2"/>
  <c r="K689" i="2"/>
  <c r="L689" i="2"/>
  <c r="M689" i="2"/>
  <c r="N689" i="2"/>
  <c r="O689" i="2"/>
  <c r="H690" i="2"/>
  <c r="J690" i="2"/>
  <c r="K690" i="2"/>
  <c r="L690" i="2"/>
  <c r="M690" i="2"/>
  <c r="N690" i="2"/>
  <c r="O690" i="2"/>
  <c r="H691" i="2"/>
  <c r="J691" i="2"/>
  <c r="K691" i="2"/>
  <c r="L691" i="2"/>
  <c r="M691" i="2"/>
  <c r="N691" i="2"/>
  <c r="O691" i="2"/>
  <c r="H692" i="2"/>
  <c r="J692" i="2"/>
  <c r="K692" i="2"/>
  <c r="L692" i="2"/>
  <c r="M692" i="2"/>
  <c r="N692" i="2"/>
  <c r="O692" i="2"/>
  <c r="H693" i="2"/>
  <c r="J693" i="2"/>
  <c r="K693" i="2"/>
  <c r="L693" i="2"/>
  <c r="M693" i="2"/>
  <c r="N693" i="2"/>
  <c r="O693" i="2"/>
  <c r="H694" i="2"/>
  <c r="J694" i="2"/>
  <c r="K694" i="2"/>
  <c r="L694" i="2"/>
  <c r="M694" i="2"/>
  <c r="N694" i="2"/>
  <c r="O694" i="2"/>
  <c r="H695" i="2"/>
  <c r="J695" i="2"/>
  <c r="K695" i="2"/>
  <c r="L695" i="2"/>
  <c r="M695" i="2"/>
  <c r="N695" i="2"/>
  <c r="O695" i="2"/>
  <c r="H696" i="2"/>
  <c r="J696" i="2"/>
  <c r="K696" i="2"/>
  <c r="L696" i="2"/>
  <c r="M696" i="2"/>
  <c r="N696" i="2"/>
  <c r="O696" i="2"/>
  <c r="H697" i="2"/>
  <c r="J697" i="2"/>
  <c r="K697" i="2"/>
  <c r="L697" i="2"/>
  <c r="M697" i="2"/>
  <c r="N697" i="2"/>
  <c r="O697" i="2"/>
  <c r="H698" i="2"/>
  <c r="J698" i="2"/>
  <c r="K698" i="2"/>
  <c r="L698" i="2"/>
  <c r="M698" i="2"/>
  <c r="N698" i="2"/>
  <c r="O698" i="2"/>
  <c r="H699" i="2"/>
  <c r="J699" i="2"/>
  <c r="K699" i="2"/>
  <c r="L699" i="2"/>
  <c r="M699" i="2"/>
  <c r="N699" i="2"/>
  <c r="O699" i="2"/>
  <c r="H700" i="2"/>
  <c r="J700" i="2"/>
  <c r="K700" i="2"/>
  <c r="L700" i="2"/>
  <c r="M700" i="2"/>
  <c r="N700" i="2"/>
  <c r="O700" i="2"/>
  <c r="H701" i="2"/>
  <c r="J701" i="2"/>
  <c r="K701" i="2"/>
  <c r="L701" i="2"/>
  <c r="M701" i="2"/>
  <c r="N701" i="2"/>
  <c r="O701" i="2"/>
  <c r="H702" i="2"/>
  <c r="J702" i="2"/>
  <c r="K702" i="2"/>
  <c r="L702" i="2"/>
  <c r="M702" i="2"/>
  <c r="N702" i="2"/>
  <c r="O702" i="2"/>
  <c r="H703" i="2"/>
  <c r="J703" i="2"/>
  <c r="K703" i="2"/>
  <c r="L703" i="2"/>
  <c r="M703" i="2"/>
  <c r="N703" i="2"/>
  <c r="O703" i="2"/>
  <c r="H704" i="2"/>
  <c r="J704" i="2"/>
  <c r="K704" i="2"/>
  <c r="L704" i="2"/>
  <c r="M704" i="2"/>
  <c r="N704" i="2"/>
  <c r="O704" i="2"/>
  <c r="H705" i="2"/>
  <c r="J705" i="2"/>
  <c r="K705" i="2"/>
  <c r="L705" i="2"/>
  <c r="M705" i="2"/>
  <c r="N705" i="2"/>
  <c r="O705" i="2"/>
  <c r="H706" i="2"/>
  <c r="J706" i="2"/>
  <c r="K706" i="2"/>
  <c r="L706" i="2"/>
  <c r="M706" i="2"/>
  <c r="N706" i="2"/>
  <c r="O706" i="2"/>
  <c r="H707" i="2"/>
  <c r="J707" i="2"/>
  <c r="K707" i="2"/>
  <c r="L707" i="2"/>
  <c r="M707" i="2"/>
  <c r="N707" i="2"/>
  <c r="O707" i="2"/>
  <c r="H708" i="2"/>
  <c r="J708" i="2"/>
  <c r="K708" i="2"/>
  <c r="L708" i="2"/>
  <c r="M708" i="2"/>
  <c r="N708" i="2"/>
  <c r="O708" i="2"/>
  <c r="H709" i="2"/>
  <c r="J709" i="2"/>
  <c r="K709" i="2"/>
  <c r="L709" i="2"/>
  <c r="M709" i="2"/>
  <c r="N709" i="2"/>
  <c r="O709" i="2"/>
  <c r="H710" i="2"/>
  <c r="J710" i="2"/>
  <c r="K710" i="2"/>
  <c r="L710" i="2"/>
  <c r="M710" i="2"/>
  <c r="N710" i="2"/>
  <c r="O710" i="2"/>
  <c r="H711" i="2"/>
  <c r="J711" i="2"/>
  <c r="K711" i="2"/>
  <c r="L711" i="2"/>
  <c r="M711" i="2"/>
  <c r="N711" i="2"/>
  <c r="O711" i="2"/>
  <c r="H712" i="2"/>
  <c r="J712" i="2"/>
  <c r="K712" i="2"/>
  <c r="L712" i="2"/>
  <c r="M712" i="2"/>
  <c r="N712" i="2"/>
  <c r="O712" i="2"/>
  <c r="H713" i="2"/>
  <c r="J713" i="2"/>
  <c r="K713" i="2"/>
  <c r="L713" i="2"/>
  <c r="M713" i="2"/>
  <c r="N713" i="2"/>
  <c r="O713" i="2"/>
  <c r="H714" i="2"/>
  <c r="J714" i="2"/>
  <c r="K714" i="2"/>
  <c r="L714" i="2"/>
  <c r="M714" i="2"/>
  <c r="N714" i="2"/>
  <c r="O714" i="2"/>
  <c r="H715" i="2"/>
  <c r="J715" i="2"/>
  <c r="K715" i="2"/>
  <c r="L715" i="2"/>
  <c r="M715" i="2"/>
  <c r="N715" i="2"/>
  <c r="O715" i="2"/>
  <c r="H716" i="2"/>
  <c r="J716" i="2"/>
  <c r="K716" i="2"/>
  <c r="L716" i="2"/>
  <c r="M716" i="2"/>
  <c r="N716" i="2"/>
  <c r="O716" i="2"/>
  <c r="H717" i="2"/>
  <c r="J717" i="2"/>
  <c r="K717" i="2"/>
  <c r="L717" i="2"/>
  <c r="M717" i="2"/>
  <c r="N717" i="2"/>
  <c r="O717" i="2"/>
  <c r="H718" i="2"/>
  <c r="J718" i="2"/>
  <c r="K718" i="2"/>
  <c r="L718" i="2"/>
  <c r="M718" i="2"/>
  <c r="N718" i="2"/>
  <c r="O718" i="2"/>
  <c r="H719" i="2"/>
  <c r="J719" i="2"/>
  <c r="K719" i="2"/>
  <c r="L719" i="2"/>
  <c r="M719" i="2"/>
  <c r="N719" i="2"/>
  <c r="O719" i="2"/>
  <c r="H720" i="2"/>
  <c r="J720" i="2"/>
  <c r="K720" i="2"/>
  <c r="L720" i="2"/>
  <c r="M720" i="2"/>
  <c r="N720" i="2"/>
  <c r="O720" i="2"/>
  <c r="H721" i="2"/>
  <c r="J721" i="2"/>
  <c r="K721" i="2"/>
  <c r="L721" i="2"/>
  <c r="M721" i="2"/>
  <c r="N721" i="2"/>
  <c r="O721" i="2"/>
  <c r="H722" i="2"/>
  <c r="J722" i="2"/>
  <c r="K722" i="2"/>
  <c r="L722" i="2"/>
  <c r="M722" i="2"/>
  <c r="N722" i="2"/>
  <c r="O722" i="2"/>
  <c r="H723" i="2"/>
  <c r="J723" i="2"/>
  <c r="K723" i="2"/>
  <c r="L723" i="2"/>
  <c r="M723" i="2"/>
  <c r="N723" i="2"/>
  <c r="O723" i="2"/>
  <c r="H724" i="2"/>
  <c r="J724" i="2"/>
  <c r="K724" i="2"/>
  <c r="L724" i="2"/>
  <c r="M724" i="2"/>
  <c r="N724" i="2"/>
  <c r="O724" i="2"/>
  <c r="H725" i="2"/>
  <c r="J725" i="2"/>
  <c r="K725" i="2"/>
  <c r="L725" i="2"/>
  <c r="M725" i="2"/>
  <c r="N725" i="2"/>
  <c r="O725" i="2"/>
  <c r="H726" i="2"/>
  <c r="J726" i="2"/>
  <c r="K726" i="2"/>
  <c r="L726" i="2"/>
  <c r="M726" i="2"/>
  <c r="N726" i="2"/>
  <c r="O726" i="2"/>
  <c r="H727" i="2"/>
  <c r="J727" i="2"/>
  <c r="K727" i="2"/>
  <c r="L727" i="2"/>
  <c r="M727" i="2"/>
  <c r="N727" i="2"/>
  <c r="O727" i="2"/>
  <c r="H728" i="2"/>
  <c r="J728" i="2"/>
  <c r="K728" i="2"/>
  <c r="L728" i="2"/>
  <c r="M728" i="2"/>
  <c r="N728" i="2"/>
  <c r="O728" i="2"/>
  <c r="H729" i="2"/>
  <c r="J729" i="2"/>
  <c r="K729" i="2"/>
  <c r="L729" i="2"/>
  <c r="M729" i="2"/>
  <c r="N729" i="2"/>
  <c r="O729" i="2"/>
  <c r="H730" i="2"/>
  <c r="J730" i="2"/>
  <c r="K730" i="2"/>
  <c r="L730" i="2"/>
  <c r="M730" i="2"/>
  <c r="N730" i="2"/>
  <c r="O730" i="2"/>
  <c r="H731" i="2"/>
  <c r="J731" i="2"/>
  <c r="K731" i="2"/>
  <c r="L731" i="2"/>
  <c r="M731" i="2"/>
  <c r="N731" i="2"/>
  <c r="O731" i="2"/>
  <c r="H732" i="2"/>
  <c r="J732" i="2"/>
  <c r="K732" i="2"/>
  <c r="L732" i="2"/>
  <c r="M732" i="2"/>
  <c r="N732" i="2"/>
  <c r="O732" i="2"/>
  <c r="H733" i="2"/>
  <c r="J733" i="2"/>
  <c r="K733" i="2"/>
  <c r="L733" i="2"/>
  <c r="M733" i="2"/>
  <c r="N733" i="2"/>
  <c r="O733" i="2"/>
  <c r="H734" i="2"/>
  <c r="J734" i="2"/>
  <c r="K734" i="2"/>
  <c r="L734" i="2"/>
  <c r="M734" i="2"/>
  <c r="N734" i="2"/>
  <c r="O734" i="2"/>
  <c r="H735" i="2"/>
  <c r="J735" i="2"/>
  <c r="K735" i="2"/>
  <c r="L735" i="2"/>
  <c r="M735" i="2"/>
  <c r="N735" i="2"/>
  <c r="O735" i="2"/>
  <c r="H736" i="2"/>
  <c r="J736" i="2"/>
  <c r="K736" i="2"/>
  <c r="L736" i="2"/>
  <c r="M736" i="2"/>
  <c r="N736" i="2"/>
  <c r="O736" i="2"/>
  <c r="H737" i="2"/>
  <c r="J737" i="2"/>
  <c r="K737" i="2"/>
  <c r="L737" i="2"/>
  <c r="M737" i="2"/>
  <c r="N737" i="2"/>
  <c r="O737" i="2"/>
  <c r="H738" i="2"/>
  <c r="J738" i="2"/>
  <c r="K738" i="2"/>
  <c r="L738" i="2"/>
  <c r="M738" i="2"/>
  <c r="N738" i="2"/>
  <c r="O738" i="2"/>
  <c r="H739" i="2"/>
  <c r="J739" i="2"/>
  <c r="K739" i="2"/>
  <c r="L739" i="2"/>
  <c r="M739" i="2"/>
  <c r="N739" i="2"/>
  <c r="O739" i="2"/>
  <c r="H740" i="2"/>
  <c r="J740" i="2"/>
  <c r="K740" i="2"/>
  <c r="L740" i="2"/>
  <c r="M740" i="2"/>
  <c r="N740" i="2"/>
  <c r="O740" i="2"/>
  <c r="H741" i="2"/>
  <c r="J741" i="2"/>
  <c r="K741" i="2"/>
  <c r="L741" i="2"/>
  <c r="M741" i="2"/>
  <c r="N741" i="2"/>
  <c r="O741" i="2"/>
  <c r="H742" i="2"/>
  <c r="J742" i="2"/>
  <c r="K742" i="2"/>
  <c r="L742" i="2"/>
  <c r="M742" i="2"/>
  <c r="N742" i="2"/>
  <c r="O742" i="2"/>
  <c r="H743" i="2"/>
  <c r="J743" i="2"/>
  <c r="K743" i="2"/>
  <c r="L743" i="2"/>
  <c r="M743" i="2"/>
  <c r="N743" i="2"/>
  <c r="O743" i="2"/>
  <c r="H744" i="2"/>
  <c r="J744" i="2"/>
  <c r="K744" i="2"/>
  <c r="L744" i="2"/>
  <c r="M744" i="2"/>
  <c r="N744" i="2"/>
  <c r="O744" i="2"/>
  <c r="H745" i="2"/>
  <c r="J745" i="2"/>
  <c r="K745" i="2"/>
  <c r="L745" i="2"/>
  <c r="M745" i="2"/>
  <c r="N745" i="2"/>
  <c r="O745" i="2"/>
  <c r="H746" i="2"/>
  <c r="J746" i="2"/>
  <c r="K746" i="2"/>
  <c r="L746" i="2"/>
  <c r="M746" i="2"/>
  <c r="N746" i="2"/>
  <c r="O746" i="2"/>
  <c r="H747" i="2"/>
  <c r="J747" i="2"/>
  <c r="K747" i="2"/>
  <c r="L747" i="2"/>
  <c r="M747" i="2"/>
  <c r="N747" i="2"/>
  <c r="O747" i="2"/>
  <c r="H748" i="2"/>
  <c r="J748" i="2"/>
  <c r="K748" i="2"/>
  <c r="L748" i="2"/>
  <c r="M748" i="2"/>
  <c r="N748" i="2"/>
  <c r="O748" i="2"/>
  <c r="H749" i="2"/>
  <c r="J749" i="2"/>
  <c r="K749" i="2"/>
  <c r="L749" i="2"/>
  <c r="M749" i="2"/>
  <c r="N749" i="2"/>
  <c r="O749" i="2"/>
  <c r="H750" i="2"/>
  <c r="J750" i="2"/>
  <c r="K750" i="2"/>
  <c r="L750" i="2"/>
  <c r="M750" i="2"/>
  <c r="N750" i="2"/>
  <c r="O750" i="2"/>
  <c r="H751" i="2"/>
  <c r="J751" i="2"/>
  <c r="K751" i="2"/>
  <c r="L751" i="2"/>
  <c r="M751" i="2"/>
  <c r="N751" i="2"/>
  <c r="O751" i="2"/>
  <c r="H752" i="2"/>
  <c r="J752" i="2"/>
  <c r="K752" i="2"/>
  <c r="L752" i="2"/>
  <c r="M752" i="2"/>
  <c r="N752" i="2"/>
  <c r="O752" i="2"/>
  <c r="H753" i="2"/>
  <c r="J753" i="2"/>
  <c r="K753" i="2"/>
  <c r="L753" i="2"/>
  <c r="M753" i="2"/>
  <c r="N753" i="2"/>
  <c r="O753" i="2"/>
  <c r="H754" i="2"/>
  <c r="J754" i="2"/>
  <c r="K754" i="2"/>
  <c r="L754" i="2"/>
  <c r="M754" i="2"/>
  <c r="N754" i="2"/>
  <c r="O754" i="2"/>
  <c r="H755" i="2"/>
  <c r="J755" i="2"/>
  <c r="K755" i="2"/>
  <c r="L755" i="2"/>
  <c r="M755" i="2"/>
  <c r="N755" i="2"/>
  <c r="O755" i="2"/>
  <c r="H756" i="2"/>
  <c r="J756" i="2"/>
  <c r="K756" i="2"/>
  <c r="L756" i="2"/>
  <c r="M756" i="2"/>
  <c r="N756" i="2"/>
  <c r="O756" i="2"/>
  <c r="H757" i="2"/>
  <c r="J757" i="2"/>
  <c r="K757" i="2"/>
  <c r="L757" i="2"/>
  <c r="M757" i="2"/>
  <c r="N757" i="2"/>
  <c r="O757" i="2"/>
  <c r="H758" i="2"/>
  <c r="J758" i="2"/>
  <c r="K758" i="2"/>
  <c r="L758" i="2"/>
  <c r="M758" i="2"/>
  <c r="N758" i="2"/>
  <c r="O758" i="2"/>
  <c r="H759" i="2"/>
  <c r="J759" i="2"/>
  <c r="K759" i="2"/>
  <c r="L759" i="2"/>
  <c r="M759" i="2"/>
  <c r="N759" i="2"/>
  <c r="O759" i="2"/>
  <c r="H760" i="2"/>
  <c r="J760" i="2"/>
  <c r="K760" i="2"/>
  <c r="L760" i="2"/>
  <c r="M760" i="2"/>
  <c r="N760" i="2"/>
  <c r="O760" i="2"/>
  <c r="H761" i="2"/>
  <c r="J761" i="2"/>
  <c r="K761" i="2"/>
  <c r="L761" i="2"/>
  <c r="M761" i="2"/>
  <c r="N761" i="2"/>
  <c r="O761" i="2"/>
  <c r="H762" i="2"/>
  <c r="J762" i="2"/>
  <c r="K762" i="2"/>
  <c r="L762" i="2"/>
  <c r="M762" i="2"/>
  <c r="N762" i="2"/>
  <c r="O762" i="2"/>
  <c r="H763" i="2"/>
  <c r="J763" i="2"/>
  <c r="K763" i="2"/>
  <c r="L763" i="2"/>
  <c r="M763" i="2"/>
  <c r="N763" i="2"/>
  <c r="O763" i="2"/>
  <c r="H764" i="2"/>
  <c r="J764" i="2"/>
  <c r="K764" i="2"/>
  <c r="L764" i="2"/>
  <c r="M764" i="2"/>
  <c r="N764" i="2"/>
  <c r="O764" i="2"/>
  <c r="H765" i="2"/>
  <c r="J765" i="2"/>
  <c r="K765" i="2"/>
  <c r="L765" i="2"/>
  <c r="M765" i="2"/>
  <c r="N765" i="2"/>
  <c r="O765" i="2"/>
  <c r="H766" i="2"/>
  <c r="J766" i="2"/>
  <c r="K766" i="2"/>
  <c r="L766" i="2"/>
  <c r="M766" i="2"/>
  <c r="N766" i="2"/>
  <c r="O766" i="2"/>
  <c r="H767" i="2"/>
  <c r="J767" i="2"/>
  <c r="K767" i="2"/>
  <c r="L767" i="2"/>
  <c r="M767" i="2"/>
  <c r="N767" i="2"/>
  <c r="O767" i="2"/>
  <c r="H768" i="2"/>
  <c r="J768" i="2"/>
  <c r="K768" i="2"/>
  <c r="L768" i="2"/>
  <c r="M768" i="2"/>
  <c r="N768" i="2"/>
  <c r="O768" i="2"/>
  <c r="H769" i="2"/>
  <c r="J769" i="2"/>
  <c r="K769" i="2"/>
  <c r="L769" i="2"/>
  <c r="M769" i="2"/>
  <c r="N769" i="2"/>
  <c r="O769" i="2"/>
  <c r="H770" i="2"/>
  <c r="J770" i="2"/>
  <c r="K770" i="2"/>
  <c r="L770" i="2"/>
  <c r="M770" i="2"/>
  <c r="N770" i="2"/>
  <c r="O770" i="2"/>
  <c r="H771" i="2"/>
  <c r="J771" i="2"/>
  <c r="K771" i="2"/>
  <c r="L771" i="2"/>
  <c r="M771" i="2"/>
  <c r="N771" i="2"/>
  <c r="O771" i="2"/>
  <c r="H772" i="2"/>
  <c r="J772" i="2"/>
  <c r="K772" i="2"/>
  <c r="L772" i="2"/>
  <c r="M772" i="2"/>
  <c r="N772" i="2"/>
  <c r="O772" i="2"/>
  <c r="H773" i="2"/>
  <c r="J773" i="2"/>
  <c r="K773" i="2"/>
  <c r="L773" i="2"/>
  <c r="M773" i="2"/>
  <c r="N773" i="2"/>
  <c r="O773" i="2"/>
  <c r="H774" i="2"/>
  <c r="J774" i="2"/>
  <c r="K774" i="2"/>
  <c r="L774" i="2"/>
  <c r="M774" i="2"/>
  <c r="N774" i="2"/>
  <c r="O774" i="2"/>
  <c r="H775" i="2"/>
  <c r="J775" i="2"/>
  <c r="K775" i="2"/>
  <c r="L775" i="2"/>
  <c r="M775" i="2"/>
  <c r="N775" i="2"/>
  <c r="O775" i="2"/>
  <c r="H776" i="2"/>
  <c r="J776" i="2"/>
  <c r="K776" i="2"/>
  <c r="L776" i="2"/>
  <c r="M776" i="2"/>
  <c r="N776" i="2"/>
  <c r="O776" i="2"/>
  <c r="H777" i="2"/>
  <c r="J777" i="2"/>
  <c r="K777" i="2"/>
  <c r="L777" i="2"/>
  <c r="M777" i="2"/>
  <c r="N777" i="2"/>
  <c r="O777" i="2"/>
  <c r="H778" i="2"/>
  <c r="J778" i="2"/>
  <c r="K778" i="2"/>
  <c r="L778" i="2"/>
  <c r="M778" i="2"/>
  <c r="N778" i="2"/>
  <c r="O778" i="2"/>
  <c r="H779" i="2"/>
  <c r="J779" i="2"/>
  <c r="K779" i="2"/>
  <c r="L779" i="2"/>
  <c r="M779" i="2"/>
  <c r="N779" i="2"/>
  <c r="O779" i="2"/>
  <c r="H780" i="2"/>
  <c r="J780" i="2"/>
  <c r="K780" i="2"/>
  <c r="L780" i="2"/>
  <c r="M780" i="2"/>
  <c r="N780" i="2"/>
  <c r="O780" i="2"/>
  <c r="H781" i="2"/>
  <c r="J781" i="2"/>
  <c r="K781" i="2"/>
  <c r="L781" i="2"/>
  <c r="M781" i="2"/>
  <c r="N781" i="2"/>
  <c r="O781" i="2"/>
  <c r="H782" i="2"/>
  <c r="J782" i="2"/>
  <c r="K782" i="2"/>
  <c r="L782" i="2"/>
  <c r="M782" i="2"/>
  <c r="N782" i="2"/>
  <c r="O782" i="2"/>
  <c r="H783" i="2"/>
  <c r="J783" i="2"/>
  <c r="K783" i="2"/>
  <c r="L783" i="2"/>
  <c r="M783" i="2"/>
  <c r="N783" i="2"/>
  <c r="O783" i="2"/>
  <c r="H784" i="2"/>
  <c r="J784" i="2"/>
  <c r="K784" i="2"/>
  <c r="L784" i="2"/>
  <c r="M784" i="2"/>
  <c r="N784" i="2"/>
  <c r="O784" i="2"/>
  <c r="H785" i="2"/>
  <c r="J785" i="2"/>
  <c r="K785" i="2"/>
  <c r="L785" i="2"/>
  <c r="M785" i="2"/>
  <c r="N785" i="2"/>
  <c r="O785" i="2"/>
  <c r="H786" i="2"/>
  <c r="J786" i="2"/>
  <c r="K786" i="2"/>
  <c r="L786" i="2"/>
  <c r="M786" i="2"/>
  <c r="N786" i="2"/>
  <c r="O786" i="2"/>
  <c r="H787" i="2"/>
  <c r="J787" i="2"/>
  <c r="K787" i="2"/>
  <c r="L787" i="2"/>
  <c r="M787" i="2"/>
  <c r="N787" i="2"/>
  <c r="O787" i="2"/>
  <c r="H788" i="2"/>
  <c r="J788" i="2"/>
  <c r="K788" i="2"/>
  <c r="L788" i="2"/>
  <c r="M788" i="2"/>
  <c r="N788" i="2"/>
  <c r="O788" i="2"/>
  <c r="H789" i="2"/>
  <c r="J789" i="2"/>
  <c r="K789" i="2"/>
  <c r="L789" i="2"/>
  <c r="M789" i="2"/>
  <c r="N789" i="2"/>
  <c r="O789" i="2"/>
  <c r="H790" i="2"/>
  <c r="J790" i="2"/>
  <c r="K790" i="2"/>
  <c r="L790" i="2"/>
  <c r="M790" i="2"/>
  <c r="N790" i="2"/>
  <c r="O790" i="2"/>
  <c r="H791" i="2"/>
  <c r="J791" i="2"/>
  <c r="K791" i="2"/>
  <c r="L791" i="2"/>
  <c r="M791" i="2"/>
  <c r="N791" i="2"/>
  <c r="O791" i="2"/>
  <c r="H792" i="2"/>
  <c r="J792" i="2"/>
  <c r="K792" i="2"/>
  <c r="L792" i="2"/>
  <c r="M792" i="2"/>
  <c r="N792" i="2"/>
  <c r="O792" i="2"/>
  <c r="H793" i="2"/>
  <c r="J793" i="2"/>
  <c r="K793" i="2"/>
  <c r="L793" i="2"/>
  <c r="M793" i="2"/>
  <c r="N793" i="2"/>
  <c r="O793" i="2"/>
  <c r="H794" i="2"/>
  <c r="J794" i="2"/>
  <c r="K794" i="2"/>
  <c r="L794" i="2"/>
  <c r="M794" i="2"/>
  <c r="N794" i="2"/>
  <c r="O794" i="2"/>
  <c r="H795" i="2"/>
  <c r="J795" i="2"/>
  <c r="K795" i="2"/>
  <c r="L795" i="2"/>
  <c r="M795" i="2"/>
  <c r="N795" i="2"/>
  <c r="O795" i="2"/>
  <c r="H796" i="2"/>
  <c r="J796" i="2"/>
  <c r="K796" i="2"/>
  <c r="L796" i="2"/>
  <c r="M796" i="2"/>
  <c r="N796" i="2"/>
  <c r="O796" i="2"/>
  <c r="H797" i="2"/>
  <c r="J797" i="2"/>
  <c r="K797" i="2"/>
  <c r="L797" i="2"/>
  <c r="M797" i="2"/>
  <c r="N797" i="2"/>
  <c r="O797" i="2"/>
  <c r="H798" i="2"/>
  <c r="J798" i="2"/>
  <c r="K798" i="2"/>
  <c r="L798" i="2"/>
  <c r="M798" i="2"/>
  <c r="N798" i="2"/>
  <c r="O798" i="2"/>
  <c r="H799" i="2"/>
  <c r="J799" i="2"/>
  <c r="K799" i="2"/>
  <c r="L799" i="2"/>
  <c r="M799" i="2"/>
  <c r="N799" i="2"/>
  <c r="O799" i="2"/>
  <c r="H800" i="2"/>
  <c r="J800" i="2"/>
  <c r="K800" i="2"/>
  <c r="L800" i="2"/>
  <c r="M800" i="2"/>
  <c r="N800" i="2"/>
  <c r="O800" i="2"/>
  <c r="H801" i="2"/>
  <c r="J801" i="2"/>
  <c r="K801" i="2"/>
  <c r="L801" i="2"/>
  <c r="M801" i="2"/>
  <c r="N801" i="2"/>
  <c r="O801" i="2"/>
  <c r="H802" i="2"/>
  <c r="J802" i="2"/>
  <c r="K802" i="2"/>
  <c r="L802" i="2"/>
  <c r="M802" i="2"/>
  <c r="N802" i="2"/>
  <c r="O802" i="2"/>
  <c r="H803" i="2"/>
  <c r="J803" i="2"/>
  <c r="K803" i="2"/>
  <c r="L803" i="2"/>
  <c r="M803" i="2"/>
  <c r="N803" i="2"/>
  <c r="O803" i="2"/>
  <c r="H804" i="2"/>
  <c r="J804" i="2"/>
  <c r="K804" i="2"/>
  <c r="L804" i="2"/>
  <c r="M804" i="2"/>
  <c r="N804" i="2"/>
  <c r="O804" i="2"/>
  <c r="H805" i="2"/>
  <c r="J805" i="2"/>
  <c r="K805" i="2"/>
  <c r="L805" i="2"/>
  <c r="M805" i="2"/>
  <c r="N805" i="2"/>
  <c r="O805" i="2"/>
  <c r="H806" i="2"/>
  <c r="J806" i="2"/>
  <c r="K806" i="2"/>
  <c r="L806" i="2"/>
  <c r="M806" i="2"/>
  <c r="N806" i="2"/>
  <c r="O806" i="2"/>
  <c r="H807" i="2"/>
  <c r="J807" i="2"/>
  <c r="K807" i="2"/>
  <c r="L807" i="2"/>
  <c r="M807" i="2"/>
  <c r="N807" i="2"/>
  <c r="O807" i="2"/>
  <c r="H808" i="2"/>
  <c r="J808" i="2"/>
  <c r="K808" i="2"/>
  <c r="L808" i="2"/>
  <c r="M808" i="2"/>
  <c r="N808" i="2"/>
  <c r="O808" i="2"/>
  <c r="H809" i="2"/>
  <c r="J809" i="2"/>
  <c r="K809" i="2"/>
  <c r="L809" i="2"/>
  <c r="M809" i="2"/>
  <c r="N809" i="2"/>
  <c r="O809" i="2"/>
  <c r="H810" i="2"/>
  <c r="J810" i="2"/>
  <c r="K810" i="2"/>
  <c r="L810" i="2"/>
  <c r="M810" i="2"/>
  <c r="N810" i="2"/>
  <c r="O810" i="2"/>
  <c r="H811" i="2"/>
  <c r="J811" i="2"/>
  <c r="K811" i="2"/>
  <c r="L811" i="2"/>
  <c r="M811" i="2"/>
  <c r="N811" i="2"/>
  <c r="O811" i="2"/>
  <c r="H812" i="2"/>
  <c r="J812" i="2"/>
  <c r="K812" i="2"/>
  <c r="L812" i="2"/>
  <c r="M812" i="2"/>
  <c r="N812" i="2"/>
  <c r="O812" i="2"/>
  <c r="H813" i="2"/>
  <c r="J813" i="2"/>
  <c r="K813" i="2"/>
  <c r="L813" i="2"/>
  <c r="M813" i="2"/>
  <c r="N813" i="2"/>
  <c r="O813" i="2"/>
  <c r="H814" i="2"/>
  <c r="J814" i="2"/>
  <c r="K814" i="2"/>
  <c r="L814" i="2"/>
  <c r="M814" i="2"/>
  <c r="N814" i="2"/>
  <c r="O814" i="2"/>
  <c r="H815" i="2"/>
  <c r="J815" i="2"/>
  <c r="K815" i="2"/>
  <c r="L815" i="2"/>
  <c r="M815" i="2"/>
  <c r="N815" i="2"/>
  <c r="O815" i="2"/>
  <c r="H816" i="2"/>
  <c r="J816" i="2"/>
  <c r="K816" i="2"/>
  <c r="L816" i="2"/>
  <c r="M816" i="2"/>
  <c r="N816" i="2"/>
  <c r="O816" i="2"/>
  <c r="H817" i="2"/>
  <c r="J817" i="2"/>
  <c r="K817" i="2"/>
  <c r="L817" i="2"/>
  <c r="M817" i="2"/>
  <c r="N817" i="2"/>
  <c r="O817" i="2"/>
  <c r="H818" i="2"/>
  <c r="J818" i="2"/>
  <c r="K818" i="2"/>
  <c r="L818" i="2"/>
  <c r="M818" i="2"/>
  <c r="N818" i="2"/>
  <c r="O818" i="2"/>
  <c r="H819" i="2"/>
  <c r="J819" i="2"/>
  <c r="K819" i="2"/>
  <c r="L819" i="2"/>
  <c r="M819" i="2"/>
  <c r="N819" i="2"/>
  <c r="O819" i="2"/>
  <c r="H820" i="2"/>
  <c r="J820" i="2"/>
  <c r="K820" i="2"/>
  <c r="L820" i="2"/>
  <c r="M820" i="2"/>
  <c r="N820" i="2"/>
  <c r="O820" i="2"/>
  <c r="H821" i="2"/>
  <c r="J821" i="2"/>
  <c r="K821" i="2"/>
  <c r="L821" i="2"/>
  <c r="M821" i="2"/>
  <c r="N821" i="2"/>
  <c r="O821" i="2"/>
  <c r="H822" i="2"/>
  <c r="J822" i="2"/>
  <c r="K822" i="2"/>
  <c r="L822" i="2"/>
  <c r="M822" i="2"/>
  <c r="N822" i="2"/>
  <c r="O822" i="2"/>
  <c r="H823" i="2"/>
  <c r="J823" i="2"/>
  <c r="K823" i="2"/>
  <c r="L823" i="2"/>
  <c r="M823" i="2"/>
  <c r="N823" i="2"/>
  <c r="O823" i="2"/>
  <c r="H824" i="2"/>
  <c r="J824" i="2"/>
  <c r="K824" i="2"/>
  <c r="L824" i="2"/>
  <c r="M824" i="2"/>
  <c r="N824" i="2"/>
  <c r="O824" i="2"/>
  <c r="H825" i="2"/>
  <c r="J825" i="2"/>
  <c r="K825" i="2"/>
  <c r="L825" i="2"/>
  <c r="M825" i="2"/>
  <c r="N825" i="2"/>
  <c r="O825" i="2"/>
  <c r="H826" i="2"/>
  <c r="J826" i="2"/>
  <c r="K826" i="2"/>
  <c r="L826" i="2"/>
  <c r="M826" i="2"/>
  <c r="N826" i="2"/>
  <c r="O826" i="2"/>
  <c r="H827" i="2"/>
  <c r="J827" i="2"/>
  <c r="K827" i="2"/>
  <c r="L827" i="2"/>
  <c r="M827" i="2"/>
  <c r="N827" i="2"/>
  <c r="O827" i="2"/>
  <c r="H828" i="2"/>
  <c r="J828" i="2"/>
  <c r="K828" i="2"/>
  <c r="L828" i="2"/>
  <c r="M828" i="2"/>
  <c r="N828" i="2"/>
  <c r="O828" i="2"/>
  <c r="H829" i="2"/>
  <c r="J829" i="2"/>
  <c r="K829" i="2"/>
  <c r="L829" i="2"/>
  <c r="M829" i="2"/>
  <c r="N829" i="2"/>
  <c r="O829" i="2"/>
  <c r="H830" i="2"/>
  <c r="J830" i="2"/>
  <c r="K830" i="2"/>
  <c r="L830" i="2"/>
  <c r="M830" i="2"/>
  <c r="N830" i="2"/>
  <c r="O830" i="2"/>
  <c r="H831" i="2"/>
  <c r="J831" i="2"/>
  <c r="K831" i="2"/>
  <c r="L831" i="2"/>
  <c r="M831" i="2"/>
  <c r="N831" i="2"/>
  <c r="O831" i="2"/>
  <c r="H832" i="2"/>
  <c r="J832" i="2"/>
  <c r="K832" i="2"/>
  <c r="L832" i="2"/>
  <c r="M832" i="2"/>
  <c r="N832" i="2"/>
  <c r="O832" i="2"/>
  <c r="H833" i="2"/>
  <c r="J833" i="2"/>
  <c r="K833" i="2"/>
  <c r="L833" i="2"/>
  <c r="M833" i="2"/>
  <c r="N833" i="2"/>
  <c r="O833" i="2"/>
  <c r="H834" i="2"/>
  <c r="J834" i="2"/>
  <c r="K834" i="2"/>
  <c r="L834" i="2"/>
  <c r="M834" i="2"/>
  <c r="N834" i="2"/>
  <c r="O834" i="2"/>
  <c r="H835" i="2"/>
  <c r="J835" i="2"/>
  <c r="K835" i="2"/>
  <c r="L835" i="2"/>
  <c r="M835" i="2"/>
  <c r="N835" i="2"/>
  <c r="O835" i="2"/>
  <c r="H836" i="2"/>
  <c r="J836" i="2"/>
  <c r="K836" i="2"/>
  <c r="L836" i="2"/>
  <c r="M836" i="2"/>
  <c r="N836" i="2"/>
  <c r="O836" i="2"/>
  <c r="H837" i="2"/>
  <c r="J837" i="2"/>
  <c r="K837" i="2"/>
  <c r="L837" i="2"/>
  <c r="M837" i="2"/>
  <c r="N837" i="2"/>
  <c r="O837" i="2"/>
  <c r="H838" i="2"/>
  <c r="J838" i="2"/>
  <c r="K838" i="2"/>
  <c r="L838" i="2"/>
  <c r="M838" i="2"/>
  <c r="N838" i="2"/>
  <c r="O838" i="2"/>
  <c r="H839" i="2"/>
  <c r="J839" i="2"/>
  <c r="K839" i="2"/>
  <c r="L839" i="2"/>
  <c r="M839" i="2"/>
  <c r="N839" i="2"/>
  <c r="O839" i="2"/>
  <c r="H840" i="2"/>
  <c r="J840" i="2"/>
  <c r="K840" i="2"/>
  <c r="L840" i="2"/>
  <c r="M840" i="2"/>
  <c r="N840" i="2"/>
  <c r="O840" i="2"/>
  <c r="H841" i="2"/>
  <c r="J841" i="2"/>
  <c r="K841" i="2"/>
  <c r="L841" i="2"/>
  <c r="M841" i="2"/>
  <c r="N841" i="2"/>
  <c r="O841" i="2"/>
  <c r="H842" i="2"/>
  <c r="J842" i="2"/>
  <c r="K842" i="2"/>
  <c r="L842" i="2"/>
  <c r="M842" i="2"/>
  <c r="N842" i="2"/>
  <c r="O842" i="2"/>
  <c r="H843" i="2"/>
  <c r="J843" i="2"/>
  <c r="K843" i="2"/>
  <c r="L843" i="2"/>
  <c r="M843" i="2"/>
  <c r="N843" i="2"/>
  <c r="O843" i="2"/>
  <c r="H844" i="2"/>
  <c r="J844" i="2"/>
  <c r="K844" i="2"/>
  <c r="L844" i="2"/>
  <c r="M844" i="2"/>
  <c r="N844" i="2"/>
  <c r="O844" i="2"/>
  <c r="H845" i="2"/>
  <c r="J845" i="2"/>
  <c r="K845" i="2"/>
  <c r="L845" i="2"/>
  <c r="M845" i="2"/>
  <c r="N845" i="2"/>
  <c r="O845" i="2"/>
  <c r="H846" i="2"/>
  <c r="J846" i="2"/>
  <c r="K846" i="2"/>
  <c r="L846" i="2"/>
  <c r="M846" i="2"/>
  <c r="N846" i="2"/>
  <c r="O846" i="2"/>
  <c r="H847" i="2"/>
  <c r="J847" i="2"/>
  <c r="K847" i="2"/>
  <c r="L847" i="2"/>
  <c r="M847" i="2"/>
  <c r="N847" i="2"/>
  <c r="O847" i="2"/>
  <c r="H848" i="2"/>
  <c r="J848" i="2"/>
  <c r="K848" i="2"/>
  <c r="L848" i="2"/>
  <c r="M848" i="2"/>
  <c r="N848" i="2"/>
  <c r="O848" i="2"/>
  <c r="H849" i="2"/>
  <c r="J849" i="2"/>
  <c r="K849" i="2"/>
  <c r="L849" i="2"/>
  <c r="M849" i="2"/>
  <c r="N849" i="2"/>
  <c r="O849" i="2"/>
  <c r="H850" i="2"/>
  <c r="J850" i="2"/>
  <c r="K850" i="2"/>
  <c r="L850" i="2"/>
  <c r="M850" i="2"/>
  <c r="N850" i="2"/>
  <c r="O850" i="2"/>
  <c r="H851" i="2"/>
  <c r="J851" i="2"/>
  <c r="K851" i="2"/>
  <c r="L851" i="2"/>
  <c r="M851" i="2"/>
  <c r="N851" i="2"/>
  <c r="O851" i="2"/>
  <c r="H852" i="2"/>
  <c r="J852" i="2"/>
  <c r="K852" i="2"/>
  <c r="L852" i="2"/>
  <c r="M852" i="2"/>
  <c r="N852" i="2"/>
  <c r="O852" i="2"/>
  <c r="H853" i="2"/>
  <c r="J853" i="2"/>
  <c r="K853" i="2"/>
  <c r="L853" i="2"/>
  <c r="M853" i="2"/>
  <c r="N853" i="2"/>
  <c r="O853" i="2"/>
  <c r="H854" i="2"/>
  <c r="J854" i="2"/>
  <c r="K854" i="2"/>
  <c r="L854" i="2"/>
  <c r="M854" i="2"/>
  <c r="N854" i="2"/>
  <c r="O854" i="2"/>
  <c r="H855" i="2"/>
  <c r="J855" i="2"/>
  <c r="K855" i="2"/>
  <c r="L855" i="2"/>
  <c r="M855" i="2"/>
  <c r="N855" i="2"/>
  <c r="O855" i="2"/>
  <c r="H856" i="2"/>
  <c r="J856" i="2"/>
  <c r="K856" i="2"/>
  <c r="L856" i="2"/>
  <c r="M856" i="2"/>
  <c r="N856" i="2"/>
  <c r="O856" i="2"/>
  <c r="H857" i="2"/>
  <c r="J857" i="2"/>
  <c r="K857" i="2"/>
  <c r="L857" i="2"/>
  <c r="M857" i="2"/>
  <c r="N857" i="2"/>
  <c r="O857" i="2"/>
  <c r="H858" i="2"/>
  <c r="J858" i="2"/>
  <c r="K858" i="2"/>
  <c r="L858" i="2"/>
  <c r="M858" i="2"/>
  <c r="N858" i="2"/>
  <c r="O858" i="2"/>
  <c r="H859" i="2"/>
  <c r="J859" i="2"/>
  <c r="K859" i="2"/>
  <c r="L859" i="2"/>
  <c r="M859" i="2"/>
  <c r="N859" i="2"/>
  <c r="O859" i="2"/>
  <c r="H860" i="2"/>
  <c r="J860" i="2"/>
  <c r="K860" i="2"/>
  <c r="L860" i="2"/>
  <c r="M860" i="2"/>
  <c r="N860" i="2"/>
  <c r="O860" i="2"/>
  <c r="H861" i="2"/>
  <c r="J861" i="2"/>
  <c r="K861" i="2"/>
  <c r="L861" i="2"/>
  <c r="M861" i="2"/>
  <c r="N861" i="2"/>
  <c r="O861" i="2"/>
  <c r="H862" i="2"/>
  <c r="J862" i="2"/>
  <c r="K862" i="2"/>
  <c r="L862" i="2"/>
  <c r="M862" i="2"/>
  <c r="N862" i="2"/>
  <c r="O862" i="2"/>
  <c r="H863" i="2"/>
  <c r="J863" i="2"/>
  <c r="K863" i="2"/>
  <c r="L863" i="2"/>
  <c r="M863" i="2"/>
  <c r="N863" i="2"/>
  <c r="O863" i="2"/>
  <c r="H864" i="2"/>
  <c r="J864" i="2"/>
  <c r="K864" i="2"/>
  <c r="L864" i="2"/>
  <c r="M864" i="2"/>
  <c r="N864" i="2"/>
  <c r="O864" i="2"/>
  <c r="H865" i="2"/>
  <c r="J865" i="2"/>
  <c r="K865" i="2"/>
  <c r="L865" i="2"/>
  <c r="M865" i="2"/>
  <c r="N865" i="2"/>
  <c r="O865" i="2"/>
  <c r="H866" i="2"/>
  <c r="J866" i="2"/>
  <c r="K866" i="2"/>
  <c r="L866" i="2"/>
  <c r="M866" i="2"/>
  <c r="N866" i="2"/>
  <c r="O866" i="2"/>
  <c r="H867" i="2"/>
  <c r="J867" i="2"/>
  <c r="K867" i="2"/>
  <c r="L867" i="2"/>
  <c r="M867" i="2"/>
  <c r="N867" i="2"/>
  <c r="O867" i="2"/>
  <c r="H868" i="2"/>
  <c r="J868" i="2"/>
  <c r="K868" i="2"/>
  <c r="L868" i="2"/>
  <c r="M868" i="2"/>
  <c r="N868" i="2"/>
  <c r="O868" i="2"/>
  <c r="H869" i="2"/>
  <c r="J869" i="2"/>
  <c r="K869" i="2"/>
  <c r="L869" i="2"/>
  <c r="M869" i="2"/>
  <c r="N869" i="2"/>
  <c r="O869" i="2"/>
  <c r="H870" i="2"/>
  <c r="J870" i="2"/>
  <c r="K870" i="2"/>
  <c r="L870" i="2"/>
  <c r="M870" i="2"/>
  <c r="N870" i="2"/>
  <c r="O870" i="2"/>
  <c r="H871" i="2"/>
  <c r="J871" i="2"/>
  <c r="K871" i="2"/>
  <c r="L871" i="2"/>
  <c r="M871" i="2"/>
  <c r="N871" i="2"/>
  <c r="O871" i="2"/>
  <c r="H872" i="2"/>
  <c r="J872" i="2"/>
  <c r="K872" i="2"/>
  <c r="L872" i="2"/>
  <c r="M872" i="2"/>
  <c r="N872" i="2"/>
  <c r="O872" i="2"/>
  <c r="H873" i="2"/>
  <c r="J873" i="2"/>
  <c r="K873" i="2"/>
  <c r="L873" i="2"/>
  <c r="M873" i="2"/>
  <c r="N873" i="2"/>
  <c r="O873" i="2"/>
  <c r="H874" i="2"/>
  <c r="J874" i="2"/>
  <c r="K874" i="2"/>
  <c r="L874" i="2"/>
  <c r="M874" i="2"/>
  <c r="N874" i="2"/>
  <c r="O874" i="2"/>
  <c r="H875" i="2"/>
  <c r="J875" i="2"/>
  <c r="K875" i="2"/>
  <c r="L875" i="2"/>
  <c r="M875" i="2"/>
  <c r="N875" i="2"/>
  <c r="O875" i="2"/>
  <c r="H876" i="2"/>
  <c r="J876" i="2"/>
  <c r="K876" i="2"/>
  <c r="L876" i="2"/>
  <c r="M876" i="2"/>
  <c r="N876" i="2"/>
  <c r="O876" i="2"/>
  <c r="H877" i="2"/>
  <c r="J877" i="2"/>
  <c r="K877" i="2"/>
  <c r="L877" i="2"/>
  <c r="M877" i="2"/>
  <c r="N877" i="2"/>
  <c r="O877" i="2"/>
  <c r="H878" i="2"/>
  <c r="J878" i="2"/>
  <c r="K878" i="2"/>
  <c r="L878" i="2"/>
  <c r="M878" i="2"/>
  <c r="N878" i="2"/>
  <c r="O878" i="2"/>
  <c r="H879" i="2"/>
  <c r="J879" i="2"/>
  <c r="K879" i="2"/>
  <c r="L879" i="2"/>
  <c r="M879" i="2"/>
  <c r="N879" i="2"/>
  <c r="O879" i="2"/>
  <c r="H880" i="2"/>
  <c r="J880" i="2"/>
  <c r="K880" i="2"/>
  <c r="L880" i="2"/>
  <c r="M880" i="2"/>
  <c r="N880" i="2"/>
  <c r="O880" i="2"/>
  <c r="H881" i="2"/>
  <c r="J881" i="2"/>
  <c r="K881" i="2"/>
  <c r="L881" i="2"/>
  <c r="M881" i="2"/>
  <c r="N881" i="2"/>
  <c r="O881" i="2"/>
  <c r="H882" i="2"/>
  <c r="J882" i="2"/>
  <c r="K882" i="2"/>
  <c r="L882" i="2"/>
  <c r="M882" i="2"/>
  <c r="N882" i="2"/>
  <c r="O882" i="2"/>
  <c r="H883" i="2"/>
  <c r="J883" i="2"/>
  <c r="K883" i="2"/>
  <c r="L883" i="2"/>
  <c r="M883" i="2"/>
  <c r="N883" i="2"/>
  <c r="O883" i="2"/>
  <c r="H884" i="2"/>
  <c r="J884" i="2"/>
  <c r="K884" i="2"/>
  <c r="L884" i="2"/>
  <c r="M884" i="2"/>
  <c r="N884" i="2"/>
  <c r="O884" i="2"/>
  <c r="H885" i="2"/>
  <c r="J885" i="2"/>
  <c r="K885" i="2"/>
  <c r="L885" i="2"/>
  <c r="M885" i="2"/>
  <c r="N885" i="2"/>
  <c r="O885" i="2"/>
  <c r="H886" i="2"/>
  <c r="J886" i="2"/>
  <c r="K886" i="2"/>
  <c r="L886" i="2"/>
  <c r="M886" i="2"/>
  <c r="N886" i="2"/>
  <c r="O886" i="2"/>
  <c r="H887" i="2"/>
  <c r="J887" i="2"/>
  <c r="K887" i="2"/>
  <c r="L887" i="2"/>
  <c r="M887" i="2"/>
  <c r="N887" i="2"/>
  <c r="O887" i="2"/>
  <c r="H888" i="2"/>
  <c r="J888" i="2"/>
  <c r="K888" i="2"/>
  <c r="L888" i="2"/>
  <c r="M888" i="2"/>
  <c r="N888" i="2"/>
  <c r="O888" i="2"/>
  <c r="H889" i="2"/>
  <c r="J889" i="2"/>
  <c r="K889" i="2"/>
  <c r="L889" i="2"/>
  <c r="M889" i="2"/>
  <c r="N889" i="2"/>
  <c r="O889" i="2"/>
  <c r="H890" i="2"/>
  <c r="J890" i="2"/>
  <c r="K890" i="2"/>
  <c r="L890" i="2"/>
  <c r="M890" i="2"/>
  <c r="N890" i="2"/>
  <c r="O890" i="2"/>
  <c r="H891" i="2"/>
  <c r="J891" i="2"/>
  <c r="K891" i="2"/>
  <c r="L891" i="2"/>
  <c r="M891" i="2"/>
  <c r="N891" i="2"/>
  <c r="O891" i="2"/>
  <c r="H892" i="2"/>
  <c r="J892" i="2"/>
  <c r="K892" i="2"/>
  <c r="L892" i="2"/>
  <c r="M892" i="2"/>
  <c r="N892" i="2"/>
  <c r="O892" i="2"/>
  <c r="H893" i="2"/>
  <c r="J893" i="2"/>
  <c r="K893" i="2"/>
  <c r="L893" i="2"/>
  <c r="M893" i="2"/>
  <c r="N893" i="2"/>
  <c r="O893" i="2"/>
  <c r="H894" i="2"/>
  <c r="J894" i="2"/>
  <c r="K894" i="2"/>
  <c r="L894" i="2"/>
  <c r="M894" i="2"/>
  <c r="N894" i="2"/>
  <c r="O894" i="2"/>
  <c r="H895" i="2"/>
  <c r="J895" i="2"/>
  <c r="K895" i="2"/>
  <c r="L895" i="2"/>
  <c r="M895" i="2"/>
  <c r="N895" i="2"/>
  <c r="O895" i="2"/>
  <c r="H896" i="2"/>
  <c r="J896" i="2"/>
  <c r="K896" i="2"/>
  <c r="L896" i="2"/>
  <c r="M896" i="2"/>
  <c r="N896" i="2"/>
  <c r="O896" i="2"/>
  <c r="H897" i="2"/>
  <c r="J897" i="2"/>
  <c r="K897" i="2"/>
  <c r="L897" i="2"/>
  <c r="M897" i="2"/>
  <c r="N897" i="2"/>
  <c r="O897" i="2"/>
  <c r="H898" i="2"/>
  <c r="J898" i="2"/>
  <c r="K898" i="2"/>
  <c r="L898" i="2"/>
  <c r="M898" i="2"/>
  <c r="N898" i="2"/>
  <c r="O898" i="2"/>
  <c r="H899" i="2"/>
  <c r="J899" i="2"/>
  <c r="K899" i="2"/>
  <c r="L899" i="2"/>
  <c r="M899" i="2"/>
  <c r="N899" i="2"/>
  <c r="O899" i="2"/>
  <c r="H900" i="2"/>
  <c r="J900" i="2"/>
  <c r="K900" i="2"/>
  <c r="L900" i="2"/>
  <c r="M900" i="2"/>
  <c r="N900" i="2"/>
  <c r="O900" i="2"/>
  <c r="H901" i="2"/>
  <c r="J901" i="2"/>
  <c r="K901" i="2"/>
  <c r="L901" i="2"/>
  <c r="M901" i="2"/>
  <c r="N901" i="2"/>
  <c r="O901" i="2"/>
  <c r="H902" i="2"/>
  <c r="J902" i="2"/>
  <c r="K902" i="2"/>
  <c r="L902" i="2"/>
  <c r="M902" i="2"/>
  <c r="N902" i="2"/>
  <c r="O902" i="2"/>
  <c r="H903" i="2"/>
  <c r="J903" i="2"/>
  <c r="K903" i="2"/>
  <c r="L903" i="2"/>
  <c r="M903" i="2"/>
  <c r="N903" i="2"/>
  <c r="O903" i="2"/>
  <c r="H904" i="2"/>
  <c r="J904" i="2"/>
  <c r="K904" i="2"/>
  <c r="L904" i="2"/>
  <c r="M904" i="2"/>
  <c r="N904" i="2"/>
  <c r="O904" i="2"/>
  <c r="H905" i="2"/>
  <c r="J905" i="2"/>
  <c r="K905" i="2"/>
  <c r="L905" i="2"/>
  <c r="M905" i="2"/>
  <c r="N905" i="2"/>
  <c r="O905" i="2"/>
  <c r="H906" i="2"/>
  <c r="J906" i="2"/>
  <c r="K906" i="2"/>
  <c r="L906" i="2"/>
  <c r="M906" i="2"/>
  <c r="N906" i="2"/>
  <c r="O906" i="2"/>
  <c r="H907" i="2"/>
  <c r="J907" i="2"/>
  <c r="K907" i="2"/>
  <c r="L907" i="2"/>
  <c r="M907" i="2"/>
  <c r="N907" i="2"/>
  <c r="O907" i="2"/>
  <c r="H908" i="2"/>
  <c r="J908" i="2"/>
  <c r="K908" i="2"/>
  <c r="L908" i="2"/>
  <c r="M908" i="2"/>
  <c r="N908" i="2"/>
  <c r="O908" i="2"/>
  <c r="H909" i="2"/>
  <c r="J909" i="2"/>
  <c r="K909" i="2"/>
  <c r="L909" i="2"/>
  <c r="M909" i="2"/>
  <c r="N909" i="2"/>
  <c r="O909" i="2"/>
  <c r="H910" i="2"/>
  <c r="J910" i="2"/>
  <c r="K910" i="2"/>
  <c r="L910" i="2"/>
  <c r="M910" i="2"/>
  <c r="N910" i="2"/>
  <c r="O910" i="2"/>
  <c r="H911" i="2"/>
  <c r="J911" i="2"/>
  <c r="K911" i="2"/>
  <c r="L911" i="2"/>
  <c r="M911" i="2"/>
  <c r="N911" i="2"/>
  <c r="O911" i="2"/>
  <c r="H912" i="2"/>
  <c r="J912" i="2"/>
  <c r="K912" i="2"/>
  <c r="L912" i="2"/>
  <c r="M912" i="2"/>
  <c r="N912" i="2"/>
  <c r="O912" i="2"/>
  <c r="H913" i="2"/>
  <c r="J913" i="2"/>
  <c r="K913" i="2"/>
  <c r="L913" i="2"/>
  <c r="M913" i="2"/>
  <c r="N913" i="2"/>
  <c r="O913" i="2"/>
  <c r="H914" i="2"/>
  <c r="J914" i="2"/>
  <c r="K914" i="2"/>
  <c r="L914" i="2"/>
  <c r="M914" i="2"/>
  <c r="N914" i="2"/>
  <c r="O914" i="2"/>
  <c r="H915" i="2"/>
  <c r="J915" i="2"/>
  <c r="K915" i="2"/>
  <c r="L915" i="2"/>
  <c r="M915" i="2"/>
  <c r="N915" i="2"/>
  <c r="O915" i="2"/>
  <c r="H916" i="2"/>
  <c r="J916" i="2"/>
  <c r="K916" i="2"/>
  <c r="L916" i="2"/>
  <c r="M916" i="2"/>
  <c r="N916" i="2"/>
  <c r="O916" i="2"/>
  <c r="H917" i="2"/>
  <c r="J917" i="2"/>
  <c r="K917" i="2"/>
  <c r="L917" i="2"/>
  <c r="M917" i="2"/>
  <c r="N917" i="2"/>
  <c r="O917" i="2"/>
  <c r="H918" i="2"/>
  <c r="J918" i="2"/>
  <c r="K918" i="2"/>
  <c r="L918" i="2"/>
  <c r="M918" i="2"/>
  <c r="N918" i="2"/>
  <c r="O918" i="2"/>
  <c r="H919" i="2"/>
  <c r="J919" i="2"/>
  <c r="K919" i="2"/>
  <c r="L919" i="2"/>
  <c r="M919" i="2"/>
  <c r="N919" i="2"/>
  <c r="O919" i="2"/>
  <c r="H920" i="2"/>
  <c r="J920" i="2"/>
  <c r="K920" i="2"/>
  <c r="L920" i="2"/>
  <c r="M920" i="2"/>
  <c r="N920" i="2"/>
  <c r="O920" i="2"/>
  <c r="H921" i="2"/>
  <c r="J921" i="2"/>
  <c r="K921" i="2"/>
  <c r="L921" i="2"/>
  <c r="M921" i="2"/>
  <c r="N921" i="2"/>
  <c r="O921" i="2"/>
  <c r="H922" i="2"/>
  <c r="J922" i="2"/>
  <c r="K922" i="2"/>
  <c r="L922" i="2"/>
  <c r="M922" i="2"/>
  <c r="N922" i="2"/>
  <c r="O922" i="2"/>
  <c r="H923" i="2"/>
  <c r="J923" i="2"/>
  <c r="K923" i="2"/>
  <c r="L923" i="2"/>
  <c r="M923" i="2"/>
  <c r="N923" i="2"/>
  <c r="O923" i="2"/>
  <c r="H924" i="2"/>
  <c r="J924" i="2"/>
  <c r="K924" i="2"/>
  <c r="L924" i="2"/>
  <c r="M924" i="2"/>
  <c r="N924" i="2"/>
  <c r="O924" i="2"/>
  <c r="H925" i="2"/>
  <c r="J925" i="2"/>
  <c r="K925" i="2"/>
  <c r="L925" i="2"/>
  <c r="M925" i="2"/>
  <c r="N925" i="2"/>
  <c r="O925" i="2"/>
  <c r="H926" i="2"/>
  <c r="J926" i="2"/>
  <c r="K926" i="2"/>
  <c r="L926" i="2"/>
  <c r="M926" i="2"/>
  <c r="N926" i="2"/>
  <c r="O926" i="2"/>
  <c r="H927" i="2"/>
  <c r="J927" i="2"/>
  <c r="K927" i="2"/>
  <c r="L927" i="2"/>
  <c r="M927" i="2"/>
  <c r="N927" i="2"/>
  <c r="O927" i="2"/>
  <c r="H928" i="2"/>
  <c r="J928" i="2"/>
  <c r="K928" i="2"/>
  <c r="L928" i="2"/>
  <c r="M928" i="2"/>
  <c r="N928" i="2"/>
  <c r="O928" i="2"/>
  <c r="H929" i="2"/>
  <c r="J929" i="2"/>
  <c r="K929" i="2"/>
  <c r="L929" i="2"/>
  <c r="M929" i="2"/>
  <c r="N929" i="2"/>
  <c r="O929" i="2"/>
  <c r="H930" i="2"/>
  <c r="J930" i="2"/>
  <c r="K930" i="2"/>
  <c r="L930" i="2"/>
  <c r="M930" i="2"/>
  <c r="N930" i="2"/>
  <c r="O930" i="2"/>
  <c r="H931" i="2"/>
  <c r="J931" i="2"/>
  <c r="K931" i="2"/>
  <c r="L931" i="2"/>
  <c r="M931" i="2"/>
  <c r="N931" i="2"/>
  <c r="O931" i="2"/>
  <c r="H932" i="2"/>
  <c r="J932" i="2"/>
  <c r="K932" i="2"/>
  <c r="L932" i="2"/>
  <c r="M932" i="2"/>
  <c r="N932" i="2"/>
  <c r="O932" i="2"/>
  <c r="H933" i="2"/>
  <c r="J933" i="2"/>
  <c r="K933" i="2"/>
  <c r="L933" i="2"/>
  <c r="M933" i="2"/>
  <c r="N933" i="2"/>
  <c r="O933" i="2"/>
  <c r="H934" i="2"/>
  <c r="J934" i="2"/>
  <c r="K934" i="2"/>
  <c r="L934" i="2"/>
  <c r="M934" i="2"/>
  <c r="N934" i="2"/>
  <c r="O934" i="2"/>
  <c r="H935" i="2"/>
  <c r="J935" i="2"/>
  <c r="K935" i="2"/>
  <c r="L935" i="2"/>
  <c r="M935" i="2"/>
  <c r="N935" i="2"/>
  <c r="O935" i="2"/>
  <c r="H936" i="2"/>
  <c r="J936" i="2"/>
  <c r="K936" i="2"/>
  <c r="L936" i="2"/>
  <c r="M936" i="2"/>
  <c r="N936" i="2"/>
  <c r="O936" i="2"/>
  <c r="H937" i="2"/>
  <c r="J937" i="2"/>
  <c r="K937" i="2"/>
  <c r="L937" i="2"/>
  <c r="M937" i="2"/>
  <c r="N937" i="2"/>
  <c r="O937" i="2"/>
  <c r="H938" i="2"/>
  <c r="J938" i="2"/>
  <c r="K938" i="2"/>
  <c r="L938" i="2"/>
  <c r="M938" i="2"/>
  <c r="N938" i="2"/>
  <c r="O938" i="2"/>
  <c r="H939" i="2"/>
  <c r="J939" i="2"/>
  <c r="K939" i="2"/>
  <c r="L939" i="2"/>
  <c r="M939" i="2"/>
  <c r="N939" i="2"/>
  <c r="O939" i="2"/>
  <c r="H940" i="2"/>
  <c r="J940" i="2"/>
  <c r="K940" i="2"/>
  <c r="L940" i="2"/>
  <c r="M940" i="2"/>
  <c r="N940" i="2"/>
  <c r="O940" i="2"/>
  <c r="H941" i="2"/>
  <c r="J941" i="2"/>
  <c r="K941" i="2"/>
  <c r="L941" i="2"/>
  <c r="M941" i="2"/>
  <c r="N941" i="2"/>
  <c r="O941" i="2"/>
  <c r="H942" i="2"/>
  <c r="J942" i="2"/>
  <c r="K942" i="2"/>
  <c r="L942" i="2"/>
  <c r="M942" i="2"/>
  <c r="N942" i="2"/>
  <c r="O942" i="2"/>
  <c r="H943" i="2"/>
  <c r="J943" i="2"/>
  <c r="K943" i="2"/>
  <c r="L943" i="2"/>
  <c r="M943" i="2"/>
  <c r="N943" i="2"/>
  <c r="O943" i="2"/>
  <c r="H944" i="2"/>
  <c r="J944" i="2"/>
  <c r="K944" i="2"/>
  <c r="L944" i="2"/>
  <c r="M944" i="2"/>
  <c r="N944" i="2"/>
  <c r="O944" i="2"/>
  <c r="H945" i="2"/>
  <c r="J945" i="2"/>
  <c r="K945" i="2"/>
  <c r="L945" i="2"/>
  <c r="M945" i="2"/>
  <c r="N945" i="2"/>
  <c r="O945" i="2"/>
  <c r="H946" i="2"/>
  <c r="J946" i="2"/>
  <c r="K946" i="2"/>
  <c r="L946" i="2"/>
  <c r="M946" i="2"/>
  <c r="N946" i="2"/>
  <c r="O946" i="2"/>
  <c r="H947" i="2"/>
  <c r="J947" i="2"/>
  <c r="K947" i="2"/>
  <c r="L947" i="2"/>
  <c r="M947" i="2"/>
  <c r="N947" i="2"/>
  <c r="O947" i="2"/>
  <c r="H948" i="2"/>
  <c r="J948" i="2"/>
  <c r="K948" i="2"/>
  <c r="L948" i="2"/>
  <c r="M948" i="2"/>
  <c r="N948" i="2"/>
  <c r="O948" i="2"/>
  <c r="H949" i="2"/>
  <c r="J949" i="2"/>
  <c r="K949" i="2"/>
  <c r="L949" i="2"/>
  <c r="M949" i="2"/>
  <c r="N949" i="2"/>
  <c r="O949" i="2"/>
  <c r="H950" i="2"/>
  <c r="J950" i="2"/>
  <c r="K950" i="2"/>
  <c r="L950" i="2"/>
  <c r="M950" i="2"/>
  <c r="N950" i="2"/>
  <c r="O950" i="2"/>
  <c r="H951" i="2"/>
  <c r="J951" i="2"/>
  <c r="K951" i="2"/>
  <c r="L951" i="2"/>
  <c r="M951" i="2"/>
  <c r="N951" i="2"/>
  <c r="O951" i="2"/>
  <c r="H952" i="2"/>
  <c r="J952" i="2"/>
  <c r="K952" i="2"/>
  <c r="L952" i="2"/>
  <c r="M952" i="2"/>
  <c r="N952" i="2"/>
  <c r="O952" i="2"/>
  <c r="H953" i="2"/>
  <c r="J953" i="2"/>
  <c r="K953" i="2"/>
  <c r="L953" i="2"/>
  <c r="M953" i="2"/>
  <c r="N953" i="2"/>
  <c r="O953" i="2"/>
  <c r="H954" i="2"/>
  <c r="J954" i="2"/>
  <c r="K954" i="2"/>
  <c r="L954" i="2"/>
  <c r="M954" i="2"/>
  <c r="N954" i="2"/>
  <c r="O954" i="2"/>
  <c r="H955" i="2"/>
  <c r="J955" i="2"/>
  <c r="K955" i="2"/>
  <c r="L955" i="2"/>
  <c r="M955" i="2"/>
  <c r="N955" i="2"/>
  <c r="O955" i="2"/>
  <c r="H956" i="2"/>
  <c r="J956" i="2"/>
  <c r="K956" i="2"/>
  <c r="L956" i="2"/>
  <c r="M956" i="2"/>
  <c r="N956" i="2"/>
  <c r="O956" i="2"/>
  <c r="H957" i="2"/>
  <c r="J957" i="2"/>
  <c r="K957" i="2"/>
  <c r="L957" i="2"/>
  <c r="M957" i="2"/>
  <c r="N957" i="2"/>
  <c r="O957" i="2"/>
  <c r="H958" i="2"/>
  <c r="J958" i="2"/>
  <c r="K958" i="2"/>
  <c r="L958" i="2"/>
  <c r="M958" i="2"/>
  <c r="N958" i="2"/>
  <c r="O958" i="2"/>
  <c r="H959" i="2"/>
  <c r="J959" i="2"/>
  <c r="K959" i="2"/>
  <c r="L959" i="2"/>
  <c r="M959" i="2"/>
  <c r="N959" i="2"/>
  <c r="O959" i="2"/>
  <c r="H960" i="2"/>
  <c r="J960" i="2"/>
  <c r="K960" i="2"/>
  <c r="L960" i="2"/>
  <c r="M960" i="2"/>
  <c r="N960" i="2"/>
  <c r="O960" i="2"/>
  <c r="H961" i="2"/>
  <c r="J961" i="2"/>
  <c r="K961" i="2"/>
  <c r="L961" i="2"/>
  <c r="M961" i="2"/>
  <c r="N961" i="2"/>
  <c r="O961" i="2"/>
  <c r="H962" i="2"/>
  <c r="J962" i="2"/>
  <c r="K962" i="2"/>
  <c r="L962" i="2"/>
  <c r="M962" i="2"/>
  <c r="N962" i="2"/>
  <c r="O962" i="2"/>
  <c r="H963" i="2"/>
  <c r="J963" i="2"/>
  <c r="K963" i="2"/>
  <c r="L963" i="2"/>
  <c r="M963" i="2"/>
  <c r="N963" i="2"/>
  <c r="O963" i="2"/>
  <c r="H964" i="2"/>
  <c r="J964" i="2"/>
  <c r="K964" i="2"/>
  <c r="L964" i="2"/>
  <c r="M964" i="2"/>
  <c r="N964" i="2"/>
  <c r="O964" i="2"/>
  <c r="H965" i="2"/>
  <c r="J965" i="2"/>
  <c r="K965" i="2"/>
  <c r="L965" i="2"/>
  <c r="M965" i="2"/>
  <c r="N965" i="2"/>
  <c r="O965" i="2"/>
  <c r="H966" i="2"/>
  <c r="J966" i="2"/>
  <c r="K966" i="2"/>
  <c r="L966" i="2"/>
  <c r="M966" i="2"/>
  <c r="N966" i="2"/>
  <c r="O966" i="2"/>
  <c r="H967" i="2"/>
  <c r="J967" i="2"/>
  <c r="K967" i="2"/>
  <c r="L967" i="2"/>
  <c r="M967" i="2"/>
  <c r="N967" i="2"/>
  <c r="O967" i="2"/>
  <c r="H968" i="2"/>
  <c r="J968" i="2"/>
  <c r="K968" i="2"/>
  <c r="L968" i="2"/>
  <c r="M968" i="2"/>
  <c r="N968" i="2"/>
  <c r="O968" i="2"/>
  <c r="H969" i="2"/>
  <c r="J969" i="2"/>
  <c r="K969" i="2"/>
  <c r="L969" i="2"/>
  <c r="M969" i="2"/>
  <c r="N969" i="2"/>
  <c r="O969" i="2"/>
  <c r="H970" i="2"/>
  <c r="J970" i="2"/>
  <c r="K970" i="2"/>
  <c r="L970" i="2"/>
  <c r="M970" i="2"/>
  <c r="N970" i="2"/>
  <c r="O970" i="2"/>
  <c r="H971" i="2"/>
  <c r="J971" i="2"/>
  <c r="K971" i="2"/>
  <c r="L971" i="2"/>
  <c r="M971" i="2"/>
  <c r="N971" i="2"/>
  <c r="O971" i="2"/>
  <c r="H972" i="2"/>
  <c r="J972" i="2"/>
  <c r="K972" i="2"/>
  <c r="L972" i="2"/>
  <c r="M972" i="2"/>
  <c r="N972" i="2"/>
  <c r="O972" i="2"/>
  <c r="H973" i="2"/>
  <c r="J973" i="2"/>
  <c r="K973" i="2"/>
  <c r="L973" i="2"/>
  <c r="M973" i="2"/>
  <c r="N973" i="2"/>
  <c r="O973" i="2"/>
  <c r="H974" i="2"/>
  <c r="J974" i="2"/>
  <c r="K974" i="2"/>
  <c r="L974" i="2"/>
  <c r="M974" i="2"/>
  <c r="N974" i="2"/>
  <c r="O974" i="2"/>
  <c r="H975" i="2"/>
  <c r="J975" i="2"/>
  <c r="K975" i="2"/>
  <c r="L975" i="2"/>
  <c r="M975" i="2"/>
  <c r="N975" i="2"/>
  <c r="O975" i="2"/>
  <c r="H976" i="2"/>
  <c r="J976" i="2"/>
  <c r="K976" i="2"/>
  <c r="L976" i="2"/>
  <c r="M976" i="2"/>
  <c r="N976" i="2"/>
  <c r="O976" i="2"/>
  <c r="H977" i="2"/>
  <c r="J977" i="2"/>
  <c r="K977" i="2"/>
  <c r="L977" i="2"/>
  <c r="M977" i="2"/>
  <c r="N977" i="2"/>
  <c r="O977" i="2"/>
  <c r="H978" i="2"/>
  <c r="J978" i="2"/>
  <c r="K978" i="2"/>
  <c r="L978" i="2"/>
  <c r="M978" i="2"/>
  <c r="N978" i="2"/>
  <c r="O978" i="2"/>
  <c r="H979" i="2"/>
  <c r="J979" i="2"/>
  <c r="K979" i="2"/>
  <c r="L979" i="2"/>
  <c r="M979" i="2"/>
  <c r="N979" i="2"/>
  <c r="O979" i="2"/>
  <c r="H980" i="2"/>
  <c r="J980" i="2"/>
  <c r="K980" i="2"/>
  <c r="L980" i="2"/>
  <c r="M980" i="2"/>
  <c r="N980" i="2"/>
  <c r="O980" i="2"/>
  <c r="H981" i="2"/>
  <c r="J981" i="2"/>
  <c r="K981" i="2"/>
  <c r="L981" i="2"/>
  <c r="M981" i="2"/>
  <c r="N981" i="2"/>
  <c r="O981" i="2"/>
  <c r="H982" i="2"/>
  <c r="J982" i="2"/>
  <c r="K982" i="2"/>
  <c r="L982" i="2"/>
  <c r="M982" i="2"/>
  <c r="N982" i="2"/>
  <c r="O982" i="2"/>
  <c r="H983" i="2"/>
  <c r="J983" i="2"/>
  <c r="K983" i="2"/>
  <c r="L983" i="2"/>
  <c r="M983" i="2"/>
  <c r="N983" i="2"/>
  <c r="O983" i="2"/>
  <c r="H984" i="2"/>
  <c r="J984" i="2"/>
  <c r="K984" i="2"/>
  <c r="L984" i="2"/>
  <c r="M984" i="2"/>
  <c r="N984" i="2"/>
  <c r="O984" i="2"/>
  <c r="H985" i="2"/>
  <c r="J985" i="2"/>
  <c r="K985" i="2"/>
  <c r="L985" i="2"/>
  <c r="M985" i="2"/>
  <c r="N985" i="2"/>
  <c r="O985" i="2"/>
  <c r="H986" i="2"/>
  <c r="J986" i="2"/>
  <c r="K986" i="2"/>
  <c r="L986" i="2"/>
  <c r="M986" i="2"/>
  <c r="N986" i="2"/>
  <c r="O986" i="2"/>
  <c r="H987" i="2"/>
  <c r="J987" i="2"/>
  <c r="K987" i="2"/>
  <c r="L987" i="2"/>
  <c r="M987" i="2"/>
  <c r="N987" i="2"/>
  <c r="O987" i="2"/>
  <c r="H988" i="2"/>
  <c r="J988" i="2"/>
  <c r="K988" i="2"/>
  <c r="L988" i="2"/>
  <c r="M988" i="2"/>
  <c r="N988" i="2"/>
  <c r="O988" i="2"/>
  <c r="H989" i="2"/>
  <c r="J989" i="2"/>
  <c r="K989" i="2"/>
  <c r="L989" i="2"/>
  <c r="M989" i="2"/>
  <c r="N989" i="2"/>
  <c r="O989" i="2"/>
  <c r="H990" i="2"/>
  <c r="J990" i="2"/>
  <c r="K990" i="2"/>
  <c r="L990" i="2"/>
  <c r="M990" i="2"/>
  <c r="N990" i="2"/>
  <c r="O990" i="2"/>
  <c r="H991" i="2"/>
  <c r="J991" i="2"/>
  <c r="K991" i="2"/>
  <c r="L991" i="2"/>
  <c r="M991" i="2"/>
  <c r="N991" i="2"/>
  <c r="O991" i="2"/>
  <c r="H992" i="2"/>
  <c r="J992" i="2"/>
  <c r="K992" i="2"/>
  <c r="L992" i="2"/>
  <c r="M992" i="2"/>
  <c r="N992" i="2"/>
  <c r="O992" i="2"/>
  <c r="H993" i="2"/>
  <c r="J993" i="2"/>
  <c r="K993" i="2"/>
  <c r="L993" i="2"/>
  <c r="M993" i="2"/>
  <c r="N993" i="2"/>
  <c r="O993" i="2"/>
  <c r="H994" i="2"/>
  <c r="J994" i="2"/>
  <c r="K994" i="2"/>
  <c r="L994" i="2"/>
  <c r="M994" i="2"/>
  <c r="N994" i="2"/>
  <c r="O994" i="2"/>
  <c r="H995" i="2"/>
  <c r="J995" i="2"/>
  <c r="K995" i="2"/>
  <c r="L995" i="2"/>
  <c r="M995" i="2"/>
  <c r="N995" i="2"/>
  <c r="O995" i="2"/>
  <c r="H996" i="2"/>
  <c r="J996" i="2"/>
  <c r="K996" i="2"/>
  <c r="L996" i="2"/>
  <c r="M996" i="2"/>
  <c r="N996" i="2"/>
  <c r="O996" i="2"/>
  <c r="H997" i="2"/>
  <c r="J997" i="2"/>
  <c r="K997" i="2"/>
  <c r="L997" i="2"/>
  <c r="M997" i="2"/>
  <c r="N997" i="2"/>
  <c r="O997" i="2"/>
  <c r="H998" i="2"/>
  <c r="J998" i="2"/>
  <c r="K998" i="2"/>
  <c r="L998" i="2"/>
  <c r="M998" i="2"/>
  <c r="N998" i="2"/>
  <c r="O998" i="2"/>
  <c r="H999" i="2"/>
  <c r="J999" i="2"/>
  <c r="K999" i="2"/>
  <c r="L999" i="2"/>
  <c r="M999" i="2"/>
  <c r="N999" i="2"/>
  <c r="O999" i="2"/>
  <c r="H1000" i="2"/>
  <c r="J1000" i="2"/>
  <c r="K1000" i="2"/>
  <c r="L1000" i="2"/>
  <c r="M1000" i="2"/>
  <c r="N1000" i="2"/>
  <c r="O1000" i="2"/>
  <c r="H1001" i="2"/>
  <c r="J1001" i="2"/>
  <c r="K1001" i="2"/>
  <c r="L1001" i="2"/>
  <c r="M1001" i="2"/>
  <c r="N1001" i="2"/>
  <c r="O1001" i="2"/>
  <c r="H1002" i="2"/>
  <c r="J1002" i="2"/>
  <c r="K1002" i="2"/>
  <c r="L1002" i="2"/>
  <c r="M1002" i="2"/>
  <c r="N1002" i="2"/>
  <c r="O1002" i="2"/>
  <c r="H1003" i="2"/>
  <c r="J1003" i="2"/>
  <c r="K1003" i="2"/>
  <c r="L1003" i="2"/>
  <c r="M1003" i="2"/>
  <c r="N1003" i="2"/>
  <c r="O1003" i="2"/>
  <c r="H1004" i="2"/>
  <c r="J1004" i="2"/>
  <c r="K1004" i="2"/>
  <c r="L1004" i="2"/>
  <c r="M1004" i="2"/>
  <c r="N1004" i="2"/>
  <c r="O1004" i="2"/>
  <c r="H1005" i="2"/>
  <c r="J1005" i="2"/>
  <c r="K1005" i="2"/>
  <c r="L1005" i="2"/>
  <c r="M1005" i="2"/>
  <c r="N1005" i="2"/>
  <c r="O1005" i="2"/>
  <c r="H1006" i="2"/>
  <c r="J1006" i="2"/>
  <c r="K1006" i="2"/>
  <c r="L1006" i="2"/>
  <c r="M1006" i="2"/>
  <c r="N1006" i="2"/>
  <c r="O1006" i="2"/>
  <c r="H1007" i="2"/>
  <c r="J1007" i="2"/>
  <c r="K1007" i="2"/>
  <c r="L1007" i="2"/>
  <c r="M1007" i="2"/>
  <c r="N1007" i="2"/>
  <c r="O1007" i="2"/>
  <c r="H1008" i="2"/>
  <c r="J1008" i="2"/>
  <c r="K1008" i="2"/>
  <c r="L1008" i="2"/>
  <c r="M1008" i="2"/>
  <c r="N1008" i="2"/>
  <c r="O1008" i="2"/>
  <c r="H1009" i="2"/>
  <c r="J1009" i="2"/>
  <c r="K1009" i="2"/>
  <c r="L1009" i="2"/>
  <c r="M1009" i="2"/>
  <c r="N1009" i="2"/>
  <c r="O1009" i="2"/>
  <c r="H1010" i="2"/>
  <c r="J1010" i="2"/>
  <c r="K1010" i="2"/>
  <c r="L1010" i="2"/>
  <c r="M1010" i="2"/>
  <c r="N1010" i="2"/>
  <c r="O1010" i="2"/>
  <c r="H1011" i="2"/>
  <c r="J1011" i="2"/>
  <c r="K1011" i="2"/>
  <c r="L1011" i="2"/>
  <c r="M1011" i="2"/>
  <c r="N1011" i="2"/>
  <c r="O1011" i="2"/>
  <c r="H1012" i="2"/>
  <c r="J1012" i="2"/>
  <c r="K1012" i="2"/>
  <c r="L1012" i="2"/>
  <c r="M1012" i="2"/>
  <c r="N1012" i="2"/>
  <c r="O1012" i="2"/>
  <c r="H1013" i="2"/>
  <c r="J1013" i="2"/>
  <c r="K1013" i="2"/>
  <c r="L1013" i="2"/>
  <c r="M1013" i="2"/>
  <c r="N1013" i="2"/>
  <c r="O1013" i="2"/>
  <c r="H1014" i="2"/>
  <c r="J1014" i="2"/>
  <c r="K1014" i="2"/>
  <c r="L1014" i="2"/>
  <c r="M1014" i="2"/>
  <c r="N1014" i="2"/>
  <c r="O1014" i="2"/>
  <c r="H1015" i="2"/>
  <c r="J1015" i="2"/>
  <c r="K1015" i="2"/>
  <c r="L1015" i="2"/>
  <c r="M1015" i="2"/>
  <c r="N1015" i="2"/>
  <c r="O1015" i="2"/>
  <c r="H1016" i="2"/>
  <c r="J1016" i="2"/>
  <c r="K1016" i="2"/>
  <c r="L1016" i="2"/>
  <c r="M1016" i="2"/>
  <c r="N1016" i="2"/>
  <c r="O1016" i="2"/>
  <c r="H1017" i="2"/>
  <c r="J1017" i="2"/>
  <c r="K1017" i="2"/>
  <c r="L1017" i="2"/>
  <c r="M1017" i="2"/>
  <c r="N1017" i="2"/>
  <c r="O1017" i="2"/>
  <c r="H1018" i="2"/>
  <c r="J1018" i="2"/>
  <c r="K1018" i="2"/>
  <c r="L1018" i="2"/>
  <c r="M1018" i="2"/>
  <c r="N1018" i="2"/>
  <c r="O1018" i="2"/>
  <c r="H1019" i="2"/>
  <c r="J1019" i="2"/>
  <c r="K1019" i="2"/>
  <c r="L1019" i="2"/>
  <c r="M1019" i="2"/>
  <c r="N1019" i="2"/>
  <c r="O1019" i="2"/>
  <c r="H1020" i="2"/>
  <c r="J1020" i="2"/>
  <c r="K1020" i="2"/>
  <c r="L1020" i="2"/>
  <c r="M1020" i="2"/>
  <c r="N1020" i="2"/>
  <c r="O1020" i="2"/>
  <c r="H1021" i="2"/>
  <c r="J1021" i="2"/>
  <c r="K1021" i="2"/>
  <c r="L1021" i="2"/>
  <c r="M1021" i="2"/>
  <c r="N1021" i="2"/>
  <c r="O1021" i="2"/>
  <c r="H1022" i="2"/>
  <c r="J1022" i="2"/>
  <c r="K1022" i="2"/>
  <c r="L1022" i="2"/>
  <c r="M1022" i="2"/>
  <c r="N1022" i="2"/>
  <c r="O1022" i="2"/>
  <c r="H1023" i="2"/>
  <c r="J1023" i="2"/>
  <c r="K1023" i="2"/>
  <c r="L1023" i="2"/>
  <c r="M1023" i="2"/>
  <c r="N1023" i="2"/>
  <c r="O1023" i="2"/>
  <c r="H1024" i="2"/>
  <c r="J1024" i="2"/>
  <c r="K1024" i="2"/>
  <c r="L1024" i="2"/>
  <c r="M1024" i="2"/>
  <c r="N1024" i="2"/>
  <c r="O1024" i="2"/>
  <c r="H1025" i="2"/>
  <c r="J1025" i="2"/>
  <c r="K1025" i="2"/>
  <c r="L1025" i="2"/>
  <c r="M1025" i="2"/>
  <c r="N1025" i="2"/>
  <c r="O1025" i="2"/>
  <c r="H1026" i="2"/>
  <c r="J1026" i="2"/>
  <c r="K1026" i="2"/>
  <c r="L1026" i="2"/>
  <c r="M1026" i="2"/>
  <c r="N1026" i="2"/>
  <c r="O1026" i="2"/>
  <c r="H1027" i="2"/>
  <c r="J1027" i="2"/>
  <c r="K1027" i="2"/>
  <c r="L1027" i="2"/>
  <c r="M1027" i="2"/>
  <c r="N1027" i="2"/>
  <c r="O1027" i="2"/>
  <c r="H1028" i="2"/>
  <c r="J1028" i="2"/>
  <c r="K1028" i="2"/>
  <c r="L1028" i="2"/>
  <c r="M1028" i="2"/>
  <c r="N1028" i="2"/>
  <c r="O1028" i="2"/>
  <c r="H1029" i="2"/>
  <c r="J1029" i="2"/>
  <c r="K1029" i="2"/>
  <c r="L1029" i="2"/>
  <c r="M1029" i="2"/>
  <c r="N1029" i="2"/>
  <c r="O1029" i="2"/>
  <c r="H1030" i="2"/>
  <c r="J1030" i="2"/>
  <c r="K1030" i="2"/>
  <c r="L1030" i="2"/>
  <c r="M1030" i="2"/>
  <c r="N1030" i="2"/>
  <c r="O1030" i="2"/>
  <c r="H1031" i="2"/>
  <c r="J1031" i="2"/>
  <c r="K1031" i="2"/>
  <c r="L1031" i="2"/>
  <c r="M1031" i="2"/>
  <c r="N1031" i="2"/>
  <c r="O1031" i="2"/>
  <c r="H1032" i="2"/>
  <c r="J1032" i="2"/>
  <c r="K1032" i="2"/>
  <c r="L1032" i="2"/>
  <c r="M1032" i="2"/>
  <c r="N1032" i="2"/>
  <c r="O1032" i="2"/>
  <c r="H1033" i="2"/>
  <c r="J1033" i="2"/>
  <c r="K1033" i="2"/>
  <c r="L1033" i="2"/>
  <c r="M1033" i="2"/>
  <c r="N1033" i="2"/>
  <c r="O1033" i="2"/>
  <c r="H1034" i="2"/>
  <c r="J1034" i="2"/>
  <c r="K1034" i="2"/>
  <c r="L1034" i="2"/>
  <c r="M1034" i="2"/>
  <c r="N1034" i="2"/>
  <c r="O1034" i="2"/>
  <c r="H1035" i="2"/>
  <c r="J1035" i="2"/>
  <c r="K1035" i="2"/>
  <c r="L1035" i="2"/>
  <c r="M1035" i="2"/>
  <c r="N1035" i="2"/>
  <c r="O1035" i="2"/>
  <c r="H1036" i="2"/>
  <c r="J1036" i="2"/>
  <c r="K1036" i="2"/>
  <c r="L1036" i="2"/>
  <c r="M1036" i="2"/>
  <c r="N1036" i="2"/>
  <c r="O1036" i="2"/>
  <c r="H1037" i="2"/>
  <c r="J1037" i="2"/>
  <c r="K1037" i="2"/>
  <c r="L1037" i="2"/>
  <c r="M1037" i="2"/>
  <c r="N1037" i="2"/>
  <c r="O1037" i="2"/>
  <c r="H1038" i="2"/>
  <c r="J1038" i="2"/>
  <c r="K1038" i="2"/>
  <c r="L1038" i="2"/>
  <c r="M1038" i="2"/>
  <c r="N1038" i="2"/>
  <c r="O1038" i="2"/>
  <c r="H1039" i="2"/>
  <c r="J1039" i="2"/>
  <c r="K1039" i="2"/>
  <c r="L1039" i="2"/>
  <c r="M1039" i="2"/>
  <c r="N1039" i="2"/>
  <c r="O1039" i="2"/>
  <c r="H1040" i="2"/>
  <c r="J1040" i="2"/>
  <c r="K1040" i="2"/>
  <c r="L1040" i="2"/>
  <c r="M1040" i="2"/>
  <c r="N1040" i="2"/>
  <c r="O1040" i="2"/>
  <c r="H1041" i="2"/>
  <c r="J1041" i="2"/>
  <c r="K1041" i="2"/>
  <c r="L1041" i="2"/>
  <c r="M1041" i="2"/>
  <c r="N1041" i="2"/>
  <c r="O1041" i="2"/>
  <c r="H1042" i="2"/>
  <c r="J1042" i="2"/>
  <c r="K1042" i="2"/>
  <c r="L1042" i="2"/>
  <c r="M1042" i="2"/>
  <c r="N1042" i="2"/>
  <c r="O1042" i="2"/>
  <c r="H1043" i="2"/>
  <c r="J1043" i="2"/>
  <c r="K1043" i="2"/>
  <c r="L1043" i="2"/>
  <c r="M1043" i="2"/>
  <c r="N1043" i="2"/>
  <c r="O1043" i="2"/>
  <c r="H1044" i="2"/>
  <c r="J1044" i="2"/>
  <c r="K1044" i="2"/>
  <c r="L1044" i="2"/>
  <c r="M1044" i="2"/>
  <c r="N1044" i="2"/>
  <c r="O1044" i="2"/>
  <c r="H1045" i="2"/>
  <c r="J1045" i="2"/>
  <c r="K1045" i="2"/>
  <c r="L1045" i="2"/>
  <c r="M1045" i="2"/>
  <c r="N1045" i="2"/>
  <c r="O1045" i="2"/>
  <c r="H1046" i="2"/>
  <c r="J1046" i="2"/>
  <c r="K1046" i="2"/>
  <c r="L1046" i="2"/>
  <c r="M1046" i="2"/>
  <c r="N1046" i="2"/>
  <c r="O1046" i="2"/>
  <c r="H1047" i="2"/>
  <c r="J1047" i="2"/>
  <c r="K1047" i="2"/>
  <c r="L1047" i="2"/>
  <c r="M1047" i="2"/>
  <c r="N1047" i="2"/>
  <c r="O1047" i="2"/>
  <c r="H1048" i="2"/>
  <c r="J1048" i="2"/>
  <c r="K1048" i="2"/>
  <c r="L1048" i="2"/>
  <c r="M1048" i="2"/>
  <c r="N1048" i="2"/>
  <c r="O1048" i="2"/>
  <c r="H1049" i="2"/>
  <c r="J1049" i="2"/>
  <c r="K1049" i="2"/>
  <c r="L1049" i="2"/>
  <c r="M1049" i="2"/>
  <c r="N1049" i="2"/>
  <c r="O1049" i="2"/>
  <c r="H1050" i="2"/>
  <c r="J1050" i="2"/>
  <c r="K1050" i="2"/>
  <c r="L1050" i="2"/>
  <c r="M1050" i="2"/>
  <c r="N1050" i="2"/>
  <c r="O1050" i="2"/>
  <c r="H1051" i="2"/>
  <c r="J1051" i="2"/>
  <c r="K1051" i="2"/>
  <c r="L1051" i="2"/>
  <c r="M1051" i="2"/>
  <c r="N1051" i="2"/>
  <c r="O1051" i="2"/>
  <c r="H1052" i="2"/>
  <c r="J1052" i="2"/>
  <c r="K1052" i="2"/>
  <c r="L1052" i="2"/>
  <c r="M1052" i="2"/>
  <c r="N1052" i="2"/>
  <c r="O1052" i="2"/>
  <c r="H1053" i="2"/>
  <c r="J1053" i="2"/>
  <c r="K1053" i="2"/>
  <c r="L1053" i="2"/>
  <c r="M1053" i="2"/>
  <c r="N1053" i="2"/>
  <c r="O1053" i="2"/>
  <c r="H1054" i="2"/>
  <c r="J1054" i="2"/>
  <c r="K1054" i="2"/>
  <c r="L1054" i="2"/>
  <c r="M1054" i="2"/>
  <c r="N1054" i="2"/>
  <c r="O1054" i="2"/>
  <c r="H1055" i="2"/>
  <c r="J1055" i="2"/>
  <c r="K1055" i="2"/>
  <c r="L1055" i="2"/>
  <c r="M1055" i="2"/>
  <c r="N1055" i="2"/>
  <c r="O1055" i="2"/>
  <c r="H1056" i="2"/>
  <c r="J1056" i="2"/>
  <c r="K1056" i="2"/>
  <c r="L1056" i="2"/>
  <c r="M1056" i="2"/>
  <c r="N1056" i="2"/>
  <c r="O1056" i="2"/>
  <c r="H1057" i="2"/>
  <c r="J1057" i="2"/>
  <c r="K1057" i="2"/>
  <c r="L1057" i="2"/>
  <c r="M1057" i="2"/>
  <c r="N1057" i="2"/>
  <c r="O1057" i="2"/>
  <c r="H1058" i="2"/>
  <c r="J1058" i="2"/>
  <c r="K1058" i="2"/>
  <c r="L1058" i="2"/>
  <c r="M1058" i="2"/>
  <c r="N1058" i="2"/>
  <c r="O1058" i="2"/>
  <c r="H1059" i="2"/>
  <c r="J1059" i="2"/>
  <c r="K1059" i="2"/>
  <c r="L1059" i="2"/>
  <c r="M1059" i="2"/>
  <c r="N1059" i="2"/>
  <c r="O1059" i="2"/>
  <c r="H1060" i="2"/>
  <c r="J1060" i="2"/>
  <c r="K1060" i="2"/>
  <c r="L1060" i="2"/>
  <c r="M1060" i="2"/>
  <c r="N1060" i="2"/>
  <c r="O1060" i="2"/>
  <c r="H1061" i="2"/>
  <c r="J1061" i="2"/>
  <c r="K1061" i="2"/>
  <c r="L1061" i="2"/>
  <c r="M1061" i="2"/>
  <c r="N1061" i="2"/>
  <c r="O1061" i="2"/>
  <c r="H1062" i="2"/>
  <c r="J1062" i="2"/>
  <c r="K1062" i="2"/>
  <c r="L1062" i="2"/>
  <c r="M1062" i="2"/>
  <c r="N1062" i="2"/>
  <c r="O1062" i="2"/>
  <c r="H1063" i="2"/>
  <c r="J1063" i="2"/>
  <c r="K1063" i="2"/>
  <c r="L1063" i="2"/>
  <c r="M1063" i="2"/>
  <c r="N1063" i="2"/>
  <c r="O1063" i="2"/>
  <c r="H1064" i="2"/>
  <c r="J1064" i="2"/>
  <c r="K1064" i="2"/>
  <c r="L1064" i="2"/>
  <c r="M1064" i="2"/>
  <c r="N1064" i="2"/>
  <c r="O1064" i="2"/>
  <c r="H1065" i="2"/>
  <c r="J1065" i="2"/>
  <c r="K1065" i="2"/>
  <c r="L1065" i="2"/>
  <c r="M1065" i="2"/>
  <c r="N1065" i="2"/>
  <c r="O1065" i="2"/>
  <c r="H1066" i="2"/>
  <c r="J1066" i="2"/>
  <c r="K1066" i="2"/>
  <c r="L1066" i="2"/>
  <c r="M1066" i="2"/>
  <c r="N1066" i="2"/>
  <c r="O1066" i="2"/>
  <c r="H1067" i="2"/>
  <c r="J1067" i="2"/>
  <c r="K1067" i="2"/>
  <c r="L1067" i="2"/>
  <c r="M1067" i="2"/>
  <c r="N1067" i="2"/>
  <c r="O1067" i="2"/>
  <c r="H1068" i="2"/>
  <c r="J1068" i="2"/>
  <c r="K1068" i="2"/>
  <c r="L1068" i="2"/>
  <c r="M1068" i="2"/>
  <c r="N1068" i="2"/>
  <c r="O1068" i="2"/>
  <c r="H1069" i="2"/>
  <c r="J1069" i="2"/>
  <c r="K1069" i="2"/>
  <c r="L1069" i="2"/>
  <c r="M1069" i="2"/>
  <c r="N1069" i="2"/>
  <c r="O1069" i="2"/>
  <c r="H1070" i="2"/>
  <c r="J1070" i="2"/>
  <c r="K1070" i="2"/>
  <c r="L1070" i="2"/>
  <c r="M1070" i="2"/>
  <c r="N1070" i="2"/>
  <c r="O1070" i="2"/>
  <c r="H1071" i="2"/>
  <c r="J1071" i="2"/>
  <c r="K1071" i="2"/>
  <c r="L1071" i="2"/>
  <c r="M1071" i="2"/>
  <c r="N1071" i="2"/>
  <c r="O1071" i="2"/>
  <c r="H1072" i="2"/>
  <c r="J1072" i="2"/>
  <c r="K1072" i="2"/>
  <c r="L1072" i="2"/>
  <c r="M1072" i="2"/>
  <c r="N1072" i="2"/>
  <c r="O1072" i="2"/>
  <c r="H1073" i="2"/>
  <c r="J1073" i="2"/>
  <c r="K1073" i="2"/>
  <c r="L1073" i="2"/>
  <c r="M1073" i="2"/>
  <c r="N1073" i="2"/>
  <c r="O1073" i="2"/>
  <c r="H1074" i="2"/>
  <c r="J1074" i="2"/>
  <c r="K1074" i="2"/>
  <c r="L1074" i="2"/>
  <c r="M1074" i="2"/>
  <c r="N1074" i="2"/>
  <c r="O1074" i="2"/>
  <c r="H1075" i="2"/>
  <c r="J1075" i="2"/>
  <c r="K1075" i="2"/>
  <c r="L1075" i="2"/>
  <c r="M1075" i="2"/>
  <c r="N1075" i="2"/>
  <c r="O1075" i="2"/>
  <c r="H1076" i="2"/>
  <c r="J1076" i="2"/>
  <c r="K1076" i="2"/>
  <c r="L1076" i="2"/>
  <c r="M1076" i="2"/>
  <c r="N1076" i="2"/>
  <c r="O1076" i="2"/>
  <c r="H1077" i="2"/>
  <c r="J1077" i="2"/>
  <c r="K1077" i="2"/>
  <c r="L1077" i="2"/>
  <c r="M1077" i="2"/>
  <c r="N1077" i="2"/>
  <c r="O1077" i="2"/>
  <c r="H1078" i="2"/>
  <c r="J1078" i="2"/>
  <c r="K1078" i="2"/>
  <c r="L1078" i="2"/>
  <c r="M1078" i="2"/>
  <c r="N1078" i="2"/>
  <c r="O1078" i="2"/>
  <c r="H1079" i="2"/>
  <c r="J1079" i="2"/>
  <c r="K1079" i="2"/>
  <c r="L1079" i="2"/>
  <c r="M1079" i="2"/>
  <c r="N1079" i="2"/>
  <c r="O1079" i="2"/>
  <c r="H1080" i="2"/>
  <c r="J1080" i="2"/>
  <c r="K1080" i="2"/>
  <c r="L1080" i="2"/>
  <c r="M1080" i="2"/>
  <c r="N1080" i="2"/>
  <c r="O1080" i="2"/>
  <c r="H1081" i="2"/>
  <c r="J1081" i="2"/>
  <c r="K1081" i="2"/>
  <c r="L1081" i="2"/>
  <c r="M1081" i="2"/>
  <c r="N1081" i="2"/>
  <c r="O1081" i="2"/>
  <c r="H1082" i="2"/>
  <c r="J1082" i="2"/>
  <c r="K1082" i="2"/>
  <c r="L1082" i="2"/>
  <c r="M1082" i="2"/>
  <c r="N1082" i="2"/>
  <c r="O1082" i="2"/>
  <c r="H1083" i="2"/>
  <c r="J1083" i="2"/>
  <c r="K1083" i="2"/>
  <c r="L1083" i="2"/>
  <c r="M1083" i="2"/>
  <c r="N1083" i="2"/>
  <c r="O1083" i="2"/>
  <c r="H1084" i="2"/>
  <c r="J1084" i="2"/>
  <c r="K1084" i="2"/>
  <c r="L1084" i="2"/>
  <c r="M1084" i="2"/>
  <c r="N1084" i="2"/>
  <c r="O1084" i="2"/>
  <c r="H1085" i="2"/>
  <c r="J1085" i="2"/>
  <c r="K1085" i="2"/>
  <c r="L1085" i="2"/>
  <c r="M1085" i="2"/>
  <c r="N1085" i="2"/>
  <c r="O1085" i="2"/>
  <c r="H1086" i="2"/>
  <c r="J1086" i="2"/>
  <c r="K1086" i="2"/>
  <c r="L1086" i="2"/>
  <c r="M1086" i="2"/>
  <c r="N1086" i="2"/>
  <c r="O1086" i="2"/>
  <c r="H1087" i="2"/>
  <c r="J1087" i="2"/>
  <c r="K1087" i="2"/>
  <c r="L1087" i="2"/>
  <c r="M1087" i="2"/>
  <c r="N1087" i="2"/>
  <c r="O1087" i="2"/>
  <c r="H1088" i="2"/>
  <c r="J1088" i="2"/>
  <c r="K1088" i="2"/>
  <c r="L1088" i="2"/>
  <c r="M1088" i="2"/>
  <c r="N1088" i="2"/>
  <c r="O1088" i="2"/>
  <c r="H1089" i="2"/>
  <c r="J1089" i="2"/>
  <c r="K1089" i="2"/>
  <c r="L1089" i="2"/>
  <c r="M1089" i="2"/>
  <c r="N1089" i="2"/>
  <c r="O1089" i="2"/>
  <c r="H1090" i="2"/>
  <c r="J1090" i="2"/>
  <c r="K1090" i="2"/>
  <c r="L1090" i="2"/>
  <c r="M1090" i="2"/>
  <c r="N1090" i="2"/>
  <c r="O1090" i="2"/>
  <c r="H1091" i="2"/>
  <c r="J1091" i="2"/>
  <c r="K1091" i="2"/>
  <c r="L1091" i="2"/>
  <c r="M1091" i="2"/>
  <c r="N1091" i="2"/>
  <c r="O1091" i="2"/>
  <c r="H1092" i="2"/>
  <c r="J1092" i="2"/>
  <c r="K1092" i="2"/>
  <c r="L1092" i="2"/>
  <c r="M1092" i="2"/>
  <c r="N1092" i="2"/>
  <c r="O1092" i="2"/>
  <c r="H1093" i="2"/>
  <c r="J1093" i="2"/>
  <c r="K1093" i="2"/>
  <c r="L1093" i="2"/>
  <c r="M1093" i="2"/>
  <c r="N1093" i="2"/>
  <c r="O1093" i="2"/>
  <c r="H1094" i="2"/>
  <c r="J1094" i="2"/>
  <c r="K1094" i="2"/>
  <c r="L1094" i="2"/>
  <c r="M1094" i="2"/>
  <c r="N1094" i="2"/>
  <c r="O1094" i="2"/>
  <c r="H1095" i="2"/>
  <c r="J1095" i="2"/>
  <c r="K1095" i="2"/>
  <c r="L1095" i="2"/>
  <c r="M1095" i="2"/>
  <c r="N1095" i="2"/>
  <c r="O1095" i="2"/>
  <c r="H1096" i="2"/>
  <c r="J1096" i="2"/>
  <c r="K1096" i="2"/>
  <c r="L1096" i="2"/>
  <c r="M1096" i="2"/>
  <c r="N1096" i="2"/>
  <c r="O1096" i="2"/>
  <c r="H1097" i="2"/>
  <c r="J1097" i="2"/>
  <c r="K1097" i="2"/>
  <c r="L1097" i="2"/>
  <c r="M1097" i="2"/>
  <c r="N1097" i="2"/>
  <c r="O1097" i="2"/>
  <c r="H1098" i="2"/>
  <c r="J1098" i="2"/>
  <c r="K1098" i="2"/>
  <c r="L1098" i="2"/>
  <c r="M1098" i="2"/>
  <c r="N1098" i="2"/>
  <c r="O1098" i="2"/>
  <c r="H1099" i="2"/>
  <c r="J1099" i="2"/>
  <c r="K1099" i="2"/>
  <c r="L1099" i="2"/>
  <c r="M1099" i="2"/>
  <c r="N1099" i="2"/>
  <c r="O1099" i="2"/>
  <c r="H1100" i="2"/>
  <c r="J1100" i="2"/>
  <c r="K1100" i="2"/>
  <c r="L1100" i="2"/>
  <c r="M1100" i="2"/>
  <c r="N1100" i="2"/>
  <c r="O1100" i="2"/>
  <c r="H1101" i="2"/>
  <c r="J1101" i="2"/>
  <c r="K1101" i="2"/>
  <c r="L1101" i="2"/>
  <c r="M1101" i="2"/>
  <c r="N1101" i="2"/>
  <c r="O1101" i="2"/>
  <c r="H1102" i="2"/>
  <c r="J1102" i="2"/>
  <c r="K1102" i="2"/>
  <c r="L1102" i="2"/>
  <c r="M1102" i="2"/>
  <c r="N1102" i="2"/>
  <c r="O1102" i="2"/>
  <c r="H1103" i="2"/>
  <c r="J1103" i="2"/>
  <c r="K1103" i="2"/>
  <c r="L1103" i="2"/>
  <c r="M1103" i="2"/>
  <c r="N1103" i="2"/>
  <c r="O1103" i="2"/>
  <c r="H1104" i="2"/>
  <c r="J1104" i="2"/>
  <c r="K1104" i="2"/>
  <c r="L1104" i="2"/>
  <c r="M1104" i="2"/>
  <c r="N1104" i="2"/>
  <c r="O1104" i="2"/>
  <c r="H1105" i="2"/>
  <c r="J1105" i="2"/>
  <c r="K1105" i="2"/>
  <c r="L1105" i="2"/>
  <c r="M1105" i="2"/>
  <c r="N1105" i="2"/>
  <c r="O1105" i="2"/>
  <c r="H1106" i="2"/>
  <c r="J1106" i="2"/>
  <c r="K1106" i="2"/>
  <c r="L1106" i="2"/>
  <c r="M1106" i="2"/>
  <c r="N1106" i="2"/>
  <c r="O1106" i="2"/>
  <c r="H1107" i="2"/>
  <c r="J1107" i="2"/>
  <c r="K1107" i="2"/>
  <c r="L1107" i="2"/>
  <c r="M1107" i="2"/>
  <c r="N1107" i="2"/>
  <c r="O1107" i="2"/>
  <c r="H1108" i="2"/>
  <c r="J1108" i="2"/>
  <c r="K1108" i="2"/>
  <c r="L1108" i="2"/>
  <c r="M1108" i="2"/>
  <c r="N1108" i="2"/>
  <c r="O1108" i="2"/>
  <c r="H1109" i="2"/>
  <c r="J1109" i="2"/>
  <c r="K1109" i="2"/>
  <c r="L1109" i="2"/>
  <c r="M1109" i="2"/>
  <c r="N1109" i="2"/>
  <c r="O1109" i="2"/>
  <c r="H1110" i="2"/>
  <c r="J1110" i="2"/>
  <c r="K1110" i="2"/>
  <c r="L1110" i="2"/>
  <c r="M1110" i="2"/>
  <c r="N1110" i="2"/>
  <c r="O1110" i="2"/>
  <c r="H1111" i="2"/>
  <c r="J1111" i="2"/>
  <c r="K1111" i="2"/>
  <c r="L1111" i="2"/>
  <c r="M1111" i="2"/>
  <c r="N1111" i="2"/>
  <c r="O1111" i="2"/>
  <c r="H1112" i="2"/>
  <c r="J1112" i="2"/>
  <c r="K1112" i="2"/>
  <c r="L1112" i="2"/>
  <c r="M1112" i="2"/>
  <c r="N1112" i="2"/>
  <c r="O1112" i="2"/>
  <c r="H1113" i="2"/>
  <c r="J1113" i="2"/>
  <c r="K1113" i="2"/>
  <c r="L1113" i="2"/>
  <c r="M1113" i="2"/>
  <c r="N1113" i="2"/>
  <c r="O1113" i="2"/>
  <c r="H1114" i="2"/>
  <c r="J1114" i="2"/>
  <c r="K1114" i="2"/>
  <c r="L1114" i="2"/>
  <c r="M1114" i="2"/>
  <c r="N1114" i="2"/>
  <c r="O1114" i="2"/>
  <c r="H1115" i="2"/>
  <c r="J1115" i="2"/>
  <c r="K1115" i="2"/>
  <c r="L1115" i="2"/>
  <c r="M1115" i="2"/>
  <c r="N1115" i="2"/>
  <c r="O1115" i="2"/>
  <c r="H1116" i="2"/>
  <c r="J1116" i="2"/>
  <c r="K1116" i="2"/>
  <c r="L1116" i="2"/>
  <c r="M1116" i="2"/>
  <c r="N1116" i="2"/>
  <c r="O1116" i="2"/>
  <c r="H1117" i="2"/>
  <c r="J1117" i="2"/>
  <c r="K1117" i="2"/>
  <c r="L1117" i="2"/>
  <c r="M1117" i="2"/>
  <c r="N1117" i="2"/>
  <c r="O1117" i="2"/>
  <c r="H1118" i="2"/>
  <c r="J1118" i="2"/>
  <c r="K1118" i="2"/>
  <c r="L1118" i="2"/>
  <c r="M1118" i="2"/>
  <c r="N1118" i="2"/>
  <c r="O1118" i="2"/>
  <c r="H1119" i="2"/>
  <c r="J1119" i="2"/>
  <c r="K1119" i="2"/>
  <c r="L1119" i="2"/>
  <c r="M1119" i="2"/>
  <c r="N1119" i="2"/>
  <c r="O1119" i="2"/>
  <c r="H1120" i="2"/>
  <c r="J1120" i="2"/>
  <c r="K1120" i="2"/>
  <c r="L1120" i="2"/>
  <c r="M1120" i="2"/>
  <c r="N1120" i="2"/>
  <c r="O1120" i="2"/>
  <c r="H1121" i="2"/>
  <c r="J1121" i="2"/>
  <c r="K1121" i="2"/>
  <c r="L1121" i="2"/>
  <c r="M1121" i="2"/>
  <c r="N1121" i="2"/>
  <c r="O1121" i="2"/>
  <c r="H1122" i="2"/>
  <c r="J1122" i="2"/>
  <c r="K1122" i="2"/>
  <c r="L1122" i="2"/>
  <c r="M1122" i="2"/>
  <c r="N1122" i="2"/>
  <c r="O1122" i="2"/>
  <c r="H1123" i="2"/>
  <c r="J1123" i="2"/>
  <c r="K1123" i="2"/>
  <c r="L1123" i="2"/>
  <c r="M1123" i="2"/>
  <c r="N1123" i="2"/>
  <c r="O1123" i="2"/>
  <c r="H1124" i="2"/>
  <c r="J1124" i="2"/>
  <c r="K1124" i="2"/>
  <c r="L1124" i="2"/>
  <c r="M1124" i="2"/>
  <c r="N1124" i="2"/>
  <c r="O1124" i="2"/>
  <c r="H1125" i="2"/>
  <c r="J1125" i="2"/>
  <c r="K1125" i="2"/>
  <c r="L1125" i="2"/>
  <c r="M1125" i="2"/>
  <c r="N1125" i="2"/>
  <c r="O1125" i="2"/>
  <c r="H1126" i="2"/>
  <c r="J1126" i="2"/>
  <c r="K1126" i="2"/>
  <c r="L1126" i="2"/>
  <c r="M1126" i="2"/>
  <c r="N1126" i="2"/>
  <c r="O1126" i="2"/>
  <c r="H1127" i="2"/>
  <c r="J1127" i="2"/>
  <c r="K1127" i="2"/>
  <c r="L1127" i="2"/>
  <c r="M1127" i="2"/>
  <c r="N1127" i="2"/>
  <c r="O1127" i="2"/>
  <c r="H1128" i="2"/>
  <c r="J1128" i="2"/>
  <c r="K1128" i="2"/>
  <c r="L1128" i="2"/>
  <c r="M1128" i="2"/>
  <c r="N1128" i="2"/>
  <c r="O1128" i="2"/>
  <c r="H1129" i="2"/>
  <c r="J1129" i="2"/>
  <c r="K1129" i="2"/>
  <c r="L1129" i="2"/>
  <c r="M1129" i="2"/>
  <c r="N1129" i="2"/>
  <c r="O1129" i="2"/>
  <c r="H1130" i="2"/>
  <c r="J1130" i="2"/>
  <c r="K1130" i="2"/>
  <c r="L1130" i="2"/>
  <c r="M1130" i="2"/>
  <c r="N1130" i="2"/>
  <c r="O1130" i="2"/>
  <c r="H1131" i="2"/>
  <c r="J1131" i="2"/>
  <c r="K1131" i="2"/>
  <c r="L1131" i="2"/>
  <c r="M1131" i="2"/>
  <c r="N1131" i="2"/>
  <c r="O1131" i="2"/>
  <c r="H1132" i="2"/>
  <c r="J1132" i="2"/>
  <c r="K1132" i="2"/>
  <c r="L1132" i="2"/>
  <c r="M1132" i="2"/>
  <c r="N1132" i="2"/>
  <c r="O1132" i="2"/>
  <c r="H1133" i="2"/>
  <c r="J1133" i="2"/>
  <c r="K1133" i="2"/>
  <c r="L1133" i="2"/>
  <c r="M1133" i="2"/>
  <c r="N1133" i="2"/>
  <c r="O1133" i="2"/>
  <c r="H1134" i="2"/>
  <c r="J1134" i="2"/>
  <c r="K1134" i="2"/>
  <c r="L1134" i="2"/>
  <c r="M1134" i="2"/>
  <c r="N1134" i="2"/>
  <c r="O1134" i="2"/>
  <c r="H1135" i="2"/>
  <c r="J1135" i="2"/>
  <c r="K1135" i="2"/>
  <c r="L1135" i="2"/>
  <c r="M1135" i="2"/>
  <c r="N1135" i="2"/>
  <c r="O1135" i="2"/>
  <c r="H1136" i="2"/>
  <c r="J1136" i="2"/>
  <c r="K1136" i="2"/>
  <c r="L1136" i="2"/>
  <c r="M1136" i="2"/>
  <c r="N1136" i="2"/>
  <c r="O1136" i="2"/>
  <c r="H1137" i="2"/>
  <c r="J1137" i="2"/>
  <c r="K1137" i="2"/>
  <c r="L1137" i="2"/>
  <c r="M1137" i="2"/>
  <c r="N1137" i="2"/>
  <c r="O1137" i="2"/>
  <c r="H1138" i="2"/>
  <c r="J1138" i="2"/>
  <c r="K1138" i="2"/>
  <c r="L1138" i="2"/>
  <c r="M1138" i="2"/>
  <c r="N1138" i="2"/>
  <c r="O1138" i="2"/>
  <c r="H1139" i="2"/>
  <c r="J1139" i="2"/>
  <c r="K1139" i="2"/>
  <c r="L1139" i="2"/>
  <c r="M1139" i="2"/>
  <c r="N1139" i="2"/>
  <c r="O1139" i="2"/>
  <c r="H1140" i="2"/>
  <c r="J1140" i="2"/>
  <c r="K1140" i="2"/>
  <c r="L1140" i="2"/>
  <c r="M1140" i="2"/>
  <c r="N1140" i="2"/>
  <c r="O1140" i="2"/>
  <c r="H1141" i="2"/>
  <c r="J1141" i="2"/>
  <c r="K1141" i="2"/>
  <c r="L1141" i="2"/>
  <c r="M1141" i="2"/>
  <c r="N1141" i="2"/>
  <c r="O1141" i="2"/>
  <c r="H1142" i="2"/>
  <c r="J1142" i="2"/>
  <c r="K1142" i="2"/>
  <c r="L1142" i="2"/>
  <c r="M1142" i="2"/>
  <c r="N1142" i="2"/>
  <c r="O1142" i="2"/>
  <c r="H1143" i="2"/>
  <c r="J1143" i="2"/>
  <c r="K1143" i="2"/>
  <c r="L1143" i="2"/>
  <c r="M1143" i="2"/>
  <c r="N1143" i="2"/>
  <c r="O1143" i="2"/>
  <c r="H1144" i="2"/>
  <c r="J1144" i="2"/>
  <c r="K1144" i="2"/>
  <c r="L1144" i="2"/>
  <c r="M1144" i="2"/>
  <c r="N1144" i="2"/>
  <c r="O1144" i="2"/>
  <c r="H1145" i="2"/>
  <c r="J1145" i="2"/>
  <c r="K1145" i="2"/>
  <c r="L1145" i="2"/>
  <c r="M1145" i="2"/>
  <c r="N1145" i="2"/>
  <c r="O1145" i="2"/>
  <c r="H1146" i="2"/>
  <c r="J1146" i="2"/>
  <c r="K1146" i="2"/>
  <c r="L1146" i="2"/>
  <c r="M1146" i="2"/>
  <c r="N1146" i="2"/>
  <c r="O1146" i="2"/>
  <c r="H1147" i="2"/>
  <c r="J1147" i="2"/>
  <c r="K1147" i="2"/>
  <c r="L1147" i="2"/>
  <c r="M1147" i="2"/>
  <c r="N1147" i="2"/>
  <c r="O1147" i="2"/>
  <c r="H1148" i="2"/>
  <c r="J1148" i="2"/>
  <c r="K1148" i="2"/>
  <c r="L1148" i="2"/>
  <c r="M1148" i="2"/>
  <c r="N1148" i="2"/>
  <c r="O1148" i="2"/>
  <c r="H1149" i="2"/>
  <c r="J1149" i="2"/>
  <c r="K1149" i="2"/>
  <c r="L1149" i="2"/>
  <c r="M1149" i="2"/>
  <c r="N1149" i="2"/>
  <c r="O1149" i="2"/>
  <c r="H1150" i="2"/>
  <c r="J1150" i="2"/>
  <c r="K1150" i="2"/>
  <c r="L1150" i="2"/>
  <c r="M1150" i="2"/>
  <c r="N1150" i="2"/>
  <c r="O1150" i="2"/>
  <c r="H1151" i="2"/>
  <c r="J1151" i="2"/>
  <c r="K1151" i="2"/>
  <c r="L1151" i="2"/>
  <c r="M1151" i="2"/>
  <c r="N1151" i="2"/>
  <c r="O1151" i="2"/>
  <c r="H1152" i="2"/>
  <c r="J1152" i="2"/>
  <c r="K1152" i="2"/>
  <c r="L1152" i="2"/>
  <c r="M1152" i="2"/>
  <c r="N1152" i="2"/>
  <c r="O1152" i="2"/>
  <c r="H1153" i="2"/>
  <c r="J1153" i="2"/>
  <c r="K1153" i="2"/>
  <c r="L1153" i="2"/>
  <c r="M1153" i="2"/>
  <c r="N1153" i="2"/>
  <c r="O1153" i="2"/>
  <c r="H1154" i="2"/>
  <c r="J1154" i="2"/>
  <c r="K1154" i="2"/>
  <c r="L1154" i="2"/>
  <c r="M1154" i="2"/>
  <c r="N1154" i="2"/>
  <c r="O1154" i="2"/>
  <c r="H1155" i="2"/>
  <c r="J1155" i="2"/>
  <c r="K1155" i="2"/>
  <c r="L1155" i="2"/>
  <c r="M1155" i="2"/>
  <c r="N1155" i="2"/>
  <c r="O1155" i="2"/>
  <c r="H1156" i="2"/>
  <c r="J1156" i="2"/>
  <c r="K1156" i="2"/>
  <c r="L1156" i="2"/>
  <c r="M1156" i="2"/>
  <c r="N1156" i="2"/>
  <c r="O1156" i="2"/>
  <c r="H1157" i="2"/>
  <c r="J1157" i="2"/>
  <c r="K1157" i="2"/>
  <c r="L1157" i="2"/>
  <c r="M1157" i="2"/>
  <c r="N1157" i="2"/>
  <c r="O1157" i="2"/>
  <c r="H1158" i="2"/>
  <c r="J1158" i="2"/>
  <c r="K1158" i="2"/>
  <c r="L1158" i="2"/>
  <c r="M1158" i="2"/>
  <c r="N1158" i="2"/>
  <c r="O1158" i="2"/>
  <c r="H1159" i="2"/>
  <c r="J1159" i="2"/>
  <c r="K1159" i="2"/>
  <c r="L1159" i="2"/>
  <c r="M1159" i="2"/>
  <c r="N1159" i="2"/>
  <c r="O1159" i="2"/>
  <c r="H1160" i="2"/>
  <c r="J1160" i="2"/>
  <c r="K1160" i="2"/>
  <c r="L1160" i="2"/>
  <c r="M1160" i="2"/>
  <c r="N1160" i="2"/>
  <c r="O1160" i="2"/>
  <c r="H1161" i="2"/>
  <c r="J1161" i="2"/>
  <c r="K1161" i="2"/>
  <c r="L1161" i="2"/>
  <c r="M1161" i="2"/>
  <c r="N1161" i="2"/>
  <c r="O1161" i="2"/>
  <c r="H1162" i="2"/>
  <c r="J1162" i="2"/>
  <c r="K1162" i="2"/>
  <c r="L1162" i="2"/>
  <c r="M1162" i="2"/>
  <c r="N1162" i="2"/>
  <c r="O1162" i="2"/>
  <c r="H1163" i="2"/>
  <c r="J1163" i="2"/>
  <c r="K1163" i="2"/>
  <c r="L1163" i="2"/>
  <c r="M1163" i="2"/>
  <c r="N1163" i="2"/>
  <c r="O1163" i="2"/>
  <c r="H1164" i="2"/>
  <c r="J1164" i="2"/>
  <c r="K1164" i="2"/>
  <c r="L1164" i="2"/>
  <c r="M1164" i="2"/>
  <c r="N1164" i="2"/>
  <c r="O1164" i="2"/>
  <c r="H1165" i="2"/>
  <c r="J1165" i="2"/>
  <c r="K1165" i="2"/>
  <c r="L1165" i="2"/>
  <c r="M1165" i="2"/>
  <c r="N1165" i="2"/>
  <c r="O1165" i="2"/>
  <c r="H1166" i="2"/>
  <c r="J1166" i="2"/>
  <c r="K1166" i="2"/>
  <c r="L1166" i="2"/>
  <c r="M1166" i="2"/>
  <c r="N1166" i="2"/>
  <c r="O1166" i="2"/>
  <c r="H1167" i="2"/>
  <c r="J1167" i="2"/>
  <c r="K1167" i="2"/>
  <c r="L1167" i="2"/>
  <c r="M1167" i="2"/>
  <c r="N1167" i="2"/>
  <c r="O1167" i="2"/>
  <c r="H1168" i="2"/>
  <c r="J1168" i="2"/>
  <c r="K1168" i="2"/>
  <c r="L1168" i="2"/>
  <c r="M1168" i="2"/>
  <c r="N1168" i="2"/>
  <c r="O1168" i="2"/>
  <c r="H1169" i="2"/>
  <c r="J1169" i="2"/>
  <c r="K1169" i="2"/>
  <c r="L1169" i="2"/>
  <c r="M1169" i="2"/>
  <c r="N1169" i="2"/>
  <c r="O1169" i="2"/>
  <c r="H1170" i="2"/>
  <c r="J1170" i="2"/>
  <c r="K1170" i="2"/>
  <c r="L1170" i="2"/>
  <c r="M1170" i="2"/>
  <c r="N1170" i="2"/>
  <c r="O1170" i="2"/>
  <c r="H1171" i="2"/>
  <c r="J1171" i="2"/>
  <c r="K1171" i="2"/>
  <c r="L1171" i="2"/>
  <c r="M1171" i="2"/>
  <c r="N1171" i="2"/>
  <c r="O1171" i="2"/>
  <c r="H1172" i="2"/>
  <c r="J1172" i="2"/>
  <c r="K1172" i="2"/>
  <c r="L1172" i="2"/>
  <c r="M1172" i="2"/>
  <c r="N1172" i="2"/>
  <c r="O1172" i="2"/>
  <c r="H1173" i="2"/>
  <c r="J1173" i="2"/>
  <c r="K1173" i="2"/>
  <c r="L1173" i="2"/>
  <c r="M1173" i="2"/>
  <c r="N1173" i="2"/>
  <c r="O1173" i="2"/>
  <c r="H1174" i="2"/>
  <c r="J1174" i="2"/>
  <c r="K1174" i="2"/>
  <c r="L1174" i="2"/>
  <c r="M1174" i="2"/>
  <c r="N1174" i="2"/>
  <c r="O1174" i="2"/>
  <c r="H1175" i="2"/>
  <c r="J1175" i="2"/>
  <c r="K1175" i="2"/>
  <c r="L1175" i="2"/>
  <c r="M1175" i="2"/>
  <c r="N1175" i="2"/>
  <c r="O1175" i="2"/>
  <c r="H1176" i="2"/>
  <c r="J1176" i="2"/>
  <c r="K1176" i="2"/>
  <c r="L1176" i="2"/>
  <c r="M1176" i="2"/>
  <c r="N1176" i="2"/>
  <c r="O1176" i="2"/>
  <c r="H1177" i="2"/>
  <c r="J1177" i="2"/>
  <c r="K1177" i="2"/>
  <c r="L1177" i="2"/>
  <c r="M1177" i="2"/>
  <c r="N1177" i="2"/>
  <c r="O1177" i="2"/>
  <c r="H1178" i="2"/>
  <c r="J1178" i="2"/>
  <c r="K1178" i="2"/>
  <c r="L1178" i="2"/>
  <c r="M1178" i="2"/>
  <c r="N1178" i="2"/>
  <c r="O1178" i="2"/>
  <c r="H1179" i="2"/>
  <c r="J1179" i="2"/>
  <c r="K1179" i="2"/>
  <c r="L1179" i="2"/>
  <c r="M1179" i="2"/>
  <c r="N1179" i="2"/>
  <c r="O1179" i="2"/>
  <c r="H1180" i="2"/>
  <c r="J1180" i="2"/>
  <c r="K1180" i="2"/>
  <c r="L1180" i="2"/>
  <c r="M1180" i="2"/>
  <c r="N1180" i="2"/>
  <c r="O1180" i="2"/>
  <c r="H1181" i="2"/>
  <c r="J1181" i="2"/>
  <c r="K1181" i="2"/>
  <c r="L1181" i="2"/>
  <c r="M1181" i="2"/>
  <c r="N1181" i="2"/>
  <c r="O1181" i="2"/>
  <c r="H1182" i="2"/>
  <c r="J1182" i="2"/>
  <c r="K1182" i="2"/>
  <c r="L1182" i="2"/>
  <c r="M1182" i="2"/>
  <c r="N1182" i="2"/>
  <c r="O1182" i="2"/>
  <c r="H1183" i="2"/>
  <c r="J1183" i="2"/>
  <c r="K1183" i="2"/>
  <c r="L1183" i="2"/>
  <c r="M1183" i="2"/>
  <c r="N1183" i="2"/>
  <c r="O1183" i="2"/>
  <c r="H1184" i="2"/>
  <c r="J1184" i="2"/>
  <c r="K1184" i="2"/>
  <c r="L1184" i="2"/>
  <c r="M1184" i="2"/>
  <c r="N1184" i="2"/>
  <c r="O1184" i="2"/>
  <c r="H1185" i="2"/>
  <c r="J1185" i="2"/>
  <c r="K1185" i="2"/>
  <c r="L1185" i="2"/>
  <c r="M1185" i="2"/>
  <c r="N1185" i="2"/>
  <c r="O1185" i="2"/>
  <c r="H1186" i="2"/>
  <c r="J1186" i="2"/>
  <c r="K1186" i="2"/>
  <c r="L1186" i="2"/>
  <c r="M1186" i="2"/>
  <c r="N1186" i="2"/>
  <c r="O1186" i="2"/>
  <c r="H1187" i="2"/>
  <c r="J1187" i="2"/>
  <c r="K1187" i="2"/>
  <c r="L1187" i="2"/>
  <c r="M1187" i="2"/>
  <c r="N1187" i="2"/>
  <c r="O1187" i="2"/>
  <c r="H1188" i="2"/>
  <c r="J1188" i="2"/>
  <c r="K1188" i="2"/>
  <c r="L1188" i="2"/>
  <c r="M1188" i="2"/>
  <c r="N1188" i="2"/>
  <c r="O1188" i="2"/>
  <c r="H1189" i="2"/>
  <c r="J1189" i="2"/>
  <c r="K1189" i="2"/>
  <c r="L1189" i="2"/>
  <c r="M1189" i="2"/>
  <c r="N1189" i="2"/>
  <c r="O1189" i="2"/>
  <c r="H1190" i="2"/>
  <c r="J1190" i="2"/>
  <c r="K1190" i="2"/>
  <c r="L1190" i="2"/>
  <c r="M1190" i="2"/>
  <c r="N1190" i="2"/>
  <c r="O1190" i="2"/>
  <c r="H1191" i="2"/>
  <c r="J1191" i="2"/>
  <c r="K1191" i="2"/>
  <c r="L1191" i="2"/>
  <c r="M1191" i="2"/>
  <c r="N1191" i="2"/>
  <c r="O1191" i="2"/>
  <c r="H1192" i="2"/>
  <c r="J1192" i="2"/>
  <c r="K1192" i="2"/>
  <c r="L1192" i="2"/>
  <c r="M1192" i="2"/>
  <c r="N1192" i="2"/>
  <c r="O1192" i="2"/>
  <c r="H1193" i="2"/>
  <c r="J1193" i="2"/>
  <c r="K1193" i="2"/>
  <c r="L1193" i="2"/>
  <c r="M1193" i="2"/>
  <c r="N1193" i="2"/>
  <c r="O1193" i="2"/>
  <c r="H1194" i="2"/>
  <c r="J1194" i="2"/>
  <c r="K1194" i="2"/>
  <c r="L1194" i="2"/>
  <c r="M1194" i="2"/>
  <c r="N1194" i="2"/>
  <c r="O1194" i="2"/>
  <c r="H1195" i="2"/>
  <c r="J1195" i="2"/>
  <c r="K1195" i="2"/>
  <c r="L1195" i="2"/>
  <c r="M1195" i="2"/>
  <c r="N1195" i="2"/>
  <c r="O1195" i="2"/>
  <c r="H1196" i="2"/>
  <c r="J1196" i="2"/>
  <c r="K1196" i="2"/>
  <c r="L1196" i="2"/>
  <c r="M1196" i="2"/>
  <c r="N1196" i="2"/>
  <c r="O1196" i="2"/>
  <c r="H1197" i="2"/>
  <c r="J1197" i="2"/>
  <c r="K1197" i="2"/>
  <c r="L1197" i="2"/>
  <c r="M1197" i="2"/>
  <c r="N1197" i="2"/>
  <c r="O1197" i="2"/>
  <c r="H1198" i="2"/>
  <c r="J1198" i="2"/>
  <c r="K1198" i="2"/>
  <c r="L1198" i="2"/>
  <c r="M1198" i="2"/>
  <c r="N1198" i="2"/>
  <c r="O1198" i="2"/>
  <c r="H1199" i="2"/>
  <c r="J1199" i="2"/>
  <c r="K1199" i="2"/>
  <c r="L1199" i="2"/>
  <c r="M1199" i="2"/>
  <c r="N1199" i="2"/>
  <c r="O1199" i="2"/>
  <c r="H1200" i="2"/>
  <c r="J1200" i="2"/>
  <c r="K1200" i="2"/>
  <c r="L1200" i="2"/>
  <c r="M1200" i="2"/>
  <c r="N1200" i="2"/>
  <c r="O1200" i="2"/>
  <c r="H1201" i="2"/>
  <c r="J1201" i="2"/>
  <c r="K1201" i="2"/>
  <c r="L1201" i="2"/>
  <c r="M1201" i="2"/>
  <c r="N1201" i="2"/>
  <c r="O1201" i="2"/>
  <c r="H1202" i="2"/>
  <c r="J1202" i="2"/>
  <c r="K1202" i="2"/>
  <c r="L1202" i="2"/>
  <c r="M1202" i="2"/>
  <c r="N1202" i="2"/>
  <c r="O1202" i="2"/>
  <c r="H1203" i="2"/>
  <c r="J1203" i="2"/>
  <c r="K1203" i="2"/>
  <c r="L1203" i="2"/>
  <c r="M1203" i="2"/>
  <c r="N1203" i="2"/>
  <c r="O1203" i="2"/>
  <c r="H1204" i="2"/>
  <c r="J1204" i="2"/>
  <c r="K1204" i="2"/>
  <c r="L1204" i="2"/>
  <c r="M1204" i="2"/>
  <c r="N1204" i="2"/>
  <c r="O1204" i="2"/>
  <c r="H1205" i="2"/>
  <c r="J1205" i="2"/>
  <c r="K1205" i="2"/>
  <c r="L1205" i="2"/>
  <c r="M1205" i="2"/>
  <c r="N1205" i="2"/>
  <c r="O1205" i="2"/>
  <c r="H1206" i="2"/>
  <c r="J1206" i="2"/>
  <c r="K1206" i="2"/>
  <c r="L1206" i="2"/>
  <c r="M1206" i="2"/>
  <c r="N1206" i="2"/>
  <c r="O1206" i="2"/>
  <c r="H1207" i="2"/>
  <c r="J1207" i="2"/>
  <c r="K1207" i="2"/>
  <c r="L1207" i="2"/>
  <c r="M1207" i="2"/>
  <c r="N1207" i="2"/>
  <c r="O1207" i="2"/>
  <c r="H1208" i="2"/>
  <c r="J1208" i="2"/>
  <c r="K1208" i="2"/>
  <c r="L1208" i="2"/>
  <c r="M1208" i="2"/>
  <c r="N1208" i="2"/>
  <c r="O1208" i="2"/>
  <c r="H1209" i="2"/>
  <c r="J1209" i="2"/>
  <c r="K1209" i="2"/>
  <c r="L1209" i="2"/>
  <c r="M1209" i="2"/>
  <c r="N1209" i="2"/>
  <c r="O1209" i="2"/>
  <c r="H1210" i="2"/>
  <c r="J1210" i="2"/>
  <c r="K1210" i="2"/>
  <c r="L1210" i="2"/>
  <c r="M1210" i="2"/>
  <c r="N1210" i="2"/>
  <c r="O1210" i="2"/>
  <c r="H1211" i="2"/>
  <c r="J1211" i="2"/>
  <c r="K1211" i="2"/>
  <c r="L1211" i="2"/>
  <c r="M1211" i="2"/>
  <c r="N1211" i="2"/>
  <c r="O1211" i="2"/>
  <c r="H1212" i="2"/>
  <c r="J1212" i="2"/>
  <c r="K1212" i="2"/>
  <c r="L1212" i="2"/>
  <c r="M1212" i="2"/>
  <c r="N1212" i="2"/>
  <c r="O1212" i="2"/>
  <c r="H1213" i="2"/>
  <c r="J1213" i="2"/>
  <c r="K1213" i="2"/>
  <c r="L1213" i="2"/>
  <c r="M1213" i="2"/>
  <c r="N1213" i="2"/>
  <c r="O1213" i="2"/>
  <c r="H1214" i="2"/>
  <c r="J1214" i="2"/>
  <c r="K1214" i="2"/>
  <c r="L1214" i="2"/>
  <c r="M1214" i="2"/>
  <c r="N1214" i="2"/>
  <c r="O1214" i="2"/>
  <c r="H1215" i="2"/>
  <c r="J1215" i="2"/>
  <c r="K1215" i="2"/>
  <c r="L1215" i="2"/>
  <c r="M1215" i="2"/>
  <c r="N1215" i="2"/>
  <c r="O1215" i="2"/>
  <c r="H1216" i="2"/>
  <c r="J1216" i="2"/>
  <c r="K1216" i="2"/>
  <c r="L1216" i="2"/>
  <c r="M1216" i="2"/>
  <c r="N1216" i="2"/>
  <c r="O1216" i="2"/>
  <c r="H1217" i="2"/>
  <c r="J1217" i="2"/>
  <c r="K1217" i="2"/>
  <c r="L1217" i="2"/>
  <c r="M1217" i="2"/>
  <c r="N1217" i="2"/>
  <c r="O1217" i="2"/>
  <c r="H1218" i="2"/>
  <c r="J1218" i="2"/>
  <c r="K1218" i="2"/>
  <c r="L1218" i="2"/>
  <c r="M1218" i="2"/>
  <c r="N1218" i="2"/>
  <c r="O1218" i="2"/>
  <c r="H1219" i="2"/>
  <c r="J1219" i="2"/>
  <c r="K1219" i="2"/>
  <c r="L1219" i="2"/>
  <c r="M1219" i="2"/>
  <c r="N1219" i="2"/>
  <c r="O1219" i="2"/>
  <c r="H1220" i="2"/>
  <c r="J1220" i="2"/>
  <c r="K1220" i="2"/>
  <c r="L1220" i="2"/>
  <c r="M1220" i="2"/>
  <c r="N1220" i="2"/>
  <c r="O1220" i="2"/>
  <c r="H1221" i="2"/>
  <c r="J1221" i="2"/>
  <c r="K1221" i="2"/>
  <c r="L1221" i="2"/>
  <c r="M1221" i="2"/>
  <c r="N1221" i="2"/>
  <c r="O1221" i="2"/>
  <c r="H1222" i="2"/>
  <c r="J1222" i="2"/>
  <c r="K1222" i="2"/>
  <c r="L1222" i="2"/>
  <c r="M1222" i="2"/>
  <c r="N1222" i="2"/>
  <c r="O1222" i="2"/>
  <c r="H1223" i="2"/>
  <c r="J1223" i="2"/>
  <c r="K1223" i="2"/>
  <c r="L1223" i="2"/>
  <c r="M1223" i="2"/>
  <c r="N1223" i="2"/>
  <c r="O1223" i="2"/>
  <c r="H1224" i="2"/>
  <c r="J1224" i="2"/>
  <c r="K1224" i="2"/>
  <c r="L1224" i="2"/>
  <c r="M1224" i="2"/>
  <c r="N1224" i="2"/>
  <c r="O1224" i="2"/>
  <c r="H1225" i="2"/>
  <c r="J1225" i="2"/>
  <c r="K1225" i="2"/>
  <c r="L1225" i="2"/>
  <c r="M1225" i="2"/>
  <c r="N1225" i="2"/>
  <c r="O1225" i="2"/>
  <c r="H1226" i="2"/>
  <c r="J1226" i="2"/>
  <c r="K1226" i="2"/>
  <c r="L1226" i="2"/>
  <c r="M1226" i="2"/>
  <c r="N1226" i="2"/>
  <c r="O1226" i="2"/>
  <c r="H1227" i="2"/>
  <c r="J1227" i="2"/>
  <c r="K1227" i="2"/>
  <c r="L1227" i="2"/>
  <c r="M1227" i="2"/>
  <c r="N1227" i="2"/>
  <c r="O1227" i="2"/>
  <c r="H1228" i="2"/>
  <c r="J1228" i="2"/>
  <c r="K1228" i="2"/>
  <c r="L1228" i="2"/>
  <c r="M1228" i="2"/>
  <c r="N1228" i="2"/>
  <c r="O1228" i="2"/>
  <c r="H1229" i="2"/>
  <c r="J1229" i="2"/>
  <c r="K1229" i="2"/>
  <c r="L1229" i="2"/>
  <c r="M1229" i="2"/>
  <c r="N1229" i="2"/>
  <c r="O1229" i="2"/>
  <c r="H1230" i="2"/>
  <c r="J1230" i="2"/>
  <c r="K1230" i="2"/>
  <c r="L1230" i="2"/>
  <c r="M1230" i="2"/>
  <c r="N1230" i="2"/>
  <c r="O1230" i="2"/>
  <c r="H1231" i="2"/>
  <c r="J1231" i="2"/>
  <c r="K1231" i="2"/>
  <c r="L1231" i="2"/>
  <c r="M1231" i="2"/>
  <c r="N1231" i="2"/>
  <c r="O1231" i="2"/>
  <c r="H1232" i="2"/>
  <c r="J1232" i="2"/>
  <c r="K1232" i="2"/>
  <c r="L1232" i="2"/>
  <c r="M1232" i="2"/>
  <c r="N1232" i="2"/>
  <c r="O1232" i="2"/>
  <c r="H1233" i="2"/>
  <c r="J1233" i="2"/>
  <c r="K1233" i="2"/>
  <c r="L1233" i="2"/>
  <c r="M1233" i="2"/>
  <c r="N1233" i="2"/>
  <c r="O1233" i="2"/>
  <c r="H1234" i="2"/>
  <c r="J1234" i="2"/>
  <c r="K1234" i="2"/>
  <c r="L1234" i="2"/>
  <c r="M1234" i="2"/>
  <c r="N1234" i="2"/>
  <c r="O1234" i="2"/>
  <c r="H1235" i="2"/>
  <c r="J1235" i="2"/>
  <c r="K1235" i="2"/>
  <c r="L1235" i="2"/>
  <c r="M1235" i="2"/>
  <c r="N1235" i="2"/>
  <c r="O1235" i="2"/>
  <c r="H1236" i="2"/>
  <c r="J1236" i="2"/>
  <c r="K1236" i="2"/>
  <c r="L1236" i="2"/>
  <c r="M1236" i="2"/>
  <c r="N1236" i="2"/>
  <c r="O1236" i="2"/>
  <c r="H1237" i="2"/>
  <c r="J1237" i="2"/>
  <c r="K1237" i="2"/>
  <c r="L1237" i="2"/>
  <c r="M1237" i="2"/>
  <c r="N1237" i="2"/>
  <c r="O1237" i="2"/>
  <c r="H1238" i="2"/>
  <c r="J1238" i="2"/>
  <c r="K1238" i="2"/>
  <c r="L1238" i="2"/>
  <c r="M1238" i="2"/>
  <c r="N1238" i="2"/>
  <c r="O1238" i="2"/>
  <c r="H1239" i="2"/>
  <c r="J1239" i="2"/>
  <c r="K1239" i="2"/>
  <c r="L1239" i="2"/>
  <c r="M1239" i="2"/>
  <c r="N1239" i="2"/>
  <c r="O1239" i="2"/>
  <c r="H1240" i="2"/>
  <c r="J1240" i="2"/>
  <c r="K1240" i="2"/>
  <c r="L1240" i="2"/>
  <c r="M1240" i="2"/>
  <c r="N1240" i="2"/>
  <c r="O1240" i="2"/>
  <c r="H1241" i="2"/>
  <c r="J1241" i="2"/>
  <c r="K1241" i="2"/>
  <c r="L1241" i="2"/>
  <c r="M1241" i="2"/>
  <c r="N1241" i="2"/>
  <c r="O1241" i="2"/>
  <c r="H1242" i="2"/>
  <c r="J1242" i="2"/>
  <c r="K1242" i="2"/>
  <c r="L1242" i="2"/>
  <c r="M1242" i="2"/>
  <c r="N1242" i="2"/>
  <c r="O1242" i="2"/>
  <c r="H1243" i="2"/>
  <c r="J1243" i="2"/>
  <c r="K1243" i="2"/>
  <c r="L1243" i="2"/>
  <c r="M1243" i="2"/>
  <c r="N1243" i="2"/>
  <c r="O1243" i="2"/>
  <c r="H1244" i="2"/>
  <c r="J1244" i="2"/>
  <c r="K1244" i="2"/>
  <c r="L1244" i="2"/>
  <c r="M1244" i="2"/>
  <c r="N1244" i="2"/>
  <c r="O1244" i="2"/>
  <c r="H1245" i="2"/>
  <c r="J1245" i="2"/>
  <c r="K1245" i="2"/>
  <c r="L1245" i="2"/>
  <c r="M1245" i="2"/>
  <c r="N1245" i="2"/>
  <c r="O1245" i="2"/>
  <c r="H1246" i="2"/>
  <c r="J1246" i="2"/>
  <c r="K1246" i="2"/>
  <c r="L1246" i="2"/>
  <c r="M1246" i="2"/>
  <c r="N1246" i="2"/>
  <c r="O1246" i="2"/>
  <c r="H1247" i="2"/>
  <c r="J1247" i="2"/>
  <c r="K1247" i="2"/>
  <c r="L1247" i="2"/>
  <c r="M1247" i="2"/>
  <c r="N1247" i="2"/>
  <c r="O1247" i="2"/>
  <c r="H1248" i="2"/>
  <c r="J1248" i="2"/>
  <c r="K1248" i="2"/>
  <c r="L1248" i="2"/>
  <c r="M1248" i="2"/>
  <c r="N1248" i="2"/>
  <c r="O1248" i="2"/>
  <c r="H1249" i="2"/>
  <c r="J1249" i="2"/>
  <c r="K1249" i="2"/>
  <c r="L1249" i="2"/>
  <c r="M1249" i="2"/>
  <c r="N1249" i="2"/>
  <c r="O1249" i="2"/>
  <c r="H1250" i="2"/>
  <c r="J1250" i="2"/>
  <c r="K1250" i="2"/>
  <c r="L1250" i="2"/>
  <c r="M1250" i="2"/>
  <c r="N1250" i="2"/>
  <c r="O1250" i="2"/>
  <c r="H1251" i="2"/>
  <c r="J1251" i="2"/>
  <c r="K1251" i="2"/>
  <c r="L1251" i="2"/>
  <c r="M1251" i="2"/>
  <c r="N1251" i="2"/>
  <c r="O1251" i="2"/>
  <c r="H1252" i="2"/>
  <c r="J1252" i="2"/>
  <c r="K1252" i="2"/>
  <c r="L1252" i="2"/>
  <c r="M1252" i="2"/>
  <c r="N1252" i="2"/>
  <c r="O1252" i="2"/>
  <c r="H1253" i="2"/>
  <c r="J1253" i="2"/>
  <c r="K1253" i="2"/>
  <c r="L1253" i="2"/>
  <c r="M1253" i="2"/>
  <c r="N1253" i="2"/>
  <c r="O1253" i="2"/>
  <c r="H1254" i="2"/>
  <c r="J1254" i="2"/>
  <c r="K1254" i="2"/>
  <c r="L1254" i="2"/>
  <c r="M1254" i="2"/>
  <c r="N1254" i="2"/>
  <c r="O1254" i="2"/>
  <c r="H1255" i="2"/>
  <c r="J1255" i="2"/>
  <c r="K1255" i="2"/>
  <c r="L1255" i="2"/>
  <c r="M1255" i="2"/>
  <c r="N1255" i="2"/>
  <c r="O1255" i="2"/>
  <c r="H1256" i="2"/>
  <c r="J1256" i="2"/>
  <c r="K1256" i="2"/>
  <c r="L1256" i="2"/>
  <c r="M1256" i="2"/>
  <c r="N1256" i="2"/>
  <c r="O1256" i="2"/>
  <c r="H1257" i="2"/>
  <c r="J1257" i="2"/>
  <c r="K1257" i="2"/>
  <c r="L1257" i="2"/>
  <c r="M1257" i="2"/>
  <c r="N1257" i="2"/>
  <c r="O1257" i="2"/>
  <c r="H1258" i="2"/>
  <c r="J1258" i="2"/>
  <c r="K1258" i="2"/>
  <c r="L1258" i="2"/>
  <c r="M1258" i="2"/>
  <c r="N1258" i="2"/>
  <c r="O1258" i="2"/>
  <c r="H1259" i="2"/>
  <c r="J1259" i="2"/>
  <c r="K1259" i="2"/>
  <c r="L1259" i="2"/>
  <c r="M1259" i="2"/>
  <c r="N1259" i="2"/>
  <c r="O1259" i="2"/>
  <c r="H1260" i="2"/>
  <c r="J1260" i="2"/>
  <c r="K1260" i="2"/>
  <c r="L1260" i="2"/>
  <c r="M1260" i="2"/>
  <c r="N1260" i="2"/>
  <c r="O1260" i="2"/>
  <c r="H1261" i="2"/>
  <c r="J1261" i="2"/>
  <c r="K1261" i="2"/>
  <c r="L1261" i="2"/>
  <c r="M1261" i="2"/>
  <c r="N1261" i="2"/>
  <c r="O1261" i="2"/>
  <c r="H1262" i="2"/>
  <c r="J1262" i="2"/>
  <c r="K1262" i="2"/>
  <c r="L1262" i="2"/>
  <c r="M1262" i="2"/>
  <c r="N1262" i="2"/>
  <c r="O1262" i="2"/>
  <c r="H1263" i="2"/>
  <c r="J1263" i="2"/>
  <c r="K1263" i="2"/>
  <c r="L1263" i="2"/>
  <c r="M1263" i="2"/>
  <c r="N1263" i="2"/>
  <c r="O1263" i="2"/>
  <c r="H1264" i="2"/>
  <c r="J1264" i="2"/>
  <c r="K1264" i="2"/>
  <c r="L1264" i="2"/>
  <c r="M1264" i="2"/>
  <c r="N1264" i="2"/>
  <c r="O1264" i="2"/>
  <c r="H1265" i="2"/>
  <c r="J1265" i="2"/>
  <c r="K1265" i="2"/>
  <c r="L1265" i="2"/>
  <c r="M1265" i="2"/>
  <c r="N1265" i="2"/>
  <c r="O1265" i="2"/>
  <c r="H1266" i="2"/>
  <c r="J1266" i="2"/>
  <c r="K1266" i="2"/>
  <c r="L1266" i="2"/>
  <c r="M1266" i="2"/>
  <c r="N1266" i="2"/>
  <c r="O1266" i="2"/>
  <c r="H1267" i="2"/>
  <c r="J1267" i="2"/>
  <c r="K1267" i="2"/>
  <c r="L1267" i="2"/>
  <c r="M1267" i="2"/>
  <c r="N1267" i="2"/>
  <c r="O1267" i="2"/>
  <c r="H1268" i="2"/>
  <c r="J1268" i="2"/>
  <c r="K1268" i="2"/>
  <c r="L1268" i="2"/>
  <c r="M1268" i="2"/>
  <c r="N1268" i="2"/>
  <c r="O1268" i="2"/>
  <c r="H1269" i="2"/>
  <c r="J1269" i="2"/>
  <c r="K1269" i="2"/>
  <c r="L1269" i="2"/>
  <c r="M1269" i="2"/>
  <c r="N1269" i="2"/>
  <c r="O1269" i="2"/>
  <c r="H1270" i="2"/>
  <c r="J1270" i="2"/>
  <c r="K1270" i="2"/>
  <c r="L1270" i="2"/>
  <c r="M1270" i="2"/>
  <c r="N1270" i="2"/>
  <c r="O1270" i="2"/>
  <c r="H1271" i="2"/>
  <c r="J1271" i="2"/>
  <c r="K1271" i="2"/>
  <c r="L1271" i="2"/>
  <c r="M1271" i="2"/>
  <c r="N1271" i="2"/>
  <c r="O1271" i="2"/>
  <c r="H1272" i="2"/>
  <c r="J1272" i="2"/>
  <c r="K1272" i="2"/>
  <c r="L1272" i="2"/>
  <c r="M1272" i="2"/>
  <c r="N1272" i="2"/>
  <c r="O1272" i="2"/>
  <c r="H1273" i="2"/>
  <c r="J1273" i="2"/>
  <c r="K1273" i="2"/>
  <c r="L1273" i="2"/>
  <c r="M1273" i="2"/>
  <c r="N1273" i="2"/>
  <c r="O1273" i="2"/>
  <c r="H1274" i="2"/>
  <c r="J1274" i="2"/>
  <c r="K1274" i="2"/>
  <c r="L1274" i="2"/>
  <c r="M1274" i="2"/>
  <c r="N1274" i="2"/>
  <c r="O1274" i="2"/>
  <c r="H1275" i="2"/>
  <c r="J1275" i="2"/>
  <c r="K1275" i="2"/>
  <c r="L1275" i="2"/>
  <c r="M1275" i="2"/>
  <c r="N1275" i="2"/>
  <c r="O1275" i="2"/>
  <c r="H1276" i="2"/>
  <c r="J1276" i="2"/>
  <c r="K1276" i="2"/>
  <c r="L1276" i="2"/>
  <c r="M1276" i="2"/>
  <c r="N1276" i="2"/>
  <c r="O1276" i="2"/>
  <c r="H1277" i="2"/>
  <c r="J1277" i="2"/>
  <c r="K1277" i="2"/>
  <c r="L1277" i="2"/>
  <c r="M1277" i="2"/>
  <c r="N1277" i="2"/>
  <c r="O1277" i="2"/>
  <c r="H1278" i="2"/>
  <c r="J1278" i="2"/>
  <c r="K1278" i="2"/>
  <c r="L1278" i="2"/>
  <c r="M1278" i="2"/>
  <c r="N1278" i="2"/>
  <c r="O1278" i="2"/>
  <c r="H1279" i="2"/>
  <c r="J1279" i="2"/>
  <c r="K1279" i="2"/>
  <c r="L1279" i="2"/>
  <c r="M1279" i="2"/>
  <c r="N1279" i="2"/>
  <c r="O1279" i="2"/>
  <c r="H1280" i="2"/>
  <c r="J1280" i="2"/>
  <c r="K1280" i="2"/>
  <c r="L1280" i="2"/>
  <c r="M1280" i="2"/>
  <c r="N1280" i="2"/>
  <c r="O1280" i="2"/>
  <c r="H1281" i="2"/>
  <c r="J1281" i="2"/>
  <c r="K1281" i="2"/>
  <c r="L1281" i="2"/>
  <c r="M1281" i="2"/>
  <c r="N1281" i="2"/>
  <c r="O1281" i="2"/>
  <c r="H1282" i="2"/>
  <c r="J1282" i="2"/>
  <c r="K1282" i="2"/>
  <c r="L1282" i="2"/>
  <c r="M1282" i="2"/>
  <c r="N1282" i="2"/>
  <c r="O1282" i="2"/>
  <c r="H1283" i="2"/>
  <c r="J1283" i="2"/>
  <c r="K1283" i="2"/>
  <c r="L1283" i="2"/>
  <c r="M1283" i="2"/>
  <c r="N1283" i="2"/>
  <c r="O1283" i="2"/>
  <c r="H1284" i="2"/>
  <c r="J1284" i="2"/>
  <c r="K1284" i="2"/>
  <c r="L1284" i="2"/>
  <c r="M1284" i="2"/>
  <c r="N1284" i="2"/>
  <c r="O1284" i="2"/>
  <c r="H1285" i="2"/>
  <c r="J1285" i="2"/>
  <c r="K1285" i="2"/>
  <c r="L1285" i="2"/>
  <c r="M1285" i="2"/>
  <c r="N1285" i="2"/>
  <c r="O1285" i="2"/>
  <c r="H1286" i="2"/>
  <c r="J1286" i="2"/>
  <c r="K1286" i="2"/>
  <c r="L1286" i="2"/>
  <c r="M1286" i="2"/>
  <c r="N1286" i="2"/>
  <c r="O1286" i="2"/>
  <c r="H1287" i="2"/>
  <c r="J1287" i="2"/>
  <c r="K1287" i="2"/>
  <c r="L1287" i="2"/>
  <c r="M1287" i="2"/>
  <c r="N1287" i="2"/>
  <c r="O1287" i="2"/>
  <c r="H1288" i="2"/>
  <c r="J1288" i="2"/>
  <c r="K1288" i="2"/>
  <c r="L1288" i="2"/>
  <c r="M1288" i="2"/>
  <c r="N1288" i="2"/>
  <c r="O1288" i="2"/>
  <c r="H1289" i="2"/>
  <c r="J1289" i="2"/>
  <c r="K1289" i="2"/>
  <c r="L1289" i="2"/>
  <c r="M1289" i="2"/>
  <c r="N1289" i="2"/>
  <c r="O1289" i="2"/>
  <c r="H1290" i="2"/>
  <c r="J1290" i="2"/>
  <c r="K1290" i="2"/>
  <c r="L1290" i="2"/>
  <c r="M1290" i="2"/>
  <c r="N1290" i="2"/>
  <c r="O1290" i="2"/>
  <c r="H1291" i="2"/>
  <c r="J1291" i="2"/>
  <c r="K1291" i="2"/>
  <c r="L1291" i="2"/>
  <c r="M1291" i="2"/>
  <c r="N1291" i="2"/>
  <c r="O1291" i="2"/>
  <c r="H1292" i="2"/>
  <c r="J1292" i="2"/>
  <c r="K1292" i="2"/>
  <c r="L1292" i="2"/>
  <c r="M1292" i="2"/>
  <c r="N1292" i="2"/>
  <c r="O1292" i="2"/>
  <c r="H1293" i="2"/>
  <c r="J1293" i="2"/>
  <c r="K1293" i="2"/>
  <c r="L1293" i="2"/>
  <c r="M1293" i="2"/>
  <c r="N1293" i="2"/>
  <c r="O1293" i="2"/>
  <c r="H1294" i="2"/>
  <c r="J1294" i="2"/>
  <c r="K1294" i="2"/>
  <c r="L1294" i="2"/>
  <c r="M1294" i="2"/>
  <c r="N1294" i="2"/>
  <c r="O1294" i="2"/>
  <c r="H1295" i="2"/>
  <c r="J1295" i="2"/>
  <c r="K1295" i="2"/>
  <c r="L1295" i="2"/>
  <c r="M1295" i="2"/>
  <c r="N1295" i="2"/>
  <c r="O1295" i="2"/>
  <c r="H1296" i="2"/>
  <c r="J1296" i="2"/>
  <c r="K1296" i="2"/>
  <c r="L1296" i="2"/>
  <c r="M1296" i="2"/>
  <c r="N1296" i="2"/>
  <c r="O1296" i="2"/>
  <c r="H1297" i="2"/>
  <c r="J1297" i="2"/>
  <c r="K1297" i="2"/>
  <c r="L1297" i="2"/>
  <c r="M1297" i="2"/>
  <c r="N1297" i="2"/>
  <c r="O1297" i="2"/>
  <c r="H1298" i="2"/>
  <c r="J1298" i="2"/>
  <c r="K1298" i="2"/>
  <c r="L1298" i="2"/>
  <c r="M1298" i="2"/>
  <c r="N1298" i="2"/>
  <c r="O1298" i="2"/>
  <c r="H1299" i="2"/>
  <c r="J1299" i="2"/>
  <c r="K1299" i="2"/>
  <c r="L1299" i="2"/>
  <c r="M1299" i="2"/>
  <c r="N1299" i="2"/>
  <c r="O1299" i="2"/>
  <c r="H1300" i="2"/>
  <c r="J1300" i="2"/>
  <c r="K1300" i="2"/>
  <c r="L1300" i="2"/>
  <c r="M1300" i="2"/>
  <c r="N1300" i="2"/>
  <c r="O1300" i="2"/>
  <c r="H1301" i="2"/>
  <c r="J1301" i="2"/>
  <c r="K1301" i="2"/>
  <c r="L1301" i="2"/>
  <c r="M1301" i="2"/>
  <c r="N1301" i="2"/>
  <c r="O1301" i="2"/>
  <c r="H1302" i="2"/>
  <c r="J1302" i="2"/>
  <c r="K1302" i="2"/>
  <c r="L1302" i="2"/>
  <c r="M1302" i="2"/>
  <c r="N1302" i="2"/>
  <c r="O1302" i="2"/>
  <c r="H1303" i="2"/>
  <c r="J1303" i="2"/>
  <c r="K1303" i="2"/>
  <c r="L1303" i="2"/>
  <c r="M1303" i="2"/>
  <c r="N1303" i="2"/>
  <c r="O1303" i="2"/>
  <c r="H1304" i="2"/>
  <c r="J1304" i="2"/>
  <c r="K1304" i="2"/>
  <c r="L1304" i="2"/>
  <c r="M1304" i="2"/>
  <c r="N1304" i="2"/>
  <c r="O1304" i="2"/>
  <c r="H1305" i="2"/>
  <c r="J1305" i="2"/>
  <c r="K1305" i="2"/>
  <c r="L1305" i="2"/>
  <c r="M1305" i="2"/>
  <c r="N1305" i="2"/>
  <c r="O1305" i="2"/>
  <c r="H1306" i="2"/>
  <c r="J1306" i="2"/>
  <c r="K1306" i="2"/>
  <c r="L1306" i="2"/>
  <c r="M1306" i="2"/>
  <c r="N1306" i="2"/>
  <c r="O1306" i="2"/>
  <c r="H1307" i="2"/>
  <c r="J1307" i="2"/>
  <c r="K1307" i="2"/>
  <c r="L1307" i="2"/>
  <c r="M1307" i="2"/>
  <c r="N1307" i="2"/>
  <c r="O1307" i="2"/>
  <c r="H1308" i="2"/>
  <c r="J1308" i="2"/>
  <c r="K1308" i="2"/>
  <c r="L1308" i="2"/>
  <c r="M1308" i="2"/>
  <c r="N1308" i="2"/>
  <c r="O1308" i="2"/>
  <c r="H1309" i="2"/>
  <c r="J1309" i="2"/>
  <c r="K1309" i="2"/>
  <c r="L1309" i="2"/>
  <c r="M1309" i="2"/>
  <c r="N1309" i="2"/>
  <c r="O1309" i="2"/>
  <c r="H1310" i="2"/>
  <c r="J1310" i="2"/>
  <c r="K1310" i="2"/>
  <c r="L1310" i="2"/>
  <c r="M1310" i="2"/>
  <c r="N1310" i="2"/>
  <c r="O1310" i="2"/>
  <c r="H1311" i="2"/>
  <c r="J1311" i="2"/>
  <c r="K1311" i="2"/>
  <c r="L1311" i="2"/>
  <c r="M1311" i="2"/>
  <c r="N1311" i="2"/>
  <c r="O1311" i="2"/>
  <c r="H1312" i="2"/>
  <c r="J1312" i="2"/>
  <c r="K1312" i="2"/>
  <c r="L1312" i="2"/>
  <c r="M1312" i="2"/>
  <c r="N1312" i="2"/>
  <c r="O1312" i="2"/>
  <c r="H1313" i="2"/>
  <c r="J1313" i="2"/>
  <c r="K1313" i="2"/>
  <c r="L1313" i="2"/>
  <c r="M1313" i="2"/>
  <c r="N1313" i="2"/>
  <c r="O1313" i="2"/>
  <c r="H1314" i="2"/>
  <c r="J1314" i="2"/>
  <c r="K1314" i="2"/>
  <c r="L1314" i="2"/>
  <c r="M1314" i="2"/>
  <c r="N1314" i="2"/>
  <c r="O1314" i="2"/>
  <c r="H1315" i="2"/>
  <c r="J1315" i="2"/>
  <c r="K1315" i="2"/>
  <c r="L1315" i="2"/>
  <c r="M1315" i="2"/>
  <c r="N1315" i="2"/>
  <c r="O1315" i="2"/>
  <c r="H1316" i="2"/>
  <c r="J1316" i="2"/>
  <c r="K1316" i="2"/>
  <c r="L1316" i="2"/>
  <c r="M1316" i="2"/>
  <c r="N1316" i="2"/>
  <c r="O1316" i="2"/>
  <c r="H1317" i="2"/>
  <c r="J1317" i="2"/>
  <c r="K1317" i="2"/>
  <c r="L1317" i="2"/>
  <c r="M1317" i="2"/>
  <c r="N1317" i="2"/>
  <c r="O1317" i="2"/>
  <c r="H1318" i="2"/>
  <c r="J1318" i="2"/>
  <c r="K1318" i="2"/>
  <c r="L1318" i="2"/>
  <c r="M1318" i="2"/>
  <c r="N1318" i="2"/>
  <c r="O1318" i="2"/>
  <c r="H1319" i="2"/>
  <c r="J1319" i="2"/>
  <c r="K1319" i="2"/>
  <c r="L1319" i="2"/>
  <c r="M1319" i="2"/>
  <c r="N1319" i="2"/>
  <c r="O1319" i="2"/>
  <c r="H1320" i="2"/>
  <c r="J1320" i="2"/>
  <c r="K1320" i="2"/>
  <c r="L1320" i="2"/>
  <c r="M1320" i="2"/>
  <c r="N1320" i="2"/>
  <c r="O1320" i="2"/>
  <c r="H1321" i="2"/>
  <c r="J1321" i="2"/>
  <c r="K1321" i="2"/>
  <c r="L1321" i="2"/>
  <c r="M1321" i="2"/>
  <c r="N1321" i="2"/>
  <c r="O1321" i="2"/>
  <c r="H1322" i="2"/>
  <c r="J1322" i="2"/>
  <c r="K1322" i="2"/>
  <c r="L1322" i="2"/>
  <c r="M1322" i="2"/>
  <c r="N1322" i="2"/>
  <c r="O1322" i="2"/>
  <c r="H1323" i="2"/>
  <c r="J1323" i="2"/>
  <c r="K1323" i="2"/>
  <c r="L1323" i="2"/>
  <c r="M1323" i="2"/>
  <c r="N1323" i="2"/>
  <c r="O1323" i="2"/>
  <c r="H1324" i="2"/>
  <c r="J1324" i="2"/>
  <c r="K1324" i="2"/>
  <c r="L1324" i="2"/>
  <c r="M1324" i="2"/>
  <c r="N1324" i="2"/>
  <c r="O1324" i="2"/>
  <c r="H1325" i="2"/>
  <c r="J1325" i="2"/>
  <c r="K1325" i="2"/>
  <c r="L1325" i="2"/>
  <c r="M1325" i="2"/>
  <c r="N1325" i="2"/>
  <c r="O1325" i="2"/>
  <c r="H1326" i="2"/>
  <c r="J1326" i="2"/>
  <c r="K1326" i="2"/>
  <c r="L1326" i="2"/>
  <c r="M1326" i="2"/>
  <c r="N1326" i="2"/>
  <c r="O1326" i="2"/>
  <c r="H1327" i="2"/>
  <c r="J1327" i="2"/>
  <c r="K1327" i="2"/>
  <c r="L1327" i="2"/>
  <c r="M1327" i="2"/>
  <c r="N1327" i="2"/>
  <c r="O1327" i="2"/>
  <c r="H1328" i="2"/>
  <c r="J1328" i="2"/>
  <c r="K1328" i="2"/>
  <c r="L1328" i="2"/>
  <c r="M1328" i="2"/>
  <c r="N1328" i="2"/>
  <c r="O1328" i="2"/>
  <c r="H1329" i="2"/>
  <c r="J1329" i="2"/>
  <c r="K1329" i="2"/>
  <c r="L1329" i="2"/>
  <c r="M1329" i="2"/>
  <c r="N1329" i="2"/>
  <c r="O1329" i="2"/>
  <c r="H1330" i="2"/>
  <c r="J1330" i="2"/>
  <c r="K1330" i="2"/>
  <c r="L1330" i="2"/>
  <c r="M1330" i="2"/>
  <c r="N1330" i="2"/>
  <c r="O1330" i="2"/>
  <c r="H1331" i="2"/>
  <c r="J1331" i="2"/>
  <c r="K1331" i="2"/>
  <c r="L1331" i="2"/>
  <c r="M1331" i="2"/>
  <c r="N1331" i="2"/>
  <c r="O1331" i="2"/>
  <c r="H1332" i="2"/>
  <c r="J1332" i="2"/>
  <c r="K1332" i="2"/>
  <c r="L1332" i="2"/>
  <c r="M1332" i="2"/>
  <c r="N1332" i="2"/>
  <c r="O1332" i="2"/>
  <c r="H1333" i="2"/>
  <c r="J1333" i="2"/>
  <c r="K1333" i="2"/>
  <c r="L1333" i="2"/>
  <c r="M1333" i="2"/>
  <c r="N1333" i="2"/>
  <c r="O1333" i="2"/>
  <c r="H1334" i="2"/>
  <c r="J1334" i="2"/>
  <c r="K1334" i="2"/>
  <c r="L1334" i="2"/>
  <c r="M1334" i="2"/>
  <c r="N1334" i="2"/>
  <c r="O1334" i="2"/>
  <c r="H1335" i="2"/>
  <c r="J1335" i="2"/>
  <c r="K1335" i="2"/>
  <c r="L1335" i="2"/>
  <c r="M1335" i="2"/>
  <c r="N1335" i="2"/>
  <c r="O1335" i="2"/>
  <c r="H1336" i="2"/>
  <c r="J1336" i="2"/>
  <c r="K1336" i="2"/>
  <c r="L1336" i="2"/>
  <c r="M1336" i="2"/>
  <c r="N1336" i="2"/>
  <c r="O1336" i="2"/>
  <c r="H1337" i="2"/>
  <c r="J1337" i="2"/>
  <c r="K1337" i="2"/>
  <c r="L1337" i="2"/>
  <c r="M1337" i="2"/>
  <c r="N1337" i="2"/>
  <c r="O1337" i="2"/>
  <c r="H1338" i="2"/>
  <c r="J1338" i="2"/>
  <c r="K1338" i="2"/>
  <c r="L1338" i="2"/>
  <c r="M1338" i="2"/>
  <c r="N1338" i="2"/>
  <c r="O1338" i="2"/>
  <c r="H1339" i="2"/>
  <c r="J1339" i="2"/>
  <c r="K1339" i="2"/>
  <c r="L1339" i="2"/>
  <c r="M1339" i="2"/>
  <c r="N1339" i="2"/>
  <c r="O1339" i="2"/>
  <c r="H1340" i="2"/>
  <c r="J1340" i="2"/>
  <c r="K1340" i="2"/>
  <c r="L1340" i="2"/>
  <c r="M1340" i="2"/>
  <c r="N1340" i="2"/>
  <c r="O1340" i="2"/>
  <c r="H1341" i="2"/>
  <c r="J1341" i="2"/>
  <c r="K1341" i="2"/>
  <c r="L1341" i="2"/>
  <c r="M1341" i="2"/>
  <c r="N1341" i="2"/>
  <c r="O1341" i="2"/>
  <c r="H1342" i="2"/>
  <c r="J1342" i="2"/>
  <c r="K1342" i="2"/>
  <c r="L1342" i="2"/>
  <c r="M1342" i="2"/>
  <c r="N1342" i="2"/>
  <c r="O1342" i="2"/>
  <c r="H1343" i="2"/>
  <c r="J1343" i="2"/>
  <c r="K1343" i="2"/>
  <c r="L1343" i="2"/>
  <c r="M1343" i="2"/>
  <c r="N1343" i="2"/>
  <c r="O1343" i="2"/>
  <c r="H1344" i="2"/>
  <c r="J1344" i="2"/>
  <c r="K1344" i="2"/>
  <c r="L1344" i="2"/>
  <c r="M1344" i="2"/>
  <c r="N1344" i="2"/>
  <c r="O1344" i="2"/>
  <c r="H1345" i="2"/>
  <c r="J1345" i="2"/>
  <c r="K1345" i="2"/>
  <c r="L1345" i="2"/>
  <c r="M1345" i="2"/>
  <c r="N1345" i="2"/>
  <c r="O1345" i="2"/>
  <c r="H1346" i="2"/>
  <c r="J1346" i="2"/>
  <c r="K1346" i="2"/>
  <c r="L1346" i="2"/>
  <c r="M1346" i="2"/>
  <c r="N1346" i="2"/>
  <c r="O1346" i="2"/>
  <c r="H1347" i="2"/>
  <c r="J1347" i="2"/>
  <c r="K1347" i="2"/>
  <c r="L1347" i="2"/>
  <c r="M1347" i="2"/>
  <c r="N1347" i="2"/>
  <c r="O1347" i="2"/>
  <c r="H1348" i="2"/>
  <c r="J1348" i="2"/>
  <c r="K1348" i="2"/>
  <c r="L1348" i="2"/>
  <c r="M1348" i="2"/>
  <c r="N1348" i="2"/>
  <c r="O1348" i="2"/>
  <c r="H1349" i="2"/>
  <c r="J1349" i="2"/>
  <c r="K1349" i="2"/>
  <c r="L1349" i="2"/>
  <c r="M1349" i="2"/>
  <c r="N1349" i="2"/>
  <c r="O1349" i="2"/>
  <c r="H1350" i="2"/>
  <c r="J1350" i="2"/>
  <c r="K1350" i="2"/>
  <c r="L1350" i="2"/>
  <c r="M1350" i="2"/>
  <c r="N1350" i="2"/>
  <c r="O1350" i="2"/>
  <c r="H1351" i="2"/>
  <c r="J1351" i="2"/>
  <c r="K1351" i="2"/>
  <c r="L1351" i="2"/>
  <c r="M1351" i="2"/>
  <c r="N1351" i="2"/>
  <c r="O1351" i="2"/>
  <c r="H1352" i="2"/>
  <c r="J1352" i="2"/>
  <c r="K1352" i="2"/>
  <c r="L1352" i="2"/>
  <c r="M1352" i="2"/>
  <c r="N1352" i="2"/>
  <c r="O1352" i="2"/>
  <c r="H1353" i="2"/>
  <c r="J1353" i="2"/>
  <c r="K1353" i="2"/>
  <c r="L1353" i="2"/>
  <c r="M1353" i="2"/>
  <c r="N1353" i="2"/>
  <c r="O1353" i="2"/>
  <c r="H1354" i="2"/>
  <c r="J1354" i="2"/>
  <c r="K1354" i="2"/>
  <c r="L1354" i="2"/>
  <c r="M1354" i="2"/>
  <c r="N1354" i="2"/>
  <c r="O1354" i="2"/>
  <c r="H1355" i="2"/>
  <c r="J1355" i="2"/>
  <c r="K1355" i="2"/>
  <c r="L1355" i="2"/>
  <c r="M1355" i="2"/>
  <c r="N1355" i="2"/>
  <c r="O1355" i="2"/>
  <c r="H1356" i="2"/>
  <c r="J1356" i="2"/>
  <c r="K1356" i="2"/>
  <c r="L1356" i="2"/>
  <c r="M1356" i="2"/>
  <c r="N1356" i="2"/>
  <c r="O1356" i="2"/>
  <c r="H1357" i="2"/>
  <c r="J1357" i="2"/>
  <c r="K1357" i="2"/>
  <c r="L1357" i="2"/>
  <c r="M1357" i="2"/>
  <c r="N1357" i="2"/>
  <c r="O1357" i="2"/>
  <c r="H1358" i="2"/>
  <c r="J1358" i="2"/>
  <c r="K1358" i="2"/>
  <c r="L1358" i="2"/>
  <c r="M1358" i="2"/>
  <c r="N1358" i="2"/>
  <c r="O1358" i="2"/>
  <c r="H1359" i="2"/>
  <c r="J1359" i="2"/>
  <c r="K1359" i="2"/>
  <c r="L1359" i="2"/>
  <c r="M1359" i="2"/>
  <c r="N1359" i="2"/>
  <c r="O1359" i="2"/>
  <c r="H1360" i="2"/>
  <c r="J1360" i="2"/>
  <c r="K1360" i="2"/>
  <c r="L1360" i="2"/>
  <c r="M1360" i="2"/>
  <c r="N1360" i="2"/>
  <c r="O1360" i="2"/>
  <c r="H1361" i="2"/>
  <c r="J1361" i="2"/>
  <c r="K1361" i="2"/>
  <c r="L1361" i="2"/>
  <c r="M1361" i="2"/>
  <c r="N1361" i="2"/>
  <c r="O1361" i="2"/>
  <c r="H1362" i="2"/>
  <c r="J1362" i="2"/>
  <c r="K1362" i="2"/>
  <c r="L1362" i="2"/>
  <c r="M1362" i="2"/>
  <c r="N1362" i="2"/>
  <c r="O1362" i="2"/>
  <c r="H1363" i="2"/>
  <c r="J1363" i="2"/>
  <c r="K1363" i="2"/>
  <c r="L1363" i="2"/>
  <c r="M1363" i="2"/>
  <c r="N1363" i="2"/>
  <c r="O1363" i="2"/>
  <c r="H1364" i="2"/>
  <c r="J1364" i="2"/>
  <c r="K1364" i="2"/>
  <c r="L1364" i="2"/>
  <c r="M1364" i="2"/>
  <c r="N1364" i="2"/>
  <c r="O1364" i="2"/>
  <c r="H1365" i="2"/>
  <c r="J1365" i="2"/>
  <c r="K1365" i="2"/>
  <c r="L1365" i="2"/>
  <c r="M1365" i="2"/>
  <c r="N1365" i="2"/>
  <c r="O1365" i="2"/>
  <c r="H1366" i="2"/>
  <c r="J1366" i="2"/>
  <c r="K1366" i="2"/>
  <c r="L1366" i="2"/>
  <c r="M1366" i="2"/>
  <c r="N1366" i="2"/>
  <c r="O1366" i="2"/>
  <c r="H1367" i="2"/>
  <c r="J1367" i="2"/>
  <c r="K1367" i="2"/>
  <c r="L1367" i="2"/>
  <c r="M1367" i="2"/>
  <c r="N1367" i="2"/>
  <c r="O1367" i="2"/>
  <c r="H1368" i="2"/>
  <c r="J1368" i="2"/>
  <c r="K1368" i="2"/>
  <c r="L1368" i="2"/>
  <c r="M1368" i="2"/>
  <c r="N1368" i="2"/>
  <c r="O1368" i="2"/>
  <c r="H1369" i="2"/>
  <c r="J1369" i="2"/>
  <c r="K1369" i="2"/>
  <c r="L1369" i="2"/>
  <c r="M1369" i="2"/>
  <c r="N1369" i="2"/>
  <c r="O1369" i="2"/>
  <c r="H1370" i="2"/>
  <c r="J1370" i="2"/>
  <c r="K1370" i="2"/>
  <c r="L1370" i="2"/>
  <c r="M1370" i="2"/>
  <c r="N1370" i="2"/>
  <c r="O1370" i="2"/>
  <c r="H1371" i="2"/>
  <c r="J1371" i="2"/>
  <c r="K1371" i="2"/>
  <c r="L1371" i="2"/>
  <c r="M1371" i="2"/>
  <c r="N1371" i="2"/>
  <c r="O1371" i="2"/>
  <c r="H1372" i="2"/>
  <c r="J1372" i="2"/>
  <c r="K1372" i="2"/>
  <c r="L1372" i="2"/>
  <c r="M1372" i="2"/>
  <c r="N1372" i="2"/>
  <c r="O1372" i="2"/>
  <c r="H1373" i="2"/>
  <c r="J1373" i="2"/>
  <c r="K1373" i="2"/>
  <c r="L1373" i="2"/>
  <c r="M1373" i="2"/>
  <c r="N1373" i="2"/>
  <c r="O1373" i="2"/>
  <c r="H1374" i="2"/>
  <c r="J1374" i="2"/>
  <c r="K1374" i="2"/>
  <c r="L1374" i="2"/>
  <c r="M1374" i="2"/>
  <c r="N1374" i="2"/>
  <c r="O1374" i="2"/>
  <c r="H1375" i="2"/>
  <c r="J1375" i="2"/>
  <c r="K1375" i="2"/>
  <c r="L1375" i="2"/>
  <c r="M1375" i="2"/>
  <c r="N1375" i="2"/>
  <c r="O1375" i="2"/>
  <c r="H1376" i="2"/>
  <c r="J1376" i="2"/>
  <c r="K1376" i="2"/>
  <c r="L1376" i="2"/>
  <c r="M1376" i="2"/>
  <c r="N1376" i="2"/>
  <c r="O1376" i="2"/>
  <c r="H1377" i="2"/>
  <c r="J1377" i="2"/>
  <c r="K1377" i="2"/>
  <c r="L1377" i="2"/>
  <c r="M1377" i="2"/>
  <c r="N1377" i="2"/>
  <c r="O1377" i="2"/>
  <c r="H1378" i="2"/>
  <c r="J1378" i="2"/>
  <c r="K1378" i="2"/>
  <c r="L1378" i="2"/>
  <c r="M1378" i="2"/>
  <c r="N1378" i="2"/>
  <c r="O1378" i="2"/>
  <c r="H1379" i="2"/>
  <c r="J1379" i="2"/>
  <c r="K1379" i="2"/>
  <c r="L1379" i="2"/>
  <c r="M1379" i="2"/>
  <c r="N1379" i="2"/>
  <c r="O1379" i="2"/>
  <c r="H1380" i="2"/>
  <c r="J1380" i="2"/>
  <c r="K1380" i="2"/>
  <c r="L1380" i="2"/>
  <c r="M1380" i="2"/>
  <c r="N1380" i="2"/>
  <c r="O1380" i="2"/>
  <c r="H1381" i="2"/>
  <c r="J1381" i="2"/>
  <c r="K1381" i="2"/>
  <c r="L1381" i="2"/>
  <c r="M1381" i="2"/>
  <c r="N1381" i="2"/>
  <c r="O1381" i="2"/>
  <c r="H1382" i="2"/>
  <c r="J1382" i="2"/>
  <c r="K1382" i="2"/>
  <c r="L1382" i="2"/>
  <c r="M1382" i="2"/>
  <c r="N1382" i="2"/>
  <c r="O1382" i="2"/>
  <c r="H1383" i="2"/>
  <c r="J1383" i="2"/>
  <c r="K1383" i="2"/>
  <c r="L1383" i="2"/>
  <c r="M1383" i="2"/>
  <c r="N1383" i="2"/>
  <c r="O1383" i="2"/>
  <c r="H1384" i="2"/>
  <c r="J1384" i="2"/>
  <c r="K1384" i="2"/>
  <c r="L1384" i="2"/>
  <c r="M1384" i="2"/>
  <c r="N1384" i="2"/>
  <c r="O1384" i="2"/>
  <c r="H1385" i="2"/>
  <c r="J1385" i="2"/>
  <c r="K1385" i="2"/>
  <c r="L1385" i="2"/>
  <c r="M1385" i="2"/>
  <c r="N1385" i="2"/>
  <c r="O1385" i="2"/>
  <c r="H1386" i="2"/>
  <c r="J1386" i="2"/>
  <c r="K1386" i="2"/>
  <c r="L1386" i="2"/>
  <c r="M1386" i="2"/>
  <c r="N1386" i="2"/>
  <c r="O1386" i="2"/>
  <c r="H1387" i="2"/>
  <c r="J1387" i="2"/>
  <c r="K1387" i="2"/>
  <c r="L1387" i="2"/>
  <c r="M1387" i="2"/>
  <c r="N1387" i="2"/>
  <c r="O1387" i="2"/>
  <c r="H1388" i="2"/>
  <c r="J1388" i="2"/>
  <c r="K1388" i="2"/>
  <c r="L1388" i="2"/>
  <c r="M1388" i="2"/>
  <c r="N1388" i="2"/>
  <c r="O1388" i="2"/>
  <c r="H1389" i="2"/>
  <c r="J1389" i="2"/>
  <c r="K1389" i="2"/>
  <c r="L1389" i="2"/>
  <c r="M1389" i="2"/>
  <c r="N1389" i="2"/>
  <c r="O1389" i="2"/>
  <c r="H1390" i="2"/>
  <c r="J1390" i="2"/>
  <c r="K1390" i="2"/>
  <c r="L1390" i="2"/>
  <c r="M1390" i="2"/>
  <c r="N1390" i="2"/>
  <c r="O1390" i="2"/>
  <c r="H1391" i="2"/>
  <c r="J1391" i="2"/>
  <c r="K1391" i="2"/>
  <c r="L1391" i="2"/>
  <c r="M1391" i="2"/>
  <c r="N1391" i="2"/>
  <c r="O1391" i="2"/>
  <c r="H1392" i="2"/>
  <c r="J1392" i="2"/>
  <c r="K1392" i="2"/>
  <c r="L1392" i="2"/>
  <c r="M1392" i="2"/>
  <c r="N1392" i="2"/>
  <c r="O1392" i="2"/>
  <c r="H1393" i="2"/>
  <c r="J1393" i="2"/>
  <c r="K1393" i="2"/>
  <c r="L1393" i="2"/>
  <c r="M1393" i="2"/>
  <c r="N1393" i="2"/>
  <c r="O1393" i="2"/>
  <c r="H1394" i="2"/>
  <c r="J1394" i="2"/>
  <c r="K1394" i="2"/>
  <c r="L1394" i="2"/>
  <c r="M1394" i="2"/>
  <c r="N1394" i="2"/>
  <c r="O1394" i="2"/>
  <c r="H1395" i="2"/>
  <c r="J1395" i="2"/>
  <c r="K1395" i="2"/>
  <c r="L1395" i="2"/>
  <c r="M1395" i="2"/>
  <c r="N1395" i="2"/>
  <c r="O1395" i="2"/>
  <c r="H1396" i="2"/>
  <c r="J1396" i="2"/>
  <c r="K1396" i="2"/>
  <c r="L1396" i="2"/>
  <c r="M1396" i="2"/>
  <c r="N1396" i="2"/>
  <c r="O1396" i="2"/>
  <c r="H1397" i="2"/>
  <c r="J1397" i="2"/>
  <c r="K1397" i="2"/>
  <c r="L1397" i="2"/>
  <c r="M1397" i="2"/>
  <c r="N1397" i="2"/>
  <c r="O1397" i="2"/>
  <c r="H1398" i="2"/>
  <c r="J1398" i="2"/>
  <c r="K1398" i="2"/>
  <c r="L1398" i="2"/>
  <c r="M1398" i="2"/>
  <c r="N1398" i="2"/>
  <c r="O1398" i="2"/>
  <c r="H1399" i="2"/>
  <c r="J1399" i="2"/>
  <c r="K1399" i="2"/>
  <c r="L1399" i="2"/>
  <c r="M1399" i="2"/>
  <c r="N1399" i="2"/>
  <c r="O1399" i="2"/>
  <c r="H1400" i="2"/>
  <c r="J1400" i="2"/>
  <c r="K1400" i="2"/>
  <c r="L1400" i="2"/>
  <c r="M1400" i="2"/>
  <c r="N1400" i="2"/>
  <c r="O1400" i="2"/>
  <c r="H1401" i="2"/>
  <c r="J1401" i="2"/>
  <c r="K1401" i="2"/>
  <c r="L1401" i="2"/>
  <c r="M1401" i="2"/>
  <c r="N1401" i="2"/>
  <c r="O1401" i="2"/>
  <c r="H1402" i="2"/>
  <c r="J1402" i="2"/>
  <c r="K1402" i="2"/>
  <c r="L1402" i="2"/>
  <c r="M1402" i="2"/>
  <c r="N1402" i="2"/>
  <c r="O1402" i="2"/>
  <c r="H1403" i="2"/>
  <c r="J1403" i="2"/>
  <c r="K1403" i="2"/>
  <c r="L1403" i="2"/>
  <c r="M1403" i="2"/>
  <c r="N1403" i="2"/>
  <c r="O1403" i="2"/>
  <c r="H1404" i="2"/>
  <c r="J1404" i="2"/>
  <c r="K1404" i="2"/>
  <c r="L1404" i="2"/>
  <c r="M1404" i="2"/>
  <c r="N1404" i="2"/>
  <c r="O1404" i="2"/>
  <c r="H1405" i="2"/>
  <c r="J1405" i="2"/>
  <c r="K1405" i="2"/>
  <c r="L1405" i="2"/>
  <c r="M1405" i="2"/>
  <c r="N1405" i="2"/>
  <c r="O1405" i="2"/>
  <c r="H1406" i="2"/>
  <c r="J1406" i="2"/>
  <c r="K1406" i="2"/>
  <c r="L1406" i="2"/>
  <c r="M1406" i="2"/>
  <c r="N1406" i="2"/>
  <c r="O1406" i="2"/>
  <c r="H1407" i="2"/>
  <c r="J1407" i="2"/>
  <c r="K1407" i="2"/>
  <c r="L1407" i="2"/>
  <c r="M1407" i="2"/>
  <c r="N1407" i="2"/>
  <c r="O1407" i="2"/>
  <c r="H1408" i="2"/>
  <c r="J1408" i="2"/>
  <c r="K1408" i="2"/>
  <c r="L1408" i="2"/>
  <c r="M1408" i="2"/>
  <c r="N1408" i="2"/>
  <c r="O1408" i="2"/>
  <c r="H1409" i="2"/>
  <c r="J1409" i="2"/>
  <c r="K1409" i="2"/>
  <c r="L1409" i="2"/>
  <c r="M1409" i="2"/>
  <c r="N1409" i="2"/>
  <c r="O1409" i="2"/>
  <c r="H1410" i="2"/>
  <c r="J1410" i="2"/>
  <c r="K1410" i="2"/>
  <c r="L1410" i="2"/>
  <c r="M1410" i="2"/>
  <c r="N1410" i="2"/>
  <c r="O1410" i="2"/>
  <c r="H1411" i="2"/>
  <c r="J1411" i="2"/>
  <c r="K1411" i="2"/>
  <c r="L1411" i="2"/>
  <c r="M1411" i="2"/>
  <c r="N1411" i="2"/>
  <c r="O1411" i="2"/>
  <c r="H1412" i="2"/>
  <c r="J1412" i="2"/>
  <c r="K1412" i="2"/>
  <c r="L1412" i="2"/>
  <c r="M1412" i="2"/>
  <c r="N1412" i="2"/>
  <c r="O1412" i="2"/>
  <c r="H1413" i="2"/>
  <c r="J1413" i="2"/>
  <c r="K1413" i="2"/>
  <c r="L1413" i="2"/>
  <c r="M1413" i="2"/>
  <c r="N1413" i="2"/>
  <c r="O1413" i="2"/>
  <c r="H1414" i="2"/>
  <c r="J1414" i="2"/>
  <c r="K1414" i="2"/>
  <c r="L1414" i="2"/>
  <c r="M1414" i="2"/>
  <c r="N1414" i="2"/>
  <c r="O1414" i="2"/>
  <c r="H1415" i="2"/>
  <c r="J1415" i="2"/>
  <c r="K1415" i="2"/>
  <c r="L1415" i="2"/>
  <c r="M1415" i="2"/>
  <c r="N1415" i="2"/>
  <c r="O1415" i="2"/>
  <c r="H1416" i="2"/>
  <c r="J1416" i="2"/>
  <c r="K1416" i="2"/>
  <c r="L1416" i="2"/>
  <c r="M1416" i="2"/>
  <c r="N1416" i="2"/>
  <c r="O1416" i="2"/>
  <c r="H1417" i="2"/>
  <c r="J1417" i="2"/>
  <c r="K1417" i="2"/>
  <c r="L1417" i="2"/>
  <c r="M1417" i="2"/>
  <c r="N1417" i="2"/>
  <c r="O1417" i="2"/>
  <c r="H1418" i="2"/>
  <c r="J1418" i="2"/>
  <c r="K1418" i="2"/>
  <c r="L1418" i="2"/>
  <c r="M1418" i="2"/>
  <c r="N1418" i="2"/>
  <c r="O1418" i="2"/>
  <c r="H1419" i="2"/>
  <c r="J1419" i="2"/>
  <c r="K1419" i="2"/>
  <c r="L1419" i="2"/>
  <c r="M1419" i="2"/>
  <c r="N1419" i="2"/>
  <c r="O1419" i="2"/>
  <c r="H1420" i="2"/>
  <c r="J1420" i="2"/>
  <c r="K1420" i="2"/>
  <c r="L1420" i="2"/>
  <c r="M1420" i="2"/>
  <c r="N1420" i="2"/>
  <c r="O1420" i="2"/>
  <c r="H1421" i="2"/>
  <c r="J1421" i="2"/>
  <c r="K1421" i="2"/>
  <c r="L1421" i="2"/>
  <c r="M1421" i="2"/>
  <c r="N1421" i="2"/>
  <c r="O1421" i="2"/>
  <c r="H1422" i="2"/>
  <c r="J1422" i="2"/>
  <c r="K1422" i="2"/>
  <c r="L1422" i="2"/>
  <c r="M1422" i="2"/>
  <c r="N1422" i="2"/>
  <c r="O1422" i="2"/>
  <c r="H1423" i="2"/>
  <c r="J1423" i="2"/>
  <c r="K1423" i="2"/>
  <c r="L1423" i="2"/>
  <c r="M1423" i="2"/>
  <c r="N1423" i="2"/>
  <c r="O1423" i="2"/>
  <c r="H1424" i="2"/>
  <c r="J1424" i="2"/>
  <c r="K1424" i="2"/>
  <c r="L1424" i="2"/>
  <c r="M1424" i="2"/>
  <c r="N1424" i="2"/>
  <c r="O1424" i="2"/>
  <c r="H1425" i="2"/>
  <c r="J1425" i="2"/>
  <c r="K1425" i="2"/>
  <c r="L1425" i="2"/>
  <c r="M1425" i="2"/>
  <c r="N1425" i="2"/>
  <c r="O1425" i="2"/>
  <c r="H1426" i="2"/>
  <c r="J1426" i="2"/>
  <c r="K1426" i="2"/>
  <c r="L1426" i="2"/>
  <c r="M1426" i="2"/>
  <c r="N1426" i="2"/>
  <c r="O1426" i="2"/>
  <c r="H1427" i="2"/>
  <c r="J1427" i="2"/>
  <c r="K1427" i="2"/>
  <c r="L1427" i="2"/>
  <c r="M1427" i="2"/>
  <c r="N1427" i="2"/>
  <c r="O1427" i="2"/>
  <c r="H1428" i="2"/>
  <c r="J1428" i="2"/>
  <c r="K1428" i="2"/>
  <c r="L1428" i="2"/>
  <c r="M1428" i="2"/>
  <c r="N1428" i="2"/>
  <c r="O1428" i="2"/>
  <c r="H1429" i="2"/>
  <c r="J1429" i="2"/>
  <c r="K1429" i="2"/>
  <c r="L1429" i="2"/>
  <c r="M1429" i="2"/>
  <c r="N1429" i="2"/>
  <c r="O1429" i="2"/>
  <c r="H1430" i="2"/>
  <c r="J1430" i="2"/>
  <c r="K1430" i="2"/>
  <c r="L1430" i="2"/>
  <c r="M1430" i="2"/>
  <c r="N1430" i="2"/>
  <c r="O1430" i="2"/>
  <c r="H1431" i="2"/>
  <c r="J1431" i="2"/>
  <c r="K1431" i="2"/>
  <c r="L1431" i="2"/>
  <c r="M1431" i="2"/>
  <c r="N1431" i="2"/>
  <c r="O1431" i="2"/>
  <c r="H1432" i="2"/>
  <c r="J1432" i="2"/>
  <c r="K1432" i="2"/>
  <c r="L1432" i="2"/>
  <c r="M1432" i="2"/>
  <c r="N1432" i="2"/>
  <c r="O1432" i="2"/>
  <c r="H1433" i="2"/>
  <c r="J1433" i="2"/>
  <c r="K1433" i="2"/>
  <c r="L1433" i="2"/>
  <c r="M1433" i="2"/>
  <c r="N1433" i="2"/>
  <c r="O1433" i="2"/>
  <c r="H1434" i="2"/>
  <c r="J1434" i="2"/>
  <c r="K1434" i="2"/>
  <c r="L1434" i="2"/>
  <c r="M1434" i="2"/>
  <c r="N1434" i="2"/>
  <c r="O1434" i="2"/>
  <c r="H1435" i="2"/>
  <c r="J1435" i="2"/>
  <c r="K1435" i="2"/>
  <c r="L1435" i="2"/>
  <c r="M1435" i="2"/>
  <c r="N1435" i="2"/>
  <c r="O1435" i="2"/>
  <c r="H1436" i="2"/>
  <c r="J1436" i="2"/>
  <c r="K1436" i="2"/>
  <c r="L1436" i="2"/>
  <c r="M1436" i="2"/>
  <c r="N1436" i="2"/>
  <c r="O1436" i="2"/>
  <c r="H1437" i="2"/>
  <c r="J1437" i="2"/>
  <c r="K1437" i="2"/>
  <c r="L1437" i="2"/>
  <c r="M1437" i="2"/>
  <c r="N1437" i="2"/>
  <c r="O1437" i="2"/>
  <c r="H1438" i="2"/>
  <c r="J1438" i="2"/>
  <c r="K1438" i="2"/>
  <c r="L1438" i="2"/>
  <c r="M1438" i="2"/>
  <c r="N1438" i="2"/>
  <c r="O1438" i="2"/>
  <c r="H1439" i="2"/>
  <c r="J1439" i="2"/>
  <c r="K1439" i="2"/>
  <c r="L1439" i="2"/>
  <c r="M1439" i="2"/>
  <c r="N1439" i="2"/>
  <c r="O1439" i="2"/>
  <c r="H1440" i="2"/>
  <c r="J1440" i="2"/>
  <c r="K1440" i="2"/>
  <c r="L1440" i="2"/>
  <c r="M1440" i="2"/>
  <c r="N1440" i="2"/>
  <c r="O1440" i="2"/>
  <c r="H1441" i="2"/>
  <c r="J1441" i="2"/>
  <c r="K1441" i="2"/>
  <c r="L1441" i="2"/>
  <c r="M1441" i="2"/>
  <c r="N1441" i="2"/>
  <c r="O1441" i="2"/>
  <c r="H1442" i="2"/>
  <c r="J1442" i="2"/>
  <c r="K1442" i="2"/>
  <c r="L1442" i="2"/>
  <c r="M1442" i="2"/>
  <c r="N1442" i="2"/>
  <c r="O1442" i="2"/>
  <c r="H1443" i="2"/>
  <c r="J1443" i="2"/>
  <c r="K1443" i="2"/>
  <c r="L1443" i="2"/>
  <c r="M1443" i="2"/>
  <c r="N1443" i="2"/>
  <c r="O1443" i="2"/>
  <c r="H1444" i="2"/>
  <c r="J1444" i="2"/>
  <c r="K1444" i="2"/>
  <c r="L1444" i="2"/>
  <c r="M1444" i="2"/>
  <c r="N1444" i="2"/>
  <c r="O1444" i="2"/>
  <c r="H1445" i="2"/>
  <c r="J1445" i="2"/>
  <c r="K1445" i="2"/>
  <c r="L1445" i="2"/>
  <c r="M1445" i="2"/>
  <c r="N1445" i="2"/>
  <c r="O1445" i="2"/>
  <c r="H1446" i="2"/>
  <c r="J1446" i="2"/>
  <c r="K1446" i="2"/>
  <c r="L1446" i="2"/>
  <c r="M1446" i="2"/>
  <c r="N1446" i="2"/>
  <c r="O1446" i="2"/>
  <c r="H1447" i="2"/>
  <c r="J1447" i="2"/>
  <c r="K1447" i="2"/>
  <c r="L1447" i="2"/>
  <c r="M1447" i="2"/>
  <c r="N1447" i="2"/>
  <c r="O1447" i="2"/>
  <c r="H1448" i="2"/>
  <c r="J1448" i="2"/>
  <c r="K1448" i="2"/>
  <c r="L1448" i="2"/>
  <c r="M1448" i="2"/>
  <c r="N1448" i="2"/>
  <c r="O1448" i="2"/>
  <c r="H1449" i="2"/>
  <c r="J1449" i="2"/>
  <c r="K1449" i="2"/>
  <c r="L1449" i="2"/>
  <c r="M1449" i="2"/>
  <c r="N1449" i="2"/>
  <c r="O1449" i="2"/>
  <c r="H1450" i="2"/>
  <c r="J1450" i="2"/>
  <c r="K1450" i="2"/>
  <c r="L1450" i="2"/>
  <c r="M1450" i="2"/>
  <c r="N1450" i="2"/>
  <c r="O1450" i="2"/>
  <c r="H1451" i="2"/>
  <c r="J1451" i="2"/>
  <c r="K1451" i="2"/>
  <c r="L1451" i="2"/>
  <c r="M1451" i="2"/>
  <c r="N1451" i="2"/>
  <c r="O1451" i="2"/>
  <c r="H1452" i="2"/>
  <c r="J1452" i="2"/>
  <c r="K1452" i="2"/>
  <c r="L1452" i="2"/>
  <c r="M1452" i="2"/>
  <c r="N1452" i="2"/>
  <c r="O1452" i="2"/>
  <c r="H1453" i="2"/>
  <c r="J1453" i="2"/>
  <c r="K1453" i="2"/>
  <c r="L1453" i="2"/>
  <c r="M1453" i="2"/>
  <c r="N1453" i="2"/>
  <c r="O1453" i="2"/>
  <c r="H1454" i="2"/>
  <c r="J1454" i="2"/>
  <c r="K1454" i="2"/>
  <c r="L1454" i="2"/>
  <c r="M1454" i="2"/>
  <c r="N1454" i="2"/>
  <c r="O1454" i="2"/>
  <c r="H1455" i="2"/>
  <c r="J1455" i="2"/>
  <c r="K1455" i="2"/>
  <c r="L1455" i="2"/>
  <c r="M1455" i="2"/>
  <c r="N1455" i="2"/>
  <c r="O1455" i="2"/>
  <c r="H1456" i="2"/>
  <c r="J1456" i="2"/>
  <c r="K1456" i="2"/>
  <c r="L1456" i="2"/>
  <c r="M1456" i="2"/>
  <c r="N1456" i="2"/>
  <c r="O1456" i="2"/>
  <c r="H1457" i="2"/>
  <c r="J1457" i="2"/>
  <c r="K1457" i="2"/>
  <c r="L1457" i="2"/>
  <c r="M1457" i="2"/>
  <c r="N1457" i="2"/>
  <c r="O1457" i="2"/>
  <c r="H1458" i="2"/>
  <c r="J1458" i="2"/>
  <c r="K1458" i="2"/>
  <c r="L1458" i="2"/>
  <c r="M1458" i="2"/>
  <c r="N1458" i="2"/>
  <c r="O1458" i="2"/>
  <c r="H1459" i="2"/>
  <c r="J1459" i="2"/>
  <c r="K1459" i="2"/>
  <c r="L1459" i="2"/>
  <c r="M1459" i="2"/>
  <c r="N1459" i="2"/>
  <c r="O1459" i="2"/>
  <c r="H1460" i="2"/>
  <c r="J1460" i="2"/>
  <c r="K1460" i="2"/>
  <c r="L1460" i="2"/>
  <c r="M1460" i="2"/>
  <c r="N1460" i="2"/>
  <c r="O1460" i="2"/>
  <c r="H1461" i="2"/>
  <c r="J1461" i="2"/>
  <c r="K1461" i="2"/>
  <c r="L1461" i="2"/>
  <c r="M1461" i="2"/>
  <c r="N1461" i="2"/>
  <c r="O1461" i="2"/>
  <c r="H1462" i="2"/>
  <c r="J1462" i="2"/>
  <c r="K1462" i="2"/>
  <c r="L1462" i="2"/>
  <c r="M1462" i="2"/>
  <c r="N1462" i="2"/>
  <c r="O1462" i="2"/>
  <c r="H1463" i="2"/>
  <c r="J1463" i="2"/>
  <c r="K1463" i="2"/>
  <c r="L1463" i="2"/>
  <c r="M1463" i="2"/>
  <c r="N1463" i="2"/>
  <c r="O1463" i="2"/>
  <c r="H1464" i="2"/>
  <c r="J1464" i="2"/>
  <c r="K1464" i="2"/>
  <c r="L1464" i="2"/>
  <c r="M1464" i="2"/>
  <c r="N1464" i="2"/>
  <c r="O1464" i="2"/>
  <c r="H1465" i="2"/>
  <c r="J1465" i="2"/>
  <c r="K1465" i="2"/>
  <c r="L1465" i="2"/>
  <c r="M1465" i="2"/>
  <c r="N1465" i="2"/>
  <c r="O1465" i="2"/>
  <c r="H1466" i="2"/>
  <c r="J1466" i="2"/>
  <c r="K1466" i="2"/>
  <c r="L1466" i="2"/>
  <c r="M1466" i="2"/>
  <c r="N1466" i="2"/>
  <c r="O1466" i="2"/>
  <c r="H1467" i="2"/>
  <c r="J1467" i="2"/>
  <c r="K1467" i="2"/>
  <c r="L1467" i="2"/>
  <c r="M1467" i="2"/>
  <c r="N1467" i="2"/>
  <c r="O1467" i="2"/>
  <c r="H1468" i="2"/>
  <c r="J1468" i="2"/>
  <c r="K1468" i="2"/>
  <c r="L1468" i="2"/>
  <c r="M1468" i="2"/>
  <c r="N1468" i="2"/>
  <c r="O1468" i="2"/>
  <c r="H1469" i="2"/>
  <c r="J1469" i="2"/>
  <c r="K1469" i="2"/>
  <c r="L1469" i="2"/>
  <c r="M1469" i="2"/>
  <c r="N1469" i="2"/>
  <c r="O1469" i="2"/>
  <c r="H1470" i="2"/>
  <c r="J1470" i="2"/>
  <c r="K1470" i="2"/>
  <c r="L1470" i="2"/>
  <c r="M1470" i="2"/>
  <c r="N1470" i="2"/>
  <c r="O1470" i="2"/>
  <c r="H1471" i="2"/>
  <c r="J1471" i="2"/>
  <c r="K1471" i="2"/>
  <c r="L1471" i="2"/>
  <c r="M1471" i="2"/>
  <c r="N1471" i="2"/>
  <c r="O1471" i="2"/>
  <c r="H1472" i="2"/>
  <c r="J1472" i="2"/>
  <c r="K1472" i="2"/>
  <c r="L1472" i="2"/>
  <c r="M1472" i="2"/>
  <c r="N1472" i="2"/>
  <c r="O1472" i="2"/>
  <c r="H1473" i="2"/>
  <c r="J1473" i="2"/>
  <c r="K1473" i="2"/>
  <c r="L1473" i="2"/>
  <c r="M1473" i="2"/>
  <c r="N1473" i="2"/>
  <c r="O1473" i="2"/>
  <c r="H1474" i="2"/>
  <c r="J1474" i="2"/>
  <c r="K1474" i="2"/>
  <c r="L1474" i="2"/>
  <c r="M1474" i="2"/>
  <c r="N1474" i="2"/>
  <c r="O1474" i="2"/>
  <c r="H1475" i="2"/>
  <c r="J1475" i="2"/>
  <c r="K1475" i="2"/>
  <c r="L1475" i="2"/>
  <c r="M1475" i="2"/>
  <c r="N1475" i="2"/>
  <c r="O1475" i="2"/>
  <c r="H1476" i="2"/>
  <c r="J1476" i="2"/>
  <c r="K1476" i="2"/>
  <c r="L1476" i="2"/>
  <c r="M1476" i="2"/>
  <c r="N1476" i="2"/>
  <c r="O1476" i="2"/>
  <c r="H1477" i="2"/>
  <c r="J1477" i="2"/>
  <c r="K1477" i="2"/>
  <c r="L1477" i="2"/>
  <c r="M1477" i="2"/>
  <c r="N1477" i="2"/>
  <c r="O1477" i="2"/>
  <c r="H1478" i="2"/>
  <c r="J1478" i="2"/>
  <c r="K1478" i="2"/>
  <c r="L1478" i="2"/>
  <c r="M1478" i="2"/>
  <c r="N1478" i="2"/>
  <c r="O1478" i="2"/>
  <c r="H1479" i="2"/>
  <c r="J1479" i="2"/>
  <c r="K1479" i="2"/>
  <c r="L1479" i="2"/>
  <c r="M1479" i="2"/>
  <c r="N1479" i="2"/>
  <c r="O1479" i="2"/>
  <c r="H1480" i="2"/>
  <c r="J1480" i="2"/>
  <c r="K1480" i="2"/>
  <c r="L1480" i="2"/>
  <c r="M1480" i="2"/>
  <c r="N1480" i="2"/>
  <c r="O1480" i="2"/>
  <c r="H1481" i="2"/>
  <c r="J1481" i="2"/>
  <c r="K1481" i="2"/>
  <c r="L1481" i="2"/>
  <c r="M1481" i="2"/>
  <c r="N1481" i="2"/>
  <c r="O1481" i="2"/>
  <c r="H1482" i="2"/>
  <c r="J1482" i="2"/>
  <c r="K1482" i="2"/>
  <c r="L1482" i="2"/>
  <c r="M1482" i="2"/>
  <c r="N1482" i="2"/>
  <c r="O1482" i="2"/>
  <c r="H1483" i="2"/>
  <c r="J1483" i="2"/>
  <c r="K1483" i="2"/>
  <c r="L1483" i="2"/>
  <c r="M1483" i="2"/>
  <c r="N1483" i="2"/>
  <c r="O1483" i="2"/>
  <c r="H1484" i="2"/>
  <c r="J1484" i="2"/>
  <c r="K1484" i="2"/>
  <c r="L1484" i="2"/>
  <c r="M1484" i="2"/>
  <c r="N1484" i="2"/>
  <c r="O1484" i="2"/>
  <c r="H1485" i="2"/>
  <c r="J1485" i="2"/>
  <c r="K1485" i="2"/>
  <c r="L1485" i="2"/>
  <c r="M1485" i="2"/>
  <c r="N1485" i="2"/>
  <c r="O1485" i="2"/>
  <c r="H1486" i="2"/>
  <c r="J1486" i="2"/>
  <c r="K1486" i="2"/>
  <c r="L1486" i="2"/>
  <c r="M1486" i="2"/>
  <c r="N1486" i="2"/>
  <c r="O1486" i="2"/>
  <c r="H1487" i="2"/>
  <c r="J1487" i="2"/>
  <c r="K1487" i="2"/>
  <c r="L1487" i="2"/>
  <c r="M1487" i="2"/>
  <c r="N1487" i="2"/>
  <c r="O1487" i="2"/>
  <c r="H1488" i="2"/>
  <c r="J1488" i="2"/>
  <c r="K1488" i="2"/>
  <c r="L1488" i="2"/>
  <c r="M1488" i="2"/>
  <c r="N1488" i="2"/>
  <c r="O1488" i="2"/>
  <c r="H1489" i="2"/>
  <c r="J1489" i="2"/>
  <c r="K1489" i="2"/>
  <c r="L1489" i="2"/>
  <c r="M1489" i="2"/>
  <c r="N1489" i="2"/>
  <c r="O1489" i="2"/>
  <c r="H1490" i="2"/>
  <c r="J1490" i="2"/>
  <c r="K1490" i="2"/>
  <c r="L1490" i="2"/>
  <c r="M1490" i="2"/>
  <c r="N1490" i="2"/>
  <c r="O1490" i="2"/>
  <c r="H1491" i="2"/>
  <c r="J1491" i="2"/>
  <c r="K1491" i="2"/>
  <c r="L1491" i="2"/>
  <c r="M1491" i="2"/>
  <c r="N1491" i="2"/>
  <c r="O1491" i="2"/>
  <c r="H1492" i="2"/>
  <c r="J1492" i="2"/>
  <c r="K1492" i="2"/>
  <c r="L1492" i="2"/>
  <c r="M1492" i="2"/>
  <c r="N1492" i="2"/>
  <c r="O1492" i="2"/>
  <c r="H1493" i="2"/>
  <c r="J1493" i="2"/>
  <c r="K1493" i="2"/>
  <c r="L1493" i="2"/>
  <c r="M1493" i="2"/>
  <c r="N1493" i="2"/>
  <c r="O1493" i="2"/>
  <c r="H1494" i="2"/>
  <c r="J1494" i="2"/>
  <c r="K1494" i="2"/>
  <c r="L1494" i="2"/>
  <c r="M1494" i="2"/>
  <c r="N1494" i="2"/>
  <c r="O1494" i="2"/>
  <c r="H1495" i="2"/>
  <c r="J1495" i="2"/>
  <c r="K1495" i="2"/>
  <c r="L1495" i="2"/>
  <c r="M1495" i="2"/>
  <c r="N1495" i="2"/>
  <c r="O1495" i="2"/>
  <c r="H1496" i="2"/>
  <c r="J1496" i="2"/>
  <c r="K1496" i="2"/>
  <c r="L1496" i="2"/>
  <c r="M1496" i="2"/>
  <c r="N1496" i="2"/>
  <c r="O1496" i="2"/>
  <c r="H1497" i="2"/>
  <c r="J1497" i="2"/>
  <c r="K1497" i="2"/>
  <c r="L1497" i="2"/>
  <c r="M1497" i="2"/>
  <c r="N1497" i="2"/>
  <c r="O1497" i="2"/>
  <c r="H1498" i="2"/>
  <c r="J1498" i="2"/>
  <c r="K1498" i="2"/>
  <c r="L1498" i="2"/>
  <c r="M1498" i="2"/>
  <c r="N1498" i="2"/>
  <c r="O1498" i="2"/>
  <c r="H1499" i="2"/>
  <c r="J1499" i="2"/>
  <c r="K1499" i="2"/>
  <c r="L1499" i="2"/>
  <c r="M1499" i="2"/>
  <c r="N1499" i="2"/>
  <c r="O1499" i="2"/>
  <c r="H1500" i="2"/>
  <c r="J1500" i="2"/>
  <c r="K1500" i="2"/>
  <c r="L1500" i="2"/>
  <c r="M1500" i="2"/>
  <c r="N1500" i="2"/>
  <c r="O1500" i="2"/>
  <c r="H1501" i="2"/>
  <c r="J1501" i="2"/>
  <c r="K1501" i="2"/>
  <c r="L1501" i="2"/>
  <c r="M1501" i="2"/>
  <c r="N1501" i="2"/>
  <c r="O1501" i="2"/>
  <c r="H1502" i="2"/>
  <c r="J1502" i="2"/>
  <c r="K1502" i="2"/>
  <c r="L1502" i="2"/>
  <c r="M1502" i="2"/>
  <c r="N1502" i="2"/>
  <c r="O1502" i="2"/>
  <c r="H1503" i="2"/>
  <c r="J1503" i="2"/>
  <c r="K1503" i="2"/>
  <c r="L1503" i="2"/>
  <c r="M1503" i="2"/>
  <c r="N1503" i="2"/>
  <c r="O1503" i="2"/>
  <c r="H1504" i="2"/>
  <c r="J1504" i="2"/>
  <c r="K1504" i="2"/>
  <c r="L1504" i="2"/>
  <c r="M1504" i="2"/>
  <c r="N1504" i="2"/>
  <c r="O1504" i="2"/>
  <c r="H1505" i="2"/>
  <c r="J1505" i="2"/>
  <c r="K1505" i="2"/>
  <c r="L1505" i="2"/>
  <c r="M1505" i="2"/>
  <c r="N1505" i="2"/>
  <c r="O1505" i="2"/>
  <c r="H1506" i="2"/>
  <c r="J1506" i="2"/>
  <c r="K1506" i="2"/>
  <c r="L1506" i="2"/>
  <c r="M1506" i="2"/>
  <c r="N1506" i="2"/>
  <c r="O1506" i="2"/>
  <c r="H1507" i="2"/>
  <c r="J1507" i="2"/>
  <c r="K1507" i="2"/>
  <c r="L1507" i="2"/>
  <c r="M1507" i="2"/>
  <c r="N1507" i="2"/>
  <c r="O1507" i="2"/>
  <c r="H1508" i="2"/>
  <c r="J1508" i="2"/>
  <c r="K1508" i="2"/>
  <c r="L1508" i="2"/>
  <c r="M1508" i="2"/>
  <c r="N1508" i="2"/>
  <c r="O1508" i="2"/>
  <c r="H1509" i="2"/>
  <c r="J1509" i="2"/>
  <c r="K1509" i="2"/>
  <c r="L1509" i="2"/>
  <c r="M1509" i="2"/>
  <c r="N1509" i="2"/>
  <c r="O1509" i="2"/>
  <c r="H1510" i="2"/>
  <c r="J1510" i="2"/>
  <c r="K1510" i="2"/>
  <c r="L1510" i="2"/>
  <c r="M1510" i="2"/>
  <c r="N1510" i="2"/>
  <c r="O1510" i="2"/>
  <c r="H1511" i="2"/>
  <c r="J1511" i="2"/>
  <c r="K1511" i="2"/>
  <c r="L1511" i="2"/>
  <c r="M1511" i="2"/>
  <c r="N1511" i="2"/>
  <c r="O1511" i="2"/>
  <c r="H1512" i="2"/>
  <c r="J1512" i="2"/>
  <c r="K1512" i="2"/>
  <c r="L1512" i="2"/>
  <c r="M1512" i="2"/>
  <c r="N1512" i="2"/>
  <c r="O1512" i="2"/>
  <c r="H1513" i="2"/>
  <c r="J1513" i="2"/>
  <c r="K1513" i="2"/>
  <c r="L1513" i="2"/>
  <c r="M1513" i="2"/>
  <c r="N1513" i="2"/>
  <c r="O1513" i="2"/>
  <c r="H1514" i="2"/>
  <c r="J1514" i="2"/>
  <c r="K1514" i="2"/>
  <c r="L1514" i="2"/>
  <c r="M1514" i="2"/>
  <c r="N1514" i="2"/>
  <c r="O1514" i="2"/>
  <c r="H1515" i="2"/>
  <c r="J1515" i="2"/>
  <c r="K1515" i="2"/>
  <c r="L1515" i="2"/>
  <c r="M1515" i="2"/>
  <c r="N1515" i="2"/>
  <c r="O1515" i="2"/>
  <c r="H1516" i="2"/>
  <c r="J1516" i="2"/>
  <c r="K1516" i="2"/>
  <c r="L1516" i="2"/>
  <c r="M1516" i="2"/>
  <c r="N1516" i="2"/>
  <c r="O1516" i="2"/>
  <c r="H1517" i="2"/>
  <c r="J1517" i="2"/>
  <c r="K1517" i="2"/>
  <c r="L1517" i="2"/>
  <c r="M1517" i="2"/>
  <c r="N1517" i="2"/>
  <c r="O1517" i="2"/>
  <c r="H1518" i="2"/>
  <c r="J1518" i="2"/>
  <c r="K1518" i="2"/>
  <c r="L1518" i="2"/>
  <c r="M1518" i="2"/>
  <c r="N1518" i="2"/>
  <c r="O1518" i="2"/>
  <c r="H1519" i="2"/>
  <c r="J1519" i="2"/>
  <c r="K1519" i="2"/>
  <c r="L1519" i="2"/>
  <c r="M1519" i="2"/>
  <c r="N1519" i="2"/>
  <c r="O1519" i="2"/>
  <c r="H1520" i="2"/>
  <c r="J1520" i="2"/>
  <c r="K1520" i="2"/>
  <c r="L1520" i="2"/>
  <c r="M1520" i="2"/>
  <c r="N1520" i="2"/>
  <c r="O1520" i="2"/>
  <c r="H1521" i="2"/>
  <c r="J1521" i="2"/>
  <c r="K1521" i="2"/>
  <c r="L1521" i="2"/>
  <c r="M1521" i="2"/>
  <c r="N1521" i="2"/>
  <c r="O1521" i="2"/>
  <c r="H1522" i="2"/>
  <c r="J1522" i="2"/>
  <c r="K1522" i="2"/>
  <c r="L1522" i="2"/>
  <c r="M1522" i="2"/>
  <c r="N1522" i="2"/>
  <c r="O1522" i="2"/>
  <c r="H1523" i="2"/>
  <c r="J1523" i="2"/>
  <c r="K1523" i="2"/>
  <c r="L1523" i="2"/>
  <c r="M1523" i="2"/>
  <c r="N1523" i="2"/>
  <c r="O1523" i="2"/>
  <c r="H1524" i="2"/>
  <c r="J1524" i="2"/>
  <c r="K1524" i="2"/>
  <c r="L1524" i="2"/>
  <c r="M1524" i="2"/>
  <c r="N1524" i="2"/>
  <c r="O1524" i="2"/>
  <c r="H1525" i="2"/>
  <c r="J1525" i="2"/>
  <c r="K1525" i="2"/>
  <c r="L1525" i="2"/>
  <c r="M1525" i="2"/>
  <c r="N1525" i="2"/>
  <c r="O1525" i="2"/>
  <c r="H1526" i="2"/>
  <c r="J1526" i="2"/>
  <c r="K1526" i="2"/>
  <c r="L1526" i="2"/>
  <c r="M1526" i="2"/>
  <c r="N1526" i="2"/>
  <c r="O1526" i="2"/>
  <c r="H1527" i="2"/>
  <c r="J1527" i="2"/>
  <c r="K1527" i="2"/>
  <c r="L1527" i="2"/>
  <c r="M1527" i="2"/>
  <c r="N1527" i="2"/>
  <c r="O1527" i="2"/>
  <c r="H1528" i="2"/>
  <c r="J1528" i="2"/>
  <c r="K1528" i="2"/>
  <c r="L1528" i="2"/>
  <c r="M1528" i="2"/>
  <c r="N1528" i="2"/>
  <c r="O1528" i="2"/>
  <c r="H1529" i="2"/>
  <c r="J1529" i="2"/>
  <c r="K1529" i="2"/>
  <c r="L1529" i="2"/>
  <c r="M1529" i="2"/>
  <c r="N1529" i="2"/>
  <c r="O1529" i="2"/>
  <c r="H1530" i="2"/>
  <c r="J1530" i="2"/>
  <c r="K1530" i="2"/>
  <c r="L1530" i="2"/>
  <c r="M1530" i="2"/>
  <c r="N1530" i="2"/>
  <c r="O1530" i="2"/>
  <c r="H1531" i="2"/>
  <c r="J1531" i="2"/>
  <c r="K1531" i="2"/>
  <c r="L1531" i="2"/>
  <c r="M1531" i="2"/>
  <c r="N1531" i="2"/>
  <c r="O1531" i="2"/>
  <c r="H1532" i="2"/>
  <c r="J1532" i="2"/>
  <c r="K1532" i="2"/>
  <c r="L1532" i="2"/>
  <c r="M1532" i="2"/>
  <c r="N1532" i="2"/>
  <c r="O1532" i="2"/>
  <c r="H1533" i="2"/>
  <c r="J1533" i="2"/>
  <c r="K1533" i="2"/>
  <c r="L1533" i="2"/>
  <c r="M1533" i="2"/>
  <c r="N1533" i="2"/>
  <c r="O1533" i="2"/>
  <c r="H1534" i="2"/>
  <c r="J1534" i="2"/>
  <c r="K1534" i="2"/>
  <c r="L1534" i="2"/>
  <c r="M1534" i="2"/>
  <c r="N1534" i="2"/>
  <c r="O1534" i="2"/>
  <c r="H1535" i="2"/>
  <c r="J1535" i="2"/>
  <c r="K1535" i="2"/>
  <c r="L1535" i="2"/>
  <c r="M1535" i="2"/>
  <c r="N1535" i="2"/>
  <c r="O1535" i="2"/>
  <c r="H1536" i="2"/>
  <c r="J1536" i="2"/>
  <c r="K1536" i="2"/>
  <c r="L1536" i="2"/>
  <c r="M1536" i="2"/>
  <c r="N1536" i="2"/>
  <c r="O1536" i="2"/>
  <c r="H1537" i="2"/>
  <c r="J1537" i="2"/>
  <c r="K1537" i="2"/>
  <c r="L1537" i="2"/>
  <c r="M1537" i="2"/>
  <c r="N1537" i="2"/>
  <c r="O1537" i="2"/>
  <c r="H1538" i="2"/>
  <c r="J1538" i="2"/>
  <c r="K1538" i="2"/>
  <c r="L1538" i="2"/>
  <c r="M1538" i="2"/>
  <c r="N1538" i="2"/>
  <c r="O1538" i="2"/>
  <c r="H1539" i="2"/>
  <c r="J1539" i="2"/>
  <c r="K1539" i="2"/>
  <c r="L1539" i="2"/>
  <c r="M1539" i="2"/>
  <c r="N1539" i="2"/>
  <c r="O1539" i="2"/>
  <c r="H1540" i="2"/>
  <c r="J1540" i="2"/>
  <c r="K1540" i="2"/>
  <c r="L1540" i="2"/>
  <c r="M1540" i="2"/>
  <c r="N1540" i="2"/>
  <c r="O1540" i="2"/>
  <c r="H1541" i="2"/>
  <c r="J1541" i="2"/>
  <c r="K1541" i="2"/>
  <c r="L1541" i="2"/>
  <c r="M1541" i="2"/>
  <c r="N1541" i="2"/>
  <c r="O1541" i="2"/>
  <c r="H1542" i="2"/>
  <c r="J1542" i="2"/>
  <c r="K1542" i="2"/>
  <c r="L1542" i="2"/>
  <c r="M1542" i="2"/>
  <c r="N1542" i="2"/>
  <c r="O1542" i="2"/>
  <c r="H1543" i="2"/>
  <c r="J1543" i="2"/>
  <c r="K1543" i="2"/>
  <c r="L1543" i="2"/>
  <c r="M1543" i="2"/>
  <c r="N1543" i="2"/>
  <c r="O1543" i="2"/>
  <c r="H1544" i="2"/>
  <c r="J1544" i="2"/>
  <c r="K1544" i="2"/>
  <c r="L1544" i="2"/>
  <c r="M1544" i="2"/>
  <c r="N1544" i="2"/>
  <c r="O1544" i="2"/>
  <c r="H1545" i="2"/>
  <c r="J1545" i="2"/>
  <c r="K1545" i="2"/>
  <c r="L1545" i="2"/>
  <c r="M1545" i="2"/>
  <c r="N1545" i="2"/>
  <c r="O1545" i="2"/>
  <c r="H1546" i="2"/>
  <c r="J1546" i="2"/>
  <c r="K1546" i="2"/>
  <c r="L1546" i="2"/>
  <c r="M1546" i="2"/>
  <c r="N1546" i="2"/>
  <c r="O1546" i="2"/>
  <c r="H1547" i="2"/>
  <c r="J1547" i="2"/>
  <c r="K1547" i="2"/>
  <c r="L1547" i="2"/>
  <c r="M1547" i="2"/>
  <c r="N1547" i="2"/>
  <c r="O1547" i="2"/>
  <c r="H1548" i="2"/>
  <c r="J1548" i="2"/>
  <c r="K1548" i="2"/>
  <c r="L1548" i="2"/>
  <c r="M1548" i="2"/>
  <c r="N1548" i="2"/>
  <c r="O1548" i="2"/>
  <c r="H1549" i="2"/>
  <c r="J1549" i="2"/>
  <c r="K1549" i="2"/>
  <c r="L1549" i="2"/>
  <c r="M1549" i="2"/>
  <c r="N1549" i="2"/>
  <c r="O1549" i="2"/>
  <c r="H1550" i="2"/>
  <c r="J1550" i="2"/>
  <c r="K1550" i="2"/>
  <c r="L1550" i="2"/>
  <c r="M1550" i="2"/>
  <c r="N1550" i="2"/>
  <c r="O1550" i="2"/>
  <c r="H1551" i="2"/>
  <c r="J1551" i="2"/>
  <c r="K1551" i="2"/>
  <c r="L1551" i="2"/>
  <c r="M1551" i="2"/>
  <c r="N1551" i="2"/>
  <c r="O1551" i="2"/>
  <c r="H1552" i="2"/>
  <c r="J1552" i="2"/>
  <c r="K1552" i="2"/>
  <c r="L1552" i="2"/>
  <c r="M1552" i="2"/>
  <c r="N1552" i="2"/>
  <c r="O1552" i="2"/>
  <c r="H1553" i="2"/>
  <c r="J1553" i="2"/>
  <c r="K1553" i="2"/>
  <c r="L1553" i="2"/>
  <c r="M1553" i="2"/>
  <c r="N1553" i="2"/>
  <c r="O1553" i="2"/>
  <c r="H1554" i="2"/>
  <c r="J1554" i="2"/>
  <c r="K1554" i="2"/>
  <c r="L1554" i="2"/>
  <c r="M1554" i="2"/>
  <c r="N1554" i="2"/>
  <c r="O1554" i="2"/>
  <c r="H1555" i="2"/>
  <c r="J1555" i="2"/>
  <c r="K1555" i="2"/>
  <c r="L1555" i="2"/>
  <c r="M1555" i="2"/>
  <c r="N1555" i="2"/>
  <c r="O1555" i="2"/>
  <c r="H1556" i="2"/>
  <c r="J1556" i="2"/>
  <c r="K1556" i="2"/>
  <c r="L1556" i="2"/>
  <c r="M1556" i="2"/>
  <c r="N1556" i="2"/>
  <c r="O1556" i="2"/>
  <c r="H1557" i="2"/>
  <c r="J1557" i="2"/>
  <c r="K1557" i="2"/>
  <c r="L1557" i="2"/>
  <c r="M1557" i="2"/>
  <c r="N1557" i="2"/>
  <c r="O1557" i="2"/>
  <c r="H1558" i="2"/>
  <c r="J1558" i="2"/>
  <c r="K1558" i="2"/>
  <c r="L1558" i="2"/>
  <c r="M1558" i="2"/>
  <c r="N1558" i="2"/>
  <c r="O1558" i="2"/>
  <c r="H1559" i="2"/>
  <c r="J1559" i="2"/>
  <c r="K1559" i="2"/>
  <c r="L1559" i="2"/>
  <c r="M1559" i="2"/>
  <c r="N1559" i="2"/>
  <c r="O1559" i="2"/>
  <c r="H1560" i="2"/>
  <c r="J1560" i="2"/>
  <c r="K1560" i="2"/>
  <c r="L1560" i="2"/>
  <c r="M1560" i="2"/>
  <c r="N1560" i="2"/>
  <c r="O1560" i="2"/>
  <c r="H1561" i="2"/>
  <c r="J1561" i="2"/>
  <c r="K1561" i="2"/>
  <c r="L1561" i="2"/>
  <c r="M1561" i="2"/>
  <c r="N1561" i="2"/>
  <c r="O1561" i="2"/>
  <c r="H1562" i="2"/>
  <c r="J1562" i="2"/>
  <c r="K1562" i="2"/>
  <c r="L1562" i="2"/>
  <c r="M1562" i="2"/>
  <c r="N1562" i="2"/>
  <c r="O1562" i="2"/>
  <c r="H1563" i="2"/>
  <c r="J1563" i="2"/>
  <c r="K1563" i="2"/>
  <c r="L1563" i="2"/>
  <c r="M1563" i="2"/>
  <c r="N1563" i="2"/>
  <c r="O1563" i="2"/>
  <c r="H1564" i="2"/>
  <c r="J1564" i="2"/>
  <c r="K1564" i="2"/>
  <c r="L1564" i="2"/>
  <c r="M1564" i="2"/>
  <c r="N1564" i="2"/>
  <c r="O1564" i="2"/>
  <c r="H1565" i="2"/>
  <c r="J1565" i="2"/>
  <c r="K1565" i="2"/>
  <c r="L1565" i="2"/>
  <c r="M1565" i="2"/>
  <c r="N1565" i="2"/>
  <c r="O1565" i="2"/>
  <c r="H1566" i="2"/>
  <c r="J1566" i="2"/>
  <c r="K1566" i="2"/>
  <c r="L1566" i="2"/>
  <c r="M1566" i="2"/>
  <c r="N1566" i="2"/>
  <c r="O1566" i="2"/>
  <c r="H1567" i="2"/>
  <c r="J1567" i="2"/>
  <c r="K1567" i="2"/>
  <c r="L1567" i="2"/>
  <c r="M1567" i="2"/>
  <c r="N1567" i="2"/>
  <c r="O1567" i="2"/>
  <c r="H1568" i="2"/>
  <c r="J1568" i="2"/>
  <c r="K1568" i="2"/>
  <c r="L1568" i="2"/>
  <c r="M1568" i="2"/>
  <c r="N1568" i="2"/>
  <c r="O1568" i="2"/>
  <c r="H1569" i="2"/>
  <c r="J1569" i="2"/>
  <c r="K1569" i="2"/>
  <c r="L1569" i="2"/>
  <c r="M1569" i="2"/>
  <c r="N1569" i="2"/>
  <c r="O1569" i="2"/>
  <c r="H1570" i="2"/>
  <c r="J1570" i="2"/>
  <c r="K1570" i="2"/>
  <c r="L1570" i="2"/>
  <c r="M1570" i="2"/>
  <c r="N1570" i="2"/>
  <c r="O1570" i="2"/>
  <c r="H1571" i="2"/>
  <c r="J1571" i="2"/>
  <c r="K1571" i="2"/>
  <c r="L1571" i="2"/>
  <c r="M1571" i="2"/>
  <c r="N1571" i="2"/>
  <c r="O1571" i="2"/>
  <c r="H1572" i="2"/>
  <c r="J1572" i="2"/>
  <c r="K1572" i="2"/>
  <c r="L1572" i="2"/>
  <c r="M1572" i="2"/>
  <c r="N1572" i="2"/>
  <c r="O1572" i="2"/>
  <c r="H1573" i="2"/>
  <c r="J1573" i="2"/>
  <c r="K1573" i="2"/>
  <c r="L1573" i="2"/>
  <c r="M1573" i="2"/>
  <c r="N1573" i="2"/>
  <c r="O1573" i="2"/>
  <c r="H1574" i="2"/>
  <c r="J1574" i="2"/>
  <c r="K1574" i="2"/>
  <c r="L1574" i="2"/>
  <c r="M1574" i="2"/>
  <c r="N1574" i="2"/>
  <c r="O1574" i="2"/>
  <c r="H1575" i="2"/>
  <c r="J1575" i="2"/>
  <c r="K1575" i="2"/>
  <c r="L1575" i="2"/>
  <c r="M1575" i="2"/>
  <c r="N1575" i="2"/>
  <c r="O1575" i="2"/>
  <c r="H1576" i="2"/>
  <c r="J1576" i="2"/>
  <c r="K1576" i="2"/>
  <c r="L1576" i="2"/>
  <c r="M1576" i="2"/>
  <c r="N1576" i="2"/>
  <c r="O1576" i="2"/>
  <c r="H1577" i="2"/>
  <c r="J1577" i="2"/>
  <c r="K1577" i="2"/>
  <c r="L1577" i="2"/>
  <c r="M1577" i="2"/>
  <c r="N1577" i="2"/>
  <c r="O1577" i="2"/>
  <c r="H1578" i="2"/>
  <c r="J1578" i="2"/>
  <c r="K1578" i="2"/>
  <c r="L1578" i="2"/>
  <c r="M1578" i="2"/>
  <c r="N1578" i="2"/>
  <c r="O1578" i="2"/>
  <c r="H1579" i="2"/>
  <c r="J1579" i="2"/>
  <c r="K1579" i="2"/>
  <c r="L1579" i="2"/>
  <c r="M1579" i="2"/>
  <c r="N1579" i="2"/>
  <c r="O1579" i="2"/>
  <c r="H1580" i="2"/>
  <c r="J1580" i="2"/>
  <c r="K1580" i="2"/>
  <c r="L1580" i="2"/>
  <c r="M1580" i="2"/>
  <c r="N1580" i="2"/>
  <c r="O1580" i="2"/>
  <c r="H1581" i="2"/>
  <c r="J1581" i="2"/>
  <c r="K1581" i="2"/>
  <c r="L1581" i="2"/>
  <c r="M1581" i="2"/>
  <c r="N1581" i="2"/>
  <c r="O1581" i="2"/>
  <c r="H1582" i="2"/>
  <c r="J1582" i="2"/>
  <c r="K1582" i="2"/>
  <c r="L1582" i="2"/>
  <c r="M1582" i="2"/>
  <c r="N1582" i="2"/>
  <c r="O1582" i="2"/>
  <c r="H1583" i="2"/>
  <c r="J1583" i="2"/>
  <c r="K1583" i="2"/>
  <c r="L1583" i="2"/>
  <c r="M1583" i="2"/>
  <c r="N1583" i="2"/>
  <c r="O1583" i="2"/>
  <c r="H1584" i="2"/>
  <c r="J1584" i="2"/>
  <c r="K1584" i="2"/>
  <c r="L1584" i="2"/>
  <c r="M1584" i="2"/>
  <c r="N1584" i="2"/>
  <c r="O1584" i="2"/>
  <c r="H1585" i="2"/>
  <c r="J1585" i="2"/>
  <c r="K1585" i="2"/>
  <c r="L1585" i="2"/>
  <c r="M1585" i="2"/>
  <c r="N1585" i="2"/>
  <c r="O1585" i="2"/>
  <c r="H1586" i="2"/>
  <c r="J1586" i="2"/>
  <c r="K1586" i="2"/>
  <c r="L1586" i="2"/>
  <c r="M1586" i="2"/>
  <c r="N1586" i="2"/>
  <c r="O1586" i="2"/>
  <c r="H1587" i="2"/>
  <c r="J1587" i="2"/>
  <c r="K1587" i="2"/>
  <c r="L1587" i="2"/>
  <c r="M1587" i="2"/>
  <c r="N1587" i="2"/>
  <c r="O1587" i="2"/>
  <c r="H1588" i="2"/>
  <c r="J1588" i="2"/>
  <c r="K1588" i="2"/>
  <c r="L1588" i="2"/>
  <c r="M1588" i="2"/>
  <c r="N1588" i="2"/>
  <c r="O1588" i="2"/>
  <c r="H1589" i="2"/>
  <c r="J1589" i="2"/>
  <c r="K1589" i="2"/>
  <c r="L1589" i="2"/>
  <c r="M1589" i="2"/>
  <c r="N1589" i="2"/>
  <c r="O1589" i="2"/>
  <c r="H1590" i="2"/>
  <c r="J1590" i="2"/>
  <c r="K1590" i="2"/>
  <c r="L1590" i="2"/>
  <c r="M1590" i="2"/>
  <c r="N1590" i="2"/>
  <c r="O1590" i="2"/>
  <c r="H1591" i="2"/>
  <c r="J1591" i="2"/>
  <c r="K1591" i="2"/>
  <c r="L1591" i="2"/>
  <c r="M1591" i="2"/>
  <c r="N1591" i="2"/>
  <c r="O1591" i="2"/>
  <c r="H1592" i="2"/>
  <c r="J1592" i="2"/>
  <c r="K1592" i="2"/>
  <c r="L1592" i="2"/>
  <c r="M1592" i="2"/>
  <c r="N1592" i="2"/>
  <c r="O1592" i="2"/>
  <c r="H1593" i="2"/>
  <c r="J1593" i="2"/>
  <c r="K1593" i="2"/>
  <c r="L1593" i="2"/>
  <c r="M1593" i="2"/>
  <c r="N1593" i="2"/>
  <c r="O1593" i="2"/>
  <c r="H1594" i="2"/>
  <c r="J1594" i="2"/>
  <c r="K1594" i="2"/>
  <c r="L1594" i="2"/>
  <c r="M1594" i="2"/>
  <c r="N1594" i="2"/>
  <c r="O1594" i="2"/>
  <c r="H1595" i="2"/>
  <c r="J1595" i="2"/>
  <c r="K1595" i="2"/>
  <c r="L1595" i="2"/>
  <c r="M1595" i="2"/>
  <c r="N1595" i="2"/>
  <c r="O1595" i="2"/>
  <c r="H1596" i="2"/>
  <c r="J1596" i="2"/>
  <c r="K1596" i="2"/>
  <c r="L1596" i="2"/>
  <c r="M1596" i="2"/>
  <c r="N1596" i="2"/>
  <c r="O1596" i="2"/>
  <c r="H1597" i="2"/>
  <c r="J1597" i="2"/>
  <c r="K1597" i="2"/>
  <c r="L1597" i="2"/>
  <c r="M1597" i="2"/>
  <c r="N1597" i="2"/>
  <c r="O1597" i="2"/>
  <c r="H1598" i="2"/>
  <c r="J1598" i="2"/>
  <c r="K1598" i="2"/>
  <c r="L1598" i="2"/>
  <c r="M1598" i="2"/>
  <c r="N1598" i="2"/>
  <c r="O1598" i="2"/>
  <c r="H1599" i="2"/>
  <c r="J1599" i="2"/>
  <c r="K1599" i="2"/>
  <c r="L1599" i="2"/>
  <c r="M1599" i="2"/>
  <c r="N1599" i="2"/>
  <c r="O1599" i="2"/>
  <c r="H1600" i="2"/>
  <c r="J1600" i="2"/>
  <c r="K1600" i="2"/>
  <c r="L1600" i="2"/>
  <c r="M1600" i="2"/>
  <c r="N1600" i="2"/>
  <c r="O1600" i="2"/>
  <c r="H1601" i="2"/>
  <c r="J1601" i="2"/>
  <c r="K1601" i="2"/>
  <c r="L1601" i="2"/>
  <c r="M1601" i="2"/>
  <c r="N1601" i="2"/>
  <c r="O1601" i="2"/>
  <c r="H1602" i="2"/>
  <c r="J1602" i="2"/>
  <c r="K1602" i="2"/>
  <c r="L1602" i="2"/>
  <c r="M1602" i="2"/>
  <c r="N1602" i="2"/>
  <c r="O1602" i="2"/>
  <c r="H1603" i="2"/>
  <c r="J1603" i="2"/>
  <c r="K1603" i="2"/>
  <c r="L1603" i="2"/>
  <c r="M1603" i="2"/>
  <c r="N1603" i="2"/>
  <c r="O1603" i="2"/>
  <c r="H1604" i="2"/>
  <c r="J1604" i="2"/>
  <c r="K1604" i="2"/>
  <c r="L1604" i="2"/>
  <c r="M1604" i="2"/>
  <c r="N1604" i="2"/>
  <c r="O1604" i="2"/>
  <c r="H1605" i="2"/>
  <c r="J1605" i="2"/>
  <c r="K1605" i="2"/>
  <c r="L1605" i="2"/>
  <c r="M1605" i="2"/>
  <c r="N1605" i="2"/>
  <c r="O1605" i="2"/>
  <c r="H1606" i="2"/>
  <c r="J1606" i="2"/>
  <c r="K1606" i="2"/>
  <c r="L1606" i="2"/>
  <c r="M1606" i="2"/>
  <c r="N1606" i="2"/>
  <c r="O1606" i="2"/>
  <c r="H1607" i="2"/>
  <c r="J1607" i="2"/>
  <c r="K1607" i="2"/>
  <c r="L1607" i="2"/>
  <c r="M1607" i="2"/>
  <c r="N1607" i="2"/>
  <c r="O1607" i="2"/>
  <c r="H1608" i="2"/>
  <c r="J1608" i="2"/>
  <c r="K1608" i="2"/>
  <c r="L1608" i="2"/>
  <c r="M1608" i="2"/>
  <c r="N1608" i="2"/>
  <c r="O1608" i="2"/>
  <c r="H1609" i="2"/>
  <c r="J1609" i="2"/>
  <c r="K1609" i="2"/>
  <c r="L1609" i="2"/>
  <c r="M1609" i="2"/>
  <c r="N1609" i="2"/>
  <c r="O1609" i="2"/>
  <c r="H1610" i="2"/>
  <c r="J1610" i="2"/>
  <c r="K1610" i="2"/>
  <c r="L1610" i="2"/>
  <c r="M1610" i="2"/>
  <c r="N1610" i="2"/>
  <c r="O1610" i="2"/>
  <c r="H1611" i="2"/>
  <c r="J1611" i="2"/>
  <c r="K1611" i="2"/>
  <c r="L1611" i="2"/>
  <c r="M1611" i="2"/>
  <c r="N1611" i="2"/>
  <c r="O1611" i="2"/>
  <c r="H1612" i="2"/>
  <c r="J1612" i="2"/>
  <c r="K1612" i="2"/>
  <c r="L1612" i="2"/>
  <c r="M1612" i="2"/>
  <c r="N1612" i="2"/>
  <c r="O1612" i="2"/>
  <c r="H1613" i="2"/>
  <c r="J1613" i="2"/>
  <c r="K1613" i="2"/>
  <c r="L1613" i="2"/>
  <c r="M1613" i="2"/>
  <c r="N1613" i="2"/>
  <c r="O1613" i="2"/>
  <c r="H1614" i="2"/>
  <c r="J1614" i="2"/>
  <c r="K1614" i="2"/>
  <c r="L1614" i="2"/>
  <c r="M1614" i="2"/>
  <c r="N1614" i="2"/>
  <c r="O1614" i="2"/>
  <c r="H1615" i="2"/>
  <c r="J1615" i="2"/>
  <c r="K1615" i="2"/>
  <c r="L1615" i="2"/>
  <c r="M1615" i="2"/>
  <c r="N1615" i="2"/>
  <c r="O1615" i="2"/>
  <c r="H1616" i="2"/>
  <c r="J1616" i="2"/>
  <c r="K1616" i="2"/>
  <c r="L1616" i="2"/>
  <c r="M1616" i="2"/>
  <c r="N1616" i="2"/>
  <c r="O1616" i="2"/>
  <c r="H1617" i="2"/>
  <c r="J1617" i="2"/>
  <c r="K1617" i="2"/>
  <c r="L1617" i="2"/>
  <c r="M1617" i="2"/>
  <c r="N1617" i="2"/>
  <c r="O1617" i="2"/>
  <c r="H1618" i="2"/>
  <c r="J1618" i="2"/>
  <c r="K1618" i="2"/>
  <c r="L1618" i="2"/>
  <c r="M1618" i="2"/>
  <c r="N1618" i="2"/>
  <c r="O1618" i="2"/>
  <c r="H1619" i="2"/>
  <c r="J1619" i="2"/>
  <c r="K1619" i="2"/>
  <c r="L1619" i="2"/>
  <c r="M1619" i="2"/>
  <c r="N1619" i="2"/>
  <c r="O1619" i="2"/>
  <c r="H1620" i="2"/>
  <c r="J1620" i="2"/>
  <c r="K1620" i="2"/>
  <c r="L1620" i="2"/>
  <c r="M1620" i="2"/>
  <c r="N1620" i="2"/>
  <c r="O1620" i="2"/>
  <c r="H1621" i="2"/>
  <c r="J1621" i="2"/>
  <c r="K1621" i="2"/>
  <c r="L1621" i="2"/>
  <c r="M1621" i="2"/>
  <c r="N1621" i="2"/>
  <c r="O1621" i="2"/>
  <c r="H1622" i="2"/>
  <c r="J1622" i="2"/>
  <c r="K1622" i="2"/>
  <c r="L1622" i="2"/>
  <c r="M1622" i="2"/>
  <c r="N1622" i="2"/>
  <c r="O1622" i="2"/>
  <c r="H1623" i="2"/>
  <c r="J1623" i="2"/>
  <c r="K1623" i="2"/>
  <c r="L1623" i="2"/>
  <c r="M1623" i="2"/>
  <c r="N1623" i="2"/>
  <c r="O1623" i="2"/>
  <c r="H1624" i="2"/>
  <c r="J1624" i="2"/>
  <c r="K1624" i="2"/>
  <c r="L1624" i="2"/>
  <c r="M1624" i="2"/>
  <c r="N1624" i="2"/>
  <c r="O1624" i="2"/>
  <c r="H1625" i="2"/>
  <c r="J1625" i="2"/>
  <c r="K1625" i="2"/>
  <c r="L1625" i="2"/>
  <c r="M1625" i="2"/>
  <c r="N1625" i="2"/>
  <c r="O1625" i="2"/>
  <c r="H1626" i="2"/>
  <c r="J1626" i="2"/>
  <c r="K1626" i="2"/>
  <c r="L1626" i="2"/>
  <c r="M1626" i="2"/>
  <c r="N1626" i="2"/>
  <c r="O1626" i="2"/>
  <c r="H1627" i="2"/>
  <c r="J1627" i="2"/>
  <c r="K1627" i="2"/>
  <c r="L1627" i="2"/>
  <c r="M1627" i="2"/>
  <c r="N1627" i="2"/>
  <c r="O1627" i="2"/>
  <c r="H1628" i="2"/>
  <c r="J1628" i="2"/>
  <c r="K1628" i="2"/>
  <c r="L1628" i="2"/>
  <c r="M1628" i="2"/>
  <c r="N1628" i="2"/>
  <c r="O1628" i="2"/>
  <c r="H1629" i="2"/>
  <c r="J1629" i="2"/>
  <c r="K1629" i="2"/>
  <c r="L1629" i="2"/>
  <c r="M1629" i="2"/>
  <c r="N1629" i="2"/>
  <c r="O1629" i="2"/>
  <c r="H1630" i="2"/>
  <c r="J1630" i="2"/>
  <c r="K1630" i="2"/>
  <c r="L1630" i="2"/>
  <c r="M1630" i="2"/>
  <c r="N1630" i="2"/>
  <c r="O1630" i="2"/>
  <c r="H1631" i="2"/>
  <c r="J1631" i="2"/>
  <c r="K1631" i="2"/>
  <c r="L1631" i="2"/>
  <c r="M1631" i="2"/>
  <c r="N1631" i="2"/>
  <c r="O1631" i="2"/>
  <c r="H1632" i="2"/>
  <c r="J1632" i="2"/>
  <c r="K1632" i="2"/>
  <c r="L1632" i="2"/>
  <c r="M1632" i="2"/>
  <c r="N1632" i="2"/>
  <c r="O1632" i="2"/>
  <c r="H1633" i="2"/>
  <c r="J1633" i="2"/>
  <c r="K1633" i="2"/>
  <c r="L1633" i="2"/>
  <c r="M1633" i="2"/>
  <c r="N1633" i="2"/>
  <c r="O1633" i="2"/>
  <c r="H1634" i="2"/>
  <c r="J1634" i="2"/>
  <c r="K1634" i="2"/>
  <c r="L1634" i="2"/>
  <c r="M1634" i="2"/>
  <c r="N1634" i="2"/>
  <c r="O1634" i="2"/>
  <c r="H1635" i="2"/>
  <c r="J1635" i="2"/>
  <c r="K1635" i="2"/>
  <c r="L1635" i="2"/>
  <c r="M1635" i="2"/>
  <c r="N1635" i="2"/>
  <c r="O1635" i="2"/>
  <c r="H1636" i="2"/>
  <c r="J1636" i="2"/>
  <c r="K1636" i="2"/>
  <c r="L1636" i="2"/>
  <c r="M1636" i="2"/>
  <c r="N1636" i="2"/>
  <c r="O1636" i="2"/>
  <c r="H1637" i="2"/>
  <c r="J1637" i="2"/>
  <c r="K1637" i="2"/>
  <c r="L1637" i="2"/>
  <c r="M1637" i="2"/>
  <c r="N1637" i="2"/>
  <c r="O1637" i="2"/>
  <c r="H1638" i="2"/>
  <c r="J1638" i="2"/>
  <c r="K1638" i="2"/>
  <c r="L1638" i="2"/>
  <c r="M1638" i="2"/>
  <c r="N1638" i="2"/>
  <c r="O1638" i="2"/>
  <c r="H1639" i="2"/>
  <c r="J1639" i="2"/>
  <c r="K1639" i="2"/>
  <c r="L1639" i="2"/>
  <c r="M1639" i="2"/>
  <c r="N1639" i="2"/>
  <c r="O1639" i="2"/>
  <c r="H1640" i="2"/>
  <c r="J1640" i="2"/>
  <c r="K1640" i="2"/>
  <c r="L1640" i="2"/>
  <c r="M1640" i="2"/>
  <c r="N1640" i="2"/>
  <c r="O1640" i="2"/>
  <c r="H1641" i="2"/>
  <c r="J1641" i="2"/>
  <c r="K1641" i="2"/>
  <c r="L1641" i="2"/>
  <c r="M1641" i="2"/>
  <c r="N1641" i="2"/>
  <c r="O1641" i="2"/>
  <c r="H1642" i="2"/>
  <c r="J1642" i="2"/>
  <c r="K1642" i="2"/>
  <c r="L1642" i="2"/>
  <c r="M1642" i="2"/>
  <c r="N1642" i="2"/>
  <c r="O1642" i="2"/>
  <c r="H1643" i="2"/>
  <c r="J1643" i="2"/>
  <c r="K1643" i="2"/>
  <c r="L1643" i="2"/>
  <c r="M1643" i="2"/>
  <c r="N1643" i="2"/>
  <c r="O1643" i="2"/>
  <c r="H1644" i="2"/>
  <c r="J1644" i="2"/>
  <c r="K1644" i="2"/>
  <c r="L1644" i="2"/>
  <c r="M1644" i="2"/>
  <c r="N1644" i="2"/>
  <c r="O1644" i="2"/>
  <c r="H1645" i="2"/>
  <c r="J1645" i="2"/>
  <c r="K1645" i="2"/>
  <c r="L1645" i="2"/>
  <c r="M1645" i="2"/>
  <c r="N1645" i="2"/>
  <c r="O1645" i="2"/>
  <c r="H1646" i="2"/>
  <c r="J1646" i="2"/>
  <c r="K1646" i="2"/>
  <c r="L1646" i="2"/>
  <c r="M1646" i="2"/>
  <c r="N1646" i="2"/>
  <c r="O1646" i="2"/>
  <c r="H1647" i="2"/>
  <c r="J1647" i="2"/>
  <c r="K1647" i="2"/>
  <c r="L1647" i="2"/>
  <c r="M1647" i="2"/>
  <c r="N1647" i="2"/>
  <c r="O1647" i="2"/>
  <c r="H1648" i="2"/>
  <c r="J1648" i="2"/>
  <c r="K1648" i="2"/>
  <c r="L1648" i="2"/>
  <c r="M1648" i="2"/>
  <c r="N1648" i="2"/>
  <c r="O1648" i="2"/>
  <c r="H1649" i="2"/>
  <c r="J1649" i="2"/>
  <c r="K1649" i="2"/>
  <c r="L1649" i="2"/>
  <c r="M1649" i="2"/>
  <c r="N1649" i="2"/>
  <c r="O1649" i="2"/>
  <c r="H1650" i="2"/>
  <c r="J1650" i="2"/>
  <c r="K1650" i="2"/>
  <c r="L1650" i="2"/>
  <c r="M1650" i="2"/>
  <c r="N1650" i="2"/>
  <c r="O1650" i="2"/>
  <c r="H1651" i="2"/>
  <c r="J1651" i="2"/>
  <c r="K1651" i="2"/>
  <c r="L1651" i="2"/>
  <c r="M1651" i="2"/>
  <c r="N1651" i="2"/>
  <c r="O1651" i="2"/>
  <c r="H1652" i="2"/>
  <c r="J1652" i="2"/>
  <c r="K1652" i="2"/>
  <c r="L1652" i="2"/>
  <c r="M1652" i="2"/>
  <c r="N1652" i="2"/>
  <c r="O1652" i="2"/>
  <c r="H1653" i="2"/>
  <c r="J1653" i="2"/>
  <c r="K1653" i="2"/>
  <c r="L1653" i="2"/>
  <c r="M1653" i="2"/>
  <c r="N1653" i="2"/>
  <c r="O1653" i="2"/>
  <c r="H1654" i="2"/>
  <c r="J1654" i="2"/>
  <c r="K1654" i="2"/>
  <c r="L1654" i="2"/>
  <c r="M1654" i="2"/>
  <c r="N1654" i="2"/>
  <c r="O1654" i="2"/>
  <c r="H1655" i="2"/>
  <c r="J1655" i="2"/>
  <c r="K1655" i="2"/>
  <c r="L1655" i="2"/>
  <c r="M1655" i="2"/>
  <c r="N1655" i="2"/>
  <c r="O1655" i="2"/>
  <c r="H1656" i="2"/>
  <c r="J1656" i="2"/>
  <c r="K1656" i="2"/>
  <c r="L1656" i="2"/>
  <c r="M1656" i="2"/>
  <c r="N1656" i="2"/>
  <c r="O1656" i="2"/>
  <c r="H1657" i="2"/>
  <c r="J1657" i="2"/>
  <c r="K1657" i="2"/>
  <c r="L1657" i="2"/>
  <c r="M1657" i="2"/>
  <c r="N1657" i="2"/>
  <c r="O1657" i="2"/>
  <c r="H1658" i="2"/>
  <c r="J1658" i="2"/>
  <c r="K1658" i="2"/>
  <c r="L1658" i="2"/>
  <c r="M1658" i="2"/>
  <c r="N1658" i="2"/>
  <c r="O1658" i="2"/>
  <c r="H1659" i="2"/>
  <c r="J1659" i="2"/>
  <c r="K1659" i="2"/>
  <c r="L1659" i="2"/>
  <c r="M1659" i="2"/>
  <c r="N1659" i="2"/>
  <c r="O1659" i="2"/>
  <c r="H1660" i="2"/>
  <c r="J1660" i="2"/>
  <c r="K1660" i="2"/>
  <c r="L1660" i="2"/>
  <c r="M1660" i="2"/>
  <c r="N1660" i="2"/>
  <c r="O1660" i="2"/>
  <c r="H1661" i="2"/>
  <c r="J1661" i="2"/>
  <c r="K1661" i="2"/>
  <c r="L1661" i="2"/>
  <c r="M1661" i="2"/>
  <c r="N1661" i="2"/>
  <c r="O1661" i="2"/>
  <c r="H1662" i="2"/>
  <c r="J1662" i="2"/>
  <c r="K1662" i="2"/>
  <c r="L1662" i="2"/>
  <c r="M1662" i="2"/>
  <c r="N1662" i="2"/>
  <c r="O1662" i="2"/>
  <c r="H1663" i="2"/>
  <c r="J1663" i="2"/>
  <c r="K1663" i="2"/>
  <c r="L1663" i="2"/>
  <c r="M1663" i="2"/>
  <c r="N1663" i="2"/>
  <c r="O1663" i="2"/>
  <c r="H1664" i="2"/>
  <c r="J1664" i="2"/>
  <c r="K1664" i="2"/>
  <c r="L1664" i="2"/>
  <c r="M1664" i="2"/>
  <c r="N1664" i="2"/>
  <c r="O1664" i="2"/>
  <c r="H1665" i="2"/>
  <c r="J1665" i="2"/>
  <c r="K1665" i="2"/>
  <c r="L1665" i="2"/>
  <c r="M1665" i="2"/>
  <c r="N1665" i="2"/>
  <c r="O1665" i="2"/>
  <c r="H1666" i="2"/>
  <c r="J1666" i="2"/>
  <c r="K1666" i="2"/>
  <c r="L1666" i="2"/>
  <c r="M1666" i="2"/>
  <c r="N1666" i="2"/>
  <c r="O1666" i="2"/>
  <c r="H1667" i="2"/>
  <c r="J1667" i="2"/>
  <c r="K1667" i="2"/>
  <c r="L1667" i="2"/>
  <c r="M1667" i="2"/>
  <c r="N1667" i="2"/>
  <c r="O1667" i="2"/>
  <c r="H1668" i="2"/>
  <c r="J1668" i="2"/>
  <c r="K1668" i="2"/>
  <c r="L1668" i="2"/>
  <c r="M1668" i="2"/>
  <c r="N1668" i="2"/>
  <c r="O1668" i="2"/>
  <c r="H1669" i="2"/>
  <c r="J1669" i="2"/>
  <c r="K1669" i="2"/>
  <c r="L1669" i="2"/>
  <c r="M1669" i="2"/>
  <c r="N1669" i="2"/>
  <c r="O1669" i="2"/>
  <c r="H1670" i="2"/>
  <c r="J1670" i="2"/>
  <c r="K1670" i="2"/>
  <c r="L1670" i="2"/>
  <c r="M1670" i="2"/>
  <c r="N1670" i="2"/>
  <c r="O1670" i="2"/>
  <c r="H1671" i="2"/>
  <c r="J1671" i="2"/>
  <c r="K1671" i="2"/>
  <c r="L1671" i="2"/>
  <c r="M1671" i="2"/>
  <c r="N1671" i="2"/>
  <c r="O1671" i="2"/>
  <c r="H1672" i="2"/>
  <c r="J1672" i="2"/>
  <c r="K1672" i="2"/>
  <c r="L1672" i="2"/>
  <c r="M1672" i="2"/>
  <c r="N1672" i="2"/>
  <c r="O1672" i="2"/>
  <c r="H1673" i="2"/>
  <c r="J1673" i="2"/>
  <c r="K1673" i="2"/>
  <c r="L1673" i="2"/>
  <c r="M1673" i="2"/>
  <c r="N1673" i="2"/>
  <c r="O1673" i="2"/>
  <c r="H1674" i="2"/>
  <c r="J1674" i="2"/>
  <c r="K1674" i="2"/>
  <c r="L1674" i="2"/>
  <c r="M1674" i="2"/>
  <c r="N1674" i="2"/>
  <c r="O1674" i="2"/>
  <c r="H1675" i="2"/>
  <c r="J1675" i="2"/>
  <c r="K1675" i="2"/>
  <c r="L1675" i="2"/>
  <c r="M1675" i="2"/>
  <c r="N1675" i="2"/>
  <c r="O1675" i="2"/>
  <c r="H1676" i="2"/>
  <c r="J1676" i="2"/>
  <c r="K1676" i="2"/>
  <c r="L1676" i="2"/>
  <c r="M1676" i="2"/>
  <c r="N1676" i="2"/>
  <c r="O1676" i="2"/>
  <c r="H1677" i="2"/>
  <c r="J1677" i="2"/>
  <c r="K1677" i="2"/>
  <c r="L1677" i="2"/>
  <c r="M1677" i="2"/>
  <c r="N1677" i="2"/>
  <c r="O1677" i="2"/>
  <c r="H1678" i="2"/>
  <c r="J1678" i="2"/>
  <c r="K1678" i="2"/>
  <c r="L1678" i="2"/>
  <c r="M1678" i="2"/>
  <c r="N1678" i="2"/>
  <c r="O1678" i="2"/>
  <c r="H1679" i="2"/>
  <c r="J1679" i="2"/>
  <c r="K1679" i="2"/>
  <c r="L1679" i="2"/>
  <c r="M1679" i="2"/>
  <c r="N1679" i="2"/>
  <c r="O1679" i="2"/>
  <c r="H1680" i="2"/>
  <c r="J1680" i="2"/>
  <c r="K1680" i="2"/>
  <c r="L1680" i="2"/>
  <c r="M1680" i="2"/>
  <c r="N1680" i="2"/>
  <c r="O1680" i="2"/>
  <c r="H1681" i="2"/>
  <c r="J1681" i="2"/>
  <c r="K1681" i="2"/>
  <c r="L1681" i="2"/>
  <c r="M1681" i="2"/>
  <c r="N1681" i="2"/>
  <c r="O1681" i="2"/>
  <c r="H1682" i="2"/>
  <c r="J1682" i="2"/>
  <c r="K1682" i="2"/>
  <c r="L1682" i="2"/>
  <c r="M1682" i="2"/>
  <c r="N1682" i="2"/>
  <c r="O1682" i="2"/>
  <c r="H1683" i="2"/>
  <c r="J1683" i="2"/>
  <c r="K1683" i="2"/>
  <c r="L1683" i="2"/>
  <c r="M1683" i="2"/>
  <c r="N1683" i="2"/>
  <c r="O1683" i="2"/>
  <c r="H1684" i="2"/>
  <c r="J1684" i="2"/>
  <c r="K1684" i="2"/>
  <c r="L1684" i="2"/>
  <c r="M1684" i="2"/>
  <c r="N1684" i="2"/>
  <c r="O1684" i="2"/>
  <c r="H1685" i="2"/>
  <c r="J1685" i="2"/>
  <c r="K1685" i="2"/>
  <c r="L1685" i="2"/>
  <c r="M1685" i="2"/>
  <c r="N1685" i="2"/>
  <c r="O1685" i="2"/>
  <c r="H1686" i="2"/>
  <c r="J1686" i="2"/>
  <c r="K1686" i="2"/>
  <c r="L1686" i="2"/>
  <c r="M1686" i="2"/>
  <c r="N1686" i="2"/>
  <c r="O1686" i="2"/>
  <c r="H1687" i="2"/>
  <c r="J1687" i="2"/>
  <c r="K1687" i="2"/>
  <c r="L1687" i="2"/>
  <c r="M1687" i="2"/>
  <c r="N1687" i="2"/>
  <c r="O1687" i="2"/>
  <c r="H1688" i="2"/>
  <c r="J1688" i="2"/>
  <c r="K1688" i="2"/>
  <c r="L1688" i="2"/>
  <c r="M1688" i="2"/>
  <c r="N1688" i="2"/>
  <c r="O1688" i="2"/>
  <c r="H1689" i="2"/>
  <c r="J1689" i="2"/>
  <c r="K1689" i="2"/>
  <c r="L1689" i="2"/>
  <c r="M1689" i="2"/>
  <c r="N1689" i="2"/>
  <c r="O1689" i="2"/>
  <c r="H1690" i="2"/>
  <c r="J1690" i="2"/>
  <c r="K1690" i="2"/>
  <c r="L1690" i="2"/>
  <c r="M1690" i="2"/>
  <c r="N1690" i="2"/>
  <c r="O1690" i="2"/>
  <c r="H1691" i="2"/>
  <c r="J1691" i="2"/>
  <c r="K1691" i="2"/>
  <c r="L1691" i="2"/>
  <c r="M1691" i="2"/>
  <c r="N1691" i="2"/>
  <c r="O1691" i="2"/>
  <c r="H1692" i="2"/>
  <c r="J1692" i="2"/>
  <c r="K1692" i="2"/>
  <c r="L1692" i="2"/>
  <c r="M1692" i="2"/>
  <c r="N1692" i="2"/>
  <c r="O1692" i="2"/>
  <c r="H1693" i="2"/>
  <c r="J1693" i="2"/>
  <c r="K1693" i="2"/>
  <c r="L1693" i="2"/>
  <c r="M1693" i="2"/>
  <c r="N1693" i="2"/>
  <c r="O1693" i="2"/>
  <c r="H1694" i="2"/>
  <c r="J1694" i="2"/>
  <c r="K1694" i="2"/>
  <c r="L1694" i="2"/>
  <c r="M1694" i="2"/>
  <c r="N1694" i="2"/>
  <c r="O1694" i="2"/>
  <c r="H1695" i="2"/>
  <c r="J1695" i="2"/>
  <c r="K1695" i="2"/>
  <c r="L1695" i="2"/>
  <c r="M1695" i="2"/>
  <c r="N1695" i="2"/>
  <c r="O1695" i="2"/>
  <c r="H1696" i="2"/>
  <c r="J1696" i="2"/>
  <c r="K1696" i="2"/>
  <c r="L1696" i="2"/>
  <c r="M1696" i="2"/>
  <c r="N1696" i="2"/>
  <c r="O1696" i="2"/>
  <c r="H1697" i="2"/>
  <c r="J1697" i="2"/>
  <c r="K1697" i="2"/>
  <c r="L1697" i="2"/>
  <c r="M1697" i="2"/>
  <c r="N1697" i="2"/>
  <c r="O1697" i="2"/>
  <c r="H1698" i="2"/>
  <c r="J1698" i="2"/>
  <c r="K1698" i="2"/>
  <c r="L1698" i="2"/>
  <c r="M1698" i="2"/>
  <c r="N1698" i="2"/>
  <c r="O1698" i="2"/>
  <c r="H1699" i="2"/>
  <c r="J1699" i="2"/>
  <c r="K1699" i="2"/>
  <c r="L1699" i="2"/>
  <c r="M1699" i="2"/>
  <c r="N1699" i="2"/>
  <c r="O1699" i="2"/>
  <c r="H1700" i="2"/>
  <c r="J1700" i="2"/>
  <c r="K1700" i="2"/>
  <c r="L1700" i="2"/>
  <c r="M1700" i="2"/>
  <c r="N1700" i="2"/>
  <c r="O1700" i="2"/>
  <c r="H1701" i="2"/>
  <c r="J1701" i="2"/>
  <c r="K1701" i="2"/>
  <c r="L1701" i="2"/>
  <c r="M1701" i="2"/>
  <c r="N1701" i="2"/>
  <c r="O1701" i="2"/>
  <c r="H1702" i="2"/>
  <c r="J1702" i="2"/>
  <c r="K1702" i="2"/>
  <c r="L1702" i="2"/>
  <c r="M1702" i="2"/>
  <c r="N1702" i="2"/>
  <c r="O1702" i="2"/>
  <c r="H1703" i="2"/>
  <c r="J1703" i="2"/>
  <c r="K1703" i="2"/>
  <c r="L1703" i="2"/>
  <c r="M1703" i="2"/>
  <c r="N1703" i="2"/>
  <c r="O1703" i="2"/>
  <c r="H1704" i="2"/>
  <c r="J1704" i="2"/>
  <c r="K1704" i="2"/>
  <c r="L1704" i="2"/>
  <c r="M1704" i="2"/>
  <c r="N1704" i="2"/>
  <c r="O1704" i="2"/>
  <c r="H1705" i="2"/>
  <c r="J1705" i="2"/>
  <c r="K1705" i="2"/>
  <c r="L1705" i="2"/>
  <c r="M1705" i="2"/>
  <c r="N1705" i="2"/>
  <c r="O1705" i="2"/>
  <c r="H1706" i="2"/>
  <c r="J1706" i="2"/>
  <c r="K1706" i="2"/>
  <c r="L1706" i="2"/>
  <c r="M1706" i="2"/>
  <c r="N1706" i="2"/>
  <c r="O1706" i="2"/>
  <c r="H1707" i="2"/>
  <c r="J1707" i="2"/>
  <c r="K1707" i="2"/>
  <c r="L1707" i="2"/>
  <c r="M1707" i="2"/>
  <c r="N1707" i="2"/>
  <c r="O1707" i="2"/>
  <c r="H1708" i="2"/>
  <c r="J1708" i="2"/>
  <c r="K1708" i="2"/>
  <c r="L1708" i="2"/>
  <c r="M1708" i="2"/>
  <c r="N1708" i="2"/>
  <c r="O1708" i="2"/>
  <c r="H1709" i="2"/>
  <c r="J1709" i="2"/>
  <c r="K1709" i="2"/>
  <c r="L1709" i="2"/>
  <c r="M1709" i="2"/>
  <c r="N1709" i="2"/>
  <c r="O1709" i="2"/>
  <c r="H1710" i="2"/>
  <c r="J1710" i="2"/>
  <c r="K1710" i="2"/>
  <c r="L1710" i="2"/>
  <c r="M1710" i="2"/>
  <c r="N1710" i="2"/>
  <c r="O1710" i="2"/>
  <c r="H1711" i="2"/>
  <c r="J1711" i="2"/>
  <c r="K1711" i="2"/>
  <c r="L1711" i="2"/>
  <c r="M1711" i="2"/>
  <c r="N1711" i="2"/>
  <c r="O1711" i="2"/>
  <c r="H1712" i="2"/>
  <c r="J1712" i="2"/>
  <c r="K1712" i="2"/>
  <c r="L1712" i="2"/>
  <c r="M1712" i="2"/>
  <c r="N1712" i="2"/>
  <c r="O1712" i="2"/>
  <c r="H1713" i="2"/>
  <c r="J1713" i="2"/>
  <c r="K1713" i="2"/>
  <c r="L1713" i="2"/>
  <c r="M1713" i="2"/>
  <c r="N1713" i="2"/>
  <c r="O1713" i="2"/>
  <c r="H1714" i="2"/>
  <c r="J1714" i="2"/>
  <c r="K1714" i="2"/>
  <c r="L1714" i="2"/>
  <c r="M1714" i="2"/>
  <c r="N1714" i="2"/>
  <c r="O1714" i="2"/>
  <c r="H1715" i="2"/>
  <c r="J1715" i="2"/>
  <c r="K1715" i="2"/>
  <c r="L1715" i="2"/>
  <c r="M1715" i="2"/>
  <c r="N1715" i="2"/>
  <c r="O1715" i="2"/>
  <c r="H1716" i="2"/>
  <c r="J1716" i="2"/>
  <c r="K1716" i="2"/>
  <c r="L1716" i="2"/>
  <c r="M1716" i="2"/>
  <c r="N1716" i="2"/>
  <c r="O1716" i="2"/>
  <c r="H1717" i="2"/>
  <c r="J1717" i="2"/>
  <c r="K1717" i="2"/>
  <c r="L1717" i="2"/>
  <c r="M1717" i="2"/>
  <c r="N1717" i="2"/>
  <c r="O1717" i="2"/>
  <c r="H1718" i="2"/>
  <c r="J1718" i="2"/>
  <c r="K1718" i="2"/>
  <c r="L1718" i="2"/>
  <c r="M1718" i="2"/>
  <c r="N1718" i="2"/>
  <c r="O1718" i="2"/>
  <c r="H1719" i="2"/>
  <c r="J1719" i="2"/>
  <c r="K1719" i="2"/>
  <c r="L1719" i="2"/>
  <c r="M1719" i="2"/>
  <c r="N1719" i="2"/>
  <c r="O1719" i="2"/>
  <c r="H1720" i="2"/>
  <c r="J1720" i="2"/>
  <c r="K1720" i="2"/>
  <c r="L1720" i="2"/>
  <c r="M1720" i="2"/>
  <c r="N1720" i="2"/>
  <c r="O1720" i="2"/>
  <c r="H1721" i="2"/>
  <c r="J1721" i="2"/>
  <c r="K1721" i="2"/>
  <c r="L1721" i="2"/>
  <c r="M1721" i="2"/>
  <c r="N1721" i="2"/>
  <c r="O1721" i="2"/>
  <c r="H1722" i="2"/>
  <c r="J1722" i="2"/>
  <c r="K1722" i="2"/>
  <c r="L1722" i="2"/>
  <c r="M1722" i="2"/>
  <c r="N1722" i="2"/>
  <c r="O1722" i="2"/>
  <c r="H1723" i="2"/>
  <c r="J1723" i="2"/>
  <c r="K1723" i="2"/>
  <c r="L1723" i="2"/>
  <c r="M1723" i="2"/>
  <c r="N1723" i="2"/>
  <c r="O1723" i="2"/>
  <c r="H1724" i="2"/>
  <c r="J1724" i="2"/>
  <c r="K1724" i="2"/>
  <c r="L1724" i="2"/>
  <c r="M1724" i="2"/>
  <c r="N1724" i="2"/>
  <c r="O1724" i="2"/>
  <c r="H1725" i="2"/>
  <c r="J1725" i="2"/>
  <c r="K1725" i="2"/>
  <c r="L1725" i="2"/>
  <c r="M1725" i="2"/>
  <c r="N1725" i="2"/>
  <c r="O1725" i="2"/>
  <c r="H1726" i="2"/>
  <c r="J1726" i="2"/>
  <c r="K1726" i="2"/>
  <c r="L1726" i="2"/>
  <c r="M1726" i="2"/>
  <c r="N1726" i="2"/>
  <c r="O1726" i="2"/>
  <c r="H1727" i="2"/>
  <c r="J1727" i="2"/>
  <c r="K1727" i="2"/>
  <c r="L1727" i="2"/>
  <c r="M1727" i="2"/>
  <c r="N1727" i="2"/>
  <c r="O1727" i="2"/>
  <c r="H1728" i="2"/>
  <c r="J1728" i="2"/>
  <c r="K1728" i="2"/>
  <c r="L1728" i="2"/>
  <c r="M1728" i="2"/>
  <c r="N1728" i="2"/>
  <c r="O1728" i="2"/>
  <c r="H1729" i="2"/>
  <c r="J1729" i="2"/>
  <c r="K1729" i="2"/>
  <c r="L1729" i="2"/>
  <c r="M1729" i="2"/>
  <c r="N1729" i="2"/>
  <c r="O1729" i="2"/>
  <c r="H1730" i="2"/>
  <c r="J1730" i="2"/>
  <c r="K1730" i="2"/>
  <c r="L1730" i="2"/>
  <c r="M1730" i="2"/>
  <c r="N1730" i="2"/>
  <c r="O1730" i="2"/>
  <c r="H1731" i="2"/>
  <c r="J1731" i="2"/>
  <c r="K1731" i="2"/>
  <c r="L1731" i="2"/>
  <c r="M1731" i="2"/>
  <c r="N1731" i="2"/>
  <c r="O1731" i="2"/>
  <c r="H1732" i="2"/>
  <c r="J1732" i="2"/>
  <c r="K1732" i="2"/>
  <c r="L1732" i="2"/>
  <c r="M1732" i="2"/>
  <c r="N1732" i="2"/>
  <c r="O1732" i="2"/>
  <c r="H1733" i="2"/>
  <c r="J1733" i="2"/>
  <c r="K1733" i="2"/>
  <c r="L1733" i="2"/>
  <c r="M1733" i="2"/>
  <c r="N1733" i="2"/>
  <c r="O1733" i="2"/>
  <c r="H1734" i="2"/>
  <c r="J1734" i="2"/>
  <c r="K1734" i="2"/>
  <c r="L1734" i="2"/>
  <c r="M1734" i="2"/>
  <c r="N1734" i="2"/>
  <c r="O1734" i="2"/>
  <c r="H1735" i="2"/>
  <c r="J1735" i="2"/>
  <c r="K1735" i="2"/>
  <c r="L1735" i="2"/>
  <c r="M1735" i="2"/>
  <c r="N1735" i="2"/>
  <c r="O1735" i="2"/>
  <c r="H1736" i="2"/>
  <c r="J1736" i="2"/>
  <c r="K1736" i="2"/>
  <c r="L1736" i="2"/>
  <c r="M1736" i="2"/>
  <c r="N1736" i="2"/>
  <c r="O1736" i="2"/>
  <c r="H1737" i="2"/>
  <c r="J1737" i="2"/>
  <c r="K1737" i="2"/>
  <c r="L1737" i="2"/>
  <c r="M1737" i="2"/>
  <c r="N1737" i="2"/>
  <c r="O1737" i="2"/>
  <c r="H1738" i="2"/>
  <c r="J1738" i="2"/>
  <c r="K1738" i="2"/>
  <c r="L1738" i="2"/>
  <c r="M1738" i="2"/>
  <c r="N1738" i="2"/>
  <c r="O1738" i="2"/>
  <c r="H1739" i="2"/>
  <c r="J1739" i="2"/>
  <c r="K1739" i="2"/>
  <c r="L1739" i="2"/>
  <c r="M1739" i="2"/>
  <c r="N1739" i="2"/>
  <c r="O1739" i="2"/>
  <c r="H1740" i="2"/>
  <c r="J1740" i="2"/>
  <c r="K1740" i="2"/>
  <c r="L1740" i="2"/>
  <c r="M1740" i="2"/>
  <c r="N1740" i="2"/>
  <c r="O1740" i="2"/>
  <c r="H1741" i="2"/>
  <c r="J1741" i="2"/>
  <c r="K1741" i="2"/>
  <c r="L1741" i="2"/>
  <c r="M1741" i="2"/>
  <c r="N1741" i="2"/>
  <c r="O1741" i="2"/>
  <c r="H1742" i="2"/>
  <c r="J1742" i="2"/>
  <c r="K1742" i="2"/>
  <c r="L1742" i="2"/>
  <c r="M1742" i="2"/>
  <c r="N1742" i="2"/>
  <c r="O1742" i="2"/>
  <c r="H1743" i="2"/>
  <c r="J1743" i="2"/>
  <c r="K1743" i="2"/>
  <c r="L1743" i="2"/>
  <c r="M1743" i="2"/>
  <c r="N1743" i="2"/>
  <c r="O1743" i="2"/>
  <c r="H1744" i="2"/>
  <c r="J1744" i="2"/>
  <c r="K1744" i="2"/>
  <c r="L1744" i="2"/>
  <c r="M1744" i="2"/>
  <c r="N1744" i="2"/>
  <c r="O1744" i="2"/>
  <c r="H1745" i="2"/>
  <c r="J1745" i="2"/>
  <c r="K1745" i="2"/>
  <c r="L1745" i="2"/>
  <c r="M1745" i="2"/>
  <c r="N1745" i="2"/>
  <c r="O1745" i="2"/>
  <c r="H1746" i="2"/>
  <c r="J1746" i="2"/>
  <c r="K1746" i="2"/>
  <c r="L1746" i="2"/>
  <c r="M1746" i="2"/>
  <c r="N1746" i="2"/>
  <c r="O1746" i="2"/>
  <c r="H1747" i="2"/>
  <c r="J1747" i="2"/>
  <c r="K1747" i="2"/>
  <c r="L1747" i="2"/>
  <c r="M1747" i="2"/>
  <c r="N1747" i="2"/>
  <c r="O1747" i="2"/>
  <c r="H1748" i="2"/>
  <c r="J1748" i="2"/>
  <c r="K1748" i="2"/>
  <c r="L1748" i="2"/>
  <c r="M1748" i="2"/>
  <c r="N1748" i="2"/>
  <c r="O1748" i="2"/>
  <c r="H1749" i="2"/>
  <c r="J1749" i="2"/>
  <c r="K1749" i="2"/>
  <c r="L1749" i="2"/>
  <c r="M1749" i="2"/>
  <c r="N1749" i="2"/>
  <c r="O1749" i="2"/>
  <c r="H1750" i="2"/>
  <c r="J1750" i="2"/>
  <c r="K1750" i="2"/>
  <c r="L1750" i="2"/>
  <c r="M1750" i="2"/>
  <c r="N1750" i="2"/>
  <c r="O1750" i="2"/>
  <c r="H1751" i="2"/>
  <c r="J1751" i="2"/>
  <c r="K1751" i="2"/>
  <c r="L1751" i="2"/>
  <c r="M1751" i="2"/>
  <c r="N1751" i="2"/>
  <c r="O1751" i="2"/>
  <c r="H1752" i="2"/>
  <c r="J1752" i="2"/>
  <c r="K1752" i="2"/>
  <c r="L1752" i="2"/>
  <c r="M1752" i="2"/>
  <c r="N1752" i="2"/>
  <c r="O1752" i="2"/>
  <c r="H1753" i="2"/>
  <c r="J1753" i="2"/>
  <c r="K1753" i="2"/>
  <c r="L1753" i="2"/>
  <c r="M1753" i="2"/>
  <c r="N1753" i="2"/>
  <c r="O1753" i="2"/>
  <c r="H1754" i="2"/>
  <c r="J1754" i="2"/>
  <c r="K1754" i="2"/>
  <c r="L1754" i="2"/>
  <c r="M1754" i="2"/>
  <c r="N1754" i="2"/>
  <c r="O1754" i="2"/>
  <c r="H1755" i="2"/>
  <c r="J1755" i="2"/>
  <c r="K1755" i="2"/>
  <c r="L1755" i="2"/>
  <c r="M1755" i="2"/>
  <c r="N1755" i="2"/>
  <c r="O1755" i="2"/>
  <c r="H1756" i="2"/>
  <c r="J1756" i="2"/>
  <c r="K1756" i="2"/>
  <c r="L1756" i="2"/>
  <c r="M1756" i="2"/>
  <c r="N1756" i="2"/>
  <c r="O1756" i="2"/>
  <c r="H1757" i="2"/>
  <c r="J1757" i="2"/>
  <c r="K1757" i="2"/>
  <c r="L1757" i="2"/>
  <c r="M1757" i="2"/>
  <c r="N1757" i="2"/>
  <c r="O1757" i="2"/>
  <c r="H1758" i="2"/>
  <c r="J1758" i="2"/>
  <c r="K1758" i="2"/>
  <c r="L1758" i="2"/>
  <c r="M1758" i="2"/>
  <c r="N1758" i="2"/>
  <c r="O1758" i="2"/>
  <c r="H1759" i="2"/>
  <c r="J1759" i="2"/>
  <c r="K1759" i="2"/>
  <c r="L1759" i="2"/>
  <c r="M1759" i="2"/>
  <c r="N1759" i="2"/>
  <c r="O1759" i="2"/>
  <c r="H1760" i="2"/>
  <c r="J1760" i="2"/>
  <c r="K1760" i="2"/>
  <c r="L1760" i="2"/>
  <c r="M1760" i="2"/>
  <c r="N1760" i="2"/>
  <c r="O1760" i="2"/>
  <c r="H1761" i="2"/>
  <c r="J1761" i="2"/>
  <c r="K1761" i="2"/>
  <c r="L1761" i="2"/>
  <c r="M1761" i="2"/>
  <c r="N1761" i="2"/>
  <c r="O1761" i="2"/>
  <c r="H1762" i="2"/>
  <c r="J1762" i="2"/>
  <c r="K1762" i="2"/>
  <c r="L1762" i="2"/>
  <c r="M1762" i="2"/>
  <c r="N1762" i="2"/>
  <c r="O1762" i="2"/>
  <c r="H1763" i="2"/>
  <c r="J1763" i="2"/>
  <c r="K1763" i="2"/>
  <c r="L1763" i="2"/>
  <c r="M1763" i="2"/>
  <c r="N1763" i="2"/>
  <c r="O1763" i="2"/>
  <c r="H1764" i="2"/>
  <c r="J1764" i="2"/>
  <c r="K1764" i="2"/>
  <c r="L1764" i="2"/>
  <c r="M1764" i="2"/>
  <c r="N1764" i="2"/>
  <c r="O1764" i="2"/>
  <c r="H1765" i="2"/>
  <c r="J1765" i="2"/>
  <c r="K1765" i="2"/>
  <c r="L1765" i="2"/>
  <c r="M1765" i="2"/>
  <c r="N1765" i="2"/>
  <c r="O1765" i="2"/>
  <c r="H1766" i="2"/>
  <c r="J1766" i="2"/>
  <c r="K1766" i="2"/>
  <c r="L1766" i="2"/>
  <c r="M1766" i="2"/>
  <c r="N1766" i="2"/>
  <c r="O1766" i="2"/>
  <c r="H1767" i="2"/>
  <c r="J1767" i="2"/>
  <c r="K1767" i="2"/>
  <c r="L1767" i="2"/>
  <c r="M1767" i="2"/>
  <c r="N1767" i="2"/>
  <c r="O1767" i="2"/>
  <c r="H1768" i="2"/>
  <c r="J1768" i="2"/>
  <c r="K1768" i="2"/>
  <c r="L1768" i="2"/>
  <c r="M1768" i="2"/>
  <c r="N1768" i="2"/>
  <c r="O1768" i="2"/>
  <c r="H1769" i="2"/>
  <c r="J1769" i="2"/>
  <c r="K1769" i="2"/>
  <c r="L1769" i="2"/>
  <c r="M1769" i="2"/>
  <c r="N1769" i="2"/>
  <c r="O1769" i="2"/>
  <c r="H1770" i="2"/>
  <c r="J1770" i="2"/>
  <c r="K1770" i="2"/>
  <c r="L1770" i="2"/>
  <c r="M1770" i="2"/>
  <c r="N1770" i="2"/>
  <c r="O1770" i="2"/>
  <c r="H1771" i="2"/>
  <c r="J1771" i="2"/>
  <c r="K1771" i="2"/>
  <c r="L1771" i="2"/>
  <c r="M1771" i="2"/>
  <c r="N1771" i="2"/>
  <c r="O1771" i="2"/>
  <c r="H1772" i="2"/>
  <c r="J1772" i="2"/>
  <c r="K1772" i="2"/>
  <c r="L1772" i="2"/>
  <c r="M1772" i="2"/>
  <c r="N1772" i="2"/>
  <c r="O1772" i="2"/>
  <c r="H1773" i="2"/>
  <c r="J1773" i="2"/>
  <c r="K1773" i="2"/>
  <c r="L1773" i="2"/>
  <c r="M1773" i="2"/>
  <c r="N1773" i="2"/>
  <c r="O1773" i="2"/>
  <c r="H1774" i="2"/>
  <c r="J1774" i="2"/>
  <c r="K1774" i="2"/>
  <c r="L1774" i="2"/>
  <c r="M1774" i="2"/>
  <c r="N1774" i="2"/>
  <c r="O1774" i="2"/>
  <c r="H1775" i="2"/>
  <c r="J1775" i="2"/>
  <c r="K1775" i="2"/>
  <c r="L1775" i="2"/>
  <c r="M1775" i="2"/>
  <c r="N1775" i="2"/>
  <c r="O1775" i="2"/>
  <c r="H1776" i="2"/>
  <c r="J1776" i="2"/>
  <c r="K1776" i="2"/>
  <c r="L1776" i="2"/>
  <c r="M1776" i="2"/>
  <c r="N1776" i="2"/>
  <c r="O1776" i="2"/>
  <c r="H1777" i="2"/>
  <c r="J1777" i="2"/>
  <c r="K1777" i="2"/>
  <c r="L1777" i="2"/>
  <c r="M1777" i="2"/>
  <c r="N1777" i="2"/>
  <c r="O1777" i="2"/>
  <c r="H1778" i="2"/>
  <c r="J1778" i="2"/>
  <c r="K1778" i="2"/>
  <c r="L1778" i="2"/>
  <c r="M1778" i="2"/>
  <c r="N1778" i="2"/>
  <c r="O1778" i="2"/>
  <c r="H1779" i="2"/>
  <c r="J1779" i="2"/>
  <c r="K1779" i="2"/>
  <c r="L1779" i="2"/>
  <c r="M1779" i="2"/>
  <c r="N1779" i="2"/>
  <c r="O1779" i="2"/>
  <c r="H1780" i="2"/>
  <c r="J1780" i="2"/>
  <c r="K1780" i="2"/>
  <c r="L1780" i="2"/>
  <c r="M1780" i="2"/>
  <c r="N1780" i="2"/>
  <c r="O1780" i="2"/>
  <c r="H1781" i="2"/>
  <c r="J1781" i="2"/>
  <c r="K1781" i="2"/>
  <c r="L1781" i="2"/>
  <c r="M1781" i="2"/>
  <c r="N1781" i="2"/>
  <c r="O1781" i="2"/>
  <c r="H1782" i="2"/>
  <c r="J1782" i="2"/>
  <c r="K1782" i="2"/>
  <c r="L1782" i="2"/>
  <c r="M1782" i="2"/>
  <c r="N1782" i="2"/>
  <c r="O1782" i="2"/>
  <c r="H1783" i="2"/>
  <c r="J1783" i="2"/>
  <c r="K1783" i="2"/>
  <c r="L1783" i="2"/>
  <c r="M1783" i="2"/>
  <c r="N1783" i="2"/>
  <c r="O1783" i="2"/>
  <c r="H1784" i="2"/>
  <c r="J1784" i="2"/>
  <c r="K1784" i="2"/>
  <c r="L1784" i="2"/>
  <c r="M1784" i="2"/>
  <c r="N1784" i="2"/>
  <c r="O1784" i="2"/>
  <c r="H1785" i="2"/>
  <c r="J1785" i="2"/>
  <c r="K1785" i="2"/>
  <c r="L1785" i="2"/>
  <c r="M1785" i="2"/>
  <c r="N1785" i="2"/>
  <c r="O1785" i="2"/>
  <c r="H1786" i="2"/>
  <c r="J1786" i="2"/>
  <c r="K1786" i="2"/>
  <c r="L1786" i="2"/>
  <c r="M1786" i="2"/>
  <c r="N1786" i="2"/>
  <c r="O1786" i="2"/>
  <c r="H1787" i="2"/>
  <c r="J1787" i="2"/>
  <c r="K1787" i="2"/>
  <c r="L1787" i="2"/>
  <c r="M1787" i="2"/>
  <c r="N1787" i="2"/>
  <c r="O1787" i="2"/>
  <c r="H1788" i="2"/>
  <c r="J1788" i="2"/>
  <c r="K1788" i="2"/>
  <c r="L1788" i="2"/>
  <c r="M1788" i="2"/>
  <c r="N1788" i="2"/>
  <c r="O1788" i="2"/>
  <c r="H1789" i="2"/>
  <c r="J1789" i="2"/>
  <c r="K1789" i="2"/>
  <c r="L1789" i="2"/>
  <c r="M1789" i="2"/>
  <c r="N1789" i="2"/>
  <c r="O1789" i="2"/>
  <c r="H1790" i="2"/>
  <c r="J1790" i="2"/>
  <c r="K1790" i="2"/>
  <c r="L1790" i="2"/>
  <c r="M1790" i="2"/>
  <c r="N1790" i="2"/>
  <c r="O1790" i="2"/>
  <c r="H1791" i="2"/>
  <c r="J1791" i="2"/>
  <c r="K1791" i="2"/>
  <c r="L1791" i="2"/>
  <c r="M1791" i="2"/>
  <c r="N1791" i="2"/>
  <c r="O1791" i="2"/>
  <c r="H1792" i="2"/>
  <c r="J1792" i="2"/>
  <c r="K1792" i="2"/>
  <c r="L1792" i="2"/>
  <c r="M1792" i="2"/>
  <c r="N1792" i="2"/>
  <c r="O1792" i="2"/>
  <c r="H1793" i="2"/>
  <c r="J1793" i="2"/>
  <c r="K1793" i="2"/>
  <c r="L1793" i="2"/>
  <c r="M1793" i="2"/>
  <c r="N1793" i="2"/>
  <c r="O1793" i="2"/>
  <c r="H1794" i="2"/>
  <c r="J1794" i="2"/>
  <c r="K1794" i="2"/>
  <c r="L1794" i="2"/>
  <c r="M1794" i="2"/>
  <c r="N1794" i="2"/>
  <c r="O1794" i="2"/>
  <c r="H1795" i="2"/>
  <c r="J1795" i="2"/>
  <c r="K1795" i="2"/>
  <c r="L1795" i="2"/>
  <c r="M1795" i="2"/>
  <c r="N1795" i="2"/>
  <c r="O1795" i="2"/>
  <c r="H1796" i="2"/>
  <c r="J1796" i="2"/>
  <c r="K1796" i="2"/>
  <c r="L1796" i="2"/>
  <c r="M1796" i="2"/>
  <c r="N1796" i="2"/>
  <c r="O1796" i="2"/>
  <c r="H1797" i="2"/>
  <c r="J1797" i="2"/>
  <c r="K1797" i="2"/>
  <c r="L1797" i="2"/>
  <c r="M1797" i="2"/>
  <c r="N1797" i="2"/>
  <c r="O1797" i="2"/>
  <c r="H1798" i="2"/>
  <c r="J1798" i="2"/>
  <c r="K1798" i="2"/>
  <c r="L1798" i="2"/>
  <c r="M1798" i="2"/>
  <c r="N1798" i="2"/>
  <c r="O1798" i="2"/>
  <c r="H1799" i="2"/>
  <c r="J1799" i="2"/>
  <c r="K1799" i="2"/>
  <c r="L1799" i="2"/>
  <c r="M1799" i="2"/>
  <c r="N1799" i="2"/>
  <c r="O1799" i="2"/>
  <c r="H1800" i="2"/>
  <c r="J1800" i="2"/>
  <c r="K1800" i="2"/>
  <c r="L1800" i="2"/>
  <c r="M1800" i="2"/>
  <c r="N1800" i="2"/>
  <c r="O1800" i="2"/>
  <c r="H1801" i="2"/>
  <c r="J1801" i="2"/>
  <c r="K1801" i="2"/>
  <c r="L1801" i="2"/>
  <c r="M1801" i="2"/>
  <c r="N1801" i="2"/>
  <c r="O1801" i="2"/>
  <c r="H1802" i="2"/>
  <c r="J1802" i="2"/>
  <c r="K1802" i="2"/>
  <c r="L1802" i="2"/>
  <c r="M1802" i="2"/>
  <c r="N1802" i="2"/>
  <c r="O1802" i="2"/>
  <c r="H1803" i="2"/>
  <c r="J1803" i="2"/>
  <c r="K1803" i="2"/>
  <c r="L1803" i="2"/>
  <c r="M1803" i="2"/>
  <c r="N1803" i="2"/>
  <c r="O1803" i="2"/>
  <c r="H1804" i="2"/>
  <c r="J1804" i="2"/>
  <c r="K1804" i="2"/>
  <c r="L1804" i="2"/>
  <c r="M1804" i="2"/>
  <c r="N1804" i="2"/>
  <c r="O1804" i="2"/>
  <c r="H1805" i="2"/>
  <c r="J1805" i="2"/>
  <c r="K1805" i="2"/>
  <c r="L1805" i="2"/>
  <c r="M1805" i="2"/>
  <c r="N1805" i="2"/>
  <c r="O1805" i="2"/>
  <c r="H1806" i="2"/>
  <c r="J1806" i="2"/>
  <c r="K1806" i="2"/>
  <c r="L1806" i="2"/>
  <c r="M1806" i="2"/>
  <c r="N1806" i="2"/>
  <c r="O1806" i="2"/>
  <c r="H1807" i="2"/>
  <c r="J1807" i="2"/>
  <c r="K1807" i="2"/>
  <c r="L1807" i="2"/>
  <c r="M1807" i="2"/>
  <c r="N1807" i="2"/>
  <c r="O1807" i="2"/>
  <c r="H1808" i="2"/>
  <c r="J1808" i="2"/>
  <c r="K1808" i="2"/>
  <c r="L1808" i="2"/>
  <c r="M1808" i="2"/>
  <c r="N1808" i="2"/>
  <c r="O1808" i="2"/>
  <c r="H1809" i="2"/>
  <c r="J1809" i="2"/>
  <c r="K1809" i="2"/>
  <c r="L1809" i="2"/>
  <c r="M1809" i="2"/>
  <c r="N1809" i="2"/>
  <c r="O1809" i="2"/>
  <c r="H1810" i="2"/>
  <c r="J1810" i="2"/>
  <c r="K1810" i="2"/>
  <c r="L1810" i="2"/>
  <c r="M1810" i="2"/>
  <c r="N1810" i="2"/>
  <c r="O1810" i="2"/>
  <c r="H1811" i="2"/>
  <c r="J1811" i="2"/>
  <c r="K1811" i="2"/>
  <c r="L1811" i="2"/>
  <c r="M1811" i="2"/>
  <c r="N1811" i="2"/>
  <c r="O1811" i="2"/>
  <c r="H1812" i="2"/>
  <c r="J1812" i="2"/>
  <c r="K1812" i="2"/>
  <c r="L1812" i="2"/>
  <c r="M1812" i="2"/>
  <c r="N1812" i="2"/>
  <c r="O1812" i="2"/>
  <c r="H1813" i="2"/>
  <c r="J1813" i="2"/>
  <c r="K1813" i="2"/>
  <c r="L1813" i="2"/>
  <c r="M1813" i="2"/>
  <c r="N1813" i="2"/>
  <c r="O1813" i="2"/>
  <c r="H1814" i="2"/>
  <c r="J1814" i="2"/>
  <c r="K1814" i="2"/>
  <c r="L1814" i="2"/>
  <c r="M1814" i="2"/>
  <c r="N1814" i="2"/>
  <c r="O1814" i="2"/>
  <c r="H1815" i="2"/>
  <c r="J1815" i="2"/>
  <c r="K1815" i="2"/>
  <c r="L1815" i="2"/>
  <c r="M1815" i="2"/>
  <c r="N1815" i="2"/>
  <c r="O1815" i="2"/>
  <c r="H1816" i="2"/>
  <c r="J1816" i="2"/>
  <c r="K1816" i="2"/>
  <c r="L1816" i="2"/>
  <c r="M1816" i="2"/>
  <c r="N1816" i="2"/>
  <c r="O1816" i="2"/>
  <c r="H1817" i="2"/>
  <c r="J1817" i="2"/>
  <c r="K1817" i="2"/>
  <c r="L1817" i="2"/>
  <c r="M1817" i="2"/>
  <c r="N1817" i="2"/>
  <c r="O1817" i="2"/>
  <c r="H1818" i="2"/>
  <c r="J1818" i="2"/>
  <c r="K1818" i="2"/>
  <c r="L1818" i="2"/>
  <c r="M1818" i="2"/>
  <c r="N1818" i="2"/>
  <c r="O1818" i="2"/>
  <c r="H1819" i="2"/>
  <c r="J1819" i="2"/>
  <c r="K1819" i="2"/>
  <c r="L1819" i="2"/>
  <c r="M1819" i="2"/>
  <c r="N1819" i="2"/>
  <c r="O1819" i="2"/>
  <c r="H1820" i="2"/>
  <c r="J1820" i="2"/>
  <c r="K1820" i="2"/>
  <c r="L1820" i="2"/>
  <c r="M1820" i="2"/>
  <c r="N1820" i="2"/>
  <c r="O1820" i="2"/>
  <c r="H1821" i="2"/>
  <c r="J1821" i="2"/>
  <c r="K1821" i="2"/>
  <c r="L1821" i="2"/>
  <c r="M1821" i="2"/>
  <c r="N1821" i="2"/>
  <c r="O1821" i="2"/>
  <c r="H1822" i="2"/>
  <c r="J1822" i="2"/>
  <c r="K1822" i="2"/>
  <c r="L1822" i="2"/>
  <c r="M1822" i="2"/>
  <c r="N1822" i="2"/>
  <c r="O1822" i="2"/>
  <c r="H1823" i="2"/>
  <c r="J1823" i="2"/>
  <c r="K1823" i="2"/>
  <c r="L1823" i="2"/>
  <c r="M1823" i="2"/>
  <c r="N1823" i="2"/>
  <c r="O1823" i="2"/>
  <c r="H1824" i="2"/>
  <c r="J1824" i="2"/>
  <c r="K1824" i="2"/>
  <c r="L1824" i="2"/>
  <c r="M1824" i="2"/>
  <c r="N1824" i="2"/>
  <c r="O1824" i="2"/>
  <c r="H1825" i="2"/>
  <c r="J1825" i="2"/>
  <c r="K1825" i="2"/>
  <c r="L1825" i="2"/>
  <c r="M1825" i="2"/>
  <c r="N1825" i="2"/>
  <c r="O1825" i="2"/>
  <c r="H1826" i="2"/>
  <c r="J1826" i="2"/>
  <c r="K1826" i="2"/>
  <c r="L1826" i="2"/>
  <c r="M1826" i="2"/>
  <c r="N1826" i="2"/>
  <c r="O1826" i="2"/>
  <c r="H1827" i="2"/>
  <c r="J1827" i="2"/>
  <c r="K1827" i="2"/>
  <c r="L1827" i="2"/>
  <c r="M1827" i="2"/>
  <c r="N1827" i="2"/>
  <c r="O1827" i="2"/>
  <c r="H1828" i="2"/>
  <c r="J1828" i="2"/>
  <c r="K1828" i="2"/>
  <c r="L1828" i="2"/>
  <c r="M1828" i="2"/>
  <c r="N1828" i="2"/>
  <c r="O1828" i="2"/>
  <c r="H1829" i="2"/>
  <c r="J1829" i="2"/>
  <c r="K1829" i="2"/>
  <c r="L1829" i="2"/>
  <c r="M1829" i="2"/>
  <c r="N1829" i="2"/>
  <c r="O1829" i="2"/>
  <c r="H1830" i="2"/>
  <c r="J1830" i="2"/>
  <c r="K1830" i="2"/>
  <c r="L1830" i="2"/>
  <c r="M1830" i="2"/>
  <c r="N1830" i="2"/>
  <c r="O1830" i="2"/>
  <c r="H1831" i="2"/>
  <c r="J1831" i="2"/>
  <c r="K1831" i="2"/>
  <c r="L1831" i="2"/>
  <c r="M1831" i="2"/>
  <c r="N1831" i="2"/>
  <c r="O1831" i="2"/>
  <c r="H1832" i="2"/>
  <c r="J1832" i="2"/>
  <c r="K1832" i="2"/>
  <c r="L1832" i="2"/>
  <c r="M1832" i="2"/>
  <c r="N1832" i="2"/>
  <c r="O1832" i="2"/>
  <c r="H1833" i="2"/>
  <c r="J1833" i="2"/>
  <c r="K1833" i="2"/>
  <c r="L1833" i="2"/>
  <c r="M1833" i="2"/>
  <c r="N1833" i="2"/>
  <c r="O1833" i="2"/>
  <c r="H1834" i="2"/>
  <c r="J1834" i="2"/>
  <c r="K1834" i="2"/>
  <c r="L1834" i="2"/>
  <c r="M1834" i="2"/>
  <c r="N1834" i="2"/>
  <c r="O1834" i="2"/>
  <c r="H1835" i="2"/>
  <c r="J1835" i="2"/>
  <c r="K1835" i="2"/>
  <c r="L1835" i="2"/>
  <c r="M1835" i="2"/>
  <c r="N1835" i="2"/>
  <c r="O1835" i="2"/>
  <c r="H1836" i="2"/>
  <c r="J1836" i="2"/>
  <c r="K1836" i="2"/>
  <c r="L1836" i="2"/>
  <c r="M1836" i="2"/>
  <c r="N1836" i="2"/>
  <c r="O1836" i="2"/>
  <c r="H1837" i="2"/>
  <c r="J1837" i="2"/>
  <c r="K1837" i="2"/>
  <c r="L1837" i="2"/>
  <c r="M1837" i="2"/>
  <c r="N1837" i="2"/>
  <c r="O1837" i="2"/>
  <c r="H1838" i="2"/>
  <c r="J1838" i="2"/>
  <c r="K1838" i="2"/>
  <c r="L1838" i="2"/>
  <c r="M1838" i="2"/>
  <c r="N1838" i="2"/>
  <c r="O1838" i="2"/>
  <c r="H1839" i="2"/>
  <c r="J1839" i="2"/>
  <c r="K1839" i="2"/>
  <c r="L1839" i="2"/>
  <c r="M1839" i="2"/>
  <c r="N1839" i="2"/>
  <c r="O1839" i="2"/>
  <c r="H1840" i="2"/>
  <c r="J1840" i="2"/>
  <c r="K1840" i="2"/>
  <c r="L1840" i="2"/>
  <c r="M1840" i="2"/>
  <c r="N1840" i="2"/>
  <c r="O1840" i="2"/>
  <c r="H1841" i="2"/>
  <c r="J1841" i="2"/>
  <c r="K1841" i="2"/>
  <c r="L1841" i="2"/>
  <c r="M1841" i="2"/>
  <c r="N1841" i="2"/>
  <c r="O1841" i="2"/>
  <c r="H1842" i="2"/>
  <c r="J1842" i="2"/>
  <c r="K1842" i="2"/>
  <c r="L1842" i="2"/>
  <c r="M1842" i="2"/>
  <c r="N1842" i="2"/>
  <c r="O1842" i="2"/>
  <c r="H1843" i="2"/>
  <c r="J1843" i="2"/>
  <c r="K1843" i="2"/>
  <c r="L1843" i="2"/>
  <c r="M1843" i="2"/>
  <c r="N1843" i="2"/>
  <c r="O1843" i="2"/>
  <c r="H1844" i="2"/>
  <c r="J1844" i="2"/>
  <c r="K1844" i="2"/>
  <c r="L1844" i="2"/>
  <c r="M1844" i="2"/>
  <c r="N1844" i="2"/>
  <c r="O1844" i="2"/>
  <c r="H1845" i="2"/>
  <c r="J1845" i="2"/>
  <c r="K1845" i="2"/>
  <c r="L1845" i="2"/>
  <c r="M1845" i="2"/>
  <c r="N1845" i="2"/>
  <c r="O1845" i="2"/>
  <c r="H1846" i="2"/>
  <c r="J1846" i="2"/>
  <c r="K1846" i="2"/>
  <c r="L1846" i="2"/>
  <c r="M1846" i="2"/>
  <c r="N1846" i="2"/>
  <c r="O1846" i="2"/>
  <c r="H1847" i="2"/>
  <c r="J1847" i="2"/>
  <c r="K1847" i="2"/>
  <c r="L1847" i="2"/>
  <c r="M1847" i="2"/>
  <c r="N1847" i="2"/>
  <c r="O1847" i="2"/>
  <c r="H1848" i="2"/>
  <c r="J1848" i="2"/>
  <c r="K1848" i="2"/>
  <c r="L1848" i="2"/>
  <c r="M1848" i="2"/>
  <c r="N1848" i="2"/>
  <c r="O1848" i="2"/>
  <c r="H1849" i="2"/>
  <c r="J1849" i="2"/>
  <c r="K1849" i="2"/>
  <c r="L1849" i="2"/>
  <c r="M1849" i="2"/>
  <c r="N1849" i="2"/>
  <c r="O1849" i="2"/>
  <c r="H1850" i="2"/>
  <c r="J1850" i="2"/>
  <c r="K1850" i="2"/>
  <c r="L1850" i="2"/>
  <c r="M1850" i="2"/>
  <c r="N1850" i="2"/>
  <c r="O1850" i="2"/>
  <c r="H1851" i="2"/>
  <c r="J1851" i="2"/>
  <c r="K1851" i="2"/>
  <c r="L1851" i="2"/>
  <c r="M1851" i="2"/>
  <c r="N1851" i="2"/>
  <c r="O1851" i="2"/>
  <c r="H1852" i="2"/>
  <c r="J1852" i="2"/>
  <c r="K1852" i="2"/>
  <c r="L1852" i="2"/>
  <c r="M1852" i="2"/>
  <c r="N1852" i="2"/>
  <c r="O1852" i="2"/>
  <c r="H1853" i="2"/>
  <c r="J1853" i="2"/>
  <c r="K1853" i="2"/>
  <c r="L1853" i="2"/>
  <c r="M1853" i="2"/>
  <c r="N1853" i="2"/>
  <c r="O1853" i="2"/>
  <c r="H1854" i="2"/>
  <c r="J1854" i="2"/>
  <c r="K1854" i="2"/>
  <c r="L1854" i="2"/>
  <c r="M1854" i="2"/>
  <c r="N1854" i="2"/>
  <c r="O1854" i="2"/>
  <c r="H1855" i="2"/>
  <c r="J1855" i="2"/>
  <c r="K1855" i="2"/>
  <c r="L1855" i="2"/>
  <c r="M1855" i="2"/>
  <c r="N1855" i="2"/>
  <c r="O1855" i="2"/>
  <c r="H1856" i="2"/>
  <c r="J1856" i="2"/>
  <c r="K1856" i="2"/>
  <c r="L1856" i="2"/>
  <c r="M1856" i="2"/>
  <c r="N1856" i="2"/>
  <c r="O1856" i="2"/>
  <c r="H1857" i="2"/>
  <c r="J1857" i="2"/>
  <c r="K1857" i="2"/>
  <c r="L1857" i="2"/>
  <c r="M1857" i="2"/>
  <c r="N1857" i="2"/>
  <c r="O1857" i="2"/>
  <c r="H1858" i="2"/>
  <c r="J1858" i="2"/>
  <c r="K1858" i="2"/>
  <c r="L1858" i="2"/>
  <c r="M1858" i="2"/>
  <c r="N1858" i="2"/>
  <c r="O1858" i="2"/>
  <c r="H1859" i="2"/>
  <c r="J1859" i="2"/>
  <c r="K1859" i="2"/>
  <c r="L1859" i="2"/>
  <c r="M1859" i="2"/>
  <c r="N1859" i="2"/>
  <c r="O1859" i="2"/>
  <c r="H1860" i="2"/>
  <c r="J1860" i="2"/>
  <c r="K1860" i="2"/>
  <c r="L1860" i="2"/>
  <c r="M1860" i="2"/>
  <c r="N1860" i="2"/>
  <c r="O1860" i="2"/>
  <c r="H1861" i="2"/>
  <c r="J1861" i="2"/>
  <c r="K1861" i="2"/>
  <c r="L1861" i="2"/>
  <c r="M1861" i="2"/>
  <c r="N1861" i="2"/>
  <c r="O1861" i="2"/>
  <c r="H1862" i="2"/>
  <c r="J1862" i="2"/>
  <c r="K1862" i="2"/>
  <c r="L1862" i="2"/>
  <c r="M1862" i="2"/>
  <c r="N1862" i="2"/>
  <c r="O1862" i="2"/>
  <c r="H1863" i="2"/>
  <c r="J1863" i="2"/>
  <c r="K1863" i="2"/>
  <c r="L1863" i="2"/>
  <c r="M1863" i="2"/>
  <c r="N1863" i="2"/>
  <c r="O1863" i="2"/>
  <c r="H1864" i="2"/>
  <c r="J1864" i="2"/>
  <c r="K1864" i="2"/>
  <c r="L1864" i="2"/>
  <c r="M1864" i="2"/>
  <c r="N1864" i="2"/>
  <c r="O1864" i="2"/>
  <c r="H1865" i="2"/>
  <c r="J1865" i="2"/>
  <c r="K1865" i="2"/>
  <c r="L1865" i="2"/>
  <c r="M1865" i="2"/>
  <c r="N1865" i="2"/>
  <c r="O1865" i="2"/>
  <c r="H1866" i="2"/>
  <c r="J1866" i="2"/>
  <c r="K1866" i="2"/>
  <c r="L1866" i="2"/>
  <c r="M1866" i="2"/>
  <c r="N1866" i="2"/>
  <c r="O1866" i="2"/>
  <c r="H1867" i="2"/>
  <c r="J1867" i="2"/>
  <c r="K1867" i="2"/>
  <c r="L1867" i="2"/>
  <c r="M1867" i="2"/>
  <c r="N1867" i="2"/>
  <c r="O1867" i="2"/>
  <c r="H1868" i="2"/>
  <c r="J1868" i="2"/>
  <c r="K1868" i="2"/>
  <c r="L1868" i="2"/>
  <c r="M1868" i="2"/>
  <c r="N1868" i="2"/>
  <c r="O1868" i="2"/>
  <c r="H1869" i="2"/>
  <c r="J1869" i="2"/>
  <c r="K1869" i="2"/>
  <c r="L1869" i="2"/>
  <c r="M1869" i="2"/>
  <c r="N1869" i="2"/>
  <c r="O1869" i="2"/>
  <c r="H1870" i="2"/>
  <c r="J1870" i="2"/>
  <c r="K1870" i="2"/>
  <c r="L1870" i="2"/>
  <c r="M1870" i="2"/>
  <c r="N1870" i="2"/>
  <c r="O1870" i="2"/>
  <c r="H1871" i="2"/>
  <c r="J1871" i="2"/>
  <c r="K1871" i="2"/>
  <c r="L1871" i="2"/>
  <c r="M1871" i="2"/>
  <c r="N1871" i="2"/>
  <c r="O1871" i="2"/>
  <c r="H1872" i="2"/>
  <c r="J1872" i="2"/>
  <c r="K1872" i="2"/>
  <c r="L1872" i="2"/>
  <c r="M1872" i="2"/>
  <c r="N1872" i="2"/>
  <c r="O1872" i="2"/>
  <c r="H1873" i="2"/>
  <c r="J1873" i="2"/>
  <c r="K1873" i="2"/>
  <c r="L1873" i="2"/>
  <c r="M1873" i="2"/>
  <c r="N1873" i="2"/>
  <c r="O1873" i="2"/>
  <c r="H1874" i="2"/>
  <c r="J1874" i="2"/>
  <c r="K1874" i="2"/>
  <c r="L1874" i="2"/>
  <c r="M1874" i="2"/>
  <c r="N1874" i="2"/>
  <c r="O1874" i="2"/>
  <c r="H1875" i="2"/>
  <c r="J1875" i="2"/>
  <c r="K1875" i="2"/>
  <c r="L1875" i="2"/>
  <c r="M1875" i="2"/>
  <c r="N1875" i="2"/>
  <c r="O1875" i="2"/>
  <c r="H1876" i="2"/>
  <c r="J1876" i="2"/>
  <c r="K1876" i="2"/>
  <c r="L1876" i="2"/>
  <c r="M1876" i="2"/>
  <c r="N1876" i="2"/>
  <c r="O1876" i="2"/>
  <c r="H1877" i="2"/>
  <c r="J1877" i="2"/>
  <c r="K1877" i="2"/>
  <c r="L1877" i="2"/>
  <c r="M1877" i="2"/>
  <c r="N1877" i="2"/>
  <c r="O1877" i="2"/>
  <c r="H1878" i="2"/>
  <c r="J1878" i="2"/>
  <c r="K1878" i="2"/>
  <c r="L1878" i="2"/>
  <c r="M1878" i="2"/>
  <c r="N1878" i="2"/>
  <c r="O1878" i="2"/>
  <c r="H1879" i="2"/>
  <c r="J1879" i="2"/>
  <c r="K1879" i="2"/>
  <c r="L1879" i="2"/>
  <c r="M1879" i="2"/>
  <c r="N1879" i="2"/>
  <c r="O1879" i="2"/>
  <c r="H1880" i="2"/>
  <c r="J1880" i="2"/>
  <c r="K1880" i="2"/>
  <c r="L1880" i="2"/>
  <c r="M1880" i="2"/>
  <c r="N1880" i="2"/>
  <c r="O1880" i="2"/>
  <c r="H1881" i="2"/>
  <c r="J1881" i="2"/>
  <c r="K1881" i="2"/>
  <c r="L1881" i="2"/>
  <c r="M1881" i="2"/>
  <c r="N1881" i="2"/>
  <c r="O1881" i="2"/>
  <c r="H1882" i="2"/>
  <c r="J1882" i="2"/>
  <c r="K1882" i="2"/>
  <c r="L1882" i="2"/>
  <c r="M1882" i="2"/>
  <c r="N1882" i="2"/>
  <c r="O1882" i="2"/>
  <c r="H1883" i="2"/>
  <c r="J1883" i="2"/>
  <c r="K1883" i="2"/>
  <c r="L1883" i="2"/>
  <c r="M1883" i="2"/>
  <c r="N1883" i="2"/>
  <c r="O1883" i="2"/>
  <c r="H1884" i="2"/>
  <c r="J1884" i="2"/>
  <c r="K1884" i="2"/>
  <c r="L1884" i="2"/>
  <c r="M1884" i="2"/>
  <c r="N1884" i="2"/>
  <c r="O1884" i="2"/>
  <c r="H1885" i="2"/>
  <c r="J1885" i="2"/>
  <c r="K1885" i="2"/>
  <c r="L1885" i="2"/>
  <c r="M1885" i="2"/>
  <c r="N1885" i="2"/>
  <c r="O1885" i="2"/>
  <c r="H1886" i="2"/>
  <c r="J1886" i="2"/>
  <c r="K1886" i="2"/>
  <c r="L1886" i="2"/>
  <c r="M1886" i="2"/>
  <c r="N1886" i="2"/>
  <c r="O1886" i="2"/>
  <c r="H1887" i="2"/>
  <c r="J1887" i="2"/>
  <c r="K1887" i="2"/>
  <c r="L1887" i="2"/>
  <c r="M1887" i="2"/>
  <c r="N1887" i="2"/>
  <c r="O1887" i="2"/>
  <c r="H1888" i="2"/>
  <c r="J1888" i="2"/>
  <c r="K1888" i="2"/>
  <c r="L1888" i="2"/>
  <c r="M1888" i="2"/>
  <c r="N1888" i="2"/>
  <c r="O1888" i="2"/>
  <c r="H1889" i="2"/>
  <c r="J1889" i="2"/>
  <c r="K1889" i="2"/>
  <c r="L1889" i="2"/>
  <c r="M1889" i="2"/>
  <c r="N1889" i="2"/>
  <c r="O1889" i="2"/>
  <c r="H1890" i="2"/>
  <c r="J1890" i="2"/>
  <c r="K1890" i="2"/>
  <c r="L1890" i="2"/>
  <c r="M1890" i="2"/>
  <c r="N1890" i="2"/>
  <c r="O1890" i="2"/>
  <c r="H1891" i="2"/>
  <c r="J1891" i="2"/>
  <c r="K1891" i="2"/>
  <c r="L1891" i="2"/>
  <c r="M1891" i="2"/>
  <c r="N1891" i="2"/>
  <c r="O1891" i="2"/>
  <c r="H1892" i="2"/>
  <c r="J1892" i="2"/>
  <c r="K1892" i="2"/>
  <c r="L1892" i="2"/>
  <c r="M1892" i="2"/>
  <c r="N1892" i="2"/>
  <c r="O1892" i="2"/>
  <c r="H1893" i="2"/>
  <c r="J1893" i="2"/>
  <c r="K1893" i="2"/>
  <c r="L1893" i="2"/>
  <c r="M1893" i="2"/>
  <c r="N1893" i="2"/>
  <c r="O1893" i="2"/>
  <c r="H1894" i="2"/>
  <c r="J1894" i="2"/>
  <c r="K1894" i="2"/>
  <c r="L1894" i="2"/>
  <c r="M1894" i="2"/>
  <c r="N1894" i="2"/>
  <c r="O1894" i="2"/>
  <c r="H1895" i="2"/>
  <c r="J1895" i="2"/>
  <c r="K1895" i="2"/>
  <c r="L1895" i="2"/>
  <c r="M1895" i="2"/>
  <c r="N1895" i="2"/>
  <c r="O1895" i="2"/>
  <c r="H1896" i="2"/>
  <c r="J1896" i="2"/>
  <c r="K1896" i="2"/>
  <c r="L1896" i="2"/>
  <c r="M1896" i="2"/>
  <c r="N1896" i="2"/>
  <c r="O1896" i="2"/>
  <c r="H1897" i="2"/>
  <c r="J1897" i="2"/>
  <c r="K1897" i="2"/>
  <c r="L1897" i="2"/>
  <c r="M1897" i="2"/>
  <c r="N1897" i="2"/>
  <c r="O1897" i="2"/>
  <c r="H1898" i="2"/>
  <c r="J1898" i="2"/>
  <c r="K1898" i="2"/>
  <c r="L1898" i="2"/>
  <c r="M1898" i="2"/>
  <c r="N1898" i="2"/>
  <c r="O1898" i="2"/>
  <c r="H1899" i="2"/>
  <c r="J1899" i="2"/>
  <c r="K1899" i="2"/>
  <c r="L1899" i="2"/>
  <c r="M1899" i="2"/>
  <c r="N1899" i="2"/>
  <c r="O1899" i="2"/>
  <c r="H1900" i="2"/>
  <c r="J1900" i="2"/>
  <c r="K1900" i="2"/>
  <c r="L1900" i="2"/>
  <c r="M1900" i="2"/>
  <c r="N1900" i="2"/>
  <c r="O1900" i="2"/>
  <c r="H1901" i="2"/>
  <c r="J1901" i="2"/>
  <c r="K1901" i="2"/>
  <c r="L1901" i="2"/>
  <c r="M1901" i="2"/>
  <c r="N1901" i="2"/>
  <c r="O1901" i="2"/>
  <c r="H1902" i="2"/>
  <c r="J1902" i="2"/>
  <c r="K1902" i="2"/>
  <c r="L1902" i="2"/>
  <c r="M1902" i="2"/>
  <c r="N1902" i="2"/>
  <c r="O1902" i="2"/>
  <c r="H1903" i="2"/>
  <c r="J1903" i="2"/>
  <c r="K1903" i="2"/>
  <c r="L1903" i="2"/>
  <c r="M1903" i="2"/>
  <c r="N1903" i="2"/>
  <c r="O1903" i="2"/>
  <c r="H1904" i="2"/>
  <c r="J1904" i="2"/>
  <c r="K1904" i="2"/>
  <c r="L1904" i="2"/>
  <c r="M1904" i="2"/>
  <c r="N1904" i="2"/>
  <c r="O1904" i="2"/>
  <c r="H1905" i="2"/>
  <c r="J1905" i="2"/>
  <c r="K1905" i="2"/>
  <c r="L1905" i="2"/>
  <c r="M1905" i="2"/>
  <c r="N1905" i="2"/>
  <c r="O1905" i="2"/>
  <c r="H1906" i="2"/>
  <c r="J1906" i="2"/>
  <c r="K1906" i="2"/>
  <c r="L1906" i="2"/>
  <c r="M1906" i="2"/>
  <c r="N1906" i="2"/>
  <c r="O1906" i="2"/>
  <c r="H1907" i="2"/>
  <c r="J1907" i="2"/>
  <c r="K1907" i="2"/>
  <c r="L1907" i="2"/>
  <c r="M1907" i="2"/>
  <c r="N1907" i="2"/>
  <c r="O1907" i="2"/>
  <c r="H1908" i="2"/>
  <c r="J1908" i="2"/>
  <c r="K1908" i="2"/>
  <c r="L1908" i="2"/>
  <c r="M1908" i="2"/>
  <c r="N1908" i="2"/>
  <c r="O1908" i="2"/>
  <c r="H1909" i="2"/>
  <c r="J1909" i="2"/>
  <c r="K1909" i="2"/>
  <c r="L1909" i="2"/>
  <c r="M1909" i="2"/>
  <c r="N1909" i="2"/>
  <c r="O1909" i="2"/>
  <c r="H1910" i="2"/>
  <c r="J1910" i="2"/>
  <c r="K1910" i="2"/>
  <c r="L1910" i="2"/>
  <c r="M1910" i="2"/>
  <c r="N1910" i="2"/>
  <c r="O1910" i="2"/>
  <c r="H1911" i="2"/>
  <c r="J1911" i="2"/>
  <c r="K1911" i="2"/>
  <c r="L1911" i="2"/>
  <c r="M1911" i="2"/>
  <c r="N1911" i="2"/>
  <c r="O1911" i="2"/>
  <c r="H1912" i="2"/>
  <c r="J1912" i="2"/>
  <c r="K1912" i="2"/>
  <c r="L1912" i="2"/>
  <c r="M1912" i="2"/>
  <c r="N1912" i="2"/>
  <c r="O1912" i="2"/>
  <c r="H1913" i="2"/>
  <c r="J1913" i="2"/>
  <c r="K1913" i="2"/>
  <c r="L1913" i="2"/>
  <c r="M1913" i="2"/>
  <c r="N1913" i="2"/>
  <c r="O1913" i="2"/>
  <c r="H1914" i="2"/>
  <c r="J1914" i="2"/>
  <c r="K1914" i="2"/>
  <c r="L1914" i="2"/>
  <c r="M1914" i="2"/>
  <c r="N1914" i="2"/>
  <c r="O1914" i="2"/>
  <c r="H1915" i="2"/>
  <c r="J1915" i="2"/>
  <c r="K1915" i="2"/>
  <c r="L1915" i="2"/>
  <c r="M1915" i="2"/>
  <c r="N1915" i="2"/>
  <c r="O1915" i="2"/>
  <c r="H1916" i="2"/>
  <c r="J1916" i="2"/>
  <c r="K1916" i="2"/>
  <c r="L1916" i="2"/>
  <c r="M1916" i="2"/>
  <c r="N1916" i="2"/>
  <c r="O1916" i="2"/>
  <c r="H1917" i="2"/>
  <c r="J1917" i="2"/>
  <c r="K1917" i="2"/>
  <c r="L1917" i="2"/>
  <c r="M1917" i="2"/>
  <c r="N1917" i="2"/>
  <c r="O1917" i="2"/>
  <c r="H1918" i="2"/>
  <c r="J1918" i="2"/>
  <c r="K1918" i="2"/>
  <c r="L1918" i="2"/>
  <c r="M1918" i="2"/>
  <c r="N1918" i="2"/>
  <c r="O1918" i="2"/>
  <c r="H1919" i="2"/>
  <c r="J1919" i="2"/>
  <c r="K1919" i="2"/>
  <c r="L1919" i="2"/>
  <c r="M1919" i="2"/>
  <c r="N1919" i="2"/>
  <c r="O1919" i="2"/>
  <c r="H1920" i="2"/>
  <c r="J1920" i="2"/>
  <c r="K1920" i="2"/>
  <c r="L1920" i="2"/>
  <c r="M1920" i="2"/>
  <c r="N1920" i="2"/>
  <c r="O1920" i="2"/>
  <c r="H1921" i="2"/>
  <c r="J1921" i="2"/>
  <c r="K1921" i="2"/>
  <c r="L1921" i="2"/>
  <c r="M1921" i="2"/>
  <c r="N1921" i="2"/>
  <c r="O1921" i="2"/>
  <c r="H1922" i="2"/>
  <c r="J1922" i="2"/>
  <c r="K1922" i="2"/>
  <c r="L1922" i="2"/>
  <c r="M1922" i="2"/>
  <c r="N1922" i="2"/>
  <c r="O1922" i="2"/>
  <c r="H1923" i="2"/>
  <c r="J1923" i="2"/>
  <c r="K1923" i="2"/>
  <c r="L1923" i="2"/>
  <c r="M1923" i="2"/>
  <c r="N1923" i="2"/>
  <c r="O1923" i="2"/>
  <c r="H1924" i="2"/>
  <c r="J1924" i="2"/>
  <c r="K1924" i="2"/>
  <c r="L1924" i="2"/>
  <c r="M1924" i="2"/>
  <c r="N1924" i="2"/>
  <c r="O1924" i="2"/>
  <c r="H1925" i="2"/>
  <c r="J1925" i="2"/>
  <c r="K1925" i="2"/>
  <c r="L1925" i="2"/>
  <c r="M1925" i="2"/>
  <c r="N1925" i="2"/>
  <c r="O1925" i="2"/>
  <c r="H1926" i="2"/>
  <c r="J1926" i="2"/>
  <c r="K1926" i="2"/>
  <c r="L1926" i="2"/>
  <c r="M1926" i="2"/>
  <c r="N1926" i="2"/>
  <c r="O1926" i="2"/>
  <c r="H1927" i="2"/>
  <c r="J1927" i="2"/>
  <c r="K1927" i="2"/>
  <c r="L1927" i="2"/>
  <c r="M1927" i="2"/>
  <c r="N1927" i="2"/>
  <c r="O1927" i="2"/>
  <c r="H1928" i="2"/>
  <c r="J1928" i="2"/>
  <c r="K1928" i="2"/>
  <c r="L1928" i="2"/>
  <c r="M1928" i="2"/>
  <c r="N1928" i="2"/>
  <c r="O1928" i="2"/>
  <c r="H1929" i="2"/>
  <c r="J1929" i="2"/>
  <c r="K1929" i="2"/>
  <c r="L1929" i="2"/>
  <c r="M1929" i="2"/>
  <c r="N1929" i="2"/>
  <c r="O1929" i="2"/>
  <c r="H1930" i="2"/>
  <c r="J1930" i="2"/>
  <c r="K1930" i="2"/>
  <c r="L1930" i="2"/>
  <c r="M1930" i="2"/>
  <c r="N1930" i="2"/>
  <c r="O1930" i="2"/>
  <c r="H1931" i="2"/>
  <c r="J1931" i="2"/>
  <c r="K1931" i="2"/>
  <c r="L1931" i="2"/>
  <c r="M1931" i="2"/>
  <c r="N1931" i="2"/>
  <c r="O1931" i="2"/>
  <c r="H1932" i="2"/>
  <c r="J1932" i="2"/>
  <c r="K1932" i="2"/>
  <c r="L1932" i="2"/>
  <c r="M1932" i="2"/>
  <c r="N1932" i="2"/>
  <c r="O1932" i="2"/>
  <c r="H1933" i="2"/>
  <c r="J1933" i="2"/>
  <c r="K1933" i="2"/>
  <c r="L1933" i="2"/>
  <c r="M1933" i="2"/>
  <c r="N1933" i="2"/>
  <c r="O1933" i="2"/>
  <c r="H1934" i="2"/>
  <c r="J1934" i="2"/>
  <c r="K1934" i="2"/>
  <c r="L1934" i="2"/>
  <c r="M1934" i="2"/>
  <c r="N1934" i="2"/>
  <c r="O1934" i="2"/>
  <c r="H1935" i="2"/>
  <c r="J1935" i="2"/>
  <c r="K1935" i="2"/>
  <c r="L1935" i="2"/>
  <c r="M1935" i="2"/>
  <c r="N1935" i="2"/>
  <c r="O1935" i="2"/>
  <c r="H1936" i="2"/>
  <c r="J1936" i="2"/>
  <c r="K1936" i="2"/>
  <c r="L1936" i="2"/>
  <c r="M1936" i="2"/>
  <c r="N1936" i="2"/>
  <c r="O1936" i="2"/>
  <c r="H1937" i="2"/>
  <c r="J1937" i="2"/>
  <c r="K1937" i="2"/>
  <c r="L1937" i="2"/>
  <c r="M1937" i="2"/>
  <c r="N1937" i="2"/>
  <c r="O1937" i="2"/>
  <c r="H1938" i="2"/>
  <c r="J1938" i="2"/>
  <c r="K1938" i="2"/>
  <c r="L1938" i="2"/>
  <c r="M1938" i="2"/>
  <c r="N1938" i="2"/>
  <c r="O1938" i="2"/>
  <c r="H1939" i="2"/>
  <c r="J1939" i="2"/>
  <c r="K1939" i="2"/>
  <c r="L1939" i="2"/>
  <c r="M1939" i="2"/>
  <c r="N1939" i="2"/>
  <c r="O1939" i="2"/>
  <c r="H1940" i="2"/>
  <c r="J1940" i="2"/>
  <c r="K1940" i="2"/>
  <c r="L1940" i="2"/>
  <c r="M1940" i="2"/>
  <c r="N1940" i="2"/>
  <c r="O1940" i="2"/>
  <c r="H1941" i="2"/>
  <c r="J1941" i="2"/>
  <c r="K1941" i="2"/>
  <c r="L1941" i="2"/>
  <c r="M1941" i="2"/>
  <c r="N1941" i="2"/>
  <c r="O1941" i="2"/>
  <c r="H1942" i="2"/>
  <c r="J1942" i="2"/>
  <c r="K1942" i="2"/>
  <c r="L1942" i="2"/>
  <c r="M1942" i="2"/>
  <c r="N1942" i="2"/>
  <c r="O1942" i="2"/>
  <c r="H1943" i="2"/>
  <c r="J1943" i="2"/>
  <c r="K1943" i="2"/>
  <c r="L1943" i="2"/>
  <c r="M1943" i="2"/>
  <c r="N1943" i="2"/>
  <c r="O1943" i="2"/>
  <c r="H1944" i="2"/>
  <c r="J1944" i="2"/>
  <c r="K1944" i="2"/>
  <c r="L1944" i="2"/>
  <c r="M1944" i="2"/>
  <c r="N1944" i="2"/>
  <c r="O1944" i="2"/>
  <c r="H1945" i="2"/>
  <c r="J1945" i="2"/>
  <c r="K1945" i="2"/>
  <c r="L1945" i="2"/>
  <c r="M1945" i="2"/>
  <c r="N1945" i="2"/>
  <c r="O1945" i="2"/>
  <c r="H1946" i="2"/>
  <c r="J1946" i="2"/>
  <c r="K1946" i="2"/>
  <c r="L1946" i="2"/>
  <c r="M1946" i="2"/>
  <c r="N1946" i="2"/>
  <c r="O1946" i="2"/>
  <c r="H1947" i="2"/>
  <c r="J1947" i="2"/>
  <c r="K1947" i="2"/>
  <c r="L1947" i="2"/>
  <c r="M1947" i="2"/>
  <c r="N1947" i="2"/>
  <c r="O1947" i="2"/>
  <c r="H1948" i="2"/>
  <c r="J1948" i="2"/>
  <c r="K1948" i="2"/>
  <c r="L1948" i="2"/>
  <c r="M1948" i="2"/>
  <c r="N1948" i="2"/>
  <c r="O1948" i="2"/>
  <c r="H1949" i="2"/>
  <c r="J1949" i="2"/>
  <c r="K1949" i="2"/>
  <c r="L1949" i="2"/>
  <c r="M1949" i="2"/>
  <c r="N1949" i="2"/>
  <c r="O1949" i="2"/>
  <c r="H1950" i="2"/>
  <c r="J1950" i="2"/>
  <c r="K1950" i="2"/>
  <c r="L1950" i="2"/>
  <c r="M1950" i="2"/>
  <c r="N1950" i="2"/>
  <c r="O1950" i="2"/>
  <c r="H1951" i="2"/>
  <c r="J1951" i="2"/>
  <c r="K1951" i="2"/>
  <c r="L1951" i="2"/>
  <c r="M1951" i="2"/>
  <c r="N1951" i="2"/>
  <c r="O1951" i="2"/>
  <c r="H1952" i="2"/>
  <c r="J1952" i="2"/>
  <c r="K1952" i="2"/>
  <c r="L1952" i="2"/>
  <c r="M1952" i="2"/>
  <c r="N1952" i="2"/>
  <c r="O1952" i="2"/>
  <c r="H1953" i="2"/>
  <c r="J1953" i="2"/>
  <c r="K1953" i="2"/>
  <c r="L1953" i="2"/>
  <c r="M1953" i="2"/>
  <c r="N1953" i="2"/>
  <c r="O1953" i="2"/>
  <c r="H1954" i="2"/>
  <c r="J1954" i="2"/>
  <c r="K1954" i="2"/>
  <c r="L1954" i="2"/>
  <c r="M1954" i="2"/>
  <c r="N1954" i="2"/>
  <c r="O1954" i="2"/>
  <c r="H1955" i="2"/>
  <c r="J1955" i="2"/>
  <c r="K1955" i="2"/>
  <c r="L1955" i="2"/>
  <c r="M1955" i="2"/>
  <c r="N1955" i="2"/>
  <c r="O1955" i="2"/>
  <c r="H1956" i="2"/>
  <c r="J1956" i="2"/>
  <c r="K1956" i="2"/>
  <c r="L1956" i="2"/>
  <c r="M1956" i="2"/>
  <c r="N1956" i="2"/>
  <c r="O1956" i="2"/>
  <c r="H1957" i="2"/>
  <c r="J1957" i="2"/>
  <c r="K1957" i="2"/>
  <c r="L1957" i="2"/>
  <c r="M1957" i="2"/>
  <c r="N1957" i="2"/>
  <c r="O1957" i="2"/>
  <c r="H1958" i="2"/>
  <c r="J1958" i="2"/>
  <c r="K1958" i="2"/>
  <c r="L1958" i="2"/>
  <c r="M1958" i="2"/>
  <c r="N1958" i="2"/>
  <c r="O1958" i="2"/>
  <c r="H1959" i="2"/>
  <c r="J1959" i="2"/>
  <c r="K1959" i="2"/>
  <c r="L1959" i="2"/>
  <c r="M1959" i="2"/>
  <c r="N1959" i="2"/>
  <c r="O1959" i="2"/>
  <c r="H1960" i="2"/>
  <c r="J1960" i="2"/>
  <c r="K1960" i="2"/>
  <c r="L1960" i="2"/>
  <c r="M1960" i="2"/>
  <c r="N1960" i="2"/>
  <c r="O1960" i="2"/>
  <c r="H1961" i="2"/>
  <c r="J1961" i="2"/>
  <c r="K1961" i="2"/>
  <c r="L1961" i="2"/>
  <c r="M1961" i="2"/>
  <c r="N1961" i="2"/>
  <c r="O1961" i="2"/>
  <c r="H1962" i="2"/>
  <c r="J1962" i="2"/>
  <c r="K1962" i="2"/>
  <c r="L1962" i="2"/>
  <c r="M1962" i="2"/>
  <c r="N1962" i="2"/>
  <c r="O1962" i="2"/>
  <c r="H1963" i="2"/>
  <c r="J1963" i="2"/>
  <c r="K1963" i="2"/>
  <c r="L1963" i="2"/>
  <c r="M1963" i="2"/>
  <c r="N1963" i="2"/>
  <c r="O1963" i="2"/>
  <c r="H1964" i="2"/>
  <c r="J1964" i="2"/>
  <c r="K1964" i="2"/>
  <c r="L1964" i="2"/>
  <c r="M1964" i="2"/>
  <c r="N1964" i="2"/>
  <c r="O1964" i="2"/>
  <c r="H1965" i="2"/>
  <c r="J1965" i="2"/>
  <c r="K1965" i="2"/>
  <c r="L1965" i="2"/>
  <c r="M1965" i="2"/>
  <c r="N1965" i="2"/>
  <c r="O1965" i="2"/>
  <c r="H1966" i="2"/>
  <c r="J1966" i="2"/>
  <c r="K1966" i="2"/>
  <c r="L1966" i="2"/>
  <c r="M1966" i="2"/>
  <c r="N1966" i="2"/>
  <c r="O1966" i="2"/>
  <c r="H1967" i="2"/>
  <c r="J1967" i="2"/>
  <c r="K1967" i="2"/>
  <c r="L1967" i="2"/>
  <c r="M1967" i="2"/>
  <c r="N1967" i="2"/>
  <c r="O1967" i="2"/>
  <c r="H1968" i="2"/>
  <c r="J1968" i="2"/>
  <c r="K1968" i="2"/>
  <c r="L1968" i="2"/>
  <c r="M1968" i="2"/>
  <c r="N1968" i="2"/>
  <c r="O1968" i="2"/>
  <c r="H1969" i="2"/>
  <c r="J1969" i="2"/>
  <c r="K1969" i="2"/>
  <c r="L1969" i="2"/>
  <c r="M1969" i="2"/>
  <c r="N1969" i="2"/>
  <c r="O1969" i="2"/>
  <c r="H1970" i="2"/>
  <c r="J1970" i="2"/>
  <c r="K1970" i="2"/>
  <c r="L1970" i="2"/>
  <c r="M1970" i="2"/>
  <c r="N1970" i="2"/>
  <c r="O1970" i="2"/>
  <c r="H1971" i="2"/>
  <c r="J1971" i="2"/>
  <c r="K1971" i="2"/>
  <c r="L1971" i="2"/>
  <c r="M1971" i="2"/>
  <c r="N1971" i="2"/>
  <c r="O1971" i="2"/>
  <c r="H1972" i="2"/>
  <c r="J1972" i="2"/>
  <c r="K1972" i="2"/>
  <c r="L1972" i="2"/>
  <c r="M1972" i="2"/>
  <c r="N1972" i="2"/>
  <c r="O1972" i="2"/>
  <c r="H1973" i="2"/>
  <c r="J1973" i="2"/>
  <c r="K1973" i="2"/>
  <c r="L1973" i="2"/>
  <c r="M1973" i="2"/>
  <c r="N1973" i="2"/>
  <c r="O1973" i="2"/>
  <c r="H1974" i="2"/>
  <c r="J1974" i="2"/>
  <c r="K1974" i="2"/>
  <c r="L1974" i="2"/>
  <c r="M1974" i="2"/>
  <c r="N1974" i="2"/>
  <c r="O1974" i="2"/>
  <c r="H1975" i="2"/>
  <c r="J1975" i="2"/>
  <c r="K1975" i="2"/>
  <c r="L1975" i="2"/>
  <c r="M1975" i="2"/>
  <c r="N1975" i="2"/>
  <c r="O1975" i="2"/>
  <c r="H1976" i="2"/>
  <c r="J1976" i="2"/>
  <c r="K1976" i="2"/>
  <c r="L1976" i="2"/>
  <c r="M1976" i="2"/>
  <c r="N1976" i="2"/>
  <c r="O1976" i="2"/>
  <c r="H1977" i="2"/>
  <c r="J1977" i="2"/>
  <c r="K1977" i="2"/>
  <c r="L1977" i="2"/>
  <c r="M1977" i="2"/>
  <c r="N1977" i="2"/>
  <c r="O1977" i="2"/>
  <c r="H1978" i="2"/>
  <c r="J1978" i="2"/>
  <c r="K1978" i="2"/>
  <c r="L1978" i="2"/>
  <c r="M1978" i="2"/>
  <c r="N1978" i="2"/>
  <c r="O1978" i="2"/>
  <c r="H1979" i="2"/>
  <c r="J1979" i="2"/>
  <c r="K1979" i="2"/>
  <c r="L1979" i="2"/>
  <c r="M1979" i="2"/>
  <c r="N1979" i="2"/>
  <c r="O1979" i="2"/>
  <c r="H1980" i="2"/>
  <c r="J1980" i="2"/>
  <c r="K1980" i="2"/>
  <c r="L1980" i="2"/>
  <c r="M1980" i="2"/>
  <c r="N1980" i="2"/>
  <c r="O1980" i="2"/>
  <c r="H1981" i="2"/>
  <c r="J1981" i="2"/>
  <c r="K1981" i="2"/>
  <c r="L1981" i="2"/>
  <c r="M1981" i="2"/>
  <c r="N1981" i="2"/>
  <c r="O1981" i="2"/>
  <c r="H1982" i="2"/>
  <c r="J1982" i="2"/>
  <c r="K1982" i="2"/>
  <c r="L1982" i="2"/>
  <c r="M1982" i="2"/>
  <c r="N1982" i="2"/>
  <c r="O1982" i="2"/>
  <c r="H1983" i="2"/>
  <c r="J1983" i="2"/>
  <c r="K1983" i="2"/>
  <c r="L1983" i="2"/>
  <c r="M1983" i="2"/>
  <c r="N1983" i="2"/>
  <c r="O1983" i="2"/>
  <c r="H1984" i="2"/>
  <c r="J1984" i="2"/>
  <c r="K1984" i="2"/>
  <c r="L1984" i="2"/>
  <c r="M1984" i="2"/>
  <c r="N1984" i="2"/>
  <c r="O1984" i="2"/>
  <c r="H1985" i="2"/>
  <c r="J1985" i="2"/>
  <c r="K1985" i="2"/>
  <c r="L1985" i="2"/>
  <c r="M1985" i="2"/>
  <c r="N1985" i="2"/>
  <c r="O1985" i="2"/>
  <c r="H1986" i="2"/>
  <c r="J1986" i="2"/>
  <c r="K1986" i="2"/>
  <c r="L1986" i="2"/>
  <c r="M1986" i="2"/>
  <c r="N1986" i="2"/>
  <c r="O1986" i="2"/>
  <c r="H1987" i="2"/>
  <c r="J1987" i="2"/>
  <c r="K1987" i="2"/>
  <c r="L1987" i="2"/>
  <c r="M1987" i="2"/>
  <c r="N1987" i="2"/>
  <c r="O1987" i="2"/>
  <c r="H1988" i="2"/>
  <c r="J1988" i="2"/>
  <c r="K1988" i="2"/>
  <c r="L1988" i="2"/>
  <c r="M1988" i="2"/>
  <c r="N1988" i="2"/>
  <c r="O1988" i="2"/>
  <c r="H1989" i="2"/>
  <c r="J1989" i="2"/>
  <c r="K1989" i="2"/>
  <c r="L1989" i="2"/>
  <c r="M1989" i="2"/>
  <c r="N1989" i="2"/>
  <c r="O1989" i="2"/>
  <c r="H1990" i="2"/>
  <c r="J1990" i="2"/>
  <c r="K1990" i="2"/>
  <c r="L1990" i="2"/>
  <c r="M1990" i="2"/>
  <c r="N1990" i="2"/>
  <c r="O1990" i="2"/>
  <c r="H1991" i="2"/>
  <c r="J1991" i="2"/>
  <c r="K1991" i="2"/>
  <c r="L1991" i="2"/>
  <c r="M1991" i="2"/>
  <c r="N1991" i="2"/>
  <c r="O1991" i="2"/>
  <c r="H1992" i="2"/>
  <c r="J1992" i="2"/>
  <c r="K1992" i="2"/>
  <c r="L1992" i="2"/>
  <c r="M1992" i="2"/>
  <c r="N1992" i="2"/>
  <c r="O1992" i="2"/>
  <c r="H1993" i="2"/>
  <c r="J1993" i="2"/>
  <c r="K1993" i="2"/>
  <c r="L1993" i="2"/>
  <c r="M1993" i="2"/>
  <c r="N1993" i="2"/>
  <c r="O1993" i="2"/>
  <c r="H1994" i="2"/>
  <c r="J1994" i="2"/>
  <c r="K1994" i="2"/>
  <c r="L1994" i="2"/>
  <c r="M1994" i="2"/>
  <c r="N1994" i="2"/>
  <c r="O1994" i="2"/>
  <c r="H1995" i="2"/>
  <c r="J1995" i="2"/>
  <c r="K1995" i="2"/>
  <c r="L1995" i="2"/>
  <c r="M1995" i="2"/>
  <c r="N1995" i="2"/>
  <c r="O1995" i="2"/>
  <c r="H1996" i="2"/>
  <c r="J1996" i="2"/>
  <c r="K1996" i="2"/>
  <c r="L1996" i="2"/>
  <c r="M1996" i="2"/>
  <c r="N1996" i="2"/>
  <c r="O1996" i="2"/>
  <c r="H1997" i="2"/>
  <c r="J1997" i="2"/>
  <c r="K1997" i="2"/>
  <c r="L1997" i="2"/>
  <c r="M1997" i="2"/>
  <c r="N1997" i="2"/>
  <c r="O1997" i="2"/>
  <c r="H1998" i="2"/>
  <c r="J1998" i="2"/>
  <c r="K1998" i="2"/>
  <c r="L1998" i="2"/>
  <c r="M1998" i="2"/>
  <c r="N1998" i="2"/>
  <c r="O1998" i="2"/>
  <c r="H1999" i="2"/>
  <c r="J1999" i="2"/>
  <c r="K1999" i="2"/>
  <c r="L1999" i="2"/>
  <c r="M1999" i="2"/>
  <c r="N1999" i="2"/>
  <c r="O1999" i="2"/>
  <c r="H2000" i="2"/>
  <c r="J2000" i="2"/>
  <c r="K2000" i="2"/>
  <c r="L2000" i="2"/>
  <c r="M2000" i="2"/>
  <c r="N2000" i="2"/>
  <c r="O2000" i="2"/>
  <c r="H2001" i="2"/>
  <c r="J2001" i="2"/>
  <c r="K2001" i="2"/>
  <c r="L2001" i="2"/>
  <c r="M2001" i="2"/>
  <c r="N2001" i="2"/>
  <c r="O2001" i="2"/>
  <c r="H2002" i="2"/>
  <c r="J2002" i="2"/>
  <c r="K2002" i="2"/>
  <c r="L2002" i="2"/>
  <c r="M2002" i="2"/>
  <c r="N2002" i="2"/>
  <c r="O2002" i="2"/>
  <c r="H2003" i="2"/>
  <c r="J2003" i="2"/>
  <c r="K2003" i="2"/>
  <c r="L2003" i="2"/>
  <c r="M2003" i="2"/>
  <c r="N2003" i="2"/>
  <c r="O2003" i="2"/>
  <c r="H2004" i="2"/>
  <c r="J2004" i="2"/>
  <c r="K2004" i="2"/>
  <c r="L2004" i="2"/>
  <c r="M2004" i="2"/>
  <c r="N2004" i="2"/>
  <c r="O2004" i="2"/>
  <c r="H2005" i="2"/>
  <c r="J2005" i="2"/>
  <c r="K2005" i="2"/>
  <c r="L2005" i="2"/>
  <c r="M2005" i="2"/>
  <c r="N2005" i="2"/>
  <c r="O2005" i="2"/>
  <c r="H2006" i="2"/>
  <c r="J2006" i="2"/>
  <c r="K2006" i="2"/>
  <c r="L2006" i="2"/>
  <c r="M2006" i="2"/>
  <c r="N2006" i="2"/>
  <c r="O2006" i="2"/>
  <c r="H2007" i="2"/>
  <c r="J2007" i="2"/>
  <c r="K2007" i="2"/>
  <c r="L2007" i="2"/>
  <c r="M2007" i="2"/>
  <c r="N2007" i="2"/>
  <c r="O2007" i="2"/>
  <c r="H2008" i="2"/>
  <c r="J2008" i="2"/>
  <c r="K2008" i="2"/>
  <c r="L2008" i="2"/>
  <c r="M2008" i="2"/>
  <c r="N2008" i="2"/>
  <c r="O2008" i="2"/>
  <c r="H2009" i="2"/>
  <c r="J2009" i="2"/>
  <c r="K2009" i="2"/>
  <c r="L2009" i="2"/>
  <c r="M2009" i="2"/>
  <c r="N2009" i="2"/>
  <c r="O2009" i="2"/>
  <c r="H2010" i="2"/>
  <c r="J2010" i="2"/>
  <c r="K2010" i="2"/>
  <c r="L2010" i="2"/>
  <c r="M2010" i="2"/>
  <c r="N2010" i="2"/>
  <c r="O2010" i="2"/>
  <c r="H2011" i="2"/>
  <c r="J2011" i="2"/>
  <c r="K2011" i="2"/>
  <c r="L2011" i="2"/>
  <c r="M2011" i="2"/>
  <c r="N2011" i="2"/>
  <c r="O2011" i="2"/>
  <c r="H2012" i="2"/>
  <c r="J2012" i="2"/>
  <c r="K2012" i="2"/>
  <c r="L2012" i="2"/>
  <c r="M2012" i="2"/>
  <c r="N2012" i="2"/>
  <c r="O2012" i="2"/>
  <c r="H2013" i="2"/>
  <c r="J2013" i="2"/>
  <c r="K2013" i="2"/>
  <c r="L2013" i="2"/>
  <c r="M2013" i="2"/>
  <c r="N2013" i="2"/>
  <c r="O2013" i="2"/>
  <c r="H2014" i="2"/>
  <c r="J2014" i="2"/>
  <c r="K2014" i="2"/>
  <c r="L2014" i="2"/>
  <c r="M2014" i="2"/>
  <c r="N2014" i="2"/>
  <c r="O2014" i="2"/>
  <c r="H2015" i="2"/>
  <c r="J2015" i="2"/>
  <c r="K2015" i="2"/>
  <c r="L2015" i="2"/>
  <c r="M2015" i="2"/>
  <c r="N2015" i="2"/>
  <c r="O2015" i="2"/>
  <c r="H2016" i="2"/>
  <c r="J2016" i="2"/>
  <c r="K2016" i="2"/>
  <c r="L2016" i="2"/>
  <c r="M2016" i="2"/>
  <c r="N2016" i="2"/>
  <c r="O2016" i="2"/>
  <c r="H2017" i="2"/>
  <c r="J2017" i="2"/>
  <c r="K2017" i="2"/>
  <c r="L2017" i="2"/>
  <c r="M2017" i="2"/>
  <c r="N2017" i="2"/>
  <c r="O2017" i="2"/>
  <c r="H2018" i="2"/>
  <c r="J2018" i="2"/>
  <c r="K2018" i="2"/>
  <c r="L2018" i="2"/>
  <c r="M2018" i="2"/>
  <c r="N2018" i="2"/>
  <c r="O2018" i="2"/>
  <c r="H2019" i="2"/>
  <c r="J2019" i="2"/>
  <c r="K2019" i="2"/>
  <c r="L2019" i="2"/>
  <c r="M2019" i="2"/>
  <c r="N2019" i="2"/>
  <c r="O2019" i="2"/>
  <c r="H2020" i="2"/>
  <c r="J2020" i="2"/>
  <c r="K2020" i="2"/>
  <c r="L2020" i="2"/>
  <c r="M2020" i="2"/>
  <c r="N2020" i="2"/>
  <c r="O2020" i="2"/>
  <c r="H2021" i="2"/>
  <c r="J2021" i="2"/>
  <c r="K2021" i="2"/>
  <c r="L2021" i="2"/>
  <c r="M2021" i="2"/>
  <c r="N2021" i="2"/>
  <c r="O2021" i="2"/>
  <c r="H2022" i="2"/>
  <c r="J2022" i="2"/>
  <c r="K2022" i="2"/>
  <c r="L2022" i="2"/>
  <c r="M2022" i="2"/>
  <c r="N2022" i="2"/>
  <c r="O2022" i="2"/>
  <c r="H2023" i="2"/>
  <c r="J2023" i="2"/>
  <c r="K2023" i="2"/>
  <c r="L2023" i="2"/>
  <c r="M2023" i="2"/>
  <c r="N2023" i="2"/>
  <c r="O2023" i="2"/>
  <c r="H2024" i="2"/>
  <c r="J2024" i="2"/>
  <c r="K2024" i="2"/>
  <c r="L2024" i="2"/>
  <c r="M2024" i="2"/>
  <c r="N2024" i="2"/>
  <c r="O2024" i="2"/>
  <c r="H2025" i="2"/>
  <c r="J2025" i="2"/>
  <c r="K2025" i="2"/>
  <c r="L2025" i="2"/>
  <c r="M2025" i="2"/>
  <c r="N2025" i="2"/>
  <c r="O2025" i="2"/>
  <c r="H2026" i="2"/>
  <c r="J2026" i="2"/>
  <c r="K2026" i="2"/>
  <c r="L2026" i="2"/>
  <c r="M2026" i="2"/>
  <c r="N2026" i="2"/>
  <c r="O2026" i="2"/>
  <c r="H2027" i="2"/>
  <c r="J2027" i="2"/>
  <c r="K2027" i="2"/>
  <c r="L2027" i="2"/>
  <c r="M2027" i="2"/>
  <c r="N2027" i="2"/>
  <c r="O2027" i="2"/>
  <c r="H2028" i="2"/>
  <c r="J2028" i="2"/>
  <c r="K2028" i="2"/>
  <c r="L2028" i="2"/>
  <c r="M2028" i="2"/>
  <c r="N2028" i="2"/>
  <c r="O2028" i="2"/>
  <c r="H2029" i="2"/>
  <c r="J2029" i="2"/>
  <c r="K2029" i="2"/>
  <c r="L2029" i="2"/>
  <c r="M2029" i="2"/>
  <c r="N2029" i="2"/>
  <c r="O2029" i="2"/>
  <c r="H2030" i="2"/>
  <c r="J2030" i="2"/>
  <c r="K2030" i="2"/>
  <c r="L2030" i="2"/>
  <c r="M2030" i="2"/>
  <c r="N2030" i="2"/>
  <c r="O2030" i="2"/>
  <c r="H2031" i="2"/>
  <c r="J2031" i="2"/>
  <c r="K2031" i="2"/>
  <c r="L2031" i="2"/>
  <c r="M2031" i="2"/>
  <c r="N2031" i="2"/>
  <c r="O2031" i="2"/>
  <c r="H2032" i="2"/>
  <c r="J2032" i="2"/>
  <c r="K2032" i="2"/>
  <c r="L2032" i="2"/>
  <c r="M2032" i="2"/>
  <c r="N2032" i="2"/>
  <c r="O2032" i="2"/>
  <c r="H2033" i="2"/>
  <c r="J2033" i="2"/>
  <c r="K2033" i="2"/>
  <c r="L2033" i="2"/>
  <c r="M2033" i="2"/>
  <c r="N2033" i="2"/>
  <c r="O2033" i="2"/>
  <c r="H2034" i="2"/>
  <c r="J2034" i="2"/>
  <c r="K2034" i="2"/>
  <c r="L2034" i="2"/>
  <c r="M2034" i="2"/>
  <c r="N2034" i="2"/>
  <c r="O2034" i="2"/>
  <c r="H2035" i="2"/>
  <c r="J2035" i="2"/>
  <c r="K2035" i="2"/>
  <c r="L2035" i="2"/>
  <c r="M2035" i="2"/>
  <c r="N2035" i="2"/>
  <c r="O2035" i="2"/>
  <c r="H2036" i="2"/>
  <c r="J2036" i="2"/>
  <c r="K2036" i="2"/>
  <c r="L2036" i="2"/>
  <c r="M2036" i="2"/>
  <c r="N2036" i="2"/>
  <c r="O2036" i="2"/>
  <c r="H2037" i="2"/>
  <c r="J2037" i="2"/>
  <c r="K2037" i="2"/>
  <c r="L2037" i="2"/>
  <c r="M2037" i="2"/>
  <c r="N2037" i="2"/>
  <c r="O2037" i="2"/>
  <c r="H2038" i="2"/>
  <c r="J2038" i="2"/>
  <c r="K2038" i="2"/>
  <c r="L2038" i="2"/>
  <c r="M2038" i="2"/>
  <c r="N2038" i="2"/>
  <c r="O2038" i="2"/>
  <c r="H2039" i="2"/>
  <c r="J2039" i="2"/>
  <c r="K2039" i="2"/>
  <c r="L2039" i="2"/>
  <c r="M2039" i="2"/>
  <c r="N2039" i="2"/>
  <c r="O2039" i="2"/>
  <c r="H2040" i="2"/>
  <c r="J2040" i="2"/>
  <c r="K2040" i="2"/>
  <c r="L2040" i="2"/>
  <c r="M2040" i="2"/>
  <c r="N2040" i="2"/>
  <c r="O2040" i="2"/>
  <c r="H2041" i="2"/>
  <c r="J2041" i="2"/>
  <c r="K2041" i="2"/>
  <c r="L2041" i="2"/>
  <c r="M2041" i="2"/>
  <c r="N2041" i="2"/>
  <c r="O2041" i="2"/>
  <c r="H2042" i="2"/>
  <c r="J2042" i="2"/>
  <c r="K2042" i="2"/>
  <c r="L2042" i="2"/>
  <c r="M2042" i="2"/>
  <c r="N2042" i="2"/>
  <c r="O2042" i="2"/>
  <c r="H2043" i="2"/>
  <c r="J2043" i="2"/>
  <c r="K2043" i="2"/>
  <c r="L2043" i="2"/>
  <c r="M2043" i="2"/>
  <c r="N2043" i="2"/>
  <c r="O2043" i="2"/>
  <c r="H2044" i="2"/>
  <c r="J2044" i="2"/>
  <c r="K2044" i="2"/>
  <c r="L2044" i="2"/>
  <c r="M2044" i="2"/>
  <c r="N2044" i="2"/>
  <c r="O2044" i="2"/>
  <c r="H2045" i="2"/>
  <c r="J2045" i="2"/>
  <c r="K2045" i="2"/>
  <c r="L2045" i="2"/>
  <c r="M2045" i="2"/>
  <c r="N2045" i="2"/>
  <c r="O2045" i="2"/>
  <c r="H2046" i="2"/>
  <c r="J2046" i="2"/>
  <c r="K2046" i="2"/>
  <c r="L2046" i="2"/>
  <c r="M2046" i="2"/>
  <c r="N2046" i="2"/>
  <c r="O2046" i="2"/>
  <c r="H2047" i="2"/>
  <c r="J2047" i="2"/>
  <c r="K2047" i="2"/>
  <c r="L2047" i="2"/>
  <c r="M2047" i="2"/>
  <c r="N2047" i="2"/>
  <c r="O2047" i="2"/>
  <c r="H2048" i="2"/>
  <c r="J2048" i="2"/>
  <c r="K2048" i="2"/>
  <c r="L2048" i="2"/>
  <c r="M2048" i="2"/>
  <c r="N2048" i="2"/>
  <c r="O2048" i="2"/>
  <c r="H2049" i="2"/>
  <c r="J2049" i="2"/>
  <c r="K2049" i="2"/>
  <c r="L2049" i="2"/>
  <c r="M2049" i="2"/>
  <c r="N2049" i="2"/>
  <c r="O2049" i="2"/>
  <c r="H2050" i="2"/>
  <c r="J2050" i="2"/>
  <c r="K2050" i="2"/>
  <c r="L2050" i="2"/>
  <c r="M2050" i="2"/>
  <c r="N2050" i="2"/>
  <c r="O2050" i="2"/>
  <c r="H2051" i="2"/>
  <c r="J2051" i="2"/>
  <c r="K2051" i="2"/>
  <c r="L2051" i="2"/>
  <c r="M2051" i="2"/>
  <c r="N2051" i="2"/>
  <c r="O2051" i="2"/>
  <c r="H2052" i="2"/>
  <c r="J2052" i="2"/>
  <c r="K2052" i="2"/>
  <c r="L2052" i="2"/>
  <c r="M2052" i="2"/>
  <c r="N2052" i="2"/>
  <c r="O2052" i="2"/>
  <c r="H2053" i="2"/>
  <c r="J2053" i="2"/>
  <c r="K2053" i="2"/>
  <c r="L2053" i="2"/>
  <c r="M2053" i="2"/>
  <c r="N2053" i="2"/>
  <c r="O2053" i="2"/>
  <c r="H2054" i="2"/>
  <c r="J2054" i="2"/>
  <c r="K2054" i="2"/>
  <c r="L2054" i="2"/>
  <c r="M2054" i="2"/>
  <c r="N2054" i="2"/>
  <c r="O2054" i="2"/>
  <c r="H2055" i="2"/>
  <c r="J2055" i="2"/>
  <c r="K2055" i="2"/>
  <c r="L2055" i="2"/>
  <c r="M2055" i="2"/>
  <c r="N2055" i="2"/>
  <c r="O2055" i="2"/>
  <c r="H2056" i="2"/>
  <c r="J2056" i="2"/>
  <c r="K2056" i="2"/>
  <c r="L2056" i="2"/>
  <c r="M2056" i="2"/>
  <c r="N2056" i="2"/>
  <c r="O2056" i="2"/>
  <c r="H2057" i="2"/>
  <c r="J2057" i="2"/>
  <c r="K2057" i="2"/>
  <c r="L2057" i="2"/>
  <c r="M2057" i="2"/>
  <c r="N2057" i="2"/>
  <c r="O2057" i="2"/>
  <c r="H2058" i="2"/>
  <c r="J2058" i="2"/>
  <c r="K2058" i="2"/>
  <c r="L2058" i="2"/>
  <c r="M2058" i="2"/>
  <c r="N2058" i="2"/>
  <c r="O2058" i="2"/>
  <c r="H2059" i="2"/>
  <c r="J2059" i="2"/>
  <c r="K2059" i="2"/>
  <c r="L2059" i="2"/>
  <c r="M2059" i="2"/>
  <c r="N2059" i="2"/>
  <c r="O2059" i="2"/>
  <c r="H2060" i="2"/>
  <c r="J2060" i="2"/>
  <c r="K2060" i="2"/>
  <c r="L2060" i="2"/>
  <c r="M2060" i="2"/>
  <c r="N2060" i="2"/>
  <c r="O2060" i="2"/>
  <c r="H2061" i="2"/>
  <c r="J2061" i="2"/>
  <c r="K2061" i="2"/>
  <c r="L2061" i="2"/>
  <c r="M2061" i="2"/>
  <c r="N2061" i="2"/>
  <c r="O2061" i="2"/>
  <c r="H2062" i="2"/>
  <c r="J2062" i="2"/>
  <c r="K2062" i="2"/>
  <c r="L2062" i="2"/>
  <c r="M2062" i="2"/>
  <c r="N2062" i="2"/>
  <c r="O2062" i="2"/>
  <c r="H2063" i="2"/>
  <c r="J2063" i="2"/>
  <c r="K2063" i="2"/>
  <c r="L2063" i="2"/>
  <c r="M2063" i="2"/>
  <c r="N2063" i="2"/>
  <c r="O2063" i="2"/>
  <c r="H2064" i="2"/>
  <c r="J2064" i="2"/>
  <c r="K2064" i="2"/>
  <c r="L2064" i="2"/>
  <c r="M2064" i="2"/>
  <c r="N2064" i="2"/>
  <c r="O2064" i="2"/>
  <c r="H2065" i="2"/>
  <c r="J2065" i="2"/>
  <c r="K2065" i="2"/>
  <c r="L2065" i="2"/>
  <c r="M2065" i="2"/>
  <c r="N2065" i="2"/>
  <c r="O2065" i="2"/>
  <c r="H2066" i="2"/>
  <c r="J2066" i="2"/>
  <c r="K2066" i="2"/>
  <c r="L2066" i="2"/>
  <c r="M2066" i="2"/>
  <c r="N2066" i="2"/>
  <c r="O2066" i="2"/>
  <c r="H2067" i="2"/>
  <c r="J2067" i="2"/>
  <c r="K2067" i="2"/>
  <c r="L2067" i="2"/>
  <c r="M2067" i="2"/>
  <c r="N2067" i="2"/>
  <c r="O2067" i="2"/>
  <c r="H2068" i="2"/>
  <c r="J2068" i="2"/>
  <c r="K2068" i="2"/>
  <c r="L2068" i="2"/>
  <c r="M2068" i="2"/>
  <c r="N2068" i="2"/>
  <c r="O2068" i="2"/>
  <c r="H2069" i="2"/>
  <c r="J2069" i="2"/>
  <c r="K2069" i="2"/>
  <c r="L2069" i="2"/>
  <c r="M2069" i="2"/>
  <c r="N2069" i="2"/>
  <c r="O2069" i="2"/>
  <c r="H2070" i="2"/>
  <c r="J2070" i="2"/>
  <c r="K2070" i="2"/>
  <c r="L2070" i="2"/>
  <c r="M2070" i="2"/>
  <c r="N2070" i="2"/>
  <c r="O2070" i="2"/>
  <c r="H2071" i="2"/>
  <c r="J2071" i="2"/>
  <c r="K2071" i="2"/>
  <c r="L2071" i="2"/>
  <c r="M2071" i="2"/>
  <c r="N2071" i="2"/>
  <c r="O2071" i="2"/>
  <c r="H2072" i="2"/>
  <c r="J2072" i="2"/>
  <c r="K2072" i="2"/>
  <c r="L2072" i="2"/>
  <c r="M2072" i="2"/>
  <c r="N2072" i="2"/>
  <c r="O2072" i="2"/>
  <c r="H2073" i="2"/>
  <c r="J2073" i="2"/>
  <c r="K2073" i="2"/>
  <c r="L2073" i="2"/>
  <c r="M2073" i="2"/>
  <c r="N2073" i="2"/>
  <c r="O2073" i="2"/>
  <c r="H2074" i="2"/>
  <c r="J2074" i="2"/>
  <c r="K2074" i="2"/>
  <c r="L2074" i="2"/>
  <c r="M2074" i="2"/>
  <c r="N2074" i="2"/>
  <c r="O2074" i="2"/>
  <c r="H2075" i="2"/>
  <c r="J2075" i="2"/>
  <c r="K2075" i="2"/>
  <c r="L2075" i="2"/>
  <c r="M2075" i="2"/>
  <c r="N2075" i="2"/>
  <c r="O2075" i="2"/>
  <c r="H2076" i="2"/>
  <c r="J2076" i="2"/>
  <c r="K2076" i="2"/>
  <c r="L2076" i="2"/>
  <c r="M2076" i="2"/>
  <c r="N2076" i="2"/>
  <c r="O2076" i="2"/>
  <c r="H2077" i="2"/>
  <c r="J2077" i="2"/>
  <c r="K2077" i="2"/>
  <c r="L2077" i="2"/>
  <c r="M2077" i="2"/>
  <c r="N2077" i="2"/>
  <c r="O2077" i="2"/>
  <c r="H2078" i="2"/>
  <c r="J2078" i="2"/>
  <c r="K2078" i="2"/>
  <c r="L2078" i="2"/>
  <c r="M2078" i="2"/>
  <c r="N2078" i="2"/>
  <c r="O2078" i="2"/>
  <c r="H2079" i="2"/>
  <c r="J2079" i="2"/>
  <c r="K2079" i="2"/>
  <c r="L2079" i="2"/>
  <c r="M2079" i="2"/>
  <c r="N2079" i="2"/>
  <c r="O2079" i="2"/>
  <c r="H2080" i="2"/>
  <c r="J2080" i="2"/>
  <c r="K2080" i="2"/>
  <c r="L2080" i="2"/>
  <c r="M2080" i="2"/>
  <c r="N2080" i="2"/>
  <c r="O2080" i="2"/>
  <c r="H2081" i="2"/>
  <c r="J2081" i="2"/>
  <c r="K2081" i="2"/>
  <c r="L2081" i="2"/>
  <c r="M2081" i="2"/>
  <c r="N2081" i="2"/>
  <c r="O2081" i="2"/>
  <c r="H2082" i="2"/>
  <c r="J2082" i="2"/>
  <c r="K2082" i="2"/>
  <c r="L2082" i="2"/>
  <c r="M2082" i="2"/>
  <c r="N2082" i="2"/>
  <c r="O2082" i="2"/>
  <c r="H2083" i="2"/>
  <c r="J2083" i="2"/>
  <c r="K2083" i="2"/>
  <c r="L2083" i="2"/>
  <c r="M2083" i="2"/>
  <c r="N2083" i="2"/>
  <c r="O2083" i="2"/>
  <c r="H2084" i="2"/>
  <c r="J2084" i="2"/>
  <c r="K2084" i="2"/>
  <c r="L2084" i="2"/>
  <c r="M2084" i="2"/>
  <c r="N2084" i="2"/>
  <c r="O2084" i="2"/>
  <c r="H2085" i="2"/>
  <c r="J2085" i="2"/>
  <c r="K2085" i="2"/>
  <c r="L2085" i="2"/>
  <c r="M2085" i="2"/>
  <c r="N2085" i="2"/>
  <c r="O2085" i="2"/>
  <c r="H2086" i="2"/>
  <c r="J2086" i="2"/>
  <c r="K2086" i="2"/>
  <c r="L2086" i="2"/>
  <c r="M2086" i="2"/>
  <c r="N2086" i="2"/>
  <c r="O2086" i="2"/>
  <c r="H2087" i="2"/>
  <c r="J2087" i="2"/>
  <c r="K2087" i="2"/>
  <c r="L2087" i="2"/>
  <c r="M2087" i="2"/>
  <c r="N2087" i="2"/>
  <c r="O2087" i="2"/>
  <c r="H2088" i="2"/>
  <c r="J2088" i="2"/>
  <c r="K2088" i="2"/>
  <c r="L2088" i="2"/>
  <c r="M2088" i="2"/>
  <c r="N2088" i="2"/>
  <c r="O2088" i="2"/>
  <c r="H2089" i="2"/>
  <c r="J2089" i="2"/>
  <c r="K2089" i="2"/>
  <c r="L2089" i="2"/>
  <c r="M2089" i="2"/>
  <c r="N2089" i="2"/>
  <c r="O2089" i="2"/>
  <c r="H2090" i="2"/>
  <c r="J2090" i="2"/>
  <c r="K2090" i="2"/>
  <c r="L2090" i="2"/>
  <c r="M2090" i="2"/>
  <c r="N2090" i="2"/>
  <c r="O2090" i="2"/>
  <c r="H2091" i="2"/>
  <c r="J2091" i="2"/>
  <c r="K2091" i="2"/>
  <c r="L2091" i="2"/>
  <c r="M2091" i="2"/>
  <c r="N2091" i="2"/>
  <c r="O2091" i="2"/>
  <c r="H2092" i="2"/>
  <c r="J2092" i="2"/>
  <c r="K2092" i="2"/>
  <c r="L2092" i="2"/>
  <c r="M2092" i="2"/>
  <c r="N2092" i="2"/>
  <c r="O2092" i="2"/>
  <c r="H2093" i="2"/>
  <c r="J2093" i="2"/>
  <c r="K2093" i="2"/>
  <c r="L2093" i="2"/>
  <c r="M2093" i="2"/>
  <c r="N2093" i="2"/>
  <c r="O2093" i="2"/>
  <c r="H2094" i="2"/>
  <c r="J2094" i="2"/>
  <c r="K2094" i="2"/>
  <c r="L2094" i="2"/>
  <c r="M2094" i="2"/>
  <c r="N2094" i="2"/>
  <c r="O2094" i="2"/>
  <c r="H2095" i="2"/>
  <c r="J2095" i="2"/>
  <c r="K2095" i="2"/>
  <c r="L2095" i="2"/>
  <c r="M2095" i="2"/>
  <c r="N2095" i="2"/>
  <c r="O2095" i="2"/>
  <c r="H2096" i="2"/>
  <c r="J2096" i="2"/>
  <c r="K2096" i="2"/>
  <c r="L2096" i="2"/>
  <c r="M2096" i="2"/>
  <c r="N2096" i="2"/>
  <c r="O2096" i="2"/>
  <c r="H2097" i="2"/>
  <c r="J2097" i="2"/>
  <c r="K2097" i="2"/>
  <c r="L2097" i="2"/>
  <c r="M2097" i="2"/>
  <c r="N2097" i="2"/>
  <c r="O2097" i="2"/>
  <c r="H2098" i="2"/>
  <c r="J2098" i="2"/>
  <c r="K2098" i="2"/>
  <c r="L2098" i="2"/>
  <c r="M2098" i="2"/>
  <c r="N2098" i="2"/>
  <c r="O2098" i="2"/>
  <c r="H2099" i="2"/>
  <c r="J2099" i="2"/>
  <c r="K2099" i="2"/>
  <c r="L2099" i="2"/>
  <c r="M2099" i="2"/>
  <c r="N2099" i="2"/>
  <c r="O2099" i="2"/>
  <c r="H2100" i="2"/>
  <c r="J2100" i="2"/>
  <c r="K2100" i="2"/>
  <c r="L2100" i="2"/>
  <c r="M2100" i="2"/>
  <c r="N2100" i="2"/>
  <c r="O2100" i="2"/>
  <c r="H2101" i="2"/>
  <c r="J2101" i="2"/>
  <c r="K2101" i="2"/>
  <c r="L2101" i="2"/>
  <c r="M2101" i="2"/>
  <c r="N2101" i="2"/>
  <c r="O2101" i="2"/>
  <c r="H2102" i="2"/>
  <c r="J2102" i="2"/>
  <c r="K2102" i="2"/>
  <c r="L2102" i="2"/>
  <c r="M2102" i="2"/>
  <c r="N2102" i="2"/>
  <c r="O2102" i="2"/>
  <c r="H2103" i="2"/>
  <c r="J2103" i="2"/>
  <c r="K2103" i="2"/>
  <c r="L2103" i="2"/>
  <c r="M2103" i="2"/>
  <c r="N2103" i="2"/>
  <c r="O2103" i="2"/>
  <c r="H2104" i="2"/>
  <c r="J2104" i="2"/>
  <c r="K2104" i="2"/>
  <c r="L2104" i="2"/>
  <c r="M2104" i="2"/>
  <c r="N2104" i="2"/>
  <c r="O2104" i="2"/>
  <c r="H2105" i="2"/>
  <c r="J2105" i="2"/>
  <c r="K2105" i="2"/>
  <c r="L2105" i="2"/>
  <c r="M2105" i="2"/>
  <c r="N2105" i="2"/>
  <c r="O2105" i="2"/>
  <c r="H2106" i="2"/>
  <c r="J2106" i="2"/>
  <c r="K2106" i="2"/>
  <c r="L2106" i="2"/>
  <c r="M2106" i="2"/>
  <c r="N2106" i="2"/>
  <c r="O2106" i="2"/>
  <c r="H2107" i="2"/>
  <c r="J2107" i="2"/>
  <c r="K2107" i="2"/>
  <c r="L2107" i="2"/>
  <c r="M2107" i="2"/>
  <c r="N2107" i="2"/>
  <c r="O2107" i="2"/>
  <c r="H2108" i="2"/>
  <c r="J2108" i="2"/>
  <c r="K2108" i="2"/>
  <c r="L2108" i="2"/>
  <c r="M2108" i="2"/>
  <c r="N2108" i="2"/>
  <c r="O2108" i="2"/>
  <c r="H2109" i="2"/>
  <c r="J2109" i="2"/>
  <c r="K2109" i="2"/>
  <c r="L2109" i="2"/>
  <c r="M2109" i="2"/>
  <c r="N2109" i="2"/>
  <c r="O2109" i="2"/>
  <c r="H2110" i="2"/>
  <c r="J2110" i="2"/>
  <c r="K2110" i="2"/>
  <c r="L2110" i="2"/>
  <c r="M2110" i="2"/>
  <c r="N2110" i="2"/>
  <c r="O2110" i="2"/>
  <c r="H2111" i="2"/>
  <c r="J2111" i="2"/>
  <c r="K2111" i="2"/>
  <c r="L2111" i="2"/>
  <c r="M2111" i="2"/>
  <c r="N2111" i="2"/>
  <c r="O2111" i="2"/>
  <c r="H2112" i="2"/>
  <c r="J2112" i="2"/>
  <c r="K2112" i="2"/>
  <c r="L2112" i="2"/>
  <c r="M2112" i="2"/>
  <c r="N2112" i="2"/>
  <c r="O2112" i="2"/>
  <c r="H2113" i="2"/>
  <c r="J2113" i="2"/>
  <c r="K2113" i="2"/>
  <c r="L2113" i="2"/>
  <c r="M2113" i="2"/>
  <c r="N2113" i="2"/>
  <c r="O2113" i="2"/>
  <c r="H2114" i="2"/>
  <c r="J2114" i="2"/>
  <c r="K2114" i="2"/>
  <c r="L2114" i="2"/>
  <c r="M2114" i="2"/>
  <c r="N2114" i="2"/>
  <c r="O2114" i="2"/>
  <c r="H2115" i="2"/>
  <c r="J2115" i="2"/>
  <c r="K2115" i="2"/>
  <c r="L2115" i="2"/>
  <c r="M2115" i="2"/>
  <c r="N2115" i="2"/>
  <c r="O2115" i="2"/>
  <c r="H2116" i="2"/>
  <c r="J2116" i="2"/>
  <c r="K2116" i="2"/>
  <c r="L2116" i="2"/>
  <c r="M2116" i="2"/>
  <c r="N2116" i="2"/>
  <c r="O2116" i="2"/>
  <c r="H2117" i="2"/>
  <c r="J2117" i="2"/>
  <c r="K2117" i="2"/>
  <c r="L2117" i="2"/>
  <c r="M2117" i="2"/>
  <c r="N2117" i="2"/>
  <c r="O2117" i="2"/>
  <c r="H2118" i="2"/>
  <c r="J2118" i="2"/>
  <c r="K2118" i="2"/>
  <c r="L2118" i="2"/>
  <c r="M2118" i="2"/>
  <c r="N2118" i="2"/>
  <c r="O2118" i="2"/>
  <c r="H2119" i="2"/>
  <c r="J2119" i="2"/>
  <c r="K2119" i="2"/>
  <c r="L2119" i="2"/>
  <c r="M2119" i="2"/>
  <c r="N2119" i="2"/>
  <c r="O2119" i="2"/>
  <c r="H2120" i="2"/>
  <c r="J2120" i="2"/>
  <c r="K2120" i="2"/>
  <c r="L2120" i="2"/>
  <c r="M2120" i="2"/>
  <c r="N2120" i="2"/>
  <c r="O2120" i="2"/>
  <c r="H2121" i="2"/>
  <c r="J2121" i="2"/>
  <c r="K2121" i="2"/>
  <c r="L2121" i="2"/>
  <c r="M2121" i="2"/>
  <c r="N2121" i="2"/>
  <c r="O2121" i="2"/>
  <c r="H2122" i="2"/>
  <c r="J2122" i="2"/>
  <c r="K2122" i="2"/>
  <c r="L2122" i="2"/>
  <c r="M2122" i="2"/>
  <c r="N2122" i="2"/>
  <c r="O2122" i="2"/>
  <c r="H2123" i="2"/>
  <c r="J2123" i="2"/>
  <c r="K2123" i="2"/>
  <c r="L2123" i="2"/>
  <c r="M2123" i="2"/>
  <c r="N2123" i="2"/>
  <c r="O2123" i="2"/>
  <c r="H2124" i="2"/>
  <c r="J2124" i="2"/>
  <c r="K2124" i="2"/>
  <c r="L2124" i="2"/>
  <c r="M2124" i="2"/>
  <c r="N2124" i="2"/>
  <c r="O2124" i="2"/>
  <c r="H2125" i="2"/>
  <c r="J2125" i="2"/>
  <c r="K2125" i="2"/>
  <c r="L2125" i="2"/>
  <c r="M2125" i="2"/>
  <c r="N2125" i="2"/>
  <c r="O2125" i="2"/>
  <c r="H2126" i="2"/>
  <c r="J2126" i="2"/>
  <c r="K2126" i="2"/>
  <c r="L2126" i="2"/>
  <c r="M2126" i="2"/>
  <c r="N2126" i="2"/>
  <c r="O2126" i="2"/>
  <c r="H2127" i="2"/>
  <c r="J2127" i="2"/>
  <c r="K2127" i="2"/>
  <c r="L2127" i="2"/>
  <c r="M2127" i="2"/>
  <c r="N2127" i="2"/>
  <c r="O2127" i="2"/>
  <c r="H2128" i="2"/>
  <c r="J2128" i="2"/>
  <c r="K2128" i="2"/>
  <c r="L2128" i="2"/>
  <c r="M2128" i="2"/>
  <c r="N2128" i="2"/>
  <c r="O2128" i="2"/>
  <c r="H2129" i="2"/>
  <c r="J2129" i="2"/>
  <c r="K2129" i="2"/>
  <c r="L2129" i="2"/>
  <c r="M2129" i="2"/>
  <c r="N2129" i="2"/>
  <c r="O2129" i="2"/>
  <c r="H2130" i="2"/>
  <c r="J2130" i="2"/>
  <c r="K2130" i="2"/>
  <c r="L2130" i="2"/>
  <c r="M2130" i="2"/>
  <c r="N2130" i="2"/>
  <c r="O2130" i="2"/>
  <c r="H2131" i="2"/>
  <c r="J2131" i="2"/>
  <c r="K2131" i="2"/>
  <c r="L2131" i="2"/>
  <c r="M2131" i="2"/>
  <c r="N2131" i="2"/>
  <c r="O2131" i="2"/>
  <c r="H2132" i="2"/>
  <c r="J2132" i="2"/>
  <c r="K2132" i="2"/>
  <c r="L2132" i="2"/>
  <c r="M2132" i="2"/>
  <c r="N2132" i="2"/>
  <c r="O2132" i="2"/>
  <c r="H2133" i="2"/>
  <c r="J2133" i="2"/>
  <c r="K2133" i="2"/>
  <c r="L2133" i="2"/>
  <c r="M2133" i="2"/>
  <c r="N2133" i="2"/>
  <c r="O2133" i="2"/>
  <c r="H2134" i="2"/>
  <c r="J2134" i="2"/>
  <c r="K2134" i="2"/>
  <c r="L2134" i="2"/>
  <c r="M2134" i="2"/>
  <c r="N2134" i="2"/>
  <c r="O2134" i="2"/>
  <c r="H2135" i="2"/>
  <c r="J2135" i="2"/>
  <c r="K2135" i="2"/>
  <c r="L2135" i="2"/>
  <c r="M2135" i="2"/>
  <c r="N2135" i="2"/>
  <c r="O2135" i="2"/>
  <c r="H2136" i="2"/>
  <c r="J2136" i="2"/>
  <c r="K2136" i="2"/>
  <c r="L2136" i="2"/>
  <c r="M2136" i="2"/>
  <c r="N2136" i="2"/>
  <c r="O2136" i="2"/>
  <c r="H2137" i="2"/>
  <c r="J2137" i="2"/>
  <c r="K2137" i="2"/>
  <c r="L2137" i="2"/>
  <c r="M2137" i="2"/>
  <c r="N2137" i="2"/>
  <c r="O2137" i="2"/>
  <c r="H2138" i="2"/>
  <c r="J2138" i="2"/>
  <c r="K2138" i="2"/>
  <c r="L2138" i="2"/>
  <c r="M2138" i="2"/>
  <c r="N2138" i="2"/>
  <c r="O2138" i="2"/>
  <c r="H2139" i="2"/>
  <c r="J2139" i="2"/>
  <c r="K2139" i="2"/>
  <c r="L2139" i="2"/>
  <c r="M2139" i="2"/>
  <c r="N2139" i="2"/>
  <c r="O2139" i="2"/>
  <c r="H2140" i="2"/>
  <c r="J2140" i="2"/>
  <c r="K2140" i="2"/>
  <c r="L2140" i="2"/>
  <c r="M2140" i="2"/>
  <c r="N2140" i="2"/>
  <c r="O2140" i="2"/>
  <c r="H2141" i="2"/>
  <c r="J2141" i="2"/>
  <c r="K2141" i="2"/>
  <c r="L2141" i="2"/>
  <c r="M2141" i="2"/>
  <c r="N2141" i="2"/>
  <c r="O2141" i="2"/>
  <c r="P2140" i="2"/>
  <c r="P2141" i="2"/>
  <c r="E2145" i="2"/>
  <c r="F2145" i="2"/>
  <c r="G2145" i="2"/>
  <c r="E2146" i="2"/>
  <c r="F2146" i="2"/>
  <c r="G2146" i="2"/>
  <c r="E2147" i="2"/>
  <c r="F2147" i="2"/>
  <c r="G2147" i="2"/>
  <c r="E2148" i="2"/>
  <c r="F2148" i="2"/>
  <c r="G2148" i="2"/>
  <c r="E2149" i="2"/>
  <c r="F2149" i="2"/>
  <c r="G2149" i="2"/>
  <c r="E2150" i="2"/>
  <c r="F2150" i="2"/>
  <c r="G2150" i="2"/>
  <c r="E2151" i="2"/>
  <c r="F2151" i="2"/>
  <c r="G2151" i="2"/>
  <c r="E2152" i="2"/>
  <c r="F2152" i="2"/>
  <c r="G2152" i="2"/>
  <c r="E2153" i="2"/>
  <c r="F2153" i="2"/>
  <c r="G2153" i="2"/>
  <c r="E2154" i="2"/>
  <c r="F2154" i="2"/>
  <c r="G2154" i="2"/>
  <c r="E2155" i="2"/>
  <c r="F2155" i="2"/>
  <c r="G2155" i="2"/>
  <c r="E2156" i="2"/>
  <c r="F2156" i="2"/>
  <c r="G2156" i="2"/>
  <c r="E2157" i="2"/>
  <c r="F2157" i="2"/>
  <c r="G2157" i="2"/>
  <c r="E2158" i="2"/>
  <c r="F2158" i="2"/>
  <c r="G2158" i="2"/>
  <c r="E2159" i="2"/>
  <c r="F2159" i="2"/>
  <c r="G2159" i="2"/>
  <c r="E2160" i="2"/>
  <c r="F2160" i="2"/>
  <c r="G2160" i="2"/>
  <c r="E2161" i="2"/>
  <c r="F2161" i="2"/>
  <c r="G2161" i="2"/>
  <c r="E2162" i="2"/>
  <c r="F2162" i="2"/>
  <c r="G2162" i="2"/>
  <c r="E2163" i="2"/>
  <c r="F2163" i="2"/>
  <c r="G2163" i="2"/>
  <c r="E2164" i="2"/>
  <c r="F2164" i="2"/>
  <c r="G2164" i="2"/>
  <c r="E2165" i="2"/>
  <c r="F2165" i="2"/>
  <c r="G2165" i="2"/>
  <c r="E2166" i="2"/>
  <c r="F2166" i="2"/>
  <c r="G2166" i="2"/>
  <c r="E2167" i="2"/>
  <c r="F2167" i="2"/>
  <c r="G2167" i="2"/>
  <c r="E2168" i="2"/>
  <c r="F2168" i="2"/>
  <c r="G2168" i="2"/>
  <c r="E2169" i="2"/>
  <c r="F2169" i="2"/>
  <c r="G2169" i="2"/>
  <c r="E2170" i="2"/>
  <c r="F2170" i="2"/>
  <c r="G2170" i="2"/>
  <c r="E2171" i="2"/>
  <c r="F2171" i="2"/>
  <c r="G2171" i="2"/>
  <c r="E2172" i="2"/>
  <c r="F2172" i="2"/>
  <c r="G2172" i="2"/>
  <c r="E2173" i="2"/>
  <c r="F2173" i="2"/>
  <c r="G2173" i="2"/>
  <c r="E2174" i="2"/>
  <c r="F2174" i="2"/>
  <c r="G2174" i="2"/>
  <c r="E2175" i="2"/>
  <c r="F2175" i="2"/>
  <c r="G2175" i="2"/>
  <c r="E2176" i="2"/>
  <c r="F2176" i="2"/>
  <c r="G2176" i="2"/>
  <c r="E2177" i="2"/>
  <c r="F2177" i="2"/>
  <c r="G2177" i="2"/>
  <c r="E2178" i="2"/>
  <c r="F2178" i="2"/>
  <c r="G2178" i="2"/>
  <c r="E2179" i="2"/>
  <c r="F2179" i="2"/>
  <c r="G2179" i="2"/>
  <c r="E2180" i="2"/>
  <c r="F2180" i="2"/>
  <c r="G2180" i="2"/>
  <c r="E2181" i="2"/>
  <c r="F2181" i="2"/>
  <c r="G2181" i="2"/>
  <c r="E2182" i="2"/>
  <c r="F2182" i="2"/>
  <c r="G2182" i="2"/>
  <c r="E2183" i="2"/>
  <c r="F2183" i="2"/>
  <c r="G2183" i="2"/>
  <c r="E2184" i="2"/>
  <c r="F2184" i="2"/>
  <c r="G2184" i="2"/>
  <c r="E2185" i="2"/>
  <c r="F2185" i="2"/>
  <c r="G2185" i="2"/>
  <c r="E2186" i="2"/>
  <c r="F2186" i="2"/>
  <c r="G2186" i="2"/>
  <c r="E2187" i="2"/>
  <c r="F2187" i="2"/>
  <c r="G2187" i="2"/>
  <c r="E2188" i="2"/>
  <c r="F2188" i="2"/>
  <c r="G2188" i="2"/>
  <c r="E2189" i="2"/>
  <c r="F2189" i="2"/>
  <c r="G2189" i="2"/>
  <c r="E2190" i="2"/>
  <c r="F2190" i="2"/>
  <c r="G2190" i="2"/>
  <c r="E2191" i="2"/>
  <c r="F2191" i="2"/>
  <c r="G2191" i="2"/>
  <c r="E2192" i="2"/>
  <c r="F2192" i="2"/>
  <c r="G2192" i="2"/>
  <c r="E2193" i="2"/>
  <c r="F2193" i="2"/>
  <c r="G2193" i="2"/>
  <c r="E2194" i="2"/>
  <c r="F2194" i="2"/>
  <c r="G2194" i="2"/>
  <c r="E2195" i="2"/>
  <c r="F2195" i="2"/>
  <c r="G2195" i="2"/>
  <c r="E2196" i="2"/>
  <c r="F2196" i="2"/>
  <c r="G2196" i="2"/>
  <c r="E2197" i="2"/>
  <c r="F2197" i="2"/>
  <c r="G2197" i="2"/>
  <c r="E2198" i="2"/>
  <c r="F2198" i="2"/>
  <c r="G2198" i="2"/>
  <c r="E2199" i="2"/>
  <c r="F2199" i="2"/>
  <c r="G2199" i="2"/>
  <c r="E2200" i="2"/>
  <c r="F2200" i="2"/>
  <c r="G2200" i="2"/>
  <c r="E2201" i="2"/>
  <c r="F2201" i="2"/>
  <c r="G2201" i="2"/>
  <c r="E2202" i="2"/>
  <c r="F2202" i="2"/>
  <c r="G2202" i="2"/>
  <c r="E2203" i="2"/>
  <c r="F2203" i="2"/>
  <c r="G2203" i="2"/>
  <c r="E2204" i="2"/>
  <c r="F2204" i="2"/>
  <c r="G2204" i="2"/>
  <c r="E2205" i="2"/>
  <c r="F2205" i="2"/>
  <c r="G2205" i="2"/>
  <c r="E2206" i="2"/>
  <c r="F2206" i="2"/>
  <c r="G2206" i="2"/>
  <c r="E2207" i="2"/>
  <c r="F2207" i="2"/>
  <c r="G2207" i="2"/>
  <c r="E2208" i="2"/>
  <c r="F2208" i="2"/>
  <c r="G2208" i="2"/>
  <c r="E2209" i="2"/>
  <c r="F2209" i="2"/>
  <c r="G2209" i="2"/>
  <c r="E2210" i="2"/>
  <c r="F2210" i="2"/>
  <c r="G2210" i="2"/>
  <c r="E2211" i="2"/>
  <c r="F2211" i="2"/>
  <c r="G2211" i="2"/>
  <c r="E2212" i="2"/>
  <c r="F2212" i="2"/>
  <c r="G2212" i="2"/>
  <c r="E2213" i="2"/>
  <c r="F2213" i="2"/>
  <c r="G2213" i="2"/>
  <c r="E2214" i="2"/>
  <c r="F2214" i="2"/>
  <c r="G2214" i="2"/>
  <c r="E2215" i="2"/>
  <c r="F2215" i="2"/>
  <c r="G2215" i="2"/>
  <c r="E2216" i="2"/>
  <c r="F2216" i="2"/>
  <c r="G2216" i="2"/>
  <c r="E2217" i="2"/>
  <c r="F2217" i="2"/>
  <c r="G2217" i="2"/>
  <c r="E2218" i="2"/>
  <c r="F2218" i="2"/>
  <c r="G2218" i="2"/>
  <c r="E2219" i="2"/>
  <c r="F2219" i="2"/>
  <c r="G2219" i="2"/>
  <c r="E2220" i="2"/>
  <c r="F2220" i="2"/>
  <c r="G2220" i="2"/>
  <c r="E2221" i="2"/>
  <c r="F2221" i="2"/>
  <c r="G2221" i="2"/>
  <c r="E2222" i="2"/>
  <c r="F2222" i="2"/>
  <c r="G2222" i="2"/>
  <c r="E2223" i="2"/>
  <c r="F2223" i="2"/>
  <c r="G2223" i="2"/>
  <c r="E2224" i="2"/>
  <c r="F2224" i="2"/>
  <c r="G2224" i="2"/>
  <c r="E2225" i="2"/>
  <c r="F2225" i="2"/>
  <c r="G2225" i="2"/>
  <c r="E2226" i="2"/>
  <c r="F2226" i="2"/>
  <c r="G2226" i="2"/>
  <c r="E2227" i="2"/>
  <c r="F2227" i="2"/>
  <c r="G2227" i="2"/>
  <c r="E2228" i="2"/>
  <c r="F2228" i="2"/>
  <c r="G2228" i="2"/>
  <c r="E2229" i="2"/>
  <c r="F2229" i="2"/>
  <c r="G2229" i="2"/>
  <c r="E2230" i="2"/>
  <c r="F2230" i="2"/>
  <c r="G2230" i="2"/>
  <c r="E2231" i="2"/>
  <c r="F2231" i="2"/>
  <c r="G2231" i="2"/>
  <c r="E2232" i="2"/>
  <c r="F2232" i="2"/>
  <c r="G2232" i="2"/>
  <c r="E2233" i="2"/>
  <c r="F2233" i="2"/>
  <c r="G2233" i="2"/>
  <c r="E2234" i="2"/>
  <c r="F2234" i="2"/>
  <c r="G2234" i="2"/>
  <c r="E2235" i="2"/>
  <c r="F2235" i="2"/>
  <c r="G2235" i="2"/>
  <c r="E2236" i="2"/>
  <c r="F2236" i="2"/>
  <c r="G2236" i="2"/>
  <c r="E2237" i="2"/>
  <c r="F2237" i="2"/>
  <c r="G2237" i="2"/>
  <c r="E2238" i="2"/>
  <c r="F2238" i="2"/>
  <c r="G2238" i="2"/>
  <c r="E2239" i="2"/>
  <c r="F2239" i="2"/>
  <c r="G2239" i="2"/>
  <c r="E2240" i="2"/>
  <c r="F2240" i="2"/>
  <c r="G2240" i="2"/>
  <c r="E2241" i="2"/>
  <c r="F2241" i="2"/>
  <c r="G2241" i="2"/>
  <c r="E2242" i="2"/>
  <c r="F2242" i="2"/>
  <c r="G2242" i="2"/>
  <c r="E2243" i="2"/>
  <c r="F2243" i="2"/>
  <c r="G2243" i="2"/>
  <c r="E2244" i="2"/>
  <c r="F2244" i="2"/>
  <c r="G2244" i="2"/>
  <c r="E2245" i="2"/>
  <c r="F2245" i="2"/>
  <c r="G2245" i="2"/>
  <c r="E2246" i="2"/>
  <c r="F2246" i="2"/>
  <c r="G2246" i="2"/>
  <c r="E2247" i="2"/>
  <c r="F2247" i="2"/>
  <c r="G2247" i="2"/>
  <c r="E2248" i="2"/>
  <c r="F2248" i="2"/>
  <c r="G2248" i="2"/>
  <c r="E2249" i="2"/>
  <c r="F2249" i="2"/>
  <c r="G2249" i="2"/>
  <c r="E2250" i="2"/>
  <c r="F2250" i="2"/>
  <c r="G2250" i="2"/>
  <c r="E2251" i="2"/>
  <c r="F2251" i="2"/>
  <c r="G2251" i="2"/>
  <c r="E2252" i="2"/>
  <c r="F2252" i="2"/>
  <c r="G2252" i="2"/>
  <c r="E2253" i="2"/>
  <c r="F2253" i="2"/>
  <c r="G2253" i="2"/>
  <c r="E2254" i="2"/>
  <c r="F2254" i="2"/>
  <c r="G2254" i="2"/>
  <c r="E2255" i="2"/>
  <c r="F2255" i="2"/>
  <c r="G2255" i="2"/>
  <c r="E2256" i="2"/>
  <c r="F2256" i="2"/>
  <c r="G2256" i="2"/>
  <c r="E2257" i="2"/>
  <c r="F2257" i="2"/>
  <c r="G2257" i="2"/>
  <c r="E2258" i="2"/>
  <c r="F2258" i="2"/>
  <c r="G2258" i="2"/>
  <c r="E2259" i="2"/>
  <c r="F2259" i="2"/>
  <c r="G2259" i="2"/>
  <c r="E2260" i="2"/>
  <c r="F2260" i="2"/>
  <c r="G2260" i="2"/>
  <c r="E2261" i="2"/>
  <c r="F2261" i="2"/>
  <c r="G2261" i="2"/>
  <c r="E2262" i="2"/>
  <c r="F2262" i="2"/>
  <c r="G2262" i="2"/>
  <c r="E2263" i="2"/>
  <c r="F2263" i="2"/>
  <c r="G2263" i="2"/>
  <c r="E2264" i="2"/>
  <c r="F2264" i="2"/>
  <c r="G2264" i="2"/>
  <c r="E2265" i="2"/>
  <c r="F2265" i="2"/>
  <c r="G2265" i="2"/>
  <c r="E2266" i="2"/>
  <c r="F2266" i="2"/>
  <c r="G2266" i="2"/>
  <c r="E2267" i="2"/>
  <c r="F2267" i="2"/>
  <c r="G2267" i="2"/>
  <c r="E2268" i="2"/>
  <c r="F2268" i="2"/>
  <c r="G2268" i="2"/>
  <c r="E2269" i="2"/>
  <c r="F2269" i="2"/>
  <c r="G2269" i="2"/>
  <c r="E2270" i="2"/>
  <c r="F2270" i="2"/>
  <c r="G2270" i="2"/>
  <c r="E2271" i="2"/>
  <c r="F2271" i="2"/>
  <c r="G2271" i="2"/>
  <c r="E2272" i="2"/>
  <c r="F2272" i="2"/>
  <c r="G2272" i="2"/>
  <c r="E2273" i="2"/>
  <c r="F2273" i="2"/>
  <c r="G2273" i="2"/>
  <c r="E2274" i="2"/>
  <c r="F2274" i="2"/>
  <c r="G2274" i="2"/>
  <c r="E2275" i="2"/>
  <c r="F2275" i="2"/>
  <c r="G2275" i="2"/>
  <c r="E2276" i="2"/>
  <c r="F2276" i="2"/>
  <c r="G2276" i="2"/>
  <c r="E2277" i="2"/>
  <c r="F2277" i="2"/>
  <c r="G2277" i="2"/>
  <c r="E2278" i="2"/>
  <c r="F2278" i="2"/>
  <c r="G2278" i="2"/>
  <c r="E2143" i="2"/>
  <c r="F2143" i="2"/>
  <c r="G2143" i="2"/>
  <c r="E2144" i="2"/>
  <c r="F2144" i="2"/>
  <c r="G2144" i="2"/>
  <c r="E2140" i="2"/>
  <c r="F2140" i="2"/>
  <c r="G2140" i="2"/>
  <c r="E2141" i="2"/>
  <c r="F2141" i="2"/>
  <c r="G2141" i="2"/>
  <c r="E2142" i="2"/>
  <c r="F2142" i="2"/>
  <c r="G2142" i="2"/>
  <c r="E13" i="2"/>
  <c r="F13" i="2"/>
  <c r="G13" i="2"/>
  <c r="E14" i="2"/>
  <c r="F14" i="2"/>
  <c r="G14" i="2"/>
  <c r="E15" i="2"/>
  <c r="F15" i="2"/>
  <c r="G15" i="2"/>
  <c r="E16" i="2"/>
  <c r="F16" i="2"/>
  <c r="G16" i="2"/>
  <c r="E17" i="2"/>
  <c r="F17" i="2"/>
  <c r="G17" i="2"/>
  <c r="E18" i="2"/>
  <c r="F18" i="2"/>
  <c r="G18" i="2"/>
  <c r="E19" i="2"/>
  <c r="F19" i="2"/>
  <c r="G19" i="2"/>
  <c r="E20" i="2"/>
  <c r="F20" i="2"/>
  <c r="G20" i="2"/>
  <c r="E21" i="2"/>
  <c r="F21" i="2"/>
  <c r="G21" i="2"/>
  <c r="E22" i="2"/>
  <c r="F22" i="2"/>
  <c r="G22" i="2"/>
  <c r="E23" i="2"/>
  <c r="F23" i="2"/>
  <c r="G23" i="2"/>
  <c r="E24" i="2"/>
  <c r="F24" i="2"/>
  <c r="G24" i="2"/>
  <c r="E25" i="2"/>
  <c r="F25" i="2"/>
  <c r="G25" i="2"/>
  <c r="E26" i="2"/>
  <c r="F26" i="2"/>
  <c r="G26" i="2"/>
  <c r="E27" i="2"/>
  <c r="F27" i="2"/>
  <c r="G27" i="2"/>
  <c r="E28" i="2"/>
  <c r="F28" i="2"/>
  <c r="G28" i="2"/>
  <c r="E29" i="2"/>
  <c r="F29" i="2"/>
  <c r="G29" i="2"/>
  <c r="E30" i="2"/>
  <c r="F30" i="2"/>
  <c r="G30" i="2"/>
  <c r="E31" i="2"/>
  <c r="F31" i="2"/>
  <c r="G31" i="2"/>
  <c r="E32" i="2"/>
  <c r="F32" i="2"/>
  <c r="G32" i="2"/>
  <c r="E33" i="2"/>
  <c r="F33" i="2"/>
  <c r="G33" i="2"/>
  <c r="E34" i="2"/>
  <c r="F34" i="2"/>
  <c r="G34" i="2"/>
  <c r="E35" i="2"/>
  <c r="F35" i="2"/>
  <c r="G35" i="2"/>
  <c r="E36" i="2"/>
  <c r="F36" i="2"/>
  <c r="G36" i="2"/>
  <c r="E37" i="2"/>
  <c r="F37" i="2"/>
  <c r="G37" i="2"/>
  <c r="E38" i="2"/>
  <c r="F38" i="2"/>
  <c r="G38" i="2"/>
  <c r="E39" i="2"/>
  <c r="F39" i="2"/>
  <c r="G39" i="2"/>
  <c r="E40" i="2"/>
  <c r="F40" i="2"/>
  <c r="G40" i="2"/>
  <c r="E41" i="2"/>
  <c r="F41" i="2"/>
  <c r="G41" i="2"/>
  <c r="E42" i="2"/>
  <c r="F42" i="2"/>
  <c r="G42" i="2"/>
  <c r="E43" i="2"/>
  <c r="F43" i="2"/>
  <c r="G43" i="2"/>
  <c r="E44" i="2"/>
  <c r="F44" i="2"/>
  <c r="G44" i="2"/>
  <c r="E45" i="2"/>
  <c r="F45" i="2"/>
  <c r="G45" i="2"/>
  <c r="E46" i="2"/>
  <c r="F46" i="2"/>
  <c r="G46" i="2"/>
  <c r="E47" i="2"/>
  <c r="F47" i="2"/>
  <c r="G47" i="2"/>
  <c r="E48" i="2"/>
  <c r="F48" i="2"/>
  <c r="G48" i="2"/>
  <c r="E49" i="2"/>
  <c r="F49" i="2"/>
  <c r="G49" i="2"/>
  <c r="E50" i="2"/>
  <c r="F50" i="2"/>
  <c r="G50" i="2"/>
  <c r="E51" i="2"/>
  <c r="F51" i="2"/>
  <c r="G51" i="2"/>
  <c r="E52" i="2"/>
  <c r="F52" i="2"/>
  <c r="G52" i="2"/>
  <c r="E53" i="2"/>
  <c r="F53" i="2"/>
  <c r="G53" i="2"/>
  <c r="E54" i="2"/>
  <c r="F54" i="2"/>
  <c r="G54" i="2"/>
  <c r="E55" i="2"/>
  <c r="F55" i="2"/>
  <c r="G55" i="2"/>
  <c r="E56" i="2"/>
  <c r="F56" i="2"/>
  <c r="G56" i="2"/>
  <c r="E57" i="2"/>
  <c r="F57" i="2"/>
  <c r="G57" i="2"/>
  <c r="E58" i="2"/>
  <c r="F58" i="2"/>
  <c r="G58" i="2"/>
  <c r="E59" i="2"/>
  <c r="F59" i="2"/>
  <c r="G59" i="2"/>
  <c r="E60" i="2"/>
  <c r="F60" i="2"/>
  <c r="G60" i="2"/>
  <c r="E61" i="2"/>
  <c r="F61" i="2"/>
  <c r="G61" i="2"/>
  <c r="E62" i="2"/>
  <c r="F62" i="2"/>
  <c r="G62" i="2"/>
  <c r="E63" i="2"/>
  <c r="F63" i="2"/>
  <c r="G63" i="2"/>
  <c r="E64" i="2"/>
  <c r="F64" i="2"/>
  <c r="G64" i="2"/>
  <c r="E65" i="2"/>
  <c r="F65" i="2"/>
  <c r="G65" i="2"/>
  <c r="E66" i="2"/>
  <c r="F66" i="2"/>
  <c r="G66" i="2"/>
  <c r="E67" i="2"/>
  <c r="F67" i="2"/>
  <c r="G67" i="2"/>
  <c r="E68" i="2"/>
  <c r="F68" i="2"/>
  <c r="G68" i="2"/>
  <c r="E69" i="2"/>
  <c r="F69" i="2"/>
  <c r="G69" i="2"/>
  <c r="E70" i="2"/>
  <c r="F70" i="2"/>
  <c r="G70" i="2"/>
  <c r="E71" i="2"/>
  <c r="F71" i="2"/>
  <c r="G71" i="2"/>
  <c r="E72" i="2"/>
  <c r="F72" i="2"/>
  <c r="G72" i="2"/>
  <c r="E73" i="2"/>
  <c r="F73" i="2"/>
  <c r="G73" i="2"/>
  <c r="E74" i="2"/>
  <c r="F74" i="2"/>
  <c r="G74" i="2"/>
  <c r="E75" i="2"/>
  <c r="F75" i="2"/>
  <c r="G75" i="2"/>
  <c r="E76" i="2"/>
  <c r="F76" i="2"/>
  <c r="G76" i="2"/>
  <c r="E77" i="2"/>
  <c r="F77" i="2"/>
  <c r="G77" i="2"/>
  <c r="E78" i="2"/>
  <c r="F78" i="2"/>
  <c r="G78" i="2"/>
  <c r="E79" i="2"/>
  <c r="F79" i="2"/>
  <c r="G79" i="2"/>
  <c r="E80" i="2"/>
  <c r="F80" i="2"/>
  <c r="G80" i="2"/>
  <c r="E81" i="2"/>
  <c r="F81" i="2"/>
  <c r="G81" i="2"/>
  <c r="E82" i="2"/>
  <c r="F82" i="2"/>
  <c r="G82" i="2"/>
  <c r="E83" i="2"/>
  <c r="F83" i="2"/>
  <c r="G83" i="2"/>
  <c r="E84" i="2"/>
  <c r="F84" i="2"/>
  <c r="G84" i="2"/>
  <c r="E85" i="2"/>
  <c r="F85" i="2"/>
  <c r="G85" i="2"/>
  <c r="E86" i="2"/>
  <c r="F86" i="2"/>
  <c r="G86" i="2"/>
  <c r="E87" i="2"/>
  <c r="F87" i="2"/>
  <c r="G87" i="2"/>
  <c r="E88" i="2"/>
  <c r="F88" i="2"/>
  <c r="G88" i="2"/>
  <c r="E89" i="2"/>
  <c r="F89" i="2"/>
  <c r="G89" i="2"/>
  <c r="E90" i="2"/>
  <c r="F90" i="2"/>
  <c r="G90" i="2"/>
  <c r="E91" i="2"/>
  <c r="F91" i="2"/>
  <c r="G91" i="2"/>
  <c r="E92" i="2"/>
  <c r="F92" i="2"/>
  <c r="G92" i="2"/>
  <c r="E93" i="2"/>
  <c r="F93" i="2"/>
  <c r="G93" i="2"/>
  <c r="E94" i="2"/>
  <c r="F94" i="2"/>
  <c r="G94" i="2"/>
  <c r="E95" i="2"/>
  <c r="F95" i="2"/>
  <c r="G95" i="2"/>
  <c r="E96" i="2"/>
  <c r="F96" i="2"/>
  <c r="G96" i="2"/>
  <c r="E97" i="2"/>
  <c r="F97" i="2"/>
  <c r="G97" i="2"/>
  <c r="E98" i="2"/>
  <c r="F98" i="2"/>
  <c r="G98" i="2"/>
  <c r="E99" i="2"/>
  <c r="F99" i="2"/>
  <c r="G99" i="2"/>
  <c r="E100" i="2"/>
  <c r="F100" i="2"/>
  <c r="G100" i="2"/>
  <c r="E101" i="2"/>
  <c r="F101" i="2"/>
  <c r="G101" i="2"/>
  <c r="E102" i="2"/>
  <c r="F102" i="2"/>
  <c r="G102" i="2"/>
  <c r="E103" i="2"/>
  <c r="F103" i="2"/>
  <c r="G103" i="2"/>
  <c r="E104" i="2"/>
  <c r="F104" i="2"/>
  <c r="G104" i="2"/>
  <c r="E105" i="2"/>
  <c r="F105" i="2"/>
  <c r="G105" i="2"/>
  <c r="E106" i="2"/>
  <c r="F106" i="2"/>
  <c r="G106" i="2"/>
  <c r="E107" i="2"/>
  <c r="F107" i="2"/>
  <c r="G107" i="2"/>
  <c r="E108" i="2"/>
  <c r="F108" i="2"/>
  <c r="G108" i="2"/>
  <c r="E109" i="2"/>
  <c r="F109" i="2"/>
  <c r="G109" i="2"/>
  <c r="E110" i="2"/>
  <c r="F110" i="2"/>
  <c r="G110" i="2"/>
  <c r="E111" i="2"/>
  <c r="F111" i="2"/>
  <c r="G111" i="2"/>
  <c r="E112" i="2"/>
  <c r="F112" i="2"/>
  <c r="G112" i="2"/>
  <c r="E113" i="2"/>
  <c r="F113" i="2"/>
  <c r="G113" i="2"/>
  <c r="E114" i="2"/>
  <c r="F114" i="2"/>
  <c r="G114" i="2"/>
  <c r="E115" i="2"/>
  <c r="F115" i="2"/>
  <c r="G115" i="2"/>
  <c r="E116" i="2"/>
  <c r="F116" i="2"/>
  <c r="G116" i="2"/>
  <c r="E117" i="2"/>
  <c r="F117" i="2"/>
  <c r="G117" i="2"/>
  <c r="E118" i="2"/>
  <c r="F118" i="2"/>
  <c r="G118" i="2"/>
  <c r="E119" i="2"/>
  <c r="F119" i="2"/>
  <c r="G119" i="2"/>
  <c r="E120" i="2"/>
  <c r="F120" i="2"/>
  <c r="G120" i="2"/>
  <c r="E121" i="2"/>
  <c r="F121" i="2"/>
  <c r="G121" i="2"/>
  <c r="E122" i="2"/>
  <c r="F122" i="2"/>
  <c r="G122" i="2"/>
  <c r="E123" i="2"/>
  <c r="F123" i="2"/>
  <c r="G123" i="2"/>
  <c r="E124" i="2"/>
  <c r="F124" i="2"/>
  <c r="G124" i="2"/>
  <c r="E125" i="2"/>
  <c r="F125" i="2"/>
  <c r="G125" i="2"/>
  <c r="E126" i="2"/>
  <c r="F126" i="2"/>
  <c r="G126" i="2"/>
  <c r="E127" i="2"/>
  <c r="F127" i="2"/>
  <c r="G127" i="2"/>
  <c r="E128" i="2"/>
  <c r="F128" i="2"/>
  <c r="G128" i="2"/>
  <c r="E129" i="2"/>
  <c r="F129" i="2"/>
  <c r="G129" i="2"/>
  <c r="E130" i="2"/>
  <c r="F130" i="2"/>
  <c r="G130" i="2"/>
  <c r="E131" i="2"/>
  <c r="F131" i="2"/>
  <c r="G131" i="2"/>
  <c r="E132" i="2"/>
  <c r="F132" i="2"/>
  <c r="G132" i="2"/>
  <c r="E133" i="2"/>
  <c r="F133" i="2"/>
  <c r="G133" i="2"/>
  <c r="E134" i="2"/>
  <c r="F134" i="2"/>
  <c r="G134" i="2"/>
  <c r="E135" i="2"/>
  <c r="F135" i="2"/>
  <c r="G135" i="2"/>
  <c r="E136" i="2"/>
  <c r="F136" i="2"/>
  <c r="G136" i="2"/>
  <c r="E137" i="2"/>
  <c r="F137" i="2"/>
  <c r="G137" i="2"/>
  <c r="E138" i="2"/>
  <c r="F138" i="2"/>
  <c r="G138" i="2"/>
  <c r="E139" i="2"/>
  <c r="F139" i="2"/>
  <c r="G139" i="2"/>
  <c r="E140" i="2"/>
  <c r="F140" i="2"/>
  <c r="G140" i="2"/>
  <c r="E141" i="2"/>
  <c r="F141" i="2"/>
  <c r="G141" i="2"/>
  <c r="E142" i="2"/>
  <c r="F142" i="2"/>
  <c r="G142" i="2"/>
  <c r="E143" i="2"/>
  <c r="F143" i="2"/>
  <c r="G143" i="2"/>
  <c r="E144" i="2"/>
  <c r="F144" i="2"/>
  <c r="G144" i="2"/>
  <c r="E145" i="2"/>
  <c r="F145" i="2"/>
  <c r="G145" i="2"/>
  <c r="E146" i="2"/>
  <c r="F146" i="2"/>
  <c r="G146" i="2"/>
  <c r="E147" i="2"/>
  <c r="F147" i="2"/>
  <c r="G147" i="2"/>
  <c r="E148" i="2"/>
  <c r="F148" i="2"/>
  <c r="G148" i="2"/>
  <c r="E149" i="2"/>
  <c r="F149" i="2"/>
  <c r="G149" i="2"/>
  <c r="E150" i="2"/>
  <c r="F150" i="2"/>
  <c r="G150" i="2"/>
  <c r="E151" i="2"/>
  <c r="F151" i="2"/>
  <c r="G151" i="2"/>
  <c r="E152" i="2"/>
  <c r="F152" i="2"/>
  <c r="G152" i="2"/>
  <c r="E153" i="2"/>
  <c r="F153" i="2"/>
  <c r="G153" i="2"/>
  <c r="E154" i="2"/>
  <c r="F154" i="2"/>
  <c r="G154" i="2"/>
  <c r="E155" i="2"/>
  <c r="F155" i="2"/>
  <c r="G155" i="2"/>
  <c r="E156" i="2"/>
  <c r="F156" i="2"/>
  <c r="G156" i="2"/>
  <c r="E157" i="2"/>
  <c r="F157" i="2"/>
  <c r="G157" i="2"/>
  <c r="E158" i="2"/>
  <c r="F158" i="2"/>
  <c r="G158" i="2"/>
  <c r="E159" i="2"/>
  <c r="F159" i="2"/>
  <c r="G159" i="2"/>
  <c r="E160" i="2"/>
  <c r="F160" i="2"/>
  <c r="G160" i="2"/>
  <c r="E161" i="2"/>
  <c r="F161" i="2"/>
  <c r="G161" i="2"/>
  <c r="E162" i="2"/>
  <c r="F162" i="2"/>
  <c r="G162" i="2"/>
  <c r="E163" i="2"/>
  <c r="F163" i="2"/>
  <c r="G163" i="2"/>
  <c r="E164" i="2"/>
  <c r="F164" i="2"/>
  <c r="G164" i="2"/>
  <c r="E165" i="2"/>
  <c r="F165" i="2"/>
  <c r="G165" i="2"/>
  <c r="E166" i="2"/>
  <c r="F166" i="2"/>
  <c r="G166" i="2"/>
  <c r="E167" i="2"/>
  <c r="F167" i="2"/>
  <c r="G167" i="2"/>
  <c r="E168" i="2"/>
  <c r="F168" i="2"/>
  <c r="G168" i="2"/>
  <c r="E169" i="2"/>
  <c r="F169" i="2"/>
  <c r="G169" i="2"/>
  <c r="E170" i="2"/>
  <c r="F170" i="2"/>
  <c r="G170" i="2"/>
  <c r="E171" i="2"/>
  <c r="F171" i="2"/>
  <c r="G171" i="2"/>
  <c r="E172" i="2"/>
  <c r="F172" i="2"/>
  <c r="G172" i="2"/>
  <c r="E173" i="2"/>
  <c r="F173" i="2"/>
  <c r="G173" i="2"/>
  <c r="E174" i="2"/>
  <c r="F174" i="2"/>
  <c r="G174" i="2"/>
  <c r="E175" i="2"/>
  <c r="F175" i="2"/>
  <c r="G175" i="2"/>
  <c r="E176" i="2"/>
  <c r="F176" i="2"/>
  <c r="G176" i="2"/>
  <c r="E177" i="2"/>
  <c r="F177" i="2"/>
  <c r="G177" i="2"/>
  <c r="E178" i="2"/>
  <c r="F178" i="2"/>
  <c r="G178" i="2"/>
  <c r="E179" i="2"/>
  <c r="F179" i="2"/>
  <c r="G179" i="2"/>
  <c r="E180" i="2"/>
  <c r="F180" i="2"/>
  <c r="G180" i="2"/>
  <c r="E181" i="2"/>
  <c r="F181" i="2"/>
  <c r="G181" i="2"/>
  <c r="E182" i="2"/>
  <c r="F182" i="2"/>
  <c r="G182" i="2"/>
  <c r="E183" i="2"/>
  <c r="F183" i="2"/>
  <c r="G183" i="2"/>
  <c r="E184" i="2"/>
  <c r="F184" i="2"/>
  <c r="G184" i="2"/>
  <c r="E185" i="2"/>
  <c r="F185" i="2"/>
  <c r="G185" i="2"/>
  <c r="E186" i="2"/>
  <c r="F186" i="2"/>
  <c r="G186" i="2"/>
  <c r="E187" i="2"/>
  <c r="F187" i="2"/>
  <c r="G187" i="2"/>
  <c r="E188" i="2"/>
  <c r="F188" i="2"/>
  <c r="G188" i="2"/>
  <c r="E189" i="2"/>
  <c r="F189" i="2"/>
  <c r="G189" i="2"/>
  <c r="E190" i="2"/>
  <c r="F190" i="2"/>
  <c r="G190" i="2"/>
  <c r="E191" i="2"/>
  <c r="F191" i="2"/>
  <c r="G191" i="2"/>
  <c r="E192" i="2"/>
  <c r="F192" i="2"/>
  <c r="G192" i="2"/>
  <c r="E193" i="2"/>
  <c r="F193" i="2"/>
  <c r="G193" i="2"/>
  <c r="E194" i="2"/>
  <c r="F194" i="2"/>
  <c r="G194" i="2"/>
  <c r="E195" i="2"/>
  <c r="F195" i="2"/>
  <c r="G195" i="2"/>
  <c r="E196" i="2"/>
  <c r="F196" i="2"/>
  <c r="G196" i="2"/>
  <c r="E197" i="2"/>
  <c r="F197" i="2"/>
  <c r="G197" i="2"/>
  <c r="E198" i="2"/>
  <c r="F198" i="2"/>
  <c r="G198" i="2"/>
  <c r="E199" i="2"/>
  <c r="F199" i="2"/>
  <c r="G199" i="2"/>
  <c r="E200" i="2"/>
  <c r="F200" i="2"/>
  <c r="G200" i="2"/>
  <c r="E201" i="2"/>
  <c r="F201" i="2"/>
  <c r="G201" i="2"/>
  <c r="E202" i="2"/>
  <c r="F202" i="2"/>
  <c r="G202" i="2"/>
  <c r="E203" i="2"/>
  <c r="F203" i="2"/>
  <c r="G203" i="2"/>
  <c r="E204" i="2"/>
  <c r="F204" i="2"/>
  <c r="G204" i="2"/>
  <c r="E205" i="2"/>
  <c r="F205" i="2"/>
  <c r="G205" i="2"/>
  <c r="E206" i="2"/>
  <c r="F206" i="2"/>
  <c r="G206" i="2"/>
  <c r="E207" i="2"/>
  <c r="F207" i="2"/>
  <c r="G207" i="2"/>
  <c r="E208" i="2"/>
  <c r="F208" i="2"/>
  <c r="G208" i="2"/>
  <c r="E209" i="2"/>
  <c r="F209" i="2"/>
  <c r="G209" i="2"/>
  <c r="E210" i="2"/>
  <c r="F210" i="2"/>
  <c r="G210" i="2"/>
  <c r="E211" i="2"/>
  <c r="F211" i="2"/>
  <c r="G211" i="2"/>
  <c r="E212" i="2"/>
  <c r="F212" i="2"/>
  <c r="G212" i="2"/>
  <c r="E213" i="2"/>
  <c r="F213" i="2"/>
  <c r="G213" i="2"/>
  <c r="E214" i="2"/>
  <c r="F214" i="2"/>
  <c r="G214" i="2"/>
  <c r="E215" i="2"/>
  <c r="F215" i="2"/>
  <c r="G215" i="2"/>
  <c r="E216" i="2"/>
  <c r="F216" i="2"/>
  <c r="G216" i="2"/>
  <c r="E217" i="2"/>
  <c r="F217" i="2"/>
  <c r="G217" i="2"/>
  <c r="E218" i="2"/>
  <c r="F218" i="2"/>
  <c r="G218" i="2"/>
  <c r="E219" i="2"/>
  <c r="F219" i="2"/>
  <c r="G219" i="2"/>
  <c r="E220" i="2"/>
  <c r="F220" i="2"/>
  <c r="G220" i="2"/>
  <c r="E221" i="2"/>
  <c r="F221" i="2"/>
  <c r="G221" i="2"/>
  <c r="E222" i="2"/>
  <c r="F222" i="2"/>
  <c r="G222" i="2"/>
  <c r="E223" i="2"/>
  <c r="F223" i="2"/>
  <c r="G223" i="2"/>
  <c r="E224" i="2"/>
  <c r="F224" i="2"/>
  <c r="G224" i="2"/>
  <c r="E225" i="2"/>
  <c r="F225" i="2"/>
  <c r="G225" i="2"/>
  <c r="E226" i="2"/>
  <c r="F226" i="2"/>
  <c r="G226" i="2"/>
  <c r="E227" i="2"/>
  <c r="F227" i="2"/>
  <c r="G227" i="2"/>
  <c r="E228" i="2"/>
  <c r="F228" i="2"/>
  <c r="G228" i="2"/>
  <c r="E229" i="2"/>
  <c r="F229" i="2"/>
  <c r="G229" i="2"/>
  <c r="E230" i="2"/>
  <c r="F230" i="2"/>
  <c r="G230" i="2"/>
  <c r="E231" i="2"/>
  <c r="F231" i="2"/>
  <c r="G231" i="2"/>
  <c r="E232" i="2"/>
  <c r="F232" i="2"/>
  <c r="G232" i="2"/>
  <c r="E233" i="2"/>
  <c r="F233" i="2"/>
  <c r="G233" i="2"/>
  <c r="E234" i="2"/>
  <c r="F234" i="2"/>
  <c r="G234" i="2"/>
  <c r="E235" i="2"/>
  <c r="F235" i="2"/>
  <c r="G235" i="2"/>
  <c r="E236" i="2"/>
  <c r="F236" i="2"/>
  <c r="G236" i="2"/>
  <c r="E237" i="2"/>
  <c r="F237" i="2"/>
  <c r="G237" i="2"/>
  <c r="E238" i="2"/>
  <c r="F238" i="2"/>
  <c r="G238" i="2"/>
  <c r="E239" i="2"/>
  <c r="F239" i="2"/>
  <c r="G239" i="2"/>
  <c r="E240" i="2"/>
  <c r="F240" i="2"/>
  <c r="G240" i="2"/>
  <c r="E241" i="2"/>
  <c r="F241" i="2"/>
  <c r="G241" i="2"/>
  <c r="E242" i="2"/>
  <c r="F242" i="2"/>
  <c r="G242" i="2"/>
  <c r="E243" i="2"/>
  <c r="F243" i="2"/>
  <c r="G243" i="2"/>
  <c r="E244" i="2"/>
  <c r="F244" i="2"/>
  <c r="G244" i="2"/>
  <c r="E245" i="2"/>
  <c r="F245" i="2"/>
  <c r="G245" i="2"/>
  <c r="E246" i="2"/>
  <c r="F246" i="2"/>
  <c r="G246" i="2"/>
  <c r="E247" i="2"/>
  <c r="F247" i="2"/>
  <c r="G247" i="2"/>
  <c r="E248" i="2"/>
  <c r="F248" i="2"/>
  <c r="G248" i="2"/>
  <c r="E249" i="2"/>
  <c r="F249" i="2"/>
  <c r="G249" i="2"/>
  <c r="E250" i="2"/>
  <c r="F250" i="2"/>
  <c r="G250" i="2"/>
  <c r="E251" i="2"/>
  <c r="F251" i="2"/>
  <c r="G251" i="2"/>
  <c r="E252" i="2"/>
  <c r="F252" i="2"/>
  <c r="G252" i="2"/>
  <c r="E253" i="2"/>
  <c r="F253" i="2"/>
  <c r="G253" i="2"/>
  <c r="E254" i="2"/>
  <c r="F254" i="2"/>
  <c r="G254" i="2"/>
  <c r="E255" i="2"/>
  <c r="F255" i="2"/>
  <c r="G255" i="2"/>
  <c r="E256" i="2"/>
  <c r="F256" i="2"/>
  <c r="G256" i="2"/>
  <c r="E257" i="2"/>
  <c r="F257" i="2"/>
  <c r="G257" i="2"/>
  <c r="E258" i="2"/>
  <c r="F258" i="2"/>
  <c r="G258" i="2"/>
  <c r="E259" i="2"/>
  <c r="F259" i="2"/>
  <c r="G259" i="2"/>
  <c r="E260" i="2"/>
  <c r="F260" i="2"/>
  <c r="G260" i="2"/>
  <c r="E261" i="2"/>
  <c r="F261" i="2"/>
  <c r="G261" i="2"/>
  <c r="E262" i="2"/>
  <c r="F262" i="2"/>
  <c r="G262" i="2"/>
  <c r="E263" i="2"/>
  <c r="F263" i="2"/>
  <c r="G263" i="2"/>
  <c r="E264" i="2"/>
  <c r="F264" i="2"/>
  <c r="G264" i="2"/>
  <c r="E265" i="2"/>
  <c r="F265" i="2"/>
  <c r="G265" i="2"/>
  <c r="E266" i="2"/>
  <c r="F266" i="2"/>
  <c r="G266" i="2"/>
  <c r="E267" i="2"/>
  <c r="F267" i="2"/>
  <c r="G267" i="2"/>
  <c r="E268" i="2"/>
  <c r="F268" i="2"/>
  <c r="G268" i="2"/>
  <c r="E269" i="2"/>
  <c r="F269" i="2"/>
  <c r="G269" i="2"/>
  <c r="E270" i="2"/>
  <c r="F270" i="2"/>
  <c r="G270" i="2"/>
  <c r="E271" i="2"/>
  <c r="F271" i="2"/>
  <c r="G271" i="2"/>
  <c r="E272" i="2"/>
  <c r="F272" i="2"/>
  <c r="G272" i="2"/>
  <c r="E273" i="2"/>
  <c r="F273" i="2"/>
  <c r="G273" i="2"/>
  <c r="E274" i="2"/>
  <c r="F274" i="2"/>
  <c r="G274" i="2"/>
  <c r="E275" i="2"/>
  <c r="F275" i="2"/>
  <c r="G275" i="2"/>
  <c r="E276" i="2"/>
  <c r="F276" i="2"/>
  <c r="G276" i="2"/>
  <c r="E277" i="2"/>
  <c r="F277" i="2"/>
  <c r="G277" i="2"/>
  <c r="E278" i="2"/>
  <c r="F278" i="2"/>
  <c r="G278" i="2"/>
  <c r="E279" i="2"/>
  <c r="F279" i="2"/>
  <c r="G279" i="2"/>
  <c r="E280" i="2"/>
  <c r="F280" i="2"/>
  <c r="G280" i="2"/>
  <c r="E281" i="2"/>
  <c r="F281" i="2"/>
  <c r="G281" i="2"/>
  <c r="E282" i="2"/>
  <c r="F282" i="2"/>
  <c r="G282" i="2"/>
  <c r="E283" i="2"/>
  <c r="F283" i="2"/>
  <c r="G283" i="2"/>
  <c r="E284" i="2"/>
  <c r="F284" i="2"/>
  <c r="G284" i="2"/>
  <c r="E285" i="2"/>
  <c r="F285" i="2"/>
  <c r="G285" i="2"/>
  <c r="E286" i="2"/>
  <c r="F286" i="2"/>
  <c r="G286" i="2"/>
  <c r="E287" i="2"/>
  <c r="F287" i="2"/>
  <c r="G287" i="2"/>
  <c r="E288" i="2"/>
  <c r="F288" i="2"/>
  <c r="G288" i="2"/>
  <c r="E289" i="2"/>
  <c r="F289" i="2"/>
  <c r="G289" i="2"/>
  <c r="E290" i="2"/>
  <c r="F290" i="2"/>
  <c r="G290" i="2"/>
  <c r="E291" i="2"/>
  <c r="F291" i="2"/>
  <c r="G291" i="2"/>
  <c r="E292" i="2"/>
  <c r="F292" i="2"/>
  <c r="G292" i="2"/>
  <c r="E293" i="2"/>
  <c r="F293" i="2"/>
  <c r="G293" i="2"/>
  <c r="E294" i="2"/>
  <c r="F294" i="2"/>
  <c r="G294" i="2"/>
  <c r="E295" i="2"/>
  <c r="F295" i="2"/>
  <c r="G295" i="2"/>
  <c r="E296" i="2"/>
  <c r="F296" i="2"/>
  <c r="G296" i="2"/>
  <c r="E297" i="2"/>
  <c r="F297" i="2"/>
  <c r="G297" i="2"/>
  <c r="E298" i="2"/>
  <c r="F298" i="2"/>
  <c r="G298" i="2"/>
  <c r="E299" i="2"/>
  <c r="F299" i="2"/>
  <c r="G299" i="2"/>
  <c r="E300" i="2"/>
  <c r="F300" i="2"/>
  <c r="G300" i="2"/>
  <c r="E301" i="2"/>
  <c r="F301" i="2"/>
  <c r="G301" i="2"/>
  <c r="E302" i="2"/>
  <c r="F302" i="2"/>
  <c r="G302" i="2"/>
  <c r="E303" i="2"/>
  <c r="F303" i="2"/>
  <c r="G303" i="2"/>
  <c r="E304" i="2"/>
  <c r="F304" i="2"/>
  <c r="G304" i="2"/>
  <c r="E305" i="2"/>
  <c r="F305" i="2"/>
  <c r="G305" i="2"/>
  <c r="E306" i="2"/>
  <c r="F306" i="2"/>
  <c r="G306" i="2"/>
  <c r="E307" i="2"/>
  <c r="F307" i="2"/>
  <c r="G307" i="2"/>
  <c r="E308" i="2"/>
  <c r="F308" i="2"/>
  <c r="G308" i="2"/>
  <c r="E309" i="2"/>
  <c r="F309" i="2"/>
  <c r="G309" i="2"/>
  <c r="E310" i="2"/>
  <c r="F310" i="2"/>
  <c r="G310" i="2"/>
  <c r="E311" i="2"/>
  <c r="F311" i="2"/>
  <c r="G311" i="2"/>
  <c r="E312" i="2"/>
  <c r="F312" i="2"/>
  <c r="G312" i="2"/>
  <c r="E313" i="2"/>
  <c r="F313" i="2"/>
  <c r="G313" i="2"/>
  <c r="E314" i="2"/>
  <c r="F314" i="2"/>
  <c r="G314" i="2"/>
  <c r="E315" i="2"/>
  <c r="F315" i="2"/>
  <c r="G315" i="2"/>
  <c r="E316" i="2"/>
  <c r="F316" i="2"/>
  <c r="G316" i="2"/>
  <c r="E317" i="2"/>
  <c r="F317" i="2"/>
  <c r="G317" i="2"/>
  <c r="E318" i="2"/>
  <c r="F318" i="2"/>
  <c r="G318" i="2"/>
  <c r="E319" i="2"/>
  <c r="F319" i="2"/>
  <c r="G319" i="2"/>
  <c r="E320" i="2"/>
  <c r="F320" i="2"/>
  <c r="G320" i="2"/>
  <c r="E321" i="2"/>
  <c r="F321" i="2"/>
  <c r="G321" i="2"/>
  <c r="E322" i="2"/>
  <c r="F322" i="2"/>
  <c r="G322" i="2"/>
  <c r="E323" i="2"/>
  <c r="F323" i="2"/>
  <c r="G323" i="2"/>
  <c r="E324" i="2"/>
  <c r="F324" i="2"/>
  <c r="G324" i="2"/>
  <c r="E325" i="2"/>
  <c r="F325" i="2"/>
  <c r="G325" i="2"/>
  <c r="E326" i="2"/>
  <c r="F326" i="2"/>
  <c r="G326" i="2"/>
  <c r="E327" i="2"/>
  <c r="F327" i="2"/>
  <c r="G327" i="2"/>
  <c r="E328" i="2"/>
  <c r="F328" i="2"/>
  <c r="G328" i="2"/>
  <c r="E329" i="2"/>
  <c r="F329" i="2"/>
  <c r="G329" i="2"/>
  <c r="E330" i="2"/>
  <c r="F330" i="2"/>
  <c r="G330" i="2"/>
  <c r="E331" i="2"/>
  <c r="F331" i="2"/>
  <c r="G331" i="2"/>
  <c r="E332" i="2"/>
  <c r="F332" i="2"/>
  <c r="G332" i="2"/>
  <c r="E333" i="2"/>
  <c r="F333" i="2"/>
  <c r="G333" i="2"/>
  <c r="E334" i="2"/>
  <c r="F334" i="2"/>
  <c r="G334" i="2"/>
  <c r="E335" i="2"/>
  <c r="F335" i="2"/>
  <c r="G335" i="2"/>
  <c r="E336" i="2"/>
  <c r="F336" i="2"/>
  <c r="G336" i="2"/>
  <c r="E337" i="2"/>
  <c r="F337" i="2"/>
  <c r="G337" i="2"/>
  <c r="E338" i="2"/>
  <c r="F338" i="2"/>
  <c r="G338" i="2"/>
  <c r="E339" i="2"/>
  <c r="F339" i="2"/>
  <c r="G339" i="2"/>
  <c r="E340" i="2"/>
  <c r="F340" i="2"/>
  <c r="G340" i="2"/>
  <c r="E341" i="2"/>
  <c r="F341" i="2"/>
  <c r="G341" i="2"/>
  <c r="E342" i="2"/>
  <c r="F342" i="2"/>
  <c r="G342" i="2"/>
  <c r="E343" i="2"/>
  <c r="F343" i="2"/>
  <c r="G343" i="2"/>
  <c r="E344" i="2"/>
  <c r="F344" i="2"/>
  <c r="G344" i="2"/>
  <c r="E345" i="2"/>
  <c r="F345" i="2"/>
  <c r="G345" i="2"/>
  <c r="E346" i="2"/>
  <c r="F346" i="2"/>
  <c r="G346" i="2"/>
  <c r="E347" i="2"/>
  <c r="F347" i="2"/>
  <c r="G347" i="2"/>
  <c r="E348" i="2"/>
  <c r="F348" i="2"/>
  <c r="G348" i="2"/>
  <c r="E349" i="2"/>
  <c r="F349" i="2"/>
  <c r="G349" i="2"/>
  <c r="E350" i="2"/>
  <c r="F350" i="2"/>
  <c r="G350" i="2"/>
  <c r="E351" i="2"/>
  <c r="F351" i="2"/>
  <c r="G351" i="2"/>
  <c r="E352" i="2"/>
  <c r="F352" i="2"/>
  <c r="G352" i="2"/>
  <c r="E353" i="2"/>
  <c r="F353" i="2"/>
  <c r="G353" i="2"/>
  <c r="E354" i="2"/>
  <c r="F354" i="2"/>
  <c r="G354" i="2"/>
  <c r="E355" i="2"/>
  <c r="F355" i="2"/>
  <c r="G355" i="2"/>
  <c r="E356" i="2"/>
  <c r="F356" i="2"/>
  <c r="G356" i="2"/>
  <c r="E357" i="2"/>
  <c r="F357" i="2"/>
  <c r="G357" i="2"/>
  <c r="E358" i="2"/>
  <c r="F358" i="2"/>
  <c r="G358" i="2"/>
  <c r="E359" i="2"/>
  <c r="F359" i="2"/>
  <c r="G359" i="2"/>
  <c r="E360" i="2"/>
  <c r="F360" i="2"/>
  <c r="G360" i="2"/>
  <c r="E361" i="2"/>
  <c r="F361" i="2"/>
  <c r="G361" i="2"/>
  <c r="E362" i="2"/>
  <c r="F362" i="2"/>
  <c r="G362" i="2"/>
  <c r="E363" i="2"/>
  <c r="F363" i="2"/>
  <c r="G363" i="2"/>
  <c r="E364" i="2"/>
  <c r="F364" i="2"/>
  <c r="G364" i="2"/>
  <c r="E365" i="2"/>
  <c r="F365" i="2"/>
  <c r="G365" i="2"/>
  <c r="E366" i="2"/>
  <c r="F366" i="2"/>
  <c r="G366" i="2"/>
  <c r="E367" i="2"/>
  <c r="F367" i="2"/>
  <c r="G367" i="2"/>
  <c r="E368" i="2"/>
  <c r="F368" i="2"/>
  <c r="G368" i="2"/>
  <c r="E369" i="2"/>
  <c r="F369" i="2"/>
  <c r="G369" i="2"/>
  <c r="E370" i="2"/>
  <c r="F370" i="2"/>
  <c r="G370" i="2"/>
  <c r="E371" i="2"/>
  <c r="F371" i="2"/>
  <c r="G371" i="2"/>
  <c r="E372" i="2"/>
  <c r="F372" i="2"/>
  <c r="G372" i="2"/>
  <c r="E373" i="2"/>
  <c r="F373" i="2"/>
  <c r="G373" i="2"/>
  <c r="E374" i="2"/>
  <c r="F374" i="2"/>
  <c r="G374" i="2"/>
  <c r="E375" i="2"/>
  <c r="F375" i="2"/>
  <c r="G375" i="2"/>
  <c r="E376" i="2"/>
  <c r="F376" i="2"/>
  <c r="G376" i="2"/>
  <c r="E377" i="2"/>
  <c r="F377" i="2"/>
  <c r="G377" i="2"/>
  <c r="E378" i="2"/>
  <c r="F378" i="2"/>
  <c r="G378" i="2"/>
  <c r="E379" i="2"/>
  <c r="F379" i="2"/>
  <c r="G379" i="2"/>
  <c r="E380" i="2"/>
  <c r="F380" i="2"/>
  <c r="G380" i="2"/>
  <c r="E381" i="2"/>
  <c r="F381" i="2"/>
  <c r="G381" i="2"/>
  <c r="E382" i="2"/>
  <c r="F382" i="2"/>
  <c r="G382" i="2"/>
  <c r="E383" i="2"/>
  <c r="F383" i="2"/>
  <c r="G383" i="2"/>
  <c r="E384" i="2"/>
  <c r="F384" i="2"/>
  <c r="G384" i="2"/>
  <c r="E385" i="2"/>
  <c r="F385" i="2"/>
  <c r="G385" i="2"/>
  <c r="E386" i="2"/>
  <c r="F386" i="2"/>
  <c r="G386" i="2"/>
  <c r="E387" i="2"/>
  <c r="F387" i="2"/>
  <c r="G387" i="2"/>
  <c r="E388" i="2"/>
  <c r="F388" i="2"/>
  <c r="G388" i="2"/>
  <c r="E389" i="2"/>
  <c r="F389" i="2"/>
  <c r="G389" i="2"/>
  <c r="E390" i="2"/>
  <c r="F390" i="2"/>
  <c r="G390" i="2"/>
  <c r="E391" i="2"/>
  <c r="F391" i="2"/>
  <c r="G391" i="2"/>
  <c r="E392" i="2"/>
  <c r="F392" i="2"/>
  <c r="G392" i="2"/>
  <c r="E393" i="2"/>
  <c r="F393" i="2"/>
  <c r="G393" i="2"/>
  <c r="E394" i="2"/>
  <c r="F394" i="2"/>
  <c r="G394" i="2"/>
  <c r="E395" i="2"/>
  <c r="F395" i="2"/>
  <c r="G395" i="2"/>
  <c r="E396" i="2"/>
  <c r="F396" i="2"/>
  <c r="G396" i="2"/>
  <c r="E397" i="2"/>
  <c r="F397" i="2"/>
  <c r="G397" i="2"/>
  <c r="E398" i="2"/>
  <c r="F398" i="2"/>
  <c r="G398" i="2"/>
  <c r="E399" i="2"/>
  <c r="F399" i="2"/>
  <c r="G399" i="2"/>
  <c r="E400" i="2"/>
  <c r="F400" i="2"/>
  <c r="G400" i="2"/>
  <c r="E401" i="2"/>
  <c r="F401" i="2"/>
  <c r="G401" i="2"/>
  <c r="E402" i="2"/>
  <c r="F402" i="2"/>
  <c r="G402" i="2"/>
  <c r="E403" i="2"/>
  <c r="F403" i="2"/>
  <c r="G403" i="2"/>
  <c r="E404" i="2"/>
  <c r="F404" i="2"/>
  <c r="G404" i="2"/>
  <c r="E405" i="2"/>
  <c r="F405" i="2"/>
  <c r="G405" i="2"/>
  <c r="E406" i="2"/>
  <c r="F406" i="2"/>
  <c r="G406" i="2"/>
  <c r="E407" i="2"/>
  <c r="F407" i="2"/>
  <c r="G407" i="2"/>
  <c r="E408" i="2"/>
  <c r="F408" i="2"/>
  <c r="G408" i="2"/>
  <c r="E409" i="2"/>
  <c r="F409" i="2"/>
  <c r="G409" i="2"/>
  <c r="E410" i="2"/>
  <c r="F410" i="2"/>
  <c r="G410" i="2"/>
  <c r="E411" i="2"/>
  <c r="F411" i="2"/>
  <c r="G411" i="2"/>
  <c r="E412" i="2"/>
  <c r="F412" i="2"/>
  <c r="G412" i="2"/>
  <c r="E413" i="2"/>
  <c r="F413" i="2"/>
  <c r="G413" i="2"/>
  <c r="E414" i="2"/>
  <c r="F414" i="2"/>
  <c r="G414" i="2"/>
  <c r="E415" i="2"/>
  <c r="F415" i="2"/>
  <c r="G415" i="2"/>
  <c r="E416" i="2"/>
  <c r="F416" i="2"/>
  <c r="G416" i="2"/>
  <c r="E417" i="2"/>
  <c r="F417" i="2"/>
  <c r="G417" i="2"/>
  <c r="E418" i="2"/>
  <c r="F418" i="2"/>
  <c r="G418" i="2"/>
  <c r="E419" i="2"/>
  <c r="F419" i="2"/>
  <c r="G419" i="2"/>
  <c r="E420" i="2"/>
  <c r="F420" i="2"/>
  <c r="G420" i="2"/>
  <c r="E421" i="2"/>
  <c r="F421" i="2"/>
  <c r="G421" i="2"/>
  <c r="E422" i="2"/>
  <c r="F422" i="2"/>
  <c r="G422" i="2"/>
  <c r="E423" i="2"/>
  <c r="F423" i="2"/>
  <c r="G423" i="2"/>
  <c r="E424" i="2"/>
  <c r="F424" i="2"/>
  <c r="G424" i="2"/>
  <c r="E425" i="2"/>
  <c r="F425" i="2"/>
  <c r="G425" i="2"/>
  <c r="E426" i="2"/>
  <c r="F426" i="2"/>
  <c r="G426" i="2"/>
  <c r="E427" i="2"/>
  <c r="F427" i="2"/>
  <c r="G427" i="2"/>
  <c r="E428" i="2"/>
  <c r="F428" i="2"/>
  <c r="G428" i="2"/>
  <c r="E429" i="2"/>
  <c r="F429" i="2"/>
  <c r="G429" i="2"/>
  <c r="E430" i="2"/>
  <c r="F430" i="2"/>
  <c r="G430" i="2"/>
  <c r="E431" i="2"/>
  <c r="F431" i="2"/>
  <c r="G431" i="2"/>
  <c r="E432" i="2"/>
  <c r="F432" i="2"/>
  <c r="G432" i="2"/>
  <c r="E433" i="2"/>
  <c r="F433" i="2"/>
  <c r="G433" i="2"/>
  <c r="E434" i="2"/>
  <c r="F434" i="2"/>
  <c r="G434" i="2"/>
  <c r="E435" i="2"/>
  <c r="F435" i="2"/>
  <c r="G435" i="2"/>
  <c r="E436" i="2"/>
  <c r="F436" i="2"/>
  <c r="G436" i="2"/>
  <c r="E437" i="2"/>
  <c r="F437" i="2"/>
  <c r="G437" i="2"/>
  <c r="E438" i="2"/>
  <c r="F438" i="2"/>
  <c r="G438" i="2"/>
  <c r="E439" i="2"/>
  <c r="F439" i="2"/>
  <c r="G439" i="2"/>
  <c r="E440" i="2"/>
  <c r="F440" i="2"/>
  <c r="G440" i="2"/>
  <c r="E441" i="2"/>
  <c r="F441" i="2"/>
  <c r="G441" i="2"/>
  <c r="E442" i="2"/>
  <c r="F442" i="2"/>
  <c r="G442" i="2"/>
  <c r="E443" i="2"/>
  <c r="F443" i="2"/>
  <c r="G443" i="2"/>
  <c r="E444" i="2"/>
  <c r="F444" i="2"/>
  <c r="G444" i="2"/>
  <c r="E445" i="2"/>
  <c r="F445" i="2"/>
  <c r="G445" i="2"/>
  <c r="E446" i="2"/>
  <c r="F446" i="2"/>
  <c r="G446" i="2"/>
  <c r="E447" i="2"/>
  <c r="F447" i="2"/>
  <c r="G447" i="2"/>
  <c r="E448" i="2"/>
  <c r="F448" i="2"/>
  <c r="G448" i="2"/>
  <c r="E449" i="2"/>
  <c r="F449" i="2"/>
  <c r="G449" i="2"/>
  <c r="E450" i="2"/>
  <c r="F450" i="2"/>
  <c r="G450" i="2"/>
  <c r="E451" i="2"/>
  <c r="F451" i="2"/>
  <c r="G451" i="2"/>
  <c r="E452" i="2"/>
  <c r="F452" i="2"/>
  <c r="G452" i="2"/>
  <c r="E453" i="2"/>
  <c r="F453" i="2"/>
  <c r="G453" i="2"/>
  <c r="E454" i="2"/>
  <c r="F454" i="2"/>
  <c r="G454" i="2"/>
  <c r="E455" i="2"/>
  <c r="F455" i="2"/>
  <c r="G455" i="2"/>
  <c r="E456" i="2"/>
  <c r="F456" i="2"/>
  <c r="G456" i="2"/>
  <c r="E457" i="2"/>
  <c r="F457" i="2"/>
  <c r="G457" i="2"/>
  <c r="E458" i="2"/>
  <c r="F458" i="2"/>
  <c r="G458" i="2"/>
  <c r="E459" i="2"/>
  <c r="F459" i="2"/>
  <c r="G459" i="2"/>
  <c r="E460" i="2"/>
  <c r="F460" i="2"/>
  <c r="G460" i="2"/>
  <c r="E461" i="2"/>
  <c r="F461" i="2"/>
  <c r="G461" i="2"/>
  <c r="E462" i="2"/>
  <c r="F462" i="2"/>
  <c r="G462" i="2"/>
  <c r="E463" i="2"/>
  <c r="F463" i="2"/>
  <c r="G463" i="2"/>
  <c r="E464" i="2"/>
  <c r="F464" i="2"/>
  <c r="G464" i="2"/>
  <c r="E465" i="2"/>
  <c r="F465" i="2"/>
  <c r="G465" i="2"/>
  <c r="E466" i="2"/>
  <c r="F466" i="2"/>
  <c r="G466" i="2"/>
  <c r="E467" i="2"/>
  <c r="F467" i="2"/>
  <c r="G467" i="2"/>
  <c r="E468" i="2"/>
  <c r="F468" i="2"/>
  <c r="G468" i="2"/>
  <c r="E469" i="2"/>
  <c r="F469" i="2"/>
  <c r="G469" i="2"/>
  <c r="E470" i="2"/>
  <c r="F470" i="2"/>
  <c r="G470" i="2"/>
  <c r="E471" i="2"/>
  <c r="F471" i="2"/>
  <c r="G471" i="2"/>
  <c r="E472" i="2"/>
  <c r="F472" i="2"/>
  <c r="G472" i="2"/>
  <c r="E473" i="2"/>
  <c r="F473" i="2"/>
  <c r="G473" i="2"/>
  <c r="E474" i="2"/>
  <c r="F474" i="2"/>
  <c r="G474" i="2"/>
  <c r="E475" i="2"/>
  <c r="F475" i="2"/>
  <c r="G475" i="2"/>
  <c r="E476" i="2"/>
  <c r="F476" i="2"/>
  <c r="G476" i="2"/>
  <c r="E477" i="2"/>
  <c r="F477" i="2"/>
  <c r="G477" i="2"/>
  <c r="E478" i="2"/>
  <c r="F478" i="2"/>
  <c r="G478" i="2"/>
  <c r="E479" i="2"/>
  <c r="F479" i="2"/>
  <c r="G479" i="2"/>
  <c r="E480" i="2"/>
  <c r="F480" i="2"/>
  <c r="G480" i="2"/>
  <c r="E481" i="2"/>
  <c r="F481" i="2"/>
  <c r="G481" i="2"/>
  <c r="E482" i="2"/>
  <c r="F482" i="2"/>
  <c r="G482" i="2"/>
  <c r="E483" i="2"/>
  <c r="F483" i="2"/>
  <c r="G483" i="2"/>
  <c r="E484" i="2"/>
  <c r="F484" i="2"/>
  <c r="G484" i="2"/>
  <c r="E485" i="2"/>
  <c r="F485" i="2"/>
  <c r="G485" i="2"/>
  <c r="E486" i="2"/>
  <c r="F486" i="2"/>
  <c r="G486" i="2"/>
  <c r="E487" i="2"/>
  <c r="F487" i="2"/>
  <c r="G487" i="2"/>
  <c r="E488" i="2"/>
  <c r="F488" i="2"/>
  <c r="G488" i="2"/>
  <c r="E489" i="2"/>
  <c r="F489" i="2"/>
  <c r="G489" i="2"/>
  <c r="E490" i="2"/>
  <c r="F490" i="2"/>
  <c r="G490" i="2"/>
  <c r="E491" i="2"/>
  <c r="F491" i="2"/>
  <c r="G491" i="2"/>
  <c r="E492" i="2"/>
  <c r="F492" i="2"/>
  <c r="G492" i="2"/>
  <c r="E493" i="2"/>
  <c r="F493" i="2"/>
  <c r="G493" i="2"/>
  <c r="E494" i="2"/>
  <c r="F494" i="2"/>
  <c r="G494" i="2"/>
  <c r="E495" i="2"/>
  <c r="F495" i="2"/>
  <c r="G495" i="2"/>
  <c r="E496" i="2"/>
  <c r="F496" i="2"/>
  <c r="G496" i="2"/>
  <c r="E497" i="2"/>
  <c r="F497" i="2"/>
  <c r="G497" i="2"/>
  <c r="E498" i="2"/>
  <c r="F498" i="2"/>
  <c r="G498" i="2"/>
  <c r="E499" i="2"/>
  <c r="F499" i="2"/>
  <c r="G499" i="2"/>
  <c r="E500" i="2"/>
  <c r="F500" i="2"/>
  <c r="G500" i="2"/>
  <c r="E501" i="2"/>
  <c r="F501" i="2"/>
  <c r="G501" i="2"/>
  <c r="E502" i="2"/>
  <c r="F502" i="2"/>
  <c r="G502" i="2"/>
  <c r="E503" i="2"/>
  <c r="F503" i="2"/>
  <c r="G503" i="2"/>
  <c r="E504" i="2"/>
  <c r="F504" i="2"/>
  <c r="G504" i="2"/>
  <c r="E505" i="2"/>
  <c r="F505" i="2"/>
  <c r="G505" i="2"/>
  <c r="E506" i="2"/>
  <c r="F506" i="2"/>
  <c r="G506" i="2"/>
  <c r="E507" i="2"/>
  <c r="F507" i="2"/>
  <c r="G507" i="2"/>
  <c r="E508" i="2"/>
  <c r="F508" i="2"/>
  <c r="G508" i="2"/>
  <c r="E509" i="2"/>
  <c r="F509" i="2"/>
  <c r="G509" i="2"/>
  <c r="E510" i="2"/>
  <c r="F510" i="2"/>
  <c r="G510" i="2"/>
  <c r="E511" i="2"/>
  <c r="F511" i="2"/>
  <c r="G511" i="2"/>
  <c r="E512" i="2"/>
  <c r="F512" i="2"/>
  <c r="G512" i="2"/>
  <c r="E513" i="2"/>
  <c r="F513" i="2"/>
  <c r="G513" i="2"/>
  <c r="E514" i="2"/>
  <c r="F514" i="2"/>
  <c r="G514" i="2"/>
  <c r="E515" i="2"/>
  <c r="F515" i="2"/>
  <c r="G515" i="2"/>
  <c r="E516" i="2"/>
  <c r="F516" i="2"/>
  <c r="G516" i="2"/>
  <c r="E517" i="2"/>
  <c r="F517" i="2"/>
  <c r="G517" i="2"/>
  <c r="E518" i="2"/>
  <c r="F518" i="2"/>
  <c r="G518" i="2"/>
  <c r="E519" i="2"/>
  <c r="F519" i="2"/>
  <c r="G519" i="2"/>
  <c r="E520" i="2"/>
  <c r="F520" i="2"/>
  <c r="G520" i="2"/>
  <c r="E521" i="2"/>
  <c r="F521" i="2"/>
  <c r="G521" i="2"/>
  <c r="E522" i="2"/>
  <c r="F522" i="2"/>
  <c r="G522" i="2"/>
  <c r="E523" i="2"/>
  <c r="F523" i="2"/>
  <c r="G523" i="2"/>
  <c r="E524" i="2"/>
  <c r="F524" i="2"/>
  <c r="G524" i="2"/>
  <c r="E525" i="2"/>
  <c r="F525" i="2"/>
  <c r="G525" i="2"/>
  <c r="E526" i="2"/>
  <c r="F526" i="2"/>
  <c r="G526" i="2"/>
  <c r="E527" i="2"/>
  <c r="F527" i="2"/>
  <c r="G527" i="2"/>
  <c r="E528" i="2"/>
  <c r="F528" i="2"/>
  <c r="G528" i="2"/>
  <c r="E529" i="2"/>
  <c r="F529" i="2"/>
  <c r="G529" i="2"/>
  <c r="E530" i="2"/>
  <c r="F530" i="2"/>
  <c r="G530" i="2"/>
  <c r="E531" i="2"/>
  <c r="F531" i="2"/>
  <c r="G531" i="2"/>
  <c r="E532" i="2"/>
  <c r="F532" i="2"/>
  <c r="G532" i="2"/>
  <c r="E533" i="2"/>
  <c r="F533" i="2"/>
  <c r="G533" i="2"/>
  <c r="E534" i="2"/>
  <c r="F534" i="2"/>
  <c r="G534" i="2"/>
  <c r="E535" i="2"/>
  <c r="F535" i="2"/>
  <c r="G535" i="2"/>
  <c r="E536" i="2"/>
  <c r="F536" i="2"/>
  <c r="G536" i="2"/>
  <c r="E537" i="2"/>
  <c r="F537" i="2"/>
  <c r="G537" i="2"/>
  <c r="E538" i="2"/>
  <c r="F538" i="2"/>
  <c r="G538" i="2"/>
  <c r="E539" i="2"/>
  <c r="F539" i="2"/>
  <c r="G539" i="2"/>
  <c r="E540" i="2"/>
  <c r="F540" i="2"/>
  <c r="G540" i="2"/>
  <c r="E541" i="2"/>
  <c r="F541" i="2"/>
  <c r="G541" i="2"/>
  <c r="E542" i="2"/>
  <c r="F542" i="2"/>
  <c r="G542" i="2"/>
  <c r="E543" i="2"/>
  <c r="F543" i="2"/>
  <c r="G543" i="2"/>
  <c r="E544" i="2"/>
  <c r="F544" i="2"/>
  <c r="G544" i="2"/>
  <c r="E545" i="2"/>
  <c r="F545" i="2"/>
  <c r="G545" i="2"/>
  <c r="E546" i="2"/>
  <c r="F546" i="2"/>
  <c r="G546" i="2"/>
  <c r="E547" i="2"/>
  <c r="F547" i="2"/>
  <c r="G547" i="2"/>
  <c r="E548" i="2"/>
  <c r="F548" i="2"/>
  <c r="G548" i="2"/>
  <c r="E549" i="2"/>
  <c r="F549" i="2"/>
  <c r="G549" i="2"/>
  <c r="E550" i="2"/>
  <c r="F550" i="2"/>
  <c r="G550" i="2"/>
  <c r="E551" i="2"/>
  <c r="F551" i="2"/>
  <c r="G551" i="2"/>
  <c r="E552" i="2"/>
  <c r="F552" i="2"/>
  <c r="G552" i="2"/>
  <c r="E553" i="2"/>
  <c r="F553" i="2"/>
  <c r="G553" i="2"/>
  <c r="E554" i="2"/>
  <c r="F554" i="2"/>
  <c r="G554" i="2"/>
  <c r="E555" i="2"/>
  <c r="F555" i="2"/>
  <c r="G555" i="2"/>
  <c r="E556" i="2"/>
  <c r="F556" i="2"/>
  <c r="G556" i="2"/>
  <c r="E557" i="2"/>
  <c r="F557" i="2"/>
  <c r="G557" i="2"/>
  <c r="E558" i="2"/>
  <c r="F558" i="2"/>
  <c r="G558" i="2"/>
  <c r="E559" i="2"/>
  <c r="F559" i="2"/>
  <c r="G559" i="2"/>
  <c r="E560" i="2"/>
  <c r="F560" i="2"/>
  <c r="G560" i="2"/>
  <c r="E561" i="2"/>
  <c r="F561" i="2"/>
  <c r="G561" i="2"/>
  <c r="E562" i="2"/>
  <c r="F562" i="2"/>
  <c r="G562" i="2"/>
  <c r="E563" i="2"/>
  <c r="F563" i="2"/>
  <c r="G563" i="2"/>
  <c r="E564" i="2"/>
  <c r="F564" i="2"/>
  <c r="G564" i="2"/>
  <c r="E565" i="2"/>
  <c r="F565" i="2"/>
  <c r="G565" i="2"/>
  <c r="E566" i="2"/>
  <c r="F566" i="2"/>
  <c r="G566" i="2"/>
  <c r="E567" i="2"/>
  <c r="F567" i="2"/>
  <c r="G567" i="2"/>
  <c r="E568" i="2"/>
  <c r="F568" i="2"/>
  <c r="G568" i="2"/>
  <c r="E569" i="2"/>
  <c r="F569" i="2"/>
  <c r="G569" i="2"/>
  <c r="E570" i="2"/>
  <c r="F570" i="2"/>
  <c r="G570" i="2"/>
  <c r="E571" i="2"/>
  <c r="F571" i="2"/>
  <c r="G571" i="2"/>
  <c r="E572" i="2"/>
  <c r="F572" i="2"/>
  <c r="G572" i="2"/>
  <c r="E573" i="2"/>
  <c r="F573" i="2"/>
  <c r="G573" i="2"/>
  <c r="E574" i="2"/>
  <c r="F574" i="2"/>
  <c r="G574" i="2"/>
  <c r="E575" i="2"/>
  <c r="F575" i="2"/>
  <c r="G575" i="2"/>
  <c r="E576" i="2"/>
  <c r="F576" i="2"/>
  <c r="G576" i="2"/>
  <c r="E577" i="2"/>
  <c r="F577" i="2"/>
  <c r="G577" i="2"/>
  <c r="E578" i="2"/>
  <c r="F578" i="2"/>
  <c r="G578" i="2"/>
  <c r="E579" i="2"/>
  <c r="F579" i="2"/>
  <c r="G579" i="2"/>
  <c r="E580" i="2"/>
  <c r="F580" i="2"/>
  <c r="G580" i="2"/>
  <c r="E581" i="2"/>
  <c r="F581" i="2"/>
  <c r="G581" i="2"/>
  <c r="E582" i="2"/>
  <c r="F582" i="2"/>
  <c r="G582" i="2"/>
  <c r="E583" i="2"/>
  <c r="F583" i="2"/>
  <c r="G583" i="2"/>
  <c r="E584" i="2"/>
  <c r="F584" i="2"/>
  <c r="G584" i="2"/>
  <c r="E585" i="2"/>
  <c r="F585" i="2"/>
  <c r="G585" i="2"/>
  <c r="E586" i="2"/>
  <c r="F586" i="2"/>
  <c r="G586" i="2"/>
  <c r="E587" i="2"/>
  <c r="F587" i="2"/>
  <c r="G587" i="2"/>
  <c r="E588" i="2"/>
  <c r="F588" i="2"/>
  <c r="G588" i="2"/>
  <c r="E589" i="2"/>
  <c r="F589" i="2"/>
  <c r="G589" i="2"/>
  <c r="E590" i="2"/>
  <c r="F590" i="2"/>
  <c r="G590" i="2"/>
  <c r="E591" i="2"/>
  <c r="F591" i="2"/>
  <c r="G591" i="2"/>
  <c r="E592" i="2"/>
  <c r="F592" i="2"/>
  <c r="G592" i="2"/>
  <c r="E593" i="2"/>
  <c r="F593" i="2"/>
  <c r="G593" i="2"/>
  <c r="E594" i="2"/>
  <c r="F594" i="2"/>
  <c r="G594" i="2"/>
  <c r="E595" i="2"/>
  <c r="F595" i="2"/>
  <c r="G595" i="2"/>
  <c r="E596" i="2"/>
  <c r="F596" i="2"/>
  <c r="G596" i="2"/>
  <c r="E597" i="2"/>
  <c r="F597" i="2"/>
  <c r="G597" i="2"/>
  <c r="E598" i="2"/>
  <c r="F598" i="2"/>
  <c r="G598" i="2"/>
  <c r="E599" i="2"/>
  <c r="F599" i="2"/>
  <c r="G599" i="2"/>
  <c r="E600" i="2"/>
  <c r="F600" i="2"/>
  <c r="G600" i="2"/>
  <c r="E601" i="2"/>
  <c r="F601" i="2"/>
  <c r="G601" i="2"/>
  <c r="E602" i="2"/>
  <c r="F602" i="2"/>
  <c r="G602" i="2"/>
  <c r="E603" i="2"/>
  <c r="F603" i="2"/>
  <c r="G603" i="2"/>
  <c r="E604" i="2"/>
  <c r="F604" i="2"/>
  <c r="G604" i="2"/>
  <c r="E605" i="2"/>
  <c r="F605" i="2"/>
  <c r="G605" i="2"/>
  <c r="E606" i="2"/>
  <c r="F606" i="2"/>
  <c r="G606" i="2"/>
  <c r="E607" i="2"/>
  <c r="F607" i="2"/>
  <c r="G607" i="2"/>
  <c r="E608" i="2"/>
  <c r="F608" i="2"/>
  <c r="G608" i="2"/>
  <c r="E609" i="2"/>
  <c r="F609" i="2"/>
  <c r="G609" i="2"/>
  <c r="E610" i="2"/>
  <c r="F610" i="2"/>
  <c r="G610" i="2"/>
  <c r="E611" i="2"/>
  <c r="F611" i="2"/>
  <c r="G611" i="2"/>
  <c r="E612" i="2"/>
  <c r="F612" i="2"/>
  <c r="G612" i="2"/>
  <c r="E613" i="2"/>
  <c r="F613" i="2"/>
  <c r="G613" i="2"/>
  <c r="E614" i="2"/>
  <c r="F614" i="2"/>
  <c r="G614" i="2"/>
  <c r="E615" i="2"/>
  <c r="F615" i="2"/>
  <c r="G615" i="2"/>
  <c r="E616" i="2"/>
  <c r="F616" i="2"/>
  <c r="G616" i="2"/>
  <c r="E617" i="2"/>
  <c r="F617" i="2"/>
  <c r="G617" i="2"/>
  <c r="E618" i="2"/>
  <c r="F618" i="2"/>
  <c r="G618" i="2"/>
  <c r="E619" i="2"/>
  <c r="F619" i="2"/>
  <c r="G619" i="2"/>
  <c r="E620" i="2"/>
  <c r="F620" i="2"/>
  <c r="G620" i="2"/>
  <c r="E621" i="2"/>
  <c r="F621" i="2"/>
  <c r="G621" i="2"/>
  <c r="E622" i="2"/>
  <c r="F622" i="2"/>
  <c r="G622" i="2"/>
  <c r="E623" i="2"/>
  <c r="F623" i="2"/>
  <c r="G623" i="2"/>
  <c r="E624" i="2"/>
  <c r="F624" i="2"/>
  <c r="G624" i="2"/>
  <c r="E625" i="2"/>
  <c r="F625" i="2"/>
  <c r="G625" i="2"/>
  <c r="E626" i="2"/>
  <c r="F626" i="2"/>
  <c r="G626" i="2"/>
  <c r="E627" i="2"/>
  <c r="F627" i="2"/>
  <c r="G627" i="2"/>
  <c r="E628" i="2"/>
  <c r="F628" i="2"/>
  <c r="G628" i="2"/>
  <c r="E629" i="2"/>
  <c r="F629" i="2"/>
  <c r="G629" i="2"/>
  <c r="E630" i="2"/>
  <c r="F630" i="2"/>
  <c r="G630" i="2"/>
  <c r="E631" i="2"/>
  <c r="F631" i="2"/>
  <c r="G631" i="2"/>
  <c r="E632" i="2"/>
  <c r="F632" i="2"/>
  <c r="G632" i="2"/>
  <c r="E633" i="2"/>
  <c r="F633" i="2"/>
  <c r="G633" i="2"/>
  <c r="E634" i="2"/>
  <c r="F634" i="2"/>
  <c r="G634" i="2"/>
  <c r="E635" i="2"/>
  <c r="F635" i="2"/>
  <c r="G635" i="2"/>
  <c r="E636" i="2"/>
  <c r="F636" i="2"/>
  <c r="G636" i="2"/>
  <c r="E637" i="2"/>
  <c r="F637" i="2"/>
  <c r="G637" i="2"/>
  <c r="E638" i="2"/>
  <c r="F638" i="2"/>
  <c r="G638" i="2"/>
  <c r="E639" i="2"/>
  <c r="F639" i="2"/>
  <c r="G639" i="2"/>
  <c r="E640" i="2"/>
  <c r="F640" i="2"/>
  <c r="G640" i="2"/>
  <c r="E641" i="2"/>
  <c r="F641" i="2"/>
  <c r="G641" i="2"/>
  <c r="E642" i="2"/>
  <c r="F642" i="2"/>
  <c r="G642" i="2"/>
  <c r="E643" i="2"/>
  <c r="F643" i="2"/>
  <c r="G643" i="2"/>
  <c r="E644" i="2"/>
  <c r="F644" i="2"/>
  <c r="G644" i="2"/>
  <c r="E645" i="2"/>
  <c r="F645" i="2"/>
  <c r="G645" i="2"/>
  <c r="E646" i="2"/>
  <c r="F646" i="2"/>
  <c r="G646" i="2"/>
  <c r="E647" i="2"/>
  <c r="F647" i="2"/>
  <c r="G647" i="2"/>
  <c r="E648" i="2"/>
  <c r="F648" i="2"/>
  <c r="G648" i="2"/>
  <c r="E649" i="2"/>
  <c r="F649" i="2"/>
  <c r="G649" i="2"/>
  <c r="E650" i="2"/>
  <c r="F650" i="2"/>
  <c r="G650" i="2"/>
  <c r="E651" i="2"/>
  <c r="F651" i="2"/>
  <c r="G651" i="2"/>
  <c r="E652" i="2"/>
  <c r="F652" i="2"/>
  <c r="G652" i="2"/>
  <c r="E653" i="2"/>
  <c r="F653" i="2"/>
  <c r="G653" i="2"/>
  <c r="E654" i="2"/>
  <c r="F654" i="2"/>
  <c r="G654" i="2"/>
  <c r="E655" i="2"/>
  <c r="F655" i="2"/>
  <c r="G655" i="2"/>
  <c r="E656" i="2"/>
  <c r="F656" i="2"/>
  <c r="G656" i="2"/>
  <c r="E657" i="2"/>
  <c r="F657" i="2"/>
  <c r="G657" i="2"/>
  <c r="E658" i="2"/>
  <c r="F658" i="2"/>
  <c r="G658" i="2"/>
  <c r="E659" i="2"/>
  <c r="F659" i="2"/>
  <c r="G659" i="2"/>
  <c r="E660" i="2"/>
  <c r="F660" i="2"/>
  <c r="G660" i="2"/>
  <c r="E661" i="2"/>
  <c r="F661" i="2"/>
  <c r="G661" i="2"/>
  <c r="E662" i="2"/>
  <c r="F662" i="2"/>
  <c r="G662" i="2"/>
  <c r="E663" i="2"/>
  <c r="F663" i="2"/>
  <c r="G663" i="2"/>
  <c r="E664" i="2"/>
  <c r="F664" i="2"/>
  <c r="G664" i="2"/>
  <c r="E665" i="2"/>
  <c r="F665" i="2"/>
  <c r="G665" i="2"/>
  <c r="E666" i="2"/>
  <c r="F666" i="2"/>
  <c r="G666" i="2"/>
  <c r="E667" i="2"/>
  <c r="F667" i="2"/>
  <c r="G667" i="2"/>
  <c r="E668" i="2"/>
  <c r="F668" i="2"/>
  <c r="G668" i="2"/>
  <c r="E669" i="2"/>
  <c r="F669" i="2"/>
  <c r="G669" i="2"/>
  <c r="E670" i="2"/>
  <c r="F670" i="2"/>
  <c r="G670" i="2"/>
  <c r="E671" i="2"/>
  <c r="F671" i="2"/>
  <c r="G671" i="2"/>
  <c r="E672" i="2"/>
  <c r="F672" i="2"/>
  <c r="G672" i="2"/>
  <c r="E673" i="2"/>
  <c r="F673" i="2"/>
  <c r="G673" i="2"/>
  <c r="E674" i="2"/>
  <c r="F674" i="2"/>
  <c r="G674" i="2"/>
  <c r="E675" i="2"/>
  <c r="F675" i="2"/>
  <c r="G675" i="2"/>
  <c r="E676" i="2"/>
  <c r="F676" i="2"/>
  <c r="G676" i="2"/>
  <c r="E677" i="2"/>
  <c r="F677" i="2"/>
  <c r="G677" i="2"/>
  <c r="E678" i="2"/>
  <c r="F678" i="2"/>
  <c r="G678" i="2"/>
  <c r="E679" i="2"/>
  <c r="F679" i="2"/>
  <c r="G679" i="2"/>
  <c r="E680" i="2"/>
  <c r="F680" i="2"/>
  <c r="G680" i="2"/>
  <c r="E681" i="2"/>
  <c r="F681" i="2"/>
  <c r="G681" i="2"/>
  <c r="E682" i="2"/>
  <c r="F682" i="2"/>
  <c r="G682" i="2"/>
  <c r="E683" i="2"/>
  <c r="F683" i="2"/>
  <c r="G683" i="2"/>
  <c r="E684" i="2"/>
  <c r="F684" i="2"/>
  <c r="G684" i="2"/>
  <c r="E685" i="2"/>
  <c r="F685" i="2"/>
  <c r="G685" i="2"/>
  <c r="E686" i="2"/>
  <c r="F686" i="2"/>
  <c r="G686" i="2"/>
  <c r="E687" i="2"/>
  <c r="F687" i="2"/>
  <c r="G687" i="2"/>
  <c r="E688" i="2"/>
  <c r="F688" i="2"/>
  <c r="G688" i="2"/>
  <c r="E689" i="2"/>
  <c r="F689" i="2"/>
  <c r="G689" i="2"/>
  <c r="E690" i="2"/>
  <c r="F690" i="2"/>
  <c r="G690" i="2"/>
  <c r="E691" i="2"/>
  <c r="F691" i="2"/>
  <c r="G691" i="2"/>
  <c r="E692" i="2"/>
  <c r="F692" i="2"/>
  <c r="G692" i="2"/>
  <c r="E693" i="2"/>
  <c r="F693" i="2"/>
  <c r="G693" i="2"/>
  <c r="E694" i="2"/>
  <c r="F694" i="2"/>
  <c r="G694" i="2"/>
  <c r="E695" i="2"/>
  <c r="F695" i="2"/>
  <c r="G695" i="2"/>
  <c r="E696" i="2"/>
  <c r="F696" i="2"/>
  <c r="G696" i="2"/>
  <c r="E697" i="2"/>
  <c r="F697" i="2"/>
  <c r="G697" i="2"/>
  <c r="E698" i="2"/>
  <c r="F698" i="2"/>
  <c r="G698" i="2"/>
  <c r="E699" i="2"/>
  <c r="F699" i="2"/>
  <c r="G699" i="2"/>
  <c r="E700" i="2"/>
  <c r="F700" i="2"/>
  <c r="G700" i="2"/>
  <c r="E701" i="2"/>
  <c r="F701" i="2"/>
  <c r="G701" i="2"/>
  <c r="E702" i="2"/>
  <c r="F702" i="2"/>
  <c r="G702" i="2"/>
  <c r="E703" i="2"/>
  <c r="F703" i="2"/>
  <c r="G703" i="2"/>
  <c r="E704" i="2"/>
  <c r="F704" i="2"/>
  <c r="G704" i="2"/>
  <c r="E705" i="2"/>
  <c r="F705" i="2"/>
  <c r="G705" i="2"/>
  <c r="E706" i="2"/>
  <c r="F706" i="2"/>
  <c r="G706" i="2"/>
  <c r="E707" i="2"/>
  <c r="F707" i="2"/>
  <c r="G707" i="2"/>
  <c r="E708" i="2"/>
  <c r="F708" i="2"/>
  <c r="G708" i="2"/>
  <c r="E709" i="2"/>
  <c r="F709" i="2"/>
  <c r="G709" i="2"/>
  <c r="E710" i="2"/>
  <c r="F710" i="2"/>
  <c r="G710" i="2"/>
  <c r="E711" i="2"/>
  <c r="F711" i="2"/>
  <c r="G711" i="2"/>
  <c r="E712" i="2"/>
  <c r="F712" i="2"/>
  <c r="G712" i="2"/>
  <c r="E713" i="2"/>
  <c r="F713" i="2"/>
  <c r="G713" i="2"/>
  <c r="E714" i="2"/>
  <c r="F714" i="2"/>
  <c r="G714" i="2"/>
  <c r="E715" i="2"/>
  <c r="F715" i="2"/>
  <c r="G715" i="2"/>
  <c r="E716" i="2"/>
  <c r="F716" i="2"/>
  <c r="G716" i="2"/>
  <c r="E717" i="2"/>
  <c r="F717" i="2"/>
  <c r="G717" i="2"/>
  <c r="E718" i="2"/>
  <c r="F718" i="2"/>
  <c r="G718" i="2"/>
  <c r="E719" i="2"/>
  <c r="F719" i="2"/>
  <c r="G719" i="2"/>
  <c r="E720" i="2"/>
  <c r="F720" i="2"/>
  <c r="G720" i="2"/>
  <c r="E721" i="2"/>
  <c r="F721" i="2"/>
  <c r="G721" i="2"/>
  <c r="E722" i="2"/>
  <c r="F722" i="2"/>
  <c r="G722" i="2"/>
  <c r="E723" i="2"/>
  <c r="F723" i="2"/>
  <c r="G723" i="2"/>
  <c r="E724" i="2"/>
  <c r="F724" i="2"/>
  <c r="G724" i="2"/>
  <c r="E725" i="2"/>
  <c r="F725" i="2"/>
  <c r="G725" i="2"/>
  <c r="E726" i="2"/>
  <c r="F726" i="2"/>
  <c r="G726" i="2"/>
  <c r="E727" i="2"/>
  <c r="F727" i="2"/>
  <c r="G727" i="2"/>
  <c r="E728" i="2"/>
  <c r="F728" i="2"/>
  <c r="G728" i="2"/>
  <c r="E729" i="2"/>
  <c r="F729" i="2"/>
  <c r="G729" i="2"/>
  <c r="E730" i="2"/>
  <c r="F730" i="2"/>
  <c r="G730" i="2"/>
  <c r="E731" i="2"/>
  <c r="F731" i="2"/>
  <c r="G731" i="2"/>
  <c r="E732" i="2"/>
  <c r="F732" i="2"/>
  <c r="G732" i="2"/>
  <c r="E733" i="2"/>
  <c r="F733" i="2"/>
  <c r="G733" i="2"/>
  <c r="E734" i="2"/>
  <c r="F734" i="2"/>
  <c r="G734" i="2"/>
  <c r="E735" i="2"/>
  <c r="F735" i="2"/>
  <c r="G735" i="2"/>
  <c r="E736" i="2"/>
  <c r="F736" i="2"/>
  <c r="G736" i="2"/>
  <c r="E737" i="2"/>
  <c r="F737" i="2"/>
  <c r="G737" i="2"/>
  <c r="E738" i="2"/>
  <c r="F738" i="2"/>
  <c r="G738" i="2"/>
  <c r="E739" i="2"/>
  <c r="F739" i="2"/>
  <c r="G739" i="2"/>
  <c r="E740" i="2"/>
  <c r="F740" i="2"/>
  <c r="G740" i="2"/>
  <c r="E741" i="2"/>
  <c r="F741" i="2"/>
  <c r="G741" i="2"/>
  <c r="E742" i="2"/>
  <c r="F742" i="2"/>
  <c r="G742" i="2"/>
  <c r="E743" i="2"/>
  <c r="F743" i="2"/>
  <c r="G743" i="2"/>
  <c r="E744" i="2"/>
  <c r="F744" i="2"/>
  <c r="G744" i="2"/>
  <c r="E745" i="2"/>
  <c r="F745" i="2"/>
  <c r="G745" i="2"/>
  <c r="E746" i="2"/>
  <c r="F746" i="2"/>
  <c r="G746" i="2"/>
  <c r="E747" i="2"/>
  <c r="F747" i="2"/>
  <c r="G747" i="2"/>
  <c r="E748" i="2"/>
  <c r="F748" i="2"/>
  <c r="G748" i="2"/>
  <c r="E749" i="2"/>
  <c r="F749" i="2"/>
  <c r="G749" i="2"/>
  <c r="E750" i="2"/>
  <c r="F750" i="2"/>
  <c r="G750" i="2"/>
  <c r="E751" i="2"/>
  <c r="F751" i="2"/>
  <c r="G751" i="2"/>
  <c r="E752" i="2"/>
  <c r="F752" i="2"/>
  <c r="G752" i="2"/>
  <c r="E753" i="2"/>
  <c r="F753" i="2"/>
  <c r="G753" i="2"/>
  <c r="E754" i="2"/>
  <c r="F754" i="2"/>
  <c r="G754" i="2"/>
  <c r="E755" i="2"/>
  <c r="F755" i="2"/>
  <c r="G755" i="2"/>
  <c r="E756" i="2"/>
  <c r="F756" i="2"/>
  <c r="G756" i="2"/>
  <c r="E757" i="2"/>
  <c r="F757" i="2"/>
  <c r="G757" i="2"/>
  <c r="E758" i="2"/>
  <c r="F758" i="2"/>
  <c r="G758" i="2"/>
  <c r="E759" i="2"/>
  <c r="F759" i="2"/>
  <c r="G759" i="2"/>
  <c r="E760" i="2"/>
  <c r="F760" i="2"/>
  <c r="G760" i="2"/>
  <c r="E761" i="2"/>
  <c r="F761" i="2"/>
  <c r="G761" i="2"/>
  <c r="E762" i="2"/>
  <c r="F762" i="2"/>
  <c r="G762" i="2"/>
  <c r="E763" i="2"/>
  <c r="F763" i="2"/>
  <c r="G763" i="2"/>
  <c r="E764" i="2"/>
  <c r="F764" i="2"/>
  <c r="G764" i="2"/>
  <c r="E765" i="2"/>
  <c r="F765" i="2"/>
  <c r="G765" i="2"/>
  <c r="E766" i="2"/>
  <c r="F766" i="2"/>
  <c r="G766" i="2"/>
  <c r="E767" i="2"/>
  <c r="F767" i="2"/>
  <c r="G767" i="2"/>
  <c r="E768" i="2"/>
  <c r="F768" i="2"/>
  <c r="G768" i="2"/>
  <c r="E769" i="2"/>
  <c r="F769" i="2"/>
  <c r="G769" i="2"/>
  <c r="E770" i="2"/>
  <c r="F770" i="2"/>
  <c r="G770" i="2"/>
  <c r="E771" i="2"/>
  <c r="F771" i="2"/>
  <c r="G771" i="2"/>
  <c r="E772" i="2"/>
  <c r="F772" i="2"/>
  <c r="G772" i="2"/>
  <c r="E773" i="2"/>
  <c r="F773" i="2"/>
  <c r="G773" i="2"/>
  <c r="E774" i="2"/>
  <c r="F774" i="2"/>
  <c r="G774" i="2"/>
  <c r="E775" i="2"/>
  <c r="F775" i="2"/>
  <c r="G775" i="2"/>
  <c r="E776" i="2"/>
  <c r="F776" i="2"/>
  <c r="G776" i="2"/>
  <c r="E777" i="2"/>
  <c r="F777" i="2"/>
  <c r="G777" i="2"/>
  <c r="E778" i="2"/>
  <c r="F778" i="2"/>
  <c r="G778" i="2"/>
  <c r="E779" i="2"/>
  <c r="F779" i="2"/>
  <c r="G779" i="2"/>
  <c r="E780" i="2"/>
  <c r="F780" i="2"/>
  <c r="G780" i="2"/>
  <c r="E781" i="2"/>
  <c r="F781" i="2"/>
  <c r="G781" i="2"/>
  <c r="E782" i="2"/>
  <c r="F782" i="2"/>
  <c r="G782" i="2"/>
  <c r="E783" i="2"/>
  <c r="F783" i="2"/>
  <c r="G783" i="2"/>
  <c r="E784" i="2"/>
  <c r="F784" i="2"/>
  <c r="G784" i="2"/>
  <c r="E785" i="2"/>
  <c r="F785" i="2"/>
  <c r="G785" i="2"/>
  <c r="E786" i="2"/>
  <c r="F786" i="2"/>
  <c r="G786" i="2"/>
  <c r="E787" i="2"/>
  <c r="F787" i="2"/>
  <c r="G787" i="2"/>
  <c r="E788" i="2"/>
  <c r="F788" i="2"/>
  <c r="G788" i="2"/>
  <c r="E789" i="2"/>
  <c r="F789" i="2"/>
  <c r="G789" i="2"/>
  <c r="E790" i="2"/>
  <c r="F790" i="2"/>
  <c r="G790" i="2"/>
  <c r="E791" i="2"/>
  <c r="F791" i="2"/>
  <c r="G791" i="2"/>
  <c r="E792" i="2"/>
  <c r="F792" i="2"/>
  <c r="G792" i="2"/>
  <c r="E793" i="2"/>
  <c r="F793" i="2"/>
  <c r="G793" i="2"/>
  <c r="E794" i="2"/>
  <c r="F794" i="2"/>
  <c r="G794" i="2"/>
  <c r="E795" i="2"/>
  <c r="F795" i="2"/>
  <c r="G795" i="2"/>
  <c r="E796" i="2"/>
  <c r="F796" i="2"/>
  <c r="G796" i="2"/>
  <c r="E797" i="2"/>
  <c r="F797" i="2"/>
  <c r="G797" i="2"/>
  <c r="E798" i="2"/>
  <c r="F798" i="2"/>
  <c r="G798" i="2"/>
  <c r="E799" i="2"/>
  <c r="F799" i="2"/>
  <c r="G799" i="2"/>
  <c r="E800" i="2"/>
  <c r="F800" i="2"/>
  <c r="G800" i="2"/>
  <c r="E801" i="2"/>
  <c r="F801" i="2"/>
  <c r="G801" i="2"/>
  <c r="E802" i="2"/>
  <c r="F802" i="2"/>
  <c r="G802" i="2"/>
  <c r="E803" i="2"/>
  <c r="F803" i="2"/>
  <c r="G803" i="2"/>
  <c r="E804" i="2"/>
  <c r="F804" i="2"/>
  <c r="G804" i="2"/>
  <c r="E805" i="2"/>
  <c r="F805" i="2"/>
  <c r="G805" i="2"/>
  <c r="E806" i="2"/>
  <c r="F806" i="2"/>
  <c r="G806" i="2"/>
  <c r="E807" i="2"/>
  <c r="F807" i="2"/>
  <c r="G807" i="2"/>
  <c r="E808" i="2"/>
  <c r="F808" i="2"/>
  <c r="G808" i="2"/>
  <c r="E809" i="2"/>
  <c r="F809" i="2"/>
  <c r="G809" i="2"/>
  <c r="E810" i="2"/>
  <c r="F810" i="2"/>
  <c r="G810" i="2"/>
  <c r="E811" i="2"/>
  <c r="F811" i="2"/>
  <c r="G811" i="2"/>
  <c r="E812" i="2"/>
  <c r="F812" i="2"/>
  <c r="G812" i="2"/>
  <c r="E813" i="2"/>
  <c r="F813" i="2"/>
  <c r="G813" i="2"/>
  <c r="E814" i="2"/>
  <c r="F814" i="2"/>
  <c r="G814" i="2"/>
  <c r="E815" i="2"/>
  <c r="F815" i="2"/>
  <c r="G815" i="2"/>
  <c r="E816" i="2"/>
  <c r="F816" i="2"/>
  <c r="G816" i="2"/>
  <c r="E817" i="2"/>
  <c r="F817" i="2"/>
  <c r="G817" i="2"/>
  <c r="E818" i="2"/>
  <c r="F818" i="2"/>
  <c r="G818" i="2"/>
  <c r="E819" i="2"/>
  <c r="F819" i="2"/>
  <c r="G819" i="2"/>
  <c r="E820" i="2"/>
  <c r="F820" i="2"/>
  <c r="G820" i="2"/>
  <c r="E821" i="2"/>
  <c r="F821" i="2"/>
  <c r="G821" i="2"/>
  <c r="E822" i="2"/>
  <c r="F822" i="2"/>
  <c r="G822" i="2"/>
  <c r="E823" i="2"/>
  <c r="F823" i="2"/>
  <c r="G823" i="2"/>
  <c r="E824" i="2"/>
  <c r="F824" i="2"/>
  <c r="G824" i="2"/>
  <c r="E825" i="2"/>
  <c r="F825" i="2"/>
  <c r="G825" i="2"/>
  <c r="E826" i="2"/>
  <c r="F826" i="2"/>
  <c r="G826" i="2"/>
  <c r="E827" i="2"/>
  <c r="F827" i="2"/>
  <c r="G827" i="2"/>
  <c r="E828" i="2"/>
  <c r="F828" i="2"/>
  <c r="G828" i="2"/>
  <c r="E829" i="2"/>
  <c r="F829" i="2"/>
  <c r="G829" i="2"/>
  <c r="E830" i="2"/>
  <c r="F830" i="2"/>
  <c r="G830" i="2"/>
  <c r="E831" i="2"/>
  <c r="F831" i="2"/>
  <c r="G831" i="2"/>
  <c r="E832" i="2"/>
  <c r="F832" i="2"/>
  <c r="G832" i="2"/>
  <c r="E833" i="2"/>
  <c r="F833" i="2"/>
  <c r="G833" i="2"/>
  <c r="E834" i="2"/>
  <c r="F834" i="2"/>
  <c r="G834" i="2"/>
  <c r="E835" i="2"/>
  <c r="F835" i="2"/>
  <c r="G835" i="2"/>
  <c r="E836" i="2"/>
  <c r="F836" i="2"/>
  <c r="G836" i="2"/>
  <c r="E837" i="2"/>
  <c r="F837" i="2"/>
  <c r="G837" i="2"/>
  <c r="E838" i="2"/>
  <c r="F838" i="2"/>
  <c r="G838" i="2"/>
  <c r="E839" i="2"/>
  <c r="F839" i="2"/>
  <c r="G839" i="2"/>
  <c r="E840" i="2"/>
  <c r="F840" i="2"/>
  <c r="G840" i="2"/>
  <c r="E841" i="2"/>
  <c r="F841" i="2"/>
  <c r="G841" i="2"/>
  <c r="E842" i="2"/>
  <c r="F842" i="2"/>
  <c r="G842" i="2"/>
  <c r="E843" i="2"/>
  <c r="F843" i="2"/>
  <c r="G843" i="2"/>
  <c r="E844" i="2"/>
  <c r="F844" i="2"/>
  <c r="G844" i="2"/>
  <c r="E845" i="2"/>
  <c r="F845" i="2"/>
  <c r="G845" i="2"/>
  <c r="E846" i="2"/>
  <c r="F846" i="2"/>
  <c r="G846" i="2"/>
  <c r="E847" i="2"/>
  <c r="F847" i="2"/>
  <c r="G847" i="2"/>
  <c r="E848" i="2"/>
  <c r="F848" i="2"/>
  <c r="G848" i="2"/>
  <c r="E849" i="2"/>
  <c r="F849" i="2"/>
  <c r="G849" i="2"/>
  <c r="E850" i="2"/>
  <c r="F850" i="2"/>
  <c r="G850" i="2"/>
  <c r="E851" i="2"/>
  <c r="F851" i="2"/>
  <c r="G851" i="2"/>
  <c r="E852" i="2"/>
  <c r="F852" i="2"/>
  <c r="G852" i="2"/>
  <c r="E853" i="2"/>
  <c r="F853" i="2"/>
  <c r="G853" i="2"/>
  <c r="E854" i="2"/>
  <c r="F854" i="2"/>
  <c r="G854" i="2"/>
  <c r="E855" i="2"/>
  <c r="F855" i="2"/>
  <c r="G855" i="2"/>
  <c r="E856" i="2"/>
  <c r="F856" i="2"/>
  <c r="G856" i="2"/>
  <c r="E857" i="2"/>
  <c r="F857" i="2"/>
  <c r="G857" i="2"/>
  <c r="E858" i="2"/>
  <c r="F858" i="2"/>
  <c r="G858" i="2"/>
  <c r="E859" i="2"/>
  <c r="F859" i="2"/>
  <c r="G859" i="2"/>
  <c r="E860" i="2"/>
  <c r="F860" i="2"/>
  <c r="G860" i="2"/>
  <c r="E861" i="2"/>
  <c r="F861" i="2"/>
  <c r="G861" i="2"/>
  <c r="E862" i="2"/>
  <c r="F862" i="2"/>
  <c r="G862" i="2"/>
  <c r="E863" i="2"/>
  <c r="F863" i="2"/>
  <c r="G863" i="2"/>
  <c r="E864" i="2"/>
  <c r="F864" i="2"/>
  <c r="G864" i="2"/>
  <c r="E865" i="2"/>
  <c r="F865" i="2"/>
  <c r="G865" i="2"/>
  <c r="E866" i="2"/>
  <c r="F866" i="2"/>
  <c r="G866" i="2"/>
  <c r="E867" i="2"/>
  <c r="F867" i="2"/>
  <c r="G867" i="2"/>
  <c r="E868" i="2"/>
  <c r="F868" i="2"/>
  <c r="G868" i="2"/>
  <c r="E869" i="2"/>
  <c r="F869" i="2"/>
  <c r="G869" i="2"/>
  <c r="E870" i="2"/>
  <c r="F870" i="2"/>
  <c r="G870" i="2"/>
  <c r="E871" i="2"/>
  <c r="F871" i="2"/>
  <c r="G871" i="2"/>
  <c r="E872" i="2"/>
  <c r="F872" i="2"/>
  <c r="G872" i="2"/>
  <c r="E873" i="2"/>
  <c r="F873" i="2"/>
  <c r="G873" i="2"/>
  <c r="E874" i="2"/>
  <c r="F874" i="2"/>
  <c r="G874" i="2"/>
  <c r="E875" i="2"/>
  <c r="F875" i="2"/>
  <c r="G875" i="2"/>
  <c r="E876" i="2"/>
  <c r="F876" i="2"/>
  <c r="G876" i="2"/>
  <c r="E877" i="2"/>
  <c r="F877" i="2"/>
  <c r="G877" i="2"/>
  <c r="E878" i="2"/>
  <c r="F878" i="2"/>
  <c r="G878" i="2"/>
  <c r="E879" i="2"/>
  <c r="F879" i="2"/>
  <c r="G879" i="2"/>
  <c r="E880" i="2"/>
  <c r="F880" i="2"/>
  <c r="G880" i="2"/>
  <c r="E881" i="2"/>
  <c r="F881" i="2"/>
  <c r="G881" i="2"/>
  <c r="E882" i="2"/>
  <c r="F882" i="2"/>
  <c r="G882" i="2"/>
  <c r="E883" i="2"/>
  <c r="F883" i="2"/>
  <c r="G883" i="2"/>
  <c r="E884" i="2"/>
  <c r="F884" i="2"/>
  <c r="G884" i="2"/>
  <c r="E885" i="2"/>
  <c r="F885" i="2"/>
  <c r="G885" i="2"/>
  <c r="E886" i="2"/>
  <c r="F886" i="2"/>
  <c r="G886" i="2"/>
  <c r="E887" i="2"/>
  <c r="F887" i="2"/>
  <c r="G887" i="2"/>
  <c r="E888" i="2"/>
  <c r="F888" i="2"/>
  <c r="G888" i="2"/>
  <c r="E889" i="2"/>
  <c r="F889" i="2"/>
  <c r="G889" i="2"/>
  <c r="E890" i="2"/>
  <c r="F890" i="2"/>
  <c r="G890" i="2"/>
  <c r="E891" i="2"/>
  <c r="F891" i="2"/>
  <c r="G891" i="2"/>
  <c r="E892" i="2"/>
  <c r="F892" i="2"/>
  <c r="G892" i="2"/>
  <c r="E893" i="2"/>
  <c r="F893" i="2"/>
  <c r="G893" i="2"/>
  <c r="E894" i="2"/>
  <c r="F894" i="2"/>
  <c r="G894" i="2"/>
  <c r="E895" i="2"/>
  <c r="F895" i="2"/>
  <c r="G895" i="2"/>
  <c r="E896" i="2"/>
  <c r="F896" i="2"/>
  <c r="G896" i="2"/>
  <c r="E897" i="2"/>
  <c r="F897" i="2"/>
  <c r="G897" i="2"/>
  <c r="E898" i="2"/>
  <c r="F898" i="2"/>
  <c r="G898" i="2"/>
  <c r="E899" i="2"/>
  <c r="F899" i="2"/>
  <c r="G899" i="2"/>
  <c r="E900" i="2"/>
  <c r="F900" i="2"/>
  <c r="G900" i="2"/>
  <c r="E901" i="2"/>
  <c r="F901" i="2"/>
  <c r="G901" i="2"/>
  <c r="E902" i="2"/>
  <c r="F902" i="2"/>
  <c r="G902" i="2"/>
  <c r="E903" i="2"/>
  <c r="F903" i="2"/>
  <c r="G903" i="2"/>
  <c r="E904" i="2"/>
  <c r="F904" i="2"/>
  <c r="G904" i="2"/>
  <c r="E905" i="2"/>
  <c r="F905" i="2"/>
  <c r="G905" i="2"/>
  <c r="E906" i="2"/>
  <c r="F906" i="2"/>
  <c r="G906" i="2"/>
  <c r="E907" i="2"/>
  <c r="F907" i="2"/>
  <c r="G907" i="2"/>
  <c r="E908" i="2"/>
  <c r="F908" i="2"/>
  <c r="G908" i="2"/>
  <c r="E909" i="2"/>
  <c r="F909" i="2"/>
  <c r="G909" i="2"/>
  <c r="E910" i="2"/>
  <c r="F910" i="2"/>
  <c r="G910" i="2"/>
  <c r="E911" i="2"/>
  <c r="F911" i="2"/>
  <c r="G911" i="2"/>
  <c r="E912" i="2"/>
  <c r="F912" i="2"/>
  <c r="G912" i="2"/>
  <c r="E913" i="2"/>
  <c r="F913" i="2"/>
  <c r="G913" i="2"/>
  <c r="E914" i="2"/>
  <c r="F914" i="2"/>
  <c r="G914" i="2"/>
  <c r="E915" i="2"/>
  <c r="F915" i="2"/>
  <c r="G915" i="2"/>
  <c r="E916" i="2"/>
  <c r="F916" i="2"/>
  <c r="G916" i="2"/>
  <c r="E917" i="2"/>
  <c r="F917" i="2"/>
  <c r="G917" i="2"/>
  <c r="E918" i="2"/>
  <c r="F918" i="2"/>
  <c r="G918" i="2"/>
  <c r="E919" i="2"/>
  <c r="F919" i="2"/>
  <c r="G919" i="2"/>
  <c r="E920" i="2"/>
  <c r="F920" i="2"/>
  <c r="G920" i="2"/>
  <c r="E921" i="2"/>
  <c r="F921" i="2"/>
  <c r="G921" i="2"/>
  <c r="E922" i="2"/>
  <c r="F922" i="2"/>
  <c r="G922" i="2"/>
  <c r="E923" i="2"/>
  <c r="F923" i="2"/>
  <c r="G923" i="2"/>
  <c r="E924" i="2"/>
  <c r="F924" i="2"/>
  <c r="G924" i="2"/>
  <c r="E925" i="2"/>
  <c r="F925" i="2"/>
  <c r="G925" i="2"/>
  <c r="E926" i="2"/>
  <c r="F926" i="2"/>
  <c r="G926" i="2"/>
  <c r="E927" i="2"/>
  <c r="F927" i="2"/>
  <c r="G927" i="2"/>
  <c r="E928" i="2"/>
  <c r="F928" i="2"/>
  <c r="G928" i="2"/>
  <c r="E929" i="2"/>
  <c r="F929" i="2"/>
  <c r="G929" i="2"/>
  <c r="E930" i="2"/>
  <c r="F930" i="2"/>
  <c r="G930" i="2"/>
  <c r="E931" i="2"/>
  <c r="F931" i="2"/>
  <c r="G931" i="2"/>
  <c r="E932" i="2"/>
  <c r="F932" i="2"/>
  <c r="G932" i="2"/>
  <c r="E933" i="2"/>
  <c r="F933" i="2"/>
  <c r="G933" i="2"/>
  <c r="E934" i="2"/>
  <c r="F934" i="2"/>
  <c r="G934" i="2"/>
  <c r="E935" i="2"/>
  <c r="F935" i="2"/>
  <c r="G935" i="2"/>
  <c r="E936" i="2"/>
  <c r="F936" i="2"/>
  <c r="G936" i="2"/>
  <c r="E937" i="2"/>
  <c r="F937" i="2"/>
  <c r="G937" i="2"/>
  <c r="E938" i="2"/>
  <c r="F938" i="2"/>
  <c r="G938" i="2"/>
  <c r="E939" i="2"/>
  <c r="F939" i="2"/>
  <c r="G939" i="2"/>
  <c r="E940" i="2"/>
  <c r="F940" i="2"/>
  <c r="G940" i="2"/>
  <c r="E941" i="2"/>
  <c r="F941" i="2"/>
  <c r="G941" i="2"/>
  <c r="E942" i="2"/>
  <c r="F942" i="2"/>
  <c r="G942" i="2"/>
  <c r="E943" i="2"/>
  <c r="F943" i="2"/>
  <c r="G943" i="2"/>
  <c r="E944" i="2"/>
  <c r="F944" i="2"/>
  <c r="G944" i="2"/>
  <c r="E945" i="2"/>
  <c r="F945" i="2"/>
  <c r="G945" i="2"/>
  <c r="E946" i="2"/>
  <c r="F946" i="2"/>
  <c r="G946" i="2"/>
  <c r="E947" i="2"/>
  <c r="F947" i="2"/>
  <c r="G947" i="2"/>
  <c r="E948" i="2"/>
  <c r="F948" i="2"/>
  <c r="G948" i="2"/>
  <c r="E949" i="2"/>
  <c r="F949" i="2"/>
  <c r="G949" i="2"/>
  <c r="E950" i="2"/>
  <c r="F950" i="2"/>
  <c r="G950" i="2"/>
  <c r="E951" i="2"/>
  <c r="F951" i="2"/>
  <c r="G951" i="2"/>
  <c r="E952" i="2"/>
  <c r="F952" i="2"/>
  <c r="G952" i="2"/>
  <c r="E953" i="2"/>
  <c r="F953" i="2"/>
  <c r="G953" i="2"/>
  <c r="E954" i="2"/>
  <c r="F954" i="2"/>
  <c r="G954" i="2"/>
  <c r="E955" i="2"/>
  <c r="F955" i="2"/>
  <c r="G955" i="2"/>
  <c r="E956" i="2"/>
  <c r="F956" i="2"/>
  <c r="G956" i="2"/>
  <c r="E957" i="2"/>
  <c r="F957" i="2"/>
  <c r="G957" i="2"/>
  <c r="E958" i="2"/>
  <c r="F958" i="2"/>
  <c r="G958" i="2"/>
  <c r="E959" i="2"/>
  <c r="F959" i="2"/>
  <c r="G959" i="2"/>
  <c r="E960" i="2"/>
  <c r="F960" i="2"/>
  <c r="G960" i="2"/>
  <c r="E961" i="2"/>
  <c r="F961" i="2"/>
  <c r="G961" i="2"/>
  <c r="E962" i="2"/>
  <c r="F962" i="2"/>
  <c r="G962" i="2"/>
  <c r="E963" i="2"/>
  <c r="F963" i="2"/>
  <c r="G963" i="2"/>
  <c r="E964" i="2"/>
  <c r="F964" i="2"/>
  <c r="G964" i="2"/>
  <c r="E965" i="2"/>
  <c r="F965" i="2"/>
  <c r="G965" i="2"/>
  <c r="E966" i="2"/>
  <c r="F966" i="2"/>
  <c r="G966" i="2"/>
  <c r="E967" i="2"/>
  <c r="F967" i="2"/>
  <c r="G967" i="2"/>
  <c r="E968" i="2"/>
  <c r="F968" i="2"/>
  <c r="G968" i="2"/>
  <c r="E969" i="2"/>
  <c r="F969" i="2"/>
  <c r="G969" i="2"/>
  <c r="E970" i="2"/>
  <c r="F970" i="2"/>
  <c r="G970" i="2"/>
  <c r="E971" i="2"/>
  <c r="F971" i="2"/>
  <c r="G971" i="2"/>
  <c r="E972" i="2"/>
  <c r="F972" i="2"/>
  <c r="G972" i="2"/>
  <c r="E973" i="2"/>
  <c r="F973" i="2"/>
  <c r="G973" i="2"/>
  <c r="E974" i="2"/>
  <c r="F974" i="2"/>
  <c r="G974" i="2"/>
  <c r="E975" i="2"/>
  <c r="F975" i="2"/>
  <c r="G975" i="2"/>
  <c r="E976" i="2"/>
  <c r="F976" i="2"/>
  <c r="G976" i="2"/>
  <c r="E977" i="2"/>
  <c r="F977" i="2"/>
  <c r="G977" i="2"/>
  <c r="E978" i="2"/>
  <c r="F978" i="2"/>
  <c r="G978" i="2"/>
  <c r="E979" i="2"/>
  <c r="F979" i="2"/>
  <c r="G979" i="2"/>
  <c r="E980" i="2"/>
  <c r="F980" i="2"/>
  <c r="G980" i="2"/>
  <c r="E981" i="2"/>
  <c r="F981" i="2"/>
  <c r="G981" i="2"/>
  <c r="E982" i="2"/>
  <c r="F982" i="2"/>
  <c r="G982" i="2"/>
  <c r="E983" i="2"/>
  <c r="F983" i="2"/>
  <c r="G983" i="2"/>
  <c r="E984" i="2"/>
  <c r="F984" i="2"/>
  <c r="G984" i="2"/>
  <c r="E985" i="2"/>
  <c r="F985" i="2"/>
  <c r="G985" i="2"/>
  <c r="E986" i="2"/>
  <c r="F986" i="2"/>
  <c r="G986" i="2"/>
  <c r="E987" i="2"/>
  <c r="F987" i="2"/>
  <c r="G987" i="2"/>
  <c r="E988" i="2"/>
  <c r="F988" i="2"/>
  <c r="G988" i="2"/>
  <c r="E989" i="2"/>
  <c r="F989" i="2"/>
  <c r="G989" i="2"/>
  <c r="E990" i="2"/>
  <c r="F990" i="2"/>
  <c r="G990" i="2"/>
  <c r="E991" i="2"/>
  <c r="F991" i="2"/>
  <c r="G991" i="2"/>
  <c r="E992" i="2"/>
  <c r="F992" i="2"/>
  <c r="G992" i="2"/>
  <c r="E993" i="2"/>
  <c r="F993" i="2"/>
  <c r="G993" i="2"/>
  <c r="E994" i="2"/>
  <c r="F994" i="2"/>
  <c r="G994" i="2"/>
  <c r="E995" i="2"/>
  <c r="F995" i="2"/>
  <c r="G995" i="2"/>
  <c r="E996" i="2"/>
  <c r="F996" i="2"/>
  <c r="G996" i="2"/>
  <c r="E997" i="2"/>
  <c r="F997" i="2"/>
  <c r="G997" i="2"/>
  <c r="E998" i="2"/>
  <c r="F998" i="2"/>
  <c r="G998" i="2"/>
  <c r="E999" i="2"/>
  <c r="F999" i="2"/>
  <c r="G999" i="2"/>
  <c r="E1000" i="2"/>
  <c r="F1000" i="2"/>
  <c r="G1000" i="2"/>
  <c r="E1001" i="2"/>
  <c r="F1001" i="2"/>
  <c r="G1001" i="2"/>
  <c r="E1002" i="2"/>
  <c r="F1002" i="2"/>
  <c r="G1002" i="2"/>
  <c r="E1003" i="2"/>
  <c r="F1003" i="2"/>
  <c r="G1003" i="2"/>
  <c r="E1004" i="2"/>
  <c r="F1004" i="2"/>
  <c r="G1004" i="2"/>
  <c r="E1005" i="2"/>
  <c r="F1005" i="2"/>
  <c r="G1005" i="2"/>
  <c r="E1006" i="2"/>
  <c r="F1006" i="2"/>
  <c r="G1006" i="2"/>
  <c r="E1007" i="2"/>
  <c r="F1007" i="2"/>
  <c r="G1007" i="2"/>
  <c r="E1008" i="2"/>
  <c r="F1008" i="2"/>
  <c r="G1008" i="2"/>
  <c r="E1009" i="2"/>
  <c r="F1009" i="2"/>
  <c r="G1009" i="2"/>
  <c r="E1010" i="2"/>
  <c r="F1010" i="2"/>
  <c r="G1010" i="2"/>
  <c r="E1011" i="2"/>
  <c r="F1011" i="2"/>
  <c r="G1011" i="2"/>
  <c r="E1012" i="2"/>
  <c r="F1012" i="2"/>
  <c r="G1012" i="2"/>
  <c r="E1013" i="2"/>
  <c r="F1013" i="2"/>
  <c r="G1013" i="2"/>
  <c r="E1014" i="2"/>
  <c r="F1014" i="2"/>
  <c r="G1014" i="2"/>
  <c r="E1015" i="2"/>
  <c r="F1015" i="2"/>
  <c r="G1015" i="2"/>
  <c r="E1016" i="2"/>
  <c r="F1016" i="2"/>
  <c r="G1016" i="2"/>
  <c r="E1017" i="2"/>
  <c r="F1017" i="2"/>
  <c r="G1017" i="2"/>
  <c r="E1018" i="2"/>
  <c r="F1018" i="2"/>
  <c r="G1018" i="2"/>
  <c r="E1019" i="2"/>
  <c r="F1019" i="2"/>
  <c r="G1019" i="2"/>
  <c r="E1020" i="2"/>
  <c r="F1020" i="2"/>
  <c r="G1020" i="2"/>
  <c r="E1021" i="2"/>
  <c r="F1021" i="2"/>
  <c r="G1021" i="2"/>
  <c r="E1022" i="2"/>
  <c r="F1022" i="2"/>
  <c r="G1022" i="2"/>
  <c r="E1023" i="2"/>
  <c r="F1023" i="2"/>
  <c r="G1023" i="2"/>
  <c r="E1024" i="2"/>
  <c r="F1024" i="2"/>
  <c r="G1024" i="2"/>
  <c r="E1025" i="2"/>
  <c r="F1025" i="2"/>
  <c r="G1025" i="2"/>
  <c r="E1026" i="2"/>
  <c r="F1026" i="2"/>
  <c r="G1026" i="2"/>
  <c r="E1027" i="2"/>
  <c r="F1027" i="2"/>
  <c r="G1027" i="2"/>
  <c r="E1028" i="2"/>
  <c r="F1028" i="2"/>
  <c r="G1028" i="2"/>
  <c r="E1029" i="2"/>
  <c r="F1029" i="2"/>
  <c r="G1029" i="2"/>
  <c r="E1030" i="2"/>
  <c r="F1030" i="2"/>
  <c r="G1030" i="2"/>
  <c r="E1031" i="2"/>
  <c r="F1031" i="2"/>
  <c r="G1031" i="2"/>
  <c r="E1032" i="2"/>
  <c r="F1032" i="2"/>
  <c r="G1032" i="2"/>
  <c r="E1033" i="2"/>
  <c r="F1033" i="2"/>
  <c r="G1033" i="2"/>
  <c r="E1034" i="2"/>
  <c r="F1034" i="2"/>
  <c r="G1034" i="2"/>
  <c r="E1035" i="2"/>
  <c r="F1035" i="2"/>
  <c r="G1035" i="2"/>
  <c r="E1036" i="2"/>
  <c r="F1036" i="2"/>
  <c r="G1036" i="2"/>
  <c r="E1037" i="2"/>
  <c r="F1037" i="2"/>
  <c r="G1037" i="2"/>
  <c r="E1038" i="2"/>
  <c r="F1038" i="2"/>
  <c r="G1038" i="2"/>
  <c r="E1039" i="2"/>
  <c r="F1039" i="2"/>
  <c r="G1039" i="2"/>
  <c r="E1040" i="2"/>
  <c r="F1040" i="2"/>
  <c r="G1040" i="2"/>
  <c r="E1041" i="2"/>
  <c r="F1041" i="2"/>
  <c r="G1041" i="2"/>
  <c r="E1042" i="2"/>
  <c r="F1042" i="2"/>
  <c r="G1042" i="2"/>
  <c r="E1043" i="2"/>
  <c r="F1043" i="2"/>
  <c r="G1043" i="2"/>
  <c r="E1044" i="2"/>
  <c r="F1044" i="2"/>
  <c r="G1044" i="2"/>
  <c r="E1045" i="2"/>
  <c r="F1045" i="2"/>
  <c r="G1045" i="2"/>
  <c r="E1046" i="2"/>
  <c r="F1046" i="2"/>
  <c r="G1046" i="2"/>
  <c r="E1047" i="2"/>
  <c r="F1047" i="2"/>
  <c r="G1047" i="2"/>
  <c r="E1048" i="2"/>
  <c r="F1048" i="2"/>
  <c r="G1048" i="2"/>
  <c r="E1049" i="2"/>
  <c r="F1049" i="2"/>
  <c r="G1049" i="2"/>
  <c r="E1050" i="2"/>
  <c r="F1050" i="2"/>
  <c r="G1050" i="2"/>
  <c r="E1051" i="2"/>
  <c r="F1051" i="2"/>
  <c r="G1051" i="2"/>
  <c r="E1052" i="2"/>
  <c r="F1052" i="2"/>
  <c r="G1052" i="2"/>
  <c r="E1053" i="2"/>
  <c r="F1053" i="2"/>
  <c r="G1053" i="2"/>
  <c r="E1054" i="2"/>
  <c r="F1054" i="2"/>
  <c r="G1054" i="2"/>
  <c r="E1055" i="2"/>
  <c r="F1055" i="2"/>
  <c r="G1055" i="2"/>
  <c r="E1056" i="2"/>
  <c r="F1056" i="2"/>
  <c r="G1056" i="2"/>
  <c r="E1057" i="2"/>
  <c r="F1057" i="2"/>
  <c r="G1057" i="2"/>
  <c r="E1058" i="2"/>
  <c r="F1058" i="2"/>
  <c r="G1058" i="2"/>
  <c r="E1059" i="2"/>
  <c r="F1059" i="2"/>
  <c r="G1059" i="2"/>
  <c r="E1060" i="2"/>
  <c r="F1060" i="2"/>
  <c r="G1060" i="2"/>
  <c r="E1061" i="2"/>
  <c r="F1061" i="2"/>
  <c r="G1061" i="2"/>
  <c r="E1062" i="2"/>
  <c r="F1062" i="2"/>
  <c r="G1062" i="2"/>
  <c r="E1063" i="2"/>
  <c r="F1063" i="2"/>
  <c r="G1063" i="2"/>
  <c r="E1064" i="2"/>
  <c r="F1064" i="2"/>
  <c r="G1064" i="2"/>
  <c r="E1065" i="2"/>
  <c r="F1065" i="2"/>
  <c r="G1065" i="2"/>
  <c r="E1066" i="2"/>
  <c r="F1066" i="2"/>
  <c r="G1066" i="2"/>
  <c r="E1067" i="2"/>
  <c r="F1067" i="2"/>
  <c r="G1067" i="2"/>
  <c r="E1068" i="2"/>
  <c r="F1068" i="2"/>
  <c r="G1068" i="2"/>
  <c r="E1069" i="2"/>
  <c r="F1069" i="2"/>
  <c r="G1069" i="2"/>
  <c r="E1070" i="2"/>
  <c r="F1070" i="2"/>
  <c r="G1070" i="2"/>
  <c r="E1071" i="2"/>
  <c r="F1071" i="2"/>
  <c r="G1071" i="2"/>
  <c r="E1072" i="2"/>
  <c r="F1072" i="2"/>
  <c r="G1072" i="2"/>
  <c r="E1073" i="2"/>
  <c r="F1073" i="2"/>
  <c r="G1073" i="2"/>
  <c r="E1074" i="2"/>
  <c r="F1074" i="2"/>
  <c r="G1074" i="2"/>
  <c r="E1075" i="2"/>
  <c r="F1075" i="2"/>
  <c r="G1075" i="2"/>
  <c r="E1076" i="2"/>
  <c r="F1076" i="2"/>
  <c r="G1076" i="2"/>
  <c r="E1077" i="2"/>
  <c r="F1077" i="2"/>
  <c r="G1077" i="2"/>
  <c r="E1078" i="2"/>
  <c r="F1078" i="2"/>
  <c r="G1078" i="2"/>
  <c r="E1079" i="2"/>
  <c r="F1079" i="2"/>
  <c r="G1079" i="2"/>
  <c r="E1080" i="2"/>
  <c r="F1080" i="2"/>
  <c r="G1080" i="2"/>
  <c r="E1081" i="2"/>
  <c r="F1081" i="2"/>
  <c r="G1081" i="2"/>
  <c r="E1082" i="2"/>
  <c r="F1082" i="2"/>
  <c r="G1082" i="2"/>
  <c r="E1083" i="2"/>
  <c r="F1083" i="2"/>
  <c r="G1083" i="2"/>
  <c r="E1084" i="2"/>
  <c r="F1084" i="2"/>
  <c r="G1084" i="2"/>
  <c r="E1085" i="2"/>
  <c r="F1085" i="2"/>
  <c r="G1085" i="2"/>
  <c r="E1086" i="2"/>
  <c r="F1086" i="2"/>
  <c r="G1086" i="2"/>
  <c r="E1087" i="2"/>
  <c r="F1087" i="2"/>
  <c r="G1087" i="2"/>
  <c r="E1088" i="2"/>
  <c r="F1088" i="2"/>
  <c r="G1088" i="2"/>
  <c r="E1089" i="2"/>
  <c r="F1089" i="2"/>
  <c r="G1089" i="2"/>
  <c r="E1090" i="2"/>
  <c r="F1090" i="2"/>
  <c r="G1090" i="2"/>
  <c r="E1091" i="2"/>
  <c r="F1091" i="2"/>
  <c r="G1091" i="2"/>
  <c r="E1092" i="2"/>
  <c r="F1092" i="2"/>
  <c r="G1092" i="2"/>
  <c r="E1093" i="2"/>
  <c r="F1093" i="2"/>
  <c r="G1093" i="2"/>
  <c r="E1094" i="2"/>
  <c r="F1094" i="2"/>
  <c r="G1094" i="2"/>
  <c r="E1095" i="2"/>
  <c r="F1095" i="2"/>
  <c r="G1095" i="2"/>
  <c r="E1096" i="2"/>
  <c r="F1096" i="2"/>
  <c r="G1096" i="2"/>
  <c r="E1097" i="2"/>
  <c r="F1097" i="2"/>
  <c r="G1097" i="2"/>
  <c r="E1098" i="2"/>
  <c r="F1098" i="2"/>
  <c r="G1098" i="2"/>
  <c r="E1099" i="2"/>
  <c r="F1099" i="2"/>
  <c r="G1099" i="2"/>
  <c r="E1100" i="2"/>
  <c r="F1100" i="2"/>
  <c r="G1100" i="2"/>
  <c r="E1101" i="2"/>
  <c r="F1101" i="2"/>
  <c r="G1101" i="2"/>
  <c r="E1102" i="2"/>
  <c r="F1102" i="2"/>
  <c r="G1102" i="2"/>
  <c r="E1103" i="2"/>
  <c r="F1103" i="2"/>
  <c r="G1103" i="2"/>
  <c r="E1104" i="2"/>
  <c r="F1104" i="2"/>
  <c r="G1104" i="2"/>
  <c r="E1105" i="2"/>
  <c r="F1105" i="2"/>
  <c r="G1105" i="2"/>
  <c r="E1106" i="2"/>
  <c r="F1106" i="2"/>
  <c r="G1106" i="2"/>
  <c r="E1107" i="2"/>
  <c r="F1107" i="2"/>
  <c r="G1107" i="2"/>
  <c r="E1108" i="2"/>
  <c r="F1108" i="2"/>
  <c r="G1108" i="2"/>
  <c r="E1109" i="2"/>
  <c r="F1109" i="2"/>
  <c r="G1109" i="2"/>
  <c r="E1110" i="2"/>
  <c r="F1110" i="2"/>
  <c r="G1110" i="2"/>
  <c r="E1111" i="2"/>
  <c r="F1111" i="2"/>
  <c r="G1111" i="2"/>
  <c r="E1112" i="2"/>
  <c r="F1112" i="2"/>
  <c r="G1112" i="2"/>
  <c r="E1113" i="2"/>
  <c r="F1113" i="2"/>
  <c r="G1113" i="2"/>
  <c r="E1114" i="2"/>
  <c r="F1114" i="2"/>
  <c r="G1114" i="2"/>
  <c r="E1115" i="2"/>
  <c r="F1115" i="2"/>
  <c r="G1115" i="2"/>
  <c r="E1116" i="2"/>
  <c r="F1116" i="2"/>
  <c r="G1116" i="2"/>
  <c r="E1117" i="2"/>
  <c r="F1117" i="2"/>
  <c r="G1117" i="2"/>
  <c r="E1118" i="2"/>
  <c r="F1118" i="2"/>
  <c r="G1118" i="2"/>
  <c r="E1119" i="2"/>
  <c r="F1119" i="2"/>
  <c r="G1119" i="2"/>
  <c r="E1120" i="2"/>
  <c r="F1120" i="2"/>
  <c r="G1120" i="2"/>
  <c r="E1121" i="2"/>
  <c r="F1121" i="2"/>
  <c r="G1121" i="2"/>
  <c r="E1122" i="2"/>
  <c r="F1122" i="2"/>
  <c r="G1122" i="2"/>
  <c r="E1123" i="2"/>
  <c r="F1123" i="2"/>
  <c r="G1123" i="2"/>
  <c r="E1124" i="2"/>
  <c r="F1124" i="2"/>
  <c r="G1124" i="2"/>
  <c r="E1125" i="2"/>
  <c r="F1125" i="2"/>
  <c r="G1125" i="2"/>
  <c r="E1126" i="2"/>
  <c r="F1126" i="2"/>
  <c r="G1126" i="2"/>
  <c r="E1127" i="2"/>
  <c r="F1127" i="2"/>
  <c r="G1127" i="2"/>
  <c r="E1128" i="2"/>
  <c r="F1128" i="2"/>
  <c r="G1128" i="2"/>
  <c r="E1129" i="2"/>
  <c r="F1129" i="2"/>
  <c r="G1129" i="2"/>
  <c r="E1130" i="2"/>
  <c r="F1130" i="2"/>
  <c r="G1130" i="2"/>
  <c r="E1131" i="2"/>
  <c r="F1131" i="2"/>
  <c r="G1131" i="2"/>
  <c r="E1132" i="2"/>
  <c r="F1132" i="2"/>
  <c r="G1132" i="2"/>
  <c r="E1133" i="2"/>
  <c r="F1133" i="2"/>
  <c r="G1133" i="2"/>
  <c r="E1134" i="2"/>
  <c r="F1134" i="2"/>
  <c r="G1134" i="2"/>
  <c r="E1135" i="2"/>
  <c r="F1135" i="2"/>
  <c r="G1135" i="2"/>
  <c r="E1136" i="2"/>
  <c r="F1136" i="2"/>
  <c r="G1136" i="2"/>
  <c r="E1137" i="2"/>
  <c r="F1137" i="2"/>
  <c r="G1137" i="2"/>
  <c r="E1138" i="2"/>
  <c r="F1138" i="2"/>
  <c r="G1138" i="2"/>
  <c r="E1139" i="2"/>
  <c r="F1139" i="2"/>
  <c r="G1139" i="2"/>
  <c r="E1140" i="2"/>
  <c r="F1140" i="2"/>
  <c r="G1140" i="2"/>
  <c r="E1141" i="2"/>
  <c r="F1141" i="2"/>
  <c r="G1141" i="2"/>
  <c r="E1142" i="2"/>
  <c r="F1142" i="2"/>
  <c r="G1142" i="2"/>
  <c r="E1143" i="2"/>
  <c r="F1143" i="2"/>
  <c r="G1143" i="2"/>
  <c r="E1144" i="2"/>
  <c r="F1144" i="2"/>
  <c r="G1144" i="2"/>
  <c r="E1145" i="2"/>
  <c r="F1145" i="2"/>
  <c r="G1145" i="2"/>
  <c r="E1146" i="2"/>
  <c r="F1146" i="2"/>
  <c r="G1146" i="2"/>
  <c r="E1147" i="2"/>
  <c r="F1147" i="2"/>
  <c r="G1147" i="2"/>
  <c r="E1148" i="2"/>
  <c r="F1148" i="2"/>
  <c r="G1148" i="2"/>
  <c r="E1149" i="2"/>
  <c r="F1149" i="2"/>
  <c r="G1149" i="2"/>
  <c r="E1150" i="2"/>
  <c r="F1150" i="2"/>
  <c r="G1150" i="2"/>
  <c r="E1151" i="2"/>
  <c r="F1151" i="2"/>
  <c r="G1151" i="2"/>
  <c r="E1152" i="2"/>
  <c r="F1152" i="2"/>
  <c r="G1152" i="2"/>
  <c r="E1153" i="2"/>
  <c r="F1153" i="2"/>
  <c r="G1153" i="2"/>
  <c r="E1154" i="2"/>
  <c r="F1154" i="2"/>
  <c r="G1154" i="2"/>
  <c r="E1155" i="2"/>
  <c r="F1155" i="2"/>
  <c r="G1155" i="2"/>
  <c r="E1156" i="2"/>
  <c r="F1156" i="2"/>
  <c r="G1156" i="2"/>
  <c r="E1157" i="2"/>
  <c r="F1157" i="2"/>
  <c r="G1157" i="2"/>
  <c r="E1158" i="2"/>
  <c r="F1158" i="2"/>
  <c r="G1158" i="2"/>
  <c r="E1159" i="2"/>
  <c r="F1159" i="2"/>
  <c r="G1159" i="2"/>
  <c r="E1160" i="2"/>
  <c r="F1160" i="2"/>
  <c r="G1160" i="2"/>
  <c r="E1161" i="2"/>
  <c r="F1161" i="2"/>
  <c r="G1161" i="2"/>
  <c r="E1162" i="2"/>
  <c r="F1162" i="2"/>
  <c r="G1162" i="2"/>
  <c r="E1163" i="2"/>
  <c r="F1163" i="2"/>
  <c r="G1163" i="2"/>
  <c r="E1164" i="2"/>
  <c r="F1164" i="2"/>
  <c r="G1164" i="2"/>
  <c r="E1165" i="2"/>
  <c r="F1165" i="2"/>
  <c r="G1165" i="2"/>
  <c r="E1166" i="2"/>
  <c r="F1166" i="2"/>
  <c r="G1166" i="2"/>
  <c r="E1167" i="2"/>
  <c r="F1167" i="2"/>
  <c r="G1167" i="2"/>
  <c r="E1168" i="2"/>
  <c r="F1168" i="2"/>
  <c r="G1168" i="2"/>
  <c r="E1169" i="2"/>
  <c r="F1169" i="2"/>
  <c r="G1169" i="2"/>
  <c r="E1170" i="2"/>
  <c r="F1170" i="2"/>
  <c r="G1170" i="2"/>
  <c r="E1171" i="2"/>
  <c r="F1171" i="2"/>
  <c r="G1171" i="2"/>
  <c r="E1172" i="2"/>
  <c r="F1172" i="2"/>
  <c r="G1172" i="2"/>
  <c r="E1173" i="2"/>
  <c r="F1173" i="2"/>
  <c r="G1173" i="2"/>
  <c r="E1174" i="2"/>
  <c r="F1174" i="2"/>
  <c r="G1174" i="2"/>
  <c r="E1175" i="2"/>
  <c r="F1175" i="2"/>
  <c r="G1175" i="2"/>
  <c r="E1176" i="2"/>
  <c r="F1176" i="2"/>
  <c r="G1176" i="2"/>
  <c r="E1177" i="2"/>
  <c r="F1177" i="2"/>
  <c r="G1177" i="2"/>
  <c r="E1178" i="2"/>
  <c r="F1178" i="2"/>
  <c r="G1178" i="2"/>
  <c r="E1179" i="2"/>
  <c r="F1179" i="2"/>
  <c r="G1179" i="2"/>
  <c r="E1180" i="2"/>
  <c r="F1180" i="2"/>
  <c r="G1180" i="2"/>
  <c r="E1181" i="2"/>
  <c r="F1181" i="2"/>
  <c r="G1181" i="2"/>
  <c r="E1182" i="2"/>
  <c r="F1182" i="2"/>
  <c r="G1182" i="2"/>
  <c r="E1183" i="2"/>
  <c r="F1183" i="2"/>
  <c r="G1183" i="2"/>
  <c r="E1184" i="2"/>
  <c r="F1184" i="2"/>
  <c r="G1184" i="2"/>
  <c r="E1185" i="2"/>
  <c r="F1185" i="2"/>
  <c r="G1185" i="2"/>
  <c r="E1186" i="2"/>
  <c r="F1186" i="2"/>
  <c r="G1186" i="2"/>
  <c r="E1187" i="2"/>
  <c r="F1187" i="2"/>
  <c r="G1187" i="2"/>
  <c r="E1188" i="2"/>
  <c r="F1188" i="2"/>
  <c r="G1188" i="2"/>
  <c r="E1189" i="2"/>
  <c r="F1189" i="2"/>
  <c r="G1189" i="2"/>
  <c r="E1190" i="2"/>
  <c r="F1190" i="2"/>
  <c r="G1190" i="2"/>
  <c r="E1191" i="2"/>
  <c r="F1191" i="2"/>
  <c r="G1191" i="2"/>
  <c r="E1192" i="2"/>
  <c r="F1192" i="2"/>
  <c r="G1192" i="2"/>
  <c r="E1193" i="2"/>
  <c r="F1193" i="2"/>
  <c r="G1193" i="2"/>
  <c r="E1194" i="2"/>
  <c r="F1194" i="2"/>
  <c r="G1194" i="2"/>
  <c r="E1195" i="2"/>
  <c r="F1195" i="2"/>
  <c r="G1195" i="2"/>
  <c r="E1196" i="2"/>
  <c r="F1196" i="2"/>
  <c r="G1196" i="2"/>
  <c r="E1197" i="2"/>
  <c r="F1197" i="2"/>
  <c r="G1197" i="2"/>
  <c r="E1198" i="2"/>
  <c r="F1198" i="2"/>
  <c r="G1198" i="2"/>
  <c r="E1199" i="2"/>
  <c r="F1199" i="2"/>
  <c r="G1199" i="2"/>
  <c r="E1200" i="2"/>
  <c r="F1200" i="2"/>
  <c r="G1200" i="2"/>
  <c r="E1201" i="2"/>
  <c r="F1201" i="2"/>
  <c r="G1201" i="2"/>
  <c r="E1202" i="2"/>
  <c r="F1202" i="2"/>
  <c r="G1202" i="2"/>
  <c r="E1203" i="2"/>
  <c r="F1203" i="2"/>
  <c r="G1203" i="2"/>
  <c r="E1204" i="2"/>
  <c r="F1204" i="2"/>
  <c r="G1204" i="2"/>
  <c r="E1205" i="2"/>
  <c r="F1205" i="2"/>
  <c r="G1205" i="2"/>
  <c r="E1206" i="2"/>
  <c r="F1206" i="2"/>
  <c r="G1206" i="2"/>
  <c r="E1207" i="2"/>
  <c r="F1207" i="2"/>
  <c r="G1207" i="2"/>
  <c r="E1208" i="2"/>
  <c r="F1208" i="2"/>
  <c r="G1208" i="2"/>
  <c r="E1209" i="2"/>
  <c r="F1209" i="2"/>
  <c r="G1209" i="2"/>
  <c r="E1210" i="2"/>
  <c r="F1210" i="2"/>
  <c r="G1210" i="2"/>
  <c r="E1211" i="2"/>
  <c r="F1211" i="2"/>
  <c r="G1211" i="2"/>
  <c r="E1212" i="2"/>
  <c r="F1212" i="2"/>
  <c r="G1212" i="2"/>
  <c r="E1213" i="2"/>
  <c r="F1213" i="2"/>
  <c r="G1213" i="2"/>
  <c r="E1214" i="2"/>
  <c r="F1214" i="2"/>
  <c r="G1214" i="2"/>
  <c r="E1215" i="2"/>
  <c r="F1215" i="2"/>
  <c r="G1215" i="2"/>
  <c r="E1216" i="2"/>
  <c r="F1216" i="2"/>
  <c r="G1216" i="2"/>
  <c r="E1217" i="2"/>
  <c r="F1217" i="2"/>
  <c r="G1217" i="2"/>
  <c r="E1218" i="2"/>
  <c r="F1218" i="2"/>
  <c r="G1218" i="2"/>
  <c r="E1219" i="2"/>
  <c r="F1219" i="2"/>
  <c r="G1219" i="2"/>
  <c r="E1220" i="2"/>
  <c r="F1220" i="2"/>
  <c r="G1220" i="2"/>
  <c r="E1221" i="2"/>
  <c r="F1221" i="2"/>
  <c r="G1221" i="2"/>
  <c r="E1222" i="2"/>
  <c r="F1222" i="2"/>
  <c r="G1222" i="2"/>
  <c r="E1223" i="2"/>
  <c r="F1223" i="2"/>
  <c r="G1223" i="2"/>
  <c r="E1224" i="2"/>
  <c r="F1224" i="2"/>
  <c r="G1224" i="2"/>
  <c r="E1225" i="2"/>
  <c r="F1225" i="2"/>
  <c r="G1225" i="2"/>
  <c r="E1226" i="2"/>
  <c r="F1226" i="2"/>
  <c r="G1226" i="2"/>
  <c r="E1227" i="2"/>
  <c r="F1227" i="2"/>
  <c r="G1227" i="2"/>
  <c r="E1228" i="2"/>
  <c r="F1228" i="2"/>
  <c r="G1228" i="2"/>
  <c r="E1229" i="2"/>
  <c r="F1229" i="2"/>
  <c r="G1229" i="2"/>
  <c r="E1230" i="2"/>
  <c r="F1230" i="2"/>
  <c r="G1230" i="2"/>
  <c r="E1231" i="2"/>
  <c r="F1231" i="2"/>
  <c r="G1231" i="2"/>
  <c r="E1232" i="2"/>
  <c r="F1232" i="2"/>
  <c r="G1232" i="2"/>
  <c r="E1233" i="2"/>
  <c r="F1233" i="2"/>
  <c r="G1233" i="2"/>
  <c r="E1234" i="2"/>
  <c r="F1234" i="2"/>
  <c r="G1234" i="2"/>
  <c r="E1235" i="2"/>
  <c r="F1235" i="2"/>
  <c r="G1235" i="2"/>
  <c r="E1236" i="2"/>
  <c r="F1236" i="2"/>
  <c r="G1236" i="2"/>
  <c r="E1237" i="2"/>
  <c r="F1237" i="2"/>
  <c r="G1237" i="2"/>
  <c r="E1238" i="2"/>
  <c r="F1238" i="2"/>
  <c r="G1238" i="2"/>
  <c r="E1239" i="2"/>
  <c r="F1239" i="2"/>
  <c r="G1239" i="2"/>
  <c r="E1240" i="2"/>
  <c r="F1240" i="2"/>
  <c r="G1240" i="2"/>
  <c r="E1241" i="2"/>
  <c r="F1241" i="2"/>
  <c r="G1241" i="2"/>
  <c r="E1242" i="2"/>
  <c r="F1242" i="2"/>
  <c r="G1242" i="2"/>
  <c r="E1243" i="2"/>
  <c r="F1243" i="2"/>
  <c r="G1243" i="2"/>
  <c r="E1244" i="2"/>
  <c r="F1244" i="2"/>
  <c r="G1244" i="2"/>
  <c r="E1245" i="2"/>
  <c r="F1245" i="2"/>
  <c r="G1245" i="2"/>
  <c r="E1246" i="2"/>
  <c r="F1246" i="2"/>
  <c r="G1246" i="2"/>
  <c r="E1247" i="2"/>
  <c r="F1247" i="2"/>
  <c r="G1247" i="2"/>
  <c r="E1248" i="2"/>
  <c r="F1248" i="2"/>
  <c r="G1248" i="2"/>
  <c r="E1249" i="2"/>
  <c r="F1249" i="2"/>
  <c r="G1249" i="2"/>
  <c r="E1250" i="2"/>
  <c r="F1250" i="2"/>
  <c r="G1250" i="2"/>
  <c r="E1251" i="2"/>
  <c r="F1251" i="2"/>
  <c r="G1251" i="2"/>
  <c r="E1252" i="2"/>
  <c r="F1252" i="2"/>
  <c r="G1252" i="2"/>
  <c r="E1253" i="2"/>
  <c r="F1253" i="2"/>
  <c r="G1253" i="2"/>
  <c r="E1254" i="2"/>
  <c r="F1254" i="2"/>
  <c r="G1254" i="2"/>
  <c r="E1255" i="2"/>
  <c r="F1255" i="2"/>
  <c r="G1255" i="2"/>
  <c r="E1256" i="2"/>
  <c r="F1256" i="2"/>
  <c r="G1256" i="2"/>
  <c r="E1257" i="2"/>
  <c r="F1257" i="2"/>
  <c r="G1257" i="2"/>
  <c r="E1258" i="2"/>
  <c r="F1258" i="2"/>
  <c r="G1258" i="2"/>
  <c r="E1259" i="2"/>
  <c r="F1259" i="2"/>
  <c r="G1259" i="2"/>
  <c r="E1260" i="2"/>
  <c r="F1260" i="2"/>
  <c r="G1260" i="2"/>
  <c r="E1261" i="2"/>
  <c r="F1261" i="2"/>
  <c r="G1261" i="2"/>
  <c r="E1262" i="2"/>
  <c r="F1262" i="2"/>
  <c r="G1262" i="2"/>
  <c r="E1263" i="2"/>
  <c r="F1263" i="2"/>
  <c r="G1263" i="2"/>
  <c r="E1264" i="2"/>
  <c r="F1264" i="2"/>
  <c r="G1264" i="2"/>
  <c r="E1265" i="2"/>
  <c r="F1265" i="2"/>
  <c r="G1265" i="2"/>
  <c r="E1266" i="2"/>
  <c r="F1266" i="2"/>
  <c r="G1266" i="2"/>
  <c r="E1267" i="2"/>
  <c r="F1267" i="2"/>
  <c r="G1267" i="2"/>
  <c r="E1268" i="2"/>
  <c r="F1268" i="2"/>
  <c r="G1268" i="2"/>
  <c r="E1269" i="2"/>
  <c r="F1269" i="2"/>
  <c r="G1269" i="2"/>
  <c r="E1270" i="2"/>
  <c r="F1270" i="2"/>
  <c r="G1270" i="2"/>
  <c r="E1271" i="2"/>
  <c r="F1271" i="2"/>
  <c r="G1271" i="2"/>
  <c r="E1272" i="2"/>
  <c r="F1272" i="2"/>
  <c r="G1272" i="2"/>
  <c r="E1273" i="2"/>
  <c r="F1273" i="2"/>
  <c r="G1273" i="2"/>
  <c r="E1274" i="2"/>
  <c r="F1274" i="2"/>
  <c r="G1274" i="2"/>
  <c r="E1275" i="2"/>
  <c r="F1275" i="2"/>
  <c r="G1275" i="2"/>
  <c r="E1276" i="2"/>
  <c r="F1276" i="2"/>
  <c r="G1276" i="2"/>
  <c r="E1277" i="2"/>
  <c r="F1277" i="2"/>
  <c r="G1277" i="2"/>
  <c r="E1278" i="2"/>
  <c r="F1278" i="2"/>
  <c r="G1278" i="2"/>
  <c r="E1279" i="2"/>
  <c r="F1279" i="2"/>
  <c r="G1279" i="2"/>
  <c r="E1280" i="2"/>
  <c r="F1280" i="2"/>
  <c r="G1280" i="2"/>
  <c r="E1281" i="2"/>
  <c r="F1281" i="2"/>
  <c r="G1281" i="2"/>
  <c r="E1282" i="2"/>
  <c r="F1282" i="2"/>
  <c r="G1282" i="2"/>
  <c r="E1283" i="2"/>
  <c r="F1283" i="2"/>
  <c r="G1283" i="2"/>
  <c r="E1284" i="2"/>
  <c r="F1284" i="2"/>
  <c r="G1284" i="2"/>
  <c r="E1285" i="2"/>
  <c r="F1285" i="2"/>
  <c r="G1285" i="2"/>
  <c r="E1286" i="2"/>
  <c r="F1286" i="2"/>
  <c r="G1286" i="2"/>
  <c r="E1287" i="2"/>
  <c r="F1287" i="2"/>
  <c r="G1287" i="2"/>
  <c r="E1288" i="2"/>
  <c r="F1288" i="2"/>
  <c r="G1288" i="2"/>
  <c r="E1289" i="2"/>
  <c r="F1289" i="2"/>
  <c r="G1289" i="2"/>
  <c r="E1290" i="2"/>
  <c r="F1290" i="2"/>
  <c r="G1290" i="2"/>
  <c r="E1291" i="2"/>
  <c r="F1291" i="2"/>
  <c r="G1291" i="2"/>
  <c r="E1292" i="2"/>
  <c r="F1292" i="2"/>
  <c r="G1292" i="2"/>
  <c r="E1293" i="2"/>
  <c r="F1293" i="2"/>
  <c r="G1293" i="2"/>
  <c r="E1294" i="2"/>
  <c r="F1294" i="2"/>
  <c r="G1294" i="2"/>
  <c r="E1295" i="2"/>
  <c r="F1295" i="2"/>
  <c r="G1295" i="2"/>
  <c r="E1296" i="2"/>
  <c r="F1296" i="2"/>
  <c r="G1296" i="2"/>
  <c r="E1297" i="2"/>
  <c r="F1297" i="2"/>
  <c r="G1297" i="2"/>
  <c r="E1298" i="2"/>
  <c r="F1298" i="2"/>
  <c r="G1298" i="2"/>
  <c r="E1299" i="2"/>
  <c r="F1299" i="2"/>
  <c r="G1299" i="2"/>
  <c r="E1300" i="2"/>
  <c r="F1300" i="2"/>
  <c r="G1300" i="2"/>
  <c r="E1301" i="2"/>
  <c r="F1301" i="2"/>
  <c r="G1301" i="2"/>
  <c r="E1302" i="2"/>
  <c r="F1302" i="2"/>
  <c r="G1302" i="2"/>
  <c r="E1303" i="2"/>
  <c r="F1303" i="2"/>
  <c r="G1303" i="2"/>
  <c r="E1304" i="2"/>
  <c r="F1304" i="2"/>
  <c r="G1304" i="2"/>
  <c r="E1305" i="2"/>
  <c r="F1305" i="2"/>
  <c r="G1305" i="2"/>
  <c r="E1306" i="2"/>
  <c r="F1306" i="2"/>
  <c r="G1306" i="2"/>
  <c r="E1307" i="2"/>
  <c r="F1307" i="2"/>
  <c r="G1307" i="2"/>
  <c r="E1308" i="2"/>
  <c r="F1308" i="2"/>
  <c r="G1308" i="2"/>
  <c r="E1309" i="2"/>
  <c r="F1309" i="2"/>
  <c r="G1309" i="2"/>
  <c r="E1310" i="2"/>
  <c r="F1310" i="2"/>
  <c r="G1310" i="2"/>
  <c r="E1311" i="2"/>
  <c r="F1311" i="2"/>
  <c r="G1311" i="2"/>
  <c r="E1312" i="2"/>
  <c r="F1312" i="2"/>
  <c r="G1312" i="2"/>
  <c r="E1313" i="2"/>
  <c r="F1313" i="2"/>
  <c r="G1313" i="2"/>
  <c r="E1314" i="2"/>
  <c r="F1314" i="2"/>
  <c r="G1314" i="2"/>
  <c r="E1315" i="2"/>
  <c r="F1315" i="2"/>
  <c r="G1315" i="2"/>
  <c r="E1316" i="2"/>
  <c r="F1316" i="2"/>
  <c r="G1316" i="2"/>
  <c r="E1317" i="2"/>
  <c r="F1317" i="2"/>
  <c r="G1317" i="2"/>
  <c r="E1318" i="2"/>
  <c r="F1318" i="2"/>
  <c r="G1318" i="2"/>
  <c r="E1319" i="2"/>
  <c r="F1319" i="2"/>
  <c r="G1319" i="2"/>
  <c r="E1320" i="2"/>
  <c r="F1320" i="2"/>
  <c r="G1320" i="2"/>
  <c r="E1321" i="2"/>
  <c r="F1321" i="2"/>
  <c r="G1321" i="2"/>
  <c r="E1322" i="2"/>
  <c r="F1322" i="2"/>
  <c r="G1322" i="2"/>
  <c r="E1323" i="2"/>
  <c r="F1323" i="2"/>
  <c r="G1323" i="2"/>
  <c r="E1324" i="2"/>
  <c r="F1324" i="2"/>
  <c r="G1324" i="2"/>
  <c r="E1325" i="2"/>
  <c r="F1325" i="2"/>
  <c r="G1325" i="2"/>
  <c r="E1326" i="2"/>
  <c r="F1326" i="2"/>
  <c r="G1326" i="2"/>
  <c r="E1327" i="2"/>
  <c r="F1327" i="2"/>
  <c r="G1327" i="2"/>
  <c r="E1328" i="2"/>
  <c r="F1328" i="2"/>
  <c r="G1328" i="2"/>
  <c r="E1329" i="2"/>
  <c r="F1329" i="2"/>
  <c r="G1329" i="2"/>
  <c r="E1330" i="2"/>
  <c r="F1330" i="2"/>
  <c r="G1330" i="2"/>
  <c r="E1331" i="2"/>
  <c r="F1331" i="2"/>
  <c r="G1331" i="2"/>
  <c r="E1332" i="2"/>
  <c r="F1332" i="2"/>
  <c r="G1332" i="2"/>
  <c r="E1333" i="2"/>
  <c r="F1333" i="2"/>
  <c r="G1333" i="2"/>
  <c r="E1334" i="2"/>
  <c r="F1334" i="2"/>
  <c r="G1334" i="2"/>
  <c r="E1335" i="2"/>
  <c r="F1335" i="2"/>
  <c r="G1335" i="2"/>
  <c r="E1336" i="2"/>
  <c r="F1336" i="2"/>
  <c r="G1336" i="2"/>
  <c r="E1337" i="2"/>
  <c r="F1337" i="2"/>
  <c r="G1337" i="2"/>
  <c r="E1338" i="2"/>
  <c r="F1338" i="2"/>
  <c r="G1338" i="2"/>
  <c r="E1339" i="2"/>
  <c r="F1339" i="2"/>
  <c r="G1339" i="2"/>
  <c r="E1340" i="2"/>
  <c r="F1340" i="2"/>
  <c r="G1340" i="2"/>
  <c r="E1341" i="2"/>
  <c r="F1341" i="2"/>
  <c r="G1341" i="2"/>
  <c r="E1342" i="2"/>
  <c r="F1342" i="2"/>
  <c r="G1342" i="2"/>
  <c r="E1343" i="2"/>
  <c r="F1343" i="2"/>
  <c r="G1343" i="2"/>
  <c r="E1344" i="2"/>
  <c r="F1344" i="2"/>
  <c r="G1344" i="2"/>
  <c r="E1345" i="2"/>
  <c r="F1345" i="2"/>
  <c r="G1345" i="2"/>
  <c r="E1346" i="2"/>
  <c r="F1346" i="2"/>
  <c r="G1346" i="2"/>
  <c r="E1347" i="2"/>
  <c r="F1347" i="2"/>
  <c r="G1347" i="2"/>
  <c r="E1348" i="2"/>
  <c r="F1348" i="2"/>
  <c r="G1348" i="2"/>
  <c r="E1349" i="2"/>
  <c r="F1349" i="2"/>
  <c r="G1349" i="2"/>
  <c r="E1350" i="2"/>
  <c r="F1350" i="2"/>
  <c r="G1350" i="2"/>
  <c r="E1351" i="2"/>
  <c r="F1351" i="2"/>
  <c r="G1351" i="2"/>
  <c r="E1352" i="2"/>
  <c r="F1352" i="2"/>
  <c r="G1352" i="2"/>
  <c r="E1353" i="2"/>
  <c r="F1353" i="2"/>
  <c r="G1353" i="2"/>
  <c r="E1354" i="2"/>
  <c r="F1354" i="2"/>
  <c r="G1354" i="2"/>
  <c r="E1355" i="2"/>
  <c r="F1355" i="2"/>
  <c r="G1355" i="2"/>
  <c r="E1356" i="2"/>
  <c r="F1356" i="2"/>
  <c r="G1356" i="2"/>
  <c r="E1357" i="2"/>
  <c r="F1357" i="2"/>
  <c r="G1357" i="2"/>
  <c r="E1358" i="2"/>
  <c r="F1358" i="2"/>
  <c r="G1358" i="2"/>
  <c r="E1359" i="2"/>
  <c r="F1359" i="2"/>
  <c r="G1359" i="2"/>
  <c r="E1360" i="2"/>
  <c r="F1360" i="2"/>
  <c r="G1360" i="2"/>
  <c r="E1361" i="2"/>
  <c r="F1361" i="2"/>
  <c r="G1361" i="2"/>
  <c r="E1362" i="2"/>
  <c r="F1362" i="2"/>
  <c r="G1362" i="2"/>
  <c r="E1363" i="2"/>
  <c r="F1363" i="2"/>
  <c r="G1363" i="2"/>
  <c r="E1364" i="2"/>
  <c r="F1364" i="2"/>
  <c r="G1364" i="2"/>
  <c r="E1365" i="2"/>
  <c r="F1365" i="2"/>
  <c r="G1365" i="2"/>
  <c r="E1366" i="2"/>
  <c r="F1366" i="2"/>
  <c r="G1366" i="2"/>
  <c r="E1367" i="2"/>
  <c r="F1367" i="2"/>
  <c r="G1367" i="2"/>
  <c r="E1368" i="2"/>
  <c r="F1368" i="2"/>
  <c r="G1368" i="2"/>
  <c r="E1369" i="2"/>
  <c r="F1369" i="2"/>
  <c r="G1369" i="2"/>
  <c r="E1370" i="2"/>
  <c r="F1370" i="2"/>
  <c r="G1370" i="2"/>
  <c r="E1371" i="2"/>
  <c r="F1371" i="2"/>
  <c r="G1371" i="2"/>
  <c r="E1372" i="2"/>
  <c r="F1372" i="2"/>
  <c r="G1372" i="2"/>
  <c r="E1373" i="2"/>
  <c r="F1373" i="2"/>
  <c r="G1373" i="2"/>
  <c r="E1374" i="2"/>
  <c r="F1374" i="2"/>
  <c r="G1374" i="2"/>
  <c r="E1375" i="2"/>
  <c r="F1375" i="2"/>
  <c r="G1375" i="2"/>
  <c r="E1376" i="2"/>
  <c r="F1376" i="2"/>
  <c r="G1376" i="2"/>
  <c r="E1377" i="2"/>
  <c r="F1377" i="2"/>
  <c r="G1377" i="2"/>
  <c r="E1378" i="2"/>
  <c r="F1378" i="2"/>
  <c r="G1378" i="2"/>
  <c r="E1379" i="2"/>
  <c r="F1379" i="2"/>
  <c r="G1379" i="2"/>
  <c r="E1380" i="2"/>
  <c r="F1380" i="2"/>
  <c r="G1380" i="2"/>
  <c r="E1381" i="2"/>
  <c r="F1381" i="2"/>
  <c r="G1381" i="2"/>
  <c r="E1382" i="2"/>
  <c r="F1382" i="2"/>
  <c r="G1382" i="2"/>
  <c r="E1383" i="2"/>
  <c r="F1383" i="2"/>
  <c r="G1383" i="2"/>
  <c r="E1384" i="2"/>
  <c r="F1384" i="2"/>
  <c r="G1384" i="2"/>
  <c r="E1385" i="2"/>
  <c r="F1385" i="2"/>
  <c r="G1385" i="2"/>
  <c r="E1386" i="2"/>
  <c r="F1386" i="2"/>
  <c r="G1386" i="2"/>
  <c r="E1387" i="2"/>
  <c r="F1387" i="2"/>
  <c r="G1387" i="2"/>
  <c r="E1388" i="2"/>
  <c r="F1388" i="2"/>
  <c r="G1388" i="2"/>
  <c r="E1389" i="2"/>
  <c r="F1389" i="2"/>
  <c r="G1389" i="2"/>
  <c r="E1390" i="2"/>
  <c r="F1390" i="2"/>
  <c r="G1390" i="2"/>
  <c r="E1391" i="2"/>
  <c r="F1391" i="2"/>
  <c r="G1391" i="2"/>
  <c r="E1392" i="2"/>
  <c r="F1392" i="2"/>
  <c r="G1392" i="2"/>
  <c r="E1393" i="2"/>
  <c r="F1393" i="2"/>
  <c r="G1393" i="2"/>
  <c r="E1394" i="2"/>
  <c r="F1394" i="2"/>
  <c r="G1394" i="2"/>
  <c r="E1395" i="2"/>
  <c r="F1395" i="2"/>
  <c r="G1395" i="2"/>
  <c r="E1396" i="2"/>
  <c r="F1396" i="2"/>
  <c r="G1396" i="2"/>
  <c r="E1397" i="2"/>
  <c r="F1397" i="2"/>
  <c r="G1397" i="2"/>
  <c r="E1398" i="2"/>
  <c r="F1398" i="2"/>
  <c r="G1398" i="2"/>
  <c r="E1399" i="2"/>
  <c r="F1399" i="2"/>
  <c r="G1399" i="2"/>
  <c r="E1400" i="2"/>
  <c r="F1400" i="2"/>
  <c r="G1400" i="2"/>
  <c r="E1401" i="2"/>
  <c r="F1401" i="2"/>
  <c r="G1401" i="2"/>
  <c r="E1402" i="2"/>
  <c r="F1402" i="2"/>
  <c r="G1402" i="2"/>
  <c r="E1403" i="2"/>
  <c r="F1403" i="2"/>
  <c r="G1403" i="2"/>
  <c r="E1404" i="2"/>
  <c r="F1404" i="2"/>
  <c r="G1404" i="2"/>
  <c r="E1405" i="2"/>
  <c r="F1405" i="2"/>
  <c r="G1405" i="2"/>
  <c r="E1406" i="2"/>
  <c r="F1406" i="2"/>
  <c r="G1406" i="2"/>
  <c r="E1407" i="2"/>
  <c r="F1407" i="2"/>
  <c r="G1407" i="2"/>
  <c r="E1408" i="2"/>
  <c r="F1408" i="2"/>
  <c r="G1408" i="2"/>
  <c r="E1409" i="2"/>
  <c r="F1409" i="2"/>
  <c r="G1409" i="2"/>
  <c r="E1410" i="2"/>
  <c r="F1410" i="2"/>
  <c r="G1410" i="2"/>
  <c r="E1411" i="2"/>
  <c r="F1411" i="2"/>
  <c r="G1411" i="2"/>
  <c r="E1412" i="2"/>
  <c r="F1412" i="2"/>
  <c r="G1412" i="2"/>
  <c r="E1413" i="2"/>
  <c r="F1413" i="2"/>
  <c r="G1413" i="2"/>
  <c r="E1414" i="2"/>
  <c r="F1414" i="2"/>
  <c r="G1414" i="2"/>
  <c r="E1415" i="2"/>
  <c r="F1415" i="2"/>
  <c r="G1415" i="2"/>
  <c r="E1416" i="2"/>
  <c r="F1416" i="2"/>
  <c r="G1416" i="2"/>
  <c r="E1417" i="2"/>
  <c r="F1417" i="2"/>
  <c r="G1417" i="2"/>
  <c r="E1418" i="2"/>
  <c r="F1418" i="2"/>
  <c r="G1418" i="2"/>
  <c r="E1419" i="2"/>
  <c r="F1419" i="2"/>
  <c r="G1419" i="2"/>
  <c r="E1420" i="2"/>
  <c r="F1420" i="2"/>
  <c r="G1420" i="2"/>
  <c r="E1421" i="2"/>
  <c r="F1421" i="2"/>
  <c r="G1421" i="2"/>
  <c r="E1422" i="2"/>
  <c r="F1422" i="2"/>
  <c r="G1422" i="2"/>
  <c r="E1423" i="2"/>
  <c r="F1423" i="2"/>
  <c r="G1423" i="2"/>
  <c r="E1424" i="2"/>
  <c r="F1424" i="2"/>
  <c r="G1424" i="2"/>
  <c r="E1425" i="2"/>
  <c r="F1425" i="2"/>
  <c r="G1425" i="2"/>
  <c r="E1426" i="2"/>
  <c r="F1426" i="2"/>
  <c r="G1426" i="2"/>
  <c r="E1427" i="2"/>
  <c r="F1427" i="2"/>
  <c r="G1427" i="2"/>
  <c r="E1428" i="2"/>
  <c r="F1428" i="2"/>
  <c r="G1428" i="2"/>
  <c r="E1429" i="2"/>
  <c r="F1429" i="2"/>
  <c r="G1429" i="2"/>
  <c r="E1430" i="2"/>
  <c r="F1430" i="2"/>
  <c r="G1430" i="2"/>
  <c r="E1431" i="2"/>
  <c r="F1431" i="2"/>
  <c r="G1431" i="2"/>
  <c r="E1432" i="2"/>
  <c r="F1432" i="2"/>
  <c r="G1432" i="2"/>
  <c r="E1433" i="2"/>
  <c r="F1433" i="2"/>
  <c r="G1433" i="2"/>
  <c r="E1434" i="2"/>
  <c r="F1434" i="2"/>
  <c r="G1434" i="2"/>
  <c r="E1435" i="2"/>
  <c r="F1435" i="2"/>
  <c r="G1435" i="2"/>
  <c r="E1436" i="2"/>
  <c r="F1436" i="2"/>
  <c r="G1436" i="2"/>
  <c r="E1437" i="2"/>
  <c r="F1437" i="2"/>
  <c r="G1437" i="2"/>
  <c r="E1438" i="2"/>
  <c r="F1438" i="2"/>
  <c r="G1438" i="2"/>
  <c r="E1439" i="2"/>
  <c r="F1439" i="2"/>
  <c r="G1439" i="2"/>
  <c r="E1440" i="2"/>
  <c r="F1440" i="2"/>
  <c r="G1440" i="2"/>
  <c r="E1441" i="2"/>
  <c r="F1441" i="2"/>
  <c r="G1441" i="2"/>
  <c r="E1442" i="2"/>
  <c r="F1442" i="2"/>
  <c r="G1442" i="2"/>
  <c r="E1443" i="2"/>
  <c r="F1443" i="2"/>
  <c r="G1443" i="2"/>
  <c r="E1444" i="2"/>
  <c r="F1444" i="2"/>
  <c r="G1444" i="2"/>
  <c r="E1445" i="2"/>
  <c r="F1445" i="2"/>
  <c r="G1445" i="2"/>
  <c r="E1446" i="2"/>
  <c r="F1446" i="2"/>
  <c r="G1446" i="2"/>
  <c r="E1447" i="2"/>
  <c r="F1447" i="2"/>
  <c r="G1447" i="2"/>
  <c r="E1448" i="2"/>
  <c r="F1448" i="2"/>
  <c r="G1448" i="2"/>
  <c r="E1449" i="2"/>
  <c r="F1449" i="2"/>
  <c r="G1449" i="2"/>
  <c r="E1450" i="2"/>
  <c r="F1450" i="2"/>
  <c r="G1450" i="2"/>
  <c r="E1451" i="2"/>
  <c r="F1451" i="2"/>
  <c r="G1451" i="2"/>
  <c r="E1452" i="2"/>
  <c r="F1452" i="2"/>
  <c r="G1452" i="2"/>
  <c r="E1453" i="2"/>
  <c r="F1453" i="2"/>
  <c r="G1453" i="2"/>
  <c r="E1454" i="2"/>
  <c r="F1454" i="2"/>
  <c r="G1454" i="2"/>
  <c r="E1455" i="2"/>
  <c r="F1455" i="2"/>
  <c r="G1455" i="2"/>
  <c r="E1456" i="2"/>
  <c r="F1456" i="2"/>
  <c r="G1456" i="2"/>
  <c r="E1457" i="2"/>
  <c r="F1457" i="2"/>
  <c r="G1457" i="2"/>
  <c r="E1458" i="2"/>
  <c r="F1458" i="2"/>
  <c r="G1458" i="2"/>
  <c r="E1459" i="2"/>
  <c r="F1459" i="2"/>
  <c r="G1459" i="2"/>
  <c r="E1460" i="2"/>
  <c r="F1460" i="2"/>
  <c r="G1460" i="2"/>
  <c r="E1461" i="2"/>
  <c r="F1461" i="2"/>
  <c r="G1461" i="2"/>
  <c r="E1462" i="2"/>
  <c r="F1462" i="2"/>
  <c r="G1462" i="2"/>
  <c r="E1463" i="2"/>
  <c r="F1463" i="2"/>
  <c r="G1463" i="2"/>
  <c r="E1464" i="2"/>
  <c r="F1464" i="2"/>
  <c r="G1464" i="2"/>
  <c r="E1465" i="2"/>
  <c r="F1465" i="2"/>
  <c r="G1465" i="2"/>
  <c r="E1466" i="2"/>
  <c r="F1466" i="2"/>
  <c r="G1466" i="2"/>
  <c r="E1467" i="2"/>
  <c r="F1467" i="2"/>
  <c r="G1467" i="2"/>
  <c r="E1468" i="2"/>
  <c r="F1468" i="2"/>
  <c r="G1468" i="2"/>
  <c r="E1469" i="2"/>
  <c r="F1469" i="2"/>
  <c r="G1469" i="2"/>
  <c r="E1470" i="2"/>
  <c r="F1470" i="2"/>
  <c r="G1470" i="2"/>
  <c r="E1471" i="2"/>
  <c r="F1471" i="2"/>
  <c r="G1471" i="2"/>
  <c r="E1472" i="2"/>
  <c r="F1472" i="2"/>
  <c r="G1472" i="2"/>
  <c r="E1473" i="2"/>
  <c r="F1473" i="2"/>
  <c r="G1473" i="2"/>
  <c r="E1474" i="2"/>
  <c r="F1474" i="2"/>
  <c r="G1474" i="2"/>
  <c r="E1475" i="2"/>
  <c r="F1475" i="2"/>
  <c r="G1475" i="2"/>
  <c r="E1476" i="2"/>
  <c r="F1476" i="2"/>
  <c r="G1476" i="2"/>
  <c r="E1477" i="2"/>
  <c r="F1477" i="2"/>
  <c r="G1477" i="2"/>
  <c r="E1478" i="2"/>
  <c r="F1478" i="2"/>
  <c r="G1478" i="2"/>
  <c r="E1479" i="2"/>
  <c r="F1479" i="2"/>
  <c r="G1479" i="2"/>
  <c r="E1480" i="2"/>
  <c r="F1480" i="2"/>
  <c r="G1480" i="2"/>
  <c r="E1481" i="2"/>
  <c r="F1481" i="2"/>
  <c r="G1481" i="2"/>
  <c r="E1482" i="2"/>
  <c r="F1482" i="2"/>
  <c r="G1482" i="2"/>
  <c r="E1483" i="2"/>
  <c r="F1483" i="2"/>
  <c r="G1483" i="2"/>
  <c r="E1484" i="2"/>
  <c r="F1484" i="2"/>
  <c r="G1484" i="2"/>
  <c r="E1485" i="2"/>
  <c r="F1485" i="2"/>
  <c r="G1485" i="2"/>
  <c r="E1486" i="2"/>
  <c r="F1486" i="2"/>
  <c r="G1486" i="2"/>
  <c r="E1487" i="2"/>
  <c r="F1487" i="2"/>
  <c r="G1487" i="2"/>
  <c r="E1488" i="2"/>
  <c r="F1488" i="2"/>
  <c r="G1488" i="2"/>
  <c r="E1489" i="2"/>
  <c r="F1489" i="2"/>
  <c r="G1489" i="2"/>
  <c r="E1490" i="2"/>
  <c r="F1490" i="2"/>
  <c r="G1490" i="2"/>
  <c r="E1491" i="2"/>
  <c r="F1491" i="2"/>
  <c r="G1491" i="2"/>
  <c r="E1492" i="2"/>
  <c r="F1492" i="2"/>
  <c r="G1492" i="2"/>
  <c r="E1493" i="2"/>
  <c r="F1493" i="2"/>
  <c r="G1493" i="2"/>
  <c r="E1494" i="2"/>
  <c r="F1494" i="2"/>
  <c r="G1494" i="2"/>
  <c r="E1495" i="2"/>
  <c r="F1495" i="2"/>
  <c r="G1495" i="2"/>
  <c r="E1496" i="2"/>
  <c r="F1496" i="2"/>
  <c r="G1496" i="2"/>
  <c r="E1497" i="2"/>
  <c r="F1497" i="2"/>
  <c r="G1497" i="2"/>
  <c r="E1498" i="2"/>
  <c r="F1498" i="2"/>
  <c r="G1498" i="2"/>
  <c r="E1499" i="2"/>
  <c r="F1499" i="2"/>
  <c r="G1499" i="2"/>
  <c r="E1500" i="2"/>
  <c r="F1500" i="2"/>
  <c r="G1500" i="2"/>
  <c r="E1501" i="2"/>
  <c r="F1501" i="2"/>
  <c r="G1501" i="2"/>
  <c r="E1502" i="2"/>
  <c r="F1502" i="2"/>
  <c r="G1502" i="2"/>
  <c r="E1503" i="2"/>
  <c r="F1503" i="2"/>
  <c r="G1503" i="2"/>
  <c r="E1504" i="2"/>
  <c r="F1504" i="2"/>
  <c r="G1504" i="2"/>
  <c r="E1505" i="2"/>
  <c r="F1505" i="2"/>
  <c r="G1505" i="2"/>
  <c r="E1506" i="2"/>
  <c r="F1506" i="2"/>
  <c r="G1506" i="2"/>
  <c r="E1507" i="2"/>
  <c r="F1507" i="2"/>
  <c r="G1507" i="2"/>
  <c r="E1508" i="2"/>
  <c r="F1508" i="2"/>
  <c r="G1508" i="2"/>
  <c r="E1509" i="2"/>
  <c r="F1509" i="2"/>
  <c r="G1509" i="2"/>
  <c r="E1510" i="2"/>
  <c r="F1510" i="2"/>
  <c r="G1510" i="2"/>
  <c r="E1511" i="2"/>
  <c r="F1511" i="2"/>
  <c r="G1511" i="2"/>
  <c r="E1512" i="2"/>
  <c r="F1512" i="2"/>
  <c r="G1512" i="2"/>
  <c r="E1513" i="2"/>
  <c r="F1513" i="2"/>
  <c r="G1513" i="2"/>
  <c r="E1514" i="2"/>
  <c r="F1514" i="2"/>
  <c r="G1514" i="2"/>
  <c r="E1515" i="2"/>
  <c r="F1515" i="2"/>
  <c r="G1515" i="2"/>
  <c r="E1516" i="2"/>
  <c r="F1516" i="2"/>
  <c r="G1516" i="2"/>
  <c r="E1517" i="2"/>
  <c r="F1517" i="2"/>
  <c r="G1517" i="2"/>
  <c r="E1518" i="2"/>
  <c r="F1518" i="2"/>
  <c r="G1518" i="2"/>
  <c r="E1519" i="2"/>
  <c r="F1519" i="2"/>
  <c r="G1519" i="2"/>
  <c r="E1520" i="2"/>
  <c r="F1520" i="2"/>
  <c r="G1520" i="2"/>
  <c r="E1521" i="2"/>
  <c r="F1521" i="2"/>
  <c r="G1521" i="2"/>
  <c r="E1522" i="2"/>
  <c r="F1522" i="2"/>
  <c r="G1522" i="2"/>
  <c r="E1523" i="2"/>
  <c r="F1523" i="2"/>
  <c r="G1523" i="2"/>
  <c r="E1524" i="2"/>
  <c r="F1524" i="2"/>
  <c r="G1524" i="2"/>
  <c r="E1525" i="2"/>
  <c r="F1525" i="2"/>
  <c r="G1525" i="2"/>
  <c r="E1526" i="2"/>
  <c r="F1526" i="2"/>
  <c r="G1526" i="2"/>
  <c r="E1527" i="2"/>
  <c r="F1527" i="2"/>
  <c r="G1527" i="2"/>
  <c r="E1528" i="2"/>
  <c r="F1528" i="2"/>
  <c r="G1528" i="2"/>
  <c r="E1529" i="2"/>
  <c r="F1529" i="2"/>
  <c r="G1529" i="2"/>
  <c r="E1530" i="2"/>
  <c r="F1530" i="2"/>
  <c r="G1530" i="2"/>
  <c r="E1531" i="2"/>
  <c r="F1531" i="2"/>
  <c r="G1531" i="2"/>
  <c r="E1532" i="2"/>
  <c r="F1532" i="2"/>
  <c r="G1532" i="2"/>
  <c r="E1533" i="2"/>
  <c r="F1533" i="2"/>
  <c r="G1533" i="2"/>
  <c r="E1534" i="2"/>
  <c r="F1534" i="2"/>
  <c r="G1534" i="2"/>
  <c r="E1535" i="2"/>
  <c r="F1535" i="2"/>
  <c r="G1535" i="2"/>
  <c r="E1536" i="2"/>
  <c r="F1536" i="2"/>
  <c r="G1536" i="2"/>
  <c r="E1537" i="2"/>
  <c r="F1537" i="2"/>
  <c r="G1537" i="2"/>
  <c r="E1538" i="2"/>
  <c r="F1538" i="2"/>
  <c r="G1538" i="2"/>
  <c r="E1539" i="2"/>
  <c r="F1539" i="2"/>
  <c r="G1539" i="2"/>
  <c r="E1540" i="2"/>
  <c r="F1540" i="2"/>
  <c r="G1540" i="2"/>
  <c r="E1541" i="2"/>
  <c r="F1541" i="2"/>
  <c r="G1541" i="2"/>
  <c r="E1542" i="2"/>
  <c r="F1542" i="2"/>
  <c r="G1542" i="2"/>
  <c r="E1543" i="2"/>
  <c r="F1543" i="2"/>
  <c r="G1543" i="2"/>
  <c r="E1544" i="2"/>
  <c r="F1544" i="2"/>
  <c r="G1544" i="2"/>
  <c r="E1545" i="2"/>
  <c r="F1545" i="2"/>
  <c r="G1545" i="2"/>
  <c r="E1546" i="2"/>
  <c r="F1546" i="2"/>
  <c r="G1546" i="2"/>
  <c r="E1547" i="2"/>
  <c r="F1547" i="2"/>
  <c r="G1547" i="2"/>
  <c r="E1548" i="2"/>
  <c r="F1548" i="2"/>
  <c r="G1548" i="2"/>
  <c r="E1549" i="2"/>
  <c r="F1549" i="2"/>
  <c r="G1549" i="2"/>
  <c r="E1550" i="2"/>
  <c r="F1550" i="2"/>
  <c r="G1550" i="2"/>
  <c r="E1551" i="2"/>
  <c r="F1551" i="2"/>
  <c r="G1551" i="2"/>
  <c r="E1552" i="2"/>
  <c r="F1552" i="2"/>
  <c r="G1552" i="2"/>
  <c r="E1553" i="2"/>
  <c r="F1553" i="2"/>
  <c r="G1553" i="2"/>
  <c r="E1554" i="2"/>
  <c r="F1554" i="2"/>
  <c r="G1554" i="2"/>
  <c r="E1555" i="2"/>
  <c r="F1555" i="2"/>
  <c r="G1555" i="2"/>
  <c r="E1556" i="2"/>
  <c r="F1556" i="2"/>
  <c r="G1556" i="2"/>
  <c r="E1557" i="2"/>
  <c r="F1557" i="2"/>
  <c r="G1557" i="2"/>
  <c r="E1558" i="2"/>
  <c r="F1558" i="2"/>
  <c r="G1558" i="2"/>
  <c r="E1559" i="2"/>
  <c r="F1559" i="2"/>
  <c r="G1559" i="2"/>
  <c r="E1560" i="2"/>
  <c r="F1560" i="2"/>
  <c r="G1560" i="2"/>
  <c r="E1561" i="2"/>
  <c r="F1561" i="2"/>
  <c r="G1561" i="2"/>
  <c r="E1562" i="2"/>
  <c r="F1562" i="2"/>
  <c r="G1562" i="2"/>
  <c r="E1563" i="2"/>
  <c r="F1563" i="2"/>
  <c r="G1563" i="2"/>
  <c r="E1564" i="2"/>
  <c r="F1564" i="2"/>
  <c r="G1564" i="2"/>
  <c r="E1565" i="2"/>
  <c r="F1565" i="2"/>
  <c r="G1565" i="2"/>
  <c r="E1566" i="2"/>
  <c r="F1566" i="2"/>
  <c r="G1566" i="2"/>
  <c r="E1567" i="2"/>
  <c r="F1567" i="2"/>
  <c r="G1567" i="2"/>
  <c r="E1568" i="2"/>
  <c r="F1568" i="2"/>
  <c r="G1568" i="2"/>
  <c r="E1569" i="2"/>
  <c r="F1569" i="2"/>
  <c r="G1569" i="2"/>
  <c r="E1570" i="2"/>
  <c r="F1570" i="2"/>
  <c r="G1570" i="2"/>
  <c r="E1571" i="2"/>
  <c r="F1571" i="2"/>
  <c r="G1571" i="2"/>
  <c r="E1572" i="2"/>
  <c r="F1572" i="2"/>
  <c r="G1572" i="2"/>
  <c r="E1573" i="2"/>
  <c r="F1573" i="2"/>
  <c r="G1573" i="2"/>
  <c r="E1574" i="2"/>
  <c r="F1574" i="2"/>
  <c r="G1574" i="2"/>
  <c r="E1575" i="2"/>
  <c r="F1575" i="2"/>
  <c r="G1575" i="2"/>
  <c r="E1576" i="2"/>
  <c r="F1576" i="2"/>
  <c r="G1576" i="2"/>
  <c r="E1577" i="2"/>
  <c r="F1577" i="2"/>
  <c r="G1577" i="2"/>
  <c r="E1578" i="2"/>
  <c r="F1578" i="2"/>
  <c r="G1578" i="2"/>
  <c r="E1579" i="2"/>
  <c r="F1579" i="2"/>
  <c r="G1579" i="2"/>
  <c r="E1580" i="2"/>
  <c r="F1580" i="2"/>
  <c r="G1580" i="2"/>
  <c r="E1581" i="2"/>
  <c r="F1581" i="2"/>
  <c r="G1581" i="2"/>
  <c r="E1582" i="2"/>
  <c r="F1582" i="2"/>
  <c r="G1582" i="2"/>
  <c r="E1583" i="2"/>
  <c r="F1583" i="2"/>
  <c r="G1583" i="2"/>
  <c r="E1584" i="2"/>
  <c r="F1584" i="2"/>
  <c r="G1584" i="2"/>
  <c r="E1585" i="2"/>
  <c r="F1585" i="2"/>
  <c r="G1585" i="2"/>
  <c r="E1586" i="2"/>
  <c r="F1586" i="2"/>
  <c r="G1586" i="2"/>
  <c r="E1587" i="2"/>
  <c r="F1587" i="2"/>
  <c r="G1587" i="2"/>
  <c r="E1588" i="2"/>
  <c r="F1588" i="2"/>
  <c r="G1588" i="2"/>
  <c r="E1589" i="2"/>
  <c r="F1589" i="2"/>
  <c r="G1589" i="2"/>
  <c r="E1590" i="2"/>
  <c r="F1590" i="2"/>
  <c r="G1590" i="2"/>
  <c r="E1591" i="2"/>
  <c r="F1591" i="2"/>
  <c r="G1591" i="2"/>
  <c r="E1592" i="2"/>
  <c r="F1592" i="2"/>
  <c r="G1592" i="2"/>
  <c r="E1593" i="2"/>
  <c r="F1593" i="2"/>
  <c r="G1593" i="2"/>
  <c r="E1594" i="2"/>
  <c r="F1594" i="2"/>
  <c r="G1594" i="2"/>
  <c r="E1595" i="2"/>
  <c r="F1595" i="2"/>
  <c r="G1595" i="2"/>
  <c r="E1596" i="2"/>
  <c r="F1596" i="2"/>
  <c r="G1596" i="2"/>
  <c r="E1597" i="2"/>
  <c r="F1597" i="2"/>
  <c r="G1597" i="2"/>
  <c r="E1598" i="2"/>
  <c r="F1598" i="2"/>
  <c r="G1598" i="2"/>
  <c r="E1599" i="2"/>
  <c r="F1599" i="2"/>
  <c r="G1599" i="2"/>
  <c r="E1600" i="2"/>
  <c r="F1600" i="2"/>
  <c r="G1600" i="2"/>
  <c r="E1601" i="2"/>
  <c r="F1601" i="2"/>
  <c r="G1601" i="2"/>
  <c r="E1602" i="2"/>
  <c r="F1602" i="2"/>
  <c r="G1602" i="2"/>
  <c r="E1603" i="2"/>
  <c r="F1603" i="2"/>
  <c r="G1603" i="2"/>
  <c r="E1604" i="2"/>
  <c r="F1604" i="2"/>
  <c r="G1604" i="2"/>
  <c r="E1605" i="2"/>
  <c r="F1605" i="2"/>
  <c r="G1605" i="2"/>
  <c r="E1606" i="2"/>
  <c r="F1606" i="2"/>
  <c r="G1606" i="2"/>
  <c r="E1607" i="2"/>
  <c r="F1607" i="2"/>
  <c r="G1607" i="2"/>
  <c r="E1608" i="2"/>
  <c r="F1608" i="2"/>
  <c r="G1608" i="2"/>
  <c r="E1609" i="2"/>
  <c r="F1609" i="2"/>
  <c r="G1609" i="2"/>
  <c r="E1610" i="2"/>
  <c r="F1610" i="2"/>
  <c r="G1610" i="2"/>
  <c r="E1611" i="2"/>
  <c r="F1611" i="2"/>
  <c r="G1611" i="2"/>
  <c r="E1612" i="2"/>
  <c r="F1612" i="2"/>
  <c r="G1612" i="2"/>
  <c r="E1613" i="2"/>
  <c r="F1613" i="2"/>
  <c r="G1613" i="2"/>
  <c r="E1614" i="2"/>
  <c r="F1614" i="2"/>
  <c r="G1614" i="2"/>
  <c r="E1615" i="2"/>
  <c r="F1615" i="2"/>
  <c r="G1615" i="2"/>
  <c r="E1616" i="2"/>
  <c r="F1616" i="2"/>
  <c r="G1616" i="2"/>
  <c r="E1617" i="2"/>
  <c r="F1617" i="2"/>
  <c r="G1617" i="2"/>
  <c r="E1618" i="2"/>
  <c r="F1618" i="2"/>
  <c r="G1618" i="2"/>
  <c r="E1619" i="2"/>
  <c r="F1619" i="2"/>
  <c r="G1619" i="2"/>
  <c r="E1620" i="2"/>
  <c r="F1620" i="2"/>
  <c r="G1620" i="2"/>
  <c r="E1621" i="2"/>
  <c r="F1621" i="2"/>
  <c r="G1621" i="2"/>
  <c r="E1622" i="2"/>
  <c r="F1622" i="2"/>
  <c r="G1622" i="2"/>
  <c r="E1623" i="2"/>
  <c r="F1623" i="2"/>
  <c r="G1623" i="2"/>
  <c r="E1624" i="2"/>
  <c r="F1624" i="2"/>
  <c r="G1624" i="2"/>
  <c r="E1625" i="2"/>
  <c r="F1625" i="2"/>
  <c r="G1625" i="2"/>
  <c r="E1626" i="2"/>
  <c r="F1626" i="2"/>
  <c r="G1626" i="2"/>
  <c r="E1627" i="2"/>
  <c r="F1627" i="2"/>
  <c r="G1627" i="2"/>
  <c r="E1628" i="2"/>
  <c r="F1628" i="2"/>
  <c r="G1628" i="2"/>
  <c r="E1629" i="2"/>
  <c r="F1629" i="2"/>
  <c r="G1629" i="2"/>
  <c r="E1630" i="2"/>
  <c r="F1630" i="2"/>
  <c r="G1630" i="2"/>
  <c r="E1631" i="2"/>
  <c r="F1631" i="2"/>
  <c r="G1631" i="2"/>
  <c r="E1632" i="2"/>
  <c r="F1632" i="2"/>
  <c r="G1632" i="2"/>
  <c r="E1633" i="2"/>
  <c r="F1633" i="2"/>
  <c r="G1633" i="2"/>
  <c r="E1634" i="2"/>
  <c r="F1634" i="2"/>
  <c r="G1634" i="2"/>
  <c r="E1635" i="2"/>
  <c r="F1635" i="2"/>
  <c r="G1635" i="2"/>
  <c r="E1636" i="2"/>
  <c r="F1636" i="2"/>
  <c r="G1636" i="2"/>
  <c r="E1637" i="2"/>
  <c r="F1637" i="2"/>
  <c r="G1637" i="2"/>
  <c r="E1638" i="2"/>
  <c r="F1638" i="2"/>
  <c r="G1638" i="2"/>
  <c r="E1639" i="2"/>
  <c r="F1639" i="2"/>
  <c r="G1639" i="2"/>
  <c r="E1640" i="2"/>
  <c r="F1640" i="2"/>
  <c r="G1640" i="2"/>
  <c r="E1641" i="2"/>
  <c r="F1641" i="2"/>
  <c r="G1641" i="2"/>
  <c r="E1642" i="2"/>
  <c r="F1642" i="2"/>
  <c r="G1642" i="2"/>
  <c r="E1643" i="2"/>
  <c r="F1643" i="2"/>
  <c r="G1643" i="2"/>
  <c r="E1644" i="2"/>
  <c r="F1644" i="2"/>
  <c r="G1644" i="2"/>
  <c r="E1645" i="2"/>
  <c r="F1645" i="2"/>
  <c r="G1645" i="2"/>
  <c r="E1646" i="2"/>
  <c r="F1646" i="2"/>
  <c r="G1646" i="2"/>
  <c r="E1647" i="2"/>
  <c r="F1647" i="2"/>
  <c r="G1647" i="2"/>
  <c r="E1648" i="2"/>
  <c r="F1648" i="2"/>
  <c r="G1648" i="2"/>
  <c r="E1649" i="2"/>
  <c r="F1649" i="2"/>
  <c r="G1649" i="2"/>
  <c r="E1650" i="2"/>
  <c r="F1650" i="2"/>
  <c r="G1650" i="2"/>
  <c r="E1651" i="2"/>
  <c r="F1651" i="2"/>
  <c r="G1651" i="2"/>
  <c r="E1652" i="2"/>
  <c r="F1652" i="2"/>
  <c r="G1652" i="2"/>
  <c r="E1653" i="2"/>
  <c r="F1653" i="2"/>
  <c r="G1653" i="2"/>
  <c r="E1654" i="2"/>
  <c r="F1654" i="2"/>
  <c r="G1654" i="2"/>
  <c r="E1655" i="2"/>
  <c r="F1655" i="2"/>
  <c r="G1655" i="2"/>
  <c r="E1656" i="2"/>
  <c r="F1656" i="2"/>
  <c r="G1656" i="2"/>
  <c r="E1657" i="2"/>
  <c r="F1657" i="2"/>
  <c r="G1657" i="2"/>
  <c r="E1658" i="2"/>
  <c r="F1658" i="2"/>
  <c r="G1658" i="2"/>
  <c r="E1659" i="2"/>
  <c r="F1659" i="2"/>
  <c r="G1659" i="2"/>
  <c r="E1660" i="2"/>
  <c r="F1660" i="2"/>
  <c r="G1660" i="2"/>
  <c r="E1661" i="2"/>
  <c r="F1661" i="2"/>
  <c r="G1661" i="2"/>
  <c r="E1662" i="2"/>
  <c r="F1662" i="2"/>
  <c r="G1662" i="2"/>
  <c r="E1663" i="2"/>
  <c r="F1663" i="2"/>
  <c r="G1663" i="2"/>
  <c r="E1664" i="2"/>
  <c r="F1664" i="2"/>
  <c r="G1664" i="2"/>
  <c r="E1665" i="2"/>
  <c r="F1665" i="2"/>
  <c r="G1665" i="2"/>
  <c r="E1666" i="2"/>
  <c r="F1666" i="2"/>
  <c r="G1666" i="2"/>
  <c r="E1667" i="2"/>
  <c r="F1667" i="2"/>
  <c r="G1667" i="2"/>
  <c r="E1668" i="2"/>
  <c r="F1668" i="2"/>
  <c r="G1668" i="2"/>
  <c r="E1669" i="2"/>
  <c r="F1669" i="2"/>
  <c r="G1669" i="2"/>
  <c r="E1670" i="2"/>
  <c r="F1670" i="2"/>
  <c r="G1670" i="2"/>
  <c r="E1671" i="2"/>
  <c r="F1671" i="2"/>
  <c r="G1671" i="2"/>
  <c r="E1672" i="2"/>
  <c r="F1672" i="2"/>
  <c r="G1672" i="2"/>
  <c r="E1673" i="2"/>
  <c r="F1673" i="2"/>
  <c r="G1673" i="2"/>
  <c r="E1674" i="2"/>
  <c r="F1674" i="2"/>
  <c r="G1674" i="2"/>
  <c r="E1675" i="2"/>
  <c r="F1675" i="2"/>
  <c r="G1675" i="2"/>
  <c r="E1676" i="2"/>
  <c r="F1676" i="2"/>
  <c r="G1676" i="2"/>
  <c r="E1677" i="2"/>
  <c r="F1677" i="2"/>
  <c r="G1677" i="2"/>
  <c r="E1678" i="2"/>
  <c r="F1678" i="2"/>
  <c r="G1678" i="2"/>
  <c r="E1679" i="2"/>
  <c r="F1679" i="2"/>
  <c r="G1679" i="2"/>
  <c r="E1680" i="2"/>
  <c r="F1680" i="2"/>
  <c r="G1680" i="2"/>
  <c r="E1681" i="2"/>
  <c r="F1681" i="2"/>
  <c r="G1681" i="2"/>
  <c r="E1682" i="2"/>
  <c r="F1682" i="2"/>
  <c r="G1682" i="2"/>
  <c r="E1683" i="2"/>
  <c r="F1683" i="2"/>
  <c r="G1683" i="2"/>
  <c r="E1684" i="2"/>
  <c r="F1684" i="2"/>
  <c r="G1684" i="2"/>
  <c r="E1685" i="2"/>
  <c r="F1685" i="2"/>
  <c r="G1685" i="2"/>
  <c r="E1686" i="2"/>
  <c r="F1686" i="2"/>
  <c r="G1686" i="2"/>
  <c r="E1687" i="2"/>
  <c r="F1687" i="2"/>
  <c r="G1687" i="2"/>
  <c r="E1688" i="2"/>
  <c r="F1688" i="2"/>
  <c r="G1688" i="2"/>
  <c r="E1689" i="2"/>
  <c r="F1689" i="2"/>
  <c r="G1689" i="2"/>
  <c r="E1690" i="2"/>
  <c r="F1690" i="2"/>
  <c r="G1690" i="2"/>
  <c r="E1691" i="2"/>
  <c r="F1691" i="2"/>
  <c r="G1691" i="2"/>
  <c r="E1692" i="2"/>
  <c r="F1692" i="2"/>
  <c r="G1692" i="2"/>
  <c r="E1693" i="2"/>
  <c r="F1693" i="2"/>
  <c r="G1693" i="2"/>
  <c r="E1694" i="2"/>
  <c r="F1694" i="2"/>
  <c r="G1694" i="2"/>
  <c r="E1695" i="2"/>
  <c r="F1695" i="2"/>
  <c r="G1695" i="2"/>
  <c r="E1696" i="2"/>
  <c r="F1696" i="2"/>
  <c r="G1696" i="2"/>
  <c r="E1697" i="2"/>
  <c r="F1697" i="2"/>
  <c r="G1697" i="2"/>
  <c r="E1698" i="2"/>
  <c r="F1698" i="2"/>
  <c r="G1698" i="2"/>
  <c r="E1699" i="2"/>
  <c r="F1699" i="2"/>
  <c r="G1699" i="2"/>
  <c r="E1700" i="2"/>
  <c r="F1700" i="2"/>
  <c r="G1700" i="2"/>
  <c r="E1701" i="2"/>
  <c r="F1701" i="2"/>
  <c r="G1701" i="2"/>
  <c r="E1702" i="2"/>
  <c r="F1702" i="2"/>
  <c r="G1702" i="2"/>
  <c r="E1703" i="2"/>
  <c r="F1703" i="2"/>
  <c r="G1703" i="2"/>
  <c r="E1704" i="2"/>
  <c r="F1704" i="2"/>
  <c r="G1704" i="2"/>
  <c r="E1705" i="2"/>
  <c r="F1705" i="2"/>
  <c r="G1705" i="2"/>
  <c r="E1706" i="2"/>
  <c r="F1706" i="2"/>
  <c r="G1706" i="2"/>
  <c r="E1707" i="2"/>
  <c r="F1707" i="2"/>
  <c r="G1707" i="2"/>
  <c r="E1708" i="2"/>
  <c r="F1708" i="2"/>
  <c r="G1708" i="2"/>
  <c r="E1709" i="2"/>
  <c r="F1709" i="2"/>
  <c r="G1709" i="2"/>
  <c r="E1710" i="2"/>
  <c r="F1710" i="2"/>
  <c r="G1710" i="2"/>
  <c r="E1711" i="2"/>
  <c r="F1711" i="2"/>
  <c r="G1711" i="2"/>
  <c r="E1712" i="2"/>
  <c r="F1712" i="2"/>
  <c r="G1712" i="2"/>
  <c r="E1713" i="2"/>
  <c r="F1713" i="2"/>
  <c r="G1713" i="2"/>
  <c r="E1714" i="2"/>
  <c r="F1714" i="2"/>
  <c r="G1714" i="2"/>
  <c r="E1715" i="2"/>
  <c r="F1715" i="2"/>
  <c r="G1715" i="2"/>
  <c r="E1716" i="2"/>
  <c r="F1716" i="2"/>
  <c r="G1716" i="2"/>
  <c r="E1717" i="2"/>
  <c r="F1717" i="2"/>
  <c r="G1717" i="2"/>
  <c r="E1718" i="2"/>
  <c r="F1718" i="2"/>
  <c r="G1718" i="2"/>
  <c r="E1719" i="2"/>
  <c r="F1719" i="2"/>
  <c r="G1719" i="2"/>
  <c r="E1720" i="2"/>
  <c r="F1720" i="2"/>
  <c r="G1720" i="2"/>
  <c r="E1721" i="2"/>
  <c r="F1721" i="2"/>
  <c r="G1721" i="2"/>
  <c r="E1722" i="2"/>
  <c r="F1722" i="2"/>
  <c r="G1722" i="2"/>
  <c r="E1723" i="2"/>
  <c r="F1723" i="2"/>
  <c r="G1723" i="2"/>
  <c r="E1724" i="2"/>
  <c r="F1724" i="2"/>
  <c r="G1724" i="2"/>
  <c r="E1725" i="2"/>
  <c r="F1725" i="2"/>
  <c r="G1725" i="2"/>
  <c r="E1726" i="2"/>
  <c r="F1726" i="2"/>
  <c r="G1726" i="2"/>
  <c r="E1727" i="2"/>
  <c r="F1727" i="2"/>
  <c r="G1727" i="2"/>
  <c r="E1728" i="2"/>
  <c r="F1728" i="2"/>
  <c r="G1728" i="2"/>
  <c r="E1729" i="2"/>
  <c r="F1729" i="2"/>
  <c r="G1729" i="2"/>
  <c r="E1730" i="2"/>
  <c r="F1730" i="2"/>
  <c r="G1730" i="2"/>
  <c r="E1731" i="2"/>
  <c r="F1731" i="2"/>
  <c r="G1731" i="2"/>
  <c r="E1732" i="2"/>
  <c r="F1732" i="2"/>
  <c r="G1732" i="2"/>
  <c r="E1733" i="2"/>
  <c r="F1733" i="2"/>
  <c r="G1733" i="2"/>
  <c r="E1734" i="2"/>
  <c r="F1734" i="2"/>
  <c r="G1734" i="2"/>
  <c r="E1735" i="2"/>
  <c r="F1735" i="2"/>
  <c r="G1735" i="2"/>
  <c r="E1736" i="2"/>
  <c r="F1736" i="2"/>
  <c r="G1736" i="2"/>
  <c r="E1737" i="2"/>
  <c r="F1737" i="2"/>
  <c r="G1737" i="2"/>
  <c r="E1738" i="2"/>
  <c r="F1738" i="2"/>
  <c r="G1738" i="2"/>
  <c r="E1739" i="2"/>
  <c r="F1739" i="2"/>
  <c r="G1739" i="2"/>
  <c r="E1740" i="2"/>
  <c r="F1740" i="2"/>
  <c r="G1740" i="2"/>
  <c r="E1741" i="2"/>
  <c r="F1741" i="2"/>
  <c r="G1741" i="2"/>
  <c r="E1742" i="2"/>
  <c r="F1742" i="2"/>
  <c r="G1742" i="2"/>
  <c r="E1743" i="2"/>
  <c r="F1743" i="2"/>
  <c r="G1743" i="2"/>
  <c r="E1744" i="2"/>
  <c r="F1744" i="2"/>
  <c r="G1744" i="2"/>
  <c r="E1745" i="2"/>
  <c r="F1745" i="2"/>
  <c r="G1745" i="2"/>
  <c r="E1746" i="2"/>
  <c r="F1746" i="2"/>
  <c r="G1746" i="2"/>
  <c r="E1747" i="2"/>
  <c r="F1747" i="2"/>
  <c r="G1747" i="2"/>
  <c r="E1748" i="2"/>
  <c r="F1748" i="2"/>
  <c r="G1748" i="2"/>
  <c r="E1749" i="2"/>
  <c r="F1749" i="2"/>
  <c r="G1749" i="2"/>
  <c r="E1750" i="2"/>
  <c r="F1750" i="2"/>
  <c r="G1750" i="2"/>
  <c r="E1751" i="2"/>
  <c r="F1751" i="2"/>
  <c r="G1751" i="2"/>
  <c r="E1752" i="2"/>
  <c r="F1752" i="2"/>
  <c r="G1752" i="2"/>
  <c r="E1753" i="2"/>
  <c r="F1753" i="2"/>
  <c r="G1753" i="2"/>
  <c r="E1754" i="2"/>
  <c r="F1754" i="2"/>
  <c r="G1754" i="2"/>
  <c r="E1755" i="2"/>
  <c r="F1755" i="2"/>
  <c r="G1755" i="2"/>
  <c r="E1756" i="2"/>
  <c r="F1756" i="2"/>
  <c r="G1756" i="2"/>
  <c r="E1757" i="2"/>
  <c r="F1757" i="2"/>
  <c r="G1757" i="2"/>
  <c r="E1758" i="2"/>
  <c r="F1758" i="2"/>
  <c r="G1758" i="2"/>
  <c r="E1759" i="2"/>
  <c r="F1759" i="2"/>
  <c r="G1759" i="2"/>
  <c r="E1760" i="2"/>
  <c r="F1760" i="2"/>
  <c r="G1760" i="2"/>
  <c r="E1761" i="2"/>
  <c r="F1761" i="2"/>
  <c r="G1761" i="2"/>
  <c r="E1762" i="2"/>
  <c r="F1762" i="2"/>
  <c r="G1762" i="2"/>
  <c r="E1763" i="2"/>
  <c r="F1763" i="2"/>
  <c r="G1763" i="2"/>
  <c r="E1764" i="2"/>
  <c r="F1764" i="2"/>
  <c r="G1764" i="2"/>
  <c r="E1765" i="2"/>
  <c r="F1765" i="2"/>
  <c r="G1765" i="2"/>
  <c r="E1766" i="2"/>
  <c r="F1766" i="2"/>
  <c r="G1766" i="2"/>
  <c r="E1767" i="2"/>
  <c r="F1767" i="2"/>
  <c r="G1767" i="2"/>
  <c r="E1768" i="2"/>
  <c r="F1768" i="2"/>
  <c r="G1768" i="2"/>
  <c r="E1769" i="2"/>
  <c r="F1769" i="2"/>
  <c r="G1769" i="2"/>
  <c r="E1770" i="2"/>
  <c r="F1770" i="2"/>
  <c r="G1770" i="2"/>
  <c r="E1771" i="2"/>
  <c r="F1771" i="2"/>
  <c r="G1771" i="2"/>
  <c r="E1772" i="2"/>
  <c r="F1772" i="2"/>
  <c r="G1772" i="2"/>
  <c r="E1773" i="2"/>
  <c r="F1773" i="2"/>
  <c r="G1773" i="2"/>
  <c r="E1774" i="2"/>
  <c r="F1774" i="2"/>
  <c r="G1774" i="2"/>
  <c r="E1775" i="2"/>
  <c r="F1775" i="2"/>
  <c r="G1775" i="2"/>
  <c r="E1776" i="2"/>
  <c r="F1776" i="2"/>
  <c r="G1776" i="2"/>
  <c r="E1777" i="2"/>
  <c r="F1777" i="2"/>
  <c r="G1777" i="2"/>
  <c r="E1778" i="2"/>
  <c r="F1778" i="2"/>
  <c r="G1778" i="2"/>
  <c r="E1779" i="2"/>
  <c r="F1779" i="2"/>
  <c r="G1779" i="2"/>
  <c r="E1780" i="2"/>
  <c r="F1780" i="2"/>
  <c r="G1780" i="2"/>
  <c r="E1781" i="2"/>
  <c r="F1781" i="2"/>
  <c r="G1781" i="2"/>
  <c r="E1782" i="2"/>
  <c r="F1782" i="2"/>
  <c r="G1782" i="2"/>
  <c r="E1783" i="2"/>
  <c r="F1783" i="2"/>
  <c r="G1783" i="2"/>
  <c r="E1784" i="2"/>
  <c r="F1784" i="2"/>
  <c r="G1784" i="2"/>
  <c r="E1785" i="2"/>
  <c r="F1785" i="2"/>
  <c r="G1785" i="2"/>
  <c r="E1786" i="2"/>
  <c r="F1786" i="2"/>
  <c r="G1786" i="2"/>
  <c r="E1787" i="2"/>
  <c r="F1787" i="2"/>
  <c r="G1787" i="2"/>
  <c r="E1788" i="2"/>
  <c r="F1788" i="2"/>
  <c r="G1788" i="2"/>
  <c r="E1789" i="2"/>
  <c r="F1789" i="2"/>
  <c r="G1789" i="2"/>
  <c r="E1790" i="2"/>
  <c r="F1790" i="2"/>
  <c r="G1790" i="2"/>
  <c r="E1791" i="2"/>
  <c r="F1791" i="2"/>
  <c r="G1791" i="2"/>
  <c r="E1792" i="2"/>
  <c r="F1792" i="2"/>
  <c r="G1792" i="2"/>
  <c r="E1793" i="2"/>
  <c r="F1793" i="2"/>
  <c r="G1793" i="2"/>
  <c r="E1794" i="2"/>
  <c r="F1794" i="2"/>
  <c r="G1794" i="2"/>
  <c r="E1795" i="2"/>
  <c r="F1795" i="2"/>
  <c r="G1795" i="2"/>
  <c r="E1796" i="2"/>
  <c r="F1796" i="2"/>
  <c r="G1796" i="2"/>
  <c r="E1797" i="2"/>
  <c r="F1797" i="2"/>
  <c r="G1797" i="2"/>
  <c r="E1798" i="2"/>
  <c r="F1798" i="2"/>
  <c r="G1798" i="2"/>
  <c r="E1799" i="2"/>
  <c r="F1799" i="2"/>
  <c r="G1799" i="2"/>
  <c r="E1800" i="2"/>
  <c r="F1800" i="2"/>
  <c r="G1800" i="2"/>
  <c r="E1801" i="2"/>
  <c r="F1801" i="2"/>
  <c r="G1801" i="2"/>
  <c r="E1802" i="2"/>
  <c r="F1802" i="2"/>
  <c r="G1802" i="2"/>
  <c r="E1803" i="2"/>
  <c r="F1803" i="2"/>
  <c r="G1803" i="2"/>
  <c r="E1804" i="2"/>
  <c r="F1804" i="2"/>
  <c r="G1804" i="2"/>
  <c r="E1805" i="2"/>
  <c r="F1805" i="2"/>
  <c r="G1805" i="2"/>
  <c r="E1806" i="2"/>
  <c r="F1806" i="2"/>
  <c r="G1806" i="2"/>
  <c r="E1807" i="2"/>
  <c r="F1807" i="2"/>
  <c r="G1807" i="2"/>
  <c r="E1808" i="2"/>
  <c r="F1808" i="2"/>
  <c r="G1808" i="2"/>
  <c r="E1809" i="2"/>
  <c r="F1809" i="2"/>
  <c r="G1809" i="2"/>
  <c r="E1810" i="2"/>
  <c r="F1810" i="2"/>
  <c r="G1810" i="2"/>
  <c r="E1811" i="2"/>
  <c r="F1811" i="2"/>
  <c r="G1811" i="2"/>
  <c r="E1812" i="2"/>
  <c r="F1812" i="2"/>
  <c r="G1812" i="2"/>
  <c r="E1813" i="2"/>
  <c r="F1813" i="2"/>
  <c r="G1813" i="2"/>
  <c r="E1814" i="2"/>
  <c r="F1814" i="2"/>
  <c r="G1814" i="2"/>
  <c r="E1815" i="2"/>
  <c r="F1815" i="2"/>
  <c r="G1815" i="2"/>
  <c r="E1816" i="2"/>
  <c r="F1816" i="2"/>
  <c r="G1816" i="2"/>
  <c r="E1817" i="2"/>
  <c r="F1817" i="2"/>
  <c r="G1817" i="2"/>
  <c r="E1818" i="2"/>
  <c r="F1818" i="2"/>
  <c r="G1818" i="2"/>
  <c r="E1819" i="2"/>
  <c r="F1819" i="2"/>
  <c r="G1819" i="2"/>
  <c r="E1820" i="2"/>
  <c r="F1820" i="2"/>
  <c r="G1820" i="2"/>
  <c r="E1821" i="2"/>
  <c r="F1821" i="2"/>
  <c r="G1821" i="2"/>
  <c r="E1822" i="2"/>
  <c r="F1822" i="2"/>
  <c r="G1822" i="2"/>
  <c r="E1823" i="2"/>
  <c r="F1823" i="2"/>
  <c r="G1823" i="2"/>
  <c r="E1824" i="2"/>
  <c r="F1824" i="2"/>
  <c r="G1824" i="2"/>
  <c r="E1825" i="2"/>
  <c r="F1825" i="2"/>
  <c r="G1825" i="2"/>
  <c r="E1826" i="2"/>
  <c r="F1826" i="2"/>
  <c r="G1826" i="2"/>
  <c r="E1827" i="2"/>
  <c r="F1827" i="2"/>
  <c r="G1827" i="2"/>
  <c r="E1828" i="2"/>
  <c r="F1828" i="2"/>
  <c r="G1828" i="2"/>
  <c r="E1829" i="2"/>
  <c r="F1829" i="2"/>
  <c r="G1829" i="2"/>
  <c r="E1830" i="2"/>
  <c r="F1830" i="2"/>
  <c r="G1830" i="2"/>
  <c r="E1831" i="2"/>
  <c r="F1831" i="2"/>
  <c r="G1831" i="2"/>
  <c r="E1832" i="2"/>
  <c r="F1832" i="2"/>
  <c r="G1832" i="2"/>
  <c r="E1833" i="2"/>
  <c r="F1833" i="2"/>
  <c r="G1833" i="2"/>
  <c r="E1834" i="2"/>
  <c r="F1834" i="2"/>
  <c r="G1834" i="2"/>
  <c r="E1835" i="2"/>
  <c r="F1835" i="2"/>
  <c r="G1835" i="2"/>
  <c r="E1836" i="2"/>
  <c r="F1836" i="2"/>
  <c r="G1836" i="2"/>
  <c r="E1837" i="2"/>
  <c r="F1837" i="2"/>
  <c r="G1837" i="2"/>
  <c r="E1838" i="2"/>
  <c r="F1838" i="2"/>
  <c r="G1838" i="2"/>
  <c r="E1839" i="2"/>
  <c r="F1839" i="2"/>
  <c r="G1839" i="2"/>
  <c r="E1840" i="2"/>
  <c r="F1840" i="2"/>
  <c r="G1840" i="2"/>
  <c r="E1841" i="2"/>
  <c r="F1841" i="2"/>
  <c r="G1841" i="2"/>
  <c r="E1842" i="2"/>
  <c r="F1842" i="2"/>
  <c r="G1842" i="2"/>
  <c r="E1843" i="2"/>
  <c r="F1843" i="2"/>
  <c r="G1843" i="2"/>
  <c r="E1844" i="2"/>
  <c r="F1844" i="2"/>
  <c r="G1844" i="2"/>
  <c r="E1845" i="2"/>
  <c r="F1845" i="2"/>
  <c r="G1845" i="2"/>
  <c r="E1846" i="2"/>
  <c r="F1846" i="2"/>
  <c r="G1846" i="2"/>
  <c r="E1847" i="2"/>
  <c r="F1847" i="2"/>
  <c r="G1847" i="2"/>
  <c r="E1848" i="2"/>
  <c r="F1848" i="2"/>
  <c r="G1848" i="2"/>
  <c r="E1849" i="2"/>
  <c r="F1849" i="2"/>
  <c r="G1849" i="2"/>
  <c r="E1850" i="2"/>
  <c r="F1850" i="2"/>
  <c r="G1850" i="2"/>
  <c r="E1851" i="2"/>
  <c r="F1851" i="2"/>
  <c r="G1851" i="2"/>
  <c r="E1852" i="2"/>
  <c r="F1852" i="2"/>
  <c r="G1852" i="2"/>
  <c r="E1853" i="2"/>
  <c r="F1853" i="2"/>
  <c r="G1853" i="2"/>
  <c r="E1854" i="2"/>
  <c r="F1854" i="2"/>
  <c r="G1854" i="2"/>
  <c r="E1855" i="2"/>
  <c r="F1855" i="2"/>
  <c r="G1855" i="2"/>
  <c r="E1856" i="2"/>
  <c r="F1856" i="2"/>
  <c r="G1856" i="2"/>
  <c r="E1857" i="2"/>
  <c r="F1857" i="2"/>
  <c r="G1857" i="2"/>
  <c r="E1858" i="2"/>
  <c r="F1858" i="2"/>
  <c r="G1858" i="2"/>
  <c r="E1859" i="2"/>
  <c r="F1859" i="2"/>
  <c r="G1859" i="2"/>
  <c r="E1860" i="2"/>
  <c r="F1860" i="2"/>
  <c r="G1860" i="2"/>
  <c r="E1861" i="2"/>
  <c r="F1861" i="2"/>
  <c r="G1861" i="2"/>
  <c r="E1862" i="2"/>
  <c r="F1862" i="2"/>
  <c r="G1862" i="2"/>
  <c r="E1863" i="2"/>
  <c r="F1863" i="2"/>
  <c r="G1863" i="2"/>
  <c r="E1864" i="2"/>
  <c r="F1864" i="2"/>
  <c r="G1864" i="2"/>
  <c r="E1865" i="2"/>
  <c r="F1865" i="2"/>
  <c r="G1865" i="2"/>
  <c r="E1866" i="2"/>
  <c r="F1866" i="2"/>
  <c r="G1866" i="2"/>
  <c r="E1867" i="2"/>
  <c r="F1867" i="2"/>
  <c r="G1867" i="2"/>
  <c r="E1868" i="2"/>
  <c r="F1868" i="2"/>
  <c r="G1868" i="2"/>
  <c r="E1869" i="2"/>
  <c r="F1869" i="2"/>
  <c r="G1869" i="2"/>
  <c r="E1870" i="2"/>
  <c r="F1870" i="2"/>
  <c r="G1870" i="2"/>
  <c r="E1871" i="2"/>
  <c r="F1871" i="2"/>
  <c r="G1871" i="2"/>
  <c r="E1872" i="2"/>
  <c r="F1872" i="2"/>
  <c r="G1872" i="2"/>
  <c r="E1873" i="2"/>
  <c r="F1873" i="2"/>
  <c r="G1873" i="2"/>
  <c r="E1874" i="2"/>
  <c r="F1874" i="2"/>
  <c r="G1874" i="2"/>
  <c r="E1875" i="2"/>
  <c r="F1875" i="2"/>
  <c r="G1875" i="2"/>
  <c r="E1876" i="2"/>
  <c r="F1876" i="2"/>
  <c r="G1876" i="2"/>
  <c r="E1877" i="2"/>
  <c r="F1877" i="2"/>
  <c r="G1877" i="2"/>
  <c r="E1878" i="2"/>
  <c r="F1878" i="2"/>
  <c r="G1878" i="2"/>
  <c r="E1879" i="2"/>
  <c r="F1879" i="2"/>
  <c r="G1879" i="2"/>
  <c r="E1880" i="2"/>
  <c r="F1880" i="2"/>
  <c r="G1880" i="2"/>
  <c r="E1881" i="2"/>
  <c r="F1881" i="2"/>
  <c r="G1881" i="2"/>
  <c r="E1882" i="2"/>
  <c r="F1882" i="2"/>
  <c r="G1882" i="2"/>
  <c r="E1883" i="2"/>
  <c r="F1883" i="2"/>
  <c r="G1883" i="2"/>
  <c r="E1884" i="2"/>
  <c r="F1884" i="2"/>
  <c r="G1884" i="2"/>
  <c r="E1885" i="2"/>
  <c r="F1885" i="2"/>
  <c r="G1885" i="2"/>
  <c r="E1886" i="2"/>
  <c r="F1886" i="2"/>
  <c r="G1886" i="2"/>
  <c r="E1887" i="2"/>
  <c r="F1887" i="2"/>
  <c r="G1887" i="2"/>
  <c r="E1888" i="2"/>
  <c r="F1888" i="2"/>
  <c r="G1888" i="2"/>
  <c r="E1889" i="2"/>
  <c r="F1889" i="2"/>
  <c r="G1889" i="2"/>
  <c r="E1890" i="2"/>
  <c r="F1890" i="2"/>
  <c r="G1890" i="2"/>
  <c r="E1891" i="2"/>
  <c r="F1891" i="2"/>
  <c r="G1891" i="2"/>
  <c r="E1892" i="2"/>
  <c r="F1892" i="2"/>
  <c r="G1892" i="2"/>
  <c r="E1893" i="2"/>
  <c r="F1893" i="2"/>
  <c r="G1893" i="2"/>
  <c r="E1894" i="2"/>
  <c r="F1894" i="2"/>
  <c r="G1894" i="2"/>
  <c r="E1895" i="2"/>
  <c r="F1895" i="2"/>
  <c r="G1895" i="2"/>
  <c r="E1896" i="2"/>
  <c r="F1896" i="2"/>
  <c r="G1896" i="2"/>
  <c r="E1897" i="2"/>
  <c r="F1897" i="2"/>
  <c r="G1897" i="2"/>
  <c r="E1898" i="2"/>
  <c r="F1898" i="2"/>
  <c r="G1898" i="2"/>
  <c r="E1899" i="2"/>
  <c r="F1899" i="2"/>
  <c r="G1899" i="2"/>
  <c r="E1900" i="2"/>
  <c r="F1900" i="2"/>
  <c r="G1900" i="2"/>
  <c r="E1901" i="2"/>
  <c r="F1901" i="2"/>
  <c r="G1901" i="2"/>
  <c r="E1902" i="2"/>
  <c r="F1902" i="2"/>
  <c r="G1902" i="2"/>
  <c r="E1903" i="2"/>
  <c r="F1903" i="2"/>
  <c r="G1903" i="2"/>
  <c r="E1904" i="2"/>
  <c r="F1904" i="2"/>
  <c r="G1904" i="2"/>
  <c r="E1905" i="2"/>
  <c r="F1905" i="2"/>
  <c r="G1905" i="2"/>
  <c r="E1906" i="2"/>
  <c r="F1906" i="2"/>
  <c r="G1906" i="2"/>
  <c r="E1907" i="2"/>
  <c r="F1907" i="2"/>
  <c r="G1907" i="2"/>
  <c r="E1908" i="2"/>
  <c r="F1908" i="2"/>
  <c r="G1908" i="2"/>
  <c r="E1909" i="2"/>
  <c r="F1909" i="2"/>
  <c r="G1909" i="2"/>
  <c r="E1910" i="2"/>
  <c r="F1910" i="2"/>
  <c r="G1910" i="2"/>
  <c r="E1911" i="2"/>
  <c r="F1911" i="2"/>
  <c r="G1911" i="2"/>
  <c r="E1912" i="2"/>
  <c r="F1912" i="2"/>
  <c r="G1912" i="2"/>
  <c r="E1913" i="2"/>
  <c r="F1913" i="2"/>
  <c r="G1913" i="2"/>
  <c r="E1914" i="2"/>
  <c r="F1914" i="2"/>
  <c r="G1914" i="2"/>
  <c r="E1915" i="2"/>
  <c r="F1915" i="2"/>
  <c r="G1915" i="2"/>
  <c r="E1916" i="2"/>
  <c r="F1916" i="2"/>
  <c r="G1916" i="2"/>
  <c r="E1917" i="2"/>
  <c r="F1917" i="2"/>
  <c r="G1917" i="2"/>
  <c r="E1918" i="2"/>
  <c r="F1918" i="2"/>
  <c r="G1918" i="2"/>
  <c r="E1919" i="2"/>
  <c r="F1919" i="2"/>
  <c r="G1919" i="2"/>
  <c r="E1920" i="2"/>
  <c r="F1920" i="2"/>
  <c r="G1920" i="2"/>
  <c r="E1921" i="2"/>
  <c r="F1921" i="2"/>
  <c r="G1921" i="2"/>
  <c r="E1922" i="2"/>
  <c r="F1922" i="2"/>
  <c r="G1922" i="2"/>
  <c r="E1923" i="2"/>
  <c r="F1923" i="2"/>
  <c r="G1923" i="2"/>
  <c r="E1924" i="2"/>
  <c r="F1924" i="2"/>
  <c r="G1924" i="2"/>
  <c r="E1925" i="2"/>
  <c r="F1925" i="2"/>
  <c r="G1925" i="2"/>
  <c r="E1926" i="2"/>
  <c r="F1926" i="2"/>
  <c r="G1926" i="2"/>
  <c r="E1927" i="2"/>
  <c r="F1927" i="2"/>
  <c r="G1927" i="2"/>
  <c r="E1928" i="2"/>
  <c r="F1928" i="2"/>
  <c r="G1928" i="2"/>
  <c r="E1929" i="2"/>
  <c r="F1929" i="2"/>
  <c r="G1929" i="2"/>
  <c r="E1930" i="2"/>
  <c r="F1930" i="2"/>
  <c r="G1930" i="2"/>
  <c r="E1931" i="2"/>
  <c r="F1931" i="2"/>
  <c r="G1931" i="2"/>
  <c r="E1932" i="2"/>
  <c r="F1932" i="2"/>
  <c r="G1932" i="2"/>
  <c r="E1933" i="2"/>
  <c r="F1933" i="2"/>
  <c r="G1933" i="2"/>
  <c r="E1934" i="2"/>
  <c r="F1934" i="2"/>
  <c r="G1934" i="2"/>
  <c r="E1935" i="2"/>
  <c r="F1935" i="2"/>
  <c r="G1935" i="2"/>
  <c r="E1936" i="2"/>
  <c r="F1936" i="2"/>
  <c r="G1936" i="2"/>
  <c r="E1937" i="2"/>
  <c r="F1937" i="2"/>
  <c r="G1937" i="2"/>
  <c r="E1938" i="2"/>
  <c r="F1938" i="2"/>
  <c r="G1938" i="2"/>
  <c r="E1939" i="2"/>
  <c r="F1939" i="2"/>
  <c r="G1939" i="2"/>
  <c r="E1940" i="2"/>
  <c r="F1940" i="2"/>
  <c r="G1940" i="2"/>
  <c r="E1941" i="2"/>
  <c r="F1941" i="2"/>
  <c r="G1941" i="2"/>
  <c r="E1942" i="2"/>
  <c r="F1942" i="2"/>
  <c r="G1942" i="2"/>
  <c r="E1943" i="2"/>
  <c r="F1943" i="2"/>
  <c r="G1943" i="2"/>
  <c r="E1944" i="2"/>
  <c r="F1944" i="2"/>
  <c r="G1944" i="2"/>
  <c r="E1945" i="2"/>
  <c r="F1945" i="2"/>
  <c r="G1945" i="2"/>
  <c r="E1946" i="2"/>
  <c r="F1946" i="2"/>
  <c r="G1946" i="2"/>
  <c r="E1947" i="2"/>
  <c r="F1947" i="2"/>
  <c r="G1947" i="2"/>
  <c r="E1948" i="2"/>
  <c r="F1948" i="2"/>
  <c r="G1948" i="2"/>
  <c r="E1949" i="2"/>
  <c r="F1949" i="2"/>
  <c r="G1949" i="2"/>
  <c r="E1950" i="2"/>
  <c r="F1950" i="2"/>
  <c r="G1950" i="2"/>
  <c r="E1951" i="2"/>
  <c r="F1951" i="2"/>
  <c r="G1951" i="2"/>
  <c r="E1952" i="2"/>
  <c r="F1952" i="2"/>
  <c r="G1952" i="2"/>
  <c r="E1953" i="2"/>
  <c r="F1953" i="2"/>
  <c r="G1953" i="2"/>
  <c r="E1954" i="2"/>
  <c r="F1954" i="2"/>
  <c r="G1954" i="2"/>
  <c r="E1955" i="2"/>
  <c r="F1955" i="2"/>
  <c r="G1955" i="2"/>
  <c r="E1956" i="2"/>
  <c r="F1956" i="2"/>
  <c r="G1956" i="2"/>
  <c r="E1957" i="2"/>
  <c r="F1957" i="2"/>
  <c r="G1957" i="2"/>
  <c r="E1958" i="2"/>
  <c r="F1958" i="2"/>
  <c r="G1958" i="2"/>
  <c r="E1959" i="2"/>
  <c r="F1959" i="2"/>
  <c r="G1959" i="2"/>
  <c r="E1960" i="2"/>
  <c r="F1960" i="2"/>
  <c r="G1960" i="2"/>
  <c r="E1961" i="2"/>
  <c r="F1961" i="2"/>
  <c r="G1961" i="2"/>
  <c r="E1962" i="2"/>
  <c r="F1962" i="2"/>
  <c r="G1962" i="2"/>
  <c r="E1963" i="2"/>
  <c r="F1963" i="2"/>
  <c r="G1963" i="2"/>
  <c r="E1964" i="2"/>
  <c r="F1964" i="2"/>
  <c r="G1964" i="2"/>
  <c r="E1965" i="2"/>
  <c r="F1965" i="2"/>
  <c r="G1965" i="2"/>
  <c r="E1966" i="2"/>
  <c r="F1966" i="2"/>
  <c r="G1966" i="2"/>
  <c r="E1967" i="2"/>
  <c r="F1967" i="2"/>
  <c r="G1967" i="2"/>
  <c r="E1968" i="2"/>
  <c r="F1968" i="2"/>
  <c r="G1968" i="2"/>
  <c r="E1969" i="2"/>
  <c r="F1969" i="2"/>
  <c r="G1969" i="2"/>
  <c r="E1970" i="2"/>
  <c r="F1970" i="2"/>
  <c r="G1970" i="2"/>
  <c r="E1971" i="2"/>
  <c r="F1971" i="2"/>
  <c r="G1971" i="2"/>
  <c r="E1972" i="2"/>
  <c r="F1972" i="2"/>
  <c r="G1972" i="2"/>
  <c r="E1973" i="2"/>
  <c r="F1973" i="2"/>
  <c r="G1973" i="2"/>
  <c r="E1974" i="2"/>
  <c r="F1974" i="2"/>
  <c r="G1974" i="2"/>
  <c r="E1975" i="2"/>
  <c r="F1975" i="2"/>
  <c r="G1975" i="2"/>
  <c r="E1976" i="2"/>
  <c r="F1976" i="2"/>
  <c r="G1976" i="2"/>
  <c r="E1977" i="2"/>
  <c r="F1977" i="2"/>
  <c r="G1977" i="2"/>
  <c r="E1978" i="2"/>
  <c r="F1978" i="2"/>
  <c r="G1978" i="2"/>
  <c r="E1979" i="2"/>
  <c r="F1979" i="2"/>
  <c r="G1979" i="2"/>
  <c r="E1980" i="2"/>
  <c r="F1980" i="2"/>
  <c r="G1980" i="2"/>
  <c r="E1981" i="2"/>
  <c r="F1981" i="2"/>
  <c r="G1981" i="2"/>
  <c r="E1982" i="2"/>
  <c r="F1982" i="2"/>
  <c r="G1982" i="2"/>
  <c r="E1983" i="2"/>
  <c r="F1983" i="2"/>
  <c r="G1983" i="2"/>
  <c r="E1984" i="2"/>
  <c r="F1984" i="2"/>
  <c r="G1984" i="2"/>
  <c r="E1985" i="2"/>
  <c r="F1985" i="2"/>
  <c r="G1985" i="2"/>
  <c r="E1986" i="2"/>
  <c r="F1986" i="2"/>
  <c r="G1986" i="2"/>
  <c r="E1987" i="2"/>
  <c r="F1987" i="2"/>
  <c r="G1987" i="2"/>
  <c r="E1988" i="2"/>
  <c r="F1988" i="2"/>
  <c r="G1988" i="2"/>
  <c r="E1989" i="2"/>
  <c r="F1989" i="2"/>
  <c r="G1989" i="2"/>
  <c r="E1990" i="2"/>
  <c r="F1990" i="2"/>
  <c r="G1990" i="2"/>
  <c r="E1991" i="2"/>
  <c r="F1991" i="2"/>
  <c r="G1991" i="2"/>
  <c r="E1992" i="2"/>
  <c r="F1992" i="2"/>
  <c r="G1992" i="2"/>
  <c r="E1993" i="2"/>
  <c r="F1993" i="2"/>
  <c r="G1993" i="2"/>
  <c r="E1994" i="2"/>
  <c r="F1994" i="2"/>
  <c r="G1994" i="2"/>
  <c r="E1995" i="2"/>
  <c r="F1995" i="2"/>
  <c r="G1995" i="2"/>
  <c r="E1996" i="2"/>
  <c r="F1996" i="2"/>
  <c r="G1996" i="2"/>
  <c r="E1997" i="2"/>
  <c r="F1997" i="2"/>
  <c r="G1997" i="2"/>
  <c r="E1998" i="2"/>
  <c r="F1998" i="2"/>
  <c r="G1998" i="2"/>
  <c r="E1999" i="2"/>
  <c r="F1999" i="2"/>
  <c r="G1999" i="2"/>
  <c r="E2000" i="2"/>
  <c r="F2000" i="2"/>
  <c r="G2000" i="2"/>
  <c r="E2001" i="2"/>
  <c r="F2001" i="2"/>
  <c r="G2001" i="2"/>
  <c r="E2002" i="2"/>
  <c r="F2002" i="2"/>
  <c r="G2002" i="2"/>
  <c r="E2003" i="2"/>
  <c r="F2003" i="2"/>
  <c r="G2003" i="2"/>
  <c r="E2004" i="2"/>
  <c r="F2004" i="2"/>
  <c r="G2004" i="2"/>
  <c r="E2005" i="2"/>
  <c r="F2005" i="2"/>
  <c r="G2005" i="2"/>
  <c r="E2006" i="2"/>
  <c r="F2006" i="2"/>
  <c r="G2006" i="2"/>
  <c r="E2007" i="2"/>
  <c r="F2007" i="2"/>
  <c r="G2007" i="2"/>
  <c r="E2008" i="2"/>
  <c r="F2008" i="2"/>
  <c r="G2008" i="2"/>
  <c r="E2009" i="2"/>
  <c r="F2009" i="2"/>
  <c r="G2009" i="2"/>
  <c r="E2010" i="2"/>
  <c r="F2010" i="2"/>
  <c r="G2010" i="2"/>
  <c r="E2011" i="2"/>
  <c r="F2011" i="2"/>
  <c r="G2011" i="2"/>
  <c r="E2012" i="2"/>
  <c r="F2012" i="2"/>
  <c r="G2012" i="2"/>
  <c r="E2013" i="2"/>
  <c r="F2013" i="2"/>
  <c r="G2013" i="2"/>
  <c r="E2014" i="2"/>
  <c r="F2014" i="2"/>
  <c r="G2014" i="2"/>
  <c r="E2015" i="2"/>
  <c r="F2015" i="2"/>
  <c r="G2015" i="2"/>
  <c r="E2016" i="2"/>
  <c r="F2016" i="2"/>
  <c r="G2016" i="2"/>
  <c r="E2017" i="2"/>
  <c r="F2017" i="2"/>
  <c r="G2017" i="2"/>
  <c r="E2018" i="2"/>
  <c r="F2018" i="2"/>
  <c r="G2018" i="2"/>
  <c r="E2019" i="2"/>
  <c r="F2019" i="2"/>
  <c r="G2019" i="2"/>
  <c r="E2020" i="2"/>
  <c r="F2020" i="2"/>
  <c r="G2020" i="2"/>
  <c r="E2021" i="2"/>
  <c r="F2021" i="2"/>
  <c r="G2021" i="2"/>
  <c r="E2022" i="2"/>
  <c r="F2022" i="2"/>
  <c r="G2022" i="2"/>
  <c r="E2023" i="2"/>
  <c r="F2023" i="2"/>
  <c r="G2023" i="2"/>
  <c r="E2024" i="2"/>
  <c r="F2024" i="2"/>
  <c r="G2024" i="2"/>
  <c r="E2025" i="2"/>
  <c r="F2025" i="2"/>
  <c r="G2025" i="2"/>
  <c r="E2026" i="2"/>
  <c r="F2026" i="2"/>
  <c r="G2026" i="2"/>
  <c r="E2027" i="2"/>
  <c r="F2027" i="2"/>
  <c r="G2027" i="2"/>
  <c r="E2028" i="2"/>
  <c r="F2028" i="2"/>
  <c r="G2028" i="2"/>
  <c r="E2029" i="2"/>
  <c r="F2029" i="2"/>
  <c r="G2029" i="2"/>
  <c r="E2030" i="2"/>
  <c r="F2030" i="2"/>
  <c r="G2030" i="2"/>
  <c r="E2031" i="2"/>
  <c r="F2031" i="2"/>
  <c r="G2031" i="2"/>
  <c r="E2032" i="2"/>
  <c r="F2032" i="2"/>
  <c r="G2032" i="2"/>
  <c r="E2033" i="2"/>
  <c r="F2033" i="2"/>
  <c r="G2033" i="2"/>
  <c r="E2034" i="2"/>
  <c r="F2034" i="2"/>
  <c r="G2034" i="2"/>
  <c r="E2035" i="2"/>
  <c r="F2035" i="2"/>
  <c r="G2035" i="2"/>
  <c r="E2036" i="2"/>
  <c r="F2036" i="2"/>
  <c r="G2036" i="2"/>
  <c r="E2037" i="2"/>
  <c r="F2037" i="2"/>
  <c r="G2037" i="2"/>
  <c r="E2038" i="2"/>
  <c r="F2038" i="2"/>
  <c r="G2038" i="2"/>
  <c r="E2039" i="2"/>
  <c r="F2039" i="2"/>
  <c r="G2039" i="2"/>
  <c r="E2040" i="2"/>
  <c r="F2040" i="2"/>
  <c r="G2040" i="2"/>
  <c r="E2041" i="2"/>
  <c r="F2041" i="2"/>
  <c r="G2041" i="2"/>
  <c r="E2042" i="2"/>
  <c r="F2042" i="2"/>
  <c r="G2042" i="2"/>
  <c r="E2043" i="2"/>
  <c r="F2043" i="2"/>
  <c r="G2043" i="2"/>
  <c r="E2044" i="2"/>
  <c r="F2044" i="2"/>
  <c r="G2044" i="2"/>
  <c r="E2045" i="2"/>
  <c r="F2045" i="2"/>
  <c r="G2045" i="2"/>
  <c r="E2046" i="2"/>
  <c r="F2046" i="2"/>
  <c r="G2046" i="2"/>
  <c r="E2047" i="2"/>
  <c r="F2047" i="2"/>
  <c r="G2047" i="2"/>
  <c r="E2048" i="2"/>
  <c r="F2048" i="2"/>
  <c r="G2048" i="2"/>
  <c r="E2049" i="2"/>
  <c r="F2049" i="2"/>
  <c r="G2049" i="2"/>
  <c r="E2050" i="2"/>
  <c r="F2050" i="2"/>
  <c r="G2050" i="2"/>
  <c r="E2051" i="2"/>
  <c r="F2051" i="2"/>
  <c r="G2051" i="2"/>
  <c r="E2052" i="2"/>
  <c r="F2052" i="2"/>
  <c r="G2052" i="2"/>
  <c r="E2053" i="2"/>
  <c r="F2053" i="2"/>
  <c r="G2053" i="2"/>
  <c r="E2054" i="2"/>
  <c r="F2054" i="2"/>
  <c r="G2054" i="2"/>
  <c r="E2055" i="2"/>
  <c r="F2055" i="2"/>
  <c r="G2055" i="2"/>
  <c r="E2056" i="2"/>
  <c r="F2056" i="2"/>
  <c r="G2056" i="2"/>
  <c r="E2057" i="2"/>
  <c r="F2057" i="2"/>
  <c r="G2057" i="2"/>
  <c r="E2058" i="2"/>
  <c r="F2058" i="2"/>
  <c r="G2058" i="2"/>
  <c r="E2059" i="2"/>
  <c r="F2059" i="2"/>
  <c r="G2059" i="2"/>
  <c r="E2060" i="2"/>
  <c r="F2060" i="2"/>
  <c r="G2060" i="2"/>
  <c r="E2061" i="2"/>
  <c r="F2061" i="2"/>
  <c r="G2061" i="2"/>
  <c r="E2062" i="2"/>
  <c r="F2062" i="2"/>
  <c r="G2062" i="2"/>
  <c r="E2063" i="2"/>
  <c r="F2063" i="2"/>
  <c r="G2063" i="2"/>
  <c r="E2064" i="2"/>
  <c r="F2064" i="2"/>
  <c r="G2064" i="2"/>
  <c r="E2065" i="2"/>
  <c r="F2065" i="2"/>
  <c r="G2065" i="2"/>
  <c r="E2066" i="2"/>
  <c r="F2066" i="2"/>
  <c r="G2066" i="2"/>
  <c r="E2067" i="2"/>
  <c r="F2067" i="2"/>
  <c r="G2067" i="2"/>
  <c r="E2068" i="2"/>
  <c r="F2068" i="2"/>
  <c r="G2068" i="2"/>
  <c r="E2069" i="2"/>
  <c r="F2069" i="2"/>
  <c r="G2069" i="2"/>
  <c r="E2070" i="2"/>
  <c r="F2070" i="2"/>
  <c r="G2070" i="2"/>
  <c r="E2071" i="2"/>
  <c r="F2071" i="2"/>
  <c r="G2071" i="2"/>
  <c r="E2072" i="2"/>
  <c r="F2072" i="2"/>
  <c r="G2072" i="2"/>
  <c r="E2073" i="2"/>
  <c r="F2073" i="2"/>
  <c r="G2073" i="2"/>
  <c r="E2074" i="2"/>
  <c r="F2074" i="2"/>
  <c r="G2074" i="2"/>
  <c r="E2075" i="2"/>
  <c r="F2075" i="2"/>
  <c r="G2075" i="2"/>
  <c r="E2076" i="2"/>
  <c r="F2076" i="2"/>
  <c r="G2076" i="2"/>
  <c r="E2077" i="2"/>
  <c r="F2077" i="2"/>
  <c r="G2077" i="2"/>
  <c r="E2078" i="2"/>
  <c r="F2078" i="2"/>
  <c r="G2078" i="2"/>
  <c r="E2079" i="2"/>
  <c r="F2079" i="2"/>
  <c r="G2079" i="2"/>
  <c r="E2080" i="2"/>
  <c r="F2080" i="2"/>
  <c r="G2080" i="2"/>
  <c r="E2081" i="2"/>
  <c r="F2081" i="2"/>
  <c r="G2081" i="2"/>
  <c r="E2082" i="2"/>
  <c r="F2082" i="2"/>
  <c r="G2082" i="2"/>
  <c r="E2083" i="2"/>
  <c r="F2083" i="2"/>
  <c r="G2083" i="2"/>
  <c r="E2084" i="2"/>
  <c r="F2084" i="2"/>
  <c r="G2084" i="2"/>
  <c r="E2085" i="2"/>
  <c r="F2085" i="2"/>
  <c r="G2085" i="2"/>
  <c r="E2086" i="2"/>
  <c r="F2086" i="2"/>
  <c r="G2086" i="2"/>
  <c r="E2087" i="2"/>
  <c r="F2087" i="2"/>
  <c r="G2087" i="2"/>
  <c r="E2088" i="2"/>
  <c r="F2088" i="2"/>
  <c r="G2088" i="2"/>
  <c r="E2089" i="2"/>
  <c r="F2089" i="2"/>
  <c r="G2089" i="2"/>
  <c r="E2090" i="2"/>
  <c r="F2090" i="2"/>
  <c r="G2090" i="2"/>
  <c r="E2091" i="2"/>
  <c r="F2091" i="2"/>
  <c r="G2091" i="2"/>
  <c r="E2092" i="2"/>
  <c r="F2092" i="2"/>
  <c r="G2092" i="2"/>
  <c r="E2093" i="2"/>
  <c r="F2093" i="2"/>
  <c r="G2093" i="2"/>
  <c r="E2094" i="2"/>
  <c r="F2094" i="2"/>
  <c r="G2094" i="2"/>
  <c r="E2095" i="2"/>
  <c r="F2095" i="2"/>
  <c r="G2095" i="2"/>
  <c r="E2096" i="2"/>
  <c r="F2096" i="2"/>
  <c r="G2096" i="2"/>
  <c r="E2097" i="2"/>
  <c r="F2097" i="2"/>
  <c r="G2097" i="2"/>
  <c r="E2098" i="2"/>
  <c r="F2098" i="2"/>
  <c r="G2098" i="2"/>
  <c r="E2099" i="2"/>
  <c r="F2099" i="2"/>
  <c r="G2099" i="2"/>
  <c r="E2100" i="2"/>
  <c r="F2100" i="2"/>
  <c r="G2100" i="2"/>
  <c r="E2101" i="2"/>
  <c r="F2101" i="2"/>
  <c r="G2101" i="2"/>
  <c r="E2102" i="2"/>
  <c r="F2102" i="2"/>
  <c r="G2102" i="2"/>
  <c r="E2103" i="2"/>
  <c r="F2103" i="2"/>
  <c r="G2103" i="2"/>
  <c r="E2104" i="2"/>
  <c r="F2104" i="2"/>
  <c r="G2104" i="2"/>
  <c r="E2105" i="2"/>
  <c r="F2105" i="2"/>
  <c r="G2105" i="2"/>
  <c r="E2106" i="2"/>
  <c r="F2106" i="2"/>
  <c r="G2106" i="2"/>
  <c r="E2107" i="2"/>
  <c r="F2107" i="2"/>
  <c r="G2107" i="2"/>
  <c r="E2108" i="2"/>
  <c r="F2108" i="2"/>
  <c r="G2108" i="2"/>
  <c r="E2109" i="2"/>
  <c r="F2109" i="2"/>
  <c r="G2109" i="2"/>
  <c r="E2110" i="2"/>
  <c r="F2110" i="2"/>
  <c r="G2110" i="2"/>
  <c r="E2111" i="2"/>
  <c r="F2111" i="2"/>
  <c r="G2111" i="2"/>
  <c r="E2112" i="2"/>
  <c r="F2112" i="2"/>
  <c r="G2112" i="2"/>
  <c r="E2113" i="2"/>
  <c r="F2113" i="2"/>
  <c r="G2113" i="2"/>
  <c r="E2114" i="2"/>
  <c r="F2114" i="2"/>
  <c r="G2114" i="2"/>
  <c r="E2115" i="2"/>
  <c r="F2115" i="2"/>
  <c r="G2115" i="2"/>
  <c r="E2116" i="2"/>
  <c r="F2116" i="2"/>
  <c r="G2116" i="2"/>
  <c r="E2117" i="2"/>
  <c r="F2117" i="2"/>
  <c r="G2117" i="2"/>
  <c r="E2118" i="2"/>
  <c r="F2118" i="2"/>
  <c r="G2118" i="2"/>
  <c r="E2119" i="2"/>
  <c r="F2119" i="2"/>
  <c r="G2119" i="2"/>
  <c r="E2120" i="2"/>
  <c r="F2120" i="2"/>
  <c r="G2120" i="2"/>
  <c r="E2121" i="2"/>
  <c r="F2121" i="2"/>
  <c r="G2121" i="2"/>
  <c r="E2122" i="2"/>
  <c r="F2122" i="2"/>
  <c r="G2122" i="2"/>
  <c r="E2123" i="2"/>
  <c r="F2123" i="2"/>
  <c r="G2123" i="2"/>
  <c r="E2124" i="2"/>
  <c r="F2124" i="2"/>
  <c r="G2124" i="2"/>
  <c r="E2125" i="2"/>
  <c r="F2125" i="2"/>
  <c r="G2125" i="2"/>
  <c r="E2126" i="2"/>
  <c r="F2126" i="2"/>
  <c r="G2126" i="2"/>
  <c r="E2127" i="2"/>
  <c r="F2127" i="2"/>
  <c r="G2127" i="2"/>
  <c r="E2128" i="2"/>
  <c r="F2128" i="2"/>
  <c r="G2128" i="2"/>
  <c r="E2129" i="2"/>
  <c r="F2129" i="2"/>
  <c r="G2129" i="2"/>
  <c r="E2130" i="2"/>
  <c r="F2130" i="2"/>
  <c r="G2130" i="2"/>
  <c r="E2131" i="2"/>
  <c r="F2131" i="2"/>
  <c r="G2131" i="2"/>
  <c r="E2132" i="2"/>
  <c r="F2132" i="2"/>
  <c r="G2132" i="2"/>
  <c r="E2133" i="2"/>
  <c r="F2133" i="2"/>
  <c r="G2133" i="2"/>
  <c r="E2134" i="2"/>
  <c r="F2134" i="2"/>
  <c r="G2134" i="2"/>
  <c r="E2135" i="2"/>
  <c r="F2135" i="2"/>
  <c r="G2135" i="2"/>
  <c r="E2136" i="2"/>
  <c r="F2136" i="2"/>
  <c r="G2136" i="2"/>
  <c r="E2137" i="2"/>
  <c r="F2137" i="2"/>
  <c r="G2137" i="2"/>
  <c r="E2138" i="2"/>
  <c r="F2138" i="2"/>
  <c r="G2138" i="2"/>
  <c r="E2139" i="2"/>
  <c r="F2139" i="2"/>
  <c r="G2139" i="2"/>
  <c r="B13" i="2"/>
  <c r="C13" i="2"/>
  <c r="B14" i="2"/>
  <c r="C14" i="2"/>
  <c r="B15" i="2"/>
  <c r="C15" i="2"/>
  <c r="B16" i="2"/>
  <c r="C16" i="2"/>
  <c r="B17" i="2"/>
  <c r="C17" i="2"/>
  <c r="B18" i="2"/>
  <c r="C18" i="2"/>
  <c r="B19" i="2"/>
  <c r="C19" i="2"/>
  <c r="B20" i="2"/>
  <c r="C20" i="2"/>
  <c r="B21" i="2"/>
  <c r="C21" i="2"/>
  <c r="B22" i="2"/>
  <c r="C22" i="2"/>
  <c r="B23" i="2"/>
  <c r="C23" i="2"/>
  <c r="B24" i="2"/>
  <c r="C24" i="2"/>
  <c r="B25" i="2"/>
  <c r="C25" i="2"/>
  <c r="B26" i="2"/>
  <c r="C26" i="2"/>
  <c r="B27" i="2"/>
  <c r="C27" i="2"/>
  <c r="B28" i="2"/>
  <c r="C28" i="2"/>
  <c r="B29" i="2"/>
  <c r="C29" i="2"/>
  <c r="B30" i="2"/>
  <c r="C30" i="2"/>
  <c r="B31" i="2"/>
  <c r="C31" i="2"/>
  <c r="B32" i="2"/>
  <c r="C32" i="2"/>
  <c r="B33" i="2"/>
  <c r="C33" i="2"/>
  <c r="B34" i="2"/>
  <c r="C34" i="2"/>
  <c r="B35" i="2"/>
  <c r="C35" i="2"/>
  <c r="B36" i="2"/>
  <c r="C36" i="2"/>
  <c r="B37" i="2"/>
  <c r="C37" i="2"/>
  <c r="B38" i="2"/>
  <c r="C38" i="2"/>
  <c r="B39" i="2"/>
  <c r="C39" i="2"/>
  <c r="B40" i="2"/>
  <c r="C40" i="2"/>
  <c r="B41" i="2"/>
  <c r="C41" i="2"/>
  <c r="B42" i="2"/>
  <c r="C42" i="2"/>
  <c r="B43" i="2"/>
  <c r="C43" i="2"/>
  <c r="B44" i="2"/>
  <c r="C44" i="2"/>
  <c r="B45" i="2"/>
  <c r="C45" i="2"/>
  <c r="B46" i="2"/>
  <c r="C46" i="2"/>
  <c r="B47" i="2"/>
  <c r="C47" i="2"/>
  <c r="B48" i="2"/>
  <c r="C48" i="2"/>
  <c r="B49" i="2"/>
  <c r="C49" i="2"/>
  <c r="B50" i="2"/>
  <c r="C50" i="2"/>
  <c r="B51" i="2"/>
  <c r="C51" i="2"/>
  <c r="B52" i="2"/>
  <c r="C52" i="2"/>
  <c r="B53" i="2"/>
  <c r="C53" i="2"/>
  <c r="B54" i="2"/>
  <c r="C54" i="2"/>
  <c r="B55" i="2"/>
  <c r="C55" i="2"/>
  <c r="B56" i="2"/>
  <c r="C56" i="2"/>
  <c r="B57" i="2"/>
  <c r="C57" i="2"/>
  <c r="B58" i="2"/>
  <c r="C58" i="2"/>
  <c r="B59" i="2"/>
  <c r="C59" i="2"/>
  <c r="B60" i="2"/>
  <c r="C60" i="2"/>
  <c r="B61" i="2"/>
  <c r="C61" i="2"/>
  <c r="B62" i="2"/>
  <c r="C62" i="2"/>
  <c r="B63" i="2"/>
  <c r="C63" i="2"/>
  <c r="B64" i="2"/>
  <c r="C64" i="2"/>
  <c r="B65" i="2"/>
  <c r="C65" i="2"/>
  <c r="B66" i="2"/>
  <c r="C66" i="2"/>
  <c r="B67" i="2"/>
  <c r="C67" i="2"/>
  <c r="B68" i="2"/>
  <c r="C68" i="2"/>
  <c r="B69" i="2"/>
  <c r="C69" i="2"/>
  <c r="B70" i="2"/>
  <c r="C70" i="2"/>
  <c r="B71" i="2"/>
  <c r="C71" i="2"/>
  <c r="B72" i="2"/>
  <c r="C72" i="2"/>
  <c r="B73" i="2"/>
  <c r="C73" i="2"/>
  <c r="B74" i="2"/>
  <c r="C74" i="2"/>
  <c r="B75" i="2"/>
  <c r="C75" i="2"/>
  <c r="B76" i="2"/>
  <c r="C76" i="2"/>
  <c r="B77" i="2"/>
  <c r="C77" i="2"/>
  <c r="B78" i="2"/>
  <c r="C78" i="2"/>
  <c r="B79" i="2"/>
  <c r="C79" i="2"/>
  <c r="B80" i="2"/>
  <c r="C80" i="2"/>
  <c r="B81" i="2"/>
  <c r="C81" i="2"/>
  <c r="B82" i="2"/>
  <c r="C82" i="2"/>
  <c r="B83" i="2"/>
  <c r="C83" i="2"/>
  <c r="B84" i="2"/>
  <c r="C84" i="2"/>
  <c r="B85" i="2"/>
  <c r="C85" i="2"/>
  <c r="B86" i="2"/>
  <c r="C86" i="2"/>
  <c r="B87" i="2"/>
  <c r="C87" i="2"/>
  <c r="B88" i="2"/>
  <c r="C88" i="2"/>
  <c r="B89" i="2"/>
  <c r="C89" i="2"/>
  <c r="B90" i="2"/>
  <c r="C90" i="2"/>
  <c r="B91" i="2"/>
  <c r="C91" i="2"/>
  <c r="B92" i="2"/>
  <c r="C92" i="2"/>
  <c r="B93" i="2"/>
  <c r="C93" i="2"/>
  <c r="B94" i="2"/>
  <c r="C94" i="2"/>
  <c r="B95" i="2"/>
  <c r="C95" i="2"/>
  <c r="B96" i="2"/>
  <c r="C96" i="2"/>
  <c r="B97" i="2"/>
  <c r="C97" i="2"/>
  <c r="B98" i="2"/>
  <c r="C98" i="2"/>
  <c r="B99" i="2"/>
  <c r="C99" i="2"/>
  <c r="B100" i="2"/>
  <c r="C100" i="2"/>
  <c r="B101" i="2"/>
  <c r="C101" i="2"/>
  <c r="B102" i="2"/>
  <c r="C102" i="2"/>
  <c r="B103" i="2"/>
  <c r="C103" i="2"/>
  <c r="B104" i="2"/>
  <c r="C104" i="2"/>
  <c r="B105" i="2"/>
  <c r="C105" i="2"/>
  <c r="B106" i="2"/>
  <c r="C106" i="2"/>
  <c r="B107" i="2"/>
  <c r="C107" i="2"/>
  <c r="B108" i="2"/>
  <c r="C108" i="2"/>
  <c r="B109" i="2"/>
  <c r="C109" i="2"/>
  <c r="B110" i="2"/>
  <c r="C110" i="2"/>
  <c r="B111" i="2"/>
  <c r="C111" i="2"/>
  <c r="B112" i="2"/>
  <c r="C112" i="2"/>
  <c r="B113" i="2"/>
  <c r="C113" i="2"/>
  <c r="B114" i="2"/>
  <c r="C114" i="2"/>
  <c r="B115" i="2"/>
  <c r="C115" i="2"/>
  <c r="B116" i="2"/>
  <c r="C116" i="2"/>
  <c r="B117" i="2"/>
  <c r="C117" i="2"/>
  <c r="B118" i="2"/>
  <c r="C118" i="2"/>
  <c r="B119" i="2"/>
  <c r="C119" i="2"/>
  <c r="B120" i="2"/>
  <c r="C120" i="2"/>
  <c r="B121" i="2"/>
  <c r="C121" i="2"/>
  <c r="B122" i="2"/>
  <c r="C122" i="2"/>
  <c r="B123" i="2"/>
  <c r="C123" i="2"/>
  <c r="B124" i="2"/>
  <c r="C124" i="2"/>
  <c r="B125" i="2"/>
  <c r="C125" i="2"/>
  <c r="B126" i="2"/>
  <c r="C126" i="2"/>
  <c r="B127" i="2"/>
  <c r="C127" i="2"/>
  <c r="B128" i="2"/>
  <c r="C128" i="2"/>
  <c r="B129" i="2"/>
  <c r="C129" i="2"/>
  <c r="B130" i="2"/>
  <c r="C130" i="2"/>
  <c r="B131" i="2"/>
  <c r="C131" i="2"/>
  <c r="B132" i="2"/>
  <c r="C132" i="2"/>
  <c r="B133" i="2"/>
  <c r="C133" i="2"/>
  <c r="B134" i="2"/>
  <c r="C134" i="2"/>
  <c r="B135" i="2"/>
  <c r="C135" i="2"/>
  <c r="B136" i="2"/>
  <c r="C136" i="2"/>
  <c r="B137" i="2"/>
  <c r="C137" i="2"/>
  <c r="B138" i="2"/>
  <c r="C138" i="2"/>
  <c r="B139" i="2"/>
  <c r="C139" i="2"/>
  <c r="B140" i="2"/>
  <c r="C140" i="2"/>
  <c r="B141" i="2"/>
  <c r="C141" i="2"/>
  <c r="B142" i="2"/>
  <c r="C142" i="2"/>
  <c r="B143" i="2"/>
  <c r="C143" i="2"/>
  <c r="B144" i="2"/>
  <c r="C144" i="2"/>
  <c r="B145" i="2"/>
  <c r="C145" i="2"/>
  <c r="B146" i="2"/>
  <c r="C146" i="2"/>
  <c r="B147" i="2"/>
  <c r="C147" i="2"/>
  <c r="B148" i="2"/>
  <c r="C148" i="2"/>
  <c r="B149" i="2"/>
  <c r="C149" i="2"/>
  <c r="B150" i="2"/>
  <c r="C150" i="2"/>
  <c r="B151" i="2"/>
  <c r="C151" i="2"/>
  <c r="B152" i="2"/>
  <c r="C152" i="2"/>
  <c r="B153" i="2"/>
  <c r="C153" i="2"/>
  <c r="B154" i="2"/>
  <c r="C154" i="2"/>
  <c r="B155" i="2"/>
  <c r="C155" i="2"/>
  <c r="B156" i="2"/>
  <c r="C156" i="2"/>
  <c r="B157" i="2"/>
  <c r="C157" i="2"/>
  <c r="B158" i="2"/>
  <c r="C158" i="2"/>
  <c r="B159" i="2"/>
  <c r="C159" i="2"/>
  <c r="B160" i="2"/>
  <c r="C160" i="2"/>
  <c r="B161" i="2"/>
  <c r="C161" i="2"/>
  <c r="B162" i="2"/>
  <c r="C162" i="2"/>
  <c r="B163" i="2"/>
  <c r="C163" i="2"/>
  <c r="B164" i="2"/>
  <c r="C164" i="2"/>
  <c r="B165" i="2"/>
  <c r="C165" i="2"/>
  <c r="B166" i="2"/>
  <c r="C166" i="2"/>
  <c r="B167" i="2"/>
  <c r="C167" i="2"/>
  <c r="B168" i="2"/>
  <c r="C168" i="2"/>
  <c r="B169" i="2"/>
  <c r="C169" i="2"/>
  <c r="B170" i="2"/>
  <c r="C170" i="2"/>
  <c r="B171" i="2"/>
  <c r="C171" i="2"/>
  <c r="B172" i="2"/>
  <c r="C172" i="2"/>
  <c r="B173" i="2"/>
  <c r="C173" i="2"/>
  <c r="B174" i="2"/>
  <c r="C174" i="2"/>
  <c r="B175" i="2"/>
  <c r="C175" i="2"/>
  <c r="B176" i="2"/>
  <c r="C176" i="2"/>
  <c r="B177" i="2"/>
  <c r="C177" i="2"/>
  <c r="B178" i="2"/>
  <c r="C178" i="2"/>
  <c r="B179" i="2"/>
  <c r="C179" i="2"/>
  <c r="B180" i="2"/>
  <c r="C180" i="2"/>
  <c r="B181" i="2"/>
  <c r="C181" i="2"/>
  <c r="B182" i="2"/>
  <c r="C182" i="2"/>
  <c r="B183" i="2"/>
  <c r="C183" i="2"/>
  <c r="B184" i="2"/>
  <c r="C184" i="2"/>
  <c r="B185" i="2"/>
  <c r="C185" i="2"/>
  <c r="B186" i="2"/>
  <c r="C186" i="2"/>
  <c r="B187" i="2"/>
  <c r="C187" i="2"/>
  <c r="B188" i="2"/>
  <c r="C188" i="2"/>
  <c r="B189" i="2"/>
  <c r="C189" i="2"/>
  <c r="B190" i="2"/>
  <c r="C190" i="2"/>
  <c r="B191" i="2"/>
  <c r="C191" i="2"/>
  <c r="B192" i="2"/>
  <c r="C192" i="2"/>
  <c r="B193" i="2"/>
  <c r="C193" i="2"/>
  <c r="B194" i="2"/>
  <c r="C194" i="2"/>
  <c r="B195" i="2"/>
  <c r="C195" i="2"/>
  <c r="B196" i="2"/>
  <c r="C196" i="2"/>
  <c r="B197" i="2"/>
  <c r="C197" i="2"/>
  <c r="B198" i="2"/>
  <c r="C198" i="2"/>
  <c r="B199" i="2"/>
  <c r="C199" i="2"/>
  <c r="B200" i="2"/>
  <c r="C200" i="2"/>
  <c r="B201" i="2"/>
  <c r="C201" i="2"/>
  <c r="B202" i="2"/>
  <c r="C202" i="2"/>
  <c r="B203" i="2"/>
  <c r="C203" i="2"/>
  <c r="B204" i="2"/>
  <c r="C204" i="2"/>
  <c r="B205" i="2"/>
  <c r="C205" i="2"/>
  <c r="B206" i="2"/>
  <c r="C206" i="2"/>
  <c r="B207" i="2"/>
  <c r="C207" i="2"/>
  <c r="B208" i="2"/>
  <c r="C208" i="2"/>
  <c r="B209" i="2"/>
  <c r="C209" i="2"/>
  <c r="B210" i="2"/>
  <c r="C210" i="2"/>
  <c r="B211" i="2"/>
  <c r="C211" i="2"/>
  <c r="B212" i="2"/>
  <c r="C212" i="2"/>
  <c r="B213" i="2"/>
  <c r="C213" i="2"/>
  <c r="B214" i="2"/>
  <c r="C214" i="2"/>
  <c r="B215" i="2"/>
  <c r="C215" i="2"/>
  <c r="B216" i="2"/>
  <c r="C216" i="2"/>
  <c r="B217" i="2"/>
  <c r="C217" i="2"/>
  <c r="B218" i="2"/>
  <c r="C218" i="2"/>
  <c r="B219" i="2"/>
  <c r="C219" i="2"/>
  <c r="B220" i="2"/>
  <c r="C220" i="2"/>
  <c r="B221" i="2"/>
  <c r="C221" i="2"/>
  <c r="B222" i="2"/>
  <c r="C222" i="2"/>
  <c r="B223" i="2"/>
  <c r="C223" i="2"/>
  <c r="B224" i="2"/>
  <c r="C224" i="2"/>
  <c r="B225" i="2"/>
  <c r="C225" i="2"/>
  <c r="B226" i="2"/>
  <c r="C226" i="2"/>
  <c r="B227" i="2"/>
  <c r="C227" i="2"/>
  <c r="B228" i="2"/>
  <c r="C228" i="2"/>
  <c r="B229" i="2"/>
  <c r="C229" i="2"/>
  <c r="B230" i="2"/>
  <c r="C230" i="2"/>
  <c r="B231" i="2"/>
  <c r="C231" i="2"/>
  <c r="B232" i="2"/>
  <c r="C232" i="2"/>
  <c r="B233" i="2"/>
  <c r="C233" i="2"/>
  <c r="B234" i="2"/>
  <c r="C234" i="2"/>
  <c r="B235" i="2"/>
  <c r="C235" i="2"/>
  <c r="B236" i="2"/>
  <c r="C236" i="2"/>
  <c r="B237" i="2"/>
  <c r="C237" i="2"/>
  <c r="B238" i="2"/>
  <c r="C238" i="2"/>
  <c r="B239" i="2"/>
  <c r="C239" i="2"/>
  <c r="B240" i="2"/>
  <c r="C240" i="2"/>
  <c r="B241" i="2"/>
  <c r="C241" i="2"/>
  <c r="B242" i="2"/>
  <c r="C242" i="2"/>
  <c r="B243" i="2"/>
  <c r="C243" i="2"/>
  <c r="B244" i="2"/>
  <c r="C244" i="2"/>
  <c r="B245" i="2"/>
  <c r="C245" i="2"/>
  <c r="B246" i="2"/>
  <c r="C246" i="2"/>
  <c r="B247" i="2"/>
  <c r="C247" i="2"/>
  <c r="B248" i="2"/>
  <c r="C248" i="2"/>
  <c r="B249" i="2"/>
  <c r="C249" i="2"/>
  <c r="B250" i="2"/>
  <c r="C250" i="2"/>
  <c r="B251" i="2"/>
  <c r="C251" i="2"/>
  <c r="B252" i="2"/>
  <c r="C252" i="2"/>
  <c r="B253" i="2"/>
  <c r="C253" i="2"/>
  <c r="B254" i="2"/>
  <c r="C254" i="2"/>
  <c r="B255" i="2"/>
  <c r="C255" i="2"/>
  <c r="B256" i="2"/>
  <c r="C256" i="2"/>
  <c r="B257" i="2"/>
  <c r="C257" i="2"/>
  <c r="B258" i="2"/>
  <c r="C258" i="2"/>
  <c r="B259" i="2"/>
  <c r="C259" i="2"/>
  <c r="B260" i="2"/>
  <c r="C260" i="2"/>
  <c r="B261" i="2"/>
  <c r="C261" i="2"/>
  <c r="B262" i="2"/>
  <c r="C262" i="2"/>
  <c r="B263" i="2"/>
  <c r="C263" i="2"/>
  <c r="B264" i="2"/>
  <c r="C264" i="2"/>
  <c r="B265" i="2"/>
  <c r="C265" i="2"/>
  <c r="B266" i="2"/>
  <c r="C266" i="2"/>
  <c r="B267" i="2"/>
  <c r="C267" i="2"/>
  <c r="B268" i="2"/>
  <c r="C268" i="2"/>
  <c r="B269" i="2"/>
  <c r="C269" i="2"/>
  <c r="B270" i="2"/>
  <c r="C270" i="2"/>
  <c r="B271" i="2"/>
  <c r="C271" i="2"/>
  <c r="B272" i="2"/>
  <c r="C272" i="2"/>
  <c r="B273" i="2"/>
  <c r="C273" i="2"/>
  <c r="B274" i="2"/>
  <c r="C274" i="2"/>
  <c r="B275" i="2"/>
  <c r="C275" i="2"/>
  <c r="B276" i="2"/>
  <c r="C276" i="2"/>
  <c r="B277" i="2"/>
  <c r="C277" i="2"/>
  <c r="B278" i="2"/>
  <c r="C278" i="2"/>
  <c r="B279" i="2"/>
  <c r="C279" i="2"/>
  <c r="B280" i="2"/>
  <c r="C280" i="2"/>
  <c r="B281" i="2"/>
  <c r="C281" i="2"/>
  <c r="B282" i="2"/>
  <c r="C282" i="2"/>
  <c r="B283" i="2"/>
  <c r="C283" i="2"/>
  <c r="B284" i="2"/>
  <c r="C284" i="2"/>
  <c r="B285" i="2"/>
  <c r="C285" i="2"/>
  <c r="B286" i="2"/>
  <c r="C286" i="2"/>
  <c r="B287" i="2"/>
  <c r="C287" i="2"/>
  <c r="B288" i="2"/>
  <c r="C288" i="2"/>
  <c r="B289" i="2"/>
  <c r="C289" i="2"/>
  <c r="B290" i="2"/>
  <c r="C290" i="2"/>
  <c r="B291" i="2"/>
  <c r="C291" i="2"/>
  <c r="B292" i="2"/>
  <c r="C292" i="2"/>
  <c r="B293" i="2"/>
  <c r="C293" i="2"/>
  <c r="B294" i="2"/>
  <c r="C294" i="2"/>
  <c r="B295" i="2"/>
  <c r="C295" i="2"/>
  <c r="B296" i="2"/>
  <c r="C296" i="2"/>
  <c r="B297" i="2"/>
  <c r="C297" i="2"/>
  <c r="B298" i="2"/>
  <c r="C298" i="2"/>
  <c r="B299" i="2"/>
  <c r="C299" i="2"/>
  <c r="B300" i="2"/>
  <c r="C300" i="2"/>
  <c r="B301" i="2"/>
  <c r="C301" i="2"/>
  <c r="B302" i="2"/>
  <c r="C302" i="2"/>
  <c r="B303" i="2"/>
  <c r="C303" i="2"/>
  <c r="B304" i="2"/>
  <c r="C304" i="2"/>
  <c r="B305" i="2"/>
  <c r="C305" i="2"/>
  <c r="B306" i="2"/>
  <c r="C306" i="2"/>
  <c r="B307" i="2"/>
  <c r="C307" i="2"/>
  <c r="B308" i="2"/>
  <c r="C308" i="2"/>
  <c r="B309" i="2"/>
  <c r="C309" i="2"/>
  <c r="B310" i="2"/>
  <c r="C310" i="2"/>
  <c r="B311" i="2"/>
  <c r="C311" i="2"/>
  <c r="B312" i="2"/>
  <c r="C312" i="2"/>
  <c r="B313" i="2"/>
  <c r="C313" i="2"/>
  <c r="B314" i="2"/>
  <c r="C314" i="2"/>
  <c r="B315" i="2"/>
  <c r="C315" i="2"/>
  <c r="B316" i="2"/>
  <c r="C316" i="2"/>
  <c r="B317" i="2"/>
  <c r="C317" i="2"/>
  <c r="B318" i="2"/>
  <c r="C318" i="2"/>
  <c r="B319" i="2"/>
  <c r="C319" i="2"/>
  <c r="B320" i="2"/>
  <c r="C320" i="2"/>
  <c r="B321" i="2"/>
  <c r="C321" i="2"/>
  <c r="B322" i="2"/>
  <c r="C322" i="2"/>
  <c r="B323" i="2"/>
  <c r="C323" i="2"/>
  <c r="B324" i="2"/>
  <c r="C324" i="2"/>
  <c r="B325" i="2"/>
  <c r="C325" i="2"/>
  <c r="B326" i="2"/>
  <c r="C326" i="2"/>
  <c r="B327" i="2"/>
  <c r="C327" i="2"/>
  <c r="B328" i="2"/>
  <c r="C328" i="2"/>
  <c r="B329" i="2"/>
  <c r="C329" i="2"/>
  <c r="B330" i="2"/>
  <c r="C330" i="2"/>
  <c r="B331" i="2"/>
  <c r="C331" i="2"/>
  <c r="B332" i="2"/>
  <c r="C332" i="2"/>
  <c r="B333" i="2"/>
  <c r="C333" i="2"/>
  <c r="B334" i="2"/>
  <c r="C334" i="2"/>
  <c r="B335" i="2"/>
  <c r="C335" i="2"/>
  <c r="B336" i="2"/>
  <c r="C336" i="2"/>
  <c r="B337" i="2"/>
  <c r="C337" i="2"/>
  <c r="B338" i="2"/>
  <c r="C338" i="2"/>
  <c r="B339" i="2"/>
  <c r="C339" i="2"/>
  <c r="B340" i="2"/>
  <c r="C340" i="2"/>
  <c r="B341" i="2"/>
  <c r="C341" i="2"/>
  <c r="B342" i="2"/>
  <c r="C342" i="2"/>
  <c r="B343" i="2"/>
  <c r="C343" i="2"/>
  <c r="B344" i="2"/>
  <c r="C344" i="2"/>
  <c r="B345" i="2"/>
  <c r="C345" i="2"/>
  <c r="B346" i="2"/>
  <c r="C346" i="2"/>
  <c r="B347" i="2"/>
  <c r="C347" i="2"/>
  <c r="B348" i="2"/>
  <c r="C348" i="2"/>
  <c r="B349" i="2"/>
  <c r="C349" i="2"/>
  <c r="B350" i="2"/>
  <c r="C350" i="2"/>
  <c r="B351" i="2"/>
  <c r="C351" i="2"/>
  <c r="B352" i="2"/>
  <c r="C352" i="2"/>
  <c r="B353" i="2"/>
  <c r="C353" i="2"/>
  <c r="B354" i="2"/>
  <c r="C354" i="2"/>
  <c r="B355" i="2"/>
  <c r="C355" i="2"/>
  <c r="B356" i="2"/>
  <c r="C356" i="2"/>
  <c r="B357" i="2"/>
  <c r="C357" i="2"/>
  <c r="B358" i="2"/>
  <c r="C358" i="2"/>
  <c r="B359" i="2"/>
  <c r="C359" i="2"/>
  <c r="B360" i="2"/>
  <c r="C360" i="2"/>
  <c r="B361" i="2"/>
  <c r="C361" i="2"/>
  <c r="B362" i="2"/>
  <c r="C362" i="2"/>
  <c r="B363" i="2"/>
  <c r="C363" i="2"/>
  <c r="B364" i="2"/>
  <c r="C364" i="2"/>
  <c r="B365" i="2"/>
  <c r="C365" i="2"/>
  <c r="B366" i="2"/>
  <c r="C366" i="2"/>
  <c r="B367" i="2"/>
  <c r="C367" i="2"/>
  <c r="B368" i="2"/>
  <c r="C368" i="2"/>
  <c r="B369" i="2"/>
  <c r="C369" i="2"/>
  <c r="B370" i="2"/>
  <c r="C370" i="2"/>
  <c r="B371" i="2"/>
  <c r="C371" i="2"/>
  <c r="B372" i="2"/>
  <c r="C372" i="2"/>
  <c r="B373" i="2"/>
  <c r="C373" i="2"/>
  <c r="B374" i="2"/>
  <c r="C374" i="2"/>
  <c r="B375" i="2"/>
  <c r="C375" i="2"/>
  <c r="B376" i="2"/>
  <c r="C376" i="2"/>
  <c r="B377" i="2"/>
  <c r="C377" i="2"/>
  <c r="B378" i="2"/>
  <c r="C378" i="2"/>
  <c r="B379" i="2"/>
  <c r="C379" i="2"/>
  <c r="B380" i="2"/>
  <c r="C380" i="2"/>
  <c r="B381" i="2"/>
  <c r="C381" i="2"/>
  <c r="B382" i="2"/>
  <c r="C382" i="2"/>
  <c r="B383" i="2"/>
  <c r="C383" i="2"/>
  <c r="B384" i="2"/>
  <c r="C384" i="2"/>
  <c r="B385" i="2"/>
  <c r="C385" i="2"/>
  <c r="B386" i="2"/>
  <c r="C386" i="2"/>
  <c r="B387" i="2"/>
  <c r="C387" i="2"/>
  <c r="B388" i="2"/>
  <c r="C388" i="2"/>
  <c r="B389" i="2"/>
  <c r="C389" i="2"/>
  <c r="B390" i="2"/>
  <c r="C390" i="2"/>
  <c r="B391" i="2"/>
  <c r="C391" i="2"/>
  <c r="B392" i="2"/>
  <c r="C392" i="2"/>
  <c r="B393" i="2"/>
  <c r="C393" i="2"/>
  <c r="B394" i="2"/>
  <c r="C394" i="2"/>
  <c r="B395" i="2"/>
  <c r="C395" i="2"/>
  <c r="B396" i="2"/>
  <c r="C396" i="2"/>
  <c r="B397" i="2"/>
  <c r="C397" i="2"/>
  <c r="B398" i="2"/>
  <c r="C398" i="2"/>
  <c r="B399" i="2"/>
  <c r="C399" i="2"/>
  <c r="B400" i="2"/>
  <c r="C400" i="2"/>
  <c r="B401" i="2"/>
  <c r="C401" i="2"/>
  <c r="B402" i="2"/>
  <c r="C402" i="2"/>
  <c r="B403" i="2"/>
  <c r="C403" i="2"/>
  <c r="B404" i="2"/>
  <c r="C404" i="2"/>
  <c r="B405" i="2"/>
  <c r="C405" i="2"/>
  <c r="B406" i="2"/>
  <c r="C406" i="2"/>
  <c r="B407" i="2"/>
  <c r="C407" i="2"/>
  <c r="B408" i="2"/>
  <c r="C408" i="2"/>
  <c r="B409" i="2"/>
  <c r="C409" i="2"/>
  <c r="B410" i="2"/>
  <c r="C410" i="2"/>
  <c r="B411" i="2"/>
  <c r="C411" i="2"/>
  <c r="B412" i="2"/>
  <c r="C412" i="2"/>
  <c r="B413" i="2"/>
  <c r="C413" i="2"/>
  <c r="B414" i="2"/>
  <c r="C414" i="2"/>
  <c r="B415" i="2"/>
  <c r="C415" i="2"/>
  <c r="B416" i="2"/>
  <c r="C416" i="2"/>
  <c r="B417" i="2"/>
  <c r="C417" i="2"/>
  <c r="B418" i="2"/>
  <c r="C418" i="2"/>
  <c r="B419" i="2"/>
  <c r="C419" i="2"/>
  <c r="B420" i="2"/>
  <c r="C420" i="2"/>
  <c r="B421" i="2"/>
  <c r="C421" i="2"/>
  <c r="B422" i="2"/>
  <c r="C422" i="2"/>
  <c r="B423" i="2"/>
  <c r="C423" i="2"/>
  <c r="B424" i="2"/>
  <c r="C424" i="2"/>
  <c r="B425" i="2"/>
  <c r="C425" i="2"/>
  <c r="B426" i="2"/>
  <c r="C426" i="2"/>
  <c r="B427" i="2"/>
  <c r="C427" i="2"/>
  <c r="B428" i="2"/>
  <c r="C428" i="2"/>
  <c r="B429" i="2"/>
  <c r="C429" i="2"/>
  <c r="B430" i="2"/>
  <c r="C430" i="2"/>
  <c r="B431" i="2"/>
  <c r="C431" i="2"/>
  <c r="B432" i="2"/>
  <c r="C432" i="2"/>
  <c r="B433" i="2"/>
  <c r="C433" i="2"/>
  <c r="B434" i="2"/>
  <c r="C434" i="2"/>
  <c r="B435" i="2"/>
  <c r="C435" i="2"/>
  <c r="B436" i="2"/>
  <c r="C436" i="2"/>
  <c r="B437" i="2"/>
  <c r="C437" i="2"/>
  <c r="B438" i="2"/>
  <c r="C438" i="2"/>
  <c r="B439" i="2"/>
  <c r="C439" i="2"/>
  <c r="B440" i="2"/>
  <c r="C440" i="2"/>
  <c r="B441" i="2"/>
  <c r="C441" i="2"/>
  <c r="B442" i="2"/>
  <c r="C442" i="2"/>
  <c r="B443" i="2"/>
  <c r="C443" i="2"/>
  <c r="B444" i="2"/>
  <c r="C444" i="2"/>
  <c r="B445" i="2"/>
  <c r="C445" i="2"/>
  <c r="B446" i="2"/>
  <c r="C446" i="2"/>
  <c r="B447" i="2"/>
  <c r="C447" i="2"/>
  <c r="B448" i="2"/>
  <c r="C448" i="2"/>
  <c r="B449" i="2"/>
  <c r="C449" i="2"/>
  <c r="B450" i="2"/>
  <c r="C450" i="2"/>
  <c r="B451" i="2"/>
  <c r="C451" i="2"/>
  <c r="B452" i="2"/>
  <c r="C452" i="2"/>
  <c r="B453" i="2"/>
  <c r="C453" i="2"/>
  <c r="B454" i="2"/>
  <c r="C454" i="2"/>
  <c r="B455" i="2"/>
  <c r="C455" i="2"/>
  <c r="B456" i="2"/>
  <c r="C456" i="2"/>
  <c r="B457" i="2"/>
  <c r="C457" i="2"/>
  <c r="B458" i="2"/>
  <c r="C458" i="2"/>
  <c r="B459" i="2"/>
  <c r="C459" i="2"/>
  <c r="B460" i="2"/>
  <c r="C460" i="2"/>
  <c r="B461" i="2"/>
  <c r="C461" i="2"/>
  <c r="B462" i="2"/>
  <c r="C462" i="2"/>
  <c r="B463" i="2"/>
  <c r="C463" i="2"/>
  <c r="B464" i="2"/>
  <c r="C464" i="2"/>
  <c r="B465" i="2"/>
  <c r="C465" i="2"/>
  <c r="B466" i="2"/>
  <c r="C466" i="2"/>
  <c r="B467" i="2"/>
  <c r="C467" i="2"/>
  <c r="B468" i="2"/>
  <c r="C468" i="2"/>
  <c r="B469" i="2"/>
  <c r="C469" i="2"/>
  <c r="B470" i="2"/>
  <c r="C470" i="2"/>
  <c r="B471" i="2"/>
  <c r="C471" i="2"/>
  <c r="B472" i="2"/>
  <c r="C472" i="2"/>
  <c r="B473" i="2"/>
  <c r="C473" i="2"/>
  <c r="B474" i="2"/>
  <c r="C474" i="2"/>
  <c r="B475" i="2"/>
  <c r="C475" i="2"/>
  <c r="B476" i="2"/>
  <c r="C476" i="2"/>
  <c r="B477" i="2"/>
  <c r="C477" i="2"/>
  <c r="B478" i="2"/>
  <c r="C478" i="2"/>
  <c r="B479" i="2"/>
  <c r="C479" i="2"/>
  <c r="B480" i="2"/>
  <c r="C480" i="2"/>
  <c r="B481" i="2"/>
  <c r="C481" i="2"/>
  <c r="B482" i="2"/>
  <c r="C482" i="2"/>
  <c r="B483" i="2"/>
  <c r="C483" i="2"/>
  <c r="B484" i="2"/>
  <c r="C484" i="2"/>
  <c r="B485" i="2"/>
  <c r="C485" i="2"/>
  <c r="B486" i="2"/>
  <c r="C486" i="2"/>
  <c r="B487" i="2"/>
  <c r="C487" i="2"/>
  <c r="B488" i="2"/>
  <c r="C488" i="2"/>
  <c r="B489" i="2"/>
  <c r="C489" i="2"/>
  <c r="B490" i="2"/>
  <c r="C490" i="2"/>
  <c r="B491" i="2"/>
  <c r="C491" i="2"/>
  <c r="B492" i="2"/>
  <c r="C492" i="2"/>
  <c r="B493" i="2"/>
  <c r="C493" i="2"/>
  <c r="B494" i="2"/>
  <c r="C494" i="2"/>
  <c r="B495" i="2"/>
  <c r="C495" i="2"/>
  <c r="B496" i="2"/>
  <c r="C496" i="2"/>
  <c r="B497" i="2"/>
  <c r="C497" i="2"/>
  <c r="B498" i="2"/>
  <c r="C498" i="2"/>
  <c r="B499" i="2"/>
  <c r="C499" i="2"/>
  <c r="B500" i="2"/>
  <c r="C500" i="2"/>
  <c r="B501" i="2"/>
  <c r="C501" i="2"/>
  <c r="B502" i="2"/>
  <c r="C502" i="2"/>
  <c r="B503" i="2"/>
  <c r="C503" i="2"/>
  <c r="B504" i="2"/>
  <c r="C504" i="2"/>
  <c r="B505" i="2"/>
  <c r="C505" i="2"/>
  <c r="B506" i="2"/>
  <c r="C506" i="2"/>
  <c r="B507" i="2"/>
  <c r="C507" i="2"/>
  <c r="B508" i="2"/>
  <c r="C508" i="2"/>
  <c r="B509" i="2"/>
  <c r="C509" i="2"/>
  <c r="B510" i="2"/>
  <c r="C510" i="2"/>
  <c r="B511" i="2"/>
  <c r="C511" i="2"/>
  <c r="B512" i="2"/>
  <c r="C512" i="2"/>
  <c r="B513" i="2"/>
  <c r="C513" i="2"/>
  <c r="B514" i="2"/>
  <c r="C514" i="2"/>
  <c r="B515" i="2"/>
  <c r="C515" i="2"/>
  <c r="B516" i="2"/>
  <c r="C516" i="2"/>
  <c r="B517" i="2"/>
  <c r="C517" i="2"/>
  <c r="B518" i="2"/>
  <c r="C518" i="2"/>
  <c r="B519" i="2"/>
  <c r="C519" i="2"/>
  <c r="B520" i="2"/>
  <c r="C520" i="2"/>
  <c r="B521" i="2"/>
  <c r="C521" i="2"/>
  <c r="B522" i="2"/>
  <c r="C522" i="2"/>
  <c r="B523" i="2"/>
  <c r="C523" i="2"/>
  <c r="B524" i="2"/>
  <c r="C524" i="2"/>
  <c r="B525" i="2"/>
  <c r="C525" i="2"/>
  <c r="B526" i="2"/>
  <c r="C526" i="2"/>
  <c r="B527" i="2"/>
  <c r="C527" i="2"/>
  <c r="B528" i="2"/>
  <c r="C528" i="2"/>
  <c r="B529" i="2"/>
  <c r="C529" i="2"/>
  <c r="B530" i="2"/>
  <c r="C530" i="2"/>
  <c r="B531" i="2"/>
  <c r="C531" i="2"/>
  <c r="B532" i="2"/>
  <c r="C532" i="2"/>
  <c r="B533" i="2"/>
  <c r="C533" i="2"/>
  <c r="B534" i="2"/>
  <c r="C534" i="2"/>
  <c r="B535" i="2"/>
  <c r="C535" i="2"/>
  <c r="B536" i="2"/>
  <c r="C536" i="2"/>
  <c r="B537" i="2"/>
  <c r="C537" i="2"/>
  <c r="B538" i="2"/>
  <c r="C538" i="2"/>
  <c r="B539" i="2"/>
  <c r="C539" i="2"/>
  <c r="B540" i="2"/>
  <c r="C540" i="2"/>
  <c r="B541" i="2"/>
  <c r="C541" i="2"/>
  <c r="B542" i="2"/>
  <c r="C542" i="2"/>
  <c r="B543" i="2"/>
  <c r="C543" i="2"/>
  <c r="B544" i="2"/>
  <c r="C544" i="2"/>
  <c r="B545" i="2"/>
  <c r="C545" i="2"/>
  <c r="B546" i="2"/>
  <c r="C546" i="2"/>
  <c r="B547" i="2"/>
  <c r="C547" i="2"/>
  <c r="B548" i="2"/>
  <c r="C548" i="2"/>
  <c r="B549" i="2"/>
  <c r="C549" i="2"/>
  <c r="B550" i="2"/>
  <c r="C550" i="2"/>
  <c r="B551" i="2"/>
  <c r="C551" i="2"/>
  <c r="B552" i="2"/>
  <c r="C552" i="2"/>
  <c r="B553" i="2"/>
  <c r="C553" i="2"/>
  <c r="B554" i="2"/>
  <c r="C554" i="2"/>
  <c r="B555" i="2"/>
  <c r="C555" i="2"/>
  <c r="B556" i="2"/>
  <c r="C556" i="2"/>
  <c r="B557" i="2"/>
  <c r="C557" i="2"/>
  <c r="B558" i="2"/>
  <c r="C558" i="2"/>
  <c r="B559" i="2"/>
  <c r="C559" i="2"/>
  <c r="B560" i="2"/>
  <c r="C560" i="2"/>
  <c r="B561" i="2"/>
  <c r="C561" i="2"/>
  <c r="B562" i="2"/>
  <c r="C562" i="2"/>
  <c r="B563" i="2"/>
  <c r="C563" i="2"/>
  <c r="B564" i="2"/>
  <c r="C564" i="2"/>
  <c r="B565" i="2"/>
  <c r="C565" i="2"/>
  <c r="B566" i="2"/>
  <c r="C566" i="2"/>
  <c r="B567" i="2"/>
  <c r="C567" i="2"/>
  <c r="B568" i="2"/>
  <c r="C568" i="2"/>
  <c r="B569" i="2"/>
  <c r="C569" i="2"/>
  <c r="B570" i="2"/>
  <c r="C570" i="2"/>
  <c r="B571" i="2"/>
  <c r="C571" i="2"/>
  <c r="B572" i="2"/>
  <c r="C572" i="2"/>
  <c r="B573" i="2"/>
  <c r="C573" i="2"/>
  <c r="B574" i="2"/>
  <c r="C574" i="2"/>
  <c r="B575" i="2"/>
  <c r="C575" i="2"/>
  <c r="B576" i="2"/>
  <c r="C576" i="2"/>
  <c r="B577" i="2"/>
  <c r="C577" i="2"/>
  <c r="B578" i="2"/>
  <c r="C578" i="2"/>
  <c r="B579" i="2"/>
  <c r="C579" i="2"/>
  <c r="B580" i="2"/>
  <c r="C580" i="2"/>
  <c r="B581" i="2"/>
  <c r="C581" i="2"/>
  <c r="B582" i="2"/>
  <c r="C582" i="2"/>
  <c r="B583" i="2"/>
  <c r="C583" i="2"/>
  <c r="B584" i="2"/>
  <c r="C584" i="2"/>
  <c r="B585" i="2"/>
  <c r="C585" i="2"/>
  <c r="B586" i="2"/>
  <c r="C586" i="2"/>
  <c r="B587" i="2"/>
  <c r="C587" i="2"/>
  <c r="B588" i="2"/>
  <c r="C588" i="2"/>
  <c r="B589" i="2"/>
  <c r="C589" i="2"/>
  <c r="B590" i="2"/>
  <c r="C590" i="2"/>
  <c r="B591" i="2"/>
  <c r="C591" i="2"/>
  <c r="B592" i="2"/>
  <c r="C592" i="2"/>
  <c r="B593" i="2"/>
  <c r="C593" i="2"/>
  <c r="B594" i="2"/>
  <c r="C594" i="2"/>
  <c r="B595" i="2"/>
  <c r="C595" i="2"/>
  <c r="B596" i="2"/>
  <c r="C596" i="2"/>
  <c r="B597" i="2"/>
  <c r="C597" i="2"/>
  <c r="B598" i="2"/>
  <c r="C598" i="2"/>
  <c r="B599" i="2"/>
  <c r="C599" i="2"/>
  <c r="B600" i="2"/>
  <c r="C600" i="2"/>
  <c r="B601" i="2"/>
  <c r="C601" i="2"/>
  <c r="B602" i="2"/>
  <c r="C602" i="2"/>
  <c r="B603" i="2"/>
  <c r="C603" i="2"/>
  <c r="B604" i="2"/>
  <c r="C604" i="2"/>
  <c r="B605" i="2"/>
  <c r="C605" i="2"/>
  <c r="B606" i="2"/>
  <c r="C606" i="2"/>
  <c r="B607" i="2"/>
  <c r="C607" i="2"/>
  <c r="B608" i="2"/>
  <c r="C608" i="2"/>
  <c r="B609" i="2"/>
  <c r="C609" i="2"/>
  <c r="B610" i="2"/>
  <c r="C610" i="2"/>
  <c r="B611" i="2"/>
  <c r="C611" i="2"/>
  <c r="B612" i="2"/>
  <c r="C612" i="2"/>
  <c r="B613" i="2"/>
  <c r="C613" i="2"/>
  <c r="B614" i="2"/>
  <c r="C614" i="2"/>
  <c r="B615" i="2"/>
  <c r="C615" i="2"/>
  <c r="B616" i="2"/>
  <c r="C616" i="2"/>
  <c r="B617" i="2"/>
  <c r="C617" i="2"/>
  <c r="B618" i="2"/>
  <c r="C618" i="2"/>
  <c r="B619" i="2"/>
  <c r="C619" i="2"/>
  <c r="B620" i="2"/>
  <c r="C620" i="2"/>
  <c r="B621" i="2"/>
  <c r="C621" i="2"/>
  <c r="B622" i="2"/>
  <c r="C622" i="2"/>
  <c r="B623" i="2"/>
  <c r="C623" i="2"/>
  <c r="B624" i="2"/>
  <c r="C624" i="2"/>
  <c r="B625" i="2"/>
  <c r="C625" i="2"/>
  <c r="B626" i="2"/>
  <c r="C626" i="2"/>
  <c r="B627" i="2"/>
  <c r="C627" i="2"/>
  <c r="B628" i="2"/>
  <c r="C628" i="2"/>
  <c r="B629" i="2"/>
  <c r="C629" i="2"/>
  <c r="B630" i="2"/>
  <c r="C630" i="2"/>
  <c r="B631" i="2"/>
  <c r="C631" i="2"/>
  <c r="B632" i="2"/>
  <c r="C632" i="2"/>
  <c r="B633" i="2"/>
  <c r="C633" i="2"/>
  <c r="B634" i="2"/>
  <c r="C634" i="2"/>
  <c r="B635" i="2"/>
  <c r="C635" i="2"/>
  <c r="B636" i="2"/>
  <c r="C636" i="2"/>
  <c r="B637" i="2"/>
  <c r="C637" i="2"/>
  <c r="B638" i="2"/>
  <c r="C638" i="2"/>
  <c r="B639" i="2"/>
  <c r="C639" i="2"/>
  <c r="B640" i="2"/>
  <c r="C640" i="2"/>
  <c r="B641" i="2"/>
  <c r="C641" i="2"/>
  <c r="B642" i="2"/>
  <c r="C642" i="2"/>
  <c r="B643" i="2"/>
  <c r="C643" i="2"/>
  <c r="B644" i="2"/>
  <c r="C644" i="2"/>
  <c r="B645" i="2"/>
  <c r="C645" i="2"/>
  <c r="B646" i="2"/>
  <c r="C646" i="2"/>
  <c r="B647" i="2"/>
  <c r="C647" i="2"/>
  <c r="B648" i="2"/>
  <c r="C648" i="2"/>
  <c r="B649" i="2"/>
  <c r="C649" i="2"/>
  <c r="B650" i="2"/>
  <c r="C650" i="2"/>
  <c r="B651" i="2"/>
  <c r="C651" i="2"/>
  <c r="B652" i="2"/>
  <c r="C652" i="2"/>
  <c r="B653" i="2"/>
  <c r="C653" i="2"/>
  <c r="B654" i="2"/>
  <c r="C654" i="2"/>
  <c r="B655" i="2"/>
  <c r="C655" i="2"/>
  <c r="B656" i="2"/>
  <c r="C656" i="2"/>
  <c r="B657" i="2"/>
  <c r="C657" i="2"/>
  <c r="B658" i="2"/>
  <c r="C658" i="2"/>
  <c r="B659" i="2"/>
  <c r="C659" i="2"/>
  <c r="B660" i="2"/>
  <c r="C660" i="2"/>
  <c r="B661" i="2"/>
  <c r="C661" i="2"/>
  <c r="B662" i="2"/>
  <c r="C662" i="2"/>
  <c r="B663" i="2"/>
  <c r="C663" i="2"/>
  <c r="B664" i="2"/>
  <c r="C664" i="2"/>
  <c r="B665" i="2"/>
  <c r="C665" i="2"/>
  <c r="B666" i="2"/>
  <c r="C666" i="2"/>
  <c r="B667" i="2"/>
  <c r="C667" i="2"/>
  <c r="B668" i="2"/>
  <c r="C668" i="2"/>
  <c r="B669" i="2"/>
  <c r="C669" i="2"/>
  <c r="B670" i="2"/>
  <c r="C670" i="2"/>
  <c r="B671" i="2"/>
  <c r="C671" i="2"/>
  <c r="B672" i="2"/>
  <c r="C672" i="2"/>
  <c r="B673" i="2"/>
  <c r="C673" i="2"/>
  <c r="B674" i="2"/>
  <c r="C674" i="2"/>
  <c r="B675" i="2"/>
  <c r="C675" i="2"/>
  <c r="B676" i="2"/>
  <c r="C676" i="2"/>
  <c r="B677" i="2"/>
  <c r="C677" i="2"/>
  <c r="B678" i="2"/>
  <c r="C678" i="2"/>
  <c r="B679" i="2"/>
  <c r="C679" i="2"/>
  <c r="B680" i="2"/>
  <c r="C680" i="2"/>
  <c r="B681" i="2"/>
  <c r="C681" i="2"/>
  <c r="B682" i="2"/>
  <c r="C682" i="2"/>
  <c r="B683" i="2"/>
  <c r="C683" i="2"/>
  <c r="B684" i="2"/>
  <c r="C684" i="2"/>
  <c r="B685" i="2"/>
  <c r="C685" i="2"/>
  <c r="B686" i="2"/>
  <c r="C686" i="2"/>
  <c r="B687" i="2"/>
  <c r="C687" i="2"/>
  <c r="B688" i="2"/>
  <c r="C688" i="2"/>
  <c r="B689" i="2"/>
  <c r="C689" i="2"/>
  <c r="B690" i="2"/>
  <c r="C690" i="2"/>
  <c r="B691" i="2"/>
  <c r="C691" i="2"/>
  <c r="B692" i="2"/>
  <c r="C692" i="2"/>
  <c r="B693" i="2"/>
  <c r="C693" i="2"/>
  <c r="B694" i="2"/>
  <c r="C694" i="2"/>
  <c r="B695" i="2"/>
  <c r="C695" i="2"/>
  <c r="B696" i="2"/>
  <c r="C696" i="2"/>
  <c r="B697" i="2"/>
  <c r="C697" i="2"/>
  <c r="B698" i="2"/>
  <c r="C698" i="2"/>
  <c r="B699" i="2"/>
  <c r="C699" i="2"/>
  <c r="B700" i="2"/>
  <c r="C700" i="2"/>
  <c r="B701" i="2"/>
  <c r="C701" i="2"/>
  <c r="B702" i="2"/>
  <c r="C702" i="2"/>
  <c r="B703" i="2"/>
  <c r="C703" i="2"/>
  <c r="B704" i="2"/>
  <c r="C704" i="2"/>
  <c r="B705" i="2"/>
  <c r="C705" i="2"/>
  <c r="B706" i="2"/>
  <c r="C706" i="2"/>
  <c r="B707" i="2"/>
  <c r="C707" i="2"/>
  <c r="B708" i="2"/>
  <c r="C708" i="2"/>
  <c r="B709" i="2"/>
  <c r="C709" i="2"/>
  <c r="B710" i="2"/>
  <c r="C710" i="2"/>
  <c r="B711" i="2"/>
  <c r="C711" i="2"/>
  <c r="B712" i="2"/>
  <c r="C712" i="2"/>
  <c r="B713" i="2"/>
  <c r="C713" i="2"/>
  <c r="B714" i="2"/>
  <c r="C714" i="2"/>
  <c r="B715" i="2"/>
  <c r="C715" i="2"/>
  <c r="B716" i="2"/>
  <c r="C716" i="2"/>
  <c r="B717" i="2"/>
  <c r="C717" i="2"/>
  <c r="B718" i="2"/>
  <c r="C718" i="2"/>
  <c r="B719" i="2"/>
  <c r="C719" i="2"/>
  <c r="B720" i="2"/>
  <c r="C720" i="2"/>
  <c r="B721" i="2"/>
  <c r="C721" i="2"/>
  <c r="B722" i="2"/>
  <c r="C722" i="2"/>
  <c r="B723" i="2"/>
  <c r="C723" i="2"/>
  <c r="B724" i="2"/>
  <c r="C724" i="2"/>
  <c r="B725" i="2"/>
  <c r="C725" i="2"/>
  <c r="B726" i="2"/>
  <c r="C726" i="2"/>
  <c r="B727" i="2"/>
  <c r="C727" i="2"/>
  <c r="B728" i="2"/>
  <c r="C728" i="2"/>
  <c r="B729" i="2"/>
  <c r="C729" i="2"/>
  <c r="B730" i="2"/>
  <c r="C730" i="2"/>
  <c r="B731" i="2"/>
  <c r="C731" i="2"/>
  <c r="B732" i="2"/>
  <c r="C732" i="2"/>
  <c r="B733" i="2"/>
  <c r="C733" i="2"/>
  <c r="B734" i="2"/>
  <c r="C734" i="2"/>
  <c r="B735" i="2"/>
  <c r="C735" i="2"/>
  <c r="B736" i="2"/>
  <c r="C736" i="2"/>
  <c r="B737" i="2"/>
  <c r="C737" i="2"/>
  <c r="B738" i="2"/>
  <c r="C738" i="2"/>
  <c r="B739" i="2"/>
  <c r="C739" i="2"/>
  <c r="B740" i="2"/>
  <c r="C740" i="2"/>
  <c r="B741" i="2"/>
  <c r="C741" i="2"/>
  <c r="B742" i="2"/>
  <c r="C742" i="2"/>
  <c r="B743" i="2"/>
  <c r="C743" i="2"/>
  <c r="B744" i="2"/>
  <c r="C744" i="2"/>
  <c r="B745" i="2"/>
  <c r="C745" i="2"/>
  <c r="B746" i="2"/>
  <c r="C746" i="2"/>
  <c r="B747" i="2"/>
  <c r="C747" i="2"/>
  <c r="B748" i="2"/>
  <c r="C748" i="2"/>
  <c r="B749" i="2"/>
  <c r="C749" i="2"/>
  <c r="B750" i="2"/>
  <c r="C750" i="2"/>
  <c r="B751" i="2"/>
  <c r="C751" i="2"/>
  <c r="B752" i="2"/>
  <c r="C752" i="2"/>
  <c r="B753" i="2"/>
  <c r="C753" i="2"/>
  <c r="B754" i="2"/>
  <c r="C754" i="2"/>
  <c r="B755" i="2"/>
  <c r="C755" i="2"/>
  <c r="B756" i="2"/>
  <c r="C756" i="2"/>
  <c r="B757" i="2"/>
  <c r="C757" i="2"/>
  <c r="B758" i="2"/>
  <c r="C758" i="2"/>
  <c r="B759" i="2"/>
  <c r="C759" i="2"/>
  <c r="B760" i="2"/>
  <c r="C760" i="2"/>
  <c r="B761" i="2"/>
  <c r="C761" i="2"/>
  <c r="B762" i="2"/>
  <c r="C762" i="2"/>
  <c r="B763" i="2"/>
  <c r="C763" i="2"/>
  <c r="B764" i="2"/>
  <c r="C764" i="2"/>
  <c r="B765" i="2"/>
  <c r="C765" i="2"/>
  <c r="B766" i="2"/>
  <c r="C766" i="2"/>
  <c r="B767" i="2"/>
  <c r="C767" i="2"/>
  <c r="B768" i="2"/>
  <c r="C768" i="2"/>
  <c r="B769" i="2"/>
  <c r="C769" i="2"/>
  <c r="B770" i="2"/>
  <c r="C770" i="2"/>
  <c r="B771" i="2"/>
  <c r="C771" i="2"/>
  <c r="B772" i="2"/>
  <c r="C772" i="2"/>
  <c r="B773" i="2"/>
  <c r="C773" i="2"/>
  <c r="B774" i="2"/>
  <c r="C774" i="2"/>
  <c r="B775" i="2"/>
  <c r="C775" i="2"/>
  <c r="B776" i="2"/>
  <c r="C776" i="2"/>
  <c r="B777" i="2"/>
  <c r="C777" i="2"/>
  <c r="B778" i="2"/>
  <c r="C778" i="2"/>
  <c r="B779" i="2"/>
  <c r="C779" i="2"/>
  <c r="B780" i="2"/>
  <c r="C780" i="2"/>
  <c r="B781" i="2"/>
  <c r="C781" i="2"/>
  <c r="B782" i="2"/>
  <c r="C782" i="2"/>
  <c r="B783" i="2"/>
  <c r="C783" i="2"/>
  <c r="B784" i="2"/>
  <c r="C784" i="2"/>
  <c r="B785" i="2"/>
  <c r="C785" i="2"/>
  <c r="B786" i="2"/>
  <c r="C786" i="2"/>
  <c r="B787" i="2"/>
  <c r="C787" i="2"/>
  <c r="B788" i="2"/>
  <c r="C788" i="2"/>
  <c r="B789" i="2"/>
  <c r="C789" i="2"/>
  <c r="B790" i="2"/>
  <c r="C790" i="2"/>
  <c r="B791" i="2"/>
  <c r="C791" i="2"/>
  <c r="B792" i="2"/>
  <c r="C792" i="2"/>
  <c r="B793" i="2"/>
  <c r="C793" i="2"/>
  <c r="B794" i="2"/>
  <c r="C794" i="2"/>
  <c r="B795" i="2"/>
  <c r="C795" i="2"/>
  <c r="B796" i="2"/>
  <c r="C796" i="2"/>
  <c r="B797" i="2"/>
  <c r="C797" i="2"/>
  <c r="B798" i="2"/>
  <c r="C798" i="2"/>
  <c r="B799" i="2"/>
  <c r="C799" i="2"/>
  <c r="B800" i="2"/>
  <c r="C800" i="2"/>
  <c r="B801" i="2"/>
  <c r="C801" i="2"/>
  <c r="B802" i="2"/>
  <c r="C802" i="2"/>
  <c r="B803" i="2"/>
  <c r="C803" i="2"/>
  <c r="B804" i="2"/>
  <c r="C804" i="2"/>
  <c r="B805" i="2"/>
  <c r="C805" i="2"/>
  <c r="B806" i="2"/>
  <c r="C806" i="2"/>
  <c r="B807" i="2"/>
  <c r="C807" i="2"/>
  <c r="B808" i="2"/>
  <c r="C808" i="2"/>
  <c r="B809" i="2"/>
  <c r="C809" i="2"/>
  <c r="B810" i="2"/>
  <c r="C810" i="2"/>
  <c r="B811" i="2"/>
  <c r="C811" i="2"/>
  <c r="B812" i="2"/>
  <c r="C812" i="2"/>
  <c r="B813" i="2"/>
  <c r="C813" i="2"/>
  <c r="B814" i="2"/>
  <c r="C814" i="2"/>
  <c r="B815" i="2"/>
  <c r="C815" i="2"/>
  <c r="B816" i="2"/>
  <c r="C816" i="2"/>
  <c r="B817" i="2"/>
  <c r="C817" i="2"/>
  <c r="B818" i="2"/>
  <c r="C818" i="2"/>
  <c r="B819" i="2"/>
  <c r="C819" i="2"/>
  <c r="B820" i="2"/>
  <c r="C820" i="2"/>
  <c r="B821" i="2"/>
  <c r="C821" i="2"/>
  <c r="B822" i="2"/>
  <c r="C822" i="2"/>
  <c r="B823" i="2"/>
  <c r="C823" i="2"/>
  <c r="B824" i="2"/>
  <c r="C824" i="2"/>
  <c r="B825" i="2"/>
  <c r="C825" i="2"/>
  <c r="B826" i="2"/>
  <c r="C826" i="2"/>
  <c r="B827" i="2"/>
  <c r="C827" i="2"/>
  <c r="B828" i="2"/>
  <c r="C828" i="2"/>
  <c r="B829" i="2"/>
  <c r="C829" i="2"/>
  <c r="B830" i="2"/>
  <c r="C830" i="2"/>
  <c r="B831" i="2"/>
  <c r="C831" i="2"/>
  <c r="B832" i="2"/>
  <c r="C832" i="2"/>
  <c r="B833" i="2"/>
  <c r="C833" i="2"/>
  <c r="B834" i="2"/>
  <c r="C834" i="2"/>
  <c r="B835" i="2"/>
  <c r="C835" i="2"/>
  <c r="B836" i="2"/>
  <c r="C836" i="2"/>
  <c r="B837" i="2"/>
  <c r="C837" i="2"/>
  <c r="B838" i="2"/>
  <c r="C838" i="2"/>
  <c r="B839" i="2"/>
  <c r="C839" i="2"/>
  <c r="B840" i="2"/>
  <c r="C840" i="2"/>
  <c r="B841" i="2"/>
  <c r="C841" i="2"/>
  <c r="B842" i="2"/>
  <c r="C842" i="2"/>
  <c r="B843" i="2"/>
  <c r="C843" i="2"/>
  <c r="B844" i="2"/>
  <c r="C844" i="2"/>
  <c r="B845" i="2"/>
  <c r="C845" i="2"/>
  <c r="B846" i="2"/>
  <c r="C846" i="2"/>
  <c r="B847" i="2"/>
  <c r="C847" i="2"/>
  <c r="B848" i="2"/>
  <c r="C848" i="2"/>
  <c r="B849" i="2"/>
  <c r="C849" i="2"/>
  <c r="B850" i="2"/>
  <c r="C850" i="2"/>
  <c r="B851" i="2"/>
  <c r="C851" i="2"/>
  <c r="B852" i="2"/>
  <c r="C852" i="2"/>
  <c r="B853" i="2"/>
  <c r="C853" i="2"/>
  <c r="B854" i="2"/>
  <c r="C854" i="2"/>
  <c r="B855" i="2"/>
  <c r="C855" i="2"/>
  <c r="B856" i="2"/>
  <c r="C856" i="2"/>
  <c r="B857" i="2"/>
  <c r="C857" i="2"/>
  <c r="B858" i="2"/>
  <c r="C858" i="2"/>
  <c r="B859" i="2"/>
  <c r="C859" i="2"/>
  <c r="B860" i="2"/>
  <c r="C860" i="2"/>
  <c r="B861" i="2"/>
  <c r="C861" i="2"/>
  <c r="B862" i="2"/>
  <c r="C862" i="2"/>
  <c r="B863" i="2"/>
  <c r="C863" i="2"/>
  <c r="B864" i="2"/>
  <c r="C864" i="2"/>
  <c r="B865" i="2"/>
  <c r="C865" i="2"/>
  <c r="B866" i="2"/>
  <c r="C866" i="2"/>
  <c r="B867" i="2"/>
  <c r="C867" i="2"/>
  <c r="B868" i="2"/>
  <c r="C868" i="2"/>
  <c r="B869" i="2"/>
  <c r="C869" i="2"/>
  <c r="B870" i="2"/>
  <c r="C870" i="2"/>
  <c r="B871" i="2"/>
  <c r="C871" i="2"/>
  <c r="B872" i="2"/>
  <c r="C872" i="2"/>
  <c r="B873" i="2"/>
  <c r="C873" i="2"/>
  <c r="B874" i="2"/>
  <c r="C874" i="2"/>
  <c r="B875" i="2"/>
  <c r="C875" i="2"/>
  <c r="B876" i="2"/>
  <c r="C876" i="2"/>
  <c r="B877" i="2"/>
  <c r="C877" i="2"/>
  <c r="B878" i="2"/>
  <c r="C878" i="2"/>
  <c r="B879" i="2"/>
  <c r="C879" i="2"/>
  <c r="B880" i="2"/>
  <c r="C880" i="2"/>
  <c r="B881" i="2"/>
  <c r="C881" i="2"/>
  <c r="B882" i="2"/>
  <c r="C882" i="2"/>
  <c r="B883" i="2"/>
  <c r="C883" i="2"/>
  <c r="B884" i="2"/>
  <c r="C884" i="2"/>
  <c r="B885" i="2"/>
  <c r="C885" i="2"/>
  <c r="B886" i="2"/>
  <c r="C886" i="2"/>
  <c r="B887" i="2"/>
  <c r="C887" i="2"/>
  <c r="B888" i="2"/>
  <c r="C888" i="2"/>
  <c r="B889" i="2"/>
  <c r="C889" i="2"/>
  <c r="B890" i="2"/>
  <c r="C890" i="2"/>
  <c r="B891" i="2"/>
  <c r="C891" i="2"/>
  <c r="B892" i="2"/>
  <c r="C892" i="2"/>
  <c r="B893" i="2"/>
  <c r="C893" i="2"/>
  <c r="B894" i="2"/>
  <c r="C894" i="2"/>
  <c r="B895" i="2"/>
  <c r="C895" i="2"/>
  <c r="B896" i="2"/>
  <c r="C896" i="2"/>
  <c r="B897" i="2"/>
  <c r="C897" i="2"/>
  <c r="B898" i="2"/>
  <c r="C898" i="2"/>
  <c r="B899" i="2"/>
  <c r="C899" i="2"/>
  <c r="B900" i="2"/>
  <c r="C900" i="2"/>
  <c r="B901" i="2"/>
  <c r="C901" i="2"/>
  <c r="B902" i="2"/>
  <c r="C902" i="2"/>
  <c r="B903" i="2"/>
  <c r="C903" i="2"/>
  <c r="B904" i="2"/>
  <c r="C904" i="2"/>
  <c r="B905" i="2"/>
  <c r="C905" i="2"/>
  <c r="B906" i="2"/>
  <c r="C906" i="2"/>
  <c r="B907" i="2"/>
  <c r="C907" i="2"/>
  <c r="B908" i="2"/>
  <c r="C908" i="2"/>
  <c r="B909" i="2"/>
  <c r="C909" i="2"/>
  <c r="B910" i="2"/>
  <c r="C910" i="2"/>
  <c r="B911" i="2"/>
  <c r="C911" i="2"/>
  <c r="B912" i="2"/>
  <c r="C912" i="2"/>
  <c r="B913" i="2"/>
  <c r="C913" i="2"/>
  <c r="B914" i="2"/>
  <c r="C914" i="2"/>
  <c r="B915" i="2"/>
  <c r="C915" i="2"/>
  <c r="B916" i="2"/>
  <c r="C916" i="2"/>
  <c r="B917" i="2"/>
  <c r="C917" i="2"/>
  <c r="B918" i="2"/>
  <c r="C918" i="2"/>
  <c r="B919" i="2"/>
  <c r="C919" i="2"/>
  <c r="B920" i="2"/>
  <c r="C920" i="2"/>
  <c r="B921" i="2"/>
  <c r="C921" i="2"/>
  <c r="B922" i="2"/>
  <c r="C922" i="2"/>
  <c r="B923" i="2"/>
  <c r="C923" i="2"/>
  <c r="B924" i="2"/>
  <c r="C924" i="2"/>
  <c r="B925" i="2"/>
  <c r="C925" i="2"/>
  <c r="B926" i="2"/>
  <c r="C926" i="2"/>
  <c r="B927" i="2"/>
  <c r="C927" i="2"/>
  <c r="B928" i="2"/>
  <c r="C928" i="2"/>
  <c r="B929" i="2"/>
  <c r="C929" i="2"/>
  <c r="B930" i="2"/>
  <c r="C930" i="2"/>
  <c r="B931" i="2"/>
  <c r="C931" i="2"/>
  <c r="B932" i="2"/>
  <c r="C932" i="2"/>
  <c r="B933" i="2"/>
  <c r="C933" i="2"/>
  <c r="B934" i="2"/>
  <c r="C934" i="2"/>
  <c r="B935" i="2"/>
  <c r="C935" i="2"/>
  <c r="B936" i="2"/>
  <c r="C936" i="2"/>
  <c r="B937" i="2"/>
  <c r="C937" i="2"/>
  <c r="B938" i="2"/>
  <c r="C938" i="2"/>
  <c r="B939" i="2"/>
  <c r="C939" i="2"/>
  <c r="B940" i="2"/>
  <c r="C940" i="2"/>
  <c r="B941" i="2"/>
  <c r="C941" i="2"/>
  <c r="B942" i="2"/>
  <c r="C942" i="2"/>
  <c r="B943" i="2"/>
  <c r="C943" i="2"/>
  <c r="B944" i="2"/>
  <c r="C944" i="2"/>
  <c r="B945" i="2"/>
  <c r="C945" i="2"/>
  <c r="B946" i="2"/>
  <c r="C946" i="2"/>
  <c r="B947" i="2"/>
  <c r="C947" i="2"/>
  <c r="B948" i="2"/>
  <c r="C948" i="2"/>
  <c r="B949" i="2"/>
  <c r="C949" i="2"/>
  <c r="B950" i="2"/>
  <c r="C950" i="2"/>
  <c r="B951" i="2"/>
  <c r="C951" i="2"/>
  <c r="B952" i="2"/>
  <c r="C952" i="2"/>
  <c r="B953" i="2"/>
  <c r="C953" i="2"/>
  <c r="B954" i="2"/>
  <c r="C954" i="2"/>
  <c r="B955" i="2"/>
  <c r="C955" i="2"/>
  <c r="B956" i="2"/>
  <c r="C956" i="2"/>
  <c r="B957" i="2"/>
  <c r="C957" i="2"/>
  <c r="B958" i="2"/>
  <c r="C958" i="2"/>
  <c r="B959" i="2"/>
  <c r="C959" i="2"/>
  <c r="B960" i="2"/>
  <c r="C960" i="2"/>
  <c r="B961" i="2"/>
  <c r="C961" i="2"/>
  <c r="B962" i="2"/>
  <c r="C962" i="2"/>
  <c r="B963" i="2"/>
  <c r="C963" i="2"/>
  <c r="B964" i="2"/>
  <c r="C964" i="2"/>
  <c r="B965" i="2"/>
  <c r="C965" i="2"/>
  <c r="B966" i="2"/>
  <c r="C966" i="2"/>
  <c r="B967" i="2"/>
  <c r="C967" i="2"/>
  <c r="B968" i="2"/>
  <c r="C968" i="2"/>
  <c r="B969" i="2"/>
  <c r="C969" i="2"/>
  <c r="B970" i="2"/>
  <c r="C970" i="2"/>
  <c r="B971" i="2"/>
  <c r="C971" i="2"/>
  <c r="B972" i="2"/>
  <c r="C972" i="2"/>
  <c r="B973" i="2"/>
  <c r="C973" i="2"/>
  <c r="B974" i="2"/>
  <c r="C974" i="2"/>
  <c r="B975" i="2"/>
  <c r="C975" i="2"/>
  <c r="B976" i="2"/>
  <c r="C976" i="2"/>
  <c r="B977" i="2"/>
  <c r="C977" i="2"/>
  <c r="B978" i="2"/>
  <c r="C978" i="2"/>
  <c r="B979" i="2"/>
  <c r="C979" i="2"/>
  <c r="B980" i="2"/>
  <c r="C980" i="2"/>
  <c r="B981" i="2"/>
  <c r="C981" i="2"/>
  <c r="B982" i="2"/>
  <c r="C982" i="2"/>
  <c r="B983" i="2"/>
  <c r="C983" i="2"/>
  <c r="B984" i="2"/>
  <c r="C984" i="2"/>
  <c r="B985" i="2"/>
  <c r="C985" i="2"/>
  <c r="B986" i="2"/>
  <c r="C986" i="2"/>
  <c r="B987" i="2"/>
  <c r="C987" i="2"/>
  <c r="B988" i="2"/>
  <c r="C988" i="2"/>
  <c r="B989" i="2"/>
  <c r="C989" i="2"/>
  <c r="B990" i="2"/>
  <c r="C990" i="2"/>
  <c r="B991" i="2"/>
  <c r="C991" i="2"/>
  <c r="B992" i="2"/>
  <c r="C992" i="2"/>
  <c r="B993" i="2"/>
  <c r="C993" i="2"/>
  <c r="B994" i="2"/>
  <c r="C994" i="2"/>
  <c r="B995" i="2"/>
  <c r="C995" i="2"/>
  <c r="B996" i="2"/>
  <c r="C996" i="2"/>
  <c r="B997" i="2"/>
  <c r="C997" i="2"/>
  <c r="B998" i="2"/>
  <c r="C998" i="2"/>
  <c r="B999" i="2"/>
  <c r="C999" i="2"/>
  <c r="B1000" i="2"/>
  <c r="C1000" i="2"/>
  <c r="B1001" i="2"/>
  <c r="C1001" i="2"/>
  <c r="B1002" i="2"/>
  <c r="C1002" i="2"/>
  <c r="B1003" i="2"/>
  <c r="C1003" i="2"/>
  <c r="B1004" i="2"/>
  <c r="C1004" i="2"/>
  <c r="B1005" i="2"/>
  <c r="C1005" i="2"/>
  <c r="B1006" i="2"/>
  <c r="C1006" i="2"/>
  <c r="B1007" i="2"/>
  <c r="C1007" i="2"/>
  <c r="B1008" i="2"/>
  <c r="C1008" i="2"/>
  <c r="B1009" i="2"/>
  <c r="C1009" i="2"/>
  <c r="B1010" i="2"/>
  <c r="C1010" i="2"/>
  <c r="B1011" i="2"/>
  <c r="C1011" i="2"/>
  <c r="B1012" i="2"/>
  <c r="C1012" i="2"/>
  <c r="B1013" i="2"/>
  <c r="C1013" i="2"/>
  <c r="B1014" i="2"/>
  <c r="C1014" i="2"/>
  <c r="B1015" i="2"/>
  <c r="C1015" i="2"/>
  <c r="B1016" i="2"/>
  <c r="C1016" i="2"/>
  <c r="B1017" i="2"/>
  <c r="C1017" i="2"/>
  <c r="B1018" i="2"/>
  <c r="C1018" i="2"/>
  <c r="B1019" i="2"/>
  <c r="C1019" i="2"/>
  <c r="B1020" i="2"/>
  <c r="C1020" i="2"/>
  <c r="B1021" i="2"/>
  <c r="C1021" i="2"/>
  <c r="B1022" i="2"/>
  <c r="C1022" i="2"/>
  <c r="B1023" i="2"/>
  <c r="C1023" i="2"/>
  <c r="B1024" i="2"/>
  <c r="C1024" i="2"/>
  <c r="B1025" i="2"/>
  <c r="C1025" i="2"/>
  <c r="B1026" i="2"/>
  <c r="C1026" i="2"/>
  <c r="B1027" i="2"/>
  <c r="C1027" i="2"/>
  <c r="B1028" i="2"/>
  <c r="C1028" i="2"/>
  <c r="B1029" i="2"/>
  <c r="C1029" i="2"/>
  <c r="B1030" i="2"/>
  <c r="C1030" i="2"/>
  <c r="B1031" i="2"/>
  <c r="C1031" i="2"/>
  <c r="B1032" i="2"/>
  <c r="C1032" i="2"/>
  <c r="B1033" i="2"/>
  <c r="C1033" i="2"/>
  <c r="B1034" i="2"/>
  <c r="C1034" i="2"/>
  <c r="B1035" i="2"/>
  <c r="C1035" i="2"/>
  <c r="B1036" i="2"/>
  <c r="C1036" i="2"/>
  <c r="B1037" i="2"/>
  <c r="C1037" i="2"/>
  <c r="B1038" i="2"/>
  <c r="C1038" i="2"/>
  <c r="B1039" i="2"/>
  <c r="C1039" i="2"/>
  <c r="B1040" i="2"/>
  <c r="C1040" i="2"/>
  <c r="B1041" i="2"/>
  <c r="C1041" i="2"/>
  <c r="B1042" i="2"/>
  <c r="C1042" i="2"/>
  <c r="B1043" i="2"/>
  <c r="C1043" i="2"/>
  <c r="B1044" i="2"/>
  <c r="C1044" i="2"/>
  <c r="B1045" i="2"/>
  <c r="C1045" i="2"/>
  <c r="B1046" i="2"/>
  <c r="C1046" i="2"/>
  <c r="B1047" i="2"/>
  <c r="C1047" i="2"/>
  <c r="B1048" i="2"/>
  <c r="C1048" i="2"/>
  <c r="B1049" i="2"/>
  <c r="C1049" i="2"/>
  <c r="B1050" i="2"/>
  <c r="C1050" i="2"/>
  <c r="B1051" i="2"/>
  <c r="C1051" i="2"/>
  <c r="B1052" i="2"/>
  <c r="C1052" i="2"/>
  <c r="B1053" i="2"/>
  <c r="C1053" i="2"/>
  <c r="B1054" i="2"/>
  <c r="C1054" i="2"/>
  <c r="B1055" i="2"/>
  <c r="C1055" i="2"/>
  <c r="B1056" i="2"/>
  <c r="C1056" i="2"/>
  <c r="B1057" i="2"/>
  <c r="C1057" i="2"/>
  <c r="B1058" i="2"/>
  <c r="C1058" i="2"/>
  <c r="B1059" i="2"/>
  <c r="C1059" i="2"/>
  <c r="B1060" i="2"/>
  <c r="C1060" i="2"/>
  <c r="B1061" i="2"/>
  <c r="C1061" i="2"/>
  <c r="B1062" i="2"/>
  <c r="C1062" i="2"/>
  <c r="B1063" i="2"/>
  <c r="C1063" i="2"/>
  <c r="B1064" i="2"/>
  <c r="C1064" i="2"/>
  <c r="B1065" i="2"/>
  <c r="C1065" i="2"/>
  <c r="B1066" i="2"/>
  <c r="C1066" i="2"/>
  <c r="B1067" i="2"/>
  <c r="C1067" i="2"/>
  <c r="B1068" i="2"/>
  <c r="C1068" i="2"/>
  <c r="B1069" i="2"/>
  <c r="C1069" i="2"/>
  <c r="B1070" i="2"/>
  <c r="C1070" i="2"/>
  <c r="B1071" i="2"/>
  <c r="C1071" i="2"/>
  <c r="B1072" i="2"/>
  <c r="C1072" i="2"/>
  <c r="B1073" i="2"/>
  <c r="C1073" i="2"/>
  <c r="B1074" i="2"/>
  <c r="C1074" i="2"/>
  <c r="B1075" i="2"/>
  <c r="C1075" i="2"/>
  <c r="B1076" i="2"/>
  <c r="C1076" i="2"/>
  <c r="B1077" i="2"/>
  <c r="C1077" i="2"/>
  <c r="B1078" i="2"/>
  <c r="C1078" i="2"/>
  <c r="B1079" i="2"/>
  <c r="C1079" i="2"/>
  <c r="B1080" i="2"/>
  <c r="C1080" i="2"/>
  <c r="B1081" i="2"/>
  <c r="C1081" i="2"/>
  <c r="B1082" i="2"/>
  <c r="C1082" i="2"/>
  <c r="B1083" i="2"/>
  <c r="C1083" i="2"/>
  <c r="B1084" i="2"/>
  <c r="C1084" i="2"/>
  <c r="B1085" i="2"/>
  <c r="C1085" i="2"/>
  <c r="B1086" i="2"/>
  <c r="C1086" i="2"/>
  <c r="B1087" i="2"/>
  <c r="C1087" i="2"/>
  <c r="B1088" i="2"/>
  <c r="C1088" i="2"/>
  <c r="B1089" i="2"/>
  <c r="C1089" i="2"/>
  <c r="B1090" i="2"/>
  <c r="C1090" i="2"/>
  <c r="B1091" i="2"/>
  <c r="C1091" i="2"/>
  <c r="B1092" i="2"/>
  <c r="C1092" i="2"/>
  <c r="B1093" i="2"/>
  <c r="C1093" i="2"/>
  <c r="B1094" i="2"/>
  <c r="C1094" i="2"/>
  <c r="B1095" i="2"/>
  <c r="C1095" i="2"/>
  <c r="B1096" i="2"/>
  <c r="C1096" i="2"/>
  <c r="B1097" i="2"/>
  <c r="C1097" i="2"/>
  <c r="B1098" i="2"/>
  <c r="C1098" i="2"/>
  <c r="B1099" i="2"/>
  <c r="C1099" i="2"/>
  <c r="B1100" i="2"/>
  <c r="C1100" i="2"/>
  <c r="B1101" i="2"/>
  <c r="C1101" i="2"/>
  <c r="B1102" i="2"/>
  <c r="C1102" i="2"/>
  <c r="B1103" i="2"/>
  <c r="C1103" i="2"/>
  <c r="B1104" i="2"/>
  <c r="C1104" i="2"/>
  <c r="B1105" i="2"/>
  <c r="C1105" i="2"/>
  <c r="B1106" i="2"/>
  <c r="C1106" i="2"/>
  <c r="B1107" i="2"/>
  <c r="C1107" i="2"/>
  <c r="B1108" i="2"/>
  <c r="C1108" i="2"/>
  <c r="B1109" i="2"/>
  <c r="C1109" i="2"/>
  <c r="B1110" i="2"/>
  <c r="C1110" i="2"/>
  <c r="B1111" i="2"/>
  <c r="C1111" i="2"/>
  <c r="B1112" i="2"/>
  <c r="C1112" i="2"/>
  <c r="B1113" i="2"/>
  <c r="C1113" i="2"/>
  <c r="B1114" i="2"/>
  <c r="C1114" i="2"/>
  <c r="B1115" i="2"/>
  <c r="C1115" i="2"/>
  <c r="B1116" i="2"/>
  <c r="C1116" i="2"/>
  <c r="B1117" i="2"/>
  <c r="C1117" i="2"/>
  <c r="B1118" i="2"/>
  <c r="C1118" i="2"/>
  <c r="B1119" i="2"/>
  <c r="C1119" i="2"/>
  <c r="B1120" i="2"/>
  <c r="C1120" i="2"/>
  <c r="B1121" i="2"/>
  <c r="C1121" i="2"/>
  <c r="B1122" i="2"/>
  <c r="C1122" i="2"/>
  <c r="B1123" i="2"/>
  <c r="C1123" i="2"/>
  <c r="B1124" i="2"/>
  <c r="C1124" i="2"/>
  <c r="B1125" i="2"/>
  <c r="C1125" i="2"/>
  <c r="B1126" i="2"/>
  <c r="C1126" i="2"/>
  <c r="B1127" i="2"/>
  <c r="C1127" i="2"/>
  <c r="B1128" i="2"/>
  <c r="C1128" i="2"/>
  <c r="B1129" i="2"/>
  <c r="C1129" i="2"/>
  <c r="B1130" i="2"/>
  <c r="C1130" i="2"/>
  <c r="B1131" i="2"/>
  <c r="C1131" i="2"/>
  <c r="B1132" i="2"/>
  <c r="C1132" i="2"/>
  <c r="B1133" i="2"/>
  <c r="C1133" i="2"/>
  <c r="B1134" i="2"/>
  <c r="C1134" i="2"/>
  <c r="B1135" i="2"/>
  <c r="C1135" i="2"/>
  <c r="B1136" i="2"/>
  <c r="C1136" i="2"/>
  <c r="B1137" i="2"/>
  <c r="C1137" i="2"/>
  <c r="B1138" i="2"/>
  <c r="C1138" i="2"/>
  <c r="B1139" i="2"/>
  <c r="C1139" i="2"/>
  <c r="B1140" i="2"/>
  <c r="C1140" i="2"/>
  <c r="B1141" i="2"/>
  <c r="C1141" i="2"/>
  <c r="B1142" i="2"/>
  <c r="C1142" i="2"/>
  <c r="B1143" i="2"/>
  <c r="C1143" i="2"/>
  <c r="B1144" i="2"/>
  <c r="C1144" i="2"/>
  <c r="B1145" i="2"/>
  <c r="C1145" i="2"/>
  <c r="B1146" i="2"/>
  <c r="C1146" i="2"/>
  <c r="B1147" i="2"/>
  <c r="C1147" i="2"/>
  <c r="B1148" i="2"/>
  <c r="C1148" i="2"/>
  <c r="B1149" i="2"/>
  <c r="C1149" i="2"/>
  <c r="B1150" i="2"/>
  <c r="C1150" i="2"/>
  <c r="B1151" i="2"/>
  <c r="C1151" i="2"/>
  <c r="B1152" i="2"/>
  <c r="C1152" i="2"/>
  <c r="B1153" i="2"/>
  <c r="C1153" i="2"/>
  <c r="B1154" i="2"/>
  <c r="C1154" i="2"/>
  <c r="B1155" i="2"/>
  <c r="C1155" i="2"/>
  <c r="B1156" i="2"/>
  <c r="C1156" i="2"/>
  <c r="B1157" i="2"/>
  <c r="C1157" i="2"/>
  <c r="B1158" i="2"/>
  <c r="C1158" i="2"/>
  <c r="B1159" i="2"/>
  <c r="C1159" i="2"/>
  <c r="B1160" i="2"/>
  <c r="C1160" i="2"/>
  <c r="B1161" i="2"/>
  <c r="C1161" i="2"/>
  <c r="B1162" i="2"/>
  <c r="C1162" i="2"/>
  <c r="B1163" i="2"/>
  <c r="C1163" i="2"/>
  <c r="B1164" i="2"/>
  <c r="C1164" i="2"/>
  <c r="B1165" i="2"/>
  <c r="C1165" i="2"/>
  <c r="B1166" i="2"/>
  <c r="C1166" i="2"/>
  <c r="B1167" i="2"/>
  <c r="C1167" i="2"/>
  <c r="B1168" i="2"/>
  <c r="C1168" i="2"/>
  <c r="B1169" i="2"/>
  <c r="C1169" i="2"/>
  <c r="B1170" i="2"/>
  <c r="C1170" i="2"/>
  <c r="B1171" i="2"/>
  <c r="C1171" i="2"/>
  <c r="B1172" i="2"/>
  <c r="C1172" i="2"/>
  <c r="B1173" i="2"/>
  <c r="C1173" i="2"/>
  <c r="B1174" i="2"/>
  <c r="C1174" i="2"/>
  <c r="B1175" i="2"/>
  <c r="C1175" i="2"/>
  <c r="B1176" i="2"/>
  <c r="C1176" i="2"/>
  <c r="B1177" i="2"/>
  <c r="C1177" i="2"/>
  <c r="B1178" i="2"/>
  <c r="C1178" i="2"/>
  <c r="B1179" i="2"/>
  <c r="C1179" i="2"/>
  <c r="B1180" i="2"/>
  <c r="C1180" i="2"/>
  <c r="B1181" i="2"/>
  <c r="C1181" i="2"/>
  <c r="B1182" i="2"/>
  <c r="C1182" i="2"/>
  <c r="B1183" i="2"/>
  <c r="C1183" i="2"/>
  <c r="B1184" i="2"/>
  <c r="C1184" i="2"/>
  <c r="B1185" i="2"/>
  <c r="C1185" i="2"/>
  <c r="B1186" i="2"/>
  <c r="C1186" i="2"/>
  <c r="B1187" i="2"/>
  <c r="C1187" i="2"/>
  <c r="B1188" i="2"/>
  <c r="C1188" i="2"/>
  <c r="B1189" i="2"/>
  <c r="C1189" i="2"/>
  <c r="B1190" i="2"/>
  <c r="C1190" i="2"/>
  <c r="B1191" i="2"/>
  <c r="C1191" i="2"/>
  <c r="B1192" i="2"/>
  <c r="C1192" i="2"/>
  <c r="B1193" i="2"/>
  <c r="C1193" i="2"/>
  <c r="B1194" i="2"/>
  <c r="C1194" i="2"/>
  <c r="B1195" i="2"/>
  <c r="C1195" i="2"/>
  <c r="B1196" i="2"/>
  <c r="C1196" i="2"/>
  <c r="B1197" i="2"/>
  <c r="C1197" i="2"/>
  <c r="B1198" i="2"/>
  <c r="C1198" i="2"/>
  <c r="B1199" i="2"/>
  <c r="C1199" i="2"/>
  <c r="B1200" i="2"/>
  <c r="C1200" i="2"/>
  <c r="B1201" i="2"/>
  <c r="C1201" i="2"/>
  <c r="B1202" i="2"/>
  <c r="C1202" i="2"/>
  <c r="B1203" i="2"/>
  <c r="C1203" i="2"/>
  <c r="B1204" i="2"/>
  <c r="C1204" i="2"/>
  <c r="B1205" i="2"/>
  <c r="C1205" i="2"/>
  <c r="B1206" i="2"/>
  <c r="C1206" i="2"/>
  <c r="B1207" i="2"/>
  <c r="C1207" i="2"/>
  <c r="B1208" i="2"/>
  <c r="C1208" i="2"/>
  <c r="B1209" i="2"/>
  <c r="C1209" i="2"/>
  <c r="B1210" i="2"/>
  <c r="C1210" i="2"/>
  <c r="B1211" i="2"/>
  <c r="C1211" i="2"/>
  <c r="B1212" i="2"/>
  <c r="C1212" i="2"/>
  <c r="B1213" i="2"/>
  <c r="C1213" i="2"/>
  <c r="B1214" i="2"/>
  <c r="C1214" i="2"/>
  <c r="B1215" i="2"/>
  <c r="C1215" i="2"/>
  <c r="B1216" i="2"/>
  <c r="C1216" i="2"/>
  <c r="B1217" i="2"/>
  <c r="C1217" i="2"/>
  <c r="B1218" i="2"/>
  <c r="C1218" i="2"/>
  <c r="B1219" i="2"/>
  <c r="C1219" i="2"/>
  <c r="B1220" i="2"/>
  <c r="C1220" i="2"/>
  <c r="B1221" i="2"/>
  <c r="C1221" i="2"/>
  <c r="B1222" i="2"/>
  <c r="C1222" i="2"/>
  <c r="B1223" i="2"/>
  <c r="C1223" i="2"/>
  <c r="B1224" i="2"/>
  <c r="C1224" i="2"/>
  <c r="B1225" i="2"/>
  <c r="C1225" i="2"/>
  <c r="B1226" i="2"/>
  <c r="C1226" i="2"/>
  <c r="B1227" i="2"/>
  <c r="C1227" i="2"/>
  <c r="B1228" i="2"/>
  <c r="C1228" i="2"/>
  <c r="B1229" i="2"/>
  <c r="C1229" i="2"/>
  <c r="B1230" i="2"/>
  <c r="C1230" i="2"/>
  <c r="B1231" i="2"/>
  <c r="C1231" i="2"/>
  <c r="B1232" i="2"/>
  <c r="C1232" i="2"/>
  <c r="B1233" i="2"/>
  <c r="C1233" i="2"/>
  <c r="B1234" i="2"/>
  <c r="C1234" i="2"/>
  <c r="B1235" i="2"/>
  <c r="C1235" i="2"/>
  <c r="B1236" i="2"/>
  <c r="C1236" i="2"/>
  <c r="B1237" i="2"/>
  <c r="C1237" i="2"/>
  <c r="B1238" i="2"/>
  <c r="C1238" i="2"/>
  <c r="B1239" i="2"/>
  <c r="C1239" i="2"/>
  <c r="B1240" i="2"/>
  <c r="C1240" i="2"/>
  <c r="B1241" i="2"/>
  <c r="C1241" i="2"/>
  <c r="B1242" i="2"/>
  <c r="C1242" i="2"/>
  <c r="B1243" i="2"/>
  <c r="C1243" i="2"/>
  <c r="B1244" i="2"/>
  <c r="C1244" i="2"/>
  <c r="B1245" i="2"/>
  <c r="C1245" i="2"/>
  <c r="B1246" i="2"/>
  <c r="C1246" i="2"/>
  <c r="B1247" i="2"/>
  <c r="C1247" i="2"/>
  <c r="B1248" i="2"/>
  <c r="C1248" i="2"/>
  <c r="B1249" i="2"/>
  <c r="C1249" i="2"/>
  <c r="B1250" i="2"/>
  <c r="C1250" i="2"/>
  <c r="B1251" i="2"/>
  <c r="C1251" i="2"/>
  <c r="B1252" i="2"/>
  <c r="C1252" i="2"/>
  <c r="B1253" i="2"/>
  <c r="C1253" i="2"/>
  <c r="B1254" i="2"/>
  <c r="C1254" i="2"/>
  <c r="B1255" i="2"/>
  <c r="C1255" i="2"/>
  <c r="B1256" i="2"/>
  <c r="C1256" i="2"/>
  <c r="B1257" i="2"/>
  <c r="C1257" i="2"/>
  <c r="B1258" i="2"/>
  <c r="C1258" i="2"/>
  <c r="B1259" i="2"/>
  <c r="C1259" i="2"/>
  <c r="B1260" i="2"/>
  <c r="C1260" i="2"/>
  <c r="B1261" i="2"/>
  <c r="C1261" i="2"/>
  <c r="B1262" i="2"/>
  <c r="C1262" i="2"/>
  <c r="B1263" i="2"/>
  <c r="C1263" i="2"/>
  <c r="B1264" i="2"/>
  <c r="C1264" i="2"/>
  <c r="B1265" i="2"/>
  <c r="C1265" i="2"/>
  <c r="B1266" i="2"/>
  <c r="C1266" i="2"/>
  <c r="B1267" i="2"/>
  <c r="C1267" i="2"/>
  <c r="B1268" i="2"/>
  <c r="C1268" i="2"/>
  <c r="B1269" i="2"/>
  <c r="C1269" i="2"/>
  <c r="B1270" i="2"/>
  <c r="C1270" i="2"/>
  <c r="B1271" i="2"/>
  <c r="C1271" i="2"/>
  <c r="B1272" i="2"/>
  <c r="C1272" i="2"/>
  <c r="B1273" i="2"/>
  <c r="C1273" i="2"/>
  <c r="B1274" i="2"/>
  <c r="C1274" i="2"/>
  <c r="B1275" i="2"/>
  <c r="C1275" i="2"/>
  <c r="B1276" i="2"/>
  <c r="C1276" i="2"/>
  <c r="B1277" i="2"/>
  <c r="C1277" i="2"/>
  <c r="B1278" i="2"/>
  <c r="C1278" i="2"/>
  <c r="B1279" i="2"/>
  <c r="C1279" i="2"/>
  <c r="B1280" i="2"/>
  <c r="C1280" i="2"/>
  <c r="B1281" i="2"/>
  <c r="C1281" i="2"/>
  <c r="B1282" i="2"/>
  <c r="C1282" i="2"/>
  <c r="B1283" i="2"/>
  <c r="C1283" i="2"/>
  <c r="B1284" i="2"/>
  <c r="C1284" i="2"/>
  <c r="B1285" i="2"/>
  <c r="C1285" i="2"/>
  <c r="B1286" i="2"/>
  <c r="C1286" i="2"/>
  <c r="B1287" i="2"/>
  <c r="C1287" i="2"/>
  <c r="B1288" i="2"/>
  <c r="C1288" i="2"/>
  <c r="B1289" i="2"/>
  <c r="C1289" i="2"/>
  <c r="B1290" i="2"/>
  <c r="C1290" i="2"/>
  <c r="B1291" i="2"/>
  <c r="C1291" i="2"/>
  <c r="B1292" i="2"/>
  <c r="C1292" i="2"/>
  <c r="B1293" i="2"/>
  <c r="C1293" i="2"/>
  <c r="B1294" i="2"/>
  <c r="C1294" i="2"/>
  <c r="B1295" i="2"/>
  <c r="C1295" i="2"/>
  <c r="B1296" i="2"/>
  <c r="C1296" i="2"/>
  <c r="B1297" i="2"/>
  <c r="C1297" i="2"/>
  <c r="B1298" i="2"/>
  <c r="C1298" i="2"/>
  <c r="B1299" i="2"/>
  <c r="C1299" i="2"/>
  <c r="B1300" i="2"/>
  <c r="C1300" i="2"/>
  <c r="B1301" i="2"/>
  <c r="C1301" i="2"/>
  <c r="B1302" i="2"/>
  <c r="C1302" i="2"/>
  <c r="B1303" i="2"/>
  <c r="C1303" i="2"/>
  <c r="B1304" i="2"/>
  <c r="C1304" i="2"/>
  <c r="B1305" i="2"/>
  <c r="C1305" i="2"/>
  <c r="B1306" i="2"/>
  <c r="C1306" i="2"/>
  <c r="B1307" i="2"/>
  <c r="C1307" i="2"/>
  <c r="B1308" i="2"/>
  <c r="C1308" i="2"/>
  <c r="B1309" i="2"/>
  <c r="C1309" i="2"/>
  <c r="B1310" i="2"/>
  <c r="C1310" i="2"/>
  <c r="B1311" i="2"/>
  <c r="C1311" i="2"/>
  <c r="B1312" i="2"/>
  <c r="C1312" i="2"/>
  <c r="B1313" i="2"/>
  <c r="C1313" i="2"/>
  <c r="B1314" i="2"/>
  <c r="C1314" i="2"/>
  <c r="B1315" i="2"/>
  <c r="C1315" i="2"/>
  <c r="B1316" i="2"/>
  <c r="C1316" i="2"/>
  <c r="B1317" i="2"/>
  <c r="C1317" i="2"/>
  <c r="B1318" i="2"/>
  <c r="C1318" i="2"/>
  <c r="B1319" i="2"/>
  <c r="C1319" i="2"/>
  <c r="B1320" i="2"/>
  <c r="C1320" i="2"/>
  <c r="B1321" i="2"/>
  <c r="C1321" i="2"/>
  <c r="B1322" i="2"/>
  <c r="C1322" i="2"/>
  <c r="B1323" i="2"/>
  <c r="C1323" i="2"/>
  <c r="B1324" i="2"/>
  <c r="C1324" i="2"/>
  <c r="B1325" i="2"/>
  <c r="C1325" i="2"/>
  <c r="B1326" i="2"/>
  <c r="C1326" i="2"/>
  <c r="B1327" i="2"/>
  <c r="C1327" i="2"/>
  <c r="B1328" i="2"/>
  <c r="C1328" i="2"/>
  <c r="B1329" i="2"/>
  <c r="C1329" i="2"/>
  <c r="B1330" i="2"/>
  <c r="C1330" i="2"/>
  <c r="B1331" i="2"/>
  <c r="C1331" i="2"/>
  <c r="B1332" i="2"/>
  <c r="C1332" i="2"/>
  <c r="B1333" i="2"/>
  <c r="C1333" i="2"/>
  <c r="B1334" i="2"/>
  <c r="C1334" i="2"/>
  <c r="B1335" i="2"/>
  <c r="C1335" i="2"/>
  <c r="B1336" i="2"/>
  <c r="C1336" i="2"/>
  <c r="B1337" i="2"/>
  <c r="C1337" i="2"/>
  <c r="B1338" i="2"/>
  <c r="C1338" i="2"/>
  <c r="B1339" i="2"/>
  <c r="C1339" i="2"/>
  <c r="B1340" i="2"/>
  <c r="C1340" i="2"/>
  <c r="B1341" i="2"/>
  <c r="C1341" i="2"/>
  <c r="B1342" i="2"/>
  <c r="C1342" i="2"/>
  <c r="B1343" i="2"/>
  <c r="C1343" i="2"/>
  <c r="B1344" i="2"/>
  <c r="C1344" i="2"/>
  <c r="B1345" i="2"/>
  <c r="C1345" i="2"/>
  <c r="B1346" i="2"/>
  <c r="C1346" i="2"/>
  <c r="B1347" i="2"/>
  <c r="C1347" i="2"/>
  <c r="B1348" i="2"/>
  <c r="C1348" i="2"/>
  <c r="B1349" i="2"/>
  <c r="C1349" i="2"/>
  <c r="B1350" i="2"/>
  <c r="C1350" i="2"/>
  <c r="B1351" i="2"/>
  <c r="C1351" i="2"/>
  <c r="B1352" i="2"/>
  <c r="C1352" i="2"/>
  <c r="B1353" i="2"/>
  <c r="C1353" i="2"/>
  <c r="B1354" i="2"/>
  <c r="C1354" i="2"/>
  <c r="B1355" i="2"/>
  <c r="C1355" i="2"/>
  <c r="B1356" i="2"/>
  <c r="C1356" i="2"/>
  <c r="B1357" i="2"/>
  <c r="C1357" i="2"/>
  <c r="B1358" i="2"/>
  <c r="C1358" i="2"/>
  <c r="B1359" i="2"/>
  <c r="C1359" i="2"/>
  <c r="B1360" i="2"/>
  <c r="C1360" i="2"/>
  <c r="B1361" i="2"/>
  <c r="C1361" i="2"/>
  <c r="B1362" i="2"/>
  <c r="C1362" i="2"/>
  <c r="B1363" i="2"/>
  <c r="C1363" i="2"/>
  <c r="B1364" i="2"/>
  <c r="C1364" i="2"/>
  <c r="B1365" i="2"/>
  <c r="C1365" i="2"/>
  <c r="B1366" i="2"/>
  <c r="C1366" i="2"/>
  <c r="B1367" i="2"/>
  <c r="C1367" i="2"/>
  <c r="B1368" i="2"/>
  <c r="C1368" i="2"/>
  <c r="B1369" i="2"/>
  <c r="C1369" i="2"/>
  <c r="B1370" i="2"/>
  <c r="C1370" i="2"/>
  <c r="B1371" i="2"/>
  <c r="C1371" i="2"/>
  <c r="B1372" i="2"/>
  <c r="C1372" i="2"/>
  <c r="B1373" i="2"/>
  <c r="C1373" i="2"/>
  <c r="B1374" i="2"/>
  <c r="C1374" i="2"/>
  <c r="B1375" i="2"/>
  <c r="C1375" i="2"/>
  <c r="B1376" i="2"/>
  <c r="C1376" i="2"/>
  <c r="B1377" i="2"/>
  <c r="C1377" i="2"/>
  <c r="B1378" i="2"/>
  <c r="C1378" i="2"/>
  <c r="B1379" i="2"/>
  <c r="C1379" i="2"/>
  <c r="B1380" i="2"/>
  <c r="C1380" i="2"/>
  <c r="B1381" i="2"/>
  <c r="C1381" i="2"/>
  <c r="B1382" i="2"/>
  <c r="C1382" i="2"/>
  <c r="B1383" i="2"/>
  <c r="C1383" i="2"/>
  <c r="B1384" i="2"/>
  <c r="C1384" i="2"/>
  <c r="B1385" i="2"/>
  <c r="C1385" i="2"/>
  <c r="B1386" i="2"/>
  <c r="C1386" i="2"/>
  <c r="B1387" i="2"/>
  <c r="C1387" i="2"/>
  <c r="B1388" i="2"/>
  <c r="C1388" i="2"/>
  <c r="B1389" i="2"/>
  <c r="C1389" i="2"/>
  <c r="B1390" i="2"/>
  <c r="C1390" i="2"/>
  <c r="B1391" i="2"/>
  <c r="C1391" i="2"/>
  <c r="B1392" i="2"/>
  <c r="C1392" i="2"/>
  <c r="B1393" i="2"/>
  <c r="C1393" i="2"/>
  <c r="B1394" i="2"/>
  <c r="C1394" i="2"/>
  <c r="B1395" i="2"/>
  <c r="C1395" i="2"/>
  <c r="B1396" i="2"/>
  <c r="C1396" i="2"/>
  <c r="B1397" i="2"/>
  <c r="C1397" i="2"/>
  <c r="B1398" i="2"/>
  <c r="C1398" i="2"/>
  <c r="B1399" i="2"/>
  <c r="C1399" i="2"/>
  <c r="B1400" i="2"/>
  <c r="C1400" i="2"/>
  <c r="B1401" i="2"/>
  <c r="C1401" i="2"/>
  <c r="B1402" i="2"/>
  <c r="C1402" i="2"/>
  <c r="B1403" i="2"/>
  <c r="C1403" i="2"/>
  <c r="B1404" i="2"/>
  <c r="C1404" i="2"/>
  <c r="B1405" i="2"/>
  <c r="C1405" i="2"/>
  <c r="B1406" i="2"/>
  <c r="C1406" i="2"/>
  <c r="B1407" i="2"/>
  <c r="C1407" i="2"/>
  <c r="B1408" i="2"/>
  <c r="C1408" i="2"/>
  <c r="B1409" i="2"/>
  <c r="C1409" i="2"/>
  <c r="B1410" i="2"/>
  <c r="C1410" i="2"/>
  <c r="B1411" i="2"/>
  <c r="C1411" i="2"/>
  <c r="B1412" i="2"/>
  <c r="C1412" i="2"/>
  <c r="B1413" i="2"/>
  <c r="C1413" i="2"/>
  <c r="B1414" i="2"/>
  <c r="C1414" i="2"/>
  <c r="B1415" i="2"/>
  <c r="C1415" i="2"/>
  <c r="B1416" i="2"/>
  <c r="C1416" i="2"/>
  <c r="B1417" i="2"/>
  <c r="C1417" i="2"/>
  <c r="B1418" i="2"/>
  <c r="C1418" i="2"/>
  <c r="B1419" i="2"/>
  <c r="C1419" i="2"/>
  <c r="B1420" i="2"/>
  <c r="C1420" i="2"/>
  <c r="B1421" i="2"/>
  <c r="C1421" i="2"/>
  <c r="B1422" i="2"/>
  <c r="C1422" i="2"/>
  <c r="B1423" i="2"/>
  <c r="C1423" i="2"/>
  <c r="B1424" i="2"/>
  <c r="C1424" i="2"/>
  <c r="B1425" i="2"/>
  <c r="C1425" i="2"/>
  <c r="B1426" i="2"/>
  <c r="C1426" i="2"/>
  <c r="B1427" i="2"/>
  <c r="C1427" i="2"/>
  <c r="B1428" i="2"/>
  <c r="C1428" i="2"/>
  <c r="B1429" i="2"/>
  <c r="C1429" i="2"/>
  <c r="B1430" i="2"/>
  <c r="C1430" i="2"/>
  <c r="B1431" i="2"/>
  <c r="C1431" i="2"/>
  <c r="B1432" i="2"/>
  <c r="C1432" i="2"/>
  <c r="B1433" i="2"/>
  <c r="C1433" i="2"/>
  <c r="B1434" i="2"/>
  <c r="C1434" i="2"/>
  <c r="B1435" i="2"/>
  <c r="C1435" i="2"/>
  <c r="B1436" i="2"/>
  <c r="C1436" i="2"/>
  <c r="B1437" i="2"/>
  <c r="C1437" i="2"/>
  <c r="B1438" i="2"/>
  <c r="C1438" i="2"/>
  <c r="B1439" i="2"/>
  <c r="C1439" i="2"/>
  <c r="B1440" i="2"/>
  <c r="C1440" i="2"/>
  <c r="B1441" i="2"/>
  <c r="C1441" i="2"/>
  <c r="B1442" i="2"/>
  <c r="C1442" i="2"/>
  <c r="B1443" i="2"/>
  <c r="C1443" i="2"/>
  <c r="B1444" i="2"/>
  <c r="C1444" i="2"/>
  <c r="B1445" i="2"/>
  <c r="C1445" i="2"/>
  <c r="B1446" i="2"/>
  <c r="C1446" i="2"/>
  <c r="B1447" i="2"/>
  <c r="C1447" i="2"/>
  <c r="B1448" i="2"/>
  <c r="C1448" i="2"/>
  <c r="B1449" i="2"/>
  <c r="C1449" i="2"/>
  <c r="B1450" i="2"/>
  <c r="C1450" i="2"/>
  <c r="B1451" i="2"/>
  <c r="C1451" i="2"/>
  <c r="B1452" i="2"/>
  <c r="C1452" i="2"/>
  <c r="B1453" i="2"/>
  <c r="C1453" i="2"/>
  <c r="B1454" i="2"/>
  <c r="C1454" i="2"/>
  <c r="B1455" i="2"/>
  <c r="C1455" i="2"/>
  <c r="B1456" i="2"/>
  <c r="C1456" i="2"/>
  <c r="B1457" i="2"/>
  <c r="C1457" i="2"/>
  <c r="B1458" i="2"/>
  <c r="C1458" i="2"/>
  <c r="B1459" i="2"/>
  <c r="C1459" i="2"/>
  <c r="B1460" i="2"/>
  <c r="C1460" i="2"/>
  <c r="B1461" i="2"/>
  <c r="C1461" i="2"/>
  <c r="B1462" i="2"/>
  <c r="C1462" i="2"/>
  <c r="B1463" i="2"/>
  <c r="C1463" i="2"/>
  <c r="B1464" i="2"/>
  <c r="C1464" i="2"/>
  <c r="B1465" i="2"/>
  <c r="C1465" i="2"/>
  <c r="B1466" i="2"/>
  <c r="C1466" i="2"/>
  <c r="B1467" i="2"/>
  <c r="C1467" i="2"/>
  <c r="B1468" i="2"/>
  <c r="C1468" i="2"/>
  <c r="B1469" i="2"/>
  <c r="C1469" i="2"/>
  <c r="B1470" i="2"/>
  <c r="C1470" i="2"/>
  <c r="B1471" i="2"/>
  <c r="C1471" i="2"/>
  <c r="B1472" i="2"/>
  <c r="C1472" i="2"/>
  <c r="B1473" i="2"/>
  <c r="C1473" i="2"/>
  <c r="B1474" i="2"/>
  <c r="C1474" i="2"/>
  <c r="B1475" i="2"/>
  <c r="C1475" i="2"/>
  <c r="B1476" i="2"/>
  <c r="C1476" i="2"/>
  <c r="B1477" i="2"/>
  <c r="C1477" i="2"/>
  <c r="B1478" i="2"/>
  <c r="C1478" i="2"/>
  <c r="B1479" i="2"/>
  <c r="C1479" i="2"/>
  <c r="B1480" i="2"/>
  <c r="C1480" i="2"/>
  <c r="B1481" i="2"/>
  <c r="C1481" i="2"/>
  <c r="B1482" i="2"/>
  <c r="C1482" i="2"/>
  <c r="B1483" i="2"/>
  <c r="C1483" i="2"/>
  <c r="B1484" i="2"/>
  <c r="C1484" i="2"/>
  <c r="B1485" i="2"/>
  <c r="C1485" i="2"/>
  <c r="B1486" i="2"/>
  <c r="C1486" i="2"/>
  <c r="B1487" i="2"/>
  <c r="C1487" i="2"/>
  <c r="B1488" i="2"/>
  <c r="C1488" i="2"/>
  <c r="B1489" i="2"/>
  <c r="C1489" i="2"/>
  <c r="B1490" i="2"/>
  <c r="C1490" i="2"/>
  <c r="B1491" i="2"/>
  <c r="C1491" i="2"/>
  <c r="B1492" i="2"/>
  <c r="C1492" i="2"/>
  <c r="B1493" i="2"/>
  <c r="C1493" i="2"/>
  <c r="B1494" i="2"/>
  <c r="C1494" i="2"/>
  <c r="B1495" i="2"/>
  <c r="C1495" i="2"/>
  <c r="B1496" i="2"/>
  <c r="C1496" i="2"/>
  <c r="B1497" i="2"/>
  <c r="C1497" i="2"/>
  <c r="B1498" i="2"/>
  <c r="C1498" i="2"/>
  <c r="B1499" i="2"/>
  <c r="C1499" i="2"/>
  <c r="B1500" i="2"/>
  <c r="C1500" i="2"/>
  <c r="B1501" i="2"/>
  <c r="C1501" i="2"/>
  <c r="B1502" i="2"/>
  <c r="C1502" i="2"/>
  <c r="B1503" i="2"/>
  <c r="C1503" i="2"/>
  <c r="B1504" i="2"/>
  <c r="C1504" i="2"/>
  <c r="B1505" i="2"/>
  <c r="C1505" i="2"/>
  <c r="B1506" i="2"/>
  <c r="C1506" i="2"/>
  <c r="B1507" i="2"/>
  <c r="C1507" i="2"/>
  <c r="B1508" i="2"/>
  <c r="C1508" i="2"/>
  <c r="B1509" i="2"/>
  <c r="C1509" i="2"/>
  <c r="B1510" i="2"/>
  <c r="C1510" i="2"/>
  <c r="B1511" i="2"/>
  <c r="C1511" i="2"/>
  <c r="B1512" i="2"/>
  <c r="C1512" i="2"/>
  <c r="B1513" i="2"/>
  <c r="C1513" i="2"/>
  <c r="B1514" i="2"/>
  <c r="C1514" i="2"/>
  <c r="B1515" i="2"/>
  <c r="C1515" i="2"/>
  <c r="B1516" i="2"/>
  <c r="C1516" i="2"/>
  <c r="B1517" i="2"/>
  <c r="C1517" i="2"/>
  <c r="B1518" i="2"/>
  <c r="C1518" i="2"/>
  <c r="B1519" i="2"/>
  <c r="C1519" i="2"/>
  <c r="B1520" i="2"/>
  <c r="C1520" i="2"/>
  <c r="B1521" i="2"/>
  <c r="C1521" i="2"/>
  <c r="B1522" i="2"/>
  <c r="C1522" i="2"/>
  <c r="B1523" i="2"/>
  <c r="C1523" i="2"/>
  <c r="B1524" i="2"/>
  <c r="C1524" i="2"/>
  <c r="B1525" i="2"/>
  <c r="C1525" i="2"/>
  <c r="B1526" i="2"/>
  <c r="C1526" i="2"/>
  <c r="B1527" i="2"/>
  <c r="C1527" i="2"/>
  <c r="B1528" i="2"/>
  <c r="C1528" i="2"/>
  <c r="B1529" i="2"/>
  <c r="C1529" i="2"/>
  <c r="B1530" i="2"/>
  <c r="C1530" i="2"/>
  <c r="B1531" i="2"/>
  <c r="C1531" i="2"/>
  <c r="B1532" i="2"/>
  <c r="C1532" i="2"/>
  <c r="B1533" i="2"/>
  <c r="C1533" i="2"/>
  <c r="B1534" i="2"/>
  <c r="C1534" i="2"/>
  <c r="B1535" i="2"/>
  <c r="C1535" i="2"/>
  <c r="B1536" i="2"/>
  <c r="C1536" i="2"/>
  <c r="B1537" i="2"/>
  <c r="C1537" i="2"/>
  <c r="B1538" i="2"/>
  <c r="C1538" i="2"/>
  <c r="B1539" i="2"/>
  <c r="C1539" i="2"/>
  <c r="B1540" i="2"/>
  <c r="C1540" i="2"/>
  <c r="B1541" i="2"/>
  <c r="C1541" i="2"/>
  <c r="B1542" i="2"/>
  <c r="C1542" i="2"/>
  <c r="B1543" i="2"/>
  <c r="C1543" i="2"/>
  <c r="B1544" i="2"/>
  <c r="C1544" i="2"/>
  <c r="B1545" i="2"/>
  <c r="C1545" i="2"/>
  <c r="B1546" i="2"/>
  <c r="C1546" i="2"/>
  <c r="B1547" i="2"/>
  <c r="C1547" i="2"/>
  <c r="B1548" i="2"/>
  <c r="C1548" i="2"/>
  <c r="B1549" i="2"/>
  <c r="C1549" i="2"/>
  <c r="B1550" i="2"/>
  <c r="C1550" i="2"/>
  <c r="B1551" i="2"/>
  <c r="C1551" i="2"/>
  <c r="B1552" i="2"/>
  <c r="C1552" i="2"/>
  <c r="B1553" i="2"/>
  <c r="C1553" i="2"/>
  <c r="B1554" i="2"/>
  <c r="C1554" i="2"/>
  <c r="B1555" i="2"/>
  <c r="C1555" i="2"/>
  <c r="B1556" i="2"/>
  <c r="C1556" i="2"/>
  <c r="B1557" i="2"/>
  <c r="C1557" i="2"/>
  <c r="B1558" i="2"/>
  <c r="C1558" i="2"/>
  <c r="B1559" i="2"/>
  <c r="C1559" i="2"/>
  <c r="B1560" i="2"/>
  <c r="C1560" i="2"/>
  <c r="B1561" i="2"/>
  <c r="C1561" i="2"/>
  <c r="B1562" i="2"/>
  <c r="C1562" i="2"/>
  <c r="B1563" i="2"/>
  <c r="C1563" i="2"/>
  <c r="B1564" i="2"/>
  <c r="C1564" i="2"/>
  <c r="B1565" i="2"/>
  <c r="C1565" i="2"/>
  <c r="B1566" i="2"/>
  <c r="C1566" i="2"/>
  <c r="B1567" i="2"/>
  <c r="C1567" i="2"/>
  <c r="B1568" i="2"/>
  <c r="C1568" i="2"/>
  <c r="B1569" i="2"/>
  <c r="C1569" i="2"/>
  <c r="B1570" i="2"/>
  <c r="C1570" i="2"/>
  <c r="B1571" i="2"/>
  <c r="C1571" i="2"/>
  <c r="B1572" i="2"/>
  <c r="C1572" i="2"/>
  <c r="B1573" i="2"/>
  <c r="C1573" i="2"/>
  <c r="B1574" i="2"/>
  <c r="C1574" i="2"/>
  <c r="B1575" i="2"/>
  <c r="C1575" i="2"/>
  <c r="B1576" i="2"/>
  <c r="C1576" i="2"/>
  <c r="B1577" i="2"/>
  <c r="C1577" i="2"/>
  <c r="B1578" i="2"/>
  <c r="C1578" i="2"/>
  <c r="B1579" i="2"/>
  <c r="C1579" i="2"/>
  <c r="B1580" i="2"/>
  <c r="C1580" i="2"/>
  <c r="B1581" i="2"/>
  <c r="C1581" i="2"/>
  <c r="B1582" i="2"/>
  <c r="C1582" i="2"/>
  <c r="B1583" i="2"/>
  <c r="C1583" i="2"/>
  <c r="B1584" i="2"/>
  <c r="C1584" i="2"/>
  <c r="B1585" i="2"/>
  <c r="C1585" i="2"/>
  <c r="B1586" i="2"/>
  <c r="C1586" i="2"/>
  <c r="B1587" i="2"/>
  <c r="C1587" i="2"/>
  <c r="B1588" i="2"/>
  <c r="C1588" i="2"/>
  <c r="B1589" i="2"/>
  <c r="C1589" i="2"/>
  <c r="B1590" i="2"/>
  <c r="C1590" i="2"/>
  <c r="B1591" i="2"/>
  <c r="C1591" i="2"/>
  <c r="B1592" i="2"/>
  <c r="C1592" i="2"/>
  <c r="B1593" i="2"/>
  <c r="C1593" i="2"/>
  <c r="B1594" i="2"/>
  <c r="C1594" i="2"/>
  <c r="B1595" i="2"/>
  <c r="C1595" i="2"/>
  <c r="B1596" i="2"/>
  <c r="C1596" i="2"/>
  <c r="B1597" i="2"/>
  <c r="C1597" i="2"/>
  <c r="B1598" i="2"/>
  <c r="C1598" i="2"/>
  <c r="B1599" i="2"/>
  <c r="C1599" i="2"/>
  <c r="B1600" i="2"/>
  <c r="C1600" i="2"/>
  <c r="B1601" i="2"/>
  <c r="C1601" i="2"/>
  <c r="B1602" i="2"/>
  <c r="C1602" i="2"/>
  <c r="B1603" i="2"/>
  <c r="C1603" i="2"/>
  <c r="B1604" i="2"/>
  <c r="C1604" i="2"/>
  <c r="B1605" i="2"/>
  <c r="C1605" i="2"/>
  <c r="B1606" i="2"/>
  <c r="C1606" i="2"/>
  <c r="B1607" i="2"/>
  <c r="C1607" i="2"/>
  <c r="B1608" i="2"/>
  <c r="C1608" i="2"/>
  <c r="B1609" i="2"/>
  <c r="C1609" i="2"/>
  <c r="B1610" i="2"/>
  <c r="C1610" i="2"/>
  <c r="B1611" i="2"/>
  <c r="C1611" i="2"/>
  <c r="B1612" i="2"/>
  <c r="C1612" i="2"/>
  <c r="B1613" i="2"/>
  <c r="C1613" i="2"/>
  <c r="B1614" i="2"/>
  <c r="C1614" i="2"/>
  <c r="B1615" i="2"/>
  <c r="C1615" i="2"/>
  <c r="B1616" i="2"/>
  <c r="C1616" i="2"/>
  <c r="B1617" i="2"/>
  <c r="C1617" i="2"/>
  <c r="B1618" i="2"/>
  <c r="C1618" i="2"/>
  <c r="B1619" i="2"/>
  <c r="C1619" i="2"/>
  <c r="B1620" i="2"/>
  <c r="C1620" i="2"/>
  <c r="B1621" i="2"/>
  <c r="C1621" i="2"/>
  <c r="B1622" i="2"/>
  <c r="C1622" i="2"/>
  <c r="B1623" i="2"/>
  <c r="C1623" i="2"/>
  <c r="B1624" i="2"/>
  <c r="C1624" i="2"/>
  <c r="B1625" i="2"/>
  <c r="C1625" i="2"/>
  <c r="B1626" i="2"/>
  <c r="C1626" i="2"/>
  <c r="B1627" i="2"/>
  <c r="C1627" i="2"/>
  <c r="B1628" i="2"/>
  <c r="C1628" i="2"/>
  <c r="B1629" i="2"/>
  <c r="C1629" i="2"/>
  <c r="B1630" i="2"/>
  <c r="C1630" i="2"/>
  <c r="B1631" i="2"/>
  <c r="C1631" i="2"/>
  <c r="B1632" i="2"/>
  <c r="C1632" i="2"/>
  <c r="B1633" i="2"/>
  <c r="C1633" i="2"/>
  <c r="B1634" i="2"/>
  <c r="C1634" i="2"/>
  <c r="B1635" i="2"/>
  <c r="C1635" i="2"/>
  <c r="B1636" i="2"/>
  <c r="C1636" i="2"/>
  <c r="B1637" i="2"/>
  <c r="C1637" i="2"/>
  <c r="B1638" i="2"/>
  <c r="C1638" i="2"/>
  <c r="B1639" i="2"/>
  <c r="C1639" i="2"/>
  <c r="B1640" i="2"/>
  <c r="C1640" i="2"/>
  <c r="B1641" i="2"/>
  <c r="C1641" i="2"/>
  <c r="B1642" i="2"/>
  <c r="C1642" i="2"/>
  <c r="B1643" i="2"/>
  <c r="C1643" i="2"/>
  <c r="B1644" i="2"/>
  <c r="C1644" i="2"/>
  <c r="B1645" i="2"/>
  <c r="C1645" i="2"/>
  <c r="B1646" i="2"/>
  <c r="C1646" i="2"/>
  <c r="B1647" i="2"/>
  <c r="C1647" i="2"/>
  <c r="B1648" i="2"/>
  <c r="C1648" i="2"/>
  <c r="B1649" i="2"/>
  <c r="C1649" i="2"/>
  <c r="B1650" i="2"/>
  <c r="C1650" i="2"/>
  <c r="B1651" i="2"/>
  <c r="C1651" i="2"/>
  <c r="B1652" i="2"/>
  <c r="C1652" i="2"/>
  <c r="B1653" i="2"/>
  <c r="C1653" i="2"/>
  <c r="B1654" i="2"/>
  <c r="C1654" i="2"/>
  <c r="B1655" i="2"/>
  <c r="C1655" i="2"/>
  <c r="B1656" i="2"/>
  <c r="C1656" i="2"/>
  <c r="B1657" i="2"/>
  <c r="C1657" i="2"/>
  <c r="B1658" i="2"/>
  <c r="C1658" i="2"/>
  <c r="B1659" i="2"/>
  <c r="C1659" i="2"/>
  <c r="B1660" i="2"/>
  <c r="C1660" i="2"/>
  <c r="B1661" i="2"/>
  <c r="C1661" i="2"/>
  <c r="B1662" i="2"/>
  <c r="C1662" i="2"/>
  <c r="B1663" i="2"/>
  <c r="C1663" i="2"/>
  <c r="B1664" i="2"/>
  <c r="C1664" i="2"/>
  <c r="B1665" i="2"/>
  <c r="C1665" i="2"/>
  <c r="B1666" i="2"/>
  <c r="C1666" i="2"/>
  <c r="B1667" i="2"/>
  <c r="C1667" i="2"/>
  <c r="B1668" i="2"/>
  <c r="C1668" i="2"/>
  <c r="B1669" i="2"/>
  <c r="C1669" i="2"/>
  <c r="B1670" i="2"/>
  <c r="C1670" i="2"/>
  <c r="B1671" i="2"/>
  <c r="C1671" i="2"/>
  <c r="B1672" i="2"/>
  <c r="C1672" i="2"/>
  <c r="B1673" i="2"/>
  <c r="C1673" i="2"/>
  <c r="B1674" i="2"/>
  <c r="C1674" i="2"/>
  <c r="B1675" i="2"/>
  <c r="C1675" i="2"/>
  <c r="B1676" i="2"/>
  <c r="C1676" i="2"/>
  <c r="B1677" i="2"/>
  <c r="C1677" i="2"/>
  <c r="B1678" i="2"/>
  <c r="C1678" i="2"/>
  <c r="B1679" i="2"/>
  <c r="C1679" i="2"/>
  <c r="B1680" i="2"/>
  <c r="C1680" i="2"/>
  <c r="B1681" i="2"/>
  <c r="C1681" i="2"/>
  <c r="B1682" i="2"/>
  <c r="C1682" i="2"/>
  <c r="B1683" i="2"/>
  <c r="C1683" i="2"/>
  <c r="B1684" i="2"/>
  <c r="C1684" i="2"/>
  <c r="B1685" i="2"/>
  <c r="C1685" i="2"/>
  <c r="B1686" i="2"/>
  <c r="C1686" i="2"/>
  <c r="B1687" i="2"/>
  <c r="C1687" i="2"/>
  <c r="B1688" i="2"/>
  <c r="C1688" i="2"/>
  <c r="B1689" i="2"/>
  <c r="C1689" i="2"/>
  <c r="B1690" i="2"/>
  <c r="C1690" i="2"/>
  <c r="B1691" i="2"/>
  <c r="C1691" i="2"/>
  <c r="B1692" i="2"/>
  <c r="C1692" i="2"/>
  <c r="B1693" i="2"/>
  <c r="C1693" i="2"/>
  <c r="B1694" i="2"/>
  <c r="C1694" i="2"/>
  <c r="B1695" i="2"/>
  <c r="C1695" i="2"/>
  <c r="B1696" i="2"/>
  <c r="C1696" i="2"/>
  <c r="B1697" i="2"/>
  <c r="C1697" i="2"/>
  <c r="B1698" i="2"/>
  <c r="C1698" i="2"/>
  <c r="B1699" i="2"/>
  <c r="C1699" i="2"/>
  <c r="B1700" i="2"/>
  <c r="C1700" i="2"/>
  <c r="B1701" i="2"/>
  <c r="C1701" i="2"/>
  <c r="B1702" i="2"/>
  <c r="C1702" i="2"/>
  <c r="B1703" i="2"/>
  <c r="C1703" i="2"/>
  <c r="B1704" i="2"/>
  <c r="C1704" i="2"/>
  <c r="B1705" i="2"/>
  <c r="C1705" i="2"/>
  <c r="B1706" i="2"/>
  <c r="C1706" i="2"/>
  <c r="B1707" i="2"/>
  <c r="C1707" i="2"/>
  <c r="B1708" i="2"/>
  <c r="C1708" i="2"/>
  <c r="B1709" i="2"/>
  <c r="C1709" i="2"/>
  <c r="B1710" i="2"/>
  <c r="C1710" i="2"/>
  <c r="B1711" i="2"/>
  <c r="C1711" i="2"/>
  <c r="B1712" i="2"/>
  <c r="C1712" i="2"/>
  <c r="B1713" i="2"/>
  <c r="C1713" i="2"/>
  <c r="B1714" i="2"/>
  <c r="C1714" i="2"/>
  <c r="B1715" i="2"/>
  <c r="C1715" i="2"/>
  <c r="B1716" i="2"/>
  <c r="C1716" i="2"/>
  <c r="B1717" i="2"/>
  <c r="C1717" i="2"/>
  <c r="B1718" i="2"/>
  <c r="C1718" i="2"/>
  <c r="B1719" i="2"/>
  <c r="C1719" i="2"/>
  <c r="B1720" i="2"/>
  <c r="C1720" i="2"/>
  <c r="B1721" i="2"/>
  <c r="C1721" i="2"/>
  <c r="B1722" i="2"/>
  <c r="C1722" i="2"/>
  <c r="B1723" i="2"/>
  <c r="C1723" i="2"/>
  <c r="B1724" i="2"/>
  <c r="C1724" i="2"/>
  <c r="B1725" i="2"/>
  <c r="C1725" i="2"/>
  <c r="B1726" i="2"/>
  <c r="C1726" i="2"/>
  <c r="B1727" i="2"/>
  <c r="C1727" i="2"/>
  <c r="B1728" i="2"/>
  <c r="C1728" i="2"/>
  <c r="B1729" i="2"/>
  <c r="C1729" i="2"/>
  <c r="B1730" i="2"/>
  <c r="C1730" i="2"/>
  <c r="B1731" i="2"/>
  <c r="C1731" i="2"/>
  <c r="B1732" i="2"/>
  <c r="C1732" i="2"/>
  <c r="B1733" i="2"/>
  <c r="C1733" i="2"/>
  <c r="B1734" i="2"/>
  <c r="C1734" i="2"/>
  <c r="B1735" i="2"/>
  <c r="C1735" i="2"/>
  <c r="B1736" i="2"/>
  <c r="C1736" i="2"/>
  <c r="B1737" i="2"/>
  <c r="C1737" i="2"/>
  <c r="B1738" i="2"/>
  <c r="C1738" i="2"/>
  <c r="B1739" i="2"/>
  <c r="C1739" i="2"/>
  <c r="B1740" i="2"/>
  <c r="C1740" i="2"/>
  <c r="B1741" i="2"/>
  <c r="C1741" i="2"/>
  <c r="B1742" i="2"/>
  <c r="C1742" i="2"/>
  <c r="B1743" i="2"/>
  <c r="C1743" i="2"/>
  <c r="B1744" i="2"/>
  <c r="C1744" i="2"/>
  <c r="B1745" i="2"/>
  <c r="C1745" i="2"/>
  <c r="B1746" i="2"/>
  <c r="C1746" i="2"/>
  <c r="B1747" i="2"/>
  <c r="C1747" i="2"/>
  <c r="B1748" i="2"/>
  <c r="C1748" i="2"/>
  <c r="B1749" i="2"/>
  <c r="C1749" i="2"/>
  <c r="B1750" i="2"/>
  <c r="C1750" i="2"/>
  <c r="B1751" i="2"/>
  <c r="C1751" i="2"/>
  <c r="B1752" i="2"/>
  <c r="C1752" i="2"/>
  <c r="B1753" i="2"/>
  <c r="C1753" i="2"/>
  <c r="B1754" i="2"/>
  <c r="C1754" i="2"/>
  <c r="B1755" i="2"/>
  <c r="C1755" i="2"/>
  <c r="B1756" i="2"/>
  <c r="C1756" i="2"/>
  <c r="B1757" i="2"/>
  <c r="C1757" i="2"/>
  <c r="B1758" i="2"/>
  <c r="C1758" i="2"/>
  <c r="B1759" i="2"/>
  <c r="C1759" i="2"/>
  <c r="B1760" i="2"/>
  <c r="C1760" i="2"/>
  <c r="B1761" i="2"/>
  <c r="C1761" i="2"/>
  <c r="B1762" i="2"/>
  <c r="C1762" i="2"/>
  <c r="B1763" i="2"/>
  <c r="C1763" i="2"/>
  <c r="B1764" i="2"/>
  <c r="C1764" i="2"/>
  <c r="B1765" i="2"/>
  <c r="C1765" i="2"/>
  <c r="B1766" i="2"/>
  <c r="C1766" i="2"/>
  <c r="B1767" i="2"/>
  <c r="C1767" i="2"/>
  <c r="B1768" i="2"/>
  <c r="C1768" i="2"/>
  <c r="B1769" i="2"/>
  <c r="C1769" i="2"/>
  <c r="B1770" i="2"/>
  <c r="C1770" i="2"/>
  <c r="B1771" i="2"/>
  <c r="C1771" i="2"/>
  <c r="B1772" i="2"/>
  <c r="C1772" i="2"/>
  <c r="B1773" i="2"/>
  <c r="C1773" i="2"/>
  <c r="B1774" i="2"/>
  <c r="C1774" i="2"/>
  <c r="B1775" i="2"/>
  <c r="C1775" i="2"/>
  <c r="B1776" i="2"/>
  <c r="C1776" i="2"/>
  <c r="B1777" i="2"/>
  <c r="C1777" i="2"/>
  <c r="B1778" i="2"/>
  <c r="C1778" i="2"/>
  <c r="B1779" i="2"/>
  <c r="C1779" i="2"/>
  <c r="B1780" i="2"/>
  <c r="C1780" i="2"/>
  <c r="B1781" i="2"/>
  <c r="C1781" i="2"/>
  <c r="B1782" i="2"/>
  <c r="C1782" i="2"/>
  <c r="B1783" i="2"/>
  <c r="C1783" i="2"/>
  <c r="B1784" i="2"/>
  <c r="C1784" i="2"/>
  <c r="B1785" i="2"/>
  <c r="C1785" i="2"/>
  <c r="B1786" i="2"/>
  <c r="C1786" i="2"/>
  <c r="B1787" i="2"/>
  <c r="C1787" i="2"/>
  <c r="B1788" i="2"/>
  <c r="C1788" i="2"/>
  <c r="B1789" i="2"/>
  <c r="C1789" i="2"/>
  <c r="B1790" i="2"/>
  <c r="C1790" i="2"/>
  <c r="B1791" i="2"/>
  <c r="C1791" i="2"/>
  <c r="B1792" i="2"/>
  <c r="C1792" i="2"/>
  <c r="B1793" i="2"/>
  <c r="C1793" i="2"/>
  <c r="B1794" i="2"/>
  <c r="C1794" i="2"/>
  <c r="B1795" i="2"/>
  <c r="C1795" i="2"/>
  <c r="B1796" i="2"/>
  <c r="C1796" i="2"/>
  <c r="B1797" i="2"/>
  <c r="C1797" i="2"/>
  <c r="B1798" i="2"/>
  <c r="C1798" i="2"/>
  <c r="B1799" i="2"/>
  <c r="C1799" i="2"/>
  <c r="B1800" i="2"/>
  <c r="C1800" i="2"/>
  <c r="B1801" i="2"/>
  <c r="C1801" i="2"/>
  <c r="B1802" i="2"/>
  <c r="C1802" i="2"/>
  <c r="B1803" i="2"/>
  <c r="C1803" i="2"/>
  <c r="B1804" i="2"/>
  <c r="C1804" i="2"/>
  <c r="B1805" i="2"/>
  <c r="C1805" i="2"/>
  <c r="B1806" i="2"/>
  <c r="C1806" i="2"/>
  <c r="B1807" i="2"/>
  <c r="C1807" i="2"/>
  <c r="B1808" i="2"/>
  <c r="C1808" i="2"/>
  <c r="B1809" i="2"/>
  <c r="C1809" i="2"/>
  <c r="B1810" i="2"/>
  <c r="C1810" i="2"/>
  <c r="B1811" i="2"/>
  <c r="C1811" i="2"/>
  <c r="B1812" i="2"/>
  <c r="C1812" i="2"/>
  <c r="B1813" i="2"/>
  <c r="C1813" i="2"/>
  <c r="B1814" i="2"/>
  <c r="C1814" i="2"/>
  <c r="B1815" i="2"/>
  <c r="C1815" i="2"/>
  <c r="B1816" i="2"/>
  <c r="C1816" i="2"/>
  <c r="B1817" i="2"/>
  <c r="C1817" i="2"/>
  <c r="B1818" i="2"/>
  <c r="C1818" i="2"/>
  <c r="B1819" i="2"/>
  <c r="C1819" i="2"/>
  <c r="B1820" i="2"/>
  <c r="C1820" i="2"/>
  <c r="B1821" i="2"/>
  <c r="C1821" i="2"/>
  <c r="B1822" i="2"/>
  <c r="C1822" i="2"/>
  <c r="B1823" i="2"/>
  <c r="C1823" i="2"/>
  <c r="B1824" i="2"/>
  <c r="C1824" i="2"/>
  <c r="B1825" i="2"/>
  <c r="C1825" i="2"/>
  <c r="B1826" i="2"/>
  <c r="C1826" i="2"/>
  <c r="B1827" i="2"/>
  <c r="C1827" i="2"/>
  <c r="B1828" i="2"/>
  <c r="C1828" i="2"/>
  <c r="B1829" i="2"/>
  <c r="C1829" i="2"/>
  <c r="B1830" i="2"/>
  <c r="C1830" i="2"/>
  <c r="B1831" i="2"/>
  <c r="C1831" i="2"/>
  <c r="B1832" i="2"/>
  <c r="C1832" i="2"/>
  <c r="B1833" i="2"/>
  <c r="C1833" i="2"/>
  <c r="B1834" i="2"/>
  <c r="C1834" i="2"/>
  <c r="B1835" i="2"/>
  <c r="C1835" i="2"/>
  <c r="B1836" i="2"/>
  <c r="C1836" i="2"/>
  <c r="B1837" i="2"/>
  <c r="C1837" i="2"/>
  <c r="B1838" i="2"/>
  <c r="C1838" i="2"/>
  <c r="B1839" i="2"/>
  <c r="C1839" i="2"/>
  <c r="B1840" i="2"/>
  <c r="C1840" i="2"/>
  <c r="B1841" i="2"/>
  <c r="C1841" i="2"/>
  <c r="B1842" i="2"/>
  <c r="C1842" i="2"/>
  <c r="B1843" i="2"/>
  <c r="C1843" i="2"/>
  <c r="B1844" i="2"/>
  <c r="C1844" i="2"/>
  <c r="B1845" i="2"/>
  <c r="C1845" i="2"/>
  <c r="B1846" i="2"/>
  <c r="C1846" i="2"/>
  <c r="B1847" i="2"/>
  <c r="C1847" i="2"/>
  <c r="B1848" i="2"/>
  <c r="C1848" i="2"/>
  <c r="B1849" i="2"/>
  <c r="C1849" i="2"/>
  <c r="B1850" i="2"/>
  <c r="C1850" i="2"/>
  <c r="B1851" i="2"/>
  <c r="C1851" i="2"/>
  <c r="B1852" i="2"/>
  <c r="C1852" i="2"/>
  <c r="B1853" i="2"/>
  <c r="C1853" i="2"/>
  <c r="B1854" i="2"/>
  <c r="C1854" i="2"/>
  <c r="B1855" i="2"/>
  <c r="C1855" i="2"/>
  <c r="B1856" i="2"/>
  <c r="C1856" i="2"/>
  <c r="B1857" i="2"/>
  <c r="C1857" i="2"/>
  <c r="B1858" i="2"/>
  <c r="C1858" i="2"/>
  <c r="B1859" i="2"/>
  <c r="C1859" i="2"/>
  <c r="B1860" i="2"/>
  <c r="C1860" i="2"/>
  <c r="B1861" i="2"/>
  <c r="C1861" i="2"/>
  <c r="B1862" i="2"/>
  <c r="C1862" i="2"/>
  <c r="B1863" i="2"/>
  <c r="C1863" i="2"/>
  <c r="B1864" i="2"/>
  <c r="C1864" i="2"/>
  <c r="B1865" i="2"/>
  <c r="C1865" i="2"/>
  <c r="B1866" i="2"/>
  <c r="C1866" i="2"/>
  <c r="B1867" i="2"/>
  <c r="C1867" i="2"/>
  <c r="B1868" i="2"/>
  <c r="C1868" i="2"/>
  <c r="B1869" i="2"/>
  <c r="C1869" i="2"/>
  <c r="B1870" i="2"/>
  <c r="C1870" i="2"/>
  <c r="B1871" i="2"/>
  <c r="C1871" i="2"/>
  <c r="B1872" i="2"/>
  <c r="C1872" i="2"/>
  <c r="B1873" i="2"/>
  <c r="C1873" i="2"/>
  <c r="B1874" i="2"/>
  <c r="C1874" i="2"/>
  <c r="B1875" i="2"/>
  <c r="C1875" i="2"/>
  <c r="B1876" i="2"/>
  <c r="C1876" i="2"/>
  <c r="B1877" i="2"/>
  <c r="C1877" i="2"/>
  <c r="B1878" i="2"/>
  <c r="C1878" i="2"/>
  <c r="B1879" i="2"/>
  <c r="C1879" i="2"/>
  <c r="B1880" i="2"/>
  <c r="C1880" i="2"/>
  <c r="B1881" i="2"/>
  <c r="C1881" i="2"/>
  <c r="B1882" i="2"/>
  <c r="C1882" i="2"/>
  <c r="B1883" i="2"/>
  <c r="C1883" i="2"/>
  <c r="B1884" i="2"/>
  <c r="C1884" i="2"/>
  <c r="B1885" i="2"/>
  <c r="C1885" i="2"/>
  <c r="B1886" i="2"/>
  <c r="C1886" i="2"/>
  <c r="B1887" i="2"/>
  <c r="C1887" i="2"/>
  <c r="B1888" i="2"/>
  <c r="C1888" i="2"/>
  <c r="B1889" i="2"/>
  <c r="C1889" i="2"/>
  <c r="B1890" i="2"/>
  <c r="C1890" i="2"/>
  <c r="B1891" i="2"/>
  <c r="C1891" i="2"/>
  <c r="B1892" i="2"/>
  <c r="C1892" i="2"/>
  <c r="B1893" i="2"/>
  <c r="C1893" i="2"/>
  <c r="B1894" i="2"/>
  <c r="C1894" i="2"/>
  <c r="B1895" i="2"/>
  <c r="C1895" i="2"/>
  <c r="B1896" i="2"/>
  <c r="C1896" i="2"/>
  <c r="B1897" i="2"/>
  <c r="C1897" i="2"/>
  <c r="B1898" i="2"/>
  <c r="C1898" i="2"/>
  <c r="B1899" i="2"/>
  <c r="C1899" i="2"/>
  <c r="B1900" i="2"/>
  <c r="C1900" i="2"/>
  <c r="B1901" i="2"/>
  <c r="C1901" i="2"/>
  <c r="B1902" i="2"/>
  <c r="C1902" i="2"/>
  <c r="B1903" i="2"/>
  <c r="C1903" i="2"/>
  <c r="B1904" i="2"/>
  <c r="C1904" i="2"/>
  <c r="B1905" i="2"/>
  <c r="C1905" i="2"/>
  <c r="B1906" i="2"/>
  <c r="C1906" i="2"/>
  <c r="B1907" i="2"/>
  <c r="C1907" i="2"/>
  <c r="B1908" i="2"/>
  <c r="C1908" i="2"/>
  <c r="B1909" i="2"/>
  <c r="C1909" i="2"/>
  <c r="B1910" i="2"/>
  <c r="C1910" i="2"/>
  <c r="B1911" i="2"/>
  <c r="C1911" i="2"/>
  <c r="B1912" i="2"/>
  <c r="C1912" i="2"/>
  <c r="B1913" i="2"/>
  <c r="C1913" i="2"/>
  <c r="B1914" i="2"/>
  <c r="C1914" i="2"/>
  <c r="B1915" i="2"/>
  <c r="C1915" i="2"/>
  <c r="B1916" i="2"/>
  <c r="C1916" i="2"/>
  <c r="B1917" i="2"/>
  <c r="C1917" i="2"/>
  <c r="B1918" i="2"/>
  <c r="C1918" i="2"/>
  <c r="B1919" i="2"/>
  <c r="C1919" i="2"/>
  <c r="B1920" i="2"/>
  <c r="C1920" i="2"/>
  <c r="B1921" i="2"/>
  <c r="C1921" i="2"/>
  <c r="B1922" i="2"/>
  <c r="C1922" i="2"/>
  <c r="B1923" i="2"/>
  <c r="C1923" i="2"/>
  <c r="B1924" i="2"/>
  <c r="C1924" i="2"/>
  <c r="B1925" i="2"/>
  <c r="C1925" i="2"/>
  <c r="B1926" i="2"/>
  <c r="C1926" i="2"/>
  <c r="B1927" i="2"/>
  <c r="C1927" i="2"/>
  <c r="B1928" i="2"/>
  <c r="C1928" i="2"/>
  <c r="B1929" i="2"/>
  <c r="C1929" i="2"/>
  <c r="B1930" i="2"/>
  <c r="C1930" i="2"/>
  <c r="B1931" i="2"/>
  <c r="C1931" i="2"/>
  <c r="B1932" i="2"/>
  <c r="C1932" i="2"/>
  <c r="B1933" i="2"/>
  <c r="C1933" i="2"/>
  <c r="B1934" i="2"/>
  <c r="C1934" i="2"/>
  <c r="B1935" i="2"/>
  <c r="C1935" i="2"/>
  <c r="B1936" i="2"/>
  <c r="C1936" i="2"/>
  <c r="B1937" i="2"/>
  <c r="C1937" i="2"/>
  <c r="B1938" i="2"/>
  <c r="C1938" i="2"/>
  <c r="B1939" i="2"/>
  <c r="C1939" i="2"/>
  <c r="B1940" i="2"/>
  <c r="C1940" i="2"/>
  <c r="B1941" i="2"/>
  <c r="C1941" i="2"/>
  <c r="B1942" i="2"/>
  <c r="C1942" i="2"/>
  <c r="B1943" i="2"/>
  <c r="C1943" i="2"/>
  <c r="B1944" i="2"/>
  <c r="C1944" i="2"/>
  <c r="B1945" i="2"/>
  <c r="C1945" i="2"/>
  <c r="B1946" i="2"/>
  <c r="C1946" i="2"/>
  <c r="B1947" i="2"/>
  <c r="C1947" i="2"/>
  <c r="B1948" i="2"/>
  <c r="C1948" i="2"/>
  <c r="B1949" i="2"/>
  <c r="C1949" i="2"/>
  <c r="B1950" i="2"/>
  <c r="C1950" i="2"/>
  <c r="B1951" i="2"/>
  <c r="C1951" i="2"/>
  <c r="B1952" i="2"/>
  <c r="C1952" i="2"/>
  <c r="B1953" i="2"/>
  <c r="C1953" i="2"/>
  <c r="B1954" i="2"/>
  <c r="C1954" i="2"/>
  <c r="B1955" i="2"/>
  <c r="C1955" i="2"/>
  <c r="B1956" i="2"/>
  <c r="C1956" i="2"/>
  <c r="B1957" i="2"/>
  <c r="C1957" i="2"/>
  <c r="B1958" i="2"/>
  <c r="C1958" i="2"/>
  <c r="B1959" i="2"/>
  <c r="C1959" i="2"/>
  <c r="B1960" i="2"/>
  <c r="C1960" i="2"/>
  <c r="B1961" i="2"/>
  <c r="C1961" i="2"/>
  <c r="B1962" i="2"/>
  <c r="C1962" i="2"/>
  <c r="B1963" i="2"/>
  <c r="C1963" i="2"/>
  <c r="B1964" i="2"/>
  <c r="C1964" i="2"/>
  <c r="B1965" i="2"/>
  <c r="C1965" i="2"/>
  <c r="B1966" i="2"/>
  <c r="C1966" i="2"/>
  <c r="B1967" i="2"/>
  <c r="C1967" i="2"/>
  <c r="B1968" i="2"/>
  <c r="C1968" i="2"/>
  <c r="B1969" i="2"/>
  <c r="C1969" i="2"/>
  <c r="B1970" i="2"/>
  <c r="C1970" i="2"/>
  <c r="B1971" i="2"/>
  <c r="C1971" i="2"/>
  <c r="B1972" i="2"/>
  <c r="C1972" i="2"/>
  <c r="B1973" i="2"/>
  <c r="C1973" i="2"/>
  <c r="B1974" i="2"/>
  <c r="C1974" i="2"/>
  <c r="B1975" i="2"/>
  <c r="C1975" i="2"/>
  <c r="B1976" i="2"/>
  <c r="C1976" i="2"/>
  <c r="B1977" i="2"/>
  <c r="C1977" i="2"/>
  <c r="B1978" i="2"/>
  <c r="C1978" i="2"/>
  <c r="B1979" i="2"/>
  <c r="C1979" i="2"/>
  <c r="B1980" i="2"/>
  <c r="C1980" i="2"/>
  <c r="B1981" i="2"/>
  <c r="C1981" i="2"/>
  <c r="B1982" i="2"/>
  <c r="C1982" i="2"/>
  <c r="B1983" i="2"/>
  <c r="C1983" i="2"/>
  <c r="B1984" i="2"/>
  <c r="C1984" i="2"/>
  <c r="B1985" i="2"/>
  <c r="C1985" i="2"/>
  <c r="B1986" i="2"/>
  <c r="C1986" i="2"/>
  <c r="B1987" i="2"/>
  <c r="C1987" i="2"/>
  <c r="B1988" i="2"/>
  <c r="C1988" i="2"/>
  <c r="B1989" i="2"/>
  <c r="C1989" i="2"/>
  <c r="B1990" i="2"/>
  <c r="C1990" i="2"/>
  <c r="B1991" i="2"/>
  <c r="C1991" i="2"/>
  <c r="B1992" i="2"/>
  <c r="C1992" i="2"/>
  <c r="B1993" i="2"/>
  <c r="C1993" i="2"/>
  <c r="B1994" i="2"/>
  <c r="C1994" i="2"/>
  <c r="B1995" i="2"/>
  <c r="C1995" i="2"/>
  <c r="B1996" i="2"/>
  <c r="C1996" i="2"/>
  <c r="B1997" i="2"/>
  <c r="C1997" i="2"/>
  <c r="B1998" i="2"/>
  <c r="C1998" i="2"/>
  <c r="B1999" i="2"/>
  <c r="C1999" i="2"/>
  <c r="B2000" i="2"/>
  <c r="C2000" i="2"/>
  <c r="B2001" i="2"/>
  <c r="C2001" i="2"/>
  <c r="B2002" i="2"/>
  <c r="C2002" i="2"/>
  <c r="B2003" i="2"/>
  <c r="C2003" i="2"/>
  <c r="B2004" i="2"/>
  <c r="C2004" i="2"/>
  <c r="B2005" i="2"/>
  <c r="C2005" i="2"/>
  <c r="B2006" i="2"/>
  <c r="C2006" i="2"/>
  <c r="B2007" i="2"/>
  <c r="C2007" i="2"/>
  <c r="B2008" i="2"/>
  <c r="C2008" i="2"/>
  <c r="B2009" i="2"/>
  <c r="C2009" i="2"/>
  <c r="B2010" i="2"/>
  <c r="C2010" i="2"/>
  <c r="B2011" i="2"/>
  <c r="C2011" i="2"/>
  <c r="B2012" i="2"/>
  <c r="C2012" i="2"/>
  <c r="B2013" i="2"/>
  <c r="C2013" i="2"/>
  <c r="B2014" i="2"/>
  <c r="C2014" i="2"/>
  <c r="B2015" i="2"/>
  <c r="C2015" i="2"/>
  <c r="B2016" i="2"/>
  <c r="C2016" i="2"/>
  <c r="B2017" i="2"/>
  <c r="C2017" i="2"/>
  <c r="B2018" i="2"/>
  <c r="C2018" i="2"/>
  <c r="B2019" i="2"/>
  <c r="C2019" i="2"/>
  <c r="B2020" i="2"/>
  <c r="C2020" i="2"/>
  <c r="B2021" i="2"/>
  <c r="C2021" i="2"/>
  <c r="B2022" i="2"/>
  <c r="C2022" i="2"/>
  <c r="B2023" i="2"/>
  <c r="C2023" i="2"/>
  <c r="B2024" i="2"/>
  <c r="C2024" i="2"/>
  <c r="B2025" i="2"/>
  <c r="C2025" i="2"/>
  <c r="B2026" i="2"/>
  <c r="C2026" i="2"/>
  <c r="B2027" i="2"/>
  <c r="C2027" i="2"/>
  <c r="B2028" i="2"/>
  <c r="C2028" i="2"/>
  <c r="B2029" i="2"/>
  <c r="C2029" i="2"/>
  <c r="B2030" i="2"/>
  <c r="C2030" i="2"/>
  <c r="B2031" i="2"/>
  <c r="C2031" i="2"/>
  <c r="B2032" i="2"/>
  <c r="C2032" i="2"/>
  <c r="B2033" i="2"/>
  <c r="C2033" i="2"/>
  <c r="B2034" i="2"/>
  <c r="C2034" i="2"/>
  <c r="B2035" i="2"/>
  <c r="C2035" i="2"/>
  <c r="B2036" i="2"/>
  <c r="C2036" i="2"/>
  <c r="B2037" i="2"/>
  <c r="C2037" i="2"/>
  <c r="B2038" i="2"/>
  <c r="C2038" i="2"/>
  <c r="B2039" i="2"/>
  <c r="C2039" i="2"/>
  <c r="B2040" i="2"/>
  <c r="C2040" i="2"/>
  <c r="B2041" i="2"/>
  <c r="C2041" i="2"/>
  <c r="B2042" i="2"/>
  <c r="C2042" i="2"/>
  <c r="B2043" i="2"/>
  <c r="C2043" i="2"/>
  <c r="B2044" i="2"/>
  <c r="C2044" i="2"/>
  <c r="B2045" i="2"/>
  <c r="C2045" i="2"/>
  <c r="B2046" i="2"/>
  <c r="C2046" i="2"/>
  <c r="B2047" i="2"/>
  <c r="C2047" i="2"/>
  <c r="B2048" i="2"/>
  <c r="C2048" i="2"/>
  <c r="B2049" i="2"/>
  <c r="C2049" i="2"/>
  <c r="B2050" i="2"/>
  <c r="C2050" i="2"/>
  <c r="B2051" i="2"/>
  <c r="C2051" i="2"/>
  <c r="B2052" i="2"/>
  <c r="C2052" i="2"/>
  <c r="B2053" i="2"/>
  <c r="C2053" i="2"/>
  <c r="B2054" i="2"/>
  <c r="C2054" i="2"/>
  <c r="B2055" i="2"/>
  <c r="C2055" i="2"/>
  <c r="B2056" i="2"/>
  <c r="C2056" i="2"/>
  <c r="B2057" i="2"/>
  <c r="C2057" i="2"/>
  <c r="B2058" i="2"/>
  <c r="C2058" i="2"/>
  <c r="B2059" i="2"/>
  <c r="C2059" i="2"/>
  <c r="B2060" i="2"/>
  <c r="C2060" i="2"/>
  <c r="B2061" i="2"/>
  <c r="C2061" i="2"/>
  <c r="B2062" i="2"/>
  <c r="C2062" i="2"/>
  <c r="B2063" i="2"/>
  <c r="C2063" i="2"/>
  <c r="B2064" i="2"/>
  <c r="C2064" i="2"/>
  <c r="B2065" i="2"/>
  <c r="C2065" i="2"/>
  <c r="B2066" i="2"/>
  <c r="C2066" i="2"/>
  <c r="B2067" i="2"/>
  <c r="C2067" i="2"/>
  <c r="B2068" i="2"/>
  <c r="C2068" i="2"/>
  <c r="B2069" i="2"/>
  <c r="C2069" i="2"/>
  <c r="B2070" i="2"/>
  <c r="C2070" i="2"/>
  <c r="B2071" i="2"/>
  <c r="C2071" i="2"/>
  <c r="B2072" i="2"/>
  <c r="C2072" i="2"/>
  <c r="B2073" i="2"/>
  <c r="C2073" i="2"/>
  <c r="B2074" i="2"/>
  <c r="C2074" i="2"/>
  <c r="B2075" i="2"/>
  <c r="C2075" i="2"/>
  <c r="B2076" i="2"/>
  <c r="C2076" i="2"/>
  <c r="B2077" i="2"/>
  <c r="C2077" i="2"/>
  <c r="B2078" i="2"/>
  <c r="C2078" i="2"/>
  <c r="B2079" i="2"/>
  <c r="C2079" i="2"/>
  <c r="B2080" i="2"/>
  <c r="C2080" i="2"/>
  <c r="B2081" i="2"/>
  <c r="C2081" i="2"/>
  <c r="B2082" i="2"/>
  <c r="C2082" i="2"/>
  <c r="B2083" i="2"/>
  <c r="C2083" i="2"/>
  <c r="B2084" i="2"/>
  <c r="C2084" i="2"/>
  <c r="B2085" i="2"/>
  <c r="C2085" i="2"/>
  <c r="B2086" i="2"/>
  <c r="C2086" i="2"/>
  <c r="B2087" i="2"/>
  <c r="C2087" i="2"/>
  <c r="B2088" i="2"/>
  <c r="C2088" i="2"/>
  <c r="B2089" i="2"/>
  <c r="C2089" i="2"/>
  <c r="B2090" i="2"/>
  <c r="C2090" i="2"/>
  <c r="B2091" i="2"/>
  <c r="C2091" i="2"/>
  <c r="B2092" i="2"/>
  <c r="C2092" i="2"/>
  <c r="B2093" i="2"/>
  <c r="C2093" i="2"/>
  <c r="B2094" i="2"/>
  <c r="C2094" i="2"/>
  <c r="B2095" i="2"/>
  <c r="C2095" i="2"/>
  <c r="B2096" i="2"/>
  <c r="C2096" i="2"/>
  <c r="B2097" i="2"/>
  <c r="C2097" i="2"/>
  <c r="B2098" i="2"/>
  <c r="C2098" i="2"/>
  <c r="B2099" i="2"/>
  <c r="C2099" i="2"/>
  <c r="B2100" i="2"/>
  <c r="C2100" i="2"/>
  <c r="B2101" i="2"/>
  <c r="C2101" i="2"/>
  <c r="B2102" i="2"/>
  <c r="C2102" i="2"/>
  <c r="B2103" i="2"/>
  <c r="C2103" i="2"/>
  <c r="B2104" i="2"/>
  <c r="C2104" i="2"/>
  <c r="B2105" i="2"/>
  <c r="C2105" i="2"/>
  <c r="B2106" i="2"/>
  <c r="C2106" i="2"/>
  <c r="B2107" i="2"/>
  <c r="C2107" i="2"/>
  <c r="B2108" i="2"/>
  <c r="C2108" i="2"/>
  <c r="B2109" i="2"/>
  <c r="C2109" i="2"/>
  <c r="B2110" i="2"/>
  <c r="C2110" i="2"/>
  <c r="B2111" i="2"/>
  <c r="C2111" i="2"/>
  <c r="B2112" i="2"/>
  <c r="C2112" i="2"/>
  <c r="B2113" i="2"/>
  <c r="C2113" i="2"/>
  <c r="B2114" i="2"/>
  <c r="C2114" i="2"/>
  <c r="B2115" i="2"/>
  <c r="C2115" i="2"/>
  <c r="B2116" i="2"/>
  <c r="C2116" i="2"/>
  <c r="B2117" i="2"/>
  <c r="C2117" i="2"/>
  <c r="B2118" i="2"/>
  <c r="C2118" i="2"/>
  <c r="B2119" i="2"/>
  <c r="C2119" i="2"/>
  <c r="B2120" i="2"/>
  <c r="C2120" i="2"/>
  <c r="B2121" i="2"/>
  <c r="C2121" i="2"/>
  <c r="B2122" i="2"/>
  <c r="C2122" i="2"/>
  <c r="B2123" i="2"/>
  <c r="C2123" i="2"/>
  <c r="B2124" i="2"/>
  <c r="C2124" i="2"/>
  <c r="B2125" i="2"/>
  <c r="C2125" i="2"/>
  <c r="B2126" i="2"/>
  <c r="C2126" i="2"/>
  <c r="B2127" i="2"/>
  <c r="C2127" i="2"/>
  <c r="B2128" i="2"/>
  <c r="C2128" i="2"/>
  <c r="B2129" i="2"/>
  <c r="C2129" i="2"/>
  <c r="B2130" i="2"/>
  <c r="C2130" i="2"/>
  <c r="B2131" i="2"/>
  <c r="C2131" i="2"/>
  <c r="B2132" i="2"/>
  <c r="C2132" i="2"/>
  <c r="B2133" i="2"/>
  <c r="C2133" i="2"/>
  <c r="B2134" i="2"/>
  <c r="C2134" i="2"/>
  <c r="B2135" i="2"/>
  <c r="C2135" i="2"/>
  <c r="B2136" i="2"/>
  <c r="C2136" i="2"/>
  <c r="B2137" i="2"/>
  <c r="C2137" i="2"/>
  <c r="B2138" i="2"/>
  <c r="C2138" i="2"/>
  <c r="B2139" i="2"/>
  <c r="C2139" i="2"/>
  <c r="B2140" i="2"/>
  <c r="C2140" i="2"/>
  <c r="B2141" i="2"/>
  <c r="C2141" i="2"/>
  <c r="B2142" i="2"/>
  <c r="C2142" i="2"/>
  <c r="B2143" i="2"/>
  <c r="C2143" i="2"/>
  <c r="B2144" i="2"/>
  <c r="C2144" i="2"/>
  <c r="B2145" i="2"/>
  <c r="C2145" i="2"/>
  <c r="B2146" i="2"/>
  <c r="C2146" i="2"/>
  <c r="B2147" i="2"/>
  <c r="C2147" i="2"/>
  <c r="B2148" i="2"/>
  <c r="C2148" i="2"/>
  <c r="B2149" i="2"/>
  <c r="C2149" i="2"/>
  <c r="B2150" i="2"/>
  <c r="C2150" i="2"/>
  <c r="B2151" i="2"/>
  <c r="C2151" i="2"/>
  <c r="B2152" i="2"/>
  <c r="C2152" i="2"/>
  <c r="B2153" i="2"/>
  <c r="C2153" i="2"/>
  <c r="B2154" i="2"/>
  <c r="C2154" i="2"/>
  <c r="B2155" i="2"/>
  <c r="C2155" i="2"/>
  <c r="B2156" i="2"/>
  <c r="C2156" i="2"/>
  <c r="B2157" i="2"/>
  <c r="C2157" i="2"/>
  <c r="B2158" i="2"/>
  <c r="C2158" i="2"/>
  <c r="B2159" i="2"/>
  <c r="C2159" i="2"/>
  <c r="B2160" i="2"/>
  <c r="C2160" i="2"/>
  <c r="B2161" i="2"/>
  <c r="C2161" i="2"/>
  <c r="B2162" i="2"/>
  <c r="C2162" i="2"/>
  <c r="B2163" i="2"/>
  <c r="C2163" i="2"/>
  <c r="B2164" i="2"/>
  <c r="C2164" i="2"/>
  <c r="B2165" i="2"/>
  <c r="C2165" i="2"/>
  <c r="B2166" i="2"/>
  <c r="C2166" i="2"/>
  <c r="B2167" i="2"/>
  <c r="C2167" i="2"/>
  <c r="B2168" i="2"/>
  <c r="C2168" i="2"/>
  <c r="B2169" i="2"/>
  <c r="C2169" i="2"/>
  <c r="B2170" i="2"/>
  <c r="C2170" i="2"/>
  <c r="B2171" i="2"/>
  <c r="C2171" i="2"/>
  <c r="B2172" i="2"/>
  <c r="C2172" i="2"/>
  <c r="B2173" i="2"/>
  <c r="C2173" i="2"/>
  <c r="B2174" i="2"/>
  <c r="C2174" i="2"/>
  <c r="B2175" i="2"/>
  <c r="C2175" i="2"/>
  <c r="B2176" i="2"/>
  <c r="C2176" i="2"/>
  <c r="B2177" i="2"/>
  <c r="C2177" i="2"/>
  <c r="B2178" i="2"/>
  <c r="C2178" i="2"/>
  <c r="B2179" i="2"/>
  <c r="C2179" i="2"/>
  <c r="B2180" i="2"/>
  <c r="C2180" i="2"/>
  <c r="B2181" i="2"/>
  <c r="C2181" i="2"/>
  <c r="B2182" i="2"/>
  <c r="C2182" i="2"/>
  <c r="B2183" i="2"/>
  <c r="C2183" i="2"/>
  <c r="B2184" i="2"/>
  <c r="C2184" i="2"/>
  <c r="B2185" i="2"/>
  <c r="C2185" i="2"/>
  <c r="B2186" i="2"/>
  <c r="C2186" i="2"/>
  <c r="B2187" i="2"/>
  <c r="C2187" i="2"/>
  <c r="B2188" i="2"/>
  <c r="C2188" i="2"/>
  <c r="B2189" i="2"/>
  <c r="C2189" i="2"/>
  <c r="B2190" i="2"/>
  <c r="C2190" i="2"/>
  <c r="B2191" i="2"/>
  <c r="C2191" i="2"/>
  <c r="B2192" i="2"/>
  <c r="C2192" i="2"/>
  <c r="B2193" i="2"/>
  <c r="C2193" i="2"/>
  <c r="B2194" i="2"/>
  <c r="C2194" i="2"/>
  <c r="B2195" i="2"/>
  <c r="C2195" i="2"/>
  <c r="B2196" i="2"/>
  <c r="C2196" i="2"/>
  <c r="B2197" i="2"/>
  <c r="C2197" i="2"/>
  <c r="B2198" i="2"/>
  <c r="C2198" i="2"/>
  <c r="B2199" i="2"/>
  <c r="C2199" i="2"/>
  <c r="B2200" i="2"/>
  <c r="C2200" i="2"/>
  <c r="B2201" i="2"/>
  <c r="C2201" i="2"/>
  <c r="B2202" i="2"/>
  <c r="C2202" i="2"/>
  <c r="B2203" i="2"/>
  <c r="C2203" i="2"/>
  <c r="B2204" i="2"/>
  <c r="C2204" i="2"/>
  <c r="B2205" i="2"/>
  <c r="C2205" i="2"/>
  <c r="B2206" i="2"/>
  <c r="C2206" i="2"/>
  <c r="B2207" i="2"/>
  <c r="C2207" i="2"/>
  <c r="B2208" i="2"/>
  <c r="C2208" i="2"/>
  <c r="B2209" i="2"/>
  <c r="C2209" i="2"/>
  <c r="B2210" i="2"/>
  <c r="C2210" i="2"/>
  <c r="B2211" i="2"/>
  <c r="C2211" i="2"/>
  <c r="B2212" i="2"/>
  <c r="C2212" i="2"/>
  <c r="B2213" i="2"/>
  <c r="C2213" i="2"/>
  <c r="B2214" i="2"/>
  <c r="C2214" i="2"/>
  <c r="B2215" i="2"/>
  <c r="C2215" i="2"/>
  <c r="B2216" i="2"/>
  <c r="C2216" i="2"/>
  <c r="B2217" i="2"/>
  <c r="C2217" i="2"/>
  <c r="B2218" i="2"/>
  <c r="C2218" i="2"/>
  <c r="B2219" i="2"/>
  <c r="C2219" i="2"/>
  <c r="B2220" i="2"/>
  <c r="C2220" i="2"/>
  <c r="B2221" i="2"/>
  <c r="C2221" i="2"/>
  <c r="B2222" i="2"/>
  <c r="C2222" i="2"/>
  <c r="B2223" i="2"/>
  <c r="C2223" i="2"/>
  <c r="B2224" i="2"/>
  <c r="C2224" i="2"/>
  <c r="B2225" i="2"/>
  <c r="C2225" i="2"/>
  <c r="B2226" i="2"/>
  <c r="C2226" i="2"/>
  <c r="B2227" i="2"/>
  <c r="C2227" i="2"/>
  <c r="B2228" i="2"/>
  <c r="C2228" i="2"/>
  <c r="B2229" i="2"/>
  <c r="C2229" i="2"/>
  <c r="B2230" i="2"/>
  <c r="C2230" i="2"/>
  <c r="B2231" i="2"/>
  <c r="C2231" i="2"/>
  <c r="B2232" i="2"/>
  <c r="C2232" i="2"/>
  <c r="B2233" i="2"/>
  <c r="C2233" i="2"/>
  <c r="B2234" i="2"/>
  <c r="C2234" i="2"/>
  <c r="B2235" i="2"/>
  <c r="C2235" i="2"/>
  <c r="B2236" i="2"/>
  <c r="C2236" i="2"/>
  <c r="B2237" i="2"/>
  <c r="C2237" i="2"/>
  <c r="B2238" i="2"/>
  <c r="C2238" i="2"/>
  <c r="B2239" i="2"/>
  <c r="C2239" i="2"/>
  <c r="B2240" i="2"/>
  <c r="C2240" i="2"/>
  <c r="B2241" i="2"/>
  <c r="C2241" i="2"/>
  <c r="B2242" i="2"/>
  <c r="C2242" i="2"/>
  <c r="B2243" i="2"/>
  <c r="C2243" i="2"/>
  <c r="B2244" i="2"/>
  <c r="C2244" i="2"/>
  <c r="B2245" i="2"/>
  <c r="C2245" i="2"/>
  <c r="B2246" i="2"/>
  <c r="C2246" i="2"/>
  <c r="B2247" i="2"/>
  <c r="C2247" i="2"/>
  <c r="B2248" i="2"/>
  <c r="C2248" i="2"/>
  <c r="B2249" i="2"/>
  <c r="C2249" i="2"/>
  <c r="B2250" i="2"/>
  <c r="C2250" i="2"/>
  <c r="B2251" i="2"/>
  <c r="C2251" i="2"/>
  <c r="B2252" i="2"/>
  <c r="C2252" i="2"/>
  <c r="B2253" i="2"/>
  <c r="C2253" i="2"/>
  <c r="B2254" i="2"/>
  <c r="C2254" i="2"/>
  <c r="B2255" i="2"/>
  <c r="C2255" i="2"/>
  <c r="B2256" i="2"/>
  <c r="C2256" i="2"/>
  <c r="B2257" i="2"/>
  <c r="C2257" i="2"/>
  <c r="B2258" i="2"/>
  <c r="C2258" i="2"/>
  <c r="B2259" i="2"/>
  <c r="C2259" i="2"/>
  <c r="B2260" i="2"/>
  <c r="C2260" i="2"/>
  <c r="B2261" i="2"/>
  <c r="C2261" i="2"/>
  <c r="B2262" i="2"/>
  <c r="C2262" i="2"/>
  <c r="B2263" i="2"/>
  <c r="C2263" i="2"/>
  <c r="B2264" i="2"/>
  <c r="C2264" i="2"/>
  <c r="B2265" i="2"/>
  <c r="C2265" i="2"/>
  <c r="B2266" i="2"/>
  <c r="C2266" i="2"/>
  <c r="B2267" i="2"/>
  <c r="C2267" i="2"/>
  <c r="B2268" i="2"/>
  <c r="C2268" i="2"/>
  <c r="B2269" i="2"/>
  <c r="C2269" i="2"/>
  <c r="B2270" i="2"/>
  <c r="C2270" i="2"/>
  <c r="B2271" i="2"/>
  <c r="C2271" i="2"/>
  <c r="B2272" i="2"/>
  <c r="C2272" i="2"/>
  <c r="B2273" i="2"/>
  <c r="C2273" i="2"/>
  <c r="B2274" i="2"/>
  <c r="C2274" i="2"/>
  <c r="B2275" i="2"/>
  <c r="C2275" i="2"/>
  <c r="B2276" i="2"/>
  <c r="C2276" i="2"/>
  <c r="B2277" i="2"/>
  <c r="C2277" i="2"/>
  <c r="B2278" i="2"/>
  <c r="C2278" i="2"/>
  <c r="Q2140" i="2"/>
  <c r="R2140" i="2"/>
  <c r="S2140" i="2"/>
  <c r="T2140" i="2"/>
  <c r="U2140" i="2"/>
  <c r="Q2141" i="2"/>
  <c r="R2141" i="2"/>
  <c r="S2141" i="2"/>
  <c r="T2141" i="2"/>
  <c r="U2141" i="2"/>
  <c r="Q2142" i="2"/>
  <c r="R2142" i="2"/>
  <c r="S2142" i="2"/>
  <c r="T2142" i="2"/>
  <c r="U2142" i="2"/>
  <c r="Q2143" i="2"/>
  <c r="R2143" i="2"/>
  <c r="S2143" i="2"/>
  <c r="T2143" i="2"/>
  <c r="U2143" i="2"/>
  <c r="Q2144" i="2"/>
  <c r="R2144" i="2"/>
  <c r="S2144" i="2"/>
  <c r="T2144" i="2"/>
  <c r="U2144" i="2"/>
  <c r="Q2145" i="2"/>
  <c r="R2145" i="2"/>
  <c r="S2145" i="2"/>
  <c r="T2145" i="2"/>
  <c r="U2145" i="2"/>
  <c r="Q2146" i="2"/>
  <c r="R2146" i="2"/>
  <c r="S2146" i="2"/>
  <c r="T2146" i="2"/>
  <c r="U2146" i="2"/>
  <c r="Q2147" i="2"/>
  <c r="R2147" i="2"/>
  <c r="S2147" i="2"/>
  <c r="T2147" i="2"/>
  <c r="U2147" i="2"/>
  <c r="Q2148" i="2"/>
  <c r="R2148" i="2"/>
  <c r="S2148" i="2"/>
  <c r="T2148" i="2"/>
  <c r="U2148" i="2"/>
  <c r="Q2149" i="2"/>
  <c r="R2149" i="2"/>
  <c r="S2149" i="2"/>
  <c r="T2149" i="2"/>
  <c r="U2149" i="2"/>
  <c r="Q2150" i="2"/>
  <c r="R2150" i="2"/>
  <c r="S2150" i="2"/>
  <c r="T2150" i="2"/>
  <c r="U2150" i="2"/>
  <c r="Q2151" i="2"/>
  <c r="R2151" i="2"/>
  <c r="S2151" i="2"/>
  <c r="T2151" i="2"/>
  <c r="U2151" i="2"/>
  <c r="Q2152" i="2"/>
  <c r="R2152" i="2"/>
  <c r="S2152" i="2"/>
  <c r="T2152" i="2"/>
  <c r="U2152" i="2"/>
  <c r="Q2153" i="2"/>
  <c r="R2153" i="2"/>
  <c r="S2153" i="2"/>
  <c r="T2153" i="2"/>
  <c r="U2153" i="2"/>
  <c r="Q2154" i="2"/>
  <c r="R2154" i="2"/>
  <c r="S2154" i="2"/>
  <c r="T2154" i="2"/>
  <c r="U2154" i="2"/>
  <c r="Q2155" i="2"/>
  <c r="R2155" i="2"/>
  <c r="S2155" i="2"/>
  <c r="T2155" i="2"/>
  <c r="U2155" i="2"/>
  <c r="Q2156" i="2"/>
  <c r="R2156" i="2"/>
  <c r="S2156" i="2"/>
  <c r="T2156" i="2"/>
  <c r="U2156" i="2"/>
  <c r="Q2157" i="2"/>
  <c r="R2157" i="2"/>
  <c r="S2157" i="2"/>
  <c r="T2157" i="2"/>
  <c r="U2157" i="2"/>
  <c r="Q2158" i="2"/>
  <c r="R2158" i="2"/>
  <c r="S2158" i="2"/>
  <c r="T2158" i="2"/>
  <c r="U2158" i="2"/>
  <c r="Q2159" i="2"/>
  <c r="R2159" i="2"/>
  <c r="S2159" i="2"/>
  <c r="T2159" i="2"/>
  <c r="U2159" i="2"/>
  <c r="Q2160" i="2"/>
  <c r="R2160" i="2"/>
  <c r="S2160" i="2"/>
  <c r="T2160" i="2"/>
  <c r="U2160" i="2"/>
  <c r="Q2161" i="2"/>
  <c r="R2161" i="2"/>
  <c r="S2161" i="2"/>
  <c r="T2161" i="2"/>
  <c r="U2161" i="2"/>
  <c r="Q2162" i="2"/>
  <c r="R2162" i="2"/>
  <c r="S2162" i="2"/>
  <c r="T2162" i="2"/>
  <c r="U2162" i="2"/>
  <c r="Q2163" i="2"/>
  <c r="R2163" i="2"/>
  <c r="S2163" i="2"/>
  <c r="T2163" i="2"/>
  <c r="U2163" i="2"/>
  <c r="Q2164" i="2"/>
  <c r="R2164" i="2"/>
  <c r="S2164" i="2"/>
  <c r="T2164" i="2"/>
  <c r="U2164" i="2"/>
  <c r="Q2165" i="2"/>
  <c r="R2165" i="2"/>
  <c r="S2165" i="2"/>
  <c r="T2165" i="2"/>
  <c r="U2165" i="2"/>
  <c r="Q2166" i="2"/>
  <c r="R2166" i="2"/>
  <c r="S2166" i="2"/>
  <c r="T2166" i="2"/>
  <c r="U2166" i="2"/>
  <c r="Q2167" i="2"/>
  <c r="R2167" i="2"/>
  <c r="S2167" i="2"/>
  <c r="T2167" i="2"/>
  <c r="U2167" i="2"/>
  <c r="Q2168" i="2"/>
  <c r="R2168" i="2"/>
  <c r="S2168" i="2"/>
  <c r="T2168" i="2"/>
  <c r="U2168" i="2"/>
  <c r="Q2169" i="2"/>
  <c r="R2169" i="2"/>
  <c r="S2169" i="2"/>
  <c r="T2169" i="2"/>
  <c r="U2169" i="2"/>
  <c r="Q2170" i="2"/>
  <c r="R2170" i="2"/>
  <c r="S2170" i="2"/>
  <c r="T2170" i="2"/>
  <c r="U2170" i="2"/>
  <c r="Q2171" i="2"/>
  <c r="R2171" i="2"/>
  <c r="S2171" i="2"/>
  <c r="T2171" i="2"/>
  <c r="U2171" i="2"/>
  <c r="Q2172" i="2"/>
  <c r="R2172" i="2"/>
  <c r="S2172" i="2"/>
  <c r="T2172" i="2"/>
  <c r="U2172" i="2"/>
  <c r="Q2173" i="2"/>
  <c r="R2173" i="2"/>
  <c r="S2173" i="2"/>
  <c r="T2173" i="2"/>
  <c r="U2173" i="2"/>
  <c r="Q2174" i="2"/>
  <c r="R2174" i="2"/>
  <c r="S2174" i="2"/>
  <c r="T2174" i="2"/>
  <c r="U2174" i="2"/>
  <c r="Q2175" i="2"/>
  <c r="R2175" i="2"/>
  <c r="S2175" i="2"/>
  <c r="T2175" i="2"/>
  <c r="U2175" i="2"/>
  <c r="Q2176" i="2"/>
  <c r="R2176" i="2"/>
  <c r="S2176" i="2"/>
  <c r="T2176" i="2"/>
  <c r="U2176" i="2"/>
  <c r="Q2177" i="2"/>
  <c r="R2177" i="2"/>
  <c r="S2177" i="2"/>
  <c r="T2177" i="2"/>
  <c r="U2177" i="2"/>
  <c r="Q2178" i="2"/>
  <c r="R2178" i="2"/>
  <c r="S2178" i="2"/>
  <c r="T2178" i="2"/>
  <c r="U2178" i="2"/>
  <c r="Q2179" i="2"/>
  <c r="R2179" i="2"/>
  <c r="S2179" i="2"/>
  <c r="T2179" i="2"/>
  <c r="U2179" i="2"/>
  <c r="Q2180" i="2"/>
  <c r="R2180" i="2"/>
  <c r="S2180" i="2"/>
  <c r="T2180" i="2"/>
  <c r="U2180" i="2"/>
  <c r="Q2181" i="2"/>
  <c r="R2181" i="2"/>
  <c r="S2181" i="2"/>
  <c r="T2181" i="2"/>
  <c r="U2181" i="2"/>
  <c r="Q2182" i="2"/>
  <c r="R2182" i="2"/>
  <c r="S2182" i="2"/>
  <c r="T2182" i="2"/>
  <c r="U2182" i="2"/>
  <c r="Q2183" i="2"/>
  <c r="R2183" i="2"/>
  <c r="S2183" i="2"/>
  <c r="T2183" i="2"/>
  <c r="U2183" i="2"/>
  <c r="Q2184" i="2"/>
  <c r="R2184" i="2"/>
  <c r="S2184" i="2"/>
  <c r="T2184" i="2"/>
  <c r="U2184" i="2"/>
  <c r="Q2185" i="2"/>
  <c r="R2185" i="2"/>
  <c r="S2185" i="2"/>
  <c r="T2185" i="2"/>
  <c r="U2185" i="2"/>
  <c r="Q2186" i="2"/>
  <c r="R2186" i="2"/>
  <c r="S2186" i="2"/>
  <c r="T2186" i="2"/>
  <c r="U2186" i="2"/>
  <c r="Q2187" i="2"/>
  <c r="R2187" i="2"/>
  <c r="S2187" i="2"/>
  <c r="T2187" i="2"/>
  <c r="U2187" i="2"/>
  <c r="Q2188" i="2"/>
  <c r="R2188" i="2"/>
  <c r="S2188" i="2"/>
  <c r="T2188" i="2"/>
  <c r="U2188" i="2"/>
  <c r="Q2189" i="2"/>
  <c r="R2189" i="2"/>
  <c r="S2189" i="2"/>
  <c r="T2189" i="2"/>
  <c r="U2189" i="2"/>
  <c r="Q2190" i="2"/>
  <c r="R2190" i="2"/>
  <c r="S2190" i="2"/>
  <c r="T2190" i="2"/>
  <c r="U2190" i="2"/>
  <c r="Q2191" i="2"/>
  <c r="R2191" i="2"/>
  <c r="S2191" i="2"/>
  <c r="T2191" i="2"/>
  <c r="U2191" i="2"/>
  <c r="Q2192" i="2"/>
  <c r="R2192" i="2"/>
  <c r="S2192" i="2"/>
  <c r="T2192" i="2"/>
  <c r="U2192" i="2"/>
  <c r="Q2193" i="2"/>
  <c r="R2193" i="2"/>
  <c r="S2193" i="2"/>
  <c r="T2193" i="2"/>
  <c r="U2193" i="2"/>
  <c r="Q2194" i="2"/>
  <c r="R2194" i="2"/>
  <c r="S2194" i="2"/>
  <c r="T2194" i="2"/>
  <c r="U2194" i="2"/>
  <c r="Q2195" i="2"/>
  <c r="R2195" i="2"/>
  <c r="S2195" i="2"/>
  <c r="T2195" i="2"/>
  <c r="U2195" i="2"/>
  <c r="Q2196" i="2"/>
  <c r="R2196" i="2"/>
  <c r="S2196" i="2"/>
  <c r="T2196" i="2"/>
  <c r="U2196" i="2"/>
  <c r="Q2197" i="2"/>
  <c r="R2197" i="2"/>
  <c r="S2197" i="2"/>
  <c r="T2197" i="2"/>
  <c r="U2197" i="2"/>
  <c r="Q2198" i="2"/>
  <c r="R2198" i="2"/>
  <c r="S2198" i="2"/>
  <c r="T2198" i="2"/>
  <c r="U2198" i="2"/>
  <c r="Q2199" i="2"/>
  <c r="R2199" i="2"/>
  <c r="S2199" i="2"/>
  <c r="T2199" i="2"/>
  <c r="U2199" i="2"/>
  <c r="Q2200" i="2"/>
  <c r="R2200" i="2"/>
  <c r="S2200" i="2"/>
  <c r="T2200" i="2"/>
  <c r="U2200" i="2"/>
  <c r="Q2201" i="2"/>
  <c r="R2201" i="2"/>
  <c r="S2201" i="2"/>
  <c r="T2201" i="2"/>
  <c r="U2201" i="2"/>
  <c r="Q2202" i="2"/>
  <c r="R2202" i="2"/>
  <c r="S2202" i="2"/>
  <c r="T2202" i="2"/>
  <c r="U2202" i="2"/>
  <c r="Q2203" i="2"/>
  <c r="R2203" i="2"/>
  <c r="S2203" i="2"/>
  <c r="T2203" i="2"/>
  <c r="U2203" i="2"/>
  <c r="Q2204" i="2"/>
  <c r="R2204" i="2"/>
  <c r="S2204" i="2"/>
  <c r="T2204" i="2"/>
  <c r="U2204" i="2"/>
  <c r="Q2205" i="2"/>
  <c r="R2205" i="2"/>
  <c r="S2205" i="2"/>
  <c r="T2205" i="2"/>
  <c r="U2205" i="2"/>
  <c r="Q2206" i="2"/>
  <c r="R2206" i="2"/>
  <c r="S2206" i="2"/>
  <c r="T2206" i="2"/>
  <c r="U2206" i="2"/>
  <c r="Q2207" i="2"/>
  <c r="R2207" i="2"/>
  <c r="S2207" i="2"/>
  <c r="T2207" i="2"/>
  <c r="U2207" i="2"/>
  <c r="Q2208" i="2"/>
  <c r="R2208" i="2"/>
  <c r="S2208" i="2"/>
  <c r="T2208" i="2"/>
  <c r="U2208" i="2"/>
  <c r="Q2209" i="2"/>
  <c r="R2209" i="2"/>
  <c r="S2209" i="2"/>
  <c r="T2209" i="2"/>
  <c r="U2209" i="2"/>
  <c r="Q2210" i="2"/>
  <c r="R2210" i="2"/>
  <c r="S2210" i="2"/>
  <c r="T2210" i="2"/>
  <c r="U2210" i="2"/>
  <c r="Q2211" i="2"/>
  <c r="R2211" i="2"/>
  <c r="S2211" i="2"/>
  <c r="T2211" i="2"/>
  <c r="U2211" i="2"/>
  <c r="Q2212" i="2"/>
  <c r="R2212" i="2"/>
  <c r="S2212" i="2"/>
  <c r="T2212" i="2"/>
  <c r="U2212" i="2"/>
  <c r="Q2213" i="2"/>
  <c r="R2213" i="2"/>
  <c r="S2213" i="2"/>
  <c r="T2213" i="2"/>
  <c r="U2213" i="2"/>
  <c r="Q2214" i="2"/>
  <c r="R2214" i="2"/>
  <c r="S2214" i="2"/>
  <c r="T2214" i="2"/>
  <c r="U2214" i="2"/>
  <c r="Q2215" i="2"/>
  <c r="R2215" i="2"/>
  <c r="S2215" i="2"/>
  <c r="T2215" i="2"/>
  <c r="U2215" i="2"/>
  <c r="Q2216" i="2"/>
  <c r="R2216" i="2"/>
  <c r="S2216" i="2"/>
  <c r="T2216" i="2"/>
  <c r="U2216" i="2"/>
  <c r="Q2217" i="2"/>
  <c r="R2217" i="2"/>
  <c r="S2217" i="2"/>
  <c r="T2217" i="2"/>
  <c r="U2217" i="2"/>
  <c r="Q2218" i="2"/>
  <c r="R2218" i="2"/>
  <c r="S2218" i="2"/>
  <c r="T2218" i="2"/>
  <c r="U2218" i="2"/>
  <c r="Q2219" i="2"/>
  <c r="R2219" i="2"/>
  <c r="S2219" i="2"/>
  <c r="T2219" i="2"/>
  <c r="U2219" i="2"/>
  <c r="Q2220" i="2"/>
  <c r="R2220" i="2"/>
  <c r="S2220" i="2"/>
  <c r="T2220" i="2"/>
  <c r="U2220" i="2"/>
  <c r="Q2221" i="2"/>
  <c r="R2221" i="2"/>
  <c r="S2221" i="2"/>
  <c r="T2221" i="2"/>
  <c r="U2221" i="2"/>
  <c r="Q2222" i="2"/>
  <c r="R2222" i="2"/>
  <c r="S2222" i="2"/>
  <c r="T2222" i="2"/>
  <c r="U2222" i="2"/>
  <c r="Q2223" i="2"/>
  <c r="R2223" i="2"/>
  <c r="S2223" i="2"/>
  <c r="T2223" i="2"/>
  <c r="U2223" i="2"/>
  <c r="Q2224" i="2"/>
  <c r="R2224" i="2"/>
  <c r="S2224" i="2"/>
  <c r="T2224" i="2"/>
  <c r="U2224" i="2"/>
  <c r="Q2225" i="2"/>
  <c r="R2225" i="2"/>
  <c r="S2225" i="2"/>
  <c r="T2225" i="2"/>
  <c r="U2225" i="2"/>
  <c r="Q2226" i="2"/>
  <c r="R2226" i="2"/>
  <c r="S2226" i="2"/>
  <c r="T2226" i="2"/>
  <c r="U2226" i="2"/>
  <c r="Q2227" i="2"/>
  <c r="R2227" i="2"/>
  <c r="S2227" i="2"/>
  <c r="T2227" i="2"/>
  <c r="U2227" i="2"/>
  <c r="Q2228" i="2"/>
  <c r="R2228" i="2"/>
  <c r="S2228" i="2"/>
  <c r="T2228" i="2"/>
  <c r="U2228" i="2"/>
  <c r="Q2229" i="2"/>
  <c r="R2229" i="2"/>
  <c r="S2229" i="2"/>
  <c r="T2229" i="2"/>
  <c r="U2229" i="2"/>
  <c r="Q2230" i="2"/>
  <c r="R2230" i="2"/>
  <c r="S2230" i="2"/>
  <c r="T2230" i="2"/>
  <c r="U2230" i="2"/>
  <c r="Q2231" i="2"/>
  <c r="R2231" i="2"/>
  <c r="S2231" i="2"/>
  <c r="T2231" i="2"/>
  <c r="U2231" i="2"/>
  <c r="Q2232" i="2"/>
  <c r="R2232" i="2"/>
  <c r="S2232" i="2"/>
  <c r="T2232" i="2"/>
  <c r="U2232" i="2"/>
  <c r="Q2233" i="2"/>
  <c r="R2233" i="2"/>
  <c r="S2233" i="2"/>
  <c r="T2233" i="2"/>
  <c r="U2233" i="2"/>
  <c r="Q2234" i="2"/>
  <c r="R2234" i="2"/>
  <c r="S2234" i="2"/>
  <c r="T2234" i="2"/>
  <c r="U2234" i="2"/>
  <c r="Q2235" i="2"/>
  <c r="R2235" i="2"/>
  <c r="S2235" i="2"/>
  <c r="T2235" i="2"/>
  <c r="U2235" i="2"/>
  <c r="Q2236" i="2"/>
  <c r="R2236" i="2"/>
  <c r="S2236" i="2"/>
  <c r="T2236" i="2"/>
  <c r="U2236" i="2"/>
  <c r="Q2237" i="2"/>
  <c r="R2237" i="2"/>
  <c r="S2237" i="2"/>
  <c r="T2237" i="2"/>
  <c r="U2237" i="2"/>
  <c r="Q2238" i="2"/>
  <c r="R2238" i="2"/>
  <c r="S2238" i="2"/>
  <c r="T2238" i="2"/>
  <c r="U2238" i="2"/>
  <c r="Q2239" i="2"/>
  <c r="R2239" i="2"/>
  <c r="S2239" i="2"/>
  <c r="T2239" i="2"/>
  <c r="U2239" i="2"/>
  <c r="Q2240" i="2"/>
  <c r="R2240" i="2"/>
  <c r="S2240" i="2"/>
  <c r="T2240" i="2"/>
  <c r="U2240" i="2"/>
  <c r="Q2241" i="2"/>
  <c r="R2241" i="2"/>
  <c r="S2241" i="2"/>
  <c r="T2241" i="2"/>
  <c r="U2241" i="2"/>
  <c r="Q2242" i="2"/>
  <c r="R2242" i="2"/>
  <c r="S2242" i="2"/>
  <c r="T2242" i="2"/>
  <c r="U2242" i="2"/>
  <c r="Q2243" i="2"/>
  <c r="R2243" i="2"/>
  <c r="S2243" i="2"/>
  <c r="T2243" i="2"/>
  <c r="U2243" i="2"/>
  <c r="Q2244" i="2"/>
  <c r="R2244" i="2"/>
  <c r="S2244" i="2"/>
  <c r="T2244" i="2"/>
  <c r="U2244" i="2"/>
  <c r="Q2245" i="2"/>
  <c r="R2245" i="2"/>
  <c r="S2245" i="2"/>
  <c r="T2245" i="2"/>
  <c r="U2245" i="2"/>
  <c r="Q2246" i="2"/>
  <c r="R2246" i="2"/>
  <c r="S2246" i="2"/>
  <c r="T2246" i="2"/>
  <c r="U2246" i="2"/>
  <c r="Q2247" i="2"/>
  <c r="R2247" i="2"/>
  <c r="S2247" i="2"/>
  <c r="T2247" i="2"/>
  <c r="U2247" i="2"/>
  <c r="Q2248" i="2"/>
  <c r="R2248" i="2"/>
  <c r="S2248" i="2"/>
  <c r="T2248" i="2"/>
  <c r="U2248" i="2"/>
  <c r="Q2249" i="2"/>
  <c r="R2249" i="2"/>
  <c r="S2249" i="2"/>
  <c r="T2249" i="2"/>
  <c r="U2249" i="2"/>
  <c r="Q2250" i="2"/>
  <c r="R2250" i="2"/>
  <c r="S2250" i="2"/>
  <c r="T2250" i="2"/>
  <c r="U2250" i="2"/>
  <c r="Q2251" i="2"/>
  <c r="R2251" i="2"/>
  <c r="S2251" i="2"/>
  <c r="T2251" i="2"/>
  <c r="U2251" i="2"/>
  <c r="Q2252" i="2"/>
  <c r="R2252" i="2"/>
  <c r="S2252" i="2"/>
  <c r="T2252" i="2"/>
  <c r="U2252" i="2"/>
  <c r="Q2253" i="2"/>
  <c r="R2253" i="2"/>
  <c r="S2253" i="2"/>
  <c r="T2253" i="2"/>
  <c r="U2253" i="2"/>
  <c r="Q2254" i="2"/>
  <c r="R2254" i="2"/>
  <c r="S2254" i="2"/>
  <c r="T2254" i="2"/>
  <c r="U2254" i="2"/>
  <c r="Q2255" i="2"/>
  <c r="R2255" i="2"/>
  <c r="S2255" i="2"/>
  <c r="T2255" i="2"/>
  <c r="U2255" i="2"/>
  <c r="Q2256" i="2"/>
  <c r="R2256" i="2"/>
  <c r="S2256" i="2"/>
  <c r="T2256" i="2"/>
  <c r="U2256" i="2"/>
  <c r="Q2257" i="2"/>
  <c r="R2257" i="2"/>
  <c r="S2257" i="2"/>
  <c r="T2257" i="2"/>
  <c r="U2257" i="2"/>
  <c r="Q2258" i="2"/>
  <c r="R2258" i="2"/>
  <c r="S2258" i="2"/>
  <c r="T2258" i="2"/>
  <c r="U2258" i="2"/>
  <c r="Q2259" i="2"/>
  <c r="R2259" i="2"/>
  <c r="S2259" i="2"/>
  <c r="T2259" i="2"/>
  <c r="U2259" i="2"/>
  <c r="Q2260" i="2"/>
  <c r="R2260" i="2"/>
  <c r="S2260" i="2"/>
  <c r="T2260" i="2"/>
  <c r="U2260" i="2"/>
  <c r="Q2261" i="2"/>
  <c r="R2261" i="2"/>
  <c r="S2261" i="2"/>
  <c r="T2261" i="2"/>
  <c r="U2261" i="2"/>
  <c r="Q2262" i="2"/>
  <c r="R2262" i="2"/>
  <c r="S2262" i="2"/>
  <c r="T2262" i="2"/>
  <c r="U2262" i="2"/>
  <c r="Q2263" i="2"/>
  <c r="R2263" i="2"/>
  <c r="S2263" i="2"/>
  <c r="T2263" i="2"/>
  <c r="U2263" i="2"/>
  <c r="Q2264" i="2"/>
  <c r="R2264" i="2"/>
  <c r="S2264" i="2"/>
  <c r="T2264" i="2"/>
  <c r="U2264" i="2"/>
  <c r="Q2265" i="2"/>
  <c r="R2265" i="2"/>
  <c r="S2265" i="2"/>
  <c r="T2265" i="2"/>
  <c r="U2265" i="2"/>
  <c r="Q2266" i="2"/>
  <c r="R2266" i="2"/>
  <c r="S2266" i="2"/>
  <c r="T2266" i="2"/>
  <c r="U2266" i="2"/>
  <c r="Q2267" i="2"/>
  <c r="R2267" i="2"/>
  <c r="S2267" i="2"/>
  <c r="T2267" i="2"/>
  <c r="U2267" i="2"/>
  <c r="Q2268" i="2"/>
  <c r="R2268" i="2"/>
  <c r="S2268" i="2"/>
  <c r="T2268" i="2"/>
  <c r="U2268" i="2"/>
  <c r="Q2269" i="2"/>
  <c r="R2269" i="2"/>
  <c r="S2269" i="2"/>
  <c r="T2269" i="2"/>
  <c r="U2269" i="2"/>
  <c r="Q2270" i="2"/>
  <c r="R2270" i="2"/>
  <c r="S2270" i="2"/>
  <c r="T2270" i="2"/>
  <c r="U2270" i="2"/>
  <c r="Q2271" i="2"/>
  <c r="R2271" i="2"/>
  <c r="S2271" i="2"/>
  <c r="T2271" i="2"/>
  <c r="U2271" i="2"/>
  <c r="Q2272" i="2"/>
  <c r="R2272" i="2"/>
  <c r="S2272" i="2"/>
  <c r="T2272" i="2"/>
  <c r="U2272" i="2"/>
  <c r="Q2273" i="2"/>
  <c r="R2273" i="2"/>
  <c r="S2273" i="2"/>
  <c r="T2273" i="2"/>
  <c r="U2273" i="2"/>
  <c r="Q2274" i="2"/>
  <c r="R2274" i="2"/>
  <c r="S2274" i="2"/>
  <c r="T2274" i="2"/>
  <c r="U2274" i="2"/>
  <c r="Q2275" i="2"/>
  <c r="R2275" i="2"/>
  <c r="S2275" i="2"/>
  <c r="T2275" i="2"/>
  <c r="U2275" i="2"/>
  <c r="Q2276" i="2"/>
  <c r="R2276" i="2"/>
  <c r="S2276" i="2"/>
  <c r="T2276" i="2"/>
  <c r="U2276" i="2"/>
  <c r="Q2277" i="2"/>
  <c r="R2277" i="2"/>
  <c r="S2277" i="2"/>
  <c r="T2277" i="2"/>
  <c r="U2277" i="2"/>
  <c r="Q2278" i="2"/>
  <c r="R2278" i="2"/>
  <c r="S2278" i="2"/>
  <c r="T2278" i="2"/>
  <c r="U2278" i="2"/>
  <c r="P13" i="2"/>
  <c r="Q13" i="2"/>
  <c r="R13" i="2"/>
  <c r="S13" i="2"/>
  <c r="T13" i="2"/>
  <c r="U13" i="2"/>
  <c r="P14" i="2"/>
  <c r="Q14" i="2"/>
  <c r="R14" i="2"/>
  <c r="S14" i="2"/>
  <c r="T14" i="2"/>
  <c r="U14" i="2"/>
  <c r="P15" i="2"/>
  <c r="Q15" i="2"/>
  <c r="R15" i="2"/>
  <c r="S15" i="2"/>
  <c r="T15" i="2"/>
  <c r="U15" i="2"/>
  <c r="P16" i="2"/>
  <c r="Q16" i="2"/>
  <c r="R16" i="2"/>
  <c r="S16" i="2"/>
  <c r="T16" i="2"/>
  <c r="U16" i="2"/>
  <c r="P17" i="2"/>
  <c r="Q17" i="2"/>
  <c r="R17" i="2"/>
  <c r="S17" i="2"/>
  <c r="T17" i="2"/>
  <c r="U17" i="2"/>
  <c r="P18" i="2"/>
  <c r="Q18" i="2"/>
  <c r="R18" i="2"/>
  <c r="S18" i="2"/>
  <c r="T18" i="2"/>
  <c r="U18" i="2"/>
  <c r="P19" i="2"/>
  <c r="Q19" i="2"/>
  <c r="R19" i="2"/>
  <c r="S19" i="2"/>
  <c r="T19" i="2"/>
  <c r="U19" i="2"/>
  <c r="P20" i="2"/>
  <c r="Q20" i="2"/>
  <c r="R20" i="2"/>
  <c r="S20" i="2"/>
  <c r="T20" i="2"/>
  <c r="U20" i="2"/>
  <c r="P21" i="2"/>
  <c r="Q21" i="2"/>
  <c r="R21" i="2"/>
  <c r="S21" i="2"/>
  <c r="T21" i="2"/>
  <c r="U21" i="2"/>
  <c r="P22" i="2"/>
  <c r="Q22" i="2"/>
  <c r="R22" i="2"/>
  <c r="S22" i="2"/>
  <c r="T22" i="2"/>
  <c r="U22" i="2"/>
  <c r="P23" i="2"/>
  <c r="Q23" i="2"/>
  <c r="R23" i="2"/>
  <c r="S23" i="2"/>
  <c r="T23" i="2"/>
  <c r="U23" i="2"/>
  <c r="P24" i="2"/>
  <c r="Q24" i="2"/>
  <c r="R24" i="2"/>
  <c r="S24" i="2"/>
  <c r="T24" i="2"/>
  <c r="U24" i="2"/>
  <c r="P25" i="2"/>
  <c r="Q25" i="2"/>
  <c r="R25" i="2"/>
  <c r="S25" i="2"/>
  <c r="T25" i="2"/>
  <c r="U25" i="2"/>
  <c r="P26" i="2"/>
  <c r="Q26" i="2"/>
  <c r="R26" i="2"/>
  <c r="S26" i="2"/>
  <c r="T26" i="2"/>
  <c r="U26" i="2"/>
  <c r="P27" i="2"/>
  <c r="Q27" i="2"/>
  <c r="R27" i="2"/>
  <c r="S27" i="2"/>
  <c r="T27" i="2"/>
  <c r="U27" i="2"/>
  <c r="P28" i="2"/>
  <c r="Q28" i="2"/>
  <c r="R28" i="2"/>
  <c r="S28" i="2"/>
  <c r="T28" i="2"/>
  <c r="U28" i="2"/>
  <c r="P29" i="2"/>
  <c r="Q29" i="2"/>
  <c r="R29" i="2"/>
  <c r="S29" i="2"/>
  <c r="T29" i="2"/>
  <c r="U29" i="2"/>
  <c r="P30" i="2"/>
  <c r="Q30" i="2"/>
  <c r="R30" i="2"/>
  <c r="S30" i="2"/>
  <c r="T30" i="2"/>
  <c r="U30" i="2"/>
  <c r="P31" i="2"/>
  <c r="Q31" i="2"/>
  <c r="R31" i="2"/>
  <c r="S31" i="2"/>
  <c r="T31" i="2"/>
  <c r="U31" i="2"/>
  <c r="P32" i="2"/>
  <c r="Q32" i="2"/>
  <c r="R32" i="2"/>
  <c r="S32" i="2"/>
  <c r="T32" i="2"/>
  <c r="U32" i="2"/>
  <c r="P33" i="2"/>
  <c r="Q33" i="2"/>
  <c r="R33" i="2"/>
  <c r="S33" i="2"/>
  <c r="T33" i="2"/>
  <c r="U33" i="2"/>
  <c r="P34" i="2"/>
  <c r="Q34" i="2"/>
  <c r="R34" i="2"/>
  <c r="S34" i="2"/>
  <c r="T34" i="2"/>
  <c r="U34" i="2"/>
  <c r="P35" i="2"/>
  <c r="Q35" i="2"/>
  <c r="R35" i="2"/>
  <c r="S35" i="2"/>
  <c r="T35" i="2"/>
  <c r="U35" i="2"/>
  <c r="P36" i="2"/>
  <c r="Q36" i="2"/>
  <c r="R36" i="2"/>
  <c r="S36" i="2"/>
  <c r="T36" i="2"/>
  <c r="U36" i="2"/>
  <c r="P37" i="2"/>
  <c r="Q37" i="2"/>
  <c r="R37" i="2"/>
  <c r="S37" i="2"/>
  <c r="T37" i="2"/>
  <c r="U37" i="2"/>
  <c r="P38" i="2"/>
  <c r="Q38" i="2"/>
  <c r="R38" i="2"/>
  <c r="S38" i="2"/>
  <c r="T38" i="2"/>
  <c r="U38" i="2"/>
  <c r="P39" i="2"/>
  <c r="Q39" i="2"/>
  <c r="R39" i="2"/>
  <c r="S39" i="2"/>
  <c r="T39" i="2"/>
  <c r="U39" i="2"/>
  <c r="P40" i="2"/>
  <c r="Q40" i="2"/>
  <c r="R40" i="2"/>
  <c r="S40" i="2"/>
  <c r="T40" i="2"/>
  <c r="U40" i="2"/>
  <c r="P41" i="2"/>
  <c r="Q41" i="2"/>
  <c r="R41" i="2"/>
  <c r="S41" i="2"/>
  <c r="T41" i="2"/>
  <c r="U41" i="2"/>
  <c r="P42" i="2"/>
  <c r="Q42" i="2"/>
  <c r="R42" i="2"/>
  <c r="S42" i="2"/>
  <c r="T42" i="2"/>
  <c r="U42" i="2"/>
  <c r="P43" i="2"/>
  <c r="Q43" i="2"/>
  <c r="R43" i="2"/>
  <c r="S43" i="2"/>
  <c r="T43" i="2"/>
  <c r="U43" i="2"/>
  <c r="P44" i="2"/>
  <c r="Q44" i="2"/>
  <c r="R44" i="2"/>
  <c r="S44" i="2"/>
  <c r="T44" i="2"/>
  <c r="U44" i="2"/>
  <c r="P45" i="2"/>
  <c r="Q45" i="2"/>
  <c r="R45" i="2"/>
  <c r="S45" i="2"/>
  <c r="T45" i="2"/>
  <c r="U45" i="2"/>
  <c r="P46" i="2"/>
  <c r="Q46" i="2"/>
  <c r="R46" i="2"/>
  <c r="S46" i="2"/>
  <c r="T46" i="2"/>
  <c r="U46" i="2"/>
  <c r="P47" i="2"/>
  <c r="Q47" i="2"/>
  <c r="R47" i="2"/>
  <c r="S47" i="2"/>
  <c r="T47" i="2"/>
  <c r="U47" i="2"/>
  <c r="P48" i="2"/>
  <c r="Q48" i="2"/>
  <c r="R48" i="2"/>
  <c r="S48" i="2"/>
  <c r="T48" i="2"/>
  <c r="U48" i="2"/>
  <c r="P49" i="2"/>
  <c r="Q49" i="2"/>
  <c r="R49" i="2"/>
  <c r="S49" i="2"/>
  <c r="T49" i="2"/>
  <c r="U49" i="2"/>
  <c r="P50" i="2"/>
  <c r="Q50" i="2"/>
  <c r="R50" i="2"/>
  <c r="S50" i="2"/>
  <c r="T50" i="2"/>
  <c r="U50" i="2"/>
  <c r="P51" i="2"/>
  <c r="Q51" i="2"/>
  <c r="R51" i="2"/>
  <c r="S51" i="2"/>
  <c r="T51" i="2"/>
  <c r="U51" i="2"/>
  <c r="P52" i="2"/>
  <c r="Q52" i="2"/>
  <c r="R52" i="2"/>
  <c r="S52" i="2"/>
  <c r="T52" i="2"/>
  <c r="U52" i="2"/>
  <c r="P53" i="2"/>
  <c r="Q53" i="2"/>
  <c r="R53" i="2"/>
  <c r="S53" i="2"/>
  <c r="T53" i="2"/>
  <c r="U53" i="2"/>
  <c r="P54" i="2"/>
  <c r="Q54" i="2"/>
  <c r="R54" i="2"/>
  <c r="S54" i="2"/>
  <c r="T54" i="2"/>
  <c r="U54" i="2"/>
  <c r="P55" i="2"/>
  <c r="Q55" i="2"/>
  <c r="R55" i="2"/>
  <c r="S55" i="2"/>
  <c r="T55" i="2"/>
  <c r="U55" i="2"/>
  <c r="P56" i="2"/>
  <c r="Q56" i="2"/>
  <c r="R56" i="2"/>
  <c r="S56" i="2"/>
  <c r="T56" i="2"/>
  <c r="U56" i="2"/>
  <c r="P57" i="2"/>
  <c r="Q57" i="2"/>
  <c r="R57" i="2"/>
  <c r="S57" i="2"/>
  <c r="T57" i="2"/>
  <c r="U57" i="2"/>
  <c r="P58" i="2"/>
  <c r="Q58" i="2"/>
  <c r="R58" i="2"/>
  <c r="S58" i="2"/>
  <c r="T58" i="2"/>
  <c r="U58" i="2"/>
  <c r="P59" i="2"/>
  <c r="Q59" i="2"/>
  <c r="R59" i="2"/>
  <c r="S59" i="2"/>
  <c r="T59" i="2"/>
  <c r="U59" i="2"/>
  <c r="P60" i="2"/>
  <c r="Q60" i="2"/>
  <c r="R60" i="2"/>
  <c r="S60" i="2"/>
  <c r="T60" i="2"/>
  <c r="U60" i="2"/>
  <c r="P61" i="2"/>
  <c r="Q61" i="2"/>
  <c r="R61" i="2"/>
  <c r="S61" i="2"/>
  <c r="T61" i="2"/>
  <c r="U61" i="2"/>
  <c r="P62" i="2"/>
  <c r="Q62" i="2"/>
  <c r="R62" i="2"/>
  <c r="S62" i="2"/>
  <c r="T62" i="2"/>
  <c r="U62" i="2"/>
  <c r="P63" i="2"/>
  <c r="Q63" i="2"/>
  <c r="R63" i="2"/>
  <c r="S63" i="2"/>
  <c r="T63" i="2"/>
  <c r="U63" i="2"/>
  <c r="P64" i="2"/>
  <c r="Q64" i="2"/>
  <c r="R64" i="2"/>
  <c r="S64" i="2"/>
  <c r="T64" i="2"/>
  <c r="U64" i="2"/>
  <c r="P65" i="2"/>
  <c r="Q65" i="2"/>
  <c r="R65" i="2"/>
  <c r="S65" i="2"/>
  <c r="T65" i="2"/>
  <c r="U65" i="2"/>
  <c r="P66" i="2"/>
  <c r="Q66" i="2"/>
  <c r="R66" i="2"/>
  <c r="S66" i="2"/>
  <c r="T66" i="2"/>
  <c r="U66" i="2"/>
  <c r="P67" i="2"/>
  <c r="Q67" i="2"/>
  <c r="R67" i="2"/>
  <c r="S67" i="2"/>
  <c r="T67" i="2"/>
  <c r="U67" i="2"/>
  <c r="P68" i="2"/>
  <c r="Q68" i="2"/>
  <c r="R68" i="2"/>
  <c r="S68" i="2"/>
  <c r="T68" i="2"/>
  <c r="U68" i="2"/>
  <c r="P69" i="2"/>
  <c r="Q69" i="2"/>
  <c r="R69" i="2"/>
  <c r="S69" i="2"/>
  <c r="T69" i="2"/>
  <c r="U69" i="2"/>
  <c r="P70" i="2"/>
  <c r="Q70" i="2"/>
  <c r="R70" i="2"/>
  <c r="S70" i="2"/>
  <c r="T70" i="2"/>
  <c r="U70" i="2"/>
  <c r="P71" i="2"/>
  <c r="Q71" i="2"/>
  <c r="R71" i="2"/>
  <c r="S71" i="2"/>
  <c r="T71" i="2"/>
  <c r="U71" i="2"/>
  <c r="P72" i="2"/>
  <c r="Q72" i="2"/>
  <c r="R72" i="2"/>
  <c r="S72" i="2"/>
  <c r="T72" i="2"/>
  <c r="U72" i="2"/>
  <c r="P73" i="2"/>
  <c r="Q73" i="2"/>
  <c r="R73" i="2"/>
  <c r="S73" i="2"/>
  <c r="T73" i="2"/>
  <c r="U73" i="2"/>
  <c r="P74" i="2"/>
  <c r="Q74" i="2"/>
  <c r="R74" i="2"/>
  <c r="S74" i="2"/>
  <c r="T74" i="2"/>
  <c r="U74" i="2"/>
  <c r="P75" i="2"/>
  <c r="Q75" i="2"/>
  <c r="R75" i="2"/>
  <c r="S75" i="2"/>
  <c r="T75" i="2"/>
  <c r="U75" i="2"/>
  <c r="P76" i="2"/>
  <c r="Q76" i="2"/>
  <c r="R76" i="2"/>
  <c r="S76" i="2"/>
  <c r="T76" i="2"/>
  <c r="U76" i="2"/>
  <c r="P77" i="2"/>
  <c r="Q77" i="2"/>
  <c r="R77" i="2"/>
  <c r="S77" i="2"/>
  <c r="T77" i="2"/>
  <c r="U77" i="2"/>
  <c r="P78" i="2"/>
  <c r="Q78" i="2"/>
  <c r="R78" i="2"/>
  <c r="S78" i="2"/>
  <c r="T78" i="2"/>
  <c r="U78" i="2"/>
  <c r="P79" i="2"/>
  <c r="Q79" i="2"/>
  <c r="R79" i="2"/>
  <c r="S79" i="2"/>
  <c r="T79" i="2"/>
  <c r="U79" i="2"/>
  <c r="P80" i="2"/>
  <c r="Q80" i="2"/>
  <c r="R80" i="2"/>
  <c r="S80" i="2"/>
  <c r="T80" i="2"/>
  <c r="U80" i="2"/>
  <c r="P81" i="2"/>
  <c r="Q81" i="2"/>
  <c r="R81" i="2"/>
  <c r="S81" i="2"/>
  <c r="T81" i="2"/>
  <c r="U81" i="2"/>
  <c r="P82" i="2"/>
  <c r="Q82" i="2"/>
  <c r="R82" i="2"/>
  <c r="S82" i="2"/>
  <c r="T82" i="2"/>
  <c r="U82" i="2"/>
  <c r="P83" i="2"/>
  <c r="Q83" i="2"/>
  <c r="R83" i="2"/>
  <c r="S83" i="2"/>
  <c r="T83" i="2"/>
  <c r="U83" i="2"/>
  <c r="P84" i="2"/>
  <c r="Q84" i="2"/>
  <c r="R84" i="2"/>
  <c r="S84" i="2"/>
  <c r="T84" i="2"/>
  <c r="U84" i="2"/>
  <c r="P85" i="2"/>
  <c r="Q85" i="2"/>
  <c r="R85" i="2"/>
  <c r="S85" i="2"/>
  <c r="T85" i="2"/>
  <c r="U85" i="2"/>
  <c r="P86" i="2"/>
  <c r="Q86" i="2"/>
  <c r="R86" i="2"/>
  <c r="S86" i="2"/>
  <c r="T86" i="2"/>
  <c r="U86" i="2"/>
  <c r="P87" i="2"/>
  <c r="Q87" i="2"/>
  <c r="R87" i="2"/>
  <c r="S87" i="2"/>
  <c r="T87" i="2"/>
  <c r="U87" i="2"/>
  <c r="P88" i="2"/>
  <c r="Q88" i="2"/>
  <c r="R88" i="2"/>
  <c r="S88" i="2"/>
  <c r="T88" i="2"/>
  <c r="U88" i="2"/>
  <c r="P89" i="2"/>
  <c r="Q89" i="2"/>
  <c r="R89" i="2"/>
  <c r="S89" i="2"/>
  <c r="T89" i="2"/>
  <c r="U89" i="2"/>
  <c r="P90" i="2"/>
  <c r="Q90" i="2"/>
  <c r="R90" i="2"/>
  <c r="S90" i="2"/>
  <c r="T90" i="2"/>
  <c r="U90" i="2"/>
  <c r="P91" i="2"/>
  <c r="Q91" i="2"/>
  <c r="R91" i="2"/>
  <c r="S91" i="2"/>
  <c r="T91" i="2"/>
  <c r="U91" i="2"/>
  <c r="P92" i="2"/>
  <c r="Q92" i="2"/>
  <c r="R92" i="2"/>
  <c r="S92" i="2"/>
  <c r="T92" i="2"/>
  <c r="U92" i="2"/>
  <c r="P93" i="2"/>
  <c r="Q93" i="2"/>
  <c r="R93" i="2"/>
  <c r="S93" i="2"/>
  <c r="T93" i="2"/>
  <c r="U93" i="2"/>
  <c r="P94" i="2"/>
  <c r="Q94" i="2"/>
  <c r="R94" i="2"/>
  <c r="S94" i="2"/>
  <c r="T94" i="2"/>
  <c r="U94" i="2"/>
  <c r="P95" i="2"/>
  <c r="Q95" i="2"/>
  <c r="R95" i="2"/>
  <c r="S95" i="2"/>
  <c r="T95" i="2"/>
  <c r="U95" i="2"/>
  <c r="P96" i="2"/>
  <c r="Q96" i="2"/>
  <c r="R96" i="2"/>
  <c r="S96" i="2"/>
  <c r="T96" i="2"/>
  <c r="U96" i="2"/>
  <c r="P97" i="2"/>
  <c r="Q97" i="2"/>
  <c r="R97" i="2"/>
  <c r="S97" i="2"/>
  <c r="T97" i="2"/>
  <c r="U97" i="2"/>
  <c r="P98" i="2"/>
  <c r="Q98" i="2"/>
  <c r="R98" i="2"/>
  <c r="S98" i="2"/>
  <c r="T98" i="2"/>
  <c r="U98" i="2"/>
  <c r="P99" i="2"/>
  <c r="Q99" i="2"/>
  <c r="R99" i="2"/>
  <c r="S99" i="2"/>
  <c r="T99" i="2"/>
  <c r="U99" i="2"/>
  <c r="P100" i="2"/>
  <c r="Q100" i="2"/>
  <c r="R100" i="2"/>
  <c r="S100" i="2"/>
  <c r="T100" i="2"/>
  <c r="U100" i="2"/>
  <c r="P101" i="2"/>
  <c r="Q101" i="2"/>
  <c r="R101" i="2"/>
  <c r="S101" i="2"/>
  <c r="T101" i="2"/>
  <c r="U101" i="2"/>
  <c r="P102" i="2"/>
  <c r="Q102" i="2"/>
  <c r="R102" i="2"/>
  <c r="S102" i="2"/>
  <c r="T102" i="2"/>
  <c r="U102" i="2"/>
  <c r="P103" i="2"/>
  <c r="Q103" i="2"/>
  <c r="R103" i="2"/>
  <c r="S103" i="2"/>
  <c r="T103" i="2"/>
  <c r="U103" i="2"/>
  <c r="P104" i="2"/>
  <c r="Q104" i="2"/>
  <c r="R104" i="2"/>
  <c r="S104" i="2"/>
  <c r="T104" i="2"/>
  <c r="U104" i="2"/>
  <c r="P105" i="2"/>
  <c r="Q105" i="2"/>
  <c r="R105" i="2"/>
  <c r="S105" i="2"/>
  <c r="T105" i="2"/>
  <c r="U105" i="2"/>
  <c r="P106" i="2"/>
  <c r="Q106" i="2"/>
  <c r="R106" i="2"/>
  <c r="S106" i="2"/>
  <c r="T106" i="2"/>
  <c r="U106" i="2"/>
  <c r="P107" i="2"/>
  <c r="Q107" i="2"/>
  <c r="R107" i="2"/>
  <c r="S107" i="2"/>
  <c r="T107" i="2"/>
  <c r="U107" i="2"/>
  <c r="P108" i="2"/>
  <c r="Q108" i="2"/>
  <c r="R108" i="2"/>
  <c r="S108" i="2"/>
  <c r="T108" i="2"/>
  <c r="U108" i="2"/>
  <c r="P109" i="2"/>
  <c r="Q109" i="2"/>
  <c r="R109" i="2"/>
  <c r="S109" i="2"/>
  <c r="T109" i="2"/>
  <c r="U109" i="2"/>
  <c r="P110" i="2"/>
  <c r="Q110" i="2"/>
  <c r="R110" i="2"/>
  <c r="S110" i="2"/>
  <c r="T110" i="2"/>
  <c r="U110" i="2"/>
  <c r="P111" i="2"/>
  <c r="Q111" i="2"/>
  <c r="R111" i="2"/>
  <c r="S111" i="2"/>
  <c r="T111" i="2"/>
  <c r="U111" i="2"/>
  <c r="P112" i="2"/>
  <c r="Q112" i="2"/>
  <c r="R112" i="2"/>
  <c r="S112" i="2"/>
  <c r="T112" i="2"/>
  <c r="U112" i="2"/>
  <c r="P113" i="2"/>
  <c r="Q113" i="2"/>
  <c r="R113" i="2"/>
  <c r="S113" i="2"/>
  <c r="T113" i="2"/>
  <c r="U113" i="2"/>
  <c r="P114" i="2"/>
  <c r="Q114" i="2"/>
  <c r="R114" i="2"/>
  <c r="S114" i="2"/>
  <c r="T114" i="2"/>
  <c r="U114" i="2"/>
  <c r="P115" i="2"/>
  <c r="Q115" i="2"/>
  <c r="R115" i="2"/>
  <c r="S115" i="2"/>
  <c r="T115" i="2"/>
  <c r="U115" i="2"/>
  <c r="P116" i="2"/>
  <c r="Q116" i="2"/>
  <c r="R116" i="2"/>
  <c r="S116" i="2"/>
  <c r="T116" i="2"/>
  <c r="U116" i="2"/>
  <c r="P117" i="2"/>
  <c r="Q117" i="2"/>
  <c r="R117" i="2"/>
  <c r="S117" i="2"/>
  <c r="T117" i="2"/>
  <c r="U117" i="2"/>
  <c r="P118" i="2"/>
  <c r="Q118" i="2"/>
  <c r="R118" i="2"/>
  <c r="S118" i="2"/>
  <c r="T118" i="2"/>
  <c r="U118" i="2"/>
  <c r="P119" i="2"/>
  <c r="Q119" i="2"/>
  <c r="R119" i="2"/>
  <c r="S119" i="2"/>
  <c r="T119" i="2"/>
  <c r="U119" i="2"/>
  <c r="P120" i="2"/>
  <c r="Q120" i="2"/>
  <c r="R120" i="2"/>
  <c r="S120" i="2"/>
  <c r="T120" i="2"/>
  <c r="U120" i="2"/>
  <c r="P121" i="2"/>
  <c r="Q121" i="2"/>
  <c r="R121" i="2"/>
  <c r="S121" i="2"/>
  <c r="T121" i="2"/>
  <c r="U121" i="2"/>
  <c r="P122" i="2"/>
  <c r="Q122" i="2"/>
  <c r="R122" i="2"/>
  <c r="S122" i="2"/>
  <c r="T122" i="2"/>
  <c r="U122" i="2"/>
  <c r="P123" i="2"/>
  <c r="Q123" i="2"/>
  <c r="R123" i="2"/>
  <c r="S123" i="2"/>
  <c r="T123" i="2"/>
  <c r="U123" i="2"/>
  <c r="P124" i="2"/>
  <c r="Q124" i="2"/>
  <c r="R124" i="2"/>
  <c r="S124" i="2"/>
  <c r="T124" i="2"/>
  <c r="U124" i="2"/>
  <c r="P125" i="2"/>
  <c r="Q125" i="2"/>
  <c r="R125" i="2"/>
  <c r="S125" i="2"/>
  <c r="T125" i="2"/>
  <c r="U125" i="2"/>
  <c r="P126" i="2"/>
  <c r="Q126" i="2"/>
  <c r="R126" i="2"/>
  <c r="S126" i="2"/>
  <c r="T126" i="2"/>
  <c r="U126" i="2"/>
  <c r="P127" i="2"/>
  <c r="Q127" i="2"/>
  <c r="R127" i="2"/>
  <c r="S127" i="2"/>
  <c r="T127" i="2"/>
  <c r="U127" i="2"/>
  <c r="P128" i="2"/>
  <c r="Q128" i="2"/>
  <c r="R128" i="2"/>
  <c r="S128" i="2"/>
  <c r="T128" i="2"/>
  <c r="U128" i="2"/>
  <c r="P129" i="2"/>
  <c r="Q129" i="2"/>
  <c r="R129" i="2"/>
  <c r="S129" i="2"/>
  <c r="T129" i="2"/>
  <c r="U129" i="2"/>
  <c r="P130" i="2"/>
  <c r="Q130" i="2"/>
  <c r="R130" i="2"/>
  <c r="S130" i="2"/>
  <c r="T130" i="2"/>
  <c r="U130" i="2"/>
  <c r="P131" i="2"/>
  <c r="Q131" i="2"/>
  <c r="R131" i="2"/>
  <c r="S131" i="2"/>
  <c r="T131" i="2"/>
  <c r="U131" i="2"/>
  <c r="P132" i="2"/>
  <c r="Q132" i="2"/>
  <c r="R132" i="2"/>
  <c r="S132" i="2"/>
  <c r="T132" i="2"/>
  <c r="U132" i="2"/>
  <c r="P133" i="2"/>
  <c r="Q133" i="2"/>
  <c r="R133" i="2"/>
  <c r="S133" i="2"/>
  <c r="T133" i="2"/>
  <c r="U133" i="2"/>
  <c r="P134" i="2"/>
  <c r="Q134" i="2"/>
  <c r="R134" i="2"/>
  <c r="S134" i="2"/>
  <c r="T134" i="2"/>
  <c r="U134" i="2"/>
  <c r="P135" i="2"/>
  <c r="Q135" i="2"/>
  <c r="R135" i="2"/>
  <c r="S135" i="2"/>
  <c r="T135" i="2"/>
  <c r="U135" i="2"/>
  <c r="P136" i="2"/>
  <c r="Q136" i="2"/>
  <c r="R136" i="2"/>
  <c r="S136" i="2"/>
  <c r="T136" i="2"/>
  <c r="U136" i="2"/>
  <c r="P137" i="2"/>
  <c r="Q137" i="2"/>
  <c r="R137" i="2"/>
  <c r="S137" i="2"/>
  <c r="T137" i="2"/>
  <c r="U137" i="2"/>
  <c r="P138" i="2"/>
  <c r="Q138" i="2"/>
  <c r="R138" i="2"/>
  <c r="S138" i="2"/>
  <c r="T138" i="2"/>
  <c r="U138" i="2"/>
  <c r="P139" i="2"/>
  <c r="Q139" i="2"/>
  <c r="R139" i="2"/>
  <c r="S139" i="2"/>
  <c r="T139" i="2"/>
  <c r="U139" i="2"/>
  <c r="P140" i="2"/>
  <c r="Q140" i="2"/>
  <c r="R140" i="2"/>
  <c r="S140" i="2"/>
  <c r="T140" i="2"/>
  <c r="U140" i="2"/>
  <c r="P141" i="2"/>
  <c r="Q141" i="2"/>
  <c r="R141" i="2"/>
  <c r="S141" i="2"/>
  <c r="T141" i="2"/>
  <c r="U141" i="2"/>
  <c r="P142" i="2"/>
  <c r="Q142" i="2"/>
  <c r="R142" i="2"/>
  <c r="S142" i="2"/>
  <c r="T142" i="2"/>
  <c r="U142" i="2"/>
  <c r="P143" i="2"/>
  <c r="Q143" i="2"/>
  <c r="R143" i="2"/>
  <c r="S143" i="2"/>
  <c r="T143" i="2"/>
  <c r="U143" i="2"/>
  <c r="P144" i="2"/>
  <c r="Q144" i="2"/>
  <c r="R144" i="2"/>
  <c r="S144" i="2"/>
  <c r="T144" i="2"/>
  <c r="U144" i="2"/>
  <c r="P145" i="2"/>
  <c r="Q145" i="2"/>
  <c r="R145" i="2"/>
  <c r="S145" i="2"/>
  <c r="T145" i="2"/>
  <c r="U145" i="2"/>
  <c r="P146" i="2"/>
  <c r="Q146" i="2"/>
  <c r="R146" i="2"/>
  <c r="S146" i="2"/>
  <c r="T146" i="2"/>
  <c r="U146" i="2"/>
  <c r="P147" i="2"/>
  <c r="Q147" i="2"/>
  <c r="R147" i="2"/>
  <c r="S147" i="2"/>
  <c r="T147" i="2"/>
  <c r="U147" i="2"/>
  <c r="P148" i="2"/>
  <c r="Q148" i="2"/>
  <c r="R148" i="2"/>
  <c r="S148" i="2"/>
  <c r="T148" i="2"/>
  <c r="U148" i="2"/>
  <c r="P149" i="2"/>
  <c r="Q149" i="2"/>
  <c r="R149" i="2"/>
  <c r="S149" i="2"/>
  <c r="T149" i="2"/>
  <c r="U149" i="2"/>
  <c r="P150" i="2"/>
  <c r="Q150" i="2"/>
  <c r="R150" i="2"/>
  <c r="S150" i="2"/>
  <c r="T150" i="2"/>
  <c r="U150" i="2"/>
  <c r="P151" i="2"/>
  <c r="Q151" i="2"/>
  <c r="R151" i="2"/>
  <c r="S151" i="2"/>
  <c r="T151" i="2"/>
  <c r="U151" i="2"/>
  <c r="P152" i="2"/>
  <c r="Q152" i="2"/>
  <c r="R152" i="2"/>
  <c r="S152" i="2"/>
  <c r="T152" i="2"/>
  <c r="U152" i="2"/>
  <c r="P153" i="2"/>
  <c r="Q153" i="2"/>
  <c r="R153" i="2"/>
  <c r="S153" i="2"/>
  <c r="T153" i="2"/>
  <c r="U153" i="2"/>
  <c r="P154" i="2"/>
  <c r="Q154" i="2"/>
  <c r="R154" i="2"/>
  <c r="S154" i="2"/>
  <c r="T154" i="2"/>
  <c r="U154" i="2"/>
  <c r="P155" i="2"/>
  <c r="Q155" i="2"/>
  <c r="R155" i="2"/>
  <c r="S155" i="2"/>
  <c r="T155" i="2"/>
  <c r="U155" i="2"/>
  <c r="P156" i="2"/>
  <c r="Q156" i="2"/>
  <c r="R156" i="2"/>
  <c r="S156" i="2"/>
  <c r="T156" i="2"/>
  <c r="U156" i="2"/>
  <c r="P157" i="2"/>
  <c r="Q157" i="2"/>
  <c r="R157" i="2"/>
  <c r="S157" i="2"/>
  <c r="T157" i="2"/>
  <c r="U157" i="2"/>
  <c r="P158" i="2"/>
  <c r="Q158" i="2"/>
  <c r="R158" i="2"/>
  <c r="S158" i="2"/>
  <c r="T158" i="2"/>
  <c r="U158" i="2"/>
  <c r="P159" i="2"/>
  <c r="Q159" i="2"/>
  <c r="R159" i="2"/>
  <c r="S159" i="2"/>
  <c r="T159" i="2"/>
  <c r="U159" i="2"/>
  <c r="P160" i="2"/>
  <c r="Q160" i="2"/>
  <c r="R160" i="2"/>
  <c r="S160" i="2"/>
  <c r="T160" i="2"/>
  <c r="U160" i="2"/>
  <c r="P161" i="2"/>
  <c r="Q161" i="2"/>
  <c r="R161" i="2"/>
  <c r="S161" i="2"/>
  <c r="T161" i="2"/>
  <c r="U161" i="2"/>
  <c r="P162" i="2"/>
  <c r="Q162" i="2"/>
  <c r="R162" i="2"/>
  <c r="S162" i="2"/>
  <c r="T162" i="2"/>
  <c r="U162" i="2"/>
  <c r="P163" i="2"/>
  <c r="Q163" i="2"/>
  <c r="R163" i="2"/>
  <c r="S163" i="2"/>
  <c r="T163" i="2"/>
  <c r="U163" i="2"/>
  <c r="P164" i="2"/>
  <c r="Q164" i="2"/>
  <c r="R164" i="2"/>
  <c r="S164" i="2"/>
  <c r="T164" i="2"/>
  <c r="U164" i="2"/>
  <c r="P165" i="2"/>
  <c r="Q165" i="2"/>
  <c r="R165" i="2"/>
  <c r="S165" i="2"/>
  <c r="T165" i="2"/>
  <c r="U165" i="2"/>
  <c r="P166" i="2"/>
  <c r="Q166" i="2"/>
  <c r="R166" i="2"/>
  <c r="S166" i="2"/>
  <c r="T166" i="2"/>
  <c r="U166" i="2"/>
  <c r="P167" i="2"/>
  <c r="Q167" i="2"/>
  <c r="R167" i="2"/>
  <c r="S167" i="2"/>
  <c r="T167" i="2"/>
  <c r="U167" i="2"/>
  <c r="P168" i="2"/>
  <c r="Q168" i="2"/>
  <c r="R168" i="2"/>
  <c r="S168" i="2"/>
  <c r="T168" i="2"/>
  <c r="U168" i="2"/>
  <c r="P169" i="2"/>
  <c r="Q169" i="2"/>
  <c r="R169" i="2"/>
  <c r="S169" i="2"/>
  <c r="T169" i="2"/>
  <c r="U169" i="2"/>
  <c r="P170" i="2"/>
  <c r="Q170" i="2"/>
  <c r="R170" i="2"/>
  <c r="S170" i="2"/>
  <c r="T170" i="2"/>
  <c r="U170" i="2"/>
  <c r="P171" i="2"/>
  <c r="Q171" i="2"/>
  <c r="R171" i="2"/>
  <c r="S171" i="2"/>
  <c r="T171" i="2"/>
  <c r="U171" i="2"/>
  <c r="P172" i="2"/>
  <c r="Q172" i="2"/>
  <c r="R172" i="2"/>
  <c r="S172" i="2"/>
  <c r="T172" i="2"/>
  <c r="U172" i="2"/>
  <c r="P173" i="2"/>
  <c r="Q173" i="2"/>
  <c r="R173" i="2"/>
  <c r="S173" i="2"/>
  <c r="T173" i="2"/>
  <c r="U173" i="2"/>
  <c r="P174" i="2"/>
  <c r="Q174" i="2"/>
  <c r="R174" i="2"/>
  <c r="S174" i="2"/>
  <c r="T174" i="2"/>
  <c r="U174" i="2"/>
  <c r="P175" i="2"/>
  <c r="Q175" i="2"/>
  <c r="R175" i="2"/>
  <c r="S175" i="2"/>
  <c r="T175" i="2"/>
  <c r="U175" i="2"/>
  <c r="P176" i="2"/>
  <c r="Q176" i="2"/>
  <c r="R176" i="2"/>
  <c r="S176" i="2"/>
  <c r="T176" i="2"/>
  <c r="U176" i="2"/>
  <c r="P177" i="2"/>
  <c r="Q177" i="2"/>
  <c r="R177" i="2"/>
  <c r="S177" i="2"/>
  <c r="T177" i="2"/>
  <c r="U177" i="2"/>
  <c r="P178" i="2"/>
  <c r="Q178" i="2"/>
  <c r="R178" i="2"/>
  <c r="S178" i="2"/>
  <c r="T178" i="2"/>
  <c r="U178" i="2"/>
  <c r="P179" i="2"/>
  <c r="Q179" i="2"/>
  <c r="R179" i="2"/>
  <c r="S179" i="2"/>
  <c r="T179" i="2"/>
  <c r="U179" i="2"/>
  <c r="P180" i="2"/>
  <c r="Q180" i="2"/>
  <c r="R180" i="2"/>
  <c r="S180" i="2"/>
  <c r="T180" i="2"/>
  <c r="U180" i="2"/>
  <c r="P181" i="2"/>
  <c r="Q181" i="2"/>
  <c r="R181" i="2"/>
  <c r="S181" i="2"/>
  <c r="T181" i="2"/>
  <c r="U181" i="2"/>
  <c r="P182" i="2"/>
  <c r="Q182" i="2"/>
  <c r="R182" i="2"/>
  <c r="S182" i="2"/>
  <c r="T182" i="2"/>
  <c r="U182" i="2"/>
  <c r="P183" i="2"/>
  <c r="Q183" i="2"/>
  <c r="R183" i="2"/>
  <c r="S183" i="2"/>
  <c r="T183" i="2"/>
  <c r="U183" i="2"/>
  <c r="P184" i="2"/>
  <c r="Q184" i="2"/>
  <c r="R184" i="2"/>
  <c r="S184" i="2"/>
  <c r="T184" i="2"/>
  <c r="U184" i="2"/>
  <c r="P185" i="2"/>
  <c r="Q185" i="2"/>
  <c r="R185" i="2"/>
  <c r="S185" i="2"/>
  <c r="T185" i="2"/>
  <c r="U185" i="2"/>
  <c r="P186" i="2"/>
  <c r="Q186" i="2"/>
  <c r="R186" i="2"/>
  <c r="S186" i="2"/>
  <c r="T186" i="2"/>
  <c r="U186" i="2"/>
  <c r="P187" i="2"/>
  <c r="Q187" i="2"/>
  <c r="R187" i="2"/>
  <c r="S187" i="2"/>
  <c r="T187" i="2"/>
  <c r="U187" i="2"/>
  <c r="P188" i="2"/>
  <c r="Q188" i="2"/>
  <c r="R188" i="2"/>
  <c r="S188" i="2"/>
  <c r="T188" i="2"/>
  <c r="U188" i="2"/>
  <c r="P189" i="2"/>
  <c r="Q189" i="2"/>
  <c r="R189" i="2"/>
  <c r="S189" i="2"/>
  <c r="T189" i="2"/>
  <c r="U189" i="2"/>
  <c r="P190" i="2"/>
  <c r="Q190" i="2"/>
  <c r="R190" i="2"/>
  <c r="S190" i="2"/>
  <c r="T190" i="2"/>
  <c r="U190" i="2"/>
  <c r="P191" i="2"/>
  <c r="Q191" i="2"/>
  <c r="R191" i="2"/>
  <c r="S191" i="2"/>
  <c r="T191" i="2"/>
  <c r="U191" i="2"/>
  <c r="P192" i="2"/>
  <c r="Q192" i="2"/>
  <c r="R192" i="2"/>
  <c r="S192" i="2"/>
  <c r="T192" i="2"/>
  <c r="U192" i="2"/>
  <c r="P193" i="2"/>
  <c r="Q193" i="2"/>
  <c r="R193" i="2"/>
  <c r="S193" i="2"/>
  <c r="T193" i="2"/>
  <c r="U193" i="2"/>
  <c r="P194" i="2"/>
  <c r="Q194" i="2"/>
  <c r="R194" i="2"/>
  <c r="S194" i="2"/>
  <c r="T194" i="2"/>
  <c r="U194" i="2"/>
  <c r="P195" i="2"/>
  <c r="Q195" i="2"/>
  <c r="R195" i="2"/>
  <c r="S195" i="2"/>
  <c r="T195" i="2"/>
  <c r="U195" i="2"/>
  <c r="P196" i="2"/>
  <c r="Q196" i="2"/>
  <c r="R196" i="2"/>
  <c r="S196" i="2"/>
  <c r="T196" i="2"/>
  <c r="U196" i="2"/>
  <c r="P197" i="2"/>
  <c r="Q197" i="2"/>
  <c r="R197" i="2"/>
  <c r="S197" i="2"/>
  <c r="T197" i="2"/>
  <c r="U197" i="2"/>
  <c r="P198" i="2"/>
  <c r="Q198" i="2"/>
  <c r="R198" i="2"/>
  <c r="S198" i="2"/>
  <c r="T198" i="2"/>
  <c r="U198" i="2"/>
  <c r="P199" i="2"/>
  <c r="Q199" i="2"/>
  <c r="R199" i="2"/>
  <c r="S199" i="2"/>
  <c r="T199" i="2"/>
  <c r="U199" i="2"/>
  <c r="P200" i="2"/>
  <c r="Q200" i="2"/>
  <c r="R200" i="2"/>
  <c r="S200" i="2"/>
  <c r="T200" i="2"/>
  <c r="U200" i="2"/>
  <c r="P201" i="2"/>
  <c r="Q201" i="2"/>
  <c r="R201" i="2"/>
  <c r="S201" i="2"/>
  <c r="T201" i="2"/>
  <c r="U201" i="2"/>
  <c r="P202" i="2"/>
  <c r="Q202" i="2"/>
  <c r="R202" i="2"/>
  <c r="S202" i="2"/>
  <c r="T202" i="2"/>
  <c r="U202" i="2"/>
  <c r="P203" i="2"/>
  <c r="Q203" i="2"/>
  <c r="R203" i="2"/>
  <c r="S203" i="2"/>
  <c r="T203" i="2"/>
  <c r="U203" i="2"/>
  <c r="P204" i="2"/>
  <c r="Q204" i="2"/>
  <c r="R204" i="2"/>
  <c r="S204" i="2"/>
  <c r="T204" i="2"/>
  <c r="U204" i="2"/>
  <c r="P205" i="2"/>
  <c r="Q205" i="2"/>
  <c r="R205" i="2"/>
  <c r="S205" i="2"/>
  <c r="T205" i="2"/>
  <c r="U205" i="2"/>
  <c r="P206" i="2"/>
  <c r="Q206" i="2"/>
  <c r="R206" i="2"/>
  <c r="S206" i="2"/>
  <c r="T206" i="2"/>
  <c r="U206" i="2"/>
  <c r="P207" i="2"/>
  <c r="Q207" i="2"/>
  <c r="R207" i="2"/>
  <c r="S207" i="2"/>
  <c r="T207" i="2"/>
  <c r="U207" i="2"/>
  <c r="P208" i="2"/>
  <c r="Q208" i="2"/>
  <c r="R208" i="2"/>
  <c r="S208" i="2"/>
  <c r="T208" i="2"/>
  <c r="U208" i="2"/>
  <c r="P209" i="2"/>
  <c r="Q209" i="2"/>
  <c r="R209" i="2"/>
  <c r="S209" i="2"/>
  <c r="T209" i="2"/>
  <c r="U209" i="2"/>
  <c r="P210" i="2"/>
  <c r="Q210" i="2"/>
  <c r="R210" i="2"/>
  <c r="S210" i="2"/>
  <c r="T210" i="2"/>
  <c r="U210" i="2"/>
  <c r="P211" i="2"/>
  <c r="Q211" i="2"/>
  <c r="R211" i="2"/>
  <c r="S211" i="2"/>
  <c r="T211" i="2"/>
  <c r="U211" i="2"/>
  <c r="P212" i="2"/>
  <c r="Q212" i="2"/>
  <c r="R212" i="2"/>
  <c r="S212" i="2"/>
  <c r="T212" i="2"/>
  <c r="U212" i="2"/>
  <c r="P213" i="2"/>
  <c r="Q213" i="2"/>
  <c r="R213" i="2"/>
  <c r="S213" i="2"/>
  <c r="T213" i="2"/>
  <c r="U213" i="2"/>
  <c r="P214" i="2"/>
  <c r="Q214" i="2"/>
  <c r="R214" i="2"/>
  <c r="S214" i="2"/>
  <c r="T214" i="2"/>
  <c r="U214" i="2"/>
  <c r="P215" i="2"/>
  <c r="Q215" i="2"/>
  <c r="R215" i="2"/>
  <c r="S215" i="2"/>
  <c r="T215" i="2"/>
  <c r="U215" i="2"/>
  <c r="P216" i="2"/>
  <c r="Q216" i="2"/>
  <c r="R216" i="2"/>
  <c r="S216" i="2"/>
  <c r="T216" i="2"/>
  <c r="U216" i="2"/>
  <c r="P217" i="2"/>
  <c r="Q217" i="2"/>
  <c r="R217" i="2"/>
  <c r="S217" i="2"/>
  <c r="T217" i="2"/>
  <c r="U217" i="2"/>
  <c r="P218" i="2"/>
  <c r="Q218" i="2"/>
  <c r="R218" i="2"/>
  <c r="S218" i="2"/>
  <c r="T218" i="2"/>
  <c r="U218" i="2"/>
  <c r="P219" i="2"/>
  <c r="Q219" i="2"/>
  <c r="R219" i="2"/>
  <c r="S219" i="2"/>
  <c r="T219" i="2"/>
  <c r="U219" i="2"/>
  <c r="P220" i="2"/>
  <c r="Q220" i="2"/>
  <c r="R220" i="2"/>
  <c r="S220" i="2"/>
  <c r="T220" i="2"/>
  <c r="U220" i="2"/>
  <c r="P221" i="2"/>
  <c r="Q221" i="2"/>
  <c r="R221" i="2"/>
  <c r="S221" i="2"/>
  <c r="T221" i="2"/>
  <c r="U221" i="2"/>
  <c r="P222" i="2"/>
  <c r="Q222" i="2"/>
  <c r="R222" i="2"/>
  <c r="S222" i="2"/>
  <c r="T222" i="2"/>
  <c r="U222" i="2"/>
  <c r="P223" i="2"/>
  <c r="Q223" i="2"/>
  <c r="R223" i="2"/>
  <c r="S223" i="2"/>
  <c r="T223" i="2"/>
  <c r="U223" i="2"/>
  <c r="P224" i="2"/>
  <c r="Q224" i="2"/>
  <c r="R224" i="2"/>
  <c r="S224" i="2"/>
  <c r="T224" i="2"/>
  <c r="U224" i="2"/>
  <c r="P225" i="2"/>
  <c r="Q225" i="2"/>
  <c r="R225" i="2"/>
  <c r="S225" i="2"/>
  <c r="T225" i="2"/>
  <c r="U225" i="2"/>
  <c r="P226" i="2"/>
  <c r="Q226" i="2"/>
  <c r="R226" i="2"/>
  <c r="S226" i="2"/>
  <c r="T226" i="2"/>
  <c r="U226" i="2"/>
  <c r="P227" i="2"/>
  <c r="Q227" i="2"/>
  <c r="R227" i="2"/>
  <c r="S227" i="2"/>
  <c r="T227" i="2"/>
  <c r="U227" i="2"/>
  <c r="P228" i="2"/>
  <c r="Q228" i="2"/>
  <c r="R228" i="2"/>
  <c r="S228" i="2"/>
  <c r="T228" i="2"/>
  <c r="U228" i="2"/>
  <c r="P229" i="2"/>
  <c r="Q229" i="2"/>
  <c r="R229" i="2"/>
  <c r="S229" i="2"/>
  <c r="T229" i="2"/>
  <c r="U229" i="2"/>
  <c r="P230" i="2"/>
  <c r="Q230" i="2"/>
  <c r="R230" i="2"/>
  <c r="S230" i="2"/>
  <c r="T230" i="2"/>
  <c r="U230" i="2"/>
  <c r="P231" i="2"/>
  <c r="Q231" i="2"/>
  <c r="R231" i="2"/>
  <c r="S231" i="2"/>
  <c r="T231" i="2"/>
  <c r="U231" i="2"/>
  <c r="P232" i="2"/>
  <c r="Q232" i="2"/>
  <c r="R232" i="2"/>
  <c r="S232" i="2"/>
  <c r="T232" i="2"/>
  <c r="U232" i="2"/>
  <c r="P233" i="2"/>
  <c r="Q233" i="2"/>
  <c r="R233" i="2"/>
  <c r="S233" i="2"/>
  <c r="T233" i="2"/>
  <c r="U233" i="2"/>
  <c r="P234" i="2"/>
  <c r="Q234" i="2"/>
  <c r="R234" i="2"/>
  <c r="S234" i="2"/>
  <c r="T234" i="2"/>
  <c r="U234" i="2"/>
  <c r="P235" i="2"/>
  <c r="Q235" i="2"/>
  <c r="R235" i="2"/>
  <c r="S235" i="2"/>
  <c r="T235" i="2"/>
  <c r="U235" i="2"/>
  <c r="P236" i="2"/>
  <c r="Q236" i="2"/>
  <c r="R236" i="2"/>
  <c r="S236" i="2"/>
  <c r="T236" i="2"/>
  <c r="U236" i="2"/>
  <c r="P237" i="2"/>
  <c r="Q237" i="2"/>
  <c r="R237" i="2"/>
  <c r="S237" i="2"/>
  <c r="T237" i="2"/>
  <c r="U237" i="2"/>
  <c r="P238" i="2"/>
  <c r="Q238" i="2"/>
  <c r="R238" i="2"/>
  <c r="S238" i="2"/>
  <c r="T238" i="2"/>
  <c r="U238" i="2"/>
  <c r="P239" i="2"/>
  <c r="Q239" i="2"/>
  <c r="R239" i="2"/>
  <c r="S239" i="2"/>
  <c r="T239" i="2"/>
  <c r="U239" i="2"/>
  <c r="P240" i="2"/>
  <c r="Q240" i="2"/>
  <c r="R240" i="2"/>
  <c r="S240" i="2"/>
  <c r="T240" i="2"/>
  <c r="U240" i="2"/>
  <c r="P241" i="2"/>
  <c r="Q241" i="2"/>
  <c r="R241" i="2"/>
  <c r="S241" i="2"/>
  <c r="T241" i="2"/>
  <c r="U241" i="2"/>
  <c r="P242" i="2"/>
  <c r="Q242" i="2"/>
  <c r="R242" i="2"/>
  <c r="S242" i="2"/>
  <c r="T242" i="2"/>
  <c r="U242" i="2"/>
  <c r="P243" i="2"/>
  <c r="Q243" i="2"/>
  <c r="R243" i="2"/>
  <c r="S243" i="2"/>
  <c r="T243" i="2"/>
  <c r="U243" i="2"/>
  <c r="P244" i="2"/>
  <c r="Q244" i="2"/>
  <c r="R244" i="2"/>
  <c r="S244" i="2"/>
  <c r="T244" i="2"/>
  <c r="U244" i="2"/>
  <c r="P245" i="2"/>
  <c r="Q245" i="2"/>
  <c r="R245" i="2"/>
  <c r="S245" i="2"/>
  <c r="T245" i="2"/>
  <c r="U245" i="2"/>
  <c r="P246" i="2"/>
  <c r="Q246" i="2"/>
  <c r="R246" i="2"/>
  <c r="S246" i="2"/>
  <c r="T246" i="2"/>
  <c r="U246" i="2"/>
  <c r="P247" i="2"/>
  <c r="Q247" i="2"/>
  <c r="R247" i="2"/>
  <c r="S247" i="2"/>
  <c r="T247" i="2"/>
  <c r="U247" i="2"/>
  <c r="P248" i="2"/>
  <c r="Q248" i="2"/>
  <c r="R248" i="2"/>
  <c r="S248" i="2"/>
  <c r="T248" i="2"/>
  <c r="U248" i="2"/>
  <c r="P249" i="2"/>
  <c r="Q249" i="2"/>
  <c r="R249" i="2"/>
  <c r="S249" i="2"/>
  <c r="T249" i="2"/>
  <c r="U249" i="2"/>
  <c r="P250" i="2"/>
  <c r="Q250" i="2"/>
  <c r="R250" i="2"/>
  <c r="S250" i="2"/>
  <c r="T250" i="2"/>
  <c r="U250" i="2"/>
  <c r="P251" i="2"/>
  <c r="Q251" i="2"/>
  <c r="R251" i="2"/>
  <c r="S251" i="2"/>
  <c r="T251" i="2"/>
  <c r="U251" i="2"/>
  <c r="P252" i="2"/>
  <c r="Q252" i="2"/>
  <c r="R252" i="2"/>
  <c r="S252" i="2"/>
  <c r="T252" i="2"/>
  <c r="U252" i="2"/>
  <c r="P253" i="2"/>
  <c r="Q253" i="2"/>
  <c r="R253" i="2"/>
  <c r="S253" i="2"/>
  <c r="T253" i="2"/>
  <c r="U253" i="2"/>
  <c r="P254" i="2"/>
  <c r="Q254" i="2"/>
  <c r="R254" i="2"/>
  <c r="S254" i="2"/>
  <c r="T254" i="2"/>
  <c r="U254" i="2"/>
  <c r="P255" i="2"/>
  <c r="Q255" i="2"/>
  <c r="R255" i="2"/>
  <c r="S255" i="2"/>
  <c r="T255" i="2"/>
  <c r="U255" i="2"/>
  <c r="P256" i="2"/>
  <c r="Q256" i="2"/>
  <c r="R256" i="2"/>
  <c r="S256" i="2"/>
  <c r="T256" i="2"/>
  <c r="U256" i="2"/>
  <c r="P257" i="2"/>
  <c r="Q257" i="2"/>
  <c r="R257" i="2"/>
  <c r="S257" i="2"/>
  <c r="T257" i="2"/>
  <c r="U257" i="2"/>
  <c r="P258" i="2"/>
  <c r="Q258" i="2"/>
  <c r="R258" i="2"/>
  <c r="S258" i="2"/>
  <c r="T258" i="2"/>
  <c r="U258" i="2"/>
  <c r="P259" i="2"/>
  <c r="Q259" i="2"/>
  <c r="R259" i="2"/>
  <c r="S259" i="2"/>
  <c r="T259" i="2"/>
  <c r="U259" i="2"/>
  <c r="P260" i="2"/>
  <c r="Q260" i="2"/>
  <c r="R260" i="2"/>
  <c r="S260" i="2"/>
  <c r="T260" i="2"/>
  <c r="U260" i="2"/>
  <c r="P261" i="2"/>
  <c r="Q261" i="2"/>
  <c r="R261" i="2"/>
  <c r="S261" i="2"/>
  <c r="T261" i="2"/>
  <c r="U261" i="2"/>
  <c r="P262" i="2"/>
  <c r="Q262" i="2"/>
  <c r="R262" i="2"/>
  <c r="S262" i="2"/>
  <c r="T262" i="2"/>
  <c r="U262" i="2"/>
  <c r="P263" i="2"/>
  <c r="Q263" i="2"/>
  <c r="R263" i="2"/>
  <c r="S263" i="2"/>
  <c r="T263" i="2"/>
  <c r="U263" i="2"/>
  <c r="P264" i="2"/>
  <c r="Q264" i="2"/>
  <c r="R264" i="2"/>
  <c r="S264" i="2"/>
  <c r="T264" i="2"/>
  <c r="U264" i="2"/>
  <c r="P265" i="2"/>
  <c r="Q265" i="2"/>
  <c r="R265" i="2"/>
  <c r="S265" i="2"/>
  <c r="T265" i="2"/>
  <c r="U265" i="2"/>
  <c r="P266" i="2"/>
  <c r="Q266" i="2"/>
  <c r="R266" i="2"/>
  <c r="S266" i="2"/>
  <c r="T266" i="2"/>
  <c r="U266" i="2"/>
  <c r="P267" i="2"/>
  <c r="Q267" i="2"/>
  <c r="R267" i="2"/>
  <c r="S267" i="2"/>
  <c r="T267" i="2"/>
  <c r="U267" i="2"/>
  <c r="P268" i="2"/>
  <c r="Q268" i="2"/>
  <c r="R268" i="2"/>
  <c r="S268" i="2"/>
  <c r="T268" i="2"/>
  <c r="U268" i="2"/>
  <c r="P269" i="2"/>
  <c r="Q269" i="2"/>
  <c r="R269" i="2"/>
  <c r="S269" i="2"/>
  <c r="T269" i="2"/>
  <c r="U269" i="2"/>
  <c r="P270" i="2"/>
  <c r="Q270" i="2"/>
  <c r="R270" i="2"/>
  <c r="S270" i="2"/>
  <c r="T270" i="2"/>
  <c r="U270" i="2"/>
  <c r="P271" i="2"/>
  <c r="Q271" i="2"/>
  <c r="R271" i="2"/>
  <c r="S271" i="2"/>
  <c r="T271" i="2"/>
  <c r="U271" i="2"/>
  <c r="P272" i="2"/>
  <c r="Q272" i="2"/>
  <c r="R272" i="2"/>
  <c r="S272" i="2"/>
  <c r="T272" i="2"/>
  <c r="U272" i="2"/>
  <c r="P273" i="2"/>
  <c r="Q273" i="2"/>
  <c r="R273" i="2"/>
  <c r="S273" i="2"/>
  <c r="T273" i="2"/>
  <c r="U273" i="2"/>
  <c r="P274" i="2"/>
  <c r="Q274" i="2"/>
  <c r="R274" i="2"/>
  <c r="S274" i="2"/>
  <c r="T274" i="2"/>
  <c r="U274" i="2"/>
  <c r="P275" i="2"/>
  <c r="Q275" i="2"/>
  <c r="R275" i="2"/>
  <c r="S275" i="2"/>
  <c r="T275" i="2"/>
  <c r="U275" i="2"/>
  <c r="P276" i="2"/>
  <c r="Q276" i="2"/>
  <c r="R276" i="2"/>
  <c r="S276" i="2"/>
  <c r="T276" i="2"/>
  <c r="U276" i="2"/>
  <c r="P277" i="2"/>
  <c r="Q277" i="2"/>
  <c r="R277" i="2"/>
  <c r="S277" i="2"/>
  <c r="T277" i="2"/>
  <c r="U277" i="2"/>
  <c r="P278" i="2"/>
  <c r="Q278" i="2"/>
  <c r="R278" i="2"/>
  <c r="S278" i="2"/>
  <c r="T278" i="2"/>
  <c r="U278" i="2"/>
  <c r="P279" i="2"/>
  <c r="Q279" i="2"/>
  <c r="R279" i="2"/>
  <c r="S279" i="2"/>
  <c r="T279" i="2"/>
  <c r="U279" i="2"/>
  <c r="P280" i="2"/>
  <c r="Q280" i="2"/>
  <c r="R280" i="2"/>
  <c r="S280" i="2"/>
  <c r="T280" i="2"/>
  <c r="U280" i="2"/>
  <c r="P281" i="2"/>
  <c r="Q281" i="2"/>
  <c r="R281" i="2"/>
  <c r="S281" i="2"/>
  <c r="T281" i="2"/>
  <c r="U281" i="2"/>
  <c r="P282" i="2"/>
  <c r="Q282" i="2"/>
  <c r="R282" i="2"/>
  <c r="S282" i="2"/>
  <c r="T282" i="2"/>
  <c r="U282" i="2"/>
  <c r="P283" i="2"/>
  <c r="Q283" i="2"/>
  <c r="R283" i="2"/>
  <c r="S283" i="2"/>
  <c r="T283" i="2"/>
  <c r="U283" i="2"/>
  <c r="P284" i="2"/>
  <c r="Q284" i="2"/>
  <c r="R284" i="2"/>
  <c r="S284" i="2"/>
  <c r="T284" i="2"/>
  <c r="U284" i="2"/>
  <c r="P285" i="2"/>
  <c r="Q285" i="2"/>
  <c r="R285" i="2"/>
  <c r="S285" i="2"/>
  <c r="T285" i="2"/>
  <c r="U285" i="2"/>
  <c r="P286" i="2"/>
  <c r="Q286" i="2"/>
  <c r="R286" i="2"/>
  <c r="S286" i="2"/>
  <c r="T286" i="2"/>
  <c r="U286" i="2"/>
  <c r="P287" i="2"/>
  <c r="Q287" i="2"/>
  <c r="R287" i="2"/>
  <c r="S287" i="2"/>
  <c r="T287" i="2"/>
  <c r="U287" i="2"/>
  <c r="P288" i="2"/>
  <c r="Q288" i="2"/>
  <c r="R288" i="2"/>
  <c r="S288" i="2"/>
  <c r="T288" i="2"/>
  <c r="U288" i="2"/>
  <c r="P289" i="2"/>
  <c r="Q289" i="2"/>
  <c r="R289" i="2"/>
  <c r="S289" i="2"/>
  <c r="T289" i="2"/>
  <c r="U289" i="2"/>
  <c r="P290" i="2"/>
  <c r="Q290" i="2"/>
  <c r="R290" i="2"/>
  <c r="S290" i="2"/>
  <c r="T290" i="2"/>
  <c r="U290" i="2"/>
  <c r="P291" i="2"/>
  <c r="Q291" i="2"/>
  <c r="R291" i="2"/>
  <c r="S291" i="2"/>
  <c r="T291" i="2"/>
  <c r="U291" i="2"/>
  <c r="P292" i="2"/>
  <c r="Q292" i="2"/>
  <c r="R292" i="2"/>
  <c r="S292" i="2"/>
  <c r="T292" i="2"/>
  <c r="U292" i="2"/>
  <c r="P293" i="2"/>
  <c r="Q293" i="2"/>
  <c r="R293" i="2"/>
  <c r="S293" i="2"/>
  <c r="T293" i="2"/>
  <c r="U293" i="2"/>
  <c r="P294" i="2"/>
  <c r="Q294" i="2"/>
  <c r="R294" i="2"/>
  <c r="S294" i="2"/>
  <c r="T294" i="2"/>
  <c r="U294" i="2"/>
  <c r="P295" i="2"/>
  <c r="Q295" i="2"/>
  <c r="R295" i="2"/>
  <c r="S295" i="2"/>
  <c r="T295" i="2"/>
  <c r="U295" i="2"/>
  <c r="P296" i="2"/>
  <c r="Q296" i="2"/>
  <c r="R296" i="2"/>
  <c r="S296" i="2"/>
  <c r="T296" i="2"/>
  <c r="U296" i="2"/>
  <c r="P297" i="2"/>
  <c r="Q297" i="2"/>
  <c r="R297" i="2"/>
  <c r="S297" i="2"/>
  <c r="T297" i="2"/>
  <c r="U297" i="2"/>
  <c r="P298" i="2"/>
  <c r="Q298" i="2"/>
  <c r="R298" i="2"/>
  <c r="S298" i="2"/>
  <c r="T298" i="2"/>
  <c r="U298" i="2"/>
  <c r="P299" i="2"/>
  <c r="Q299" i="2"/>
  <c r="R299" i="2"/>
  <c r="S299" i="2"/>
  <c r="T299" i="2"/>
  <c r="U299" i="2"/>
  <c r="P300" i="2"/>
  <c r="Q300" i="2"/>
  <c r="R300" i="2"/>
  <c r="S300" i="2"/>
  <c r="T300" i="2"/>
  <c r="U300" i="2"/>
  <c r="P301" i="2"/>
  <c r="Q301" i="2"/>
  <c r="R301" i="2"/>
  <c r="S301" i="2"/>
  <c r="T301" i="2"/>
  <c r="U301" i="2"/>
  <c r="P302" i="2"/>
  <c r="Q302" i="2"/>
  <c r="R302" i="2"/>
  <c r="S302" i="2"/>
  <c r="T302" i="2"/>
  <c r="U302" i="2"/>
  <c r="P303" i="2"/>
  <c r="Q303" i="2"/>
  <c r="R303" i="2"/>
  <c r="S303" i="2"/>
  <c r="T303" i="2"/>
  <c r="U303" i="2"/>
  <c r="P304" i="2"/>
  <c r="Q304" i="2"/>
  <c r="R304" i="2"/>
  <c r="S304" i="2"/>
  <c r="T304" i="2"/>
  <c r="U304" i="2"/>
  <c r="P305" i="2"/>
  <c r="Q305" i="2"/>
  <c r="R305" i="2"/>
  <c r="S305" i="2"/>
  <c r="T305" i="2"/>
  <c r="U305" i="2"/>
  <c r="P306" i="2"/>
  <c r="Q306" i="2"/>
  <c r="R306" i="2"/>
  <c r="S306" i="2"/>
  <c r="T306" i="2"/>
  <c r="U306" i="2"/>
  <c r="P307" i="2"/>
  <c r="Q307" i="2"/>
  <c r="R307" i="2"/>
  <c r="S307" i="2"/>
  <c r="T307" i="2"/>
  <c r="U307" i="2"/>
  <c r="P308" i="2"/>
  <c r="Q308" i="2"/>
  <c r="R308" i="2"/>
  <c r="S308" i="2"/>
  <c r="T308" i="2"/>
  <c r="U308" i="2"/>
  <c r="P309" i="2"/>
  <c r="Q309" i="2"/>
  <c r="R309" i="2"/>
  <c r="S309" i="2"/>
  <c r="T309" i="2"/>
  <c r="U309" i="2"/>
  <c r="P310" i="2"/>
  <c r="Q310" i="2"/>
  <c r="R310" i="2"/>
  <c r="S310" i="2"/>
  <c r="T310" i="2"/>
  <c r="U310" i="2"/>
  <c r="P311" i="2"/>
  <c r="Q311" i="2"/>
  <c r="R311" i="2"/>
  <c r="S311" i="2"/>
  <c r="T311" i="2"/>
  <c r="U311" i="2"/>
  <c r="P312" i="2"/>
  <c r="Q312" i="2"/>
  <c r="R312" i="2"/>
  <c r="S312" i="2"/>
  <c r="T312" i="2"/>
  <c r="U312" i="2"/>
  <c r="P313" i="2"/>
  <c r="Q313" i="2"/>
  <c r="R313" i="2"/>
  <c r="S313" i="2"/>
  <c r="T313" i="2"/>
  <c r="U313" i="2"/>
  <c r="P314" i="2"/>
  <c r="Q314" i="2"/>
  <c r="R314" i="2"/>
  <c r="S314" i="2"/>
  <c r="T314" i="2"/>
  <c r="U314" i="2"/>
  <c r="P315" i="2"/>
  <c r="Q315" i="2"/>
  <c r="R315" i="2"/>
  <c r="S315" i="2"/>
  <c r="T315" i="2"/>
  <c r="U315" i="2"/>
  <c r="P316" i="2"/>
  <c r="Q316" i="2"/>
  <c r="R316" i="2"/>
  <c r="S316" i="2"/>
  <c r="T316" i="2"/>
  <c r="U316" i="2"/>
  <c r="P317" i="2"/>
  <c r="Q317" i="2"/>
  <c r="R317" i="2"/>
  <c r="S317" i="2"/>
  <c r="T317" i="2"/>
  <c r="U317" i="2"/>
  <c r="P318" i="2"/>
  <c r="Q318" i="2"/>
  <c r="R318" i="2"/>
  <c r="S318" i="2"/>
  <c r="T318" i="2"/>
  <c r="U318" i="2"/>
  <c r="P319" i="2"/>
  <c r="Q319" i="2"/>
  <c r="R319" i="2"/>
  <c r="S319" i="2"/>
  <c r="T319" i="2"/>
  <c r="U319" i="2"/>
  <c r="P320" i="2"/>
  <c r="Q320" i="2"/>
  <c r="R320" i="2"/>
  <c r="S320" i="2"/>
  <c r="T320" i="2"/>
  <c r="U320" i="2"/>
  <c r="P321" i="2"/>
  <c r="Q321" i="2"/>
  <c r="R321" i="2"/>
  <c r="S321" i="2"/>
  <c r="T321" i="2"/>
  <c r="U321" i="2"/>
  <c r="P322" i="2"/>
  <c r="Q322" i="2"/>
  <c r="R322" i="2"/>
  <c r="S322" i="2"/>
  <c r="T322" i="2"/>
  <c r="U322" i="2"/>
  <c r="P323" i="2"/>
  <c r="Q323" i="2"/>
  <c r="R323" i="2"/>
  <c r="S323" i="2"/>
  <c r="T323" i="2"/>
  <c r="U323" i="2"/>
  <c r="P324" i="2"/>
  <c r="Q324" i="2"/>
  <c r="R324" i="2"/>
  <c r="S324" i="2"/>
  <c r="T324" i="2"/>
  <c r="U324" i="2"/>
  <c r="P325" i="2"/>
  <c r="Q325" i="2"/>
  <c r="R325" i="2"/>
  <c r="S325" i="2"/>
  <c r="T325" i="2"/>
  <c r="U325" i="2"/>
  <c r="P326" i="2"/>
  <c r="Q326" i="2"/>
  <c r="R326" i="2"/>
  <c r="S326" i="2"/>
  <c r="T326" i="2"/>
  <c r="U326" i="2"/>
  <c r="P327" i="2"/>
  <c r="Q327" i="2"/>
  <c r="R327" i="2"/>
  <c r="S327" i="2"/>
  <c r="T327" i="2"/>
  <c r="U327" i="2"/>
  <c r="P328" i="2"/>
  <c r="Q328" i="2"/>
  <c r="R328" i="2"/>
  <c r="S328" i="2"/>
  <c r="T328" i="2"/>
  <c r="U328" i="2"/>
  <c r="P329" i="2"/>
  <c r="Q329" i="2"/>
  <c r="R329" i="2"/>
  <c r="S329" i="2"/>
  <c r="T329" i="2"/>
  <c r="U329" i="2"/>
  <c r="P330" i="2"/>
  <c r="Q330" i="2"/>
  <c r="R330" i="2"/>
  <c r="S330" i="2"/>
  <c r="T330" i="2"/>
  <c r="U330" i="2"/>
  <c r="P331" i="2"/>
  <c r="Q331" i="2"/>
  <c r="R331" i="2"/>
  <c r="S331" i="2"/>
  <c r="T331" i="2"/>
  <c r="U331" i="2"/>
  <c r="P332" i="2"/>
  <c r="Q332" i="2"/>
  <c r="R332" i="2"/>
  <c r="S332" i="2"/>
  <c r="T332" i="2"/>
  <c r="U332" i="2"/>
  <c r="P333" i="2"/>
  <c r="Q333" i="2"/>
  <c r="R333" i="2"/>
  <c r="S333" i="2"/>
  <c r="T333" i="2"/>
  <c r="U333" i="2"/>
  <c r="P334" i="2"/>
  <c r="Q334" i="2"/>
  <c r="R334" i="2"/>
  <c r="S334" i="2"/>
  <c r="T334" i="2"/>
  <c r="U334" i="2"/>
  <c r="P335" i="2"/>
  <c r="Q335" i="2"/>
  <c r="R335" i="2"/>
  <c r="S335" i="2"/>
  <c r="T335" i="2"/>
  <c r="U335" i="2"/>
  <c r="P336" i="2"/>
  <c r="Q336" i="2"/>
  <c r="R336" i="2"/>
  <c r="S336" i="2"/>
  <c r="T336" i="2"/>
  <c r="U336" i="2"/>
  <c r="P337" i="2"/>
  <c r="Q337" i="2"/>
  <c r="R337" i="2"/>
  <c r="S337" i="2"/>
  <c r="T337" i="2"/>
  <c r="U337" i="2"/>
  <c r="P338" i="2"/>
  <c r="Q338" i="2"/>
  <c r="R338" i="2"/>
  <c r="S338" i="2"/>
  <c r="T338" i="2"/>
  <c r="U338" i="2"/>
  <c r="P339" i="2"/>
  <c r="Q339" i="2"/>
  <c r="R339" i="2"/>
  <c r="S339" i="2"/>
  <c r="T339" i="2"/>
  <c r="U339" i="2"/>
  <c r="P340" i="2"/>
  <c r="Q340" i="2"/>
  <c r="R340" i="2"/>
  <c r="S340" i="2"/>
  <c r="T340" i="2"/>
  <c r="U340" i="2"/>
  <c r="P341" i="2"/>
  <c r="Q341" i="2"/>
  <c r="R341" i="2"/>
  <c r="S341" i="2"/>
  <c r="T341" i="2"/>
  <c r="U341" i="2"/>
  <c r="P342" i="2"/>
  <c r="Q342" i="2"/>
  <c r="R342" i="2"/>
  <c r="S342" i="2"/>
  <c r="T342" i="2"/>
  <c r="U342" i="2"/>
  <c r="P343" i="2"/>
  <c r="Q343" i="2"/>
  <c r="R343" i="2"/>
  <c r="S343" i="2"/>
  <c r="T343" i="2"/>
  <c r="U343" i="2"/>
  <c r="P344" i="2"/>
  <c r="Q344" i="2"/>
  <c r="R344" i="2"/>
  <c r="S344" i="2"/>
  <c r="T344" i="2"/>
  <c r="U344" i="2"/>
  <c r="P345" i="2"/>
  <c r="Q345" i="2"/>
  <c r="R345" i="2"/>
  <c r="S345" i="2"/>
  <c r="T345" i="2"/>
  <c r="U345" i="2"/>
  <c r="P346" i="2"/>
  <c r="Q346" i="2"/>
  <c r="R346" i="2"/>
  <c r="S346" i="2"/>
  <c r="T346" i="2"/>
  <c r="U346" i="2"/>
  <c r="P347" i="2"/>
  <c r="Q347" i="2"/>
  <c r="R347" i="2"/>
  <c r="S347" i="2"/>
  <c r="T347" i="2"/>
  <c r="U347" i="2"/>
  <c r="P348" i="2"/>
  <c r="Q348" i="2"/>
  <c r="R348" i="2"/>
  <c r="S348" i="2"/>
  <c r="T348" i="2"/>
  <c r="U348" i="2"/>
  <c r="P349" i="2"/>
  <c r="Q349" i="2"/>
  <c r="R349" i="2"/>
  <c r="S349" i="2"/>
  <c r="T349" i="2"/>
  <c r="U349" i="2"/>
  <c r="P350" i="2"/>
  <c r="Q350" i="2"/>
  <c r="R350" i="2"/>
  <c r="S350" i="2"/>
  <c r="T350" i="2"/>
  <c r="U350" i="2"/>
  <c r="P351" i="2"/>
  <c r="Q351" i="2"/>
  <c r="R351" i="2"/>
  <c r="S351" i="2"/>
  <c r="T351" i="2"/>
  <c r="U351" i="2"/>
  <c r="P352" i="2"/>
  <c r="Q352" i="2"/>
  <c r="R352" i="2"/>
  <c r="S352" i="2"/>
  <c r="T352" i="2"/>
  <c r="U352" i="2"/>
  <c r="P353" i="2"/>
  <c r="Q353" i="2"/>
  <c r="R353" i="2"/>
  <c r="S353" i="2"/>
  <c r="T353" i="2"/>
  <c r="U353" i="2"/>
  <c r="P354" i="2"/>
  <c r="Q354" i="2"/>
  <c r="R354" i="2"/>
  <c r="S354" i="2"/>
  <c r="T354" i="2"/>
  <c r="U354" i="2"/>
  <c r="P355" i="2"/>
  <c r="Q355" i="2"/>
  <c r="R355" i="2"/>
  <c r="S355" i="2"/>
  <c r="T355" i="2"/>
  <c r="U355" i="2"/>
  <c r="P356" i="2"/>
  <c r="Q356" i="2"/>
  <c r="R356" i="2"/>
  <c r="S356" i="2"/>
  <c r="T356" i="2"/>
  <c r="U356" i="2"/>
  <c r="P357" i="2"/>
  <c r="Q357" i="2"/>
  <c r="R357" i="2"/>
  <c r="S357" i="2"/>
  <c r="T357" i="2"/>
  <c r="U357" i="2"/>
  <c r="P358" i="2"/>
  <c r="Q358" i="2"/>
  <c r="R358" i="2"/>
  <c r="S358" i="2"/>
  <c r="T358" i="2"/>
  <c r="U358" i="2"/>
  <c r="P359" i="2"/>
  <c r="Q359" i="2"/>
  <c r="R359" i="2"/>
  <c r="S359" i="2"/>
  <c r="T359" i="2"/>
  <c r="U359" i="2"/>
  <c r="P360" i="2"/>
  <c r="Q360" i="2"/>
  <c r="R360" i="2"/>
  <c r="S360" i="2"/>
  <c r="T360" i="2"/>
  <c r="U360" i="2"/>
  <c r="P361" i="2"/>
  <c r="Q361" i="2"/>
  <c r="R361" i="2"/>
  <c r="S361" i="2"/>
  <c r="T361" i="2"/>
  <c r="U361" i="2"/>
  <c r="P362" i="2"/>
  <c r="Q362" i="2"/>
  <c r="R362" i="2"/>
  <c r="S362" i="2"/>
  <c r="T362" i="2"/>
  <c r="U362" i="2"/>
  <c r="P363" i="2"/>
  <c r="Q363" i="2"/>
  <c r="R363" i="2"/>
  <c r="S363" i="2"/>
  <c r="T363" i="2"/>
  <c r="U363" i="2"/>
  <c r="P364" i="2"/>
  <c r="Q364" i="2"/>
  <c r="R364" i="2"/>
  <c r="S364" i="2"/>
  <c r="T364" i="2"/>
  <c r="U364" i="2"/>
  <c r="P365" i="2"/>
  <c r="Q365" i="2"/>
  <c r="R365" i="2"/>
  <c r="S365" i="2"/>
  <c r="T365" i="2"/>
  <c r="U365" i="2"/>
  <c r="P366" i="2"/>
  <c r="Q366" i="2"/>
  <c r="R366" i="2"/>
  <c r="S366" i="2"/>
  <c r="T366" i="2"/>
  <c r="U366" i="2"/>
  <c r="P367" i="2"/>
  <c r="Q367" i="2"/>
  <c r="R367" i="2"/>
  <c r="S367" i="2"/>
  <c r="T367" i="2"/>
  <c r="U367" i="2"/>
  <c r="P368" i="2"/>
  <c r="Q368" i="2"/>
  <c r="R368" i="2"/>
  <c r="S368" i="2"/>
  <c r="T368" i="2"/>
  <c r="U368" i="2"/>
  <c r="P369" i="2"/>
  <c r="Q369" i="2"/>
  <c r="R369" i="2"/>
  <c r="S369" i="2"/>
  <c r="T369" i="2"/>
  <c r="U369" i="2"/>
  <c r="P370" i="2"/>
  <c r="Q370" i="2"/>
  <c r="R370" i="2"/>
  <c r="S370" i="2"/>
  <c r="T370" i="2"/>
  <c r="U370" i="2"/>
  <c r="P371" i="2"/>
  <c r="Q371" i="2"/>
  <c r="R371" i="2"/>
  <c r="S371" i="2"/>
  <c r="T371" i="2"/>
  <c r="U371" i="2"/>
  <c r="P372" i="2"/>
  <c r="Q372" i="2"/>
  <c r="R372" i="2"/>
  <c r="S372" i="2"/>
  <c r="T372" i="2"/>
  <c r="U372" i="2"/>
  <c r="P373" i="2"/>
  <c r="Q373" i="2"/>
  <c r="R373" i="2"/>
  <c r="S373" i="2"/>
  <c r="T373" i="2"/>
  <c r="U373" i="2"/>
  <c r="P374" i="2"/>
  <c r="Q374" i="2"/>
  <c r="R374" i="2"/>
  <c r="S374" i="2"/>
  <c r="T374" i="2"/>
  <c r="U374" i="2"/>
  <c r="P375" i="2"/>
  <c r="Q375" i="2"/>
  <c r="R375" i="2"/>
  <c r="S375" i="2"/>
  <c r="T375" i="2"/>
  <c r="U375" i="2"/>
  <c r="P376" i="2"/>
  <c r="Q376" i="2"/>
  <c r="R376" i="2"/>
  <c r="S376" i="2"/>
  <c r="T376" i="2"/>
  <c r="U376" i="2"/>
  <c r="P377" i="2"/>
  <c r="Q377" i="2"/>
  <c r="R377" i="2"/>
  <c r="S377" i="2"/>
  <c r="T377" i="2"/>
  <c r="U377" i="2"/>
  <c r="P378" i="2"/>
  <c r="Q378" i="2"/>
  <c r="R378" i="2"/>
  <c r="S378" i="2"/>
  <c r="T378" i="2"/>
  <c r="U378" i="2"/>
  <c r="P379" i="2"/>
  <c r="Q379" i="2"/>
  <c r="R379" i="2"/>
  <c r="S379" i="2"/>
  <c r="T379" i="2"/>
  <c r="U379" i="2"/>
  <c r="P380" i="2"/>
  <c r="Q380" i="2"/>
  <c r="R380" i="2"/>
  <c r="S380" i="2"/>
  <c r="T380" i="2"/>
  <c r="U380" i="2"/>
  <c r="P381" i="2"/>
  <c r="Q381" i="2"/>
  <c r="R381" i="2"/>
  <c r="S381" i="2"/>
  <c r="T381" i="2"/>
  <c r="U381" i="2"/>
  <c r="P382" i="2"/>
  <c r="Q382" i="2"/>
  <c r="R382" i="2"/>
  <c r="S382" i="2"/>
  <c r="T382" i="2"/>
  <c r="U382" i="2"/>
  <c r="P383" i="2"/>
  <c r="Q383" i="2"/>
  <c r="R383" i="2"/>
  <c r="S383" i="2"/>
  <c r="T383" i="2"/>
  <c r="U383" i="2"/>
  <c r="P384" i="2"/>
  <c r="Q384" i="2"/>
  <c r="R384" i="2"/>
  <c r="S384" i="2"/>
  <c r="T384" i="2"/>
  <c r="U384" i="2"/>
  <c r="P385" i="2"/>
  <c r="Q385" i="2"/>
  <c r="R385" i="2"/>
  <c r="S385" i="2"/>
  <c r="T385" i="2"/>
  <c r="U385" i="2"/>
  <c r="P386" i="2"/>
  <c r="Q386" i="2"/>
  <c r="R386" i="2"/>
  <c r="S386" i="2"/>
  <c r="T386" i="2"/>
  <c r="U386" i="2"/>
  <c r="P387" i="2"/>
  <c r="Q387" i="2"/>
  <c r="R387" i="2"/>
  <c r="S387" i="2"/>
  <c r="T387" i="2"/>
  <c r="U387" i="2"/>
  <c r="P388" i="2"/>
  <c r="Q388" i="2"/>
  <c r="R388" i="2"/>
  <c r="S388" i="2"/>
  <c r="T388" i="2"/>
  <c r="U388" i="2"/>
  <c r="P389" i="2"/>
  <c r="Q389" i="2"/>
  <c r="R389" i="2"/>
  <c r="S389" i="2"/>
  <c r="T389" i="2"/>
  <c r="U389" i="2"/>
  <c r="P390" i="2"/>
  <c r="Q390" i="2"/>
  <c r="R390" i="2"/>
  <c r="S390" i="2"/>
  <c r="T390" i="2"/>
  <c r="U390" i="2"/>
  <c r="P391" i="2"/>
  <c r="Q391" i="2"/>
  <c r="R391" i="2"/>
  <c r="S391" i="2"/>
  <c r="T391" i="2"/>
  <c r="U391" i="2"/>
  <c r="P392" i="2"/>
  <c r="Q392" i="2"/>
  <c r="R392" i="2"/>
  <c r="S392" i="2"/>
  <c r="T392" i="2"/>
  <c r="U392" i="2"/>
  <c r="P393" i="2"/>
  <c r="Q393" i="2"/>
  <c r="R393" i="2"/>
  <c r="S393" i="2"/>
  <c r="T393" i="2"/>
  <c r="U393" i="2"/>
  <c r="P394" i="2"/>
  <c r="Q394" i="2"/>
  <c r="R394" i="2"/>
  <c r="S394" i="2"/>
  <c r="T394" i="2"/>
  <c r="U394" i="2"/>
  <c r="P395" i="2"/>
  <c r="Q395" i="2"/>
  <c r="R395" i="2"/>
  <c r="S395" i="2"/>
  <c r="T395" i="2"/>
  <c r="U395" i="2"/>
  <c r="P396" i="2"/>
  <c r="Q396" i="2"/>
  <c r="R396" i="2"/>
  <c r="S396" i="2"/>
  <c r="T396" i="2"/>
  <c r="U396" i="2"/>
  <c r="P397" i="2"/>
  <c r="Q397" i="2"/>
  <c r="R397" i="2"/>
  <c r="S397" i="2"/>
  <c r="T397" i="2"/>
  <c r="U397" i="2"/>
  <c r="P398" i="2"/>
  <c r="Q398" i="2"/>
  <c r="R398" i="2"/>
  <c r="S398" i="2"/>
  <c r="T398" i="2"/>
  <c r="U398" i="2"/>
  <c r="P399" i="2"/>
  <c r="Q399" i="2"/>
  <c r="R399" i="2"/>
  <c r="S399" i="2"/>
  <c r="T399" i="2"/>
  <c r="U399" i="2"/>
  <c r="P400" i="2"/>
  <c r="Q400" i="2"/>
  <c r="R400" i="2"/>
  <c r="S400" i="2"/>
  <c r="T400" i="2"/>
  <c r="U400" i="2"/>
  <c r="P401" i="2"/>
  <c r="Q401" i="2"/>
  <c r="R401" i="2"/>
  <c r="S401" i="2"/>
  <c r="T401" i="2"/>
  <c r="U401" i="2"/>
  <c r="P402" i="2"/>
  <c r="Q402" i="2"/>
  <c r="R402" i="2"/>
  <c r="S402" i="2"/>
  <c r="T402" i="2"/>
  <c r="U402" i="2"/>
  <c r="P403" i="2"/>
  <c r="Q403" i="2"/>
  <c r="R403" i="2"/>
  <c r="S403" i="2"/>
  <c r="T403" i="2"/>
  <c r="U403" i="2"/>
  <c r="P404" i="2"/>
  <c r="Q404" i="2"/>
  <c r="R404" i="2"/>
  <c r="S404" i="2"/>
  <c r="T404" i="2"/>
  <c r="U404" i="2"/>
  <c r="P405" i="2"/>
  <c r="Q405" i="2"/>
  <c r="R405" i="2"/>
  <c r="S405" i="2"/>
  <c r="T405" i="2"/>
  <c r="U405" i="2"/>
  <c r="P406" i="2"/>
  <c r="Q406" i="2"/>
  <c r="R406" i="2"/>
  <c r="S406" i="2"/>
  <c r="T406" i="2"/>
  <c r="U406" i="2"/>
  <c r="P407" i="2"/>
  <c r="Q407" i="2"/>
  <c r="R407" i="2"/>
  <c r="S407" i="2"/>
  <c r="T407" i="2"/>
  <c r="U407" i="2"/>
  <c r="P408" i="2"/>
  <c r="Q408" i="2"/>
  <c r="R408" i="2"/>
  <c r="S408" i="2"/>
  <c r="T408" i="2"/>
  <c r="U408" i="2"/>
  <c r="P409" i="2"/>
  <c r="Q409" i="2"/>
  <c r="R409" i="2"/>
  <c r="S409" i="2"/>
  <c r="T409" i="2"/>
  <c r="U409" i="2"/>
  <c r="P410" i="2"/>
  <c r="Q410" i="2"/>
  <c r="R410" i="2"/>
  <c r="S410" i="2"/>
  <c r="T410" i="2"/>
  <c r="U410" i="2"/>
  <c r="P411" i="2"/>
  <c r="Q411" i="2"/>
  <c r="R411" i="2"/>
  <c r="S411" i="2"/>
  <c r="T411" i="2"/>
  <c r="U411" i="2"/>
  <c r="P412" i="2"/>
  <c r="Q412" i="2"/>
  <c r="R412" i="2"/>
  <c r="S412" i="2"/>
  <c r="T412" i="2"/>
  <c r="U412" i="2"/>
  <c r="P413" i="2"/>
  <c r="Q413" i="2"/>
  <c r="R413" i="2"/>
  <c r="S413" i="2"/>
  <c r="T413" i="2"/>
  <c r="U413" i="2"/>
  <c r="P414" i="2"/>
  <c r="Q414" i="2"/>
  <c r="R414" i="2"/>
  <c r="S414" i="2"/>
  <c r="T414" i="2"/>
  <c r="U414" i="2"/>
  <c r="P415" i="2"/>
  <c r="Q415" i="2"/>
  <c r="R415" i="2"/>
  <c r="S415" i="2"/>
  <c r="T415" i="2"/>
  <c r="U415" i="2"/>
  <c r="P416" i="2"/>
  <c r="Q416" i="2"/>
  <c r="R416" i="2"/>
  <c r="S416" i="2"/>
  <c r="T416" i="2"/>
  <c r="U416" i="2"/>
  <c r="P417" i="2"/>
  <c r="Q417" i="2"/>
  <c r="R417" i="2"/>
  <c r="S417" i="2"/>
  <c r="T417" i="2"/>
  <c r="U417" i="2"/>
  <c r="P418" i="2"/>
  <c r="Q418" i="2"/>
  <c r="R418" i="2"/>
  <c r="S418" i="2"/>
  <c r="T418" i="2"/>
  <c r="U418" i="2"/>
  <c r="P419" i="2"/>
  <c r="Q419" i="2"/>
  <c r="R419" i="2"/>
  <c r="S419" i="2"/>
  <c r="T419" i="2"/>
  <c r="U419" i="2"/>
  <c r="P420" i="2"/>
  <c r="Q420" i="2"/>
  <c r="R420" i="2"/>
  <c r="S420" i="2"/>
  <c r="T420" i="2"/>
  <c r="U420" i="2"/>
  <c r="P421" i="2"/>
  <c r="Q421" i="2"/>
  <c r="R421" i="2"/>
  <c r="S421" i="2"/>
  <c r="T421" i="2"/>
  <c r="U421" i="2"/>
  <c r="P422" i="2"/>
  <c r="Q422" i="2"/>
  <c r="R422" i="2"/>
  <c r="S422" i="2"/>
  <c r="T422" i="2"/>
  <c r="U422" i="2"/>
  <c r="P423" i="2"/>
  <c r="Q423" i="2"/>
  <c r="R423" i="2"/>
  <c r="S423" i="2"/>
  <c r="T423" i="2"/>
  <c r="U423" i="2"/>
  <c r="P424" i="2"/>
  <c r="Q424" i="2"/>
  <c r="R424" i="2"/>
  <c r="S424" i="2"/>
  <c r="T424" i="2"/>
  <c r="U424" i="2"/>
  <c r="P425" i="2"/>
  <c r="Q425" i="2"/>
  <c r="R425" i="2"/>
  <c r="S425" i="2"/>
  <c r="T425" i="2"/>
  <c r="U425" i="2"/>
  <c r="P426" i="2"/>
  <c r="Q426" i="2"/>
  <c r="R426" i="2"/>
  <c r="S426" i="2"/>
  <c r="T426" i="2"/>
  <c r="U426" i="2"/>
  <c r="P427" i="2"/>
  <c r="Q427" i="2"/>
  <c r="R427" i="2"/>
  <c r="S427" i="2"/>
  <c r="T427" i="2"/>
  <c r="U427" i="2"/>
  <c r="P428" i="2"/>
  <c r="Q428" i="2"/>
  <c r="R428" i="2"/>
  <c r="S428" i="2"/>
  <c r="T428" i="2"/>
  <c r="U428" i="2"/>
  <c r="P429" i="2"/>
  <c r="Q429" i="2"/>
  <c r="R429" i="2"/>
  <c r="S429" i="2"/>
  <c r="T429" i="2"/>
  <c r="U429" i="2"/>
  <c r="P430" i="2"/>
  <c r="Q430" i="2"/>
  <c r="R430" i="2"/>
  <c r="S430" i="2"/>
  <c r="T430" i="2"/>
  <c r="U430" i="2"/>
  <c r="P431" i="2"/>
  <c r="Q431" i="2"/>
  <c r="R431" i="2"/>
  <c r="S431" i="2"/>
  <c r="T431" i="2"/>
  <c r="U431" i="2"/>
  <c r="P432" i="2"/>
  <c r="Q432" i="2"/>
  <c r="R432" i="2"/>
  <c r="S432" i="2"/>
  <c r="T432" i="2"/>
  <c r="U432" i="2"/>
  <c r="P433" i="2"/>
  <c r="Q433" i="2"/>
  <c r="R433" i="2"/>
  <c r="S433" i="2"/>
  <c r="T433" i="2"/>
  <c r="U433" i="2"/>
  <c r="P434" i="2"/>
  <c r="Q434" i="2"/>
  <c r="R434" i="2"/>
  <c r="S434" i="2"/>
  <c r="T434" i="2"/>
  <c r="U434" i="2"/>
  <c r="P435" i="2"/>
  <c r="Q435" i="2"/>
  <c r="R435" i="2"/>
  <c r="S435" i="2"/>
  <c r="T435" i="2"/>
  <c r="U435" i="2"/>
  <c r="P436" i="2"/>
  <c r="Q436" i="2"/>
  <c r="R436" i="2"/>
  <c r="S436" i="2"/>
  <c r="T436" i="2"/>
  <c r="U436" i="2"/>
  <c r="P437" i="2"/>
  <c r="Q437" i="2"/>
  <c r="R437" i="2"/>
  <c r="S437" i="2"/>
  <c r="T437" i="2"/>
  <c r="U437" i="2"/>
  <c r="P438" i="2"/>
  <c r="Q438" i="2"/>
  <c r="R438" i="2"/>
  <c r="S438" i="2"/>
  <c r="T438" i="2"/>
  <c r="U438" i="2"/>
  <c r="P439" i="2"/>
  <c r="Q439" i="2"/>
  <c r="R439" i="2"/>
  <c r="S439" i="2"/>
  <c r="T439" i="2"/>
  <c r="U439" i="2"/>
  <c r="P440" i="2"/>
  <c r="Q440" i="2"/>
  <c r="R440" i="2"/>
  <c r="S440" i="2"/>
  <c r="T440" i="2"/>
  <c r="U440" i="2"/>
  <c r="P441" i="2"/>
  <c r="Q441" i="2"/>
  <c r="R441" i="2"/>
  <c r="S441" i="2"/>
  <c r="T441" i="2"/>
  <c r="U441" i="2"/>
  <c r="P442" i="2"/>
  <c r="Q442" i="2"/>
  <c r="R442" i="2"/>
  <c r="S442" i="2"/>
  <c r="T442" i="2"/>
  <c r="U442" i="2"/>
  <c r="P443" i="2"/>
  <c r="Q443" i="2"/>
  <c r="R443" i="2"/>
  <c r="S443" i="2"/>
  <c r="T443" i="2"/>
  <c r="U443" i="2"/>
  <c r="P444" i="2"/>
  <c r="Q444" i="2"/>
  <c r="R444" i="2"/>
  <c r="S444" i="2"/>
  <c r="T444" i="2"/>
  <c r="U444" i="2"/>
  <c r="P445" i="2"/>
  <c r="Q445" i="2"/>
  <c r="R445" i="2"/>
  <c r="S445" i="2"/>
  <c r="T445" i="2"/>
  <c r="U445" i="2"/>
  <c r="P446" i="2"/>
  <c r="Q446" i="2"/>
  <c r="R446" i="2"/>
  <c r="S446" i="2"/>
  <c r="T446" i="2"/>
  <c r="U446" i="2"/>
  <c r="P447" i="2"/>
  <c r="Q447" i="2"/>
  <c r="R447" i="2"/>
  <c r="S447" i="2"/>
  <c r="T447" i="2"/>
  <c r="U447" i="2"/>
  <c r="P448" i="2"/>
  <c r="Q448" i="2"/>
  <c r="R448" i="2"/>
  <c r="S448" i="2"/>
  <c r="T448" i="2"/>
  <c r="U448" i="2"/>
  <c r="P449" i="2"/>
  <c r="Q449" i="2"/>
  <c r="R449" i="2"/>
  <c r="S449" i="2"/>
  <c r="T449" i="2"/>
  <c r="U449" i="2"/>
  <c r="P450" i="2"/>
  <c r="Q450" i="2"/>
  <c r="R450" i="2"/>
  <c r="S450" i="2"/>
  <c r="T450" i="2"/>
  <c r="U450" i="2"/>
  <c r="P451" i="2"/>
  <c r="Q451" i="2"/>
  <c r="R451" i="2"/>
  <c r="S451" i="2"/>
  <c r="T451" i="2"/>
  <c r="U451" i="2"/>
  <c r="P452" i="2"/>
  <c r="Q452" i="2"/>
  <c r="R452" i="2"/>
  <c r="S452" i="2"/>
  <c r="T452" i="2"/>
  <c r="U452" i="2"/>
  <c r="P453" i="2"/>
  <c r="Q453" i="2"/>
  <c r="R453" i="2"/>
  <c r="S453" i="2"/>
  <c r="T453" i="2"/>
  <c r="U453" i="2"/>
  <c r="P454" i="2"/>
  <c r="Q454" i="2"/>
  <c r="R454" i="2"/>
  <c r="S454" i="2"/>
  <c r="T454" i="2"/>
  <c r="U454" i="2"/>
  <c r="P455" i="2"/>
  <c r="Q455" i="2"/>
  <c r="R455" i="2"/>
  <c r="S455" i="2"/>
  <c r="T455" i="2"/>
  <c r="U455" i="2"/>
  <c r="P456" i="2"/>
  <c r="Q456" i="2"/>
  <c r="R456" i="2"/>
  <c r="S456" i="2"/>
  <c r="T456" i="2"/>
  <c r="U456" i="2"/>
  <c r="P457" i="2"/>
  <c r="Q457" i="2"/>
  <c r="R457" i="2"/>
  <c r="S457" i="2"/>
  <c r="T457" i="2"/>
  <c r="U457" i="2"/>
  <c r="P458" i="2"/>
  <c r="Q458" i="2"/>
  <c r="R458" i="2"/>
  <c r="S458" i="2"/>
  <c r="T458" i="2"/>
  <c r="U458" i="2"/>
  <c r="P459" i="2"/>
  <c r="Q459" i="2"/>
  <c r="R459" i="2"/>
  <c r="S459" i="2"/>
  <c r="T459" i="2"/>
  <c r="U459" i="2"/>
  <c r="P460" i="2"/>
  <c r="Q460" i="2"/>
  <c r="R460" i="2"/>
  <c r="S460" i="2"/>
  <c r="T460" i="2"/>
  <c r="U460" i="2"/>
  <c r="P461" i="2"/>
  <c r="Q461" i="2"/>
  <c r="R461" i="2"/>
  <c r="S461" i="2"/>
  <c r="T461" i="2"/>
  <c r="U461" i="2"/>
  <c r="P462" i="2"/>
  <c r="Q462" i="2"/>
  <c r="R462" i="2"/>
  <c r="S462" i="2"/>
  <c r="T462" i="2"/>
  <c r="U462" i="2"/>
  <c r="P463" i="2"/>
  <c r="Q463" i="2"/>
  <c r="R463" i="2"/>
  <c r="S463" i="2"/>
  <c r="T463" i="2"/>
  <c r="U463" i="2"/>
  <c r="P464" i="2"/>
  <c r="Q464" i="2"/>
  <c r="R464" i="2"/>
  <c r="S464" i="2"/>
  <c r="T464" i="2"/>
  <c r="U464" i="2"/>
  <c r="P465" i="2"/>
  <c r="Q465" i="2"/>
  <c r="R465" i="2"/>
  <c r="S465" i="2"/>
  <c r="T465" i="2"/>
  <c r="U465" i="2"/>
  <c r="P466" i="2"/>
  <c r="Q466" i="2"/>
  <c r="R466" i="2"/>
  <c r="S466" i="2"/>
  <c r="T466" i="2"/>
  <c r="U466" i="2"/>
  <c r="P467" i="2"/>
  <c r="Q467" i="2"/>
  <c r="R467" i="2"/>
  <c r="S467" i="2"/>
  <c r="T467" i="2"/>
  <c r="U467" i="2"/>
  <c r="P468" i="2"/>
  <c r="Q468" i="2"/>
  <c r="R468" i="2"/>
  <c r="S468" i="2"/>
  <c r="T468" i="2"/>
  <c r="U468" i="2"/>
  <c r="P469" i="2"/>
  <c r="Q469" i="2"/>
  <c r="R469" i="2"/>
  <c r="S469" i="2"/>
  <c r="T469" i="2"/>
  <c r="U469" i="2"/>
  <c r="P470" i="2"/>
  <c r="Q470" i="2"/>
  <c r="R470" i="2"/>
  <c r="S470" i="2"/>
  <c r="T470" i="2"/>
  <c r="U470" i="2"/>
  <c r="P471" i="2"/>
  <c r="Q471" i="2"/>
  <c r="R471" i="2"/>
  <c r="S471" i="2"/>
  <c r="T471" i="2"/>
  <c r="U471" i="2"/>
  <c r="P472" i="2"/>
  <c r="Q472" i="2"/>
  <c r="R472" i="2"/>
  <c r="S472" i="2"/>
  <c r="T472" i="2"/>
  <c r="U472" i="2"/>
  <c r="P473" i="2"/>
  <c r="Q473" i="2"/>
  <c r="R473" i="2"/>
  <c r="S473" i="2"/>
  <c r="T473" i="2"/>
  <c r="U473" i="2"/>
  <c r="P474" i="2"/>
  <c r="Q474" i="2"/>
  <c r="R474" i="2"/>
  <c r="S474" i="2"/>
  <c r="T474" i="2"/>
  <c r="U474" i="2"/>
  <c r="P475" i="2"/>
  <c r="Q475" i="2"/>
  <c r="R475" i="2"/>
  <c r="S475" i="2"/>
  <c r="T475" i="2"/>
  <c r="U475" i="2"/>
  <c r="P476" i="2"/>
  <c r="Q476" i="2"/>
  <c r="R476" i="2"/>
  <c r="S476" i="2"/>
  <c r="T476" i="2"/>
  <c r="U476" i="2"/>
  <c r="P477" i="2"/>
  <c r="Q477" i="2"/>
  <c r="R477" i="2"/>
  <c r="S477" i="2"/>
  <c r="T477" i="2"/>
  <c r="U477" i="2"/>
  <c r="P478" i="2"/>
  <c r="Q478" i="2"/>
  <c r="R478" i="2"/>
  <c r="S478" i="2"/>
  <c r="T478" i="2"/>
  <c r="U478" i="2"/>
  <c r="P479" i="2"/>
  <c r="Q479" i="2"/>
  <c r="R479" i="2"/>
  <c r="S479" i="2"/>
  <c r="T479" i="2"/>
  <c r="U479" i="2"/>
  <c r="P480" i="2"/>
  <c r="Q480" i="2"/>
  <c r="R480" i="2"/>
  <c r="S480" i="2"/>
  <c r="T480" i="2"/>
  <c r="U480" i="2"/>
  <c r="P481" i="2"/>
  <c r="Q481" i="2"/>
  <c r="R481" i="2"/>
  <c r="S481" i="2"/>
  <c r="T481" i="2"/>
  <c r="U481" i="2"/>
  <c r="P482" i="2"/>
  <c r="Q482" i="2"/>
  <c r="R482" i="2"/>
  <c r="S482" i="2"/>
  <c r="T482" i="2"/>
  <c r="U482" i="2"/>
  <c r="P483" i="2"/>
  <c r="Q483" i="2"/>
  <c r="R483" i="2"/>
  <c r="S483" i="2"/>
  <c r="T483" i="2"/>
  <c r="U483" i="2"/>
  <c r="P484" i="2"/>
  <c r="Q484" i="2"/>
  <c r="R484" i="2"/>
  <c r="S484" i="2"/>
  <c r="T484" i="2"/>
  <c r="U484" i="2"/>
  <c r="P485" i="2"/>
  <c r="Q485" i="2"/>
  <c r="R485" i="2"/>
  <c r="S485" i="2"/>
  <c r="T485" i="2"/>
  <c r="U485" i="2"/>
  <c r="P486" i="2"/>
  <c r="Q486" i="2"/>
  <c r="R486" i="2"/>
  <c r="S486" i="2"/>
  <c r="T486" i="2"/>
  <c r="U486" i="2"/>
  <c r="P487" i="2"/>
  <c r="Q487" i="2"/>
  <c r="R487" i="2"/>
  <c r="S487" i="2"/>
  <c r="T487" i="2"/>
  <c r="U487" i="2"/>
  <c r="P488" i="2"/>
  <c r="Q488" i="2"/>
  <c r="R488" i="2"/>
  <c r="S488" i="2"/>
  <c r="T488" i="2"/>
  <c r="U488" i="2"/>
  <c r="P489" i="2"/>
  <c r="Q489" i="2"/>
  <c r="R489" i="2"/>
  <c r="S489" i="2"/>
  <c r="T489" i="2"/>
  <c r="U489" i="2"/>
  <c r="P490" i="2"/>
  <c r="Q490" i="2"/>
  <c r="R490" i="2"/>
  <c r="S490" i="2"/>
  <c r="T490" i="2"/>
  <c r="U490" i="2"/>
  <c r="P491" i="2"/>
  <c r="Q491" i="2"/>
  <c r="R491" i="2"/>
  <c r="S491" i="2"/>
  <c r="T491" i="2"/>
  <c r="U491" i="2"/>
  <c r="P492" i="2"/>
  <c r="Q492" i="2"/>
  <c r="R492" i="2"/>
  <c r="S492" i="2"/>
  <c r="T492" i="2"/>
  <c r="U492" i="2"/>
  <c r="P493" i="2"/>
  <c r="Q493" i="2"/>
  <c r="R493" i="2"/>
  <c r="S493" i="2"/>
  <c r="T493" i="2"/>
  <c r="U493" i="2"/>
  <c r="P494" i="2"/>
  <c r="Q494" i="2"/>
  <c r="R494" i="2"/>
  <c r="S494" i="2"/>
  <c r="T494" i="2"/>
  <c r="U494" i="2"/>
  <c r="P495" i="2"/>
  <c r="Q495" i="2"/>
  <c r="R495" i="2"/>
  <c r="S495" i="2"/>
  <c r="T495" i="2"/>
  <c r="U495" i="2"/>
  <c r="P496" i="2"/>
  <c r="Q496" i="2"/>
  <c r="R496" i="2"/>
  <c r="S496" i="2"/>
  <c r="T496" i="2"/>
  <c r="U496" i="2"/>
  <c r="P497" i="2"/>
  <c r="Q497" i="2"/>
  <c r="R497" i="2"/>
  <c r="S497" i="2"/>
  <c r="T497" i="2"/>
  <c r="U497" i="2"/>
  <c r="P498" i="2"/>
  <c r="Q498" i="2"/>
  <c r="R498" i="2"/>
  <c r="S498" i="2"/>
  <c r="T498" i="2"/>
  <c r="U498" i="2"/>
  <c r="P499" i="2"/>
  <c r="Q499" i="2"/>
  <c r="R499" i="2"/>
  <c r="S499" i="2"/>
  <c r="T499" i="2"/>
  <c r="U499" i="2"/>
  <c r="P500" i="2"/>
  <c r="Q500" i="2"/>
  <c r="R500" i="2"/>
  <c r="S500" i="2"/>
  <c r="T500" i="2"/>
  <c r="U500" i="2"/>
  <c r="P501" i="2"/>
  <c r="Q501" i="2"/>
  <c r="R501" i="2"/>
  <c r="S501" i="2"/>
  <c r="T501" i="2"/>
  <c r="U501" i="2"/>
  <c r="P502" i="2"/>
  <c r="Q502" i="2"/>
  <c r="R502" i="2"/>
  <c r="S502" i="2"/>
  <c r="T502" i="2"/>
  <c r="U502" i="2"/>
  <c r="P503" i="2"/>
  <c r="Q503" i="2"/>
  <c r="R503" i="2"/>
  <c r="S503" i="2"/>
  <c r="T503" i="2"/>
  <c r="U503" i="2"/>
  <c r="P504" i="2"/>
  <c r="Q504" i="2"/>
  <c r="R504" i="2"/>
  <c r="S504" i="2"/>
  <c r="T504" i="2"/>
  <c r="U504" i="2"/>
  <c r="P505" i="2"/>
  <c r="Q505" i="2"/>
  <c r="R505" i="2"/>
  <c r="S505" i="2"/>
  <c r="T505" i="2"/>
  <c r="U505" i="2"/>
  <c r="P506" i="2"/>
  <c r="Q506" i="2"/>
  <c r="R506" i="2"/>
  <c r="S506" i="2"/>
  <c r="T506" i="2"/>
  <c r="U506" i="2"/>
  <c r="P507" i="2"/>
  <c r="Q507" i="2"/>
  <c r="R507" i="2"/>
  <c r="S507" i="2"/>
  <c r="T507" i="2"/>
  <c r="U507" i="2"/>
  <c r="P508" i="2"/>
  <c r="Q508" i="2"/>
  <c r="R508" i="2"/>
  <c r="S508" i="2"/>
  <c r="T508" i="2"/>
  <c r="U508" i="2"/>
  <c r="P509" i="2"/>
  <c r="Q509" i="2"/>
  <c r="R509" i="2"/>
  <c r="S509" i="2"/>
  <c r="T509" i="2"/>
  <c r="U509" i="2"/>
  <c r="P510" i="2"/>
  <c r="Q510" i="2"/>
  <c r="R510" i="2"/>
  <c r="S510" i="2"/>
  <c r="T510" i="2"/>
  <c r="U510" i="2"/>
  <c r="P511" i="2"/>
  <c r="Q511" i="2"/>
  <c r="R511" i="2"/>
  <c r="S511" i="2"/>
  <c r="T511" i="2"/>
  <c r="U511" i="2"/>
  <c r="P512" i="2"/>
  <c r="Q512" i="2"/>
  <c r="R512" i="2"/>
  <c r="S512" i="2"/>
  <c r="T512" i="2"/>
  <c r="U512" i="2"/>
  <c r="P513" i="2"/>
  <c r="Q513" i="2"/>
  <c r="R513" i="2"/>
  <c r="S513" i="2"/>
  <c r="T513" i="2"/>
  <c r="U513" i="2"/>
  <c r="P514" i="2"/>
  <c r="Q514" i="2"/>
  <c r="R514" i="2"/>
  <c r="S514" i="2"/>
  <c r="T514" i="2"/>
  <c r="U514" i="2"/>
  <c r="P515" i="2"/>
  <c r="Q515" i="2"/>
  <c r="R515" i="2"/>
  <c r="S515" i="2"/>
  <c r="T515" i="2"/>
  <c r="U515" i="2"/>
  <c r="P516" i="2"/>
  <c r="Q516" i="2"/>
  <c r="R516" i="2"/>
  <c r="S516" i="2"/>
  <c r="T516" i="2"/>
  <c r="U516" i="2"/>
  <c r="P517" i="2"/>
  <c r="Q517" i="2"/>
  <c r="R517" i="2"/>
  <c r="S517" i="2"/>
  <c r="T517" i="2"/>
  <c r="U517" i="2"/>
  <c r="P518" i="2"/>
  <c r="Q518" i="2"/>
  <c r="R518" i="2"/>
  <c r="S518" i="2"/>
  <c r="T518" i="2"/>
  <c r="U518" i="2"/>
  <c r="P519" i="2"/>
  <c r="Q519" i="2"/>
  <c r="R519" i="2"/>
  <c r="S519" i="2"/>
  <c r="T519" i="2"/>
  <c r="U519" i="2"/>
  <c r="P520" i="2"/>
  <c r="Q520" i="2"/>
  <c r="R520" i="2"/>
  <c r="S520" i="2"/>
  <c r="T520" i="2"/>
  <c r="U520" i="2"/>
  <c r="P521" i="2"/>
  <c r="Q521" i="2"/>
  <c r="R521" i="2"/>
  <c r="S521" i="2"/>
  <c r="T521" i="2"/>
  <c r="U521" i="2"/>
  <c r="P522" i="2"/>
  <c r="Q522" i="2"/>
  <c r="R522" i="2"/>
  <c r="S522" i="2"/>
  <c r="T522" i="2"/>
  <c r="U522" i="2"/>
  <c r="P523" i="2"/>
  <c r="Q523" i="2"/>
  <c r="R523" i="2"/>
  <c r="S523" i="2"/>
  <c r="T523" i="2"/>
  <c r="U523" i="2"/>
  <c r="P524" i="2"/>
  <c r="Q524" i="2"/>
  <c r="R524" i="2"/>
  <c r="S524" i="2"/>
  <c r="T524" i="2"/>
  <c r="U524" i="2"/>
  <c r="P525" i="2"/>
  <c r="Q525" i="2"/>
  <c r="R525" i="2"/>
  <c r="S525" i="2"/>
  <c r="T525" i="2"/>
  <c r="U525" i="2"/>
  <c r="P526" i="2"/>
  <c r="Q526" i="2"/>
  <c r="R526" i="2"/>
  <c r="S526" i="2"/>
  <c r="T526" i="2"/>
  <c r="U526" i="2"/>
  <c r="P527" i="2"/>
  <c r="Q527" i="2"/>
  <c r="R527" i="2"/>
  <c r="S527" i="2"/>
  <c r="T527" i="2"/>
  <c r="U527" i="2"/>
  <c r="P528" i="2"/>
  <c r="Q528" i="2"/>
  <c r="R528" i="2"/>
  <c r="S528" i="2"/>
  <c r="T528" i="2"/>
  <c r="U528" i="2"/>
  <c r="P529" i="2"/>
  <c r="Q529" i="2"/>
  <c r="R529" i="2"/>
  <c r="S529" i="2"/>
  <c r="T529" i="2"/>
  <c r="U529" i="2"/>
  <c r="P530" i="2"/>
  <c r="Q530" i="2"/>
  <c r="R530" i="2"/>
  <c r="S530" i="2"/>
  <c r="T530" i="2"/>
  <c r="U530" i="2"/>
  <c r="P531" i="2"/>
  <c r="Q531" i="2"/>
  <c r="R531" i="2"/>
  <c r="S531" i="2"/>
  <c r="T531" i="2"/>
  <c r="U531" i="2"/>
  <c r="P532" i="2"/>
  <c r="Q532" i="2"/>
  <c r="R532" i="2"/>
  <c r="S532" i="2"/>
  <c r="T532" i="2"/>
  <c r="U532" i="2"/>
  <c r="P533" i="2"/>
  <c r="Q533" i="2"/>
  <c r="R533" i="2"/>
  <c r="S533" i="2"/>
  <c r="T533" i="2"/>
  <c r="U533" i="2"/>
  <c r="P534" i="2"/>
  <c r="Q534" i="2"/>
  <c r="R534" i="2"/>
  <c r="S534" i="2"/>
  <c r="T534" i="2"/>
  <c r="U534" i="2"/>
  <c r="P535" i="2"/>
  <c r="Q535" i="2"/>
  <c r="R535" i="2"/>
  <c r="S535" i="2"/>
  <c r="T535" i="2"/>
  <c r="U535" i="2"/>
  <c r="P536" i="2"/>
  <c r="Q536" i="2"/>
  <c r="R536" i="2"/>
  <c r="S536" i="2"/>
  <c r="T536" i="2"/>
  <c r="U536" i="2"/>
  <c r="P537" i="2"/>
  <c r="Q537" i="2"/>
  <c r="R537" i="2"/>
  <c r="S537" i="2"/>
  <c r="T537" i="2"/>
  <c r="U537" i="2"/>
  <c r="P538" i="2"/>
  <c r="Q538" i="2"/>
  <c r="R538" i="2"/>
  <c r="S538" i="2"/>
  <c r="T538" i="2"/>
  <c r="U538" i="2"/>
  <c r="P539" i="2"/>
  <c r="Q539" i="2"/>
  <c r="R539" i="2"/>
  <c r="S539" i="2"/>
  <c r="T539" i="2"/>
  <c r="U539" i="2"/>
  <c r="P540" i="2"/>
  <c r="Q540" i="2"/>
  <c r="R540" i="2"/>
  <c r="S540" i="2"/>
  <c r="T540" i="2"/>
  <c r="U540" i="2"/>
  <c r="P541" i="2"/>
  <c r="Q541" i="2"/>
  <c r="R541" i="2"/>
  <c r="S541" i="2"/>
  <c r="T541" i="2"/>
  <c r="U541" i="2"/>
  <c r="P542" i="2"/>
  <c r="Q542" i="2"/>
  <c r="R542" i="2"/>
  <c r="S542" i="2"/>
  <c r="T542" i="2"/>
  <c r="U542" i="2"/>
  <c r="P543" i="2"/>
  <c r="Q543" i="2"/>
  <c r="R543" i="2"/>
  <c r="S543" i="2"/>
  <c r="T543" i="2"/>
  <c r="U543" i="2"/>
  <c r="P544" i="2"/>
  <c r="Q544" i="2"/>
  <c r="R544" i="2"/>
  <c r="S544" i="2"/>
  <c r="T544" i="2"/>
  <c r="U544" i="2"/>
  <c r="P545" i="2"/>
  <c r="Q545" i="2"/>
  <c r="R545" i="2"/>
  <c r="S545" i="2"/>
  <c r="T545" i="2"/>
  <c r="U545" i="2"/>
  <c r="P546" i="2"/>
  <c r="Q546" i="2"/>
  <c r="R546" i="2"/>
  <c r="S546" i="2"/>
  <c r="T546" i="2"/>
  <c r="U546" i="2"/>
  <c r="P547" i="2"/>
  <c r="Q547" i="2"/>
  <c r="R547" i="2"/>
  <c r="S547" i="2"/>
  <c r="T547" i="2"/>
  <c r="U547" i="2"/>
  <c r="P548" i="2"/>
  <c r="Q548" i="2"/>
  <c r="R548" i="2"/>
  <c r="S548" i="2"/>
  <c r="T548" i="2"/>
  <c r="U548" i="2"/>
  <c r="P549" i="2"/>
  <c r="Q549" i="2"/>
  <c r="R549" i="2"/>
  <c r="S549" i="2"/>
  <c r="T549" i="2"/>
  <c r="U549" i="2"/>
  <c r="P550" i="2"/>
  <c r="Q550" i="2"/>
  <c r="R550" i="2"/>
  <c r="S550" i="2"/>
  <c r="T550" i="2"/>
  <c r="U550" i="2"/>
  <c r="P551" i="2"/>
  <c r="Q551" i="2"/>
  <c r="R551" i="2"/>
  <c r="S551" i="2"/>
  <c r="T551" i="2"/>
  <c r="U551" i="2"/>
  <c r="P552" i="2"/>
  <c r="Q552" i="2"/>
  <c r="R552" i="2"/>
  <c r="S552" i="2"/>
  <c r="T552" i="2"/>
  <c r="U552" i="2"/>
  <c r="P553" i="2"/>
  <c r="Q553" i="2"/>
  <c r="R553" i="2"/>
  <c r="S553" i="2"/>
  <c r="T553" i="2"/>
  <c r="U553" i="2"/>
  <c r="P554" i="2"/>
  <c r="Q554" i="2"/>
  <c r="R554" i="2"/>
  <c r="S554" i="2"/>
  <c r="T554" i="2"/>
  <c r="U554" i="2"/>
  <c r="P555" i="2"/>
  <c r="Q555" i="2"/>
  <c r="R555" i="2"/>
  <c r="S555" i="2"/>
  <c r="T555" i="2"/>
  <c r="U555" i="2"/>
  <c r="P556" i="2"/>
  <c r="Q556" i="2"/>
  <c r="R556" i="2"/>
  <c r="S556" i="2"/>
  <c r="T556" i="2"/>
  <c r="U556" i="2"/>
  <c r="P557" i="2"/>
  <c r="Q557" i="2"/>
  <c r="R557" i="2"/>
  <c r="S557" i="2"/>
  <c r="T557" i="2"/>
  <c r="U557" i="2"/>
  <c r="P558" i="2"/>
  <c r="Q558" i="2"/>
  <c r="R558" i="2"/>
  <c r="S558" i="2"/>
  <c r="T558" i="2"/>
  <c r="U558" i="2"/>
  <c r="P559" i="2"/>
  <c r="Q559" i="2"/>
  <c r="R559" i="2"/>
  <c r="S559" i="2"/>
  <c r="T559" i="2"/>
  <c r="U559" i="2"/>
  <c r="P560" i="2"/>
  <c r="Q560" i="2"/>
  <c r="R560" i="2"/>
  <c r="S560" i="2"/>
  <c r="T560" i="2"/>
  <c r="U560" i="2"/>
  <c r="P561" i="2"/>
  <c r="Q561" i="2"/>
  <c r="R561" i="2"/>
  <c r="S561" i="2"/>
  <c r="T561" i="2"/>
  <c r="U561" i="2"/>
  <c r="P562" i="2"/>
  <c r="Q562" i="2"/>
  <c r="R562" i="2"/>
  <c r="S562" i="2"/>
  <c r="T562" i="2"/>
  <c r="U562" i="2"/>
  <c r="P563" i="2"/>
  <c r="Q563" i="2"/>
  <c r="R563" i="2"/>
  <c r="S563" i="2"/>
  <c r="T563" i="2"/>
  <c r="U563" i="2"/>
  <c r="P564" i="2"/>
  <c r="Q564" i="2"/>
  <c r="R564" i="2"/>
  <c r="S564" i="2"/>
  <c r="T564" i="2"/>
  <c r="U564" i="2"/>
  <c r="P565" i="2"/>
  <c r="Q565" i="2"/>
  <c r="R565" i="2"/>
  <c r="S565" i="2"/>
  <c r="T565" i="2"/>
  <c r="U565" i="2"/>
  <c r="P566" i="2"/>
  <c r="Q566" i="2"/>
  <c r="R566" i="2"/>
  <c r="S566" i="2"/>
  <c r="T566" i="2"/>
  <c r="U566" i="2"/>
  <c r="P567" i="2"/>
  <c r="Q567" i="2"/>
  <c r="R567" i="2"/>
  <c r="S567" i="2"/>
  <c r="T567" i="2"/>
  <c r="U567" i="2"/>
  <c r="P568" i="2"/>
  <c r="Q568" i="2"/>
  <c r="R568" i="2"/>
  <c r="S568" i="2"/>
  <c r="T568" i="2"/>
  <c r="U568" i="2"/>
  <c r="P569" i="2"/>
  <c r="Q569" i="2"/>
  <c r="R569" i="2"/>
  <c r="S569" i="2"/>
  <c r="T569" i="2"/>
  <c r="U569" i="2"/>
  <c r="P570" i="2"/>
  <c r="Q570" i="2"/>
  <c r="R570" i="2"/>
  <c r="S570" i="2"/>
  <c r="T570" i="2"/>
  <c r="U570" i="2"/>
  <c r="P571" i="2"/>
  <c r="Q571" i="2"/>
  <c r="R571" i="2"/>
  <c r="S571" i="2"/>
  <c r="T571" i="2"/>
  <c r="U571" i="2"/>
  <c r="P572" i="2"/>
  <c r="Q572" i="2"/>
  <c r="R572" i="2"/>
  <c r="S572" i="2"/>
  <c r="T572" i="2"/>
  <c r="U572" i="2"/>
  <c r="P573" i="2"/>
  <c r="Q573" i="2"/>
  <c r="R573" i="2"/>
  <c r="S573" i="2"/>
  <c r="T573" i="2"/>
  <c r="U573" i="2"/>
  <c r="P574" i="2"/>
  <c r="Q574" i="2"/>
  <c r="R574" i="2"/>
  <c r="S574" i="2"/>
  <c r="T574" i="2"/>
  <c r="U574" i="2"/>
  <c r="P575" i="2"/>
  <c r="Q575" i="2"/>
  <c r="R575" i="2"/>
  <c r="S575" i="2"/>
  <c r="T575" i="2"/>
  <c r="U575" i="2"/>
  <c r="P576" i="2"/>
  <c r="Q576" i="2"/>
  <c r="R576" i="2"/>
  <c r="S576" i="2"/>
  <c r="T576" i="2"/>
  <c r="U576" i="2"/>
  <c r="P577" i="2"/>
  <c r="Q577" i="2"/>
  <c r="R577" i="2"/>
  <c r="S577" i="2"/>
  <c r="T577" i="2"/>
  <c r="U577" i="2"/>
  <c r="P578" i="2"/>
  <c r="Q578" i="2"/>
  <c r="R578" i="2"/>
  <c r="S578" i="2"/>
  <c r="T578" i="2"/>
  <c r="U578" i="2"/>
  <c r="P579" i="2"/>
  <c r="Q579" i="2"/>
  <c r="R579" i="2"/>
  <c r="S579" i="2"/>
  <c r="T579" i="2"/>
  <c r="U579" i="2"/>
  <c r="P580" i="2"/>
  <c r="Q580" i="2"/>
  <c r="R580" i="2"/>
  <c r="S580" i="2"/>
  <c r="T580" i="2"/>
  <c r="U580" i="2"/>
  <c r="P581" i="2"/>
  <c r="Q581" i="2"/>
  <c r="R581" i="2"/>
  <c r="S581" i="2"/>
  <c r="T581" i="2"/>
  <c r="U581" i="2"/>
  <c r="P582" i="2"/>
  <c r="Q582" i="2"/>
  <c r="R582" i="2"/>
  <c r="S582" i="2"/>
  <c r="T582" i="2"/>
  <c r="U582" i="2"/>
  <c r="P583" i="2"/>
  <c r="Q583" i="2"/>
  <c r="R583" i="2"/>
  <c r="S583" i="2"/>
  <c r="T583" i="2"/>
  <c r="U583" i="2"/>
  <c r="P584" i="2"/>
  <c r="Q584" i="2"/>
  <c r="R584" i="2"/>
  <c r="S584" i="2"/>
  <c r="T584" i="2"/>
  <c r="U584" i="2"/>
  <c r="P585" i="2"/>
  <c r="Q585" i="2"/>
  <c r="R585" i="2"/>
  <c r="S585" i="2"/>
  <c r="T585" i="2"/>
  <c r="U585" i="2"/>
  <c r="P586" i="2"/>
  <c r="Q586" i="2"/>
  <c r="R586" i="2"/>
  <c r="S586" i="2"/>
  <c r="T586" i="2"/>
  <c r="U586" i="2"/>
  <c r="P587" i="2"/>
  <c r="Q587" i="2"/>
  <c r="R587" i="2"/>
  <c r="S587" i="2"/>
  <c r="T587" i="2"/>
  <c r="U587" i="2"/>
  <c r="P588" i="2"/>
  <c r="Q588" i="2"/>
  <c r="R588" i="2"/>
  <c r="S588" i="2"/>
  <c r="T588" i="2"/>
  <c r="U588" i="2"/>
  <c r="P589" i="2"/>
  <c r="Q589" i="2"/>
  <c r="R589" i="2"/>
  <c r="S589" i="2"/>
  <c r="T589" i="2"/>
  <c r="U589" i="2"/>
  <c r="P590" i="2"/>
  <c r="Q590" i="2"/>
  <c r="R590" i="2"/>
  <c r="S590" i="2"/>
  <c r="T590" i="2"/>
  <c r="U590" i="2"/>
  <c r="P591" i="2"/>
  <c r="Q591" i="2"/>
  <c r="R591" i="2"/>
  <c r="S591" i="2"/>
  <c r="T591" i="2"/>
  <c r="U591" i="2"/>
  <c r="P592" i="2"/>
  <c r="Q592" i="2"/>
  <c r="R592" i="2"/>
  <c r="S592" i="2"/>
  <c r="T592" i="2"/>
  <c r="U592" i="2"/>
  <c r="P593" i="2"/>
  <c r="Q593" i="2"/>
  <c r="R593" i="2"/>
  <c r="S593" i="2"/>
  <c r="T593" i="2"/>
  <c r="U593" i="2"/>
  <c r="P594" i="2"/>
  <c r="Q594" i="2"/>
  <c r="R594" i="2"/>
  <c r="S594" i="2"/>
  <c r="T594" i="2"/>
  <c r="U594" i="2"/>
  <c r="P595" i="2"/>
  <c r="Q595" i="2"/>
  <c r="R595" i="2"/>
  <c r="S595" i="2"/>
  <c r="T595" i="2"/>
  <c r="U595" i="2"/>
  <c r="P596" i="2"/>
  <c r="Q596" i="2"/>
  <c r="R596" i="2"/>
  <c r="S596" i="2"/>
  <c r="T596" i="2"/>
  <c r="U596" i="2"/>
  <c r="P597" i="2"/>
  <c r="Q597" i="2"/>
  <c r="R597" i="2"/>
  <c r="S597" i="2"/>
  <c r="T597" i="2"/>
  <c r="U597" i="2"/>
  <c r="P598" i="2"/>
  <c r="Q598" i="2"/>
  <c r="R598" i="2"/>
  <c r="S598" i="2"/>
  <c r="T598" i="2"/>
  <c r="U598" i="2"/>
  <c r="P599" i="2"/>
  <c r="Q599" i="2"/>
  <c r="R599" i="2"/>
  <c r="S599" i="2"/>
  <c r="T599" i="2"/>
  <c r="U599" i="2"/>
  <c r="P600" i="2"/>
  <c r="Q600" i="2"/>
  <c r="R600" i="2"/>
  <c r="S600" i="2"/>
  <c r="T600" i="2"/>
  <c r="U600" i="2"/>
  <c r="P601" i="2"/>
  <c r="Q601" i="2"/>
  <c r="R601" i="2"/>
  <c r="S601" i="2"/>
  <c r="T601" i="2"/>
  <c r="U601" i="2"/>
  <c r="P602" i="2"/>
  <c r="Q602" i="2"/>
  <c r="R602" i="2"/>
  <c r="S602" i="2"/>
  <c r="T602" i="2"/>
  <c r="U602" i="2"/>
  <c r="P603" i="2"/>
  <c r="Q603" i="2"/>
  <c r="R603" i="2"/>
  <c r="S603" i="2"/>
  <c r="T603" i="2"/>
  <c r="U603" i="2"/>
  <c r="P604" i="2"/>
  <c r="Q604" i="2"/>
  <c r="R604" i="2"/>
  <c r="S604" i="2"/>
  <c r="T604" i="2"/>
  <c r="U604" i="2"/>
  <c r="P605" i="2"/>
  <c r="Q605" i="2"/>
  <c r="R605" i="2"/>
  <c r="S605" i="2"/>
  <c r="T605" i="2"/>
  <c r="U605" i="2"/>
  <c r="P606" i="2"/>
  <c r="Q606" i="2"/>
  <c r="R606" i="2"/>
  <c r="S606" i="2"/>
  <c r="T606" i="2"/>
  <c r="U606" i="2"/>
  <c r="P607" i="2"/>
  <c r="Q607" i="2"/>
  <c r="R607" i="2"/>
  <c r="S607" i="2"/>
  <c r="T607" i="2"/>
  <c r="U607" i="2"/>
  <c r="P608" i="2"/>
  <c r="Q608" i="2"/>
  <c r="R608" i="2"/>
  <c r="S608" i="2"/>
  <c r="T608" i="2"/>
  <c r="U608" i="2"/>
  <c r="P609" i="2"/>
  <c r="Q609" i="2"/>
  <c r="R609" i="2"/>
  <c r="S609" i="2"/>
  <c r="T609" i="2"/>
  <c r="U609" i="2"/>
  <c r="P610" i="2"/>
  <c r="Q610" i="2"/>
  <c r="R610" i="2"/>
  <c r="S610" i="2"/>
  <c r="T610" i="2"/>
  <c r="U610" i="2"/>
  <c r="P611" i="2"/>
  <c r="Q611" i="2"/>
  <c r="R611" i="2"/>
  <c r="S611" i="2"/>
  <c r="T611" i="2"/>
  <c r="U611" i="2"/>
  <c r="P612" i="2"/>
  <c r="Q612" i="2"/>
  <c r="R612" i="2"/>
  <c r="S612" i="2"/>
  <c r="T612" i="2"/>
  <c r="U612" i="2"/>
  <c r="P613" i="2"/>
  <c r="Q613" i="2"/>
  <c r="R613" i="2"/>
  <c r="S613" i="2"/>
  <c r="T613" i="2"/>
  <c r="U613" i="2"/>
  <c r="P614" i="2"/>
  <c r="Q614" i="2"/>
  <c r="R614" i="2"/>
  <c r="S614" i="2"/>
  <c r="T614" i="2"/>
  <c r="U614" i="2"/>
  <c r="P615" i="2"/>
  <c r="Q615" i="2"/>
  <c r="R615" i="2"/>
  <c r="S615" i="2"/>
  <c r="T615" i="2"/>
  <c r="U615" i="2"/>
  <c r="P616" i="2"/>
  <c r="Q616" i="2"/>
  <c r="R616" i="2"/>
  <c r="S616" i="2"/>
  <c r="T616" i="2"/>
  <c r="U616" i="2"/>
  <c r="P617" i="2"/>
  <c r="Q617" i="2"/>
  <c r="R617" i="2"/>
  <c r="S617" i="2"/>
  <c r="T617" i="2"/>
  <c r="U617" i="2"/>
  <c r="P618" i="2"/>
  <c r="Q618" i="2"/>
  <c r="R618" i="2"/>
  <c r="S618" i="2"/>
  <c r="T618" i="2"/>
  <c r="U618" i="2"/>
  <c r="P619" i="2"/>
  <c r="Q619" i="2"/>
  <c r="R619" i="2"/>
  <c r="S619" i="2"/>
  <c r="T619" i="2"/>
  <c r="U619" i="2"/>
  <c r="P620" i="2"/>
  <c r="Q620" i="2"/>
  <c r="R620" i="2"/>
  <c r="S620" i="2"/>
  <c r="T620" i="2"/>
  <c r="U620" i="2"/>
  <c r="P621" i="2"/>
  <c r="Q621" i="2"/>
  <c r="R621" i="2"/>
  <c r="S621" i="2"/>
  <c r="T621" i="2"/>
  <c r="U621" i="2"/>
  <c r="P622" i="2"/>
  <c r="Q622" i="2"/>
  <c r="R622" i="2"/>
  <c r="S622" i="2"/>
  <c r="T622" i="2"/>
  <c r="U622" i="2"/>
  <c r="P623" i="2"/>
  <c r="Q623" i="2"/>
  <c r="R623" i="2"/>
  <c r="S623" i="2"/>
  <c r="T623" i="2"/>
  <c r="U623" i="2"/>
  <c r="P624" i="2"/>
  <c r="Q624" i="2"/>
  <c r="R624" i="2"/>
  <c r="S624" i="2"/>
  <c r="T624" i="2"/>
  <c r="U624" i="2"/>
  <c r="P625" i="2"/>
  <c r="Q625" i="2"/>
  <c r="R625" i="2"/>
  <c r="S625" i="2"/>
  <c r="T625" i="2"/>
  <c r="U625" i="2"/>
  <c r="P626" i="2"/>
  <c r="Q626" i="2"/>
  <c r="R626" i="2"/>
  <c r="S626" i="2"/>
  <c r="T626" i="2"/>
  <c r="U626" i="2"/>
  <c r="P627" i="2"/>
  <c r="Q627" i="2"/>
  <c r="R627" i="2"/>
  <c r="S627" i="2"/>
  <c r="T627" i="2"/>
  <c r="U627" i="2"/>
  <c r="P628" i="2"/>
  <c r="Q628" i="2"/>
  <c r="R628" i="2"/>
  <c r="S628" i="2"/>
  <c r="T628" i="2"/>
  <c r="U628" i="2"/>
  <c r="P629" i="2"/>
  <c r="Q629" i="2"/>
  <c r="R629" i="2"/>
  <c r="S629" i="2"/>
  <c r="T629" i="2"/>
  <c r="U629" i="2"/>
  <c r="P630" i="2"/>
  <c r="Q630" i="2"/>
  <c r="R630" i="2"/>
  <c r="S630" i="2"/>
  <c r="T630" i="2"/>
  <c r="U630" i="2"/>
  <c r="P631" i="2"/>
  <c r="Q631" i="2"/>
  <c r="R631" i="2"/>
  <c r="S631" i="2"/>
  <c r="T631" i="2"/>
  <c r="U631" i="2"/>
  <c r="P632" i="2"/>
  <c r="Q632" i="2"/>
  <c r="R632" i="2"/>
  <c r="S632" i="2"/>
  <c r="T632" i="2"/>
  <c r="U632" i="2"/>
  <c r="P633" i="2"/>
  <c r="Q633" i="2"/>
  <c r="R633" i="2"/>
  <c r="S633" i="2"/>
  <c r="T633" i="2"/>
  <c r="U633" i="2"/>
  <c r="P634" i="2"/>
  <c r="Q634" i="2"/>
  <c r="R634" i="2"/>
  <c r="S634" i="2"/>
  <c r="T634" i="2"/>
  <c r="U634" i="2"/>
  <c r="P635" i="2"/>
  <c r="Q635" i="2"/>
  <c r="R635" i="2"/>
  <c r="S635" i="2"/>
  <c r="T635" i="2"/>
  <c r="U635" i="2"/>
  <c r="P636" i="2"/>
  <c r="Q636" i="2"/>
  <c r="R636" i="2"/>
  <c r="S636" i="2"/>
  <c r="T636" i="2"/>
  <c r="U636" i="2"/>
  <c r="P637" i="2"/>
  <c r="Q637" i="2"/>
  <c r="R637" i="2"/>
  <c r="S637" i="2"/>
  <c r="T637" i="2"/>
  <c r="U637" i="2"/>
  <c r="P638" i="2"/>
  <c r="Q638" i="2"/>
  <c r="R638" i="2"/>
  <c r="S638" i="2"/>
  <c r="T638" i="2"/>
  <c r="U638" i="2"/>
  <c r="P639" i="2"/>
  <c r="Q639" i="2"/>
  <c r="R639" i="2"/>
  <c r="S639" i="2"/>
  <c r="T639" i="2"/>
  <c r="U639" i="2"/>
  <c r="P640" i="2"/>
  <c r="Q640" i="2"/>
  <c r="R640" i="2"/>
  <c r="S640" i="2"/>
  <c r="T640" i="2"/>
  <c r="U640" i="2"/>
  <c r="P641" i="2"/>
  <c r="Q641" i="2"/>
  <c r="R641" i="2"/>
  <c r="S641" i="2"/>
  <c r="T641" i="2"/>
  <c r="U641" i="2"/>
  <c r="P642" i="2"/>
  <c r="Q642" i="2"/>
  <c r="R642" i="2"/>
  <c r="S642" i="2"/>
  <c r="T642" i="2"/>
  <c r="U642" i="2"/>
  <c r="P643" i="2"/>
  <c r="Q643" i="2"/>
  <c r="R643" i="2"/>
  <c r="S643" i="2"/>
  <c r="T643" i="2"/>
  <c r="U643" i="2"/>
  <c r="P644" i="2"/>
  <c r="Q644" i="2"/>
  <c r="R644" i="2"/>
  <c r="S644" i="2"/>
  <c r="T644" i="2"/>
  <c r="U644" i="2"/>
  <c r="P645" i="2"/>
  <c r="Q645" i="2"/>
  <c r="R645" i="2"/>
  <c r="S645" i="2"/>
  <c r="T645" i="2"/>
  <c r="U645" i="2"/>
  <c r="P646" i="2"/>
  <c r="Q646" i="2"/>
  <c r="R646" i="2"/>
  <c r="S646" i="2"/>
  <c r="T646" i="2"/>
  <c r="U646" i="2"/>
  <c r="P647" i="2"/>
  <c r="Q647" i="2"/>
  <c r="R647" i="2"/>
  <c r="S647" i="2"/>
  <c r="T647" i="2"/>
  <c r="U647" i="2"/>
  <c r="P648" i="2"/>
  <c r="Q648" i="2"/>
  <c r="R648" i="2"/>
  <c r="S648" i="2"/>
  <c r="T648" i="2"/>
  <c r="U648" i="2"/>
  <c r="P649" i="2"/>
  <c r="Q649" i="2"/>
  <c r="R649" i="2"/>
  <c r="S649" i="2"/>
  <c r="T649" i="2"/>
  <c r="U649" i="2"/>
  <c r="P650" i="2"/>
  <c r="Q650" i="2"/>
  <c r="R650" i="2"/>
  <c r="S650" i="2"/>
  <c r="T650" i="2"/>
  <c r="U650" i="2"/>
  <c r="P651" i="2"/>
  <c r="Q651" i="2"/>
  <c r="R651" i="2"/>
  <c r="S651" i="2"/>
  <c r="T651" i="2"/>
  <c r="U651" i="2"/>
  <c r="P652" i="2"/>
  <c r="Q652" i="2"/>
  <c r="R652" i="2"/>
  <c r="S652" i="2"/>
  <c r="T652" i="2"/>
  <c r="U652" i="2"/>
  <c r="P653" i="2"/>
  <c r="Q653" i="2"/>
  <c r="R653" i="2"/>
  <c r="S653" i="2"/>
  <c r="T653" i="2"/>
  <c r="U653" i="2"/>
  <c r="P654" i="2"/>
  <c r="Q654" i="2"/>
  <c r="R654" i="2"/>
  <c r="S654" i="2"/>
  <c r="T654" i="2"/>
  <c r="U654" i="2"/>
  <c r="P655" i="2"/>
  <c r="Q655" i="2"/>
  <c r="R655" i="2"/>
  <c r="S655" i="2"/>
  <c r="T655" i="2"/>
  <c r="U655" i="2"/>
  <c r="P656" i="2"/>
  <c r="Q656" i="2"/>
  <c r="R656" i="2"/>
  <c r="S656" i="2"/>
  <c r="T656" i="2"/>
  <c r="U656" i="2"/>
  <c r="P657" i="2"/>
  <c r="Q657" i="2"/>
  <c r="R657" i="2"/>
  <c r="S657" i="2"/>
  <c r="T657" i="2"/>
  <c r="U657" i="2"/>
  <c r="P658" i="2"/>
  <c r="Q658" i="2"/>
  <c r="R658" i="2"/>
  <c r="S658" i="2"/>
  <c r="T658" i="2"/>
  <c r="U658" i="2"/>
  <c r="P659" i="2"/>
  <c r="Q659" i="2"/>
  <c r="R659" i="2"/>
  <c r="S659" i="2"/>
  <c r="T659" i="2"/>
  <c r="U659" i="2"/>
  <c r="P660" i="2"/>
  <c r="Q660" i="2"/>
  <c r="R660" i="2"/>
  <c r="S660" i="2"/>
  <c r="T660" i="2"/>
  <c r="U660" i="2"/>
  <c r="P661" i="2"/>
  <c r="Q661" i="2"/>
  <c r="R661" i="2"/>
  <c r="S661" i="2"/>
  <c r="T661" i="2"/>
  <c r="U661" i="2"/>
  <c r="P662" i="2"/>
  <c r="Q662" i="2"/>
  <c r="R662" i="2"/>
  <c r="S662" i="2"/>
  <c r="T662" i="2"/>
  <c r="U662" i="2"/>
  <c r="P663" i="2"/>
  <c r="Q663" i="2"/>
  <c r="R663" i="2"/>
  <c r="S663" i="2"/>
  <c r="T663" i="2"/>
  <c r="U663" i="2"/>
  <c r="P664" i="2"/>
  <c r="Q664" i="2"/>
  <c r="R664" i="2"/>
  <c r="S664" i="2"/>
  <c r="T664" i="2"/>
  <c r="U664" i="2"/>
  <c r="P665" i="2"/>
  <c r="Q665" i="2"/>
  <c r="R665" i="2"/>
  <c r="S665" i="2"/>
  <c r="T665" i="2"/>
  <c r="U665" i="2"/>
  <c r="P666" i="2"/>
  <c r="Q666" i="2"/>
  <c r="R666" i="2"/>
  <c r="S666" i="2"/>
  <c r="T666" i="2"/>
  <c r="U666" i="2"/>
  <c r="P667" i="2"/>
  <c r="Q667" i="2"/>
  <c r="R667" i="2"/>
  <c r="S667" i="2"/>
  <c r="T667" i="2"/>
  <c r="U667" i="2"/>
  <c r="P668" i="2"/>
  <c r="Q668" i="2"/>
  <c r="R668" i="2"/>
  <c r="S668" i="2"/>
  <c r="T668" i="2"/>
  <c r="U668" i="2"/>
  <c r="P669" i="2"/>
  <c r="Q669" i="2"/>
  <c r="R669" i="2"/>
  <c r="S669" i="2"/>
  <c r="T669" i="2"/>
  <c r="U669" i="2"/>
  <c r="P670" i="2"/>
  <c r="Q670" i="2"/>
  <c r="R670" i="2"/>
  <c r="S670" i="2"/>
  <c r="T670" i="2"/>
  <c r="U670" i="2"/>
  <c r="P671" i="2"/>
  <c r="Q671" i="2"/>
  <c r="R671" i="2"/>
  <c r="S671" i="2"/>
  <c r="T671" i="2"/>
  <c r="U671" i="2"/>
  <c r="P672" i="2"/>
  <c r="Q672" i="2"/>
  <c r="R672" i="2"/>
  <c r="S672" i="2"/>
  <c r="T672" i="2"/>
  <c r="U672" i="2"/>
  <c r="P673" i="2"/>
  <c r="Q673" i="2"/>
  <c r="R673" i="2"/>
  <c r="S673" i="2"/>
  <c r="T673" i="2"/>
  <c r="U673" i="2"/>
  <c r="P674" i="2"/>
  <c r="Q674" i="2"/>
  <c r="R674" i="2"/>
  <c r="S674" i="2"/>
  <c r="T674" i="2"/>
  <c r="U674" i="2"/>
  <c r="P675" i="2"/>
  <c r="Q675" i="2"/>
  <c r="R675" i="2"/>
  <c r="S675" i="2"/>
  <c r="T675" i="2"/>
  <c r="U675" i="2"/>
  <c r="P676" i="2"/>
  <c r="Q676" i="2"/>
  <c r="R676" i="2"/>
  <c r="S676" i="2"/>
  <c r="T676" i="2"/>
  <c r="U676" i="2"/>
  <c r="P677" i="2"/>
  <c r="Q677" i="2"/>
  <c r="R677" i="2"/>
  <c r="S677" i="2"/>
  <c r="T677" i="2"/>
  <c r="U677" i="2"/>
  <c r="P678" i="2"/>
  <c r="Q678" i="2"/>
  <c r="R678" i="2"/>
  <c r="S678" i="2"/>
  <c r="T678" i="2"/>
  <c r="U678" i="2"/>
  <c r="P679" i="2"/>
  <c r="Q679" i="2"/>
  <c r="R679" i="2"/>
  <c r="S679" i="2"/>
  <c r="T679" i="2"/>
  <c r="U679" i="2"/>
  <c r="P680" i="2"/>
  <c r="Q680" i="2"/>
  <c r="R680" i="2"/>
  <c r="S680" i="2"/>
  <c r="T680" i="2"/>
  <c r="U680" i="2"/>
  <c r="P681" i="2"/>
  <c r="Q681" i="2"/>
  <c r="R681" i="2"/>
  <c r="S681" i="2"/>
  <c r="T681" i="2"/>
  <c r="U681" i="2"/>
  <c r="P682" i="2"/>
  <c r="Q682" i="2"/>
  <c r="R682" i="2"/>
  <c r="S682" i="2"/>
  <c r="T682" i="2"/>
  <c r="U682" i="2"/>
  <c r="P683" i="2"/>
  <c r="Q683" i="2"/>
  <c r="R683" i="2"/>
  <c r="S683" i="2"/>
  <c r="T683" i="2"/>
  <c r="U683" i="2"/>
  <c r="P684" i="2"/>
  <c r="Q684" i="2"/>
  <c r="R684" i="2"/>
  <c r="S684" i="2"/>
  <c r="T684" i="2"/>
  <c r="U684" i="2"/>
  <c r="P685" i="2"/>
  <c r="Q685" i="2"/>
  <c r="R685" i="2"/>
  <c r="S685" i="2"/>
  <c r="T685" i="2"/>
  <c r="U685" i="2"/>
  <c r="P686" i="2"/>
  <c r="Q686" i="2"/>
  <c r="R686" i="2"/>
  <c r="S686" i="2"/>
  <c r="T686" i="2"/>
  <c r="U686" i="2"/>
  <c r="P687" i="2"/>
  <c r="Q687" i="2"/>
  <c r="R687" i="2"/>
  <c r="S687" i="2"/>
  <c r="T687" i="2"/>
  <c r="U687" i="2"/>
  <c r="P688" i="2"/>
  <c r="Q688" i="2"/>
  <c r="R688" i="2"/>
  <c r="S688" i="2"/>
  <c r="T688" i="2"/>
  <c r="U688" i="2"/>
  <c r="P689" i="2"/>
  <c r="Q689" i="2"/>
  <c r="R689" i="2"/>
  <c r="S689" i="2"/>
  <c r="T689" i="2"/>
  <c r="U689" i="2"/>
  <c r="P690" i="2"/>
  <c r="Q690" i="2"/>
  <c r="R690" i="2"/>
  <c r="S690" i="2"/>
  <c r="T690" i="2"/>
  <c r="U690" i="2"/>
  <c r="P691" i="2"/>
  <c r="Q691" i="2"/>
  <c r="R691" i="2"/>
  <c r="S691" i="2"/>
  <c r="T691" i="2"/>
  <c r="U691" i="2"/>
  <c r="P692" i="2"/>
  <c r="Q692" i="2"/>
  <c r="R692" i="2"/>
  <c r="S692" i="2"/>
  <c r="T692" i="2"/>
  <c r="U692" i="2"/>
  <c r="P693" i="2"/>
  <c r="Q693" i="2"/>
  <c r="R693" i="2"/>
  <c r="S693" i="2"/>
  <c r="T693" i="2"/>
  <c r="U693" i="2"/>
  <c r="P694" i="2"/>
  <c r="Q694" i="2"/>
  <c r="R694" i="2"/>
  <c r="S694" i="2"/>
  <c r="T694" i="2"/>
  <c r="U694" i="2"/>
  <c r="P695" i="2"/>
  <c r="Q695" i="2"/>
  <c r="R695" i="2"/>
  <c r="S695" i="2"/>
  <c r="T695" i="2"/>
  <c r="U695" i="2"/>
  <c r="P696" i="2"/>
  <c r="Q696" i="2"/>
  <c r="R696" i="2"/>
  <c r="S696" i="2"/>
  <c r="T696" i="2"/>
  <c r="U696" i="2"/>
  <c r="P697" i="2"/>
  <c r="Q697" i="2"/>
  <c r="R697" i="2"/>
  <c r="S697" i="2"/>
  <c r="T697" i="2"/>
  <c r="U697" i="2"/>
  <c r="P698" i="2"/>
  <c r="Q698" i="2"/>
  <c r="R698" i="2"/>
  <c r="S698" i="2"/>
  <c r="T698" i="2"/>
  <c r="U698" i="2"/>
  <c r="P699" i="2"/>
  <c r="Q699" i="2"/>
  <c r="R699" i="2"/>
  <c r="S699" i="2"/>
  <c r="T699" i="2"/>
  <c r="U699" i="2"/>
  <c r="P700" i="2"/>
  <c r="Q700" i="2"/>
  <c r="R700" i="2"/>
  <c r="S700" i="2"/>
  <c r="T700" i="2"/>
  <c r="U700" i="2"/>
  <c r="P701" i="2"/>
  <c r="Q701" i="2"/>
  <c r="R701" i="2"/>
  <c r="S701" i="2"/>
  <c r="T701" i="2"/>
  <c r="U701" i="2"/>
  <c r="P702" i="2"/>
  <c r="Q702" i="2"/>
  <c r="R702" i="2"/>
  <c r="S702" i="2"/>
  <c r="T702" i="2"/>
  <c r="U702" i="2"/>
  <c r="P703" i="2"/>
  <c r="Q703" i="2"/>
  <c r="R703" i="2"/>
  <c r="S703" i="2"/>
  <c r="T703" i="2"/>
  <c r="U703" i="2"/>
  <c r="P704" i="2"/>
  <c r="Q704" i="2"/>
  <c r="R704" i="2"/>
  <c r="S704" i="2"/>
  <c r="T704" i="2"/>
  <c r="U704" i="2"/>
  <c r="P705" i="2"/>
  <c r="Q705" i="2"/>
  <c r="R705" i="2"/>
  <c r="S705" i="2"/>
  <c r="T705" i="2"/>
  <c r="U705" i="2"/>
  <c r="P706" i="2"/>
  <c r="Q706" i="2"/>
  <c r="R706" i="2"/>
  <c r="S706" i="2"/>
  <c r="T706" i="2"/>
  <c r="U706" i="2"/>
  <c r="P707" i="2"/>
  <c r="Q707" i="2"/>
  <c r="R707" i="2"/>
  <c r="S707" i="2"/>
  <c r="T707" i="2"/>
  <c r="U707" i="2"/>
  <c r="P708" i="2"/>
  <c r="Q708" i="2"/>
  <c r="R708" i="2"/>
  <c r="S708" i="2"/>
  <c r="T708" i="2"/>
  <c r="U708" i="2"/>
  <c r="P709" i="2"/>
  <c r="Q709" i="2"/>
  <c r="R709" i="2"/>
  <c r="S709" i="2"/>
  <c r="T709" i="2"/>
  <c r="U709" i="2"/>
  <c r="P710" i="2"/>
  <c r="Q710" i="2"/>
  <c r="R710" i="2"/>
  <c r="S710" i="2"/>
  <c r="T710" i="2"/>
  <c r="U710" i="2"/>
  <c r="P711" i="2"/>
  <c r="Q711" i="2"/>
  <c r="R711" i="2"/>
  <c r="S711" i="2"/>
  <c r="T711" i="2"/>
  <c r="U711" i="2"/>
  <c r="P712" i="2"/>
  <c r="Q712" i="2"/>
  <c r="R712" i="2"/>
  <c r="S712" i="2"/>
  <c r="T712" i="2"/>
  <c r="U712" i="2"/>
  <c r="P713" i="2"/>
  <c r="Q713" i="2"/>
  <c r="R713" i="2"/>
  <c r="S713" i="2"/>
  <c r="T713" i="2"/>
  <c r="U713" i="2"/>
  <c r="P714" i="2"/>
  <c r="Q714" i="2"/>
  <c r="R714" i="2"/>
  <c r="S714" i="2"/>
  <c r="T714" i="2"/>
  <c r="U714" i="2"/>
  <c r="P715" i="2"/>
  <c r="Q715" i="2"/>
  <c r="R715" i="2"/>
  <c r="S715" i="2"/>
  <c r="T715" i="2"/>
  <c r="U715" i="2"/>
  <c r="P716" i="2"/>
  <c r="Q716" i="2"/>
  <c r="R716" i="2"/>
  <c r="S716" i="2"/>
  <c r="T716" i="2"/>
  <c r="U716" i="2"/>
  <c r="P717" i="2"/>
  <c r="Q717" i="2"/>
  <c r="R717" i="2"/>
  <c r="S717" i="2"/>
  <c r="T717" i="2"/>
  <c r="U717" i="2"/>
  <c r="P718" i="2"/>
  <c r="Q718" i="2"/>
  <c r="R718" i="2"/>
  <c r="S718" i="2"/>
  <c r="T718" i="2"/>
  <c r="U718" i="2"/>
  <c r="P719" i="2"/>
  <c r="Q719" i="2"/>
  <c r="R719" i="2"/>
  <c r="S719" i="2"/>
  <c r="T719" i="2"/>
  <c r="U719" i="2"/>
  <c r="P720" i="2"/>
  <c r="Q720" i="2"/>
  <c r="R720" i="2"/>
  <c r="S720" i="2"/>
  <c r="T720" i="2"/>
  <c r="U720" i="2"/>
  <c r="P721" i="2"/>
  <c r="Q721" i="2"/>
  <c r="R721" i="2"/>
  <c r="S721" i="2"/>
  <c r="T721" i="2"/>
  <c r="U721" i="2"/>
  <c r="P722" i="2"/>
  <c r="Q722" i="2"/>
  <c r="R722" i="2"/>
  <c r="S722" i="2"/>
  <c r="T722" i="2"/>
  <c r="U722" i="2"/>
  <c r="P723" i="2"/>
  <c r="Q723" i="2"/>
  <c r="R723" i="2"/>
  <c r="S723" i="2"/>
  <c r="T723" i="2"/>
  <c r="U723" i="2"/>
  <c r="P724" i="2"/>
  <c r="Q724" i="2"/>
  <c r="R724" i="2"/>
  <c r="S724" i="2"/>
  <c r="T724" i="2"/>
  <c r="U724" i="2"/>
  <c r="P725" i="2"/>
  <c r="Q725" i="2"/>
  <c r="R725" i="2"/>
  <c r="S725" i="2"/>
  <c r="T725" i="2"/>
  <c r="U725" i="2"/>
  <c r="P726" i="2"/>
  <c r="Q726" i="2"/>
  <c r="R726" i="2"/>
  <c r="S726" i="2"/>
  <c r="T726" i="2"/>
  <c r="U726" i="2"/>
  <c r="P727" i="2"/>
  <c r="Q727" i="2"/>
  <c r="R727" i="2"/>
  <c r="S727" i="2"/>
  <c r="T727" i="2"/>
  <c r="U727" i="2"/>
  <c r="P728" i="2"/>
  <c r="Q728" i="2"/>
  <c r="R728" i="2"/>
  <c r="S728" i="2"/>
  <c r="T728" i="2"/>
  <c r="U728" i="2"/>
  <c r="P729" i="2"/>
  <c r="Q729" i="2"/>
  <c r="R729" i="2"/>
  <c r="S729" i="2"/>
  <c r="T729" i="2"/>
  <c r="U729" i="2"/>
  <c r="P730" i="2"/>
  <c r="Q730" i="2"/>
  <c r="R730" i="2"/>
  <c r="S730" i="2"/>
  <c r="T730" i="2"/>
  <c r="U730" i="2"/>
  <c r="P731" i="2"/>
  <c r="Q731" i="2"/>
  <c r="R731" i="2"/>
  <c r="S731" i="2"/>
  <c r="T731" i="2"/>
  <c r="U731" i="2"/>
  <c r="P732" i="2"/>
  <c r="Q732" i="2"/>
  <c r="R732" i="2"/>
  <c r="S732" i="2"/>
  <c r="T732" i="2"/>
  <c r="U732" i="2"/>
  <c r="P733" i="2"/>
  <c r="Q733" i="2"/>
  <c r="R733" i="2"/>
  <c r="S733" i="2"/>
  <c r="T733" i="2"/>
  <c r="U733" i="2"/>
  <c r="P734" i="2"/>
  <c r="Q734" i="2"/>
  <c r="R734" i="2"/>
  <c r="S734" i="2"/>
  <c r="T734" i="2"/>
  <c r="U734" i="2"/>
  <c r="P735" i="2"/>
  <c r="Q735" i="2"/>
  <c r="R735" i="2"/>
  <c r="S735" i="2"/>
  <c r="T735" i="2"/>
  <c r="U735" i="2"/>
  <c r="P736" i="2"/>
  <c r="Q736" i="2"/>
  <c r="R736" i="2"/>
  <c r="S736" i="2"/>
  <c r="T736" i="2"/>
  <c r="U736" i="2"/>
  <c r="P737" i="2"/>
  <c r="Q737" i="2"/>
  <c r="R737" i="2"/>
  <c r="S737" i="2"/>
  <c r="T737" i="2"/>
  <c r="U737" i="2"/>
  <c r="P738" i="2"/>
  <c r="Q738" i="2"/>
  <c r="R738" i="2"/>
  <c r="S738" i="2"/>
  <c r="T738" i="2"/>
  <c r="U738" i="2"/>
  <c r="P739" i="2"/>
  <c r="Q739" i="2"/>
  <c r="R739" i="2"/>
  <c r="S739" i="2"/>
  <c r="T739" i="2"/>
  <c r="U739" i="2"/>
  <c r="P740" i="2"/>
  <c r="Q740" i="2"/>
  <c r="R740" i="2"/>
  <c r="S740" i="2"/>
  <c r="T740" i="2"/>
  <c r="U740" i="2"/>
  <c r="P741" i="2"/>
  <c r="Q741" i="2"/>
  <c r="R741" i="2"/>
  <c r="S741" i="2"/>
  <c r="T741" i="2"/>
  <c r="U741" i="2"/>
  <c r="P742" i="2"/>
  <c r="Q742" i="2"/>
  <c r="R742" i="2"/>
  <c r="S742" i="2"/>
  <c r="T742" i="2"/>
  <c r="U742" i="2"/>
  <c r="P743" i="2"/>
  <c r="Q743" i="2"/>
  <c r="R743" i="2"/>
  <c r="S743" i="2"/>
  <c r="T743" i="2"/>
  <c r="U743" i="2"/>
  <c r="P744" i="2"/>
  <c r="Q744" i="2"/>
  <c r="R744" i="2"/>
  <c r="S744" i="2"/>
  <c r="T744" i="2"/>
  <c r="U744" i="2"/>
  <c r="P745" i="2"/>
  <c r="Q745" i="2"/>
  <c r="R745" i="2"/>
  <c r="S745" i="2"/>
  <c r="T745" i="2"/>
  <c r="U745" i="2"/>
  <c r="P746" i="2"/>
  <c r="Q746" i="2"/>
  <c r="R746" i="2"/>
  <c r="S746" i="2"/>
  <c r="T746" i="2"/>
  <c r="U746" i="2"/>
  <c r="P747" i="2"/>
  <c r="Q747" i="2"/>
  <c r="R747" i="2"/>
  <c r="S747" i="2"/>
  <c r="T747" i="2"/>
  <c r="U747" i="2"/>
  <c r="P748" i="2"/>
  <c r="Q748" i="2"/>
  <c r="R748" i="2"/>
  <c r="S748" i="2"/>
  <c r="T748" i="2"/>
  <c r="U748" i="2"/>
  <c r="P749" i="2"/>
  <c r="Q749" i="2"/>
  <c r="R749" i="2"/>
  <c r="S749" i="2"/>
  <c r="T749" i="2"/>
  <c r="U749" i="2"/>
  <c r="P750" i="2"/>
  <c r="Q750" i="2"/>
  <c r="R750" i="2"/>
  <c r="S750" i="2"/>
  <c r="T750" i="2"/>
  <c r="U750" i="2"/>
  <c r="P751" i="2"/>
  <c r="Q751" i="2"/>
  <c r="R751" i="2"/>
  <c r="S751" i="2"/>
  <c r="T751" i="2"/>
  <c r="U751" i="2"/>
  <c r="P752" i="2"/>
  <c r="Q752" i="2"/>
  <c r="R752" i="2"/>
  <c r="S752" i="2"/>
  <c r="T752" i="2"/>
  <c r="U752" i="2"/>
  <c r="P753" i="2"/>
  <c r="Q753" i="2"/>
  <c r="R753" i="2"/>
  <c r="S753" i="2"/>
  <c r="T753" i="2"/>
  <c r="U753" i="2"/>
  <c r="P754" i="2"/>
  <c r="Q754" i="2"/>
  <c r="R754" i="2"/>
  <c r="S754" i="2"/>
  <c r="T754" i="2"/>
  <c r="U754" i="2"/>
  <c r="P755" i="2"/>
  <c r="Q755" i="2"/>
  <c r="R755" i="2"/>
  <c r="S755" i="2"/>
  <c r="T755" i="2"/>
  <c r="U755" i="2"/>
  <c r="P756" i="2"/>
  <c r="Q756" i="2"/>
  <c r="R756" i="2"/>
  <c r="S756" i="2"/>
  <c r="T756" i="2"/>
  <c r="U756" i="2"/>
  <c r="P757" i="2"/>
  <c r="Q757" i="2"/>
  <c r="R757" i="2"/>
  <c r="S757" i="2"/>
  <c r="T757" i="2"/>
  <c r="U757" i="2"/>
  <c r="P758" i="2"/>
  <c r="Q758" i="2"/>
  <c r="R758" i="2"/>
  <c r="S758" i="2"/>
  <c r="T758" i="2"/>
  <c r="U758" i="2"/>
  <c r="P759" i="2"/>
  <c r="Q759" i="2"/>
  <c r="R759" i="2"/>
  <c r="S759" i="2"/>
  <c r="T759" i="2"/>
  <c r="U759" i="2"/>
  <c r="P760" i="2"/>
  <c r="Q760" i="2"/>
  <c r="R760" i="2"/>
  <c r="S760" i="2"/>
  <c r="T760" i="2"/>
  <c r="U760" i="2"/>
  <c r="P761" i="2"/>
  <c r="Q761" i="2"/>
  <c r="R761" i="2"/>
  <c r="S761" i="2"/>
  <c r="T761" i="2"/>
  <c r="U761" i="2"/>
  <c r="P762" i="2"/>
  <c r="Q762" i="2"/>
  <c r="R762" i="2"/>
  <c r="S762" i="2"/>
  <c r="T762" i="2"/>
  <c r="U762" i="2"/>
  <c r="P763" i="2"/>
  <c r="Q763" i="2"/>
  <c r="R763" i="2"/>
  <c r="S763" i="2"/>
  <c r="T763" i="2"/>
  <c r="U763" i="2"/>
  <c r="P764" i="2"/>
  <c r="Q764" i="2"/>
  <c r="R764" i="2"/>
  <c r="S764" i="2"/>
  <c r="T764" i="2"/>
  <c r="U764" i="2"/>
  <c r="P765" i="2"/>
  <c r="Q765" i="2"/>
  <c r="R765" i="2"/>
  <c r="S765" i="2"/>
  <c r="T765" i="2"/>
  <c r="U765" i="2"/>
  <c r="P766" i="2"/>
  <c r="Q766" i="2"/>
  <c r="R766" i="2"/>
  <c r="S766" i="2"/>
  <c r="T766" i="2"/>
  <c r="U766" i="2"/>
  <c r="P767" i="2"/>
  <c r="Q767" i="2"/>
  <c r="R767" i="2"/>
  <c r="S767" i="2"/>
  <c r="T767" i="2"/>
  <c r="U767" i="2"/>
  <c r="P768" i="2"/>
  <c r="Q768" i="2"/>
  <c r="R768" i="2"/>
  <c r="S768" i="2"/>
  <c r="T768" i="2"/>
  <c r="U768" i="2"/>
  <c r="P769" i="2"/>
  <c r="Q769" i="2"/>
  <c r="R769" i="2"/>
  <c r="S769" i="2"/>
  <c r="T769" i="2"/>
  <c r="U769" i="2"/>
  <c r="P770" i="2"/>
  <c r="Q770" i="2"/>
  <c r="R770" i="2"/>
  <c r="S770" i="2"/>
  <c r="T770" i="2"/>
  <c r="U770" i="2"/>
  <c r="P771" i="2"/>
  <c r="Q771" i="2"/>
  <c r="R771" i="2"/>
  <c r="S771" i="2"/>
  <c r="T771" i="2"/>
  <c r="U771" i="2"/>
  <c r="P772" i="2"/>
  <c r="Q772" i="2"/>
  <c r="R772" i="2"/>
  <c r="S772" i="2"/>
  <c r="T772" i="2"/>
  <c r="U772" i="2"/>
  <c r="P773" i="2"/>
  <c r="Q773" i="2"/>
  <c r="R773" i="2"/>
  <c r="S773" i="2"/>
  <c r="T773" i="2"/>
  <c r="U773" i="2"/>
  <c r="P774" i="2"/>
  <c r="Q774" i="2"/>
  <c r="R774" i="2"/>
  <c r="S774" i="2"/>
  <c r="T774" i="2"/>
  <c r="U774" i="2"/>
  <c r="P775" i="2"/>
  <c r="Q775" i="2"/>
  <c r="R775" i="2"/>
  <c r="S775" i="2"/>
  <c r="T775" i="2"/>
  <c r="U775" i="2"/>
  <c r="P776" i="2"/>
  <c r="Q776" i="2"/>
  <c r="R776" i="2"/>
  <c r="S776" i="2"/>
  <c r="T776" i="2"/>
  <c r="U776" i="2"/>
  <c r="P777" i="2"/>
  <c r="Q777" i="2"/>
  <c r="R777" i="2"/>
  <c r="S777" i="2"/>
  <c r="T777" i="2"/>
  <c r="U777" i="2"/>
  <c r="P778" i="2"/>
  <c r="Q778" i="2"/>
  <c r="R778" i="2"/>
  <c r="S778" i="2"/>
  <c r="T778" i="2"/>
  <c r="U778" i="2"/>
  <c r="P779" i="2"/>
  <c r="Q779" i="2"/>
  <c r="R779" i="2"/>
  <c r="S779" i="2"/>
  <c r="T779" i="2"/>
  <c r="U779" i="2"/>
  <c r="P780" i="2"/>
  <c r="Q780" i="2"/>
  <c r="R780" i="2"/>
  <c r="S780" i="2"/>
  <c r="T780" i="2"/>
  <c r="U780" i="2"/>
  <c r="P781" i="2"/>
  <c r="Q781" i="2"/>
  <c r="R781" i="2"/>
  <c r="S781" i="2"/>
  <c r="T781" i="2"/>
  <c r="U781" i="2"/>
  <c r="P782" i="2"/>
  <c r="Q782" i="2"/>
  <c r="R782" i="2"/>
  <c r="S782" i="2"/>
  <c r="T782" i="2"/>
  <c r="U782" i="2"/>
  <c r="P783" i="2"/>
  <c r="Q783" i="2"/>
  <c r="R783" i="2"/>
  <c r="S783" i="2"/>
  <c r="T783" i="2"/>
  <c r="U783" i="2"/>
  <c r="P784" i="2"/>
  <c r="Q784" i="2"/>
  <c r="R784" i="2"/>
  <c r="S784" i="2"/>
  <c r="T784" i="2"/>
  <c r="U784" i="2"/>
  <c r="P785" i="2"/>
  <c r="Q785" i="2"/>
  <c r="R785" i="2"/>
  <c r="S785" i="2"/>
  <c r="T785" i="2"/>
  <c r="U785" i="2"/>
  <c r="P786" i="2"/>
  <c r="Q786" i="2"/>
  <c r="R786" i="2"/>
  <c r="S786" i="2"/>
  <c r="T786" i="2"/>
  <c r="U786" i="2"/>
  <c r="P787" i="2"/>
  <c r="Q787" i="2"/>
  <c r="R787" i="2"/>
  <c r="S787" i="2"/>
  <c r="T787" i="2"/>
  <c r="U787" i="2"/>
  <c r="P788" i="2"/>
  <c r="Q788" i="2"/>
  <c r="R788" i="2"/>
  <c r="S788" i="2"/>
  <c r="T788" i="2"/>
  <c r="U788" i="2"/>
  <c r="P789" i="2"/>
  <c r="Q789" i="2"/>
  <c r="R789" i="2"/>
  <c r="S789" i="2"/>
  <c r="T789" i="2"/>
  <c r="U789" i="2"/>
  <c r="P790" i="2"/>
  <c r="Q790" i="2"/>
  <c r="R790" i="2"/>
  <c r="S790" i="2"/>
  <c r="T790" i="2"/>
  <c r="U790" i="2"/>
  <c r="P791" i="2"/>
  <c r="Q791" i="2"/>
  <c r="R791" i="2"/>
  <c r="S791" i="2"/>
  <c r="T791" i="2"/>
  <c r="U791" i="2"/>
  <c r="P792" i="2"/>
  <c r="Q792" i="2"/>
  <c r="R792" i="2"/>
  <c r="S792" i="2"/>
  <c r="T792" i="2"/>
  <c r="U792" i="2"/>
  <c r="P793" i="2"/>
  <c r="Q793" i="2"/>
  <c r="R793" i="2"/>
  <c r="S793" i="2"/>
  <c r="T793" i="2"/>
  <c r="U793" i="2"/>
  <c r="P794" i="2"/>
  <c r="Q794" i="2"/>
  <c r="R794" i="2"/>
  <c r="S794" i="2"/>
  <c r="T794" i="2"/>
  <c r="U794" i="2"/>
  <c r="P795" i="2"/>
  <c r="Q795" i="2"/>
  <c r="R795" i="2"/>
  <c r="S795" i="2"/>
  <c r="T795" i="2"/>
  <c r="U795" i="2"/>
  <c r="P796" i="2"/>
  <c r="Q796" i="2"/>
  <c r="R796" i="2"/>
  <c r="S796" i="2"/>
  <c r="T796" i="2"/>
  <c r="U796" i="2"/>
  <c r="P797" i="2"/>
  <c r="Q797" i="2"/>
  <c r="R797" i="2"/>
  <c r="S797" i="2"/>
  <c r="T797" i="2"/>
  <c r="U797" i="2"/>
  <c r="P798" i="2"/>
  <c r="Q798" i="2"/>
  <c r="R798" i="2"/>
  <c r="S798" i="2"/>
  <c r="T798" i="2"/>
  <c r="U798" i="2"/>
  <c r="P799" i="2"/>
  <c r="Q799" i="2"/>
  <c r="R799" i="2"/>
  <c r="S799" i="2"/>
  <c r="T799" i="2"/>
  <c r="U799" i="2"/>
  <c r="P800" i="2"/>
  <c r="Q800" i="2"/>
  <c r="R800" i="2"/>
  <c r="S800" i="2"/>
  <c r="T800" i="2"/>
  <c r="U800" i="2"/>
  <c r="P801" i="2"/>
  <c r="Q801" i="2"/>
  <c r="R801" i="2"/>
  <c r="S801" i="2"/>
  <c r="T801" i="2"/>
  <c r="U801" i="2"/>
  <c r="P802" i="2"/>
  <c r="Q802" i="2"/>
  <c r="R802" i="2"/>
  <c r="S802" i="2"/>
  <c r="T802" i="2"/>
  <c r="U802" i="2"/>
  <c r="P803" i="2"/>
  <c r="Q803" i="2"/>
  <c r="R803" i="2"/>
  <c r="S803" i="2"/>
  <c r="T803" i="2"/>
  <c r="U803" i="2"/>
  <c r="P804" i="2"/>
  <c r="Q804" i="2"/>
  <c r="R804" i="2"/>
  <c r="S804" i="2"/>
  <c r="T804" i="2"/>
  <c r="U804" i="2"/>
  <c r="P805" i="2"/>
  <c r="Q805" i="2"/>
  <c r="R805" i="2"/>
  <c r="S805" i="2"/>
  <c r="T805" i="2"/>
  <c r="U805" i="2"/>
  <c r="P806" i="2"/>
  <c r="Q806" i="2"/>
  <c r="R806" i="2"/>
  <c r="S806" i="2"/>
  <c r="T806" i="2"/>
  <c r="U806" i="2"/>
  <c r="P807" i="2"/>
  <c r="Q807" i="2"/>
  <c r="R807" i="2"/>
  <c r="S807" i="2"/>
  <c r="T807" i="2"/>
  <c r="U807" i="2"/>
  <c r="P808" i="2"/>
  <c r="Q808" i="2"/>
  <c r="R808" i="2"/>
  <c r="S808" i="2"/>
  <c r="T808" i="2"/>
  <c r="U808" i="2"/>
  <c r="P809" i="2"/>
  <c r="Q809" i="2"/>
  <c r="R809" i="2"/>
  <c r="S809" i="2"/>
  <c r="T809" i="2"/>
  <c r="U809" i="2"/>
  <c r="P810" i="2"/>
  <c r="Q810" i="2"/>
  <c r="R810" i="2"/>
  <c r="S810" i="2"/>
  <c r="T810" i="2"/>
  <c r="U810" i="2"/>
  <c r="P811" i="2"/>
  <c r="Q811" i="2"/>
  <c r="R811" i="2"/>
  <c r="S811" i="2"/>
  <c r="T811" i="2"/>
  <c r="U811" i="2"/>
  <c r="P812" i="2"/>
  <c r="Q812" i="2"/>
  <c r="R812" i="2"/>
  <c r="S812" i="2"/>
  <c r="T812" i="2"/>
  <c r="U812" i="2"/>
  <c r="P813" i="2"/>
  <c r="Q813" i="2"/>
  <c r="R813" i="2"/>
  <c r="S813" i="2"/>
  <c r="T813" i="2"/>
  <c r="U813" i="2"/>
  <c r="P814" i="2"/>
  <c r="Q814" i="2"/>
  <c r="R814" i="2"/>
  <c r="S814" i="2"/>
  <c r="T814" i="2"/>
  <c r="U814" i="2"/>
  <c r="P815" i="2"/>
  <c r="Q815" i="2"/>
  <c r="R815" i="2"/>
  <c r="S815" i="2"/>
  <c r="T815" i="2"/>
  <c r="U815" i="2"/>
  <c r="P816" i="2"/>
  <c r="Q816" i="2"/>
  <c r="R816" i="2"/>
  <c r="S816" i="2"/>
  <c r="T816" i="2"/>
  <c r="U816" i="2"/>
  <c r="P817" i="2"/>
  <c r="Q817" i="2"/>
  <c r="R817" i="2"/>
  <c r="S817" i="2"/>
  <c r="T817" i="2"/>
  <c r="U817" i="2"/>
  <c r="P818" i="2"/>
  <c r="Q818" i="2"/>
  <c r="R818" i="2"/>
  <c r="S818" i="2"/>
  <c r="T818" i="2"/>
  <c r="U818" i="2"/>
  <c r="P819" i="2"/>
  <c r="Q819" i="2"/>
  <c r="R819" i="2"/>
  <c r="S819" i="2"/>
  <c r="T819" i="2"/>
  <c r="U819" i="2"/>
  <c r="P820" i="2"/>
  <c r="Q820" i="2"/>
  <c r="R820" i="2"/>
  <c r="S820" i="2"/>
  <c r="T820" i="2"/>
  <c r="U820" i="2"/>
  <c r="P821" i="2"/>
  <c r="Q821" i="2"/>
  <c r="R821" i="2"/>
  <c r="S821" i="2"/>
  <c r="T821" i="2"/>
  <c r="U821" i="2"/>
  <c r="P822" i="2"/>
  <c r="Q822" i="2"/>
  <c r="R822" i="2"/>
  <c r="S822" i="2"/>
  <c r="T822" i="2"/>
  <c r="U822" i="2"/>
  <c r="P823" i="2"/>
  <c r="Q823" i="2"/>
  <c r="R823" i="2"/>
  <c r="S823" i="2"/>
  <c r="T823" i="2"/>
  <c r="U823" i="2"/>
  <c r="P824" i="2"/>
  <c r="Q824" i="2"/>
  <c r="R824" i="2"/>
  <c r="S824" i="2"/>
  <c r="T824" i="2"/>
  <c r="U824" i="2"/>
  <c r="P825" i="2"/>
  <c r="Q825" i="2"/>
  <c r="R825" i="2"/>
  <c r="S825" i="2"/>
  <c r="T825" i="2"/>
  <c r="U825" i="2"/>
  <c r="P826" i="2"/>
  <c r="Q826" i="2"/>
  <c r="R826" i="2"/>
  <c r="S826" i="2"/>
  <c r="T826" i="2"/>
  <c r="U826" i="2"/>
  <c r="P827" i="2"/>
  <c r="Q827" i="2"/>
  <c r="R827" i="2"/>
  <c r="S827" i="2"/>
  <c r="T827" i="2"/>
  <c r="U827" i="2"/>
  <c r="P828" i="2"/>
  <c r="Q828" i="2"/>
  <c r="R828" i="2"/>
  <c r="S828" i="2"/>
  <c r="T828" i="2"/>
  <c r="U828" i="2"/>
  <c r="P829" i="2"/>
  <c r="Q829" i="2"/>
  <c r="R829" i="2"/>
  <c r="S829" i="2"/>
  <c r="T829" i="2"/>
  <c r="U829" i="2"/>
  <c r="P830" i="2"/>
  <c r="Q830" i="2"/>
  <c r="R830" i="2"/>
  <c r="S830" i="2"/>
  <c r="T830" i="2"/>
  <c r="U830" i="2"/>
  <c r="P831" i="2"/>
  <c r="Q831" i="2"/>
  <c r="R831" i="2"/>
  <c r="S831" i="2"/>
  <c r="T831" i="2"/>
  <c r="U831" i="2"/>
  <c r="P832" i="2"/>
  <c r="Q832" i="2"/>
  <c r="R832" i="2"/>
  <c r="S832" i="2"/>
  <c r="T832" i="2"/>
  <c r="U832" i="2"/>
  <c r="P833" i="2"/>
  <c r="Q833" i="2"/>
  <c r="R833" i="2"/>
  <c r="S833" i="2"/>
  <c r="T833" i="2"/>
  <c r="U833" i="2"/>
  <c r="P834" i="2"/>
  <c r="Q834" i="2"/>
  <c r="R834" i="2"/>
  <c r="S834" i="2"/>
  <c r="T834" i="2"/>
  <c r="U834" i="2"/>
  <c r="P835" i="2"/>
  <c r="Q835" i="2"/>
  <c r="R835" i="2"/>
  <c r="S835" i="2"/>
  <c r="T835" i="2"/>
  <c r="U835" i="2"/>
  <c r="P836" i="2"/>
  <c r="Q836" i="2"/>
  <c r="R836" i="2"/>
  <c r="S836" i="2"/>
  <c r="T836" i="2"/>
  <c r="U836" i="2"/>
  <c r="P837" i="2"/>
  <c r="Q837" i="2"/>
  <c r="R837" i="2"/>
  <c r="S837" i="2"/>
  <c r="T837" i="2"/>
  <c r="U837" i="2"/>
  <c r="P838" i="2"/>
  <c r="Q838" i="2"/>
  <c r="R838" i="2"/>
  <c r="S838" i="2"/>
  <c r="T838" i="2"/>
  <c r="U838" i="2"/>
  <c r="P839" i="2"/>
  <c r="Q839" i="2"/>
  <c r="R839" i="2"/>
  <c r="S839" i="2"/>
  <c r="T839" i="2"/>
  <c r="U839" i="2"/>
  <c r="P840" i="2"/>
  <c r="Q840" i="2"/>
  <c r="R840" i="2"/>
  <c r="S840" i="2"/>
  <c r="T840" i="2"/>
  <c r="U840" i="2"/>
  <c r="P841" i="2"/>
  <c r="Q841" i="2"/>
  <c r="R841" i="2"/>
  <c r="S841" i="2"/>
  <c r="T841" i="2"/>
  <c r="U841" i="2"/>
  <c r="P842" i="2"/>
  <c r="Q842" i="2"/>
  <c r="R842" i="2"/>
  <c r="S842" i="2"/>
  <c r="T842" i="2"/>
  <c r="U842" i="2"/>
  <c r="P843" i="2"/>
  <c r="Q843" i="2"/>
  <c r="R843" i="2"/>
  <c r="S843" i="2"/>
  <c r="T843" i="2"/>
  <c r="U843" i="2"/>
  <c r="P844" i="2"/>
  <c r="Q844" i="2"/>
  <c r="R844" i="2"/>
  <c r="S844" i="2"/>
  <c r="T844" i="2"/>
  <c r="U844" i="2"/>
  <c r="P845" i="2"/>
  <c r="Q845" i="2"/>
  <c r="R845" i="2"/>
  <c r="S845" i="2"/>
  <c r="T845" i="2"/>
  <c r="U845" i="2"/>
  <c r="P846" i="2"/>
  <c r="Q846" i="2"/>
  <c r="R846" i="2"/>
  <c r="S846" i="2"/>
  <c r="T846" i="2"/>
  <c r="U846" i="2"/>
  <c r="P847" i="2"/>
  <c r="Q847" i="2"/>
  <c r="R847" i="2"/>
  <c r="S847" i="2"/>
  <c r="T847" i="2"/>
  <c r="U847" i="2"/>
  <c r="P848" i="2"/>
  <c r="Q848" i="2"/>
  <c r="R848" i="2"/>
  <c r="S848" i="2"/>
  <c r="T848" i="2"/>
  <c r="U848" i="2"/>
  <c r="P849" i="2"/>
  <c r="Q849" i="2"/>
  <c r="R849" i="2"/>
  <c r="S849" i="2"/>
  <c r="T849" i="2"/>
  <c r="U849" i="2"/>
  <c r="P850" i="2"/>
  <c r="Q850" i="2"/>
  <c r="R850" i="2"/>
  <c r="S850" i="2"/>
  <c r="T850" i="2"/>
  <c r="U850" i="2"/>
  <c r="P851" i="2"/>
  <c r="Q851" i="2"/>
  <c r="R851" i="2"/>
  <c r="S851" i="2"/>
  <c r="T851" i="2"/>
  <c r="U851" i="2"/>
  <c r="P852" i="2"/>
  <c r="Q852" i="2"/>
  <c r="R852" i="2"/>
  <c r="S852" i="2"/>
  <c r="T852" i="2"/>
  <c r="U852" i="2"/>
  <c r="P853" i="2"/>
  <c r="Q853" i="2"/>
  <c r="R853" i="2"/>
  <c r="S853" i="2"/>
  <c r="T853" i="2"/>
  <c r="U853" i="2"/>
  <c r="P854" i="2"/>
  <c r="Q854" i="2"/>
  <c r="R854" i="2"/>
  <c r="S854" i="2"/>
  <c r="T854" i="2"/>
  <c r="U854" i="2"/>
  <c r="P855" i="2"/>
  <c r="Q855" i="2"/>
  <c r="R855" i="2"/>
  <c r="S855" i="2"/>
  <c r="T855" i="2"/>
  <c r="U855" i="2"/>
  <c r="P856" i="2"/>
  <c r="Q856" i="2"/>
  <c r="R856" i="2"/>
  <c r="S856" i="2"/>
  <c r="T856" i="2"/>
  <c r="U856" i="2"/>
  <c r="P857" i="2"/>
  <c r="Q857" i="2"/>
  <c r="R857" i="2"/>
  <c r="S857" i="2"/>
  <c r="T857" i="2"/>
  <c r="U857" i="2"/>
  <c r="P858" i="2"/>
  <c r="Q858" i="2"/>
  <c r="R858" i="2"/>
  <c r="S858" i="2"/>
  <c r="T858" i="2"/>
  <c r="U858" i="2"/>
  <c r="P859" i="2"/>
  <c r="Q859" i="2"/>
  <c r="R859" i="2"/>
  <c r="S859" i="2"/>
  <c r="T859" i="2"/>
  <c r="U859" i="2"/>
  <c r="P860" i="2"/>
  <c r="Q860" i="2"/>
  <c r="R860" i="2"/>
  <c r="S860" i="2"/>
  <c r="T860" i="2"/>
  <c r="U860" i="2"/>
  <c r="P861" i="2"/>
  <c r="Q861" i="2"/>
  <c r="R861" i="2"/>
  <c r="S861" i="2"/>
  <c r="T861" i="2"/>
  <c r="U861" i="2"/>
  <c r="P862" i="2"/>
  <c r="Q862" i="2"/>
  <c r="R862" i="2"/>
  <c r="S862" i="2"/>
  <c r="T862" i="2"/>
  <c r="U862" i="2"/>
  <c r="P863" i="2"/>
  <c r="Q863" i="2"/>
  <c r="R863" i="2"/>
  <c r="S863" i="2"/>
  <c r="T863" i="2"/>
  <c r="U863" i="2"/>
  <c r="P864" i="2"/>
  <c r="Q864" i="2"/>
  <c r="R864" i="2"/>
  <c r="S864" i="2"/>
  <c r="T864" i="2"/>
  <c r="U864" i="2"/>
  <c r="P865" i="2"/>
  <c r="Q865" i="2"/>
  <c r="R865" i="2"/>
  <c r="S865" i="2"/>
  <c r="T865" i="2"/>
  <c r="U865" i="2"/>
  <c r="P866" i="2"/>
  <c r="Q866" i="2"/>
  <c r="R866" i="2"/>
  <c r="S866" i="2"/>
  <c r="T866" i="2"/>
  <c r="U866" i="2"/>
  <c r="P867" i="2"/>
  <c r="Q867" i="2"/>
  <c r="R867" i="2"/>
  <c r="S867" i="2"/>
  <c r="T867" i="2"/>
  <c r="U867" i="2"/>
  <c r="P868" i="2"/>
  <c r="Q868" i="2"/>
  <c r="R868" i="2"/>
  <c r="S868" i="2"/>
  <c r="T868" i="2"/>
  <c r="U868" i="2"/>
  <c r="P869" i="2"/>
  <c r="Q869" i="2"/>
  <c r="R869" i="2"/>
  <c r="S869" i="2"/>
  <c r="T869" i="2"/>
  <c r="U869" i="2"/>
  <c r="P870" i="2"/>
  <c r="Q870" i="2"/>
  <c r="R870" i="2"/>
  <c r="S870" i="2"/>
  <c r="T870" i="2"/>
  <c r="U870" i="2"/>
  <c r="P871" i="2"/>
  <c r="Q871" i="2"/>
  <c r="R871" i="2"/>
  <c r="S871" i="2"/>
  <c r="T871" i="2"/>
  <c r="U871" i="2"/>
  <c r="P872" i="2"/>
  <c r="Q872" i="2"/>
  <c r="R872" i="2"/>
  <c r="S872" i="2"/>
  <c r="T872" i="2"/>
  <c r="U872" i="2"/>
  <c r="P873" i="2"/>
  <c r="Q873" i="2"/>
  <c r="R873" i="2"/>
  <c r="S873" i="2"/>
  <c r="T873" i="2"/>
  <c r="U873" i="2"/>
  <c r="P874" i="2"/>
  <c r="Q874" i="2"/>
  <c r="R874" i="2"/>
  <c r="S874" i="2"/>
  <c r="T874" i="2"/>
  <c r="U874" i="2"/>
  <c r="P875" i="2"/>
  <c r="Q875" i="2"/>
  <c r="R875" i="2"/>
  <c r="S875" i="2"/>
  <c r="T875" i="2"/>
  <c r="U875" i="2"/>
  <c r="P876" i="2"/>
  <c r="Q876" i="2"/>
  <c r="R876" i="2"/>
  <c r="S876" i="2"/>
  <c r="T876" i="2"/>
  <c r="U876" i="2"/>
  <c r="P877" i="2"/>
  <c r="Q877" i="2"/>
  <c r="R877" i="2"/>
  <c r="S877" i="2"/>
  <c r="T877" i="2"/>
  <c r="U877" i="2"/>
  <c r="P878" i="2"/>
  <c r="Q878" i="2"/>
  <c r="R878" i="2"/>
  <c r="S878" i="2"/>
  <c r="T878" i="2"/>
  <c r="U878" i="2"/>
  <c r="P879" i="2"/>
  <c r="Q879" i="2"/>
  <c r="R879" i="2"/>
  <c r="S879" i="2"/>
  <c r="T879" i="2"/>
  <c r="U879" i="2"/>
  <c r="P880" i="2"/>
  <c r="Q880" i="2"/>
  <c r="R880" i="2"/>
  <c r="S880" i="2"/>
  <c r="T880" i="2"/>
  <c r="U880" i="2"/>
  <c r="P881" i="2"/>
  <c r="Q881" i="2"/>
  <c r="R881" i="2"/>
  <c r="S881" i="2"/>
  <c r="T881" i="2"/>
  <c r="U881" i="2"/>
  <c r="P882" i="2"/>
  <c r="Q882" i="2"/>
  <c r="R882" i="2"/>
  <c r="S882" i="2"/>
  <c r="T882" i="2"/>
  <c r="U882" i="2"/>
  <c r="P883" i="2"/>
  <c r="Q883" i="2"/>
  <c r="R883" i="2"/>
  <c r="S883" i="2"/>
  <c r="T883" i="2"/>
  <c r="U883" i="2"/>
  <c r="P884" i="2"/>
  <c r="Q884" i="2"/>
  <c r="R884" i="2"/>
  <c r="S884" i="2"/>
  <c r="T884" i="2"/>
  <c r="U884" i="2"/>
  <c r="P885" i="2"/>
  <c r="Q885" i="2"/>
  <c r="R885" i="2"/>
  <c r="S885" i="2"/>
  <c r="T885" i="2"/>
  <c r="U885" i="2"/>
  <c r="P886" i="2"/>
  <c r="Q886" i="2"/>
  <c r="R886" i="2"/>
  <c r="S886" i="2"/>
  <c r="T886" i="2"/>
  <c r="U886" i="2"/>
  <c r="P887" i="2"/>
  <c r="Q887" i="2"/>
  <c r="R887" i="2"/>
  <c r="S887" i="2"/>
  <c r="T887" i="2"/>
  <c r="U887" i="2"/>
  <c r="P888" i="2"/>
  <c r="Q888" i="2"/>
  <c r="R888" i="2"/>
  <c r="S888" i="2"/>
  <c r="T888" i="2"/>
  <c r="U888" i="2"/>
  <c r="P889" i="2"/>
  <c r="Q889" i="2"/>
  <c r="R889" i="2"/>
  <c r="S889" i="2"/>
  <c r="T889" i="2"/>
  <c r="U889" i="2"/>
  <c r="P890" i="2"/>
  <c r="Q890" i="2"/>
  <c r="R890" i="2"/>
  <c r="S890" i="2"/>
  <c r="T890" i="2"/>
  <c r="U890" i="2"/>
  <c r="P891" i="2"/>
  <c r="Q891" i="2"/>
  <c r="R891" i="2"/>
  <c r="S891" i="2"/>
  <c r="T891" i="2"/>
  <c r="U891" i="2"/>
  <c r="P892" i="2"/>
  <c r="Q892" i="2"/>
  <c r="R892" i="2"/>
  <c r="S892" i="2"/>
  <c r="T892" i="2"/>
  <c r="U892" i="2"/>
  <c r="P893" i="2"/>
  <c r="Q893" i="2"/>
  <c r="R893" i="2"/>
  <c r="S893" i="2"/>
  <c r="T893" i="2"/>
  <c r="U893" i="2"/>
  <c r="P894" i="2"/>
  <c r="Q894" i="2"/>
  <c r="R894" i="2"/>
  <c r="S894" i="2"/>
  <c r="T894" i="2"/>
  <c r="U894" i="2"/>
  <c r="P895" i="2"/>
  <c r="Q895" i="2"/>
  <c r="R895" i="2"/>
  <c r="S895" i="2"/>
  <c r="T895" i="2"/>
  <c r="U895" i="2"/>
  <c r="P896" i="2"/>
  <c r="Q896" i="2"/>
  <c r="R896" i="2"/>
  <c r="S896" i="2"/>
  <c r="T896" i="2"/>
  <c r="U896" i="2"/>
  <c r="P897" i="2"/>
  <c r="Q897" i="2"/>
  <c r="R897" i="2"/>
  <c r="S897" i="2"/>
  <c r="T897" i="2"/>
  <c r="U897" i="2"/>
  <c r="P898" i="2"/>
  <c r="Q898" i="2"/>
  <c r="R898" i="2"/>
  <c r="S898" i="2"/>
  <c r="T898" i="2"/>
  <c r="U898" i="2"/>
  <c r="P899" i="2"/>
  <c r="Q899" i="2"/>
  <c r="R899" i="2"/>
  <c r="S899" i="2"/>
  <c r="T899" i="2"/>
  <c r="U899" i="2"/>
  <c r="P900" i="2"/>
  <c r="Q900" i="2"/>
  <c r="R900" i="2"/>
  <c r="S900" i="2"/>
  <c r="T900" i="2"/>
  <c r="U900" i="2"/>
  <c r="P901" i="2"/>
  <c r="Q901" i="2"/>
  <c r="R901" i="2"/>
  <c r="S901" i="2"/>
  <c r="T901" i="2"/>
  <c r="U901" i="2"/>
  <c r="P902" i="2"/>
  <c r="Q902" i="2"/>
  <c r="R902" i="2"/>
  <c r="S902" i="2"/>
  <c r="T902" i="2"/>
  <c r="U902" i="2"/>
  <c r="P903" i="2"/>
  <c r="Q903" i="2"/>
  <c r="R903" i="2"/>
  <c r="S903" i="2"/>
  <c r="T903" i="2"/>
  <c r="U903" i="2"/>
  <c r="P904" i="2"/>
  <c r="Q904" i="2"/>
  <c r="R904" i="2"/>
  <c r="S904" i="2"/>
  <c r="T904" i="2"/>
  <c r="U904" i="2"/>
  <c r="P905" i="2"/>
  <c r="Q905" i="2"/>
  <c r="R905" i="2"/>
  <c r="S905" i="2"/>
  <c r="T905" i="2"/>
  <c r="U905" i="2"/>
  <c r="P906" i="2"/>
  <c r="Q906" i="2"/>
  <c r="R906" i="2"/>
  <c r="S906" i="2"/>
  <c r="T906" i="2"/>
  <c r="U906" i="2"/>
  <c r="P907" i="2"/>
  <c r="Q907" i="2"/>
  <c r="R907" i="2"/>
  <c r="S907" i="2"/>
  <c r="T907" i="2"/>
  <c r="U907" i="2"/>
  <c r="P908" i="2"/>
  <c r="Q908" i="2"/>
  <c r="R908" i="2"/>
  <c r="S908" i="2"/>
  <c r="T908" i="2"/>
  <c r="U908" i="2"/>
  <c r="P909" i="2"/>
  <c r="Q909" i="2"/>
  <c r="R909" i="2"/>
  <c r="S909" i="2"/>
  <c r="T909" i="2"/>
  <c r="U909" i="2"/>
  <c r="P910" i="2"/>
  <c r="Q910" i="2"/>
  <c r="R910" i="2"/>
  <c r="S910" i="2"/>
  <c r="T910" i="2"/>
  <c r="U910" i="2"/>
  <c r="P911" i="2"/>
  <c r="Q911" i="2"/>
  <c r="R911" i="2"/>
  <c r="S911" i="2"/>
  <c r="T911" i="2"/>
  <c r="U911" i="2"/>
  <c r="P912" i="2"/>
  <c r="Q912" i="2"/>
  <c r="R912" i="2"/>
  <c r="S912" i="2"/>
  <c r="T912" i="2"/>
  <c r="U912" i="2"/>
  <c r="P913" i="2"/>
  <c r="Q913" i="2"/>
  <c r="R913" i="2"/>
  <c r="S913" i="2"/>
  <c r="T913" i="2"/>
  <c r="U913" i="2"/>
  <c r="P914" i="2"/>
  <c r="Q914" i="2"/>
  <c r="R914" i="2"/>
  <c r="S914" i="2"/>
  <c r="T914" i="2"/>
  <c r="U914" i="2"/>
  <c r="P915" i="2"/>
  <c r="Q915" i="2"/>
  <c r="R915" i="2"/>
  <c r="S915" i="2"/>
  <c r="T915" i="2"/>
  <c r="U915" i="2"/>
  <c r="P916" i="2"/>
  <c r="Q916" i="2"/>
  <c r="R916" i="2"/>
  <c r="S916" i="2"/>
  <c r="T916" i="2"/>
  <c r="U916" i="2"/>
  <c r="P917" i="2"/>
  <c r="Q917" i="2"/>
  <c r="R917" i="2"/>
  <c r="S917" i="2"/>
  <c r="T917" i="2"/>
  <c r="U917" i="2"/>
  <c r="P918" i="2"/>
  <c r="Q918" i="2"/>
  <c r="R918" i="2"/>
  <c r="S918" i="2"/>
  <c r="T918" i="2"/>
  <c r="U918" i="2"/>
  <c r="P919" i="2"/>
  <c r="Q919" i="2"/>
  <c r="R919" i="2"/>
  <c r="S919" i="2"/>
  <c r="T919" i="2"/>
  <c r="U919" i="2"/>
  <c r="P920" i="2"/>
  <c r="Q920" i="2"/>
  <c r="R920" i="2"/>
  <c r="S920" i="2"/>
  <c r="T920" i="2"/>
  <c r="U920" i="2"/>
  <c r="P921" i="2"/>
  <c r="Q921" i="2"/>
  <c r="R921" i="2"/>
  <c r="S921" i="2"/>
  <c r="T921" i="2"/>
  <c r="U921" i="2"/>
  <c r="P922" i="2"/>
  <c r="Q922" i="2"/>
  <c r="R922" i="2"/>
  <c r="S922" i="2"/>
  <c r="T922" i="2"/>
  <c r="U922" i="2"/>
  <c r="P923" i="2"/>
  <c r="Q923" i="2"/>
  <c r="R923" i="2"/>
  <c r="S923" i="2"/>
  <c r="T923" i="2"/>
  <c r="U923" i="2"/>
  <c r="P924" i="2"/>
  <c r="Q924" i="2"/>
  <c r="R924" i="2"/>
  <c r="S924" i="2"/>
  <c r="T924" i="2"/>
  <c r="U924" i="2"/>
  <c r="P925" i="2"/>
  <c r="Q925" i="2"/>
  <c r="R925" i="2"/>
  <c r="S925" i="2"/>
  <c r="T925" i="2"/>
  <c r="U925" i="2"/>
  <c r="P926" i="2"/>
  <c r="Q926" i="2"/>
  <c r="R926" i="2"/>
  <c r="S926" i="2"/>
  <c r="T926" i="2"/>
  <c r="U926" i="2"/>
  <c r="P927" i="2"/>
  <c r="Q927" i="2"/>
  <c r="R927" i="2"/>
  <c r="S927" i="2"/>
  <c r="T927" i="2"/>
  <c r="U927" i="2"/>
  <c r="P928" i="2"/>
  <c r="Q928" i="2"/>
  <c r="R928" i="2"/>
  <c r="S928" i="2"/>
  <c r="T928" i="2"/>
  <c r="U928" i="2"/>
  <c r="P929" i="2"/>
  <c r="Q929" i="2"/>
  <c r="R929" i="2"/>
  <c r="S929" i="2"/>
  <c r="T929" i="2"/>
  <c r="U929" i="2"/>
  <c r="P930" i="2"/>
  <c r="Q930" i="2"/>
  <c r="R930" i="2"/>
  <c r="S930" i="2"/>
  <c r="T930" i="2"/>
  <c r="U930" i="2"/>
  <c r="P931" i="2"/>
  <c r="Q931" i="2"/>
  <c r="R931" i="2"/>
  <c r="S931" i="2"/>
  <c r="T931" i="2"/>
  <c r="U931" i="2"/>
  <c r="P932" i="2"/>
  <c r="Q932" i="2"/>
  <c r="R932" i="2"/>
  <c r="S932" i="2"/>
  <c r="T932" i="2"/>
  <c r="U932" i="2"/>
  <c r="P933" i="2"/>
  <c r="Q933" i="2"/>
  <c r="R933" i="2"/>
  <c r="S933" i="2"/>
  <c r="T933" i="2"/>
  <c r="U933" i="2"/>
  <c r="P934" i="2"/>
  <c r="Q934" i="2"/>
  <c r="R934" i="2"/>
  <c r="S934" i="2"/>
  <c r="T934" i="2"/>
  <c r="U934" i="2"/>
  <c r="P935" i="2"/>
  <c r="Q935" i="2"/>
  <c r="R935" i="2"/>
  <c r="S935" i="2"/>
  <c r="T935" i="2"/>
  <c r="U935" i="2"/>
  <c r="P936" i="2"/>
  <c r="Q936" i="2"/>
  <c r="R936" i="2"/>
  <c r="S936" i="2"/>
  <c r="T936" i="2"/>
  <c r="U936" i="2"/>
  <c r="P937" i="2"/>
  <c r="Q937" i="2"/>
  <c r="R937" i="2"/>
  <c r="S937" i="2"/>
  <c r="T937" i="2"/>
  <c r="U937" i="2"/>
  <c r="P938" i="2"/>
  <c r="Q938" i="2"/>
  <c r="R938" i="2"/>
  <c r="S938" i="2"/>
  <c r="T938" i="2"/>
  <c r="U938" i="2"/>
  <c r="P939" i="2"/>
  <c r="Q939" i="2"/>
  <c r="R939" i="2"/>
  <c r="S939" i="2"/>
  <c r="T939" i="2"/>
  <c r="U939" i="2"/>
  <c r="P940" i="2"/>
  <c r="Q940" i="2"/>
  <c r="R940" i="2"/>
  <c r="S940" i="2"/>
  <c r="T940" i="2"/>
  <c r="U940" i="2"/>
  <c r="P941" i="2"/>
  <c r="Q941" i="2"/>
  <c r="R941" i="2"/>
  <c r="S941" i="2"/>
  <c r="T941" i="2"/>
  <c r="U941" i="2"/>
  <c r="P942" i="2"/>
  <c r="Q942" i="2"/>
  <c r="R942" i="2"/>
  <c r="S942" i="2"/>
  <c r="T942" i="2"/>
  <c r="U942" i="2"/>
  <c r="P943" i="2"/>
  <c r="Q943" i="2"/>
  <c r="R943" i="2"/>
  <c r="S943" i="2"/>
  <c r="T943" i="2"/>
  <c r="U943" i="2"/>
  <c r="P944" i="2"/>
  <c r="Q944" i="2"/>
  <c r="R944" i="2"/>
  <c r="S944" i="2"/>
  <c r="T944" i="2"/>
  <c r="U944" i="2"/>
  <c r="P945" i="2"/>
  <c r="Q945" i="2"/>
  <c r="R945" i="2"/>
  <c r="S945" i="2"/>
  <c r="T945" i="2"/>
  <c r="U945" i="2"/>
  <c r="P946" i="2"/>
  <c r="Q946" i="2"/>
  <c r="R946" i="2"/>
  <c r="S946" i="2"/>
  <c r="T946" i="2"/>
  <c r="U946" i="2"/>
  <c r="P947" i="2"/>
  <c r="Q947" i="2"/>
  <c r="R947" i="2"/>
  <c r="S947" i="2"/>
  <c r="T947" i="2"/>
  <c r="U947" i="2"/>
  <c r="P948" i="2"/>
  <c r="Q948" i="2"/>
  <c r="R948" i="2"/>
  <c r="S948" i="2"/>
  <c r="T948" i="2"/>
  <c r="U948" i="2"/>
  <c r="P949" i="2"/>
  <c r="Q949" i="2"/>
  <c r="R949" i="2"/>
  <c r="S949" i="2"/>
  <c r="T949" i="2"/>
  <c r="U949" i="2"/>
  <c r="P950" i="2"/>
  <c r="Q950" i="2"/>
  <c r="R950" i="2"/>
  <c r="S950" i="2"/>
  <c r="T950" i="2"/>
  <c r="U950" i="2"/>
  <c r="P951" i="2"/>
  <c r="Q951" i="2"/>
  <c r="R951" i="2"/>
  <c r="S951" i="2"/>
  <c r="T951" i="2"/>
  <c r="U951" i="2"/>
  <c r="P952" i="2"/>
  <c r="Q952" i="2"/>
  <c r="R952" i="2"/>
  <c r="S952" i="2"/>
  <c r="T952" i="2"/>
  <c r="U952" i="2"/>
  <c r="P953" i="2"/>
  <c r="Q953" i="2"/>
  <c r="R953" i="2"/>
  <c r="S953" i="2"/>
  <c r="T953" i="2"/>
  <c r="U953" i="2"/>
  <c r="P954" i="2"/>
  <c r="Q954" i="2"/>
  <c r="R954" i="2"/>
  <c r="S954" i="2"/>
  <c r="T954" i="2"/>
  <c r="U954" i="2"/>
  <c r="P955" i="2"/>
  <c r="Q955" i="2"/>
  <c r="R955" i="2"/>
  <c r="S955" i="2"/>
  <c r="T955" i="2"/>
  <c r="U955" i="2"/>
  <c r="P956" i="2"/>
  <c r="Q956" i="2"/>
  <c r="R956" i="2"/>
  <c r="S956" i="2"/>
  <c r="T956" i="2"/>
  <c r="U956" i="2"/>
  <c r="P957" i="2"/>
  <c r="Q957" i="2"/>
  <c r="R957" i="2"/>
  <c r="S957" i="2"/>
  <c r="T957" i="2"/>
  <c r="U957" i="2"/>
  <c r="P958" i="2"/>
  <c r="Q958" i="2"/>
  <c r="R958" i="2"/>
  <c r="S958" i="2"/>
  <c r="T958" i="2"/>
  <c r="U958" i="2"/>
  <c r="P959" i="2"/>
  <c r="Q959" i="2"/>
  <c r="R959" i="2"/>
  <c r="S959" i="2"/>
  <c r="T959" i="2"/>
  <c r="U959" i="2"/>
  <c r="P960" i="2"/>
  <c r="Q960" i="2"/>
  <c r="R960" i="2"/>
  <c r="S960" i="2"/>
  <c r="T960" i="2"/>
  <c r="U960" i="2"/>
  <c r="P961" i="2"/>
  <c r="Q961" i="2"/>
  <c r="R961" i="2"/>
  <c r="S961" i="2"/>
  <c r="T961" i="2"/>
  <c r="U961" i="2"/>
  <c r="P962" i="2"/>
  <c r="Q962" i="2"/>
  <c r="R962" i="2"/>
  <c r="S962" i="2"/>
  <c r="T962" i="2"/>
  <c r="U962" i="2"/>
  <c r="P963" i="2"/>
  <c r="Q963" i="2"/>
  <c r="R963" i="2"/>
  <c r="S963" i="2"/>
  <c r="T963" i="2"/>
  <c r="U963" i="2"/>
  <c r="P964" i="2"/>
  <c r="Q964" i="2"/>
  <c r="R964" i="2"/>
  <c r="S964" i="2"/>
  <c r="T964" i="2"/>
  <c r="U964" i="2"/>
  <c r="P965" i="2"/>
  <c r="Q965" i="2"/>
  <c r="R965" i="2"/>
  <c r="S965" i="2"/>
  <c r="T965" i="2"/>
  <c r="U965" i="2"/>
  <c r="P966" i="2"/>
  <c r="Q966" i="2"/>
  <c r="R966" i="2"/>
  <c r="S966" i="2"/>
  <c r="T966" i="2"/>
  <c r="U966" i="2"/>
  <c r="P967" i="2"/>
  <c r="Q967" i="2"/>
  <c r="R967" i="2"/>
  <c r="S967" i="2"/>
  <c r="T967" i="2"/>
  <c r="U967" i="2"/>
  <c r="P968" i="2"/>
  <c r="Q968" i="2"/>
  <c r="R968" i="2"/>
  <c r="S968" i="2"/>
  <c r="T968" i="2"/>
  <c r="U968" i="2"/>
  <c r="P969" i="2"/>
  <c r="Q969" i="2"/>
  <c r="R969" i="2"/>
  <c r="S969" i="2"/>
  <c r="T969" i="2"/>
  <c r="U969" i="2"/>
  <c r="P970" i="2"/>
  <c r="Q970" i="2"/>
  <c r="R970" i="2"/>
  <c r="S970" i="2"/>
  <c r="T970" i="2"/>
  <c r="U970" i="2"/>
  <c r="P971" i="2"/>
  <c r="Q971" i="2"/>
  <c r="R971" i="2"/>
  <c r="S971" i="2"/>
  <c r="T971" i="2"/>
  <c r="U971" i="2"/>
  <c r="P972" i="2"/>
  <c r="Q972" i="2"/>
  <c r="R972" i="2"/>
  <c r="S972" i="2"/>
  <c r="T972" i="2"/>
  <c r="U972" i="2"/>
  <c r="P973" i="2"/>
  <c r="Q973" i="2"/>
  <c r="R973" i="2"/>
  <c r="S973" i="2"/>
  <c r="T973" i="2"/>
  <c r="U973" i="2"/>
  <c r="P974" i="2"/>
  <c r="Q974" i="2"/>
  <c r="R974" i="2"/>
  <c r="S974" i="2"/>
  <c r="T974" i="2"/>
  <c r="U974" i="2"/>
  <c r="P975" i="2"/>
  <c r="Q975" i="2"/>
  <c r="R975" i="2"/>
  <c r="S975" i="2"/>
  <c r="T975" i="2"/>
  <c r="U975" i="2"/>
  <c r="P976" i="2"/>
  <c r="Q976" i="2"/>
  <c r="R976" i="2"/>
  <c r="S976" i="2"/>
  <c r="T976" i="2"/>
  <c r="U976" i="2"/>
  <c r="P977" i="2"/>
  <c r="Q977" i="2"/>
  <c r="R977" i="2"/>
  <c r="S977" i="2"/>
  <c r="T977" i="2"/>
  <c r="U977" i="2"/>
  <c r="P978" i="2"/>
  <c r="Q978" i="2"/>
  <c r="R978" i="2"/>
  <c r="S978" i="2"/>
  <c r="T978" i="2"/>
  <c r="U978" i="2"/>
  <c r="P979" i="2"/>
  <c r="Q979" i="2"/>
  <c r="R979" i="2"/>
  <c r="S979" i="2"/>
  <c r="T979" i="2"/>
  <c r="U979" i="2"/>
  <c r="P980" i="2"/>
  <c r="Q980" i="2"/>
  <c r="R980" i="2"/>
  <c r="S980" i="2"/>
  <c r="T980" i="2"/>
  <c r="U980" i="2"/>
  <c r="P981" i="2"/>
  <c r="Q981" i="2"/>
  <c r="R981" i="2"/>
  <c r="S981" i="2"/>
  <c r="T981" i="2"/>
  <c r="U981" i="2"/>
  <c r="P982" i="2"/>
  <c r="Q982" i="2"/>
  <c r="R982" i="2"/>
  <c r="S982" i="2"/>
  <c r="T982" i="2"/>
  <c r="U982" i="2"/>
  <c r="P983" i="2"/>
  <c r="Q983" i="2"/>
  <c r="R983" i="2"/>
  <c r="S983" i="2"/>
  <c r="T983" i="2"/>
  <c r="U983" i="2"/>
  <c r="P984" i="2"/>
  <c r="Q984" i="2"/>
  <c r="R984" i="2"/>
  <c r="S984" i="2"/>
  <c r="T984" i="2"/>
  <c r="U984" i="2"/>
  <c r="P985" i="2"/>
  <c r="Q985" i="2"/>
  <c r="R985" i="2"/>
  <c r="S985" i="2"/>
  <c r="T985" i="2"/>
  <c r="U985" i="2"/>
  <c r="P986" i="2"/>
  <c r="Q986" i="2"/>
  <c r="R986" i="2"/>
  <c r="S986" i="2"/>
  <c r="T986" i="2"/>
  <c r="U986" i="2"/>
  <c r="P987" i="2"/>
  <c r="Q987" i="2"/>
  <c r="R987" i="2"/>
  <c r="S987" i="2"/>
  <c r="T987" i="2"/>
  <c r="U987" i="2"/>
  <c r="P988" i="2"/>
  <c r="Q988" i="2"/>
  <c r="R988" i="2"/>
  <c r="S988" i="2"/>
  <c r="T988" i="2"/>
  <c r="U988" i="2"/>
  <c r="P989" i="2"/>
  <c r="Q989" i="2"/>
  <c r="R989" i="2"/>
  <c r="S989" i="2"/>
  <c r="T989" i="2"/>
  <c r="U989" i="2"/>
  <c r="P990" i="2"/>
  <c r="Q990" i="2"/>
  <c r="R990" i="2"/>
  <c r="S990" i="2"/>
  <c r="T990" i="2"/>
  <c r="U990" i="2"/>
  <c r="P991" i="2"/>
  <c r="Q991" i="2"/>
  <c r="R991" i="2"/>
  <c r="S991" i="2"/>
  <c r="T991" i="2"/>
  <c r="U991" i="2"/>
  <c r="P992" i="2"/>
  <c r="Q992" i="2"/>
  <c r="R992" i="2"/>
  <c r="S992" i="2"/>
  <c r="T992" i="2"/>
  <c r="U992" i="2"/>
  <c r="P993" i="2"/>
  <c r="Q993" i="2"/>
  <c r="R993" i="2"/>
  <c r="S993" i="2"/>
  <c r="T993" i="2"/>
  <c r="U993" i="2"/>
  <c r="P994" i="2"/>
  <c r="Q994" i="2"/>
  <c r="R994" i="2"/>
  <c r="S994" i="2"/>
  <c r="T994" i="2"/>
  <c r="U994" i="2"/>
  <c r="P995" i="2"/>
  <c r="Q995" i="2"/>
  <c r="R995" i="2"/>
  <c r="S995" i="2"/>
  <c r="T995" i="2"/>
  <c r="U995" i="2"/>
  <c r="P996" i="2"/>
  <c r="Q996" i="2"/>
  <c r="R996" i="2"/>
  <c r="S996" i="2"/>
  <c r="T996" i="2"/>
  <c r="U996" i="2"/>
  <c r="P997" i="2"/>
  <c r="Q997" i="2"/>
  <c r="R997" i="2"/>
  <c r="S997" i="2"/>
  <c r="T997" i="2"/>
  <c r="U997" i="2"/>
  <c r="P998" i="2"/>
  <c r="Q998" i="2"/>
  <c r="R998" i="2"/>
  <c r="S998" i="2"/>
  <c r="T998" i="2"/>
  <c r="U998" i="2"/>
  <c r="P999" i="2"/>
  <c r="Q999" i="2"/>
  <c r="R999" i="2"/>
  <c r="S999" i="2"/>
  <c r="T999" i="2"/>
  <c r="U999" i="2"/>
  <c r="P1000" i="2"/>
  <c r="Q1000" i="2"/>
  <c r="R1000" i="2"/>
  <c r="S1000" i="2"/>
  <c r="T1000" i="2"/>
  <c r="U1000" i="2"/>
  <c r="P1001" i="2"/>
  <c r="Q1001" i="2"/>
  <c r="R1001" i="2"/>
  <c r="S1001" i="2"/>
  <c r="T1001" i="2"/>
  <c r="U1001" i="2"/>
  <c r="P1002" i="2"/>
  <c r="Q1002" i="2"/>
  <c r="R1002" i="2"/>
  <c r="S1002" i="2"/>
  <c r="T1002" i="2"/>
  <c r="U1002" i="2"/>
  <c r="P1003" i="2"/>
  <c r="Q1003" i="2"/>
  <c r="R1003" i="2"/>
  <c r="S1003" i="2"/>
  <c r="T1003" i="2"/>
  <c r="U1003" i="2"/>
  <c r="P1004" i="2"/>
  <c r="Q1004" i="2"/>
  <c r="R1004" i="2"/>
  <c r="S1004" i="2"/>
  <c r="T1004" i="2"/>
  <c r="U1004" i="2"/>
  <c r="P1005" i="2"/>
  <c r="Q1005" i="2"/>
  <c r="R1005" i="2"/>
  <c r="S1005" i="2"/>
  <c r="T1005" i="2"/>
  <c r="U1005" i="2"/>
  <c r="P1006" i="2"/>
  <c r="Q1006" i="2"/>
  <c r="R1006" i="2"/>
  <c r="S1006" i="2"/>
  <c r="T1006" i="2"/>
  <c r="U1006" i="2"/>
  <c r="P1007" i="2"/>
  <c r="Q1007" i="2"/>
  <c r="R1007" i="2"/>
  <c r="S1007" i="2"/>
  <c r="T1007" i="2"/>
  <c r="U1007" i="2"/>
  <c r="P1008" i="2"/>
  <c r="Q1008" i="2"/>
  <c r="R1008" i="2"/>
  <c r="S1008" i="2"/>
  <c r="T1008" i="2"/>
  <c r="U1008" i="2"/>
  <c r="P1009" i="2"/>
  <c r="Q1009" i="2"/>
  <c r="R1009" i="2"/>
  <c r="S1009" i="2"/>
  <c r="T1009" i="2"/>
  <c r="U1009" i="2"/>
  <c r="P1010" i="2"/>
  <c r="Q1010" i="2"/>
  <c r="R1010" i="2"/>
  <c r="S1010" i="2"/>
  <c r="T1010" i="2"/>
  <c r="U1010" i="2"/>
  <c r="P1011" i="2"/>
  <c r="Q1011" i="2"/>
  <c r="R1011" i="2"/>
  <c r="S1011" i="2"/>
  <c r="T1011" i="2"/>
  <c r="U1011" i="2"/>
  <c r="P1012" i="2"/>
  <c r="Q1012" i="2"/>
  <c r="R1012" i="2"/>
  <c r="S1012" i="2"/>
  <c r="T1012" i="2"/>
  <c r="U1012" i="2"/>
  <c r="P1013" i="2"/>
  <c r="Q1013" i="2"/>
  <c r="R1013" i="2"/>
  <c r="S1013" i="2"/>
  <c r="T1013" i="2"/>
  <c r="U1013" i="2"/>
  <c r="P1014" i="2"/>
  <c r="Q1014" i="2"/>
  <c r="R1014" i="2"/>
  <c r="S1014" i="2"/>
  <c r="T1014" i="2"/>
  <c r="U1014" i="2"/>
  <c r="P1015" i="2"/>
  <c r="Q1015" i="2"/>
  <c r="R1015" i="2"/>
  <c r="S1015" i="2"/>
  <c r="T1015" i="2"/>
  <c r="U1015" i="2"/>
  <c r="P1016" i="2"/>
  <c r="Q1016" i="2"/>
  <c r="R1016" i="2"/>
  <c r="S1016" i="2"/>
  <c r="T1016" i="2"/>
  <c r="U1016" i="2"/>
  <c r="P1017" i="2"/>
  <c r="Q1017" i="2"/>
  <c r="R1017" i="2"/>
  <c r="S1017" i="2"/>
  <c r="T1017" i="2"/>
  <c r="U1017" i="2"/>
  <c r="P1018" i="2"/>
  <c r="Q1018" i="2"/>
  <c r="R1018" i="2"/>
  <c r="S1018" i="2"/>
  <c r="T1018" i="2"/>
  <c r="U1018" i="2"/>
  <c r="P1019" i="2"/>
  <c r="Q1019" i="2"/>
  <c r="R1019" i="2"/>
  <c r="S1019" i="2"/>
  <c r="T1019" i="2"/>
  <c r="U1019" i="2"/>
  <c r="P1020" i="2"/>
  <c r="Q1020" i="2"/>
  <c r="R1020" i="2"/>
  <c r="S1020" i="2"/>
  <c r="T1020" i="2"/>
  <c r="U1020" i="2"/>
  <c r="P1021" i="2"/>
  <c r="Q1021" i="2"/>
  <c r="R1021" i="2"/>
  <c r="S1021" i="2"/>
  <c r="T1021" i="2"/>
  <c r="U1021" i="2"/>
  <c r="P1022" i="2"/>
  <c r="Q1022" i="2"/>
  <c r="R1022" i="2"/>
  <c r="S1022" i="2"/>
  <c r="T1022" i="2"/>
  <c r="U1022" i="2"/>
  <c r="P1023" i="2"/>
  <c r="Q1023" i="2"/>
  <c r="R1023" i="2"/>
  <c r="S1023" i="2"/>
  <c r="T1023" i="2"/>
  <c r="U1023" i="2"/>
  <c r="P1024" i="2"/>
  <c r="Q1024" i="2"/>
  <c r="R1024" i="2"/>
  <c r="S1024" i="2"/>
  <c r="T1024" i="2"/>
  <c r="U1024" i="2"/>
  <c r="P1025" i="2"/>
  <c r="Q1025" i="2"/>
  <c r="R1025" i="2"/>
  <c r="S1025" i="2"/>
  <c r="T1025" i="2"/>
  <c r="U1025" i="2"/>
  <c r="P1026" i="2"/>
  <c r="Q1026" i="2"/>
  <c r="R1026" i="2"/>
  <c r="S1026" i="2"/>
  <c r="T1026" i="2"/>
  <c r="U1026" i="2"/>
  <c r="P1027" i="2"/>
  <c r="Q1027" i="2"/>
  <c r="R1027" i="2"/>
  <c r="S1027" i="2"/>
  <c r="T1027" i="2"/>
  <c r="U1027" i="2"/>
  <c r="P1028" i="2"/>
  <c r="Q1028" i="2"/>
  <c r="R1028" i="2"/>
  <c r="S1028" i="2"/>
  <c r="T1028" i="2"/>
  <c r="U1028" i="2"/>
  <c r="P1029" i="2"/>
  <c r="Q1029" i="2"/>
  <c r="R1029" i="2"/>
  <c r="S1029" i="2"/>
  <c r="T1029" i="2"/>
  <c r="U1029" i="2"/>
  <c r="P1030" i="2"/>
  <c r="Q1030" i="2"/>
  <c r="R1030" i="2"/>
  <c r="S1030" i="2"/>
  <c r="T1030" i="2"/>
  <c r="U1030" i="2"/>
  <c r="P1031" i="2"/>
  <c r="Q1031" i="2"/>
  <c r="R1031" i="2"/>
  <c r="S1031" i="2"/>
  <c r="T1031" i="2"/>
  <c r="U1031" i="2"/>
  <c r="P1032" i="2"/>
  <c r="Q1032" i="2"/>
  <c r="R1032" i="2"/>
  <c r="S1032" i="2"/>
  <c r="T1032" i="2"/>
  <c r="U1032" i="2"/>
  <c r="P1033" i="2"/>
  <c r="Q1033" i="2"/>
  <c r="R1033" i="2"/>
  <c r="S1033" i="2"/>
  <c r="T1033" i="2"/>
  <c r="U1033" i="2"/>
  <c r="P1034" i="2"/>
  <c r="Q1034" i="2"/>
  <c r="R1034" i="2"/>
  <c r="S1034" i="2"/>
  <c r="T1034" i="2"/>
  <c r="U1034" i="2"/>
  <c r="P1035" i="2"/>
  <c r="Q1035" i="2"/>
  <c r="R1035" i="2"/>
  <c r="S1035" i="2"/>
  <c r="T1035" i="2"/>
  <c r="U1035" i="2"/>
  <c r="P1036" i="2"/>
  <c r="Q1036" i="2"/>
  <c r="R1036" i="2"/>
  <c r="S1036" i="2"/>
  <c r="T1036" i="2"/>
  <c r="U1036" i="2"/>
  <c r="P1037" i="2"/>
  <c r="Q1037" i="2"/>
  <c r="R1037" i="2"/>
  <c r="S1037" i="2"/>
  <c r="T1037" i="2"/>
  <c r="U1037" i="2"/>
  <c r="P1038" i="2"/>
  <c r="Q1038" i="2"/>
  <c r="R1038" i="2"/>
  <c r="S1038" i="2"/>
  <c r="T1038" i="2"/>
  <c r="U1038" i="2"/>
  <c r="P1039" i="2"/>
  <c r="Q1039" i="2"/>
  <c r="R1039" i="2"/>
  <c r="S1039" i="2"/>
  <c r="T1039" i="2"/>
  <c r="U1039" i="2"/>
  <c r="P1040" i="2"/>
  <c r="Q1040" i="2"/>
  <c r="R1040" i="2"/>
  <c r="S1040" i="2"/>
  <c r="T1040" i="2"/>
  <c r="U1040" i="2"/>
  <c r="P1041" i="2"/>
  <c r="Q1041" i="2"/>
  <c r="R1041" i="2"/>
  <c r="S1041" i="2"/>
  <c r="T1041" i="2"/>
  <c r="U1041" i="2"/>
  <c r="P1042" i="2"/>
  <c r="Q1042" i="2"/>
  <c r="R1042" i="2"/>
  <c r="S1042" i="2"/>
  <c r="T1042" i="2"/>
  <c r="U1042" i="2"/>
  <c r="P1043" i="2"/>
  <c r="Q1043" i="2"/>
  <c r="R1043" i="2"/>
  <c r="S1043" i="2"/>
  <c r="T1043" i="2"/>
  <c r="U1043" i="2"/>
  <c r="P1044" i="2"/>
  <c r="Q1044" i="2"/>
  <c r="R1044" i="2"/>
  <c r="S1044" i="2"/>
  <c r="T1044" i="2"/>
  <c r="U1044" i="2"/>
  <c r="P1045" i="2"/>
  <c r="Q1045" i="2"/>
  <c r="R1045" i="2"/>
  <c r="S1045" i="2"/>
  <c r="T1045" i="2"/>
  <c r="U1045" i="2"/>
  <c r="P1046" i="2"/>
  <c r="Q1046" i="2"/>
  <c r="R1046" i="2"/>
  <c r="S1046" i="2"/>
  <c r="T1046" i="2"/>
  <c r="U1046" i="2"/>
  <c r="P1047" i="2"/>
  <c r="Q1047" i="2"/>
  <c r="R1047" i="2"/>
  <c r="S1047" i="2"/>
  <c r="T1047" i="2"/>
  <c r="U1047" i="2"/>
  <c r="P1048" i="2"/>
  <c r="Q1048" i="2"/>
  <c r="R1048" i="2"/>
  <c r="S1048" i="2"/>
  <c r="T1048" i="2"/>
  <c r="U1048" i="2"/>
  <c r="P1049" i="2"/>
  <c r="Q1049" i="2"/>
  <c r="R1049" i="2"/>
  <c r="S1049" i="2"/>
  <c r="T1049" i="2"/>
  <c r="U1049" i="2"/>
  <c r="P1050" i="2"/>
  <c r="Q1050" i="2"/>
  <c r="R1050" i="2"/>
  <c r="S1050" i="2"/>
  <c r="T1050" i="2"/>
  <c r="U1050" i="2"/>
  <c r="P1051" i="2"/>
  <c r="Q1051" i="2"/>
  <c r="R1051" i="2"/>
  <c r="S1051" i="2"/>
  <c r="T1051" i="2"/>
  <c r="U1051" i="2"/>
  <c r="P1052" i="2"/>
  <c r="Q1052" i="2"/>
  <c r="R1052" i="2"/>
  <c r="S1052" i="2"/>
  <c r="T1052" i="2"/>
  <c r="U1052" i="2"/>
  <c r="P1053" i="2"/>
  <c r="Q1053" i="2"/>
  <c r="R1053" i="2"/>
  <c r="S1053" i="2"/>
  <c r="T1053" i="2"/>
  <c r="U1053" i="2"/>
  <c r="P1054" i="2"/>
  <c r="Q1054" i="2"/>
  <c r="R1054" i="2"/>
  <c r="S1054" i="2"/>
  <c r="T1054" i="2"/>
  <c r="U1054" i="2"/>
  <c r="P1055" i="2"/>
  <c r="Q1055" i="2"/>
  <c r="R1055" i="2"/>
  <c r="S1055" i="2"/>
  <c r="T1055" i="2"/>
  <c r="U1055" i="2"/>
  <c r="P1056" i="2"/>
  <c r="Q1056" i="2"/>
  <c r="R1056" i="2"/>
  <c r="S1056" i="2"/>
  <c r="T1056" i="2"/>
  <c r="U1056" i="2"/>
  <c r="P1057" i="2"/>
  <c r="Q1057" i="2"/>
  <c r="R1057" i="2"/>
  <c r="S1057" i="2"/>
  <c r="T1057" i="2"/>
  <c r="U1057" i="2"/>
  <c r="P1058" i="2"/>
  <c r="Q1058" i="2"/>
  <c r="R1058" i="2"/>
  <c r="S1058" i="2"/>
  <c r="T1058" i="2"/>
  <c r="U1058" i="2"/>
  <c r="P1059" i="2"/>
  <c r="Q1059" i="2"/>
  <c r="R1059" i="2"/>
  <c r="S1059" i="2"/>
  <c r="T1059" i="2"/>
  <c r="U1059" i="2"/>
  <c r="P1060" i="2"/>
  <c r="Q1060" i="2"/>
  <c r="R1060" i="2"/>
  <c r="S1060" i="2"/>
  <c r="T1060" i="2"/>
  <c r="U1060" i="2"/>
  <c r="P1061" i="2"/>
  <c r="Q1061" i="2"/>
  <c r="R1061" i="2"/>
  <c r="S1061" i="2"/>
  <c r="T1061" i="2"/>
  <c r="U1061" i="2"/>
  <c r="P1062" i="2"/>
  <c r="Q1062" i="2"/>
  <c r="R1062" i="2"/>
  <c r="S1062" i="2"/>
  <c r="T1062" i="2"/>
  <c r="U1062" i="2"/>
  <c r="P1063" i="2"/>
  <c r="Q1063" i="2"/>
  <c r="R1063" i="2"/>
  <c r="S1063" i="2"/>
  <c r="T1063" i="2"/>
  <c r="U1063" i="2"/>
  <c r="P1064" i="2"/>
  <c r="Q1064" i="2"/>
  <c r="R1064" i="2"/>
  <c r="S1064" i="2"/>
  <c r="T1064" i="2"/>
  <c r="U1064" i="2"/>
  <c r="P1065" i="2"/>
  <c r="Q1065" i="2"/>
  <c r="R1065" i="2"/>
  <c r="S1065" i="2"/>
  <c r="T1065" i="2"/>
  <c r="U1065" i="2"/>
  <c r="P1066" i="2"/>
  <c r="Q1066" i="2"/>
  <c r="R1066" i="2"/>
  <c r="S1066" i="2"/>
  <c r="T1066" i="2"/>
  <c r="U1066" i="2"/>
  <c r="P1067" i="2"/>
  <c r="Q1067" i="2"/>
  <c r="R1067" i="2"/>
  <c r="S1067" i="2"/>
  <c r="T1067" i="2"/>
  <c r="U1067" i="2"/>
  <c r="P1068" i="2"/>
  <c r="Q1068" i="2"/>
  <c r="R1068" i="2"/>
  <c r="S1068" i="2"/>
  <c r="T1068" i="2"/>
  <c r="U1068" i="2"/>
  <c r="P1069" i="2"/>
  <c r="Q1069" i="2"/>
  <c r="R1069" i="2"/>
  <c r="S1069" i="2"/>
  <c r="T1069" i="2"/>
  <c r="U1069" i="2"/>
  <c r="P1070" i="2"/>
  <c r="Q1070" i="2"/>
  <c r="R1070" i="2"/>
  <c r="S1070" i="2"/>
  <c r="T1070" i="2"/>
  <c r="U1070" i="2"/>
  <c r="P1071" i="2"/>
  <c r="Q1071" i="2"/>
  <c r="R1071" i="2"/>
  <c r="S1071" i="2"/>
  <c r="T1071" i="2"/>
  <c r="U1071" i="2"/>
  <c r="P1072" i="2"/>
  <c r="Q1072" i="2"/>
  <c r="R1072" i="2"/>
  <c r="S1072" i="2"/>
  <c r="T1072" i="2"/>
  <c r="U1072" i="2"/>
  <c r="P1073" i="2"/>
  <c r="Q1073" i="2"/>
  <c r="R1073" i="2"/>
  <c r="S1073" i="2"/>
  <c r="T1073" i="2"/>
  <c r="U1073" i="2"/>
  <c r="P1074" i="2"/>
  <c r="Q1074" i="2"/>
  <c r="R1074" i="2"/>
  <c r="S1074" i="2"/>
  <c r="T1074" i="2"/>
  <c r="U1074" i="2"/>
  <c r="P1075" i="2"/>
  <c r="Q1075" i="2"/>
  <c r="R1075" i="2"/>
  <c r="S1075" i="2"/>
  <c r="T1075" i="2"/>
  <c r="U1075" i="2"/>
  <c r="P1076" i="2"/>
  <c r="Q1076" i="2"/>
  <c r="R1076" i="2"/>
  <c r="S1076" i="2"/>
  <c r="T1076" i="2"/>
  <c r="U1076" i="2"/>
  <c r="P1077" i="2"/>
  <c r="Q1077" i="2"/>
  <c r="R1077" i="2"/>
  <c r="S1077" i="2"/>
  <c r="T1077" i="2"/>
  <c r="U1077" i="2"/>
  <c r="P1078" i="2"/>
  <c r="Q1078" i="2"/>
  <c r="R1078" i="2"/>
  <c r="S1078" i="2"/>
  <c r="T1078" i="2"/>
  <c r="U1078" i="2"/>
  <c r="P1079" i="2"/>
  <c r="Q1079" i="2"/>
  <c r="R1079" i="2"/>
  <c r="S1079" i="2"/>
  <c r="T1079" i="2"/>
  <c r="U1079" i="2"/>
  <c r="P1080" i="2"/>
  <c r="Q1080" i="2"/>
  <c r="R1080" i="2"/>
  <c r="S1080" i="2"/>
  <c r="T1080" i="2"/>
  <c r="U1080" i="2"/>
  <c r="P1081" i="2"/>
  <c r="Q1081" i="2"/>
  <c r="R1081" i="2"/>
  <c r="S1081" i="2"/>
  <c r="T1081" i="2"/>
  <c r="U1081" i="2"/>
  <c r="P1082" i="2"/>
  <c r="Q1082" i="2"/>
  <c r="R1082" i="2"/>
  <c r="S1082" i="2"/>
  <c r="T1082" i="2"/>
  <c r="U1082" i="2"/>
  <c r="P1083" i="2"/>
  <c r="Q1083" i="2"/>
  <c r="R1083" i="2"/>
  <c r="S1083" i="2"/>
  <c r="T1083" i="2"/>
  <c r="U1083" i="2"/>
  <c r="P1084" i="2"/>
  <c r="Q1084" i="2"/>
  <c r="R1084" i="2"/>
  <c r="S1084" i="2"/>
  <c r="T1084" i="2"/>
  <c r="U1084" i="2"/>
  <c r="P1085" i="2"/>
  <c r="Q1085" i="2"/>
  <c r="R1085" i="2"/>
  <c r="S1085" i="2"/>
  <c r="T1085" i="2"/>
  <c r="U1085" i="2"/>
  <c r="P1086" i="2"/>
  <c r="Q1086" i="2"/>
  <c r="R1086" i="2"/>
  <c r="S1086" i="2"/>
  <c r="T1086" i="2"/>
  <c r="U1086" i="2"/>
  <c r="P1087" i="2"/>
  <c r="Q1087" i="2"/>
  <c r="R1087" i="2"/>
  <c r="S1087" i="2"/>
  <c r="T1087" i="2"/>
  <c r="U1087" i="2"/>
  <c r="P1088" i="2"/>
  <c r="Q1088" i="2"/>
  <c r="R1088" i="2"/>
  <c r="S1088" i="2"/>
  <c r="T1088" i="2"/>
  <c r="U1088" i="2"/>
  <c r="P1089" i="2"/>
  <c r="Q1089" i="2"/>
  <c r="R1089" i="2"/>
  <c r="S1089" i="2"/>
  <c r="T1089" i="2"/>
  <c r="U1089" i="2"/>
  <c r="P1090" i="2"/>
  <c r="Q1090" i="2"/>
  <c r="R1090" i="2"/>
  <c r="S1090" i="2"/>
  <c r="T1090" i="2"/>
  <c r="U1090" i="2"/>
  <c r="P1091" i="2"/>
  <c r="Q1091" i="2"/>
  <c r="R1091" i="2"/>
  <c r="S1091" i="2"/>
  <c r="T1091" i="2"/>
  <c r="U1091" i="2"/>
  <c r="P1092" i="2"/>
  <c r="Q1092" i="2"/>
  <c r="R1092" i="2"/>
  <c r="S1092" i="2"/>
  <c r="T1092" i="2"/>
  <c r="U1092" i="2"/>
  <c r="P1093" i="2"/>
  <c r="Q1093" i="2"/>
  <c r="R1093" i="2"/>
  <c r="S1093" i="2"/>
  <c r="T1093" i="2"/>
  <c r="U1093" i="2"/>
  <c r="P1094" i="2"/>
  <c r="Q1094" i="2"/>
  <c r="R1094" i="2"/>
  <c r="S1094" i="2"/>
  <c r="T1094" i="2"/>
  <c r="U1094" i="2"/>
  <c r="P1095" i="2"/>
  <c r="Q1095" i="2"/>
  <c r="R1095" i="2"/>
  <c r="S1095" i="2"/>
  <c r="T1095" i="2"/>
  <c r="U1095" i="2"/>
  <c r="P1096" i="2"/>
  <c r="Q1096" i="2"/>
  <c r="R1096" i="2"/>
  <c r="S1096" i="2"/>
  <c r="T1096" i="2"/>
  <c r="U1096" i="2"/>
  <c r="P1097" i="2"/>
  <c r="Q1097" i="2"/>
  <c r="R1097" i="2"/>
  <c r="S1097" i="2"/>
  <c r="T1097" i="2"/>
  <c r="U1097" i="2"/>
  <c r="P1098" i="2"/>
  <c r="Q1098" i="2"/>
  <c r="R1098" i="2"/>
  <c r="S1098" i="2"/>
  <c r="T1098" i="2"/>
  <c r="U1098" i="2"/>
  <c r="P1099" i="2"/>
  <c r="Q1099" i="2"/>
  <c r="R1099" i="2"/>
  <c r="S1099" i="2"/>
  <c r="T1099" i="2"/>
  <c r="U1099" i="2"/>
  <c r="P1100" i="2"/>
  <c r="Q1100" i="2"/>
  <c r="R1100" i="2"/>
  <c r="S1100" i="2"/>
  <c r="T1100" i="2"/>
  <c r="U1100" i="2"/>
  <c r="P1101" i="2"/>
  <c r="Q1101" i="2"/>
  <c r="R1101" i="2"/>
  <c r="S1101" i="2"/>
  <c r="T1101" i="2"/>
  <c r="U1101" i="2"/>
  <c r="P1102" i="2"/>
  <c r="Q1102" i="2"/>
  <c r="R1102" i="2"/>
  <c r="S1102" i="2"/>
  <c r="T1102" i="2"/>
  <c r="U1102" i="2"/>
  <c r="P1103" i="2"/>
  <c r="Q1103" i="2"/>
  <c r="R1103" i="2"/>
  <c r="S1103" i="2"/>
  <c r="T1103" i="2"/>
  <c r="U1103" i="2"/>
  <c r="P1104" i="2"/>
  <c r="Q1104" i="2"/>
  <c r="R1104" i="2"/>
  <c r="S1104" i="2"/>
  <c r="T1104" i="2"/>
  <c r="U1104" i="2"/>
  <c r="P1105" i="2"/>
  <c r="Q1105" i="2"/>
  <c r="R1105" i="2"/>
  <c r="S1105" i="2"/>
  <c r="T1105" i="2"/>
  <c r="U1105" i="2"/>
  <c r="P1106" i="2"/>
  <c r="Q1106" i="2"/>
  <c r="R1106" i="2"/>
  <c r="S1106" i="2"/>
  <c r="T1106" i="2"/>
  <c r="U1106" i="2"/>
  <c r="P1107" i="2"/>
  <c r="Q1107" i="2"/>
  <c r="R1107" i="2"/>
  <c r="S1107" i="2"/>
  <c r="T1107" i="2"/>
  <c r="U1107" i="2"/>
  <c r="P1108" i="2"/>
  <c r="Q1108" i="2"/>
  <c r="R1108" i="2"/>
  <c r="S1108" i="2"/>
  <c r="T1108" i="2"/>
  <c r="U1108" i="2"/>
  <c r="P1109" i="2"/>
  <c r="Q1109" i="2"/>
  <c r="R1109" i="2"/>
  <c r="S1109" i="2"/>
  <c r="T1109" i="2"/>
  <c r="U1109" i="2"/>
  <c r="P1110" i="2"/>
  <c r="Q1110" i="2"/>
  <c r="R1110" i="2"/>
  <c r="S1110" i="2"/>
  <c r="T1110" i="2"/>
  <c r="U1110" i="2"/>
  <c r="P1111" i="2"/>
  <c r="Q1111" i="2"/>
  <c r="R1111" i="2"/>
  <c r="S1111" i="2"/>
  <c r="T1111" i="2"/>
  <c r="U1111" i="2"/>
  <c r="P1112" i="2"/>
  <c r="Q1112" i="2"/>
  <c r="R1112" i="2"/>
  <c r="S1112" i="2"/>
  <c r="T1112" i="2"/>
  <c r="U1112" i="2"/>
  <c r="P1113" i="2"/>
  <c r="Q1113" i="2"/>
  <c r="R1113" i="2"/>
  <c r="S1113" i="2"/>
  <c r="T1113" i="2"/>
  <c r="U1113" i="2"/>
  <c r="P1114" i="2"/>
  <c r="Q1114" i="2"/>
  <c r="R1114" i="2"/>
  <c r="S1114" i="2"/>
  <c r="T1114" i="2"/>
  <c r="U1114" i="2"/>
  <c r="P1115" i="2"/>
  <c r="Q1115" i="2"/>
  <c r="R1115" i="2"/>
  <c r="S1115" i="2"/>
  <c r="T1115" i="2"/>
  <c r="U1115" i="2"/>
  <c r="P1116" i="2"/>
  <c r="Q1116" i="2"/>
  <c r="R1116" i="2"/>
  <c r="S1116" i="2"/>
  <c r="T1116" i="2"/>
  <c r="U1116" i="2"/>
  <c r="P1117" i="2"/>
  <c r="Q1117" i="2"/>
  <c r="R1117" i="2"/>
  <c r="S1117" i="2"/>
  <c r="T1117" i="2"/>
  <c r="U1117" i="2"/>
  <c r="P1118" i="2"/>
  <c r="Q1118" i="2"/>
  <c r="R1118" i="2"/>
  <c r="S1118" i="2"/>
  <c r="T1118" i="2"/>
  <c r="U1118" i="2"/>
  <c r="P1119" i="2"/>
  <c r="Q1119" i="2"/>
  <c r="R1119" i="2"/>
  <c r="S1119" i="2"/>
  <c r="T1119" i="2"/>
  <c r="U1119" i="2"/>
  <c r="P1120" i="2"/>
  <c r="Q1120" i="2"/>
  <c r="R1120" i="2"/>
  <c r="S1120" i="2"/>
  <c r="T1120" i="2"/>
  <c r="U1120" i="2"/>
  <c r="P1121" i="2"/>
  <c r="Q1121" i="2"/>
  <c r="R1121" i="2"/>
  <c r="S1121" i="2"/>
  <c r="T1121" i="2"/>
  <c r="U1121" i="2"/>
  <c r="P1122" i="2"/>
  <c r="Q1122" i="2"/>
  <c r="R1122" i="2"/>
  <c r="S1122" i="2"/>
  <c r="T1122" i="2"/>
  <c r="U1122" i="2"/>
  <c r="P1123" i="2"/>
  <c r="Q1123" i="2"/>
  <c r="R1123" i="2"/>
  <c r="S1123" i="2"/>
  <c r="T1123" i="2"/>
  <c r="U1123" i="2"/>
  <c r="P1124" i="2"/>
  <c r="Q1124" i="2"/>
  <c r="R1124" i="2"/>
  <c r="S1124" i="2"/>
  <c r="T1124" i="2"/>
  <c r="U1124" i="2"/>
  <c r="P1125" i="2"/>
  <c r="Q1125" i="2"/>
  <c r="R1125" i="2"/>
  <c r="S1125" i="2"/>
  <c r="T1125" i="2"/>
  <c r="U1125" i="2"/>
  <c r="P1126" i="2"/>
  <c r="Q1126" i="2"/>
  <c r="R1126" i="2"/>
  <c r="S1126" i="2"/>
  <c r="T1126" i="2"/>
  <c r="U1126" i="2"/>
  <c r="P1127" i="2"/>
  <c r="Q1127" i="2"/>
  <c r="R1127" i="2"/>
  <c r="S1127" i="2"/>
  <c r="T1127" i="2"/>
  <c r="U1127" i="2"/>
  <c r="P1128" i="2"/>
  <c r="Q1128" i="2"/>
  <c r="R1128" i="2"/>
  <c r="S1128" i="2"/>
  <c r="T1128" i="2"/>
  <c r="U1128" i="2"/>
  <c r="P1129" i="2"/>
  <c r="Q1129" i="2"/>
  <c r="R1129" i="2"/>
  <c r="S1129" i="2"/>
  <c r="T1129" i="2"/>
  <c r="U1129" i="2"/>
  <c r="P1130" i="2"/>
  <c r="Q1130" i="2"/>
  <c r="R1130" i="2"/>
  <c r="S1130" i="2"/>
  <c r="T1130" i="2"/>
  <c r="U1130" i="2"/>
  <c r="P1131" i="2"/>
  <c r="Q1131" i="2"/>
  <c r="R1131" i="2"/>
  <c r="S1131" i="2"/>
  <c r="T1131" i="2"/>
  <c r="U1131" i="2"/>
  <c r="P1132" i="2"/>
  <c r="Q1132" i="2"/>
  <c r="R1132" i="2"/>
  <c r="S1132" i="2"/>
  <c r="T1132" i="2"/>
  <c r="U1132" i="2"/>
  <c r="P1133" i="2"/>
  <c r="Q1133" i="2"/>
  <c r="R1133" i="2"/>
  <c r="S1133" i="2"/>
  <c r="T1133" i="2"/>
  <c r="U1133" i="2"/>
  <c r="P1134" i="2"/>
  <c r="Q1134" i="2"/>
  <c r="R1134" i="2"/>
  <c r="S1134" i="2"/>
  <c r="T1134" i="2"/>
  <c r="U1134" i="2"/>
  <c r="P1135" i="2"/>
  <c r="Q1135" i="2"/>
  <c r="R1135" i="2"/>
  <c r="S1135" i="2"/>
  <c r="T1135" i="2"/>
  <c r="U1135" i="2"/>
  <c r="P1136" i="2"/>
  <c r="Q1136" i="2"/>
  <c r="R1136" i="2"/>
  <c r="S1136" i="2"/>
  <c r="T1136" i="2"/>
  <c r="U1136" i="2"/>
  <c r="P1137" i="2"/>
  <c r="Q1137" i="2"/>
  <c r="R1137" i="2"/>
  <c r="S1137" i="2"/>
  <c r="T1137" i="2"/>
  <c r="U1137" i="2"/>
  <c r="P1138" i="2"/>
  <c r="Q1138" i="2"/>
  <c r="R1138" i="2"/>
  <c r="S1138" i="2"/>
  <c r="T1138" i="2"/>
  <c r="U1138" i="2"/>
  <c r="P1139" i="2"/>
  <c r="Q1139" i="2"/>
  <c r="R1139" i="2"/>
  <c r="S1139" i="2"/>
  <c r="T1139" i="2"/>
  <c r="U1139" i="2"/>
  <c r="P1140" i="2"/>
  <c r="Q1140" i="2"/>
  <c r="R1140" i="2"/>
  <c r="S1140" i="2"/>
  <c r="T1140" i="2"/>
  <c r="U1140" i="2"/>
  <c r="P1141" i="2"/>
  <c r="Q1141" i="2"/>
  <c r="R1141" i="2"/>
  <c r="S1141" i="2"/>
  <c r="T1141" i="2"/>
  <c r="U1141" i="2"/>
  <c r="P1142" i="2"/>
  <c r="Q1142" i="2"/>
  <c r="R1142" i="2"/>
  <c r="S1142" i="2"/>
  <c r="T1142" i="2"/>
  <c r="U1142" i="2"/>
  <c r="P1143" i="2"/>
  <c r="Q1143" i="2"/>
  <c r="R1143" i="2"/>
  <c r="S1143" i="2"/>
  <c r="T1143" i="2"/>
  <c r="U1143" i="2"/>
  <c r="P1144" i="2"/>
  <c r="Q1144" i="2"/>
  <c r="R1144" i="2"/>
  <c r="S1144" i="2"/>
  <c r="T1144" i="2"/>
  <c r="U1144" i="2"/>
  <c r="P1145" i="2"/>
  <c r="Q1145" i="2"/>
  <c r="R1145" i="2"/>
  <c r="S1145" i="2"/>
  <c r="T1145" i="2"/>
  <c r="U1145" i="2"/>
  <c r="P1146" i="2"/>
  <c r="Q1146" i="2"/>
  <c r="R1146" i="2"/>
  <c r="S1146" i="2"/>
  <c r="T1146" i="2"/>
  <c r="U1146" i="2"/>
  <c r="P1147" i="2"/>
  <c r="Q1147" i="2"/>
  <c r="R1147" i="2"/>
  <c r="S1147" i="2"/>
  <c r="T1147" i="2"/>
  <c r="U1147" i="2"/>
  <c r="P1148" i="2"/>
  <c r="Q1148" i="2"/>
  <c r="R1148" i="2"/>
  <c r="S1148" i="2"/>
  <c r="T1148" i="2"/>
  <c r="U1148" i="2"/>
  <c r="P1149" i="2"/>
  <c r="Q1149" i="2"/>
  <c r="R1149" i="2"/>
  <c r="S1149" i="2"/>
  <c r="T1149" i="2"/>
  <c r="U1149" i="2"/>
  <c r="P1150" i="2"/>
  <c r="Q1150" i="2"/>
  <c r="R1150" i="2"/>
  <c r="S1150" i="2"/>
  <c r="T1150" i="2"/>
  <c r="U1150" i="2"/>
  <c r="P1151" i="2"/>
  <c r="Q1151" i="2"/>
  <c r="R1151" i="2"/>
  <c r="S1151" i="2"/>
  <c r="T1151" i="2"/>
  <c r="U1151" i="2"/>
  <c r="P1152" i="2"/>
  <c r="Q1152" i="2"/>
  <c r="R1152" i="2"/>
  <c r="S1152" i="2"/>
  <c r="T1152" i="2"/>
  <c r="U1152" i="2"/>
  <c r="P1153" i="2"/>
  <c r="Q1153" i="2"/>
  <c r="R1153" i="2"/>
  <c r="S1153" i="2"/>
  <c r="T1153" i="2"/>
  <c r="U1153" i="2"/>
  <c r="P1154" i="2"/>
  <c r="Q1154" i="2"/>
  <c r="R1154" i="2"/>
  <c r="S1154" i="2"/>
  <c r="T1154" i="2"/>
  <c r="U1154" i="2"/>
  <c r="P1155" i="2"/>
  <c r="Q1155" i="2"/>
  <c r="R1155" i="2"/>
  <c r="S1155" i="2"/>
  <c r="T1155" i="2"/>
  <c r="U1155" i="2"/>
  <c r="P1156" i="2"/>
  <c r="Q1156" i="2"/>
  <c r="R1156" i="2"/>
  <c r="S1156" i="2"/>
  <c r="T1156" i="2"/>
  <c r="U1156" i="2"/>
  <c r="P1157" i="2"/>
  <c r="Q1157" i="2"/>
  <c r="R1157" i="2"/>
  <c r="S1157" i="2"/>
  <c r="T1157" i="2"/>
  <c r="U1157" i="2"/>
  <c r="P1158" i="2"/>
  <c r="Q1158" i="2"/>
  <c r="R1158" i="2"/>
  <c r="S1158" i="2"/>
  <c r="T1158" i="2"/>
  <c r="U1158" i="2"/>
  <c r="P1159" i="2"/>
  <c r="Q1159" i="2"/>
  <c r="R1159" i="2"/>
  <c r="S1159" i="2"/>
  <c r="T1159" i="2"/>
  <c r="U1159" i="2"/>
  <c r="P1160" i="2"/>
  <c r="Q1160" i="2"/>
  <c r="R1160" i="2"/>
  <c r="S1160" i="2"/>
  <c r="T1160" i="2"/>
  <c r="U1160" i="2"/>
  <c r="P1161" i="2"/>
  <c r="Q1161" i="2"/>
  <c r="R1161" i="2"/>
  <c r="S1161" i="2"/>
  <c r="T1161" i="2"/>
  <c r="U1161" i="2"/>
  <c r="P1162" i="2"/>
  <c r="Q1162" i="2"/>
  <c r="R1162" i="2"/>
  <c r="S1162" i="2"/>
  <c r="T1162" i="2"/>
  <c r="U1162" i="2"/>
  <c r="P1163" i="2"/>
  <c r="Q1163" i="2"/>
  <c r="R1163" i="2"/>
  <c r="S1163" i="2"/>
  <c r="T1163" i="2"/>
  <c r="U1163" i="2"/>
  <c r="P1164" i="2"/>
  <c r="Q1164" i="2"/>
  <c r="R1164" i="2"/>
  <c r="S1164" i="2"/>
  <c r="T1164" i="2"/>
  <c r="U1164" i="2"/>
  <c r="P1165" i="2"/>
  <c r="Q1165" i="2"/>
  <c r="R1165" i="2"/>
  <c r="S1165" i="2"/>
  <c r="T1165" i="2"/>
  <c r="U1165" i="2"/>
  <c r="P1166" i="2"/>
  <c r="Q1166" i="2"/>
  <c r="R1166" i="2"/>
  <c r="S1166" i="2"/>
  <c r="T1166" i="2"/>
  <c r="U1166" i="2"/>
  <c r="P1167" i="2"/>
  <c r="Q1167" i="2"/>
  <c r="R1167" i="2"/>
  <c r="S1167" i="2"/>
  <c r="T1167" i="2"/>
  <c r="U1167" i="2"/>
  <c r="P1168" i="2"/>
  <c r="Q1168" i="2"/>
  <c r="R1168" i="2"/>
  <c r="S1168" i="2"/>
  <c r="T1168" i="2"/>
  <c r="U1168" i="2"/>
  <c r="P1169" i="2"/>
  <c r="Q1169" i="2"/>
  <c r="R1169" i="2"/>
  <c r="S1169" i="2"/>
  <c r="T1169" i="2"/>
  <c r="U1169" i="2"/>
  <c r="P1170" i="2"/>
  <c r="Q1170" i="2"/>
  <c r="R1170" i="2"/>
  <c r="S1170" i="2"/>
  <c r="T1170" i="2"/>
  <c r="U1170" i="2"/>
  <c r="P1171" i="2"/>
  <c r="Q1171" i="2"/>
  <c r="R1171" i="2"/>
  <c r="S1171" i="2"/>
  <c r="T1171" i="2"/>
  <c r="U1171" i="2"/>
  <c r="P1172" i="2"/>
  <c r="Q1172" i="2"/>
  <c r="R1172" i="2"/>
  <c r="S1172" i="2"/>
  <c r="T1172" i="2"/>
  <c r="U1172" i="2"/>
  <c r="P1173" i="2"/>
  <c r="Q1173" i="2"/>
  <c r="R1173" i="2"/>
  <c r="S1173" i="2"/>
  <c r="T1173" i="2"/>
  <c r="U1173" i="2"/>
  <c r="P1174" i="2"/>
  <c r="Q1174" i="2"/>
  <c r="R1174" i="2"/>
  <c r="S1174" i="2"/>
  <c r="T1174" i="2"/>
  <c r="U1174" i="2"/>
  <c r="P1175" i="2"/>
  <c r="Q1175" i="2"/>
  <c r="R1175" i="2"/>
  <c r="S1175" i="2"/>
  <c r="T1175" i="2"/>
  <c r="U1175" i="2"/>
  <c r="P1176" i="2"/>
  <c r="Q1176" i="2"/>
  <c r="R1176" i="2"/>
  <c r="S1176" i="2"/>
  <c r="T1176" i="2"/>
  <c r="U1176" i="2"/>
  <c r="P1177" i="2"/>
  <c r="Q1177" i="2"/>
  <c r="R1177" i="2"/>
  <c r="S1177" i="2"/>
  <c r="T1177" i="2"/>
  <c r="U1177" i="2"/>
  <c r="P1178" i="2"/>
  <c r="Q1178" i="2"/>
  <c r="R1178" i="2"/>
  <c r="S1178" i="2"/>
  <c r="T1178" i="2"/>
  <c r="U1178" i="2"/>
  <c r="P1179" i="2"/>
  <c r="Q1179" i="2"/>
  <c r="R1179" i="2"/>
  <c r="S1179" i="2"/>
  <c r="T1179" i="2"/>
  <c r="U1179" i="2"/>
  <c r="P1180" i="2"/>
  <c r="Q1180" i="2"/>
  <c r="R1180" i="2"/>
  <c r="S1180" i="2"/>
  <c r="T1180" i="2"/>
  <c r="U1180" i="2"/>
  <c r="P1181" i="2"/>
  <c r="Q1181" i="2"/>
  <c r="R1181" i="2"/>
  <c r="S1181" i="2"/>
  <c r="T1181" i="2"/>
  <c r="U1181" i="2"/>
  <c r="P1182" i="2"/>
  <c r="Q1182" i="2"/>
  <c r="R1182" i="2"/>
  <c r="S1182" i="2"/>
  <c r="T1182" i="2"/>
  <c r="U1182" i="2"/>
  <c r="P1183" i="2"/>
  <c r="Q1183" i="2"/>
  <c r="R1183" i="2"/>
  <c r="S1183" i="2"/>
  <c r="T1183" i="2"/>
  <c r="U1183" i="2"/>
  <c r="P1184" i="2"/>
  <c r="Q1184" i="2"/>
  <c r="R1184" i="2"/>
  <c r="S1184" i="2"/>
  <c r="T1184" i="2"/>
  <c r="U1184" i="2"/>
  <c r="P1185" i="2"/>
  <c r="Q1185" i="2"/>
  <c r="R1185" i="2"/>
  <c r="S1185" i="2"/>
  <c r="T1185" i="2"/>
  <c r="U1185" i="2"/>
  <c r="P1186" i="2"/>
  <c r="Q1186" i="2"/>
  <c r="R1186" i="2"/>
  <c r="S1186" i="2"/>
  <c r="T1186" i="2"/>
  <c r="U1186" i="2"/>
  <c r="P1187" i="2"/>
  <c r="Q1187" i="2"/>
  <c r="R1187" i="2"/>
  <c r="S1187" i="2"/>
  <c r="T1187" i="2"/>
  <c r="U1187" i="2"/>
  <c r="P1188" i="2"/>
  <c r="Q1188" i="2"/>
  <c r="R1188" i="2"/>
  <c r="S1188" i="2"/>
  <c r="T1188" i="2"/>
  <c r="U1188" i="2"/>
  <c r="P1189" i="2"/>
  <c r="Q1189" i="2"/>
  <c r="R1189" i="2"/>
  <c r="S1189" i="2"/>
  <c r="T1189" i="2"/>
  <c r="U1189" i="2"/>
  <c r="P1190" i="2"/>
  <c r="Q1190" i="2"/>
  <c r="R1190" i="2"/>
  <c r="S1190" i="2"/>
  <c r="T1190" i="2"/>
  <c r="U1190" i="2"/>
  <c r="P1191" i="2"/>
  <c r="Q1191" i="2"/>
  <c r="R1191" i="2"/>
  <c r="S1191" i="2"/>
  <c r="T1191" i="2"/>
  <c r="U1191" i="2"/>
  <c r="P1192" i="2"/>
  <c r="Q1192" i="2"/>
  <c r="R1192" i="2"/>
  <c r="S1192" i="2"/>
  <c r="T1192" i="2"/>
  <c r="U1192" i="2"/>
  <c r="P1193" i="2"/>
  <c r="Q1193" i="2"/>
  <c r="R1193" i="2"/>
  <c r="S1193" i="2"/>
  <c r="T1193" i="2"/>
  <c r="U1193" i="2"/>
  <c r="P1194" i="2"/>
  <c r="Q1194" i="2"/>
  <c r="R1194" i="2"/>
  <c r="S1194" i="2"/>
  <c r="T1194" i="2"/>
  <c r="U1194" i="2"/>
  <c r="P1195" i="2"/>
  <c r="Q1195" i="2"/>
  <c r="R1195" i="2"/>
  <c r="S1195" i="2"/>
  <c r="T1195" i="2"/>
  <c r="U1195" i="2"/>
  <c r="P1196" i="2"/>
  <c r="Q1196" i="2"/>
  <c r="R1196" i="2"/>
  <c r="S1196" i="2"/>
  <c r="T1196" i="2"/>
  <c r="U1196" i="2"/>
  <c r="P1197" i="2"/>
  <c r="Q1197" i="2"/>
  <c r="R1197" i="2"/>
  <c r="S1197" i="2"/>
  <c r="T1197" i="2"/>
  <c r="U1197" i="2"/>
  <c r="P1198" i="2"/>
  <c r="Q1198" i="2"/>
  <c r="R1198" i="2"/>
  <c r="S1198" i="2"/>
  <c r="T1198" i="2"/>
  <c r="U1198" i="2"/>
  <c r="P1199" i="2"/>
  <c r="Q1199" i="2"/>
  <c r="R1199" i="2"/>
  <c r="S1199" i="2"/>
  <c r="T1199" i="2"/>
  <c r="U1199" i="2"/>
  <c r="P1200" i="2"/>
  <c r="Q1200" i="2"/>
  <c r="R1200" i="2"/>
  <c r="S1200" i="2"/>
  <c r="T1200" i="2"/>
  <c r="U1200" i="2"/>
  <c r="P1201" i="2"/>
  <c r="Q1201" i="2"/>
  <c r="R1201" i="2"/>
  <c r="S1201" i="2"/>
  <c r="T1201" i="2"/>
  <c r="U1201" i="2"/>
  <c r="P1202" i="2"/>
  <c r="Q1202" i="2"/>
  <c r="R1202" i="2"/>
  <c r="S1202" i="2"/>
  <c r="T1202" i="2"/>
  <c r="U1202" i="2"/>
  <c r="P1203" i="2"/>
  <c r="Q1203" i="2"/>
  <c r="R1203" i="2"/>
  <c r="S1203" i="2"/>
  <c r="T1203" i="2"/>
  <c r="U1203" i="2"/>
  <c r="P1204" i="2"/>
  <c r="Q1204" i="2"/>
  <c r="R1204" i="2"/>
  <c r="S1204" i="2"/>
  <c r="T1204" i="2"/>
  <c r="U1204" i="2"/>
  <c r="P1205" i="2"/>
  <c r="Q1205" i="2"/>
  <c r="R1205" i="2"/>
  <c r="S1205" i="2"/>
  <c r="T1205" i="2"/>
  <c r="U1205" i="2"/>
  <c r="P1206" i="2"/>
  <c r="Q1206" i="2"/>
  <c r="R1206" i="2"/>
  <c r="S1206" i="2"/>
  <c r="T1206" i="2"/>
  <c r="U1206" i="2"/>
  <c r="P1207" i="2"/>
  <c r="Q1207" i="2"/>
  <c r="R1207" i="2"/>
  <c r="S1207" i="2"/>
  <c r="T1207" i="2"/>
  <c r="U1207" i="2"/>
  <c r="P1208" i="2"/>
  <c r="Q1208" i="2"/>
  <c r="R1208" i="2"/>
  <c r="S1208" i="2"/>
  <c r="T1208" i="2"/>
  <c r="U1208" i="2"/>
  <c r="P1209" i="2"/>
  <c r="Q1209" i="2"/>
  <c r="R1209" i="2"/>
  <c r="S1209" i="2"/>
  <c r="T1209" i="2"/>
  <c r="U1209" i="2"/>
  <c r="P1210" i="2"/>
  <c r="Q1210" i="2"/>
  <c r="R1210" i="2"/>
  <c r="S1210" i="2"/>
  <c r="T1210" i="2"/>
  <c r="U1210" i="2"/>
  <c r="P1211" i="2"/>
  <c r="Q1211" i="2"/>
  <c r="R1211" i="2"/>
  <c r="S1211" i="2"/>
  <c r="T1211" i="2"/>
  <c r="U1211" i="2"/>
  <c r="P1212" i="2"/>
  <c r="Q1212" i="2"/>
  <c r="R1212" i="2"/>
  <c r="S1212" i="2"/>
  <c r="T1212" i="2"/>
  <c r="U1212" i="2"/>
  <c r="P1213" i="2"/>
  <c r="Q1213" i="2"/>
  <c r="R1213" i="2"/>
  <c r="S1213" i="2"/>
  <c r="T1213" i="2"/>
  <c r="U1213" i="2"/>
  <c r="P1214" i="2"/>
  <c r="Q1214" i="2"/>
  <c r="R1214" i="2"/>
  <c r="S1214" i="2"/>
  <c r="T1214" i="2"/>
  <c r="U1214" i="2"/>
  <c r="P1215" i="2"/>
  <c r="Q1215" i="2"/>
  <c r="R1215" i="2"/>
  <c r="S1215" i="2"/>
  <c r="T1215" i="2"/>
  <c r="U1215" i="2"/>
  <c r="P1216" i="2"/>
  <c r="Q1216" i="2"/>
  <c r="R1216" i="2"/>
  <c r="S1216" i="2"/>
  <c r="T1216" i="2"/>
  <c r="U1216" i="2"/>
  <c r="P1217" i="2"/>
  <c r="Q1217" i="2"/>
  <c r="R1217" i="2"/>
  <c r="S1217" i="2"/>
  <c r="T1217" i="2"/>
  <c r="U1217" i="2"/>
  <c r="P1218" i="2"/>
  <c r="Q1218" i="2"/>
  <c r="R1218" i="2"/>
  <c r="S1218" i="2"/>
  <c r="T1218" i="2"/>
  <c r="U1218" i="2"/>
  <c r="P1219" i="2"/>
  <c r="Q1219" i="2"/>
  <c r="R1219" i="2"/>
  <c r="S1219" i="2"/>
  <c r="T1219" i="2"/>
  <c r="U1219" i="2"/>
  <c r="P1220" i="2"/>
  <c r="Q1220" i="2"/>
  <c r="R1220" i="2"/>
  <c r="S1220" i="2"/>
  <c r="T1220" i="2"/>
  <c r="U1220" i="2"/>
  <c r="P1221" i="2"/>
  <c r="Q1221" i="2"/>
  <c r="R1221" i="2"/>
  <c r="S1221" i="2"/>
  <c r="T1221" i="2"/>
  <c r="U1221" i="2"/>
  <c r="P1222" i="2"/>
  <c r="Q1222" i="2"/>
  <c r="R1222" i="2"/>
  <c r="S1222" i="2"/>
  <c r="T1222" i="2"/>
  <c r="U1222" i="2"/>
  <c r="P1223" i="2"/>
  <c r="Q1223" i="2"/>
  <c r="R1223" i="2"/>
  <c r="S1223" i="2"/>
  <c r="T1223" i="2"/>
  <c r="U1223" i="2"/>
  <c r="P1224" i="2"/>
  <c r="Q1224" i="2"/>
  <c r="R1224" i="2"/>
  <c r="S1224" i="2"/>
  <c r="T1224" i="2"/>
  <c r="U1224" i="2"/>
  <c r="P1225" i="2"/>
  <c r="Q1225" i="2"/>
  <c r="R1225" i="2"/>
  <c r="S1225" i="2"/>
  <c r="T1225" i="2"/>
  <c r="U1225" i="2"/>
  <c r="P1226" i="2"/>
  <c r="Q1226" i="2"/>
  <c r="R1226" i="2"/>
  <c r="S1226" i="2"/>
  <c r="T1226" i="2"/>
  <c r="U1226" i="2"/>
  <c r="P1227" i="2"/>
  <c r="Q1227" i="2"/>
  <c r="R1227" i="2"/>
  <c r="S1227" i="2"/>
  <c r="T1227" i="2"/>
  <c r="U1227" i="2"/>
  <c r="P1228" i="2"/>
  <c r="Q1228" i="2"/>
  <c r="R1228" i="2"/>
  <c r="S1228" i="2"/>
  <c r="T1228" i="2"/>
  <c r="U1228" i="2"/>
  <c r="P1229" i="2"/>
  <c r="Q1229" i="2"/>
  <c r="R1229" i="2"/>
  <c r="S1229" i="2"/>
  <c r="T1229" i="2"/>
  <c r="U1229" i="2"/>
  <c r="P1230" i="2"/>
  <c r="Q1230" i="2"/>
  <c r="R1230" i="2"/>
  <c r="S1230" i="2"/>
  <c r="T1230" i="2"/>
  <c r="U1230" i="2"/>
  <c r="P1231" i="2"/>
  <c r="Q1231" i="2"/>
  <c r="R1231" i="2"/>
  <c r="S1231" i="2"/>
  <c r="T1231" i="2"/>
  <c r="U1231" i="2"/>
  <c r="P1232" i="2"/>
  <c r="Q1232" i="2"/>
  <c r="R1232" i="2"/>
  <c r="S1232" i="2"/>
  <c r="T1232" i="2"/>
  <c r="U1232" i="2"/>
  <c r="P1233" i="2"/>
  <c r="Q1233" i="2"/>
  <c r="R1233" i="2"/>
  <c r="S1233" i="2"/>
  <c r="T1233" i="2"/>
  <c r="U1233" i="2"/>
  <c r="P1234" i="2"/>
  <c r="Q1234" i="2"/>
  <c r="R1234" i="2"/>
  <c r="S1234" i="2"/>
  <c r="T1234" i="2"/>
  <c r="U1234" i="2"/>
  <c r="P1235" i="2"/>
  <c r="Q1235" i="2"/>
  <c r="R1235" i="2"/>
  <c r="S1235" i="2"/>
  <c r="T1235" i="2"/>
  <c r="U1235" i="2"/>
  <c r="P1236" i="2"/>
  <c r="Q1236" i="2"/>
  <c r="R1236" i="2"/>
  <c r="S1236" i="2"/>
  <c r="T1236" i="2"/>
  <c r="U1236" i="2"/>
  <c r="P1237" i="2"/>
  <c r="Q1237" i="2"/>
  <c r="R1237" i="2"/>
  <c r="S1237" i="2"/>
  <c r="T1237" i="2"/>
  <c r="U1237" i="2"/>
  <c r="P1238" i="2"/>
  <c r="Q1238" i="2"/>
  <c r="R1238" i="2"/>
  <c r="S1238" i="2"/>
  <c r="T1238" i="2"/>
  <c r="U1238" i="2"/>
  <c r="P1239" i="2"/>
  <c r="Q1239" i="2"/>
  <c r="R1239" i="2"/>
  <c r="S1239" i="2"/>
  <c r="T1239" i="2"/>
  <c r="U1239" i="2"/>
  <c r="P1240" i="2"/>
  <c r="Q1240" i="2"/>
  <c r="R1240" i="2"/>
  <c r="S1240" i="2"/>
  <c r="T1240" i="2"/>
  <c r="U1240" i="2"/>
  <c r="P1241" i="2"/>
  <c r="Q1241" i="2"/>
  <c r="R1241" i="2"/>
  <c r="S1241" i="2"/>
  <c r="T1241" i="2"/>
  <c r="U1241" i="2"/>
  <c r="P1242" i="2"/>
  <c r="Q1242" i="2"/>
  <c r="R1242" i="2"/>
  <c r="S1242" i="2"/>
  <c r="T1242" i="2"/>
  <c r="U1242" i="2"/>
  <c r="P1243" i="2"/>
  <c r="Q1243" i="2"/>
  <c r="R1243" i="2"/>
  <c r="S1243" i="2"/>
  <c r="T1243" i="2"/>
  <c r="U1243" i="2"/>
  <c r="P1244" i="2"/>
  <c r="Q1244" i="2"/>
  <c r="R1244" i="2"/>
  <c r="S1244" i="2"/>
  <c r="T1244" i="2"/>
  <c r="U1244" i="2"/>
  <c r="P1245" i="2"/>
  <c r="Q1245" i="2"/>
  <c r="R1245" i="2"/>
  <c r="S1245" i="2"/>
  <c r="T1245" i="2"/>
  <c r="U1245" i="2"/>
  <c r="P1246" i="2"/>
  <c r="Q1246" i="2"/>
  <c r="R1246" i="2"/>
  <c r="S1246" i="2"/>
  <c r="T1246" i="2"/>
  <c r="U1246" i="2"/>
  <c r="P1247" i="2"/>
  <c r="Q1247" i="2"/>
  <c r="R1247" i="2"/>
  <c r="S1247" i="2"/>
  <c r="T1247" i="2"/>
  <c r="U1247" i="2"/>
  <c r="P1248" i="2"/>
  <c r="Q1248" i="2"/>
  <c r="R1248" i="2"/>
  <c r="S1248" i="2"/>
  <c r="T1248" i="2"/>
  <c r="U1248" i="2"/>
  <c r="P1249" i="2"/>
  <c r="Q1249" i="2"/>
  <c r="R1249" i="2"/>
  <c r="S1249" i="2"/>
  <c r="T1249" i="2"/>
  <c r="U1249" i="2"/>
  <c r="P1250" i="2"/>
  <c r="Q1250" i="2"/>
  <c r="R1250" i="2"/>
  <c r="S1250" i="2"/>
  <c r="T1250" i="2"/>
  <c r="U1250" i="2"/>
  <c r="P1251" i="2"/>
  <c r="Q1251" i="2"/>
  <c r="R1251" i="2"/>
  <c r="S1251" i="2"/>
  <c r="T1251" i="2"/>
  <c r="U1251" i="2"/>
  <c r="P1252" i="2"/>
  <c r="Q1252" i="2"/>
  <c r="R1252" i="2"/>
  <c r="S1252" i="2"/>
  <c r="T1252" i="2"/>
  <c r="U1252" i="2"/>
  <c r="P1253" i="2"/>
  <c r="Q1253" i="2"/>
  <c r="R1253" i="2"/>
  <c r="S1253" i="2"/>
  <c r="T1253" i="2"/>
  <c r="U1253" i="2"/>
  <c r="P1254" i="2"/>
  <c r="Q1254" i="2"/>
  <c r="R1254" i="2"/>
  <c r="S1254" i="2"/>
  <c r="T1254" i="2"/>
  <c r="U1254" i="2"/>
  <c r="P1255" i="2"/>
  <c r="Q1255" i="2"/>
  <c r="R1255" i="2"/>
  <c r="S1255" i="2"/>
  <c r="T1255" i="2"/>
  <c r="U1255" i="2"/>
  <c r="P1256" i="2"/>
  <c r="Q1256" i="2"/>
  <c r="R1256" i="2"/>
  <c r="S1256" i="2"/>
  <c r="T1256" i="2"/>
  <c r="U1256" i="2"/>
  <c r="P1257" i="2"/>
  <c r="Q1257" i="2"/>
  <c r="R1257" i="2"/>
  <c r="S1257" i="2"/>
  <c r="T1257" i="2"/>
  <c r="U1257" i="2"/>
  <c r="P1258" i="2"/>
  <c r="Q1258" i="2"/>
  <c r="R1258" i="2"/>
  <c r="S1258" i="2"/>
  <c r="T1258" i="2"/>
  <c r="U1258" i="2"/>
  <c r="P1259" i="2"/>
  <c r="Q1259" i="2"/>
  <c r="R1259" i="2"/>
  <c r="S1259" i="2"/>
  <c r="T1259" i="2"/>
  <c r="U1259" i="2"/>
  <c r="P1260" i="2"/>
  <c r="Q1260" i="2"/>
  <c r="R1260" i="2"/>
  <c r="S1260" i="2"/>
  <c r="T1260" i="2"/>
  <c r="U1260" i="2"/>
  <c r="P1261" i="2"/>
  <c r="Q1261" i="2"/>
  <c r="R1261" i="2"/>
  <c r="S1261" i="2"/>
  <c r="T1261" i="2"/>
  <c r="U1261" i="2"/>
  <c r="P1262" i="2"/>
  <c r="Q1262" i="2"/>
  <c r="R1262" i="2"/>
  <c r="S1262" i="2"/>
  <c r="T1262" i="2"/>
  <c r="U1262" i="2"/>
  <c r="P1263" i="2"/>
  <c r="Q1263" i="2"/>
  <c r="R1263" i="2"/>
  <c r="S1263" i="2"/>
  <c r="T1263" i="2"/>
  <c r="U1263" i="2"/>
  <c r="P1264" i="2"/>
  <c r="Q1264" i="2"/>
  <c r="R1264" i="2"/>
  <c r="S1264" i="2"/>
  <c r="T1264" i="2"/>
  <c r="U1264" i="2"/>
  <c r="P1265" i="2"/>
  <c r="Q1265" i="2"/>
  <c r="R1265" i="2"/>
  <c r="S1265" i="2"/>
  <c r="T1265" i="2"/>
  <c r="U1265" i="2"/>
  <c r="P1266" i="2"/>
  <c r="Q1266" i="2"/>
  <c r="R1266" i="2"/>
  <c r="S1266" i="2"/>
  <c r="T1266" i="2"/>
  <c r="U1266" i="2"/>
  <c r="P1267" i="2"/>
  <c r="Q1267" i="2"/>
  <c r="R1267" i="2"/>
  <c r="S1267" i="2"/>
  <c r="T1267" i="2"/>
  <c r="U1267" i="2"/>
  <c r="P1268" i="2"/>
  <c r="Q1268" i="2"/>
  <c r="R1268" i="2"/>
  <c r="S1268" i="2"/>
  <c r="T1268" i="2"/>
  <c r="U1268" i="2"/>
  <c r="P1269" i="2"/>
  <c r="Q1269" i="2"/>
  <c r="R1269" i="2"/>
  <c r="S1269" i="2"/>
  <c r="T1269" i="2"/>
  <c r="U1269" i="2"/>
  <c r="P1270" i="2"/>
  <c r="Q1270" i="2"/>
  <c r="R1270" i="2"/>
  <c r="S1270" i="2"/>
  <c r="T1270" i="2"/>
  <c r="U1270" i="2"/>
  <c r="P1271" i="2"/>
  <c r="Q1271" i="2"/>
  <c r="R1271" i="2"/>
  <c r="S1271" i="2"/>
  <c r="T1271" i="2"/>
  <c r="U1271" i="2"/>
  <c r="P1272" i="2"/>
  <c r="Q1272" i="2"/>
  <c r="R1272" i="2"/>
  <c r="S1272" i="2"/>
  <c r="T1272" i="2"/>
  <c r="U1272" i="2"/>
  <c r="P1273" i="2"/>
  <c r="Q1273" i="2"/>
  <c r="R1273" i="2"/>
  <c r="S1273" i="2"/>
  <c r="T1273" i="2"/>
  <c r="U1273" i="2"/>
  <c r="P1274" i="2"/>
  <c r="Q1274" i="2"/>
  <c r="R1274" i="2"/>
  <c r="S1274" i="2"/>
  <c r="T1274" i="2"/>
  <c r="U1274" i="2"/>
  <c r="P1275" i="2"/>
  <c r="Q1275" i="2"/>
  <c r="R1275" i="2"/>
  <c r="S1275" i="2"/>
  <c r="T1275" i="2"/>
  <c r="U1275" i="2"/>
  <c r="P1276" i="2"/>
  <c r="Q1276" i="2"/>
  <c r="R1276" i="2"/>
  <c r="S1276" i="2"/>
  <c r="T1276" i="2"/>
  <c r="U1276" i="2"/>
  <c r="P1277" i="2"/>
  <c r="Q1277" i="2"/>
  <c r="R1277" i="2"/>
  <c r="S1277" i="2"/>
  <c r="T1277" i="2"/>
  <c r="U1277" i="2"/>
  <c r="P1278" i="2"/>
  <c r="Q1278" i="2"/>
  <c r="R1278" i="2"/>
  <c r="S1278" i="2"/>
  <c r="T1278" i="2"/>
  <c r="U1278" i="2"/>
  <c r="P1279" i="2"/>
  <c r="Q1279" i="2"/>
  <c r="R1279" i="2"/>
  <c r="S1279" i="2"/>
  <c r="T1279" i="2"/>
  <c r="U1279" i="2"/>
  <c r="P1280" i="2"/>
  <c r="Q1280" i="2"/>
  <c r="R1280" i="2"/>
  <c r="S1280" i="2"/>
  <c r="T1280" i="2"/>
  <c r="U1280" i="2"/>
  <c r="P1281" i="2"/>
  <c r="Q1281" i="2"/>
  <c r="R1281" i="2"/>
  <c r="S1281" i="2"/>
  <c r="T1281" i="2"/>
  <c r="U1281" i="2"/>
  <c r="P1282" i="2"/>
  <c r="Q1282" i="2"/>
  <c r="R1282" i="2"/>
  <c r="S1282" i="2"/>
  <c r="T1282" i="2"/>
  <c r="U1282" i="2"/>
  <c r="P1283" i="2"/>
  <c r="Q1283" i="2"/>
  <c r="R1283" i="2"/>
  <c r="S1283" i="2"/>
  <c r="T1283" i="2"/>
  <c r="U1283" i="2"/>
  <c r="P1284" i="2"/>
  <c r="Q1284" i="2"/>
  <c r="R1284" i="2"/>
  <c r="S1284" i="2"/>
  <c r="T1284" i="2"/>
  <c r="U1284" i="2"/>
  <c r="P1285" i="2"/>
  <c r="Q1285" i="2"/>
  <c r="R1285" i="2"/>
  <c r="S1285" i="2"/>
  <c r="T1285" i="2"/>
  <c r="U1285" i="2"/>
  <c r="P1286" i="2"/>
  <c r="Q1286" i="2"/>
  <c r="R1286" i="2"/>
  <c r="S1286" i="2"/>
  <c r="T1286" i="2"/>
  <c r="U1286" i="2"/>
  <c r="P1287" i="2"/>
  <c r="Q1287" i="2"/>
  <c r="R1287" i="2"/>
  <c r="S1287" i="2"/>
  <c r="T1287" i="2"/>
  <c r="U1287" i="2"/>
  <c r="P1288" i="2"/>
  <c r="Q1288" i="2"/>
  <c r="R1288" i="2"/>
  <c r="S1288" i="2"/>
  <c r="T1288" i="2"/>
  <c r="U1288" i="2"/>
  <c r="P1289" i="2"/>
  <c r="Q1289" i="2"/>
  <c r="R1289" i="2"/>
  <c r="S1289" i="2"/>
  <c r="T1289" i="2"/>
  <c r="U1289" i="2"/>
  <c r="P1290" i="2"/>
  <c r="Q1290" i="2"/>
  <c r="R1290" i="2"/>
  <c r="S1290" i="2"/>
  <c r="T1290" i="2"/>
  <c r="U1290" i="2"/>
  <c r="P1291" i="2"/>
  <c r="Q1291" i="2"/>
  <c r="R1291" i="2"/>
  <c r="S1291" i="2"/>
  <c r="T1291" i="2"/>
  <c r="U1291" i="2"/>
  <c r="P1292" i="2"/>
  <c r="Q1292" i="2"/>
  <c r="R1292" i="2"/>
  <c r="S1292" i="2"/>
  <c r="T1292" i="2"/>
  <c r="U1292" i="2"/>
  <c r="P1293" i="2"/>
  <c r="Q1293" i="2"/>
  <c r="R1293" i="2"/>
  <c r="S1293" i="2"/>
  <c r="T1293" i="2"/>
  <c r="U1293" i="2"/>
  <c r="P1294" i="2"/>
  <c r="Q1294" i="2"/>
  <c r="R1294" i="2"/>
  <c r="S1294" i="2"/>
  <c r="T1294" i="2"/>
  <c r="U1294" i="2"/>
  <c r="P1295" i="2"/>
  <c r="Q1295" i="2"/>
  <c r="R1295" i="2"/>
  <c r="S1295" i="2"/>
  <c r="T1295" i="2"/>
  <c r="U1295" i="2"/>
  <c r="P1296" i="2"/>
  <c r="Q1296" i="2"/>
  <c r="R1296" i="2"/>
  <c r="S1296" i="2"/>
  <c r="T1296" i="2"/>
  <c r="U1296" i="2"/>
  <c r="P1297" i="2"/>
  <c r="Q1297" i="2"/>
  <c r="R1297" i="2"/>
  <c r="S1297" i="2"/>
  <c r="T1297" i="2"/>
  <c r="U1297" i="2"/>
  <c r="P1298" i="2"/>
  <c r="Q1298" i="2"/>
  <c r="R1298" i="2"/>
  <c r="S1298" i="2"/>
  <c r="T1298" i="2"/>
  <c r="U1298" i="2"/>
  <c r="P1299" i="2"/>
  <c r="Q1299" i="2"/>
  <c r="R1299" i="2"/>
  <c r="S1299" i="2"/>
  <c r="T1299" i="2"/>
  <c r="U1299" i="2"/>
  <c r="P1300" i="2"/>
  <c r="Q1300" i="2"/>
  <c r="R1300" i="2"/>
  <c r="S1300" i="2"/>
  <c r="T1300" i="2"/>
  <c r="U1300" i="2"/>
  <c r="P1301" i="2"/>
  <c r="Q1301" i="2"/>
  <c r="R1301" i="2"/>
  <c r="S1301" i="2"/>
  <c r="T1301" i="2"/>
  <c r="U1301" i="2"/>
  <c r="P1302" i="2"/>
  <c r="Q1302" i="2"/>
  <c r="R1302" i="2"/>
  <c r="S1302" i="2"/>
  <c r="T1302" i="2"/>
  <c r="U1302" i="2"/>
  <c r="P1303" i="2"/>
  <c r="Q1303" i="2"/>
  <c r="R1303" i="2"/>
  <c r="S1303" i="2"/>
  <c r="T1303" i="2"/>
  <c r="U1303" i="2"/>
  <c r="P1304" i="2"/>
  <c r="Q1304" i="2"/>
  <c r="R1304" i="2"/>
  <c r="S1304" i="2"/>
  <c r="T1304" i="2"/>
  <c r="U1304" i="2"/>
  <c r="P1305" i="2"/>
  <c r="Q1305" i="2"/>
  <c r="R1305" i="2"/>
  <c r="S1305" i="2"/>
  <c r="T1305" i="2"/>
  <c r="U1305" i="2"/>
  <c r="P1306" i="2"/>
  <c r="Q1306" i="2"/>
  <c r="R1306" i="2"/>
  <c r="S1306" i="2"/>
  <c r="T1306" i="2"/>
  <c r="U1306" i="2"/>
  <c r="P1307" i="2"/>
  <c r="Q1307" i="2"/>
  <c r="R1307" i="2"/>
  <c r="S1307" i="2"/>
  <c r="T1307" i="2"/>
  <c r="U1307" i="2"/>
  <c r="P1308" i="2"/>
  <c r="Q1308" i="2"/>
  <c r="R1308" i="2"/>
  <c r="S1308" i="2"/>
  <c r="T1308" i="2"/>
  <c r="U1308" i="2"/>
  <c r="P1309" i="2"/>
  <c r="Q1309" i="2"/>
  <c r="R1309" i="2"/>
  <c r="S1309" i="2"/>
  <c r="T1309" i="2"/>
  <c r="U1309" i="2"/>
  <c r="P1310" i="2"/>
  <c r="Q1310" i="2"/>
  <c r="R1310" i="2"/>
  <c r="S1310" i="2"/>
  <c r="T1310" i="2"/>
  <c r="U1310" i="2"/>
  <c r="P1311" i="2"/>
  <c r="Q1311" i="2"/>
  <c r="R1311" i="2"/>
  <c r="S1311" i="2"/>
  <c r="T1311" i="2"/>
  <c r="U1311" i="2"/>
  <c r="P1312" i="2"/>
  <c r="Q1312" i="2"/>
  <c r="R1312" i="2"/>
  <c r="S1312" i="2"/>
  <c r="T1312" i="2"/>
  <c r="U1312" i="2"/>
  <c r="P1313" i="2"/>
  <c r="Q1313" i="2"/>
  <c r="R1313" i="2"/>
  <c r="S1313" i="2"/>
  <c r="T1313" i="2"/>
  <c r="U1313" i="2"/>
  <c r="P1314" i="2"/>
  <c r="Q1314" i="2"/>
  <c r="R1314" i="2"/>
  <c r="S1314" i="2"/>
  <c r="T1314" i="2"/>
  <c r="U1314" i="2"/>
  <c r="P1315" i="2"/>
  <c r="Q1315" i="2"/>
  <c r="R1315" i="2"/>
  <c r="S1315" i="2"/>
  <c r="T1315" i="2"/>
  <c r="U1315" i="2"/>
  <c r="P1316" i="2"/>
  <c r="Q1316" i="2"/>
  <c r="R1316" i="2"/>
  <c r="S1316" i="2"/>
  <c r="T1316" i="2"/>
  <c r="U1316" i="2"/>
  <c r="P1317" i="2"/>
  <c r="Q1317" i="2"/>
  <c r="R1317" i="2"/>
  <c r="S1317" i="2"/>
  <c r="T1317" i="2"/>
  <c r="U1317" i="2"/>
  <c r="P1318" i="2"/>
  <c r="Q1318" i="2"/>
  <c r="R1318" i="2"/>
  <c r="S1318" i="2"/>
  <c r="T1318" i="2"/>
  <c r="U1318" i="2"/>
  <c r="P1319" i="2"/>
  <c r="Q1319" i="2"/>
  <c r="R1319" i="2"/>
  <c r="S1319" i="2"/>
  <c r="T1319" i="2"/>
  <c r="U1319" i="2"/>
  <c r="P1320" i="2"/>
  <c r="Q1320" i="2"/>
  <c r="R1320" i="2"/>
  <c r="S1320" i="2"/>
  <c r="T1320" i="2"/>
  <c r="U1320" i="2"/>
  <c r="P1321" i="2"/>
  <c r="Q1321" i="2"/>
  <c r="R1321" i="2"/>
  <c r="S1321" i="2"/>
  <c r="T1321" i="2"/>
  <c r="U1321" i="2"/>
  <c r="P1322" i="2"/>
  <c r="Q1322" i="2"/>
  <c r="R1322" i="2"/>
  <c r="S1322" i="2"/>
  <c r="T1322" i="2"/>
  <c r="U1322" i="2"/>
  <c r="P1323" i="2"/>
  <c r="Q1323" i="2"/>
  <c r="R1323" i="2"/>
  <c r="S1323" i="2"/>
  <c r="T1323" i="2"/>
  <c r="U1323" i="2"/>
  <c r="P1324" i="2"/>
  <c r="Q1324" i="2"/>
  <c r="R1324" i="2"/>
  <c r="S1324" i="2"/>
  <c r="T1324" i="2"/>
  <c r="U1324" i="2"/>
  <c r="P1325" i="2"/>
  <c r="Q1325" i="2"/>
  <c r="R1325" i="2"/>
  <c r="S1325" i="2"/>
  <c r="T1325" i="2"/>
  <c r="U1325" i="2"/>
  <c r="P1326" i="2"/>
  <c r="Q1326" i="2"/>
  <c r="R1326" i="2"/>
  <c r="S1326" i="2"/>
  <c r="T1326" i="2"/>
  <c r="U1326" i="2"/>
  <c r="P1327" i="2"/>
  <c r="Q1327" i="2"/>
  <c r="R1327" i="2"/>
  <c r="S1327" i="2"/>
  <c r="T1327" i="2"/>
  <c r="U1327" i="2"/>
  <c r="P1328" i="2"/>
  <c r="Q1328" i="2"/>
  <c r="R1328" i="2"/>
  <c r="S1328" i="2"/>
  <c r="T1328" i="2"/>
  <c r="U1328" i="2"/>
  <c r="P1329" i="2"/>
  <c r="Q1329" i="2"/>
  <c r="R1329" i="2"/>
  <c r="S1329" i="2"/>
  <c r="T1329" i="2"/>
  <c r="U1329" i="2"/>
  <c r="P1330" i="2"/>
  <c r="Q1330" i="2"/>
  <c r="R1330" i="2"/>
  <c r="S1330" i="2"/>
  <c r="T1330" i="2"/>
  <c r="U1330" i="2"/>
  <c r="P1331" i="2"/>
  <c r="Q1331" i="2"/>
  <c r="R1331" i="2"/>
  <c r="S1331" i="2"/>
  <c r="T1331" i="2"/>
  <c r="U1331" i="2"/>
  <c r="P1332" i="2"/>
  <c r="Q1332" i="2"/>
  <c r="R1332" i="2"/>
  <c r="S1332" i="2"/>
  <c r="T1332" i="2"/>
  <c r="U1332" i="2"/>
  <c r="P1333" i="2"/>
  <c r="Q1333" i="2"/>
  <c r="R1333" i="2"/>
  <c r="S1333" i="2"/>
  <c r="T1333" i="2"/>
  <c r="U1333" i="2"/>
  <c r="P1334" i="2"/>
  <c r="Q1334" i="2"/>
  <c r="R1334" i="2"/>
  <c r="S1334" i="2"/>
  <c r="T1334" i="2"/>
  <c r="U1334" i="2"/>
  <c r="P1335" i="2"/>
  <c r="Q1335" i="2"/>
  <c r="R1335" i="2"/>
  <c r="S1335" i="2"/>
  <c r="T1335" i="2"/>
  <c r="U1335" i="2"/>
  <c r="P1336" i="2"/>
  <c r="Q1336" i="2"/>
  <c r="R1336" i="2"/>
  <c r="S1336" i="2"/>
  <c r="T1336" i="2"/>
  <c r="U1336" i="2"/>
  <c r="P1337" i="2"/>
  <c r="Q1337" i="2"/>
  <c r="R1337" i="2"/>
  <c r="S1337" i="2"/>
  <c r="T1337" i="2"/>
  <c r="U1337" i="2"/>
  <c r="P1338" i="2"/>
  <c r="Q1338" i="2"/>
  <c r="R1338" i="2"/>
  <c r="S1338" i="2"/>
  <c r="T1338" i="2"/>
  <c r="U1338" i="2"/>
  <c r="P1339" i="2"/>
  <c r="Q1339" i="2"/>
  <c r="R1339" i="2"/>
  <c r="S1339" i="2"/>
  <c r="T1339" i="2"/>
  <c r="U1339" i="2"/>
  <c r="P1340" i="2"/>
  <c r="Q1340" i="2"/>
  <c r="R1340" i="2"/>
  <c r="S1340" i="2"/>
  <c r="T1340" i="2"/>
  <c r="U1340" i="2"/>
  <c r="P1341" i="2"/>
  <c r="Q1341" i="2"/>
  <c r="R1341" i="2"/>
  <c r="S1341" i="2"/>
  <c r="T1341" i="2"/>
  <c r="U1341" i="2"/>
  <c r="P1342" i="2"/>
  <c r="Q1342" i="2"/>
  <c r="R1342" i="2"/>
  <c r="S1342" i="2"/>
  <c r="T1342" i="2"/>
  <c r="U1342" i="2"/>
  <c r="P1343" i="2"/>
  <c r="Q1343" i="2"/>
  <c r="R1343" i="2"/>
  <c r="S1343" i="2"/>
  <c r="T1343" i="2"/>
  <c r="U1343" i="2"/>
  <c r="P1344" i="2"/>
  <c r="Q1344" i="2"/>
  <c r="R1344" i="2"/>
  <c r="S1344" i="2"/>
  <c r="T1344" i="2"/>
  <c r="U1344" i="2"/>
  <c r="P1345" i="2"/>
  <c r="Q1345" i="2"/>
  <c r="R1345" i="2"/>
  <c r="S1345" i="2"/>
  <c r="T1345" i="2"/>
  <c r="U1345" i="2"/>
  <c r="P1346" i="2"/>
  <c r="Q1346" i="2"/>
  <c r="R1346" i="2"/>
  <c r="S1346" i="2"/>
  <c r="T1346" i="2"/>
  <c r="U1346" i="2"/>
  <c r="P1347" i="2"/>
  <c r="Q1347" i="2"/>
  <c r="R1347" i="2"/>
  <c r="S1347" i="2"/>
  <c r="T1347" i="2"/>
  <c r="U1347" i="2"/>
  <c r="P1348" i="2"/>
  <c r="Q1348" i="2"/>
  <c r="R1348" i="2"/>
  <c r="S1348" i="2"/>
  <c r="T1348" i="2"/>
  <c r="U1348" i="2"/>
  <c r="P1349" i="2"/>
  <c r="Q1349" i="2"/>
  <c r="R1349" i="2"/>
  <c r="S1349" i="2"/>
  <c r="T1349" i="2"/>
  <c r="U1349" i="2"/>
  <c r="P1350" i="2"/>
  <c r="Q1350" i="2"/>
  <c r="R1350" i="2"/>
  <c r="S1350" i="2"/>
  <c r="T1350" i="2"/>
  <c r="U1350" i="2"/>
  <c r="P1351" i="2"/>
  <c r="Q1351" i="2"/>
  <c r="R1351" i="2"/>
  <c r="S1351" i="2"/>
  <c r="T1351" i="2"/>
  <c r="U1351" i="2"/>
  <c r="P1352" i="2"/>
  <c r="Q1352" i="2"/>
  <c r="R1352" i="2"/>
  <c r="S1352" i="2"/>
  <c r="T1352" i="2"/>
  <c r="U1352" i="2"/>
  <c r="P1353" i="2"/>
  <c r="Q1353" i="2"/>
  <c r="R1353" i="2"/>
  <c r="S1353" i="2"/>
  <c r="T1353" i="2"/>
  <c r="U1353" i="2"/>
  <c r="P1354" i="2"/>
  <c r="Q1354" i="2"/>
  <c r="R1354" i="2"/>
  <c r="S1354" i="2"/>
  <c r="T1354" i="2"/>
  <c r="U1354" i="2"/>
  <c r="P1355" i="2"/>
  <c r="Q1355" i="2"/>
  <c r="R1355" i="2"/>
  <c r="S1355" i="2"/>
  <c r="T1355" i="2"/>
  <c r="U1355" i="2"/>
  <c r="P1356" i="2"/>
  <c r="Q1356" i="2"/>
  <c r="R1356" i="2"/>
  <c r="S1356" i="2"/>
  <c r="T1356" i="2"/>
  <c r="U1356" i="2"/>
  <c r="P1357" i="2"/>
  <c r="Q1357" i="2"/>
  <c r="R1357" i="2"/>
  <c r="S1357" i="2"/>
  <c r="T1357" i="2"/>
  <c r="U1357" i="2"/>
  <c r="P1358" i="2"/>
  <c r="Q1358" i="2"/>
  <c r="R1358" i="2"/>
  <c r="S1358" i="2"/>
  <c r="T1358" i="2"/>
  <c r="U1358" i="2"/>
  <c r="P1359" i="2"/>
  <c r="Q1359" i="2"/>
  <c r="R1359" i="2"/>
  <c r="S1359" i="2"/>
  <c r="T1359" i="2"/>
  <c r="U1359" i="2"/>
  <c r="P1360" i="2"/>
  <c r="Q1360" i="2"/>
  <c r="R1360" i="2"/>
  <c r="S1360" i="2"/>
  <c r="T1360" i="2"/>
  <c r="U1360" i="2"/>
  <c r="P1361" i="2"/>
  <c r="Q1361" i="2"/>
  <c r="R1361" i="2"/>
  <c r="S1361" i="2"/>
  <c r="T1361" i="2"/>
  <c r="U1361" i="2"/>
  <c r="P1362" i="2"/>
  <c r="Q1362" i="2"/>
  <c r="R1362" i="2"/>
  <c r="S1362" i="2"/>
  <c r="T1362" i="2"/>
  <c r="U1362" i="2"/>
  <c r="P1363" i="2"/>
  <c r="Q1363" i="2"/>
  <c r="R1363" i="2"/>
  <c r="S1363" i="2"/>
  <c r="T1363" i="2"/>
  <c r="U1363" i="2"/>
  <c r="P1364" i="2"/>
  <c r="Q1364" i="2"/>
  <c r="R1364" i="2"/>
  <c r="S1364" i="2"/>
  <c r="T1364" i="2"/>
  <c r="U1364" i="2"/>
  <c r="P1365" i="2"/>
  <c r="Q1365" i="2"/>
  <c r="R1365" i="2"/>
  <c r="S1365" i="2"/>
  <c r="T1365" i="2"/>
  <c r="U1365" i="2"/>
  <c r="P1366" i="2"/>
  <c r="Q1366" i="2"/>
  <c r="R1366" i="2"/>
  <c r="S1366" i="2"/>
  <c r="T1366" i="2"/>
  <c r="U1366" i="2"/>
  <c r="P1367" i="2"/>
  <c r="Q1367" i="2"/>
  <c r="R1367" i="2"/>
  <c r="S1367" i="2"/>
  <c r="T1367" i="2"/>
  <c r="U1367" i="2"/>
  <c r="P1368" i="2"/>
  <c r="Q1368" i="2"/>
  <c r="R1368" i="2"/>
  <c r="S1368" i="2"/>
  <c r="T1368" i="2"/>
  <c r="U1368" i="2"/>
  <c r="P1369" i="2"/>
  <c r="Q1369" i="2"/>
  <c r="R1369" i="2"/>
  <c r="S1369" i="2"/>
  <c r="T1369" i="2"/>
  <c r="U1369" i="2"/>
  <c r="P1370" i="2"/>
  <c r="Q1370" i="2"/>
  <c r="R1370" i="2"/>
  <c r="S1370" i="2"/>
  <c r="T1370" i="2"/>
  <c r="U1370" i="2"/>
  <c r="P1371" i="2"/>
  <c r="Q1371" i="2"/>
  <c r="R1371" i="2"/>
  <c r="S1371" i="2"/>
  <c r="T1371" i="2"/>
  <c r="U1371" i="2"/>
  <c r="P1372" i="2"/>
  <c r="Q1372" i="2"/>
  <c r="R1372" i="2"/>
  <c r="S1372" i="2"/>
  <c r="T1372" i="2"/>
  <c r="U1372" i="2"/>
  <c r="P1373" i="2"/>
  <c r="Q1373" i="2"/>
  <c r="R1373" i="2"/>
  <c r="S1373" i="2"/>
  <c r="T1373" i="2"/>
  <c r="U1373" i="2"/>
  <c r="P1374" i="2"/>
  <c r="Q1374" i="2"/>
  <c r="R1374" i="2"/>
  <c r="S1374" i="2"/>
  <c r="T1374" i="2"/>
  <c r="U1374" i="2"/>
  <c r="P1375" i="2"/>
  <c r="Q1375" i="2"/>
  <c r="R1375" i="2"/>
  <c r="S1375" i="2"/>
  <c r="T1375" i="2"/>
  <c r="U1375" i="2"/>
  <c r="P1376" i="2"/>
  <c r="Q1376" i="2"/>
  <c r="R1376" i="2"/>
  <c r="S1376" i="2"/>
  <c r="T1376" i="2"/>
  <c r="U1376" i="2"/>
  <c r="P1377" i="2"/>
  <c r="Q1377" i="2"/>
  <c r="R1377" i="2"/>
  <c r="S1377" i="2"/>
  <c r="T1377" i="2"/>
  <c r="U1377" i="2"/>
  <c r="P1378" i="2"/>
  <c r="Q1378" i="2"/>
  <c r="R1378" i="2"/>
  <c r="S1378" i="2"/>
  <c r="T1378" i="2"/>
  <c r="U1378" i="2"/>
  <c r="P1379" i="2"/>
  <c r="Q1379" i="2"/>
  <c r="R1379" i="2"/>
  <c r="S1379" i="2"/>
  <c r="T1379" i="2"/>
  <c r="U1379" i="2"/>
  <c r="P1380" i="2"/>
  <c r="Q1380" i="2"/>
  <c r="R1380" i="2"/>
  <c r="S1380" i="2"/>
  <c r="T1380" i="2"/>
  <c r="U1380" i="2"/>
  <c r="P1381" i="2"/>
  <c r="Q1381" i="2"/>
  <c r="R1381" i="2"/>
  <c r="S1381" i="2"/>
  <c r="T1381" i="2"/>
  <c r="U1381" i="2"/>
  <c r="P1382" i="2"/>
  <c r="Q1382" i="2"/>
  <c r="R1382" i="2"/>
  <c r="S1382" i="2"/>
  <c r="T1382" i="2"/>
  <c r="U1382" i="2"/>
  <c r="P1383" i="2"/>
  <c r="Q1383" i="2"/>
  <c r="R1383" i="2"/>
  <c r="S1383" i="2"/>
  <c r="T1383" i="2"/>
  <c r="U1383" i="2"/>
  <c r="P1384" i="2"/>
  <c r="Q1384" i="2"/>
  <c r="R1384" i="2"/>
  <c r="S1384" i="2"/>
  <c r="T1384" i="2"/>
  <c r="U1384" i="2"/>
  <c r="P1385" i="2"/>
  <c r="Q1385" i="2"/>
  <c r="R1385" i="2"/>
  <c r="S1385" i="2"/>
  <c r="T1385" i="2"/>
  <c r="U1385" i="2"/>
  <c r="P1386" i="2"/>
  <c r="Q1386" i="2"/>
  <c r="R1386" i="2"/>
  <c r="S1386" i="2"/>
  <c r="T1386" i="2"/>
  <c r="U1386" i="2"/>
  <c r="P1387" i="2"/>
  <c r="Q1387" i="2"/>
  <c r="R1387" i="2"/>
  <c r="S1387" i="2"/>
  <c r="T1387" i="2"/>
  <c r="U1387" i="2"/>
  <c r="P1388" i="2"/>
  <c r="Q1388" i="2"/>
  <c r="R1388" i="2"/>
  <c r="S1388" i="2"/>
  <c r="T1388" i="2"/>
  <c r="U1388" i="2"/>
  <c r="P1389" i="2"/>
  <c r="Q1389" i="2"/>
  <c r="R1389" i="2"/>
  <c r="S1389" i="2"/>
  <c r="T1389" i="2"/>
  <c r="U1389" i="2"/>
  <c r="P1390" i="2"/>
  <c r="Q1390" i="2"/>
  <c r="R1390" i="2"/>
  <c r="S1390" i="2"/>
  <c r="T1390" i="2"/>
  <c r="U1390" i="2"/>
  <c r="P1391" i="2"/>
  <c r="Q1391" i="2"/>
  <c r="R1391" i="2"/>
  <c r="S1391" i="2"/>
  <c r="T1391" i="2"/>
  <c r="U1391" i="2"/>
  <c r="P1392" i="2"/>
  <c r="Q1392" i="2"/>
  <c r="R1392" i="2"/>
  <c r="S1392" i="2"/>
  <c r="T1392" i="2"/>
  <c r="U1392" i="2"/>
  <c r="P1393" i="2"/>
  <c r="Q1393" i="2"/>
  <c r="R1393" i="2"/>
  <c r="S1393" i="2"/>
  <c r="T1393" i="2"/>
  <c r="U1393" i="2"/>
  <c r="P1394" i="2"/>
  <c r="Q1394" i="2"/>
  <c r="R1394" i="2"/>
  <c r="S1394" i="2"/>
  <c r="T1394" i="2"/>
  <c r="U1394" i="2"/>
  <c r="P1395" i="2"/>
  <c r="Q1395" i="2"/>
  <c r="R1395" i="2"/>
  <c r="S1395" i="2"/>
  <c r="T1395" i="2"/>
  <c r="U1395" i="2"/>
  <c r="P1396" i="2"/>
  <c r="Q1396" i="2"/>
  <c r="R1396" i="2"/>
  <c r="S1396" i="2"/>
  <c r="T1396" i="2"/>
  <c r="U1396" i="2"/>
  <c r="P1397" i="2"/>
  <c r="Q1397" i="2"/>
  <c r="R1397" i="2"/>
  <c r="S1397" i="2"/>
  <c r="T1397" i="2"/>
  <c r="U1397" i="2"/>
  <c r="P1398" i="2"/>
  <c r="Q1398" i="2"/>
  <c r="R1398" i="2"/>
  <c r="S1398" i="2"/>
  <c r="T1398" i="2"/>
  <c r="U1398" i="2"/>
  <c r="P1399" i="2"/>
  <c r="Q1399" i="2"/>
  <c r="R1399" i="2"/>
  <c r="S1399" i="2"/>
  <c r="T1399" i="2"/>
  <c r="U1399" i="2"/>
  <c r="P1400" i="2"/>
  <c r="Q1400" i="2"/>
  <c r="R1400" i="2"/>
  <c r="S1400" i="2"/>
  <c r="T1400" i="2"/>
  <c r="U1400" i="2"/>
  <c r="P1401" i="2"/>
  <c r="Q1401" i="2"/>
  <c r="R1401" i="2"/>
  <c r="S1401" i="2"/>
  <c r="T1401" i="2"/>
  <c r="U1401" i="2"/>
  <c r="P1402" i="2"/>
  <c r="Q1402" i="2"/>
  <c r="R1402" i="2"/>
  <c r="S1402" i="2"/>
  <c r="T1402" i="2"/>
  <c r="U1402" i="2"/>
  <c r="P1403" i="2"/>
  <c r="Q1403" i="2"/>
  <c r="R1403" i="2"/>
  <c r="S1403" i="2"/>
  <c r="T1403" i="2"/>
  <c r="U1403" i="2"/>
  <c r="P1404" i="2"/>
  <c r="Q1404" i="2"/>
  <c r="R1404" i="2"/>
  <c r="S1404" i="2"/>
  <c r="T1404" i="2"/>
  <c r="U1404" i="2"/>
  <c r="P1405" i="2"/>
  <c r="Q1405" i="2"/>
  <c r="R1405" i="2"/>
  <c r="S1405" i="2"/>
  <c r="T1405" i="2"/>
  <c r="U1405" i="2"/>
  <c r="P1406" i="2"/>
  <c r="Q1406" i="2"/>
  <c r="R1406" i="2"/>
  <c r="S1406" i="2"/>
  <c r="T1406" i="2"/>
  <c r="U1406" i="2"/>
  <c r="P1407" i="2"/>
  <c r="Q1407" i="2"/>
  <c r="R1407" i="2"/>
  <c r="S1407" i="2"/>
  <c r="T1407" i="2"/>
  <c r="U1407" i="2"/>
  <c r="P1408" i="2"/>
  <c r="Q1408" i="2"/>
  <c r="R1408" i="2"/>
  <c r="S1408" i="2"/>
  <c r="T1408" i="2"/>
  <c r="U1408" i="2"/>
  <c r="P1409" i="2"/>
  <c r="Q1409" i="2"/>
  <c r="R1409" i="2"/>
  <c r="S1409" i="2"/>
  <c r="T1409" i="2"/>
  <c r="U1409" i="2"/>
  <c r="P1410" i="2"/>
  <c r="Q1410" i="2"/>
  <c r="R1410" i="2"/>
  <c r="S1410" i="2"/>
  <c r="T1410" i="2"/>
  <c r="U1410" i="2"/>
  <c r="P1411" i="2"/>
  <c r="Q1411" i="2"/>
  <c r="R1411" i="2"/>
  <c r="S1411" i="2"/>
  <c r="T1411" i="2"/>
  <c r="U1411" i="2"/>
  <c r="P1412" i="2"/>
  <c r="Q1412" i="2"/>
  <c r="R1412" i="2"/>
  <c r="S1412" i="2"/>
  <c r="T1412" i="2"/>
  <c r="U1412" i="2"/>
  <c r="P1413" i="2"/>
  <c r="Q1413" i="2"/>
  <c r="R1413" i="2"/>
  <c r="S1413" i="2"/>
  <c r="T1413" i="2"/>
  <c r="U1413" i="2"/>
  <c r="P1414" i="2"/>
  <c r="Q1414" i="2"/>
  <c r="R1414" i="2"/>
  <c r="S1414" i="2"/>
  <c r="T1414" i="2"/>
  <c r="U1414" i="2"/>
  <c r="P1415" i="2"/>
  <c r="Q1415" i="2"/>
  <c r="R1415" i="2"/>
  <c r="S1415" i="2"/>
  <c r="T1415" i="2"/>
  <c r="U1415" i="2"/>
  <c r="P1416" i="2"/>
  <c r="Q1416" i="2"/>
  <c r="R1416" i="2"/>
  <c r="S1416" i="2"/>
  <c r="T1416" i="2"/>
  <c r="U1416" i="2"/>
  <c r="P1417" i="2"/>
  <c r="Q1417" i="2"/>
  <c r="R1417" i="2"/>
  <c r="S1417" i="2"/>
  <c r="T1417" i="2"/>
  <c r="U1417" i="2"/>
  <c r="P1418" i="2"/>
  <c r="Q1418" i="2"/>
  <c r="R1418" i="2"/>
  <c r="S1418" i="2"/>
  <c r="T1418" i="2"/>
  <c r="U1418" i="2"/>
  <c r="P1419" i="2"/>
  <c r="Q1419" i="2"/>
  <c r="R1419" i="2"/>
  <c r="S1419" i="2"/>
  <c r="T1419" i="2"/>
  <c r="U1419" i="2"/>
  <c r="P1420" i="2"/>
  <c r="Q1420" i="2"/>
  <c r="R1420" i="2"/>
  <c r="S1420" i="2"/>
  <c r="T1420" i="2"/>
  <c r="U1420" i="2"/>
  <c r="P1421" i="2"/>
  <c r="Q1421" i="2"/>
  <c r="R1421" i="2"/>
  <c r="S1421" i="2"/>
  <c r="T1421" i="2"/>
  <c r="U1421" i="2"/>
  <c r="P1422" i="2"/>
  <c r="Q1422" i="2"/>
  <c r="R1422" i="2"/>
  <c r="S1422" i="2"/>
  <c r="T1422" i="2"/>
  <c r="U1422" i="2"/>
  <c r="P1423" i="2"/>
  <c r="Q1423" i="2"/>
  <c r="R1423" i="2"/>
  <c r="S1423" i="2"/>
  <c r="T1423" i="2"/>
  <c r="U1423" i="2"/>
  <c r="P1424" i="2"/>
  <c r="Q1424" i="2"/>
  <c r="R1424" i="2"/>
  <c r="S1424" i="2"/>
  <c r="T1424" i="2"/>
  <c r="U1424" i="2"/>
  <c r="P1425" i="2"/>
  <c r="Q1425" i="2"/>
  <c r="R1425" i="2"/>
  <c r="S1425" i="2"/>
  <c r="T1425" i="2"/>
  <c r="U1425" i="2"/>
  <c r="P1426" i="2"/>
  <c r="Q1426" i="2"/>
  <c r="R1426" i="2"/>
  <c r="S1426" i="2"/>
  <c r="T1426" i="2"/>
  <c r="U1426" i="2"/>
  <c r="P1427" i="2"/>
  <c r="Q1427" i="2"/>
  <c r="R1427" i="2"/>
  <c r="S1427" i="2"/>
  <c r="T1427" i="2"/>
  <c r="U1427" i="2"/>
  <c r="P1428" i="2"/>
  <c r="Q1428" i="2"/>
  <c r="R1428" i="2"/>
  <c r="S1428" i="2"/>
  <c r="T1428" i="2"/>
  <c r="U1428" i="2"/>
  <c r="P1429" i="2"/>
  <c r="Q1429" i="2"/>
  <c r="R1429" i="2"/>
  <c r="S1429" i="2"/>
  <c r="T1429" i="2"/>
  <c r="U1429" i="2"/>
  <c r="P1430" i="2"/>
  <c r="Q1430" i="2"/>
  <c r="R1430" i="2"/>
  <c r="S1430" i="2"/>
  <c r="T1430" i="2"/>
  <c r="U1430" i="2"/>
  <c r="P1431" i="2"/>
  <c r="Q1431" i="2"/>
  <c r="R1431" i="2"/>
  <c r="S1431" i="2"/>
  <c r="T1431" i="2"/>
  <c r="U1431" i="2"/>
  <c r="P1432" i="2"/>
  <c r="Q1432" i="2"/>
  <c r="R1432" i="2"/>
  <c r="S1432" i="2"/>
  <c r="T1432" i="2"/>
  <c r="U1432" i="2"/>
  <c r="P1433" i="2"/>
  <c r="Q1433" i="2"/>
  <c r="R1433" i="2"/>
  <c r="S1433" i="2"/>
  <c r="T1433" i="2"/>
  <c r="U1433" i="2"/>
  <c r="P1434" i="2"/>
  <c r="Q1434" i="2"/>
  <c r="R1434" i="2"/>
  <c r="S1434" i="2"/>
  <c r="T1434" i="2"/>
  <c r="U1434" i="2"/>
  <c r="P1435" i="2"/>
  <c r="Q1435" i="2"/>
  <c r="R1435" i="2"/>
  <c r="S1435" i="2"/>
  <c r="T1435" i="2"/>
  <c r="U1435" i="2"/>
  <c r="P1436" i="2"/>
  <c r="Q1436" i="2"/>
  <c r="R1436" i="2"/>
  <c r="S1436" i="2"/>
  <c r="T1436" i="2"/>
  <c r="U1436" i="2"/>
  <c r="P1437" i="2"/>
  <c r="Q1437" i="2"/>
  <c r="R1437" i="2"/>
  <c r="S1437" i="2"/>
  <c r="T1437" i="2"/>
  <c r="U1437" i="2"/>
  <c r="P1438" i="2"/>
  <c r="Q1438" i="2"/>
  <c r="R1438" i="2"/>
  <c r="S1438" i="2"/>
  <c r="T1438" i="2"/>
  <c r="U1438" i="2"/>
  <c r="P1439" i="2"/>
  <c r="Q1439" i="2"/>
  <c r="R1439" i="2"/>
  <c r="S1439" i="2"/>
  <c r="T1439" i="2"/>
  <c r="U1439" i="2"/>
  <c r="P1440" i="2"/>
  <c r="Q1440" i="2"/>
  <c r="R1440" i="2"/>
  <c r="S1440" i="2"/>
  <c r="T1440" i="2"/>
  <c r="U1440" i="2"/>
  <c r="P1441" i="2"/>
  <c r="Q1441" i="2"/>
  <c r="R1441" i="2"/>
  <c r="S1441" i="2"/>
  <c r="T1441" i="2"/>
  <c r="U1441" i="2"/>
  <c r="P1442" i="2"/>
  <c r="Q1442" i="2"/>
  <c r="R1442" i="2"/>
  <c r="S1442" i="2"/>
  <c r="T1442" i="2"/>
  <c r="U1442" i="2"/>
  <c r="P1443" i="2"/>
  <c r="Q1443" i="2"/>
  <c r="R1443" i="2"/>
  <c r="S1443" i="2"/>
  <c r="T1443" i="2"/>
  <c r="U1443" i="2"/>
  <c r="P1444" i="2"/>
  <c r="Q1444" i="2"/>
  <c r="R1444" i="2"/>
  <c r="S1444" i="2"/>
  <c r="T1444" i="2"/>
  <c r="U1444" i="2"/>
  <c r="P1445" i="2"/>
  <c r="Q1445" i="2"/>
  <c r="R1445" i="2"/>
  <c r="S1445" i="2"/>
  <c r="T1445" i="2"/>
  <c r="U1445" i="2"/>
  <c r="P1446" i="2"/>
  <c r="Q1446" i="2"/>
  <c r="R1446" i="2"/>
  <c r="S1446" i="2"/>
  <c r="T1446" i="2"/>
  <c r="U1446" i="2"/>
  <c r="P1447" i="2"/>
  <c r="Q1447" i="2"/>
  <c r="R1447" i="2"/>
  <c r="S1447" i="2"/>
  <c r="T1447" i="2"/>
  <c r="U1447" i="2"/>
  <c r="P1448" i="2"/>
  <c r="Q1448" i="2"/>
  <c r="R1448" i="2"/>
  <c r="S1448" i="2"/>
  <c r="T1448" i="2"/>
  <c r="U1448" i="2"/>
  <c r="P1449" i="2"/>
  <c r="Q1449" i="2"/>
  <c r="R1449" i="2"/>
  <c r="S1449" i="2"/>
  <c r="T1449" i="2"/>
  <c r="U1449" i="2"/>
  <c r="P1450" i="2"/>
  <c r="Q1450" i="2"/>
  <c r="R1450" i="2"/>
  <c r="S1450" i="2"/>
  <c r="T1450" i="2"/>
  <c r="U1450" i="2"/>
  <c r="P1451" i="2"/>
  <c r="Q1451" i="2"/>
  <c r="R1451" i="2"/>
  <c r="S1451" i="2"/>
  <c r="T1451" i="2"/>
  <c r="U1451" i="2"/>
  <c r="P1452" i="2"/>
  <c r="Q1452" i="2"/>
  <c r="R1452" i="2"/>
  <c r="S1452" i="2"/>
  <c r="T1452" i="2"/>
  <c r="U1452" i="2"/>
  <c r="P1453" i="2"/>
  <c r="Q1453" i="2"/>
  <c r="R1453" i="2"/>
  <c r="S1453" i="2"/>
  <c r="T1453" i="2"/>
  <c r="U1453" i="2"/>
  <c r="P1454" i="2"/>
  <c r="Q1454" i="2"/>
  <c r="R1454" i="2"/>
  <c r="S1454" i="2"/>
  <c r="T1454" i="2"/>
  <c r="U1454" i="2"/>
  <c r="P1455" i="2"/>
  <c r="Q1455" i="2"/>
  <c r="R1455" i="2"/>
  <c r="S1455" i="2"/>
  <c r="T1455" i="2"/>
  <c r="U1455" i="2"/>
  <c r="P1456" i="2"/>
  <c r="Q1456" i="2"/>
  <c r="R1456" i="2"/>
  <c r="S1456" i="2"/>
  <c r="T1456" i="2"/>
  <c r="U1456" i="2"/>
  <c r="P1457" i="2"/>
  <c r="Q1457" i="2"/>
  <c r="R1457" i="2"/>
  <c r="S1457" i="2"/>
  <c r="T1457" i="2"/>
  <c r="U1457" i="2"/>
  <c r="P1458" i="2"/>
  <c r="Q1458" i="2"/>
  <c r="R1458" i="2"/>
  <c r="S1458" i="2"/>
  <c r="T1458" i="2"/>
  <c r="U1458" i="2"/>
  <c r="P1459" i="2"/>
  <c r="Q1459" i="2"/>
  <c r="R1459" i="2"/>
  <c r="S1459" i="2"/>
  <c r="T1459" i="2"/>
  <c r="U1459" i="2"/>
  <c r="P1460" i="2"/>
  <c r="Q1460" i="2"/>
  <c r="R1460" i="2"/>
  <c r="S1460" i="2"/>
  <c r="T1460" i="2"/>
  <c r="U1460" i="2"/>
  <c r="P1461" i="2"/>
  <c r="Q1461" i="2"/>
  <c r="R1461" i="2"/>
  <c r="S1461" i="2"/>
  <c r="T1461" i="2"/>
  <c r="U1461" i="2"/>
  <c r="P1462" i="2"/>
  <c r="Q1462" i="2"/>
  <c r="R1462" i="2"/>
  <c r="S1462" i="2"/>
  <c r="T1462" i="2"/>
  <c r="U1462" i="2"/>
  <c r="P1463" i="2"/>
  <c r="Q1463" i="2"/>
  <c r="R1463" i="2"/>
  <c r="S1463" i="2"/>
  <c r="T1463" i="2"/>
  <c r="U1463" i="2"/>
  <c r="P1464" i="2"/>
  <c r="Q1464" i="2"/>
  <c r="R1464" i="2"/>
  <c r="S1464" i="2"/>
  <c r="T1464" i="2"/>
  <c r="U1464" i="2"/>
  <c r="P1465" i="2"/>
  <c r="Q1465" i="2"/>
  <c r="R1465" i="2"/>
  <c r="S1465" i="2"/>
  <c r="T1465" i="2"/>
  <c r="U1465" i="2"/>
  <c r="P1466" i="2"/>
  <c r="Q1466" i="2"/>
  <c r="R1466" i="2"/>
  <c r="S1466" i="2"/>
  <c r="T1466" i="2"/>
  <c r="U1466" i="2"/>
  <c r="P1467" i="2"/>
  <c r="Q1467" i="2"/>
  <c r="R1467" i="2"/>
  <c r="S1467" i="2"/>
  <c r="T1467" i="2"/>
  <c r="U1467" i="2"/>
  <c r="P1468" i="2"/>
  <c r="Q1468" i="2"/>
  <c r="R1468" i="2"/>
  <c r="S1468" i="2"/>
  <c r="T1468" i="2"/>
  <c r="U1468" i="2"/>
  <c r="P1469" i="2"/>
  <c r="Q1469" i="2"/>
  <c r="R1469" i="2"/>
  <c r="S1469" i="2"/>
  <c r="T1469" i="2"/>
  <c r="U1469" i="2"/>
  <c r="P1470" i="2"/>
  <c r="Q1470" i="2"/>
  <c r="R1470" i="2"/>
  <c r="S1470" i="2"/>
  <c r="T1470" i="2"/>
  <c r="U1470" i="2"/>
  <c r="P1471" i="2"/>
  <c r="Q1471" i="2"/>
  <c r="R1471" i="2"/>
  <c r="S1471" i="2"/>
  <c r="T1471" i="2"/>
  <c r="U1471" i="2"/>
  <c r="P1472" i="2"/>
  <c r="Q1472" i="2"/>
  <c r="R1472" i="2"/>
  <c r="S1472" i="2"/>
  <c r="T1472" i="2"/>
  <c r="U1472" i="2"/>
  <c r="P1473" i="2"/>
  <c r="Q1473" i="2"/>
  <c r="R1473" i="2"/>
  <c r="S1473" i="2"/>
  <c r="T1473" i="2"/>
  <c r="U1473" i="2"/>
  <c r="P1474" i="2"/>
  <c r="Q1474" i="2"/>
  <c r="R1474" i="2"/>
  <c r="S1474" i="2"/>
  <c r="T1474" i="2"/>
  <c r="U1474" i="2"/>
  <c r="P1475" i="2"/>
  <c r="Q1475" i="2"/>
  <c r="R1475" i="2"/>
  <c r="S1475" i="2"/>
  <c r="T1475" i="2"/>
  <c r="U1475" i="2"/>
  <c r="P1476" i="2"/>
  <c r="Q1476" i="2"/>
  <c r="R1476" i="2"/>
  <c r="S1476" i="2"/>
  <c r="T1476" i="2"/>
  <c r="U1476" i="2"/>
  <c r="P1477" i="2"/>
  <c r="Q1477" i="2"/>
  <c r="R1477" i="2"/>
  <c r="S1477" i="2"/>
  <c r="T1477" i="2"/>
  <c r="U1477" i="2"/>
  <c r="P1478" i="2"/>
  <c r="Q1478" i="2"/>
  <c r="R1478" i="2"/>
  <c r="S1478" i="2"/>
  <c r="T1478" i="2"/>
  <c r="U1478" i="2"/>
  <c r="P1479" i="2"/>
  <c r="Q1479" i="2"/>
  <c r="R1479" i="2"/>
  <c r="S1479" i="2"/>
  <c r="T1479" i="2"/>
  <c r="U1479" i="2"/>
  <c r="P1480" i="2"/>
  <c r="Q1480" i="2"/>
  <c r="R1480" i="2"/>
  <c r="S1480" i="2"/>
  <c r="T1480" i="2"/>
  <c r="U1480" i="2"/>
  <c r="P1481" i="2"/>
  <c r="Q1481" i="2"/>
  <c r="R1481" i="2"/>
  <c r="S1481" i="2"/>
  <c r="T1481" i="2"/>
  <c r="U1481" i="2"/>
  <c r="P1482" i="2"/>
  <c r="Q1482" i="2"/>
  <c r="R1482" i="2"/>
  <c r="S1482" i="2"/>
  <c r="T1482" i="2"/>
  <c r="U1482" i="2"/>
  <c r="P1483" i="2"/>
  <c r="Q1483" i="2"/>
  <c r="R1483" i="2"/>
  <c r="S1483" i="2"/>
  <c r="T1483" i="2"/>
  <c r="U1483" i="2"/>
  <c r="P1484" i="2"/>
  <c r="Q1484" i="2"/>
  <c r="R1484" i="2"/>
  <c r="S1484" i="2"/>
  <c r="T1484" i="2"/>
  <c r="U1484" i="2"/>
  <c r="P1485" i="2"/>
  <c r="Q1485" i="2"/>
  <c r="R1485" i="2"/>
  <c r="S1485" i="2"/>
  <c r="T1485" i="2"/>
  <c r="U1485" i="2"/>
  <c r="P1486" i="2"/>
  <c r="Q1486" i="2"/>
  <c r="R1486" i="2"/>
  <c r="S1486" i="2"/>
  <c r="T1486" i="2"/>
  <c r="U1486" i="2"/>
  <c r="P1487" i="2"/>
  <c r="Q1487" i="2"/>
  <c r="R1487" i="2"/>
  <c r="S1487" i="2"/>
  <c r="T1487" i="2"/>
  <c r="U1487" i="2"/>
  <c r="P1488" i="2"/>
  <c r="Q1488" i="2"/>
  <c r="R1488" i="2"/>
  <c r="S1488" i="2"/>
  <c r="T1488" i="2"/>
  <c r="U1488" i="2"/>
  <c r="P1489" i="2"/>
  <c r="Q1489" i="2"/>
  <c r="R1489" i="2"/>
  <c r="S1489" i="2"/>
  <c r="T1489" i="2"/>
  <c r="U1489" i="2"/>
  <c r="P1490" i="2"/>
  <c r="Q1490" i="2"/>
  <c r="R1490" i="2"/>
  <c r="S1490" i="2"/>
  <c r="T1490" i="2"/>
  <c r="U1490" i="2"/>
  <c r="P1491" i="2"/>
  <c r="Q1491" i="2"/>
  <c r="R1491" i="2"/>
  <c r="S1491" i="2"/>
  <c r="T1491" i="2"/>
  <c r="U1491" i="2"/>
  <c r="P1492" i="2"/>
  <c r="Q1492" i="2"/>
  <c r="R1492" i="2"/>
  <c r="S1492" i="2"/>
  <c r="T1492" i="2"/>
  <c r="U1492" i="2"/>
  <c r="P1493" i="2"/>
  <c r="Q1493" i="2"/>
  <c r="R1493" i="2"/>
  <c r="S1493" i="2"/>
  <c r="T1493" i="2"/>
  <c r="U1493" i="2"/>
  <c r="P1494" i="2"/>
  <c r="Q1494" i="2"/>
  <c r="R1494" i="2"/>
  <c r="S1494" i="2"/>
  <c r="T1494" i="2"/>
  <c r="U1494" i="2"/>
  <c r="P1495" i="2"/>
  <c r="Q1495" i="2"/>
  <c r="R1495" i="2"/>
  <c r="S1495" i="2"/>
  <c r="T1495" i="2"/>
  <c r="U1495" i="2"/>
  <c r="P1496" i="2"/>
  <c r="Q1496" i="2"/>
  <c r="R1496" i="2"/>
  <c r="S1496" i="2"/>
  <c r="T1496" i="2"/>
  <c r="U1496" i="2"/>
  <c r="P1497" i="2"/>
  <c r="Q1497" i="2"/>
  <c r="R1497" i="2"/>
  <c r="S1497" i="2"/>
  <c r="T1497" i="2"/>
  <c r="U1497" i="2"/>
  <c r="P1498" i="2"/>
  <c r="Q1498" i="2"/>
  <c r="R1498" i="2"/>
  <c r="S1498" i="2"/>
  <c r="T1498" i="2"/>
  <c r="U1498" i="2"/>
  <c r="P1499" i="2"/>
  <c r="Q1499" i="2"/>
  <c r="R1499" i="2"/>
  <c r="S1499" i="2"/>
  <c r="T1499" i="2"/>
  <c r="U1499" i="2"/>
  <c r="P1500" i="2"/>
  <c r="Q1500" i="2"/>
  <c r="R1500" i="2"/>
  <c r="S1500" i="2"/>
  <c r="T1500" i="2"/>
  <c r="U1500" i="2"/>
  <c r="P1501" i="2"/>
  <c r="Q1501" i="2"/>
  <c r="R1501" i="2"/>
  <c r="S1501" i="2"/>
  <c r="T1501" i="2"/>
  <c r="U1501" i="2"/>
  <c r="P1502" i="2"/>
  <c r="Q1502" i="2"/>
  <c r="R1502" i="2"/>
  <c r="S1502" i="2"/>
  <c r="T1502" i="2"/>
  <c r="U1502" i="2"/>
  <c r="P1503" i="2"/>
  <c r="Q1503" i="2"/>
  <c r="R1503" i="2"/>
  <c r="S1503" i="2"/>
  <c r="T1503" i="2"/>
  <c r="U1503" i="2"/>
  <c r="P1504" i="2"/>
  <c r="Q1504" i="2"/>
  <c r="R1504" i="2"/>
  <c r="S1504" i="2"/>
  <c r="T1504" i="2"/>
  <c r="U1504" i="2"/>
  <c r="P1505" i="2"/>
  <c r="Q1505" i="2"/>
  <c r="R1505" i="2"/>
  <c r="S1505" i="2"/>
  <c r="T1505" i="2"/>
  <c r="U1505" i="2"/>
  <c r="P1506" i="2"/>
  <c r="Q1506" i="2"/>
  <c r="R1506" i="2"/>
  <c r="S1506" i="2"/>
  <c r="T1506" i="2"/>
  <c r="U1506" i="2"/>
  <c r="P1507" i="2"/>
  <c r="Q1507" i="2"/>
  <c r="R1507" i="2"/>
  <c r="S1507" i="2"/>
  <c r="T1507" i="2"/>
  <c r="U1507" i="2"/>
  <c r="P1508" i="2"/>
  <c r="Q1508" i="2"/>
  <c r="R1508" i="2"/>
  <c r="S1508" i="2"/>
  <c r="T1508" i="2"/>
  <c r="U1508" i="2"/>
  <c r="P1509" i="2"/>
  <c r="Q1509" i="2"/>
  <c r="R1509" i="2"/>
  <c r="S1509" i="2"/>
  <c r="T1509" i="2"/>
  <c r="U1509" i="2"/>
  <c r="P1510" i="2"/>
  <c r="Q1510" i="2"/>
  <c r="R1510" i="2"/>
  <c r="S1510" i="2"/>
  <c r="T1510" i="2"/>
  <c r="U1510" i="2"/>
  <c r="P1511" i="2"/>
  <c r="Q1511" i="2"/>
  <c r="R1511" i="2"/>
  <c r="S1511" i="2"/>
  <c r="T1511" i="2"/>
  <c r="U1511" i="2"/>
  <c r="P1512" i="2"/>
  <c r="Q1512" i="2"/>
  <c r="R1512" i="2"/>
  <c r="S1512" i="2"/>
  <c r="T1512" i="2"/>
  <c r="U1512" i="2"/>
  <c r="P1513" i="2"/>
  <c r="Q1513" i="2"/>
  <c r="R1513" i="2"/>
  <c r="S1513" i="2"/>
  <c r="T1513" i="2"/>
  <c r="U1513" i="2"/>
  <c r="P1514" i="2"/>
  <c r="Q1514" i="2"/>
  <c r="R1514" i="2"/>
  <c r="S1514" i="2"/>
  <c r="T1514" i="2"/>
  <c r="U1514" i="2"/>
  <c r="P1515" i="2"/>
  <c r="Q1515" i="2"/>
  <c r="R1515" i="2"/>
  <c r="S1515" i="2"/>
  <c r="T1515" i="2"/>
  <c r="U1515" i="2"/>
  <c r="P1516" i="2"/>
  <c r="Q1516" i="2"/>
  <c r="R1516" i="2"/>
  <c r="S1516" i="2"/>
  <c r="T1516" i="2"/>
  <c r="U1516" i="2"/>
  <c r="P1517" i="2"/>
  <c r="Q1517" i="2"/>
  <c r="R1517" i="2"/>
  <c r="S1517" i="2"/>
  <c r="T1517" i="2"/>
  <c r="U1517" i="2"/>
  <c r="P1518" i="2"/>
  <c r="Q1518" i="2"/>
  <c r="R1518" i="2"/>
  <c r="S1518" i="2"/>
  <c r="T1518" i="2"/>
  <c r="U1518" i="2"/>
  <c r="P1519" i="2"/>
  <c r="Q1519" i="2"/>
  <c r="R1519" i="2"/>
  <c r="S1519" i="2"/>
  <c r="T1519" i="2"/>
  <c r="U1519" i="2"/>
  <c r="P1520" i="2"/>
  <c r="Q1520" i="2"/>
  <c r="R1520" i="2"/>
  <c r="S1520" i="2"/>
  <c r="T1520" i="2"/>
  <c r="U1520" i="2"/>
  <c r="P1521" i="2"/>
  <c r="Q1521" i="2"/>
  <c r="R1521" i="2"/>
  <c r="S1521" i="2"/>
  <c r="T1521" i="2"/>
  <c r="U1521" i="2"/>
  <c r="P1522" i="2"/>
  <c r="Q1522" i="2"/>
  <c r="R1522" i="2"/>
  <c r="S1522" i="2"/>
  <c r="T1522" i="2"/>
  <c r="U1522" i="2"/>
  <c r="P1523" i="2"/>
  <c r="Q1523" i="2"/>
  <c r="R1523" i="2"/>
  <c r="S1523" i="2"/>
  <c r="T1523" i="2"/>
  <c r="U1523" i="2"/>
  <c r="P1524" i="2"/>
  <c r="Q1524" i="2"/>
  <c r="R1524" i="2"/>
  <c r="S1524" i="2"/>
  <c r="T1524" i="2"/>
  <c r="U1524" i="2"/>
  <c r="P1525" i="2"/>
  <c r="Q1525" i="2"/>
  <c r="R1525" i="2"/>
  <c r="S1525" i="2"/>
  <c r="T1525" i="2"/>
  <c r="U1525" i="2"/>
  <c r="P1526" i="2"/>
  <c r="Q1526" i="2"/>
  <c r="R1526" i="2"/>
  <c r="S1526" i="2"/>
  <c r="T1526" i="2"/>
  <c r="U1526" i="2"/>
  <c r="P1527" i="2"/>
  <c r="Q1527" i="2"/>
  <c r="R1527" i="2"/>
  <c r="S1527" i="2"/>
  <c r="T1527" i="2"/>
  <c r="U1527" i="2"/>
  <c r="P1528" i="2"/>
  <c r="Q1528" i="2"/>
  <c r="R1528" i="2"/>
  <c r="S1528" i="2"/>
  <c r="T1528" i="2"/>
  <c r="U1528" i="2"/>
  <c r="P1529" i="2"/>
  <c r="Q1529" i="2"/>
  <c r="R1529" i="2"/>
  <c r="S1529" i="2"/>
  <c r="T1529" i="2"/>
  <c r="U1529" i="2"/>
  <c r="P1530" i="2"/>
  <c r="Q1530" i="2"/>
  <c r="R1530" i="2"/>
  <c r="S1530" i="2"/>
  <c r="T1530" i="2"/>
  <c r="U1530" i="2"/>
  <c r="P1531" i="2"/>
  <c r="Q1531" i="2"/>
  <c r="R1531" i="2"/>
  <c r="S1531" i="2"/>
  <c r="T1531" i="2"/>
  <c r="U1531" i="2"/>
  <c r="P1532" i="2"/>
  <c r="Q1532" i="2"/>
  <c r="R1532" i="2"/>
  <c r="S1532" i="2"/>
  <c r="T1532" i="2"/>
  <c r="U1532" i="2"/>
  <c r="P1533" i="2"/>
  <c r="Q1533" i="2"/>
  <c r="R1533" i="2"/>
  <c r="S1533" i="2"/>
  <c r="T1533" i="2"/>
  <c r="U1533" i="2"/>
  <c r="P1534" i="2"/>
  <c r="Q1534" i="2"/>
  <c r="R1534" i="2"/>
  <c r="S1534" i="2"/>
  <c r="T1534" i="2"/>
  <c r="U1534" i="2"/>
  <c r="P1535" i="2"/>
  <c r="Q1535" i="2"/>
  <c r="R1535" i="2"/>
  <c r="S1535" i="2"/>
  <c r="T1535" i="2"/>
  <c r="U1535" i="2"/>
  <c r="P1536" i="2"/>
  <c r="Q1536" i="2"/>
  <c r="R1536" i="2"/>
  <c r="S1536" i="2"/>
  <c r="T1536" i="2"/>
  <c r="U1536" i="2"/>
  <c r="P1537" i="2"/>
  <c r="Q1537" i="2"/>
  <c r="R1537" i="2"/>
  <c r="S1537" i="2"/>
  <c r="T1537" i="2"/>
  <c r="U1537" i="2"/>
  <c r="P1538" i="2"/>
  <c r="Q1538" i="2"/>
  <c r="R1538" i="2"/>
  <c r="S1538" i="2"/>
  <c r="T1538" i="2"/>
  <c r="U1538" i="2"/>
  <c r="P1539" i="2"/>
  <c r="Q1539" i="2"/>
  <c r="R1539" i="2"/>
  <c r="S1539" i="2"/>
  <c r="T1539" i="2"/>
  <c r="U1539" i="2"/>
  <c r="P1540" i="2"/>
  <c r="Q1540" i="2"/>
  <c r="R1540" i="2"/>
  <c r="S1540" i="2"/>
  <c r="T1540" i="2"/>
  <c r="U1540" i="2"/>
  <c r="P1541" i="2"/>
  <c r="Q1541" i="2"/>
  <c r="R1541" i="2"/>
  <c r="S1541" i="2"/>
  <c r="T1541" i="2"/>
  <c r="U1541" i="2"/>
  <c r="P1542" i="2"/>
  <c r="Q1542" i="2"/>
  <c r="R1542" i="2"/>
  <c r="S1542" i="2"/>
  <c r="T1542" i="2"/>
  <c r="U1542" i="2"/>
  <c r="P1543" i="2"/>
  <c r="Q1543" i="2"/>
  <c r="R1543" i="2"/>
  <c r="S1543" i="2"/>
  <c r="T1543" i="2"/>
  <c r="U1543" i="2"/>
  <c r="P1544" i="2"/>
  <c r="Q1544" i="2"/>
  <c r="R1544" i="2"/>
  <c r="S1544" i="2"/>
  <c r="T1544" i="2"/>
  <c r="U1544" i="2"/>
  <c r="P1545" i="2"/>
  <c r="Q1545" i="2"/>
  <c r="R1545" i="2"/>
  <c r="S1545" i="2"/>
  <c r="T1545" i="2"/>
  <c r="U1545" i="2"/>
  <c r="P1546" i="2"/>
  <c r="Q1546" i="2"/>
  <c r="R1546" i="2"/>
  <c r="S1546" i="2"/>
  <c r="T1546" i="2"/>
  <c r="U1546" i="2"/>
  <c r="P1547" i="2"/>
  <c r="Q1547" i="2"/>
  <c r="R1547" i="2"/>
  <c r="S1547" i="2"/>
  <c r="T1547" i="2"/>
  <c r="U1547" i="2"/>
  <c r="P1548" i="2"/>
  <c r="Q1548" i="2"/>
  <c r="R1548" i="2"/>
  <c r="S1548" i="2"/>
  <c r="T1548" i="2"/>
  <c r="U1548" i="2"/>
  <c r="P1549" i="2"/>
  <c r="Q1549" i="2"/>
  <c r="R1549" i="2"/>
  <c r="S1549" i="2"/>
  <c r="T1549" i="2"/>
  <c r="U1549" i="2"/>
  <c r="P1550" i="2"/>
  <c r="Q1550" i="2"/>
  <c r="R1550" i="2"/>
  <c r="S1550" i="2"/>
  <c r="T1550" i="2"/>
  <c r="U1550" i="2"/>
  <c r="P1551" i="2"/>
  <c r="Q1551" i="2"/>
  <c r="R1551" i="2"/>
  <c r="S1551" i="2"/>
  <c r="T1551" i="2"/>
  <c r="U1551" i="2"/>
  <c r="P1552" i="2"/>
  <c r="Q1552" i="2"/>
  <c r="R1552" i="2"/>
  <c r="S1552" i="2"/>
  <c r="T1552" i="2"/>
  <c r="U1552" i="2"/>
  <c r="P1553" i="2"/>
  <c r="Q1553" i="2"/>
  <c r="R1553" i="2"/>
  <c r="S1553" i="2"/>
  <c r="T1553" i="2"/>
  <c r="U1553" i="2"/>
  <c r="P1554" i="2"/>
  <c r="Q1554" i="2"/>
  <c r="R1554" i="2"/>
  <c r="S1554" i="2"/>
  <c r="T1554" i="2"/>
  <c r="U1554" i="2"/>
  <c r="P1555" i="2"/>
  <c r="Q1555" i="2"/>
  <c r="R1555" i="2"/>
  <c r="S1555" i="2"/>
  <c r="T1555" i="2"/>
  <c r="U1555" i="2"/>
  <c r="P1556" i="2"/>
  <c r="Q1556" i="2"/>
  <c r="R1556" i="2"/>
  <c r="S1556" i="2"/>
  <c r="T1556" i="2"/>
  <c r="U1556" i="2"/>
  <c r="P1557" i="2"/>
  <c r="Q1557" i="2"/>
  <c r="R1557" i="2"/>
  <c r="S1557" i="2"/>
  <c r="T1557" i="2"/>
  <c r="U1557" i="2"/>
  <c r="P1558" i="2"/>
  <c r="Q1558" i="2"/>
  <c r="R1558" i="2"/>
  <c r="S1558" i="2"/>
  <c r="T1558" i="2"/>
  <c r="U1558" i="2"/>
  <c r="P1559" i="2"/>
  <c r="Q1559" i="2"/>
  <c r="R1559" i="2"/>
  <c r="S1559" i="2"/>
  <c r="T1559" i="2"/>
  <c r="U1559" i="2"/>
  <c r="P1560" i="2"/>
  <c r="Q1560" i="2"/>
  <c r="R1560" i="2"/>
  <c r="S1560" i="2"/>
  <c r="T1560" i="2"/>
  <c r="U1560" i="2"/>
  <c r="P1561" i="2"/>
  <c r="Q1561" i="2"/>
  <c r="R1561" i="2"/>
  <c r="S1561" i="2"/>
  <c r="T1561" i="2"/>
  <c r="U1561" i="2"/>
  <c r="P1562" i="2"/>
  <c r="Q1562" i="2"/>
  <c r="R1562" i="2"/>
  <c r="S1562" i="2"/>
  <c r="T1562" i="2"/>
  <c r="U1562" i="2"/>
  <c r="P1563" i="2"/>
  <c r="Q1563" i="2"/>
  <c r="R1563" i="2"/>
  <c r="S1563" i="2"/>
  <c r="T1563" i="2"/>
  <c r="U1563" i="2"/>
  <c r="P1564" i="2"/>
  <c r="Q1564" i="2"/>
  <c r="R1564" i="2"/>
  <c r="S1564" i="2"/>
  <c r="T1564" i="2"/>
  <c r="U1564" i="2"/>
  <c r="P1565" i="2"/>
  <c r="Q1565" i="2"/>
  <c r="R1565" i="2"/>
  <c r="S1565" i="2"/>
  <c r="T1565" i="2"/>
  <c r="U1565" i="2"/>
  <c r="P1566" i="2"/>
  <c r="Q1566" i="2"/>
  <c r="R1566" i="2"/>
  <c r="S1566" i="2"/>
  <c r="T1566" i="2"/>
  <c r="U1566" i="2"/>
  <c r="P1567" i="2"/>
  <c r="Q1567" i="2"/>
  <c r="R1567" i="2"/>
  <c r="S1567" i="2"/>
  <c r="T1567" i="2"/>
  <c r="U1567" i="2"/>
  <c r="P1568" i="2"/>
  <c r="Q1568" i="2"/>
  <c r="R1568" i="2"/>
  <c r="S1568" i="2"/>
  <c r="T1568" i="2"/>
  <c r="U1568" i="2"/>
  <c r="P1569" i="2"/>
  <c r="Q1569" i="2"/>
  <c r="R1569" i="2"/>
  <c r="S1569" i="2"/>
  <c r="T1569" i="2"/>
  <c r="U1569" i="2"/>
  <c r="P1570" i="2"/>
  <c r="Q1570" i="2"/>
  <c r="R1570" i="2"/>
  <c r="S1570" i="2"/>
  <c r="T1570" i="2"/>
  <c r="U1570" i="2"/>
  <c r="P1571" i="2"/>
  <c r="Q1571" i="2"/>
  <c r="R1571" i="2"/>
  <c r="S1571" i="2"/>
  <c r="T1571" i="2"/>
  <c r="U1571" i="2"/>
  <c r="P1572" i="2"/>
  <c r="Q1572" i="2"/>
  <c r="R1572" i="2"/>
  <c r="S1572" i="2"/>
  <c r="T1572" i="2"/>
  <c r="U1572" i="2"/>
  <c r="P1573" i="2"/>
  <c r="Q1573" i="2"/>
  <c r="R1573" i="2"/>
  <c r="S1573" i="2"/>
  <c r="T1573" i="2"/>
  <c r="U1573" i="2"/>
  <c r="P1574" i="2"/>
  <c r="Q1574" i="2"/>
  <c r="R1574" i="2"/>
  <c r="S1574" i="2"/>
  <c r="T1574" i="2"/>
  <c r="U1574" i="2"/>
  <c r="P1575" i="2"/>
  <c r="Q1575" i="2"/>
  <c r="R1575" i="2"/>
  <c r="S1575" i="2"/>
  <c r="T1575" i="2"/>
  <c r="U1575" i="2"/>
  <c r="P1576" i="2"/>
  <c r="Q1576" i="2"/>
  <c r="R1576" i="2"/>
  <c r="S1576" i="2"/>
  <c r="T1576" i="2"/>
  <c r="U1576" i="2"/>
  <c r="P1577" i="2"/>
  <c r="Q1577" i="2"/>
  <c r="R1577" i="2"/>
  <c r="S1577" i="2"/>
  <c r="T1577" i="2"/>
  <c r="U1577" i="2"/>
  <c r="P1578" i="2"/>
  <c r="Q1578" i="2"/>
  <c r="R1578" i="2"/>
  <c r="S1578" i="2"/>
  <c r="T1578" i="2"/>
  <c r="U1578" i="2"/>
  <c r="P1579" i="2"/>
  <c r="Q1579" i="2"/>
  <c r="R1579" i="2"/>
  <c r="S1579" i="2"/>
  <c r="T1579" i="2"/>
  <c r="U1579" i="2"/>
  <c r="P1580" i="2"/>
  <c r="Q1580" i="2"/>
  <c r="R1580" i="2"/>
  <c r="S1580" i="2"/>
  <c r="T1580" i="2"/>
  <c r="U1580" i="2"/>
  <c r="P1581" i="2"/>
  <c r="Q1581" i="2"/>
  <c r="R1581" i="2"/>
  <c r="S1581" i="2"/>
  <c r="T1581" i="2"/>
  <c r="U1581" i="2"/>
  <c r="P1582" i="2"/>
  <c r="Q1582" i="2"/>
  <c r="R1582" i="2"/>
  <c r="S1582" i="2"/>
  <c r="T1582" i="2"/>
  <c r="U1582" i="2"/>
  <c r="P1583" i="2"/>
  <c r="Q1583" i="2"/>
  <c r="R1583" i="2"/>
  <c r="S1583" i="2"/>
  <c r="T1583" i="2"/>
  <c r="U1583" i="2"/>
  <c r="P1584" i="2"/>
  <c r="Q1584" i="2"/>
  <c r="R1584" i="2"/>
  <c r="S1584" i="2"/>
  <c r="T1584" i="2"/>
  <c r="U1584" i="2"/>
  <c r="P1585" i="2"/>
  <c r="Q1585" i="2"/>
  <c r="R1585" i="2"/>
  <c r="S1585" i="2"/>
  <c r="T1585" i="2"/>
  <c r="U1585" i="2"/>
  <c r="P1586" i="2"/>
  <c r="Q1586" i="2"/>
  <c r="R1586" i="2"/>
  <c r="S1586" i="2"/>
  <c r="T1586" i="2"/>
  <c r="U1586" i="2"/>
  <c r="P1587" i="2"/>
  <c r="Q1587" i="2"/>
  <c r="R1587" i="2"/>
  <c r="S1587" i="2"/>
  <c r="T1587" i="2"/>
  <c r="U1587" i="2"/>
  <c r="P1588" i="2"/>
  <c r="Q1588" i="2"/>
  <c r="R1588" i="2"/>
  <c r="S1588" i="2"/>
  <c r="T1588" i="2"/>
  <c r="U1588" i="2"/>
  <c r="P1589" i="2"/>
  <c r="Q1589" i="2"/>
  <c r="R1589" i="2"/>
  <c r="S1589" i="2"/>
  <c r="T1589" i="2"/>
  <c r="U1589" i="2"/>
  <c r="P1590" i="2"/>
  <c r="Q1590" i="2"/>
  <c r="R1590" i="2"/>
  <c r="S1590" i="2"/>
  <c r="T1590" i="2"/>
  <c r="U1590" i="2"/>
  <c r="P1591" i="2"/>
  <c r="Q1591" i="2"/>
  <c r="R1591" i="2"/>
  <c r="S1591" i="2"/>
  <c r="T1591" i="2"/>
  <c r="U1591" i="2"/>
  <c r="P1592" i="2"/>
  <c r="Q1592" i="2"/>
  <c r="R1592" i="2"/>
  <c r="S1592" i="2"/>
  <c r="T1592" i="2"/>
  <c r="U1592" i="2"/>
  <c r="P1593" i="2"/>
  <c r="Q1593" i="2"/>
  <c r="R1593" i="2"/>
  <c r="S1593" i="2"/>
  <c r="T1593" i="2"/>
  <c r="U1593" i="2"/>
  <c r="P1594" i="2"/>
  <c r="Q1594" i="2"/>
  <c r="R1594" i="2"/>
  <c r="S1594" i="2"/>
  <c r="T1594" i="2"/>
  <c r="U1594" i="2"/>
  <c r="P1595" i="2"/>
  <c r="Q1595" i="2"/>
  <c r="R1595" i="2"/>
  <c r="S1595" i="2"/>
  <c r="T1595" i="2"/>
  <c r="U1595" i="2"/>
  <c r="P1596" i="2"/>
  <c r="Q1596" i="2"/>
  <c r="R1596" i="2"/>
  <c r="S1596" i="2"/>
  <c r="T1596" i="2"/>
  <c r="U1596" i="2"/>
  <c r="P1597" i="2"/>
  <c r="Q1597" i="2"/>
  <c r="R1597" i="2"/>
  <c r="S1597" i="2"/>
  <c r="T1597" i="2"/>
  <c r="U1597" i="2"/>
  <c r="P1598" i="2"/>
  <c r="Q1598" i="2"/>
  <c r="R1598" i="2"/>
  <c r="S1598" i="2"/>
  <c r="T1598" i="2"/>
  <c r="U1598" i="2"/>
  <c r="P1599" i="2"/>
  <c r="Q1599" i="2"/>
  <c r="R1599" i="2"/>
  <c r="S1599" i="2"/>
  <c r="T1599" i="2"/>
  <c r="U1599" i="2"/>
  <c r="P1600" i="2"/>
  <c r="Q1600" i="2"/>
  <c r="R1600" i="2"/>
  <c r="S1600" i="2"/>
  <c r="T1600" i="2"/>
  <c r="U1600" i="2"/>
  <c r="P1601" i="2"/>
  <c r="Q1601" i="2"/>
  <c r="R1601" i="2"/>
  <c r="S1601" i="2"/>
  <c r="T1601" i="2"/>
  <c r="U1601" i="2"/>
  <c r="P1602" i="2"/>
  <c r="Q1602" i="2"/>
  <c r="R1602" i="2"/>
  <c r="S1602" i="2"/>
  <c r="T1602" i="2"/>
  <c r="U1602" i="2"/>
  <c r="P1603" i="2"/>
  <c r="Q1603" i="2"/>
  <c r="R1603" i="2"/>
  <c r="S1603" i="2"/>
  <c r="T1603" i="2"/>
  <c r="U1603" i="2"/>
  <c r="P1604" i="2"/>
  <c r="Q1604" i="2"/>
  <c r="R1604" i="2"/>
  <c r="S1604" i="2"/>
  <c r="T1604" i="2"/>
  <c r="U1604" i="2"/>
  <c r="P1605" i="2"/>
  <c r="Q1605" i="2"/>
  <c r="R1605" i="2"/>
  <c r="S1605" i="2"/>
  <c r="T1605" i="2"/>
  <c r="U1605" i="2"/>
  <c r="P1606" i="2"/>
  <c r="Q1606" i="2"/>
  <c r="R1606" i="2"/>
  <c r="S1606" i="2"/>
  <c r="T1606" i="2"/>
  <c r="U1606" i="2"/>
  <c r="P1607" i="2"/>
  <c r="Q1607" i="2"/>
  <c r="R1607" i="2"/>
  <c r="S1607" i="2"/>
  <c r="T1607" i="2"/>
  <c r="U1607" i="2"/>
  <c r="P1608" i="2"/>
  <c r="Q1608" i="2"/>
  <c r="R1608" i="2"/>
  <c r="S1608" i="2"/>
  <c r="T1608" i="2"/>
  <c r="U1608" i="2"/>
  <c r="P1609" i="2"/>
  <c r="Q1609" i="2"/>
  <c r="R1609" i="2"/>
  <c r="S1609" i="2"/>
  <c r="T1609" i="2"/>
  <c r="U1609" i="2"/>
  <c r="P1610" i="2"/>
  <c r="Q1610" i="2"/>
  <c r="R1610" i="2"/>
  <c r="S1610" i="2"/>
  <c r="T1610" i="2"/>
  <c r="U1610" i="2"/>
  <c r="P1611" i="2"/>
  <c r="Q1611" i="2"/>
  <c r="R1611" i="2"/>
  <c r="S1611" i="2"/>
  <c r="T1611" i="2"/>
  <c r="U1611" i="2"/>
  <c r="P1612" i="2"/>
  <c r="Q1612" i="2"/>
  <c r="R1612" i="2"/>
  <c r="S1612" i="2"/>
  <c r="T1612" i="2"/>
  <c r="U1612" i="2"/>
  <c r="P1613" i="2"/>
  <c r="Q1613" i="2"/>
  <c r="R1613" i="2"/>
  <c r="S1613" i="2"/>
  <c r="T1613" i="2"/>
  <c r="U1613" i="2"/>
  <c r="P1614" i="2"/>
  <c r="Q1614" i="2"/>
  <c r="R1614" i="2"/>
  <c r="S1614" i="2"/>
  <c r="T1614" i="2"/>
  <c r="U1614" i="2"/>
  <c r="P1615" i="2"/>
  <c r="Q1615" i="2"/>
  <c r="R1615" i="2"/>
  <c r="S1615" i="2"/>
  <c r="T1615" i="2"/>
  <c r="U1615" i="2"/>
  <c r="P1616" i="2"/>
  <c r="Q1616" i="2"/>
  <c r="R1616" i="2"/>
  <c r="S1616" i="2"/>
  <c r="T1616" i="2"/>
  <c r="U1616" i="2"/>
  <c r="P1617" i="2"/>
  <c r="Q1617" i="2"/>
  <c r="R1617" i="2"/>
  <c r="S1617" i="2"/>
  <c r="T1617" i="2"/>
  <c r="U1617" i="2"/>
  <c r="P1618" i="2"/>
  <c r="Q1618" i="2"/>
  <c r="R1618" i="2"/>
  <c r="S1618" i="2"/>
  <c r="T1618" i="2"/>
  <c r="U1618" i="2"/>
  <c r="P1619" i="2"/>
  <c r="Q1619" i="2"/>
  <c r="R1619" i="2"/>
  <c r="S1619" i="2"/>
  <c r="T1619" i="2"/>
  <c r="U1619" i="2"/>
  <c r="P1620" i="2"/>
  <c r="Q1620" i="2"/>
  <c r="R1620" i="2"/>
  <c r="S1620" i="2"/>
  <c r="T1620" i="2"/>
  <c r="U1620" i="2"/>
  <c r="P1621" i="2"/>
  <c r="Q1621" i="2"/>
  <c r="R1621" i="2"/>
  <c r="S1621" i="2"/>
  <c r="T1621" i="2"/>
  <c r="U1621" i="2"/>
  <c r="P1622" i="2"/>
  <c r="Q1622" i="2"/>
  <c r="R1622" i="2"/>
  <c r="S1622" i="2"/>
  <c r="T1622" i="2"/>
  <c r="U1622" i="2"/>
  <c r="P1623" i="2"/>
  <c r="Q1623" i="2"/>
  <c r="R1623" i="2"/>
  <c r="S1623" i="2"/>
  <c r="T1623" i="2"/>
  <c r="U1623" i="2"/>
  <c r="P1624" i="2"/>
  <c r="Q1624" i="2"/>
  <c r="R1624" i="2"/>
  <c r="S1624" i="2"/>
  <c r="T1624" i="2"/>
  <c r="U1624" i="2"/>
  <c r="P1625" i="2"/>
  <c r="Q1625" i="2"/>
  <c r="R1625" i="2"/>
  <c r="S1625" i="2"/>
  <c r="T1625" i="2"/>
  <c r="U1625" i="2"/>
  <c r="P1626" i="2"/>
  <c r="Q1626" i="2"/>
  <c r="R1626" i="2"/>
  <c r="S1626" i="2"/>
  <c r="T1626" i="2"/>
  <c r="U1626" i="2"/>
  <c r="P1627" i="2"/>
  <c r="Q1627" i="2"/>
  <c r="R1627" i="2"/>
  <c r="S1627" i="2"/>
  <c r="T1627" i="2"/>
  <c r="U1627" i="2"/>
  <c r="P1628" i="2"/>
  <c r="Q1628" i="2"/>
  <c r="R1628" i="2"/>
  <c r="S1628" i="2"/>
  <c r="T1628" i="2"/>
  <c r="U1628" i="2"/>
  <c r="P1629" i="2"/>
  <c r="Q1629" i="2"/>
  <c r="R1629" i="2"/>
  <c r="S1629" i="2"/>
  <c r="T1629" i="2"/>
  <c r="U1629" i="2"/>
  <c r="P1630" i="2"/>
  <c r="Q1630" i="2"/>
  <c r="R1630" i="2"/>
  <c r="S1630" i="2"/>
  <c r="T1630" i="2"/>
  <c r="U1630" i="2"/>
  <c r="P1631" i="2"/>
  <c r="Q1631" i="2"/>
  <c r="R1631" i="2"/>
  <c r="S1631" i="2"/>
  <c r="T1631" i="2"/>
  <c r="U1631" i="2"/>
  <c r="P1632" i="2"/>
  <c r="Q1632" i="2"/>
  <c r="R1632" i="2"/>
  <c r="S1632" i="2"/>
  <c r="T1632" i="2"/>
  <c r="U1632" i="2"/>
  <c r="P1633" i="2"/>
  <c r="Q1633" i="2"/>
  <c r="R1633" i="2"/>
  <c r="S1633" i="2"/>
  <c r="T1633" i="2"/>
  <c r="U1633" i="2"/>
  <c r="P1634" i="2"/>
  <c r="Q1634" i="2"/>
  <c r="R1634" i="2"/>
  <c r="S1634" i="2"/>
  <c r="T1634" i="2"/>
  <c r="U1634" i="2"/>
  <c r="P1635" i="2"/>
  <c r="Q1635" i="2"/>
  <c r="R1635" i="2"/>
  <c r="S1635" i="2"/>
  <c r="T1635" i="2"/>
  <c r="U1635" i="2"/>
  <c r="P1636" i="2"/>
  <c r="Q1636" i="2"/>
  <c r="R1636" i="2"/>
  <c r="S1636" i="2"/>
  <c r="T1636" i="2"/>
  <c r="U1636" i="2"/>
  <c r="P1637" i="2"/>
  <c r="Q1637" i="2"/>
  <c r="R1637" i="2"/>
  <c r="S1637" i="2"/>
  <c r="T1637" i="2"/>
  <c r="U1637" i="2"/>
  <c r="P1638" i="2"/>
  <c r="Q1638" i="2"/>
  <c r="R1638" i="2"/>
  <c r="S1638" i="2"/>
  <c r="T1638" i="2"/>
  <c r="U1638" i="2"/>
  <c r="P1639" i="2"/>
  <c r="Q1639" i="2"/>
  <c r="R1639" i="2"/>
  <c r="S1639" i="2"/>
  <c r="T1639" i="2"/>
  <c r="U1639" i="2"/>
  <c r="P1640" i="2"/>
  <c r="Q1640" i="2"/>
  <c r="R1640" i="2"/>
  <c r="S1640" i="2"/>
  <c r="T1640" i="2"/>
  <c r="U1640" i="2"/>
  <c r="P1641" i="2"/>
  <c r="Q1641" i="2"/>
  <c r="R1641" i="2"/>
  <c r="S1641" i="2"/>
  <c r="T1641" i="2"/>
  <c r="U1641" i="2"/>
  <c r="P1642" i="2"/>
  <c r="Q1642" i="2"/>
  <c r="R1642" i="2"/>
  <c r="S1642" i="2"/>
  <c r="T1642" i="2"/>
  <c r="U1642" i="2"/>
  <c r="P1643" i="2"/>
  <c r="Q1643" i="2"/>
  <c r="R1643" i="2"/>
  <c r="S1643" i="2"/>
  <c r="T1643" i="2"/>
  <c r="U1643" i="2"/>
  <c r="P1644" i="2"/>
  <c r="Q1644" i="2"/>
  <c r="R1644" i="2"/>
  <c r="S1644" i="2"/>
  <c r="T1644" i="2"/>
  <c r="U1644" i="2"/>
  <c r="P1645" i="2"/>
  <c r="Q1645" i="2"/>
  <c r="R1645" i="2"/>
  <c r="S1645" i="2"/>
  <c r="T1645" i="2"/>
  <c r="U1645" i="2"/>
  <c r="P1646" i="2"/>
  <c r="Q1646" i="2"/>
  <c r="R1646" i="2"/>
  <c r="S1646" i="2"/>
  <c r="T1646" i="2"/>
  <c r="U1646" i="2"/>
  <c r="P1647" i="2"/>
  <c r="Q1647" i="2"/>
  <c r="R1647" i="2"/>
  <c r="S1647" i="2"/>
  <c r="T1647" i="2"/>
  <c r="U1647" i="2"/>
  <c r="P1648" i="2"/>
  <c r="Q1648" i="2"/>
  <c r="R1648" i="2"/>
  <c r="S1648" i="2"/>
  <c r="T1648" i="2"/>
  <c r="U1648" i="2"/>
  <c r="P1649" i="2"/>
  <c r="Q1649" i="2"/>
  <c r="R1649" i="2"/>
  <c r="S1649" i="2"/>
  <c r="T1649" i="2"/>
  <c r="U1649" i="2"/>
  <c r="P1650" i="2"/>
  <c r="Q1650" i="2"/>
  <c r="R1650" i="2"/>
  <c r="S1650" i="2"/>
  <c r="T1650" i="2"/>
  <c r="U1650" i="2"/>
  <c r="P1651" i="2"/>
  <c r="Q1651" i="2"/>
  <c r="R1651" i="2"/>
  <c r="S1651" i="2"/>
  <c r="T1651" i="2"/>
  <c r="U1651" i="2"/>
  <c r="P1652" i="2"/>
  <c r="Q1652" i="2"/>
  <c r="R1652" i="2"/>
  <c r="S1652" i="2"/>
  <c r="T1652" i="2"/>
  <c r="U1652" i="2"/>
  <c r="P1653" i="2"/>
  <c r="Q1653" i="2"/>
  <c r="R1653" i="2"/>
  <c r="S1653" i="2"/>
  <c r="T1653" i="2"/>
  <c r="U1653" i="2"/>
  <c r="P1654" i="2"/>
  <c r="Q1654" i="2"/>
  <c r="R1654" i="2"/>
  <c r="S1654" i="2"/>
  <c r="T1654" i="2"/>
  <c r="U1654" i="2"/>
  <c r="P1655" i="2"/>
  <c r="Q1655" i="2"/>
  <c r="R1655" i="2"/>
  <c r="S1655" i="2"/>
  <c r="T1655" i="2"/>
  <c r="U1655" i="2"/>
  <c r="P1656" i="2"/>
  <c r="Q1656" i="2"/>
  <c r="R1656" i="2"/>
  <c r="S1656" i="2"/>
  <c r="T1656" i="2"/>
  <c r="U1656" i="2"/>
  <c r="P1657" i="2"/>
  <c r="Q1657" i="2"/>
  <c r="R1657" i="2"/>
  <c r="S1657" i="2"/>
  <c r="T1657" i="2"/>
  <c r="U1657" i="2"/>
  <c r="P1658" i="2"/>
  <c r="Q1658" i="2"/>
  <c r="R1658" i="2"/>
  <c r="S1658" i="2"/>
  <c r="T1658" i="2"/>
  <c r="U1658" i="2"/>
  <c r="P1659" i="2"/>
  <c r="Q1659" i="2"/>
  <c r="R1659" i="2"/>
  <c r="S1659" i="2"/>
  <c r="T1659" i="2"/>
  <c r="U1659" i="2"/>
  <c r="P1660" i="2"/>
  <c r="Q1660" i="2"/>
  <c r="R1660" i="2"/>
  <c r="S1660" i="2"/>
  <c r="T1660" i="2"/>
  <c r="U1660" i="2"/>
  <c r="P1661" i="2"/>
  <c r="Q1661" i="2"/>
  <c r="R1661" i="2"/>
  <c r="S1661" i="2"/>
  <c r="T1661" i="2"/>
  <c r="U1661" i="2"/>
  <c r="P1662" i="2"/>
  <c r="Q1662" i="2"/>
  <c r="R1662" i="2"/>
  <c r="S1662" i="2"/>
  <c r="T1662" i="2"/>
  <c r="U1662" i="2"/>
  <c r="P1663" i="2"/>
  <c r="Q1663" i="2"/>
  <c r="R1663" i="2"/>
  <c r="S1663" i="2"/>
  <c r="T1663" i="2"/>
  <c r="U1663" i="2"/>
  <c r="P1664" i="2"/>
  <c r="Q1664" i="2"/>
  <c r="R1664" i="2"/>
  <c r="S1664" i="2"/>
  <c r="T1664" i="2"/>
  <c r="U1664" i="2"/>
  <c r="P1665" i="2"/>
  <c r="Q1665" i="2"/>
  <c r="R1665" i="2"/>
  <c r="S1665" i="2"/>
  <c r="T1665" i="2"/>
  <c r="U1665" i="2"/>
  <c r="P1666" i="2"/>
  <c r="Q1666" i="2"/>
  <c r="R1666" i="2"/>
  <c r="S1666" i="2"/>
  <c r="T1666" i="2"/>
  <c r="U1666" i="2"/>
  <c r="P1667" i="2"/>
  <c r="Q1667" i="2"/>
  <c r="R1667" i="2"/>
  <c r="S1667" i="2"/>
  <c r="T1667" i="2"/>
  <c r="U1667" i="2"/>
  <c r="P1668" i="2"/>
  <c r="Q1668" i="2"/>
  <c r="R1668" i="2"/>
  <c r="S1668" i="2"/>
  <c r="T1668" i="2"/>
  <c r="U1668" i="2"/>
  <c r="P1669" i="2"/>
  <c r="Q1669" i="2"/>
  <c r="R1669" i="2"/>
  <c r="S1669" i="2"/>
  <c r="T1669" i="2"/>
  <c r="U1669" i="2"/>
  <c r="P1670" i="2"/>
  <c r="Q1670" i="2"/>
  <c r="R1670" i="2"/>
  <c r="S1670" i="2"/>
  <c r="T1670" i="2"/>
  <c r="U1670" i="2"/>
  <c r="P1671" i="2"/>
  <c r="Q1671" i="2"/>
  <c r="R1671" i="2"/>
  <c r="S1671" i="2"/>
  <c r="T1671" i="2"/>
  <c r="U1671" i="2"/>
  <c r="P1672" i="2"/>
  <c r="Q1672" i="2"/>
  <c r="R1672" i="2"/>
  <c r="S1672" i="2"/>
  <c r="T1672" i="2"/>
  <c r="U1672" i="2"/>
  <c r="P1673" i="2"/>
  <c r="Q1673" i="2"/>
  <c r="R1673" i="2"/>
  <c r="S1673" i="2"/>
  <c r="T1673" i="2"/>
  <c r="U1673" i="2"/>
  <c r="P1674" i="2"/>
  <c r="Q1674" i="2"/>
  <c r="R1674" i="2"/>
  <c r="S1674" i="2"/>
  <c r="T1674" i="2"/>
  <c r="U1674" i="2"/>
  <c r="P1675" i="2"/>
  <c r="Q1675" i="2"/>
  <c r="R1675" i="2"/>
  <c r="S1675" i="2"/>
  <c r="T1675" i="2"/>
  <c r="U1675" i="2"/>
  <c r="P1676" i="2"/>
  <c r="Q1676" i="2"/>
  <c r="R1676" i="2"/>
  <c r="S1676" i="2"/>
  <c r="T1676" i="2"/>
  <c r="U1676" i="2"/>
  <c r="P1677" i="2"/>
  <c r="Q1677" i="2"/>
  <c r="R1677" i="2"/>
  <c r="S1677" i="2"/>
  <c r="T1677" i="2"/>
  <c r="U1677" i="2"/>
  <c r="P1678" i="2"/>
  <c r="Q1678" i="2"/>
  <c r="R1678" i="2"/>
  <c r="S1678" i="2"/>
  <c r="T1678" i="2"/>
  <c r="U1678" i="2"/>
  <c r="P1679" i="2"/>
  <c r="Q1679" i="2"/>
  <c r="R1679" i="2"/>
  <c r="S1679" i="2"/>
  <c r="T1679" i="2"/>
  <c r="U1679" i="2"/>
  <c r="P1680" i="2"/>
  <c r="Q1680" i="2"/>
  <c r="R1680" i="2"/>
  <c r="S1680" i="2"/>
  <c r="T1680" i="2"/>
  <c r="U1680" i="2"/>
  <c r="P1681" i="2"/>
  <c r="Q1681" i="2"/>
  <c r="R1681" i="2"/>
  <c r="S1681" i="2"/>
  <c r="T1681" i="2"/>
  <c r="U1681" i="2"/>
  <c r="P1682" i="2"/>
  <c r="Q1682" i="2"/>
  <c r="R1682" i="2"/>
  <c r="S1682" i="2"/>
  <c r="T1682" i="2"/>
  <c r="U1682" i="2"/>
  <c r="P1683" i="2"/>
  <c r="Q1683" i="2"/>
  <c r="R1683" i="2"/>
  <c r="S1683" i="2"/>
  <c r="T1683" i="2"/>
  <c r="U1683" i="2"/>
  <c r="P1684" i="2"/>
  <c r="Q1684" i="2"/>
  <c r="R1684" i="2"/>
  <c r="S1684" i="2"/>
  <c r="T1684" i="2"/>
  <c r="U1684" i="2"/>
  <c r="P1685" i="2"/>
  <c r="Q1685" i="2"/>
  <c r="R1685" i="2"/>
  <c r="S1685" i="2"/>
  <c r="T1685" i="2"/>
  <c r="U1685" i="2"/>
  <c r="P1686" i="2"/>
  <c r="Q1686" i="2"/>
  <c r="R1686" i="2"/>
  <c r="S1686" i="2"/>
  <c r="T1686" i="2"/>
  <c r="U1686" i="2"/>
  <c r="P1687" i="2"/>
  <c r="Q1687" i="2"/>
  <c r="R1687" i="2"/>
  <c r="S1687" i="2"/>
  <c r="T1687" i="2"/>
  <c r="U1687" i="2"/>
  <c r="P1688" i="2"/>
  <c r="Q1688" i="2"/>
  <c r="R1688" i="2"/>
  <c r="S1688" i="2"/>
  <c r="T1688" i="2"/>
  <c r="U1688" i="2"/>
  <c r="P1689" i="2"/>
  <c r="Q1689" i="2"/>
  <c r="R1689" i="2"/>
  <c r="S1689" i="2"/>
  <c r="T1689" i="2"/>
  <c r="U1689" i="2"/>
  <c r="P1690" i="2"/>
  <c r="Q1690" i="2"/>
  <c r="R1690" i="2"/>
  <c r="S1690" i="2"/>
  <c r="T1690" i="2"/>
  <c r="U1690" i="2"/>
  <c r="P1691" i="2"/>
  <c r="Q1691" i="2"/>
  <c r="R1691" i="2"/>
  <c r="S1691" i="2"/>
  <c r="T1691" i="2"/>
  <c r="U1691" i="2"/>
  <c r="P1692" i="2"/>
  <c r="Q1692" i="2"/>
  <c r="R1692" i="2"/>
  <c r="S1692" i="2"/>
  <c r="T1692" i="2"/>
  <c r="U1692" i="2"/>
  <c r="P1693" i="2"/>
  <c r="Q1693" i="2"/>
  <c r="R1693" i="2"/>
  <c r="S1693" i="2"/>
  <c r="T1693" i="2"/>
  <c r="U1693" i="2"/>
  <c r="P1694" i="2"/>
  <c r="Q1694" i="2"/>
  <c r="R1694" i="2"/>
  <c r="S1694" i="2"/>
  <c r="T1694" i="2"/>
  <c r="U1694" i="2"/>
  <c r="P1695" i="2"/>
  <c r="Q1695" i="2"/>
  <c r="R1695" i="2"/>
  <c r="S1695" i="2"/>
  <c r="T1695" i="2"/>
  <c r="U1695" i="2"/>
  <c r="P1696" i="2"/>
  <c r="Q1696" i="2"/>
  <c r="R1696" i="2"/>
  <c r="S1696" i="2"/>
  <c r="T1696" i="2"/>
  <c r="U1696" i="2"/>
  <c r="P1697" i="2"/>
  <c r="Q1697" i="2"/>
  <c r="R1697" i="2"/>
  <c r="S1697" i="2"/>
  <c r="T1697" i="2"/>
  <c r="U1697" i="2"/>
  <c r="P1698" i="2"/>
  <c r="Q1698" i="2"/>
  <c r="R1698" i="2"/>
  <c r="S1698" i="2"/>
  <c r="T1698" i="2"/>
  <c r="U1698" i="2"/>
  <c r="P1699" i="2"/>
  <c r="Q1699" i="2"/>
  <c r="R1699" i="2"/>
  <c r="S1699" i="2"/>
  <c r="T1699" i="2"/>
  <c r="U1699" i="2"/>
  <c r="P1700" i="2"/>
  <c r="Q1700" i="2"/>
  <c r="R1700" i="2"/>
  <c r="S1700" i="2"/>
  <c r="T1700" i="2"/>
  <c r="U1700" i="2"/>
  <c r="P1701" i="2"/>
  <c r="Q1701" i="2"/>
  <c r="R1701" i="2"/>
  <c r="S1701" i="2"/>
  <c r="T1701" i="2"/>
  <c r="U1701" i="2"/>
  <c r="P1702" i="2"/>
  <c r="Q1702" i="2"/>
  <c r="R1702" i="2"/>
  <c r="S1702" i="2"/>
  <c r="T1702" i="2"/>
  <c r="U1702" i="2"/>
  <c r="P1703" i="2"/>
  <c r="Q1703" i="2"/>
  <c r="R1703" i="2"/>
  <c r="S1703" i="2"/>
  <c r="T1703" i="2"/>
  <c r="U1703" i="2"/>
  <c r="P1704" i="2"/>
  <c r="Q1704" i="2"/>
  <c r="R1704" i="2"/>
  <c r="S1704" i="2"/>
  <c r="T1704" i="2"/>
  <c r="U1704" i="2"/>
  <c r="P1705" i="2"/>
  <c r="Q1705" i="2"/>
  <c r="R1705" i="2"/>
  <c r="S1705" i="2"/>
  <c r="T1705" i="2"/>
  <c r="U1705" i="2"/>
  <c r="P1706" i="2"/>
  <c r="Q1706" i="2"/>
  <c r="R1706" i="2"/>
  <c r="S1706" i="2"/>
  <c r="T1706" i="2"/>
  <c r="U1706" i="2"/>
  <c r="P1707" i="2"/>
  <c r="Q1707" i="2"/>
  <c r="R1707" i="2"/>
  <c r="S1707" i="2"/>
  <c r="T1707" i="2"/>
  <c r="U1707" i="2"/>
  <c r="P1708" i="2"/>
  <c r="Q1708" i="2"/>
  <c r="R1708" i="2"/>
  <c r="S1708" i="2"/>
  <c r="T1708" i="2"/>
  <c r="U1708" i="2"/>
  <c r="P1709" i="2"/>
  <c r="Q1709" i="2"/>
  <c r="R1709" i="2"/>
  <c r="S1709" i="2"/>
  <c r="T1709" i="2"/>
  <c r="U1709" i="2"/>
  <c r="P1710" i="2"/>
  <c r="Q1710" i="2"/>
  <c r="R1710" i="2"/>
  <c r="S1710" i="2"/>
  <c r="T1710" i="2"/>
  <c r="U1710" i="2"/>
  <c r="P1711" i="2"/>
  <c r="Q1711" i="2"/>
  <c r="R1711" i="2"/>
  <c r="S1711" i="2"/>
  <c r="T1711" i="2"/>
  <c r="U1711" i="2"/>
  <c r="P1712" i="2"/>
  <c r="Q1712" i="2"/>
  <c r="R1712" i="2"/>
  <c r="S1712" i="2"/>
  <c r="T1712" i="2"/>
  <c r="U1712" i="2"/>
  <c r="P1713" i="2"/>
  <c r="Q1713" i="2"/>
  <c r="R1713" i="2"/>
  <c r="S1713" i="2"/>
  <c r="T1713" i="2"/>
  <c r="U1713" i="2"/>
  <c r="P1714" i="2"/>
  <c r="Q1714" i="2"/>
  <c r="R1714" i="2"/>
  <c r="S1714" i="2"/>
  <c r="T1714" i="2"/>
  <c r="U1714" i="2"/>
  <c r="P1715" i="2"/>
  <c r="Q1715" i="2"/>
  <c r="R1715" i="2"/>
  <c r="S1715" i="2"/>
  <c r="T1715" i="2"/>
  <c r="U1715" i="2"/>
  <c r="P1716" i="2"/>
  <c r="Q1716" i="2"/>
  <c r="R1716" i="2"/>
  <c r="S1716" i="2"/>
  <c r="T1716" i="2"/>
  <c r="U1716" i="2"/>
  <c r="P1717" i="2"/>
  <c r="Q1717" i="2"/>
  <c r="R1717" i="2"/>
  <c r="S1717" i="2"/>
  <c r="T1717" i="2"/>
  <c r="U1717" i="2"/>
  <c r="P1718" i="2"/>
  <c r="Q1718" i="2"/>
  <c r="R1718" i="2"/>
  <c r="S1718" i="2"/>
  <c r="T1718" i="2"/>
  <c r="U1718" i="2"/>
  <c r="P1719" i="2"/>
  <c r="Q1719" i="2"/>
  <c r="R1719" i="2"/>
  <c r="S1719" i="2"/>
  <c r="T1719" i="2"/>
  <c r="U1719" i="2"/>
  <c r="P1720" i="2"/>
  <c r="Q1720" i="2"/>
  <c r="R1720" i="2"/>
  <c r="S1720" i="2"/>
  <c r="T1720" i="2"/>
  <c r="U1720" i="2"/>
  <c r="P1721" i="2"/>
  <c r="Q1721" i="2"/>
  <c r="R1721" i="2"/>
  <c r="S1721" i="2"/>
  <c r="T1721" i="2"/>
  <c r="U1721" i="2"/>
  <c r="P1722" i="2"/>
  <c r="Q1722" i="2"/>
  <c r="R1722" i="2"/>
  <c r="S1722" i="2"/>
  <c r="T1722" i="2"/>
  <c r="U1722" i="2"/>
  <c r="P1723" i="2"/>
  <c r="Q1723" i="2"/>
  <c r="R1723" i="2"/>
  <c r="S1723" i="2"/>
  <c r="T1723" i="2"/>
  <c r="U1723" i="2"/>
  <c r="P1724" i="2"/>
  <c r="Q1724" i="2"/>
  <c r="R1724" i="2"/>
  <c r="S1724" i="2"/>
  <c r="T1724" i="2"/>
  <c r="U1724" i="2"/>
  <c r="P1725" i="2"/>
  <c r="Q1725" i="2"/>
  <c r="R1725" i="2"/>
  <c r="S1725" i="2"/>
  <c r="T1725" i="2"/>
  <c r="U1725" i="2"/>
  <c r="P1726" i="2"/>
  <c r="Q1726" i="2"/>
  <c r="R1726" i="2"/>
  <c r="S1726" i="2"/>
  <c r="T1726" i="2"/>
  <c r="U1726" i="2"/>
  <c r="P1727" i="2"/>
  <c r="Q1727" i="2"/>
  <c r="R1727" i="2"/>
  <c r="S1727" i="2"/>
  <c r="T1727" i="2"/>
  <c r="U1727" i="2"/>
  <c r="P1728" i="2"/>
  <c r="Q1728" i="2"/>
  <c r="R1728" i="2"/>
  <c r="S1728" i="2"/>
  <c r="T1728" i="2"/>
  <c r="U1728" i="2"/>
  <c r="P1729" i="2"/>
  <c r="Q1729" i="2"/>
  <c r="R1729" i="2"/>
  <c r="S1729" i="2"/>
  <c r="T1729" i="2"/>
  <c r="U1729" i="2"/>
  <c r="P1730" i="2"/>
  <c r="Q1730" i="2"/>
  <c r="R1730" i="2"/>
  <c r="S1730" i="2"/>
  <c r="T1730" i="2"/>
  <c r="U1730" i="2"/>
  <c r="P1731" i="2"/>
  <c r="Q1731" i="2"/>
  <c r="R1731" i="2"/>
  <c r="S1731" i="2"/>
  <c r="T1731" i="2"/>
  <c r="U1731" i="2"/>
  <c r="P1732" i="2"/>
  <c r="Q1732" i="2"/>
  <c r="R1732" i="2"/>
  <c r="S1732" i="2"/>
  <c r="T1732" i="2"/>
  <c r="U1732" i="2"/>
  <c r="P1733" i="2"/>
  <c r="Q1733" i="2"/>
  <c r="R1733" i="2"/>
  <c r="S1733" i="2"/>
  <c r="T1733" i="2"/>
  <c r="U1733" i="2"/>
  <c r="P1734" i="2"/>
  <c r="Q1734" i="2"/>
  <c r="R1734" i="2"/>
  <c r="S1734" i="2"/>
  <c r="T1734" i="2"/>
  <c r="U1734" i="2"/>
  <c r="P1735" i="2"/>
  <c r="Q1735" i="2"/>
  <c r="R1735" i="2"/>
  <c r="S1735" i="2"/>
  <c r="T1735" i="2"/>
  <c r="U1735" i="2"/>
  <c r="P1736" i="2"/>
  <c r="Q1736" i="2"/>
  <c r="R1736" i="2"/>
  <c r="S1736" i="2"/>
  <c r="T1736" i="2"/>
  <c r="U1736" i="2"/>
  <c r="P1737" i="2"/>
  <c r="Q1737" i="2"/>
  <c r="R1737" i="2"/>
  <c r="S1737" i="2"/>
  <c r="T1737" i="2"/>
  <c r="U1737" i="2"/>
  <c r="P1738" i="2"/>
  <c r="Q1738" i="2"/>
  <c r="R1738" i="2"/>
  <c r="S1738" i="2"/>
  <c r="T1738" i="2"/>
  <c r="U1738" i="2"/>
  <c r="P1739" i="2"/>
  <c r="Q1739" i="2"/>
  <c r="R1739" i="2"/>
  <c r="S1739" i="2"/>
  <c r="T1739" i="2"/>
  <c r="U1739" i="2"/>
  <c r="P1740" i="2"/>
  <c r="Q1740" i="2"/>
  <c r="R1740" i="2"/>
  <c r="S1740" i="2"/>
  <c r="T1740" i="2"/>
  <c r="U1740" i="2"/>
  <c r="P1741" i="2"/>
  <c r="Q1741" i="2"/>
  <c r="R1741" i="2"/>
  <c r="S1741" i="2"/>
  <c r="T1741" i="2"/>
  <c r="U1741" i="2"/>
  <c r="P1742" i="2"/>
  <c r="Q1742" i="2"/>
  <c r="R1742" i="2"/>
  <c r="S1742" i="2"/>
  <c r="T1742" i="2"/>
  <c r="U1742" i="2"/>
  <c r="P1743" i="2"/>
  <c r="Q1743" i="2"/>
  <c r="R1743" i="2"/>
  <c r="S1743" i="2"/>
  <c r="T1743" i="2"/>
  <c r="U1743" i="2"/>
  <c r="P1744" i="2"/>
  <c r="Q1744" i="2"/>
  <c r="R1744" i="2"/>
  <c r="S1744" i="2"/>
  <c r="T1744" i="2"/>
  <c r="U1744" i="2"/>
  <c r="P1745" i="2"/>
  <c r="Q1745" i="2"/>
  <c r="R1745" i="2"/>
  <c r="S1745" i="2"/>
  <c r="T1745" i="2"/>
  <c r="U1745" i="2"/>
  <c r="P1746" i="2"/>
  <c r="Q1746" i="2"/>
  <c r="R1746" i="2"/>
  <c r="S1746" i="2"/>
  <c r="T1746" i="2"/>
  <c r="U1746" i="2"/>
  <c r="P1747" i="2"/>
  <c r="Q1747" i="2"/>
  <c r="R1747" i="2"/>
  <c r="S1747" i="2"/>
  <c r="T1747" i="2"/>
  <c r="U1747" i="2"/>
  <c r="P1748" i="2"/>
  <c r="Q1748" i="2"/>
  <c r="R1748" i="2"/>
  <c r="S1748" i="2"/>
  <c r="T1748" i="2"/>
  <c r="U1748" i="2"/>
  <c r="P1749" i="2"/>
  <c r="Q1749" i="2"/>
  <c r="R1749" i="2"/>
  <c r="S1749" i="2"/>
  <c r="T1749" i="2"/>
  <c r="U1749" i="2"/>
  <c r="P1750" i="2"/>
  <c r="Q1750" i="2"/>
  <c r="R1750" i="2"/>
  <c r="S1750" i="2"/>
  <c r="T1750" i="2"/>
  <c r="U1750" i="2"/>
  <c r="P1751" i="2"/>
  <c r="Q1751" i="2"/>
  <c r="R1751" i="2"/>
  <c r="S1751" i="2"/>
  <c r="T1751" i="2"/>
  <c r="U1751" i="2"/>
  <c r="P1752" i="2"/>
  <c r="Q1752" i="2"/>
  <c r="R1752" i="2"/>
  <c r="S1752" i="2"/>
  <c r="T1752" i="2"/>
  <c r="U1752" i="2"/>
  <c r="P1753" i="2"/>
  <c r="Q1753" i="2"/>
  <c r="R1753" i="2"/>
  <c r="S1753" i="2"/>
  <c r="T1753" i="2"/>
  <c r="U1753" i="2"/>
  <c r="P1754" i="2"/>
  <c r="Q1754" i="2"/>
  <c r="R1754" i="2"/>
  <c r="S1754" i="2"/>
  <c r="T1754" i="2"/>
  <c r="U1754" i="2"/>
  <c r="P1755" i="2"/>
  <c r="Q1755" i="2"/>
  <c r="R1755" i="2"/>
  <c r="S1755" i="2"/>
  <c r="T1755" i="2"/>
  <c r="U1755" i="2"/>
  <c r="P1756" i="2"/>
  <c r="Q1756" i="2"/>
  <c r="R1756" i="2"/>
  <c r="S1756" i="2"/>
  <c r="T1756" i="2"/>
  <c r="U1756" i="2"/>
  <c r="P1757" i="2"/>
  <c r="Q1757" i="2"/>
  <c r="R1757" i="2"/>
  <c r="S1757" i="2"/>
  <c r="T1757" i="2"/>
  <c r="U1757" i="2"/>
  <c r="P1758" i="2"/>
  <c r="Q1758" i="2"/>
  <c r="R1758" i="2"/>
  <c r="S1758" i="2"/>
  <c r="T1758" i="2"/>
  <c r="U1758" i="2"/>
  <c r="P1759" i="2"/>
  <c r="Q1759" i="2"/>
  <c r="R1759" i="2"/>
  <c r="S1759" i="2"/>
  <c r="T1759" i="2"/>
  <c r="U1759" i="2"/>
  <c r="P1760" i="2"/>
  <c r="Q1760" i="2"/>
  <c r="R1760" i="2"/>
  <c r="S1760" i="2"/>
  <c r="T1760" i="2"/>
  <c r="U1760" i="2"/>
  <c r="P1761" i="2"/>
  <c r="Q1761" i="2"/>
  <c r="R1761" i="2"/>
  <c r="S1761" i="2"/>
  <c r="T1761" i="2"/>
  <c r="U1761" i="2"/>
  <c r="P1762" i="2"/>
  <c r="Q1762" i="2"/>
  <c r="R1762" i="2"/>
  <c r="S1762" i="2"/>
  <c r="T1762" i="2"/>
  <c r="U1762" i="2"/>
  <c r="P1763" i="2"/>
  <c r="Q1763" i="2"/>
  <c r="R1763" i="2"/>
  <c r="S1763" i="2"/>
  <c r="T1763" i="2"/>
  <c r="U1763" i="2"/>
  <c r="P1764" i="2"/>
  <c r="Q1764" i="2"/>
  <c r="R1764" i="2"/>
  <c r="S1764" i="2"/>
  <c r="T1764" i="2"/>
  <c r="U1764" i="2"/>
  <c r="P1765" i="2"/>
  <c r="Q1765" i="2"/>
  <c r="R1765" i="2"/>
  <c r="S1765" i="2"/>
  <c r="T1765" i="2"/>
  <c r="U1765" i="2"/>
  <c r="P1766" i="2"/>
  <c r="Q1766" i="2"/>
  <c r="R1766" i="2"/>
  <c r="S1766" i="2"/>
  <c r="T1766" i="2"/>
  <c r="U1766" i="2"/>
  <c r="P1767" i="2"/>
  <c r="Q1767" i="2"/>
  <c r="R1767" i="2"/>
  <c r="S1767" i="2"/>
  <c r="T1767" i="2"/>
  <c r="U1767" i="2"/>
  <c r="P1768" i="2"/>
  <c r="Q1768" i="2"/>
  <c r="R1768" i="2"/>
  <c r="S1768" i="2"/>
  <c r="T1768" i="2"/>
  <c r="U1768" i="2"/>
  <c r="P1769" i="2"/>
  <c r="Q1769" i="2"/>
  <c r="R1769" i="2"/>
  <c r="S1769" i="2"/>
  <c r="T1769" i="2"/>
  <c r="U1769" i="2"/>
  <c r="P1770" i="2"/>
  <c r="Q1770" i="2"/>
  <c r="R1770" i="2"/>
  <c r="S1770" i="2"/>
  <c r="T1770" i="2"/>
  <c r="U1770" i="2"/>
  <c r="P1771" i="2"/>
  <c r="Q1771" i="2"/>
  <c r="R1771" i="2"/>
  <c r="S1771" i="2"/>
  <c r="T1771" i="2"/>
  <c r="U1771" i="2"/>
  <c r="P1772" i="2"/>
  <c r="Q1772" i="2"/>
  <c r="R1772" i="2"/>
  <c r="S1772" i="2"/>
  <c r="T1772" i="2"/>
  <c r="U1772" i="2"/>
  <c r="P1773" i="2"/>
  <c r="Q1773" i="2"/>
  <c r="R1773" i="2"/>
  <c r="S1773" i="2"/>
  <c r="T1773" i="2"/>
  <c r="U1773" i="2"/>
  <c r="P1774" i="2"/>
  <c r="Q1774" i="2"/>
  <c r="R1774" i="2"/>
  <c r="S1774" i="2"/>
  <c r="T1774" i="2"/>
  <c r="U1774" i="2"/>
  <c r="P1775" i="2"/>
  <c r="Q1775" i="2"/>
  <c r="R1775" i="2"/>
  <c r="S1775" i="2"/>
  <c r="T1775" i="2"/>
  <c r="U1775" i="2"/>
  <c r="P1776" i="2"/>
  <c r="Q1776" i="2"/>
  <c r="R1776" i="2"/>
  <c r="S1776" i="2"/>
  <c r="T1776" i="2"/>
  <c r="U1776" i="2"/>
  <c r="P1777" i="2"/>
  <c r="Q1777" i="2"/>
  <c r="R1777" i="2"/>
  <c r="S1777" i="2"/>
  <c r="T1777" i="2"/>
  <c r="U1777" i="2"/>
  <c r="P1778" i="2"/>
  <c r="Q1778" i="2"/>
  <c r="R1778" i="2"/>
  <c r="S1778" i="2"/>
  <c r="T1778" i="2"/>
  <c r="U1778" i="2"/>
  <c r="P1779" i="2"/>
  <c r="Q1779" i="2"/>
  <c r="R1779" i="2"/>
  <c r="S1779" i="2"/>
  <c r="T1779" i="2"/>
  <c r="U1779" i="2"/>
  <c r="P1780" i="2"/>
  <c r="Q1780" i="2"/>
  <c r="R1780" i="2"/>
  <c r="S1780" i="2"/>
  <c r="T1780" i="2"/>
  <c r="U1780" i="2"/>
  <c r="P1781" i="2"/>
  <c r="Q1781" i="2"/>
  <c r="R1781" i="2"/>
  <c r="S1781" i="2"/>
  <c r="T1781" i="2"/>
  <c r="U1781" i="2"/>
  <c r="P1782" i="2"/>
  <c r="Q1782" i="2"/>
  <c r="R1782" i="2"/>
  <c r="S1782" i="2"/>
  <c r="T1782" i="2"/>
  <c r="U1782" i="2"/>
  <c r="P1783" i="2"/>
  <c r="Q1783" i="2"/>
  <c r="R1783" i="2"/>
  <c r="S1783" i="2"/>
  <c r="T1783" i="2"/>
  <c r="U1783" i="2"/>
  <c r="P1784" i="2"/>
  <c r="Q1784" i="2"/>
  <c r="R1784" i="2"/>
  <c r="S1784" i="2"/>
  <c r="T1784" i="2"/>
  <c r="U1784" i="2"/>
  <c r="P1785" i="2"/>
  <c r="Q1785" i="2"/>
  <c r="R1785" i="2"/>
  <c r="S1785" i="2"/>
  <c r="T1785" i="2"/>
  <c r="U1785" i="2"/>
  <c r="P1786" i="2"/>
  <c r="Q1786" i="2"/>
  <c r="R1786" i="2"/>
  <c r="S1786" i="2"/>
  <c r="T1786" i="2"/>
  <c r="U1786" i="2"/>
  <c r="P1787" i="2"/>
  <c r="Q1787" i="2"/>
  <c r="R1787" i="2"/>
  <c r="S1787" i="2"/>
  <c r="T1787" i="2"/>
  <c r="U1787" i="2"/>
  <c r="P1788" i="2"/>
  <c r="Q1788" i="2"/>
  <c r="R1788" i="2"/>
  <c r="S1788" i="2"/>
  <c r="T1788" i="2"/>
  <c r="U1788" i="2"/>
  <c r="P1789" i="2"/>
  <c r="Q1789" i="2"/>
  <c r="R1789" i="2"/>
  <c r="S1789" i="2"/>
  <c r="T1789" i="2"/>
  <c r="U1789" i="2"/>
  <c r="P1790" i="2"/>
  <c r="Q1790" i="2"/>
  <c r="R1790" i="2"/>
  <c r="S1790" i="2"/>
  <c r="T1790" i="2"/>
  <c r="U1790" i="2"/>
  <c r="P1791" i="2"/>
  <c r="Q1791" i="2"/>
  <c r="R1791" i="2"/>
  <c r="S1791" i="2"/>
  <c r="T1791" i="2"/>
  <c r="U1791" i="2"/>
  <c r="P1792" i="2"/>
  <c r="Q1792" i="2"/>
  <c r="R1792" i="2"/>
  <c r="S1792" i="2"/>
  <c r="T1792" i="2"/>
  <c r="U1792" i="2"/>
  <c r="P1793" i="2"/>
  <c r="Q1793" i="2"/>
  <c r="R1793" i="2"/>
  <c r="S1793" i="2"/>
  <c r="T1793" i="2"/>
  <c r="U1793" i="2"/>
  <c r="P1794" i="2"/>
  <c r="Q1794" i="2"/>
  <c r="R1794" i="2"/>
  <c r="S1794" i="2"/>
  <c r="T1794" i="2"/>
  <c r="U1794" i="2"/>
  <c r="P1795" i="2"/>
  <c r="Q1795" i="2"/>
  <c r="R1795" i="2"/>
  <c r="S1795" i="2"/>
  <c r="T1795" i="2"/>
  <c r="U1795" i="2"/>
  <c r="P1796" i="2"/>
  <c r="Q1796" i="2"/>
  <c r="R1796" i="2"/>
  <c r="S1796" i="2"/>
  <c r="T1796" i="2"/>
  <c r="U1796" i="2"/>
  <c r="P1797" i="2"/>
  <c r="Q1797" i="2"/>
  <c r="R1797" i="2"/>
  <c r="S1797" i="2"/>
  <c r="T1797" i="2"/>
  <c r="U1797" i="2"/>
  <c r="P1798" i="2"/>
  <c r="Q1798" i="2"/>
  <c r="R1798" i="2"/>
  <c r="S1798" i="2"/>
  <c r="T1798" i="2"/>
  <c r="U1798" i="2"/>
  <c r="P1799" i="2"/>
  <c r="Q1799" i="2"/>
  <c r="R1799" i="2"/>
  <c r="S1799" i="2"/>
  <c r="T1799" i="2"/>
  <c r="U1799" i="2"/>
  <c r="P1800" i="2"/>
  <c r="Q1800" i="2"/>
  <c r="R1800" i="2"/>
  <c r="S1800" i="2"/>
  <c r="T1800" i="2"/>
  <c r="U1800" i="2"/>
  <c r="P1801" i="2"/>
  <c r="Q1801" i="2"/>
  <c r="R1801" i="2"/>
  <c r="S1801" i="2"/>
  <c r="T1801" i="2"/>
  <c r="U1801" i="2"/>
  <c r="P1802" i="2"/>
  <c r="Q1802" i="2"/>
  <c r="R1802" i="2"/>
  <c r="S1802" i="2"/>
  <c r="T1802" i="2"/>
  <c r="U1802" i="2"/>
  <c r="P1803" i="2"/>
  <c r="Q1803" i="2"/>
  <c r="R1803" i="2"/>
  <c r="S1803" i="2"/>
  <c r="T1803" i="2"/>
  <c r="U1803" i="2"/>
  <c r="P1804" i="2"/>
  <c r="Q1804" i="2"/>
  <c r="R1804" i="2"/>
  <c r="S1804" i="2"/>
  <c r="T1804" i="2"/>
  <c r="U1804" i="2"/>
  <c r="P1805" i="2"/>
  <c r="Q1805" i="2"/>
  <c r="R1805" i="2"/>
  <c r="S1805" i="2"/>
  <c r="T1805" i="2"/>
  <c r="U1805" i="2"/>
  <c r="P1806" i="2"/>
  <c r="Q1806" i="2"/>
  <c r="R1806" i="2"/>
  <c r="S1806" i="2"/>
  <c r="T1806" i="2"/>
  <c r="U1806" i="2"/>
  <c r="P1807" i="2"/>
  <c r="Q1807" i="2"/>
  <c r="R1807" i="2"/>
  <c r="S1807" i="2"/>
  <c r="T1807" i="2"/>
  <c r="U1807" i="2"/>
  <c r="P1808" i="2"/>
  <c r="Q1808" i="2"/>
  <c r="R1808" i="2"/>
  <c r="S1808" i="2"/>
  <c r="T1808" i="2"/>
  <c r="U1808" i="2"/>
  <c r="P1809" i="2"/>
  <c r="Q1809" i="2"/>
  <c r="R1809" i="2"/>
  <c r="S1809" i="2"/>
  <c r="T1809" i="2"/>
  <c r="U1809" i="2"/>
  <c r="P1810" i="2"/>
  <c r="Q1810" i="2"/>
  <c r="R1810" i="2"/>
  <c r="S1810" i="2"/>
  <c r="T1810" i="2"/>
  <c r="U1810" i="2"/>
  <c r="P1811" i="2"/>
  <c r="Q1811" i="2"/>
  <c r="R1811" i="2"/>
  <c r="S1811" i="2"/>
  <c r="T1811" i="2"/>
  <c r="U1811" i="2"/>
  <c r="P1812" i="2"/>
  <c r="Q1812" i="2"/>
  <c r="R1812" i="2"/>
  <c r="S1812" i="2"/>
  <c r="T1812" i="2"/>
  <c r="U1812" i="2"/>
  <c r="P1813" i="2"/>
  <c r="Q1813" i="2"/>
  <c r="R1813" i="2"/>
  <c r="S1813" i="2"/>
  <c r="T1813" i="2"/>
  <c r="U1813" i="2"/>
  <c r="P1814" i="2"/>
  <c r="Q1814" i="2"/>
  <c r="R1814" i="2"/>
  <c r="S1814" i="2"/>
  <c r="T1814" i="2"/>
  <c r="U1814" i="2"/>
  <c r="P1815" i="2"/>
  <c r="Q1815" i="2"/>
  <c r="R1815" i="2"/>
  <c r="S1815" i="2"/>
  <c r="T1815" i="2"/>
  <c r="U1815" i="2"/>
  <c r="P1816" i="2"/>
  <c r="Q1816" i="2"/>
  <c r="R1816" i="2"/>
  <c r="S1816" i="2"/>
  <c r="T1816" i="2"/>
  <c r="U1816" i="2"/>
  <c r="P1817" i="2"/>
  <c r="Q1817" i="2"/>
  <c r="R1817" i="2"/>
  <c r="S1817" i="2"/>
  <c r="T1817" i="2"/>
  <c r="U1817" i="2"/>
  <c r="P1818" i="2"/>
  <c r="Q1818" i="2"/>
  <c r="R1818" i="2"/>
  <c r="S1818" i="2"/>
  <c r="T1818" i="2"/>
  <c r="U1818" i="2"/>
  <c r="P1819" i="2"/>
  <c r="Q1819" i="2"/>
  <c r="R1819" i="2"/>
  <c r="S1819" i="2"/>
  <c r="T1819" i="2"/>
  <c r="U1819" i="2"/>
  <c r="P1820" i="2"/>
  <c r="Q1820" i="2"/>
  <c r="R1820" i="2"/>
  <c r="S1820" i="2"/>
  <c r="T1820" i="2"/>
  <c r="U1820" i="2"/>
  <c r="P1821" i="2"/>
  <c r="Q1821" i="2"/>
  <c r="R1821" i="2"/>
  <c r="S1821" i="2"/>
  <c r="T1821" i="2"/>
  <c r="U1821" i="2"/>
  <c r="P1822" i="2"/>
  <c r="Q1822" i="2"/>
  <c r="R1822" i="2"/>
  <c r="S1822" i="2"/>
  <c r="T1822" i="2"/>
  <c r="U1822" i="2"/>
  <c r="P1823" i="2"/>
  <c r="Q1823" i="2"/>
  <c r="R1823" i="2"/>
  <c r="S1823" i="2"/>
  <c r="T1823" i="2"/>
  <c r="U1823" i="2"/>
  <c r="P1824" i="2"/>
  <c r="Q1824" i="2"/>
  <c r="R1824" i="2"/>
  <c r="S1824" i="2"/>
  <c r="T1824" i="2"/>
  <c r="U1824" i="2"/>
  <c r="P1825" i="2"/>
  <c r="Q1825" i="2"/>
  <c r="R1825" i="2"/>
  <c r="S1825" i="2"/>
  <c r="T1825" i="2"/>
  <c r="U1825" i="2"/>
  <c r="P1826" i="2"/>
  <c r="Q1826" i="2"/>
  <c r="R1826" i="2"/>
  <c r="S1826" i="2"/>
  <c r="T1826" i="2"/>
  <c r="U1826" i="2"/>
  <c r="P1827" i="2"/>
  <c r="Q1827" i="2"/>
  <c r="R1827" i="2"/>
  <c r="S1827" i="2"/>
  <c r="T1827" i="2"/>
  <c r="U1827" i="2"/>
  <c r="P1828" i="2"/>
  <c r="Q1828" i="2"/>
  <c r="R1828" i="2"/>
  <c r="S1828" i="2"/>
  <c r="T1828" i="2"/>
  <c r="U1828" i="2"/>
  <c r="P1829" i="2"/>
  <c r="Q1829" i="2"/>
  <c r="R1829" i="2"/>
  <c r="S1829" i="2"/>
  <c r="T1829" i="2"/>
  <c r="U1829" i="2"/>
  <c r="P1830" i="2"/>
  <c r="Q1830" i="2"/>
  <c r="R1830" i="2"/>
  <c r="S1830" i="2"/>
  <c r="T1830" i="2"/>
  <c r="U1830" i="2"/>
  <c r="P1831" i="2"/>
  <c r="Q1831" i="2"/>
  <c r="R1831" i="2"/>
  <c r="S1831" i="2"/>
  <c r="T1831" i="2"/>
  <c r="U1831" i="2"/>
  <c r="P1832" i="2"/>
  <c r="Q1832" i="2"/>
  <c r="R1832" i="2"/>
  <c r="S1832" i="2"/>
  <c r="T1832" i="2"/>
  <c r="U1832" i="2"/>
  <c r="P1833" i="2"/>
  <c r="Q1833" i="2"/>
  <c r="R1833" i="2"/>
  <c r="S1833" i="2"/>
  <c r="T1833" i="2"/>
  <c r="U1833" i="2"/>
  <c r="P1834" i="2"/>
  <c r="Q1834" i="2"/>
  <c r="R1834" i="2"/>
  <c r="S1834" i="2"/>
  <c r="T1834" i="2"/>
  <c r="U1834" i="2"/>
  <c r="P1835" i="2"/>
  <c r="Q1835" i="2"/>
  <c r="R1835" i="2"/>
  <c r="S1835" i="2"/>
  <c r="T1835" i="2"/>
  <c r="U1835" i="2"/>
  <c r="P1836" i="2"/>
  <c r="Q1836" i="2"/>
  <c r="R1836" i="2"/>
  <c r="S1836" i="2"/>
  <c r="T1836" i="2"/>
  <c r="U1836" i="2"/>
  <c r="P1837" i="2"/>
  <c r="Q1837" i="2"/>
  <c r="R1837" i="2"/>
  <c r="S1837" i="2"/>
  <c r="T1837" i="2"/>
  <c r="U1837" i="2"/>
  <c r="P1838" i="2"/>
  <c r="Q1838" i="2"/>
  <c r="R1838" i="2"/>
  <c r="S1838" i="2"/>
  <c r="T1838" i="2"/>
  <c r="U1838" i="2"/>
  <c r="P1839" i="2"/>
  <c r="Q1839" i="2"/>
  <c r="R1839" i="2"/>
  <c r="S1839" i="2"/>
  <c r="T1839" i="2"/>
  <c r="U1839" i="2"/>
  <c r="P1840" i="2"/>
  <c r="Q1840" i="2"/>
  <c r="R1840" i="2"/>
  <c r="S1840" i="2"/>
  <c r="T1840" i="2"/>
  <c r="U1840" i="2"/>
  <c r="P1841" i="2"/>
  <c r="Q1841" i="2"/>
  <c r="R1841" i="2"/>
  <c r="S1841" i="2"/>
  <c r="T1841" i="2"/>
  <c r="U1841" i="2"/>
  <c r="P1842" i="2"/>
  <c r="Q1842" i="2"/>
  <c r="R1842" i="2"/>
  <c r="S1842" i="2"/>
  <c r="T1842" i="2"/>
  <c r="U1842" i="2"/>
  <c r="P1843" i="2"/>
  <c r="Q1843" i="2"/>
  <c r="R1843" i="2"/>
  <c r="S1843" i="2"/>
  <c r="T1843" i="2"/>
  <c r="U1843" i="2"/>
  <c r="P1844" i="2"/>
  <c r="Q1844" i="2"/>
  <c r="R1844" i="2"/>
  <c r="S1844" i="2"/>
  <c r="T1844" i="2"/>
  <c r="U1844" i="2"/>
  <c r="P1845" i="2"/>
  <c r="Q1845" i="2"/>
  <c r="R1845" i="2"/>
  <c r="S1845" i="2"/>
  <c r="T1845" i="2"/>
  <c r="U1845" i="2"/>
  <c r="P1846" i="2"/>
  <c r="Q1846" i="2"/>
  <c r="R1846" i="2"/>
  <c r="S1846" i="2"/>
  <c r="T1846" i="2"/>
  <c r="U1846" i="2"/>
  <c r="P1847" i="2"/>
  <c r="Q1847" i="2"/>
  <c r="R1847" i="2"/>
  <c r="S1847" i="2"/>
  <c r="T1847" i="2"/>
  <c r="U1847" i="2"/>
  <c r="P1848" i="2"/>
  <c r="Q1848" i="2"/>
  <c r="R1848" i="2"/>
  <c r="S1848" i="2"/>
  <c r="T1848" i="2"/>
  <c r="U1848" i="2"/>
  <c r="P1849" i="2"/>
  <c r="Q1849" i="2"/>
  <c r="R1849" i="2"/>
  <c r="S1849" i="2"/>
  <c r="T1849" i="2"/>
  <c r="U1849" i="2"/>
  <c r="P1850" i="2"/>
  <c r="Q1850" i="2"/>
  <c r="R1850" i="2"/>
  <c r="S1850" i="2"/>
  <c r="T1850" i="2"/>
  <c r="U1850" i="2"/>
  <c r="P1851" i="2"/>
  <c r="Q1851" i="2"/>
  <c r="R1851" i="2"/>
  <c r="S1851" i="2"/>
  <c r="T1851" i="2"/>
  <c r="U1851" i="2"/>
  <c r="P1852" i="2"/>
  <c r="Q1852" i="2"/>
  <c r="R1852" i="2"/>
  <c r="S1852" i="2"/>
  <c r="T1852" i="2"/>
  <c r="U1852" i="2"/>
  <c r="P1853" i="2"/>
  <c r="Q1853" i="2"/>
  <c r="R1853" i="2"/>
  <c r="S1853" i="2"/>
  <c r="T1853" i="2"/>
  <c r="U1853" i="2"/>
  <c r="P1854" i="2"/>
  <c r="Q1854" i="2"/>
  <c r="R1854" i="2"/>
  <c r="S1854" i="2"/>
  <c r="T1854" i="2"/>
  <c r="U1854" i="2"/>
  <c r="P1855" i="2"/>
  <c r="Q1855" i="2"/>
  <c r="R1855" i="2"/>
  <c r="S1855" i="2"/>
  <c r="T1855" i="2"/>
  <c r="U1855" i="2"/>
  <c r="P1856" i="2"/>
  <c r="Q1856" i="2"/>
  <c r="R1856" i="2"/>
  <c r="S1856" i="2"/>
  <c r="T1856" i="2"/>
  <c r="U1856" i="2"/>
  <c r="P1857" i="2"/>
  <c r="Q1857" i="2"/>
  <c r="R1857" i="2"/>
  <c r="S1857" i="2"/>
  <c r="T1857" i="2"/>
  <c r="U1857" i="2"/>
  <c r="P1858" i="2"/>
  <c r="Q1858" i="2"/>
  <c r="R1858" i="2"/>
  <c r="S1858" i="2"/>
  <c r="T1858" i="2"/>
  <c r="U1858" i="2"/>
  <c r="P1859" i="2"/>
  <c r="Q1859" i="2"/>
  <c r="R1859" i="2"/>
  <c r="S1859" i="2"/>
  <c r="T1859" i="2"/>
  <c r="U1859" i="2"/>
  <c r="P1860" i="2"/>
  <c r="Q1860" i="2"/>
  <c r="R1860" i="2"/>
  <c r="S1860" i="2"/>
  <c r="T1860" i="2"/>
  <c r="U1860" i="2"/>
  <c r="P1861" i="2"/>
  <c r="Q1861" i="2"/>
  <c r="R1861" i="2"/>
  <c r="S1861" i="2"/>
  <c r="T1861" i="2"/>
  <c r="U1861" i="2"/>
  <c r="P1862" i="2"/>
  <c r="Q1862" i="2"/>
  <c r="R1862" i="2"/>
  <c r="S1862" i="2"/>
  <c r="T1862" i="2"/>
  <c r="U1862" i="2"/>
  <c r="P1863" i="2"/>
  <c r="Q1863" i="2"/>
  <c r="R1863" i="2"/>
  <c r="S1863" i="2"/>
  <c r="T1863" i="2"/>
  <c r="U1863" i="2"/>
  <c r="P1864" i="2"/>
  <c r="Q1864" i="2"/>
  <c r="R1864" i="2"/>
  <c r="S1864" i="2"/>
  <c r="T1864" i="2"/>
  <c r="U1864" i="2"/>
  <c r="P1865" i="2"/>
  <c r="Q1865" i="2"/>
  <c r="R1865" i="2"/>
  <c r="S1865" i="2"/>
  <c r="T1865" i="2"/>
  <c r="U1865" i="2"/>
  <c r="P1866" i="2"/>
  <c r="Q1866" i="2"/>
  <c r="R1866" i="2"/>
  <c r="S1866" i="2"/>
  <c r="T1866" i="2"/>
  <c r="U1866" i="2"/>
  <c r="P1867" i="2"/>
  <c r="Q1867" i="2"/>
  <c r="R1867" i="2"/>
  <c r="S1867" i="2"/>
  <c r="T1867" i="2"/>
  <c r="U1867" i="2"/>
  <c r="P1868" i="2"/>
  <c r="Q1868" i="2"/>
  <c r="R1868" i="2"/>
  <c r="S1868" i="2"/>
  <c r="T1868" i="2"/>
  <c r="U1868" i="2"/>
  <c r="P1869" i="2"/>
  <c r="Q1869" i="2"/>
  <c r="R1869" i="2"/>
  <c r="S1869" i="2"/>
  <c r="T1869" i="2"/>
  <c r="U1869" i="2"/>
  <c r="P1870" i="2"/>
  <c r="Q1870" i="2"/>
  <c r="R1870" i="2"/>
  <c r="S1870" i="2"/>
  <c r="T1870" i="2"/>
  <c r="U1870" i="2"/>
  <c r="P1871" i="2"/>
  <c r="Q1871" i="2"/>
  <c r="R1871" i="2"/>
  <c r="S1871" i="2"/>
  <c r="T1871" i="2"/>
  <c r="U1871" i="2"/>
  <c r="P1872" i="2"/>
  <c r="Q1872" i="2"/>
  <c r="R1872" i="2"/>
  <c r="S1872" i="2"/>
  <c r="T1872" i="2"/>
  <c r="U1872" i="2"/>
  <c r="P1873" i="2"/>
  <c r="Q1873" i="2"/>
  <c r="R1873" i="2"/>
  <c r="S1873" i="2"/>
  <c r="T1873" i="2"/>
  <c r="U1873" i="2"/>
  <c r="P1874" i="2"/>
  <c r="Q1874" i="2"/>
  <c r="R1874" i="2"/>
  <c r="S1874" i="2"/>
  <c r="T1874" i="2"/>
  <c r="U1874" i="2"/>
  <c r="P1875" i="2"/>
  <c r="Q1875" i="2"/>
  <c r="R1875" i="2"/>
  <c r="S1875" i="2"/>
  <c r="T1875" i="2"/>
  <c r="U1875" i="2"/>
  <c r="P1876" i="2"/>
  <c r="Q1876" i="2"/>
  <c r="R1876" i="2"/>
  <c r="S1876" i="2"/>
  <c r="T1876" i="2"/>
  <c r="U1876" i="2"/>
  <c r="P1877" i="2"/>
  <c r="Q1877" i="2"/>
  <c r="R1877" i="2"/>
  <c r="S1877" i="2"/>
  <c r="T1877" i="2"/>
  <c r="U1877" i="2"/>
  <c r="P1878" i="2"/>
  <c r="Q1878" i="2"/>
  <c r="R1878" i="2"/>
  <c r="S1878" i="2"/>
  <c r="T1878" i="2"/>
  <c r="U1878" i="2"/>
  <c r="P1879" i="2"/>
  <c r="Q1879" i="2"/>
  <c r="R1879" i="2"/>
  <c r="S1879" i="2"/>
  <c r="T1879" i="2"/>
  <c r="U1879" i="2"/>
  <c r="P1880" i="2"/>
  <c r="Q1880" i="2"/>
  <c r="R1880" i="2"/>
  <c r="S1880" i="2"/>
  <c r="T1880" i="2"/>
  <c r="U1880" i="2"/>
  <c r="P1881" i="2"/>
  <c r="Q1881" i="2"/>
  <c r="R1881" i="2"/>
  <c r="S1881" i="2"/>
  <c r="T1881" i="2"/>
  <c r="U1881" i="2"/>
  <c r="P1882" i="2"/>
  <c r="Q1882" i="2"/>
  <c r="R1882" i="2"/>
  <c r="S1882" i="2"/>
  <c r="T1882" i="2"/>
  <c r="U1882" i="2"/>
  <c r="P1883" i="2"/>
  <c r="Q1883" i="2"/>
  <c r="R1883" i="2"/>
  <c r="S1883" i="2"/>
  <c r="T1883" i="2"/>
  <c r="U1883" i="2"/>
  <c r="P1884" i="2"/>
  <c r="Q1884" i="2"/>
  <c r="R1884" i="2"/>
  <c r="S1884" i="2"/>
  <c r="T1884" i="2"/>
  <c r="U1884" i="2"/>
  <c r="P1885" i="2"/>
  <c r="Q1885" i="2"/>
  <c r="R1885" i="2"/>
  <c r="S1885" i="2"/>
  <c r="T1885" i="2"/>
  <c r="U1885" i="2"/>
  <c r="P1886" i="2"/>
  <c r="Q1886" i="2"/>
  <c r="R1886" i="2"/>
  <c r="S1886" i="2"/>
  <c r="T1886" i="2"/>
  <c r="U1886" i="2"/>
  <c r="P1887" i="2"/>
  <c r="Q1887" i="2"/>
  <c r="R1887" i="2"/>
  <c r="S1887" i="2"/>
  <c r="T1887" i="2"/>
  <c r="U1887" i="2"/>
  <c r="P1888" i="2"/>
  <c r="Q1888" i="2"/>
  <c r="R1888" i="2"/>
  <c r="S1888" i="2"/>
  <c r="T1888" i="2"/>
  <c r="U1888" i="2"/>
  <c r="P1889" i="2"/>
  <c r="Q1889" i="2"/>
  <c r="R1889" i="2"/>
  <c r="S1889" i="2"/>
  <c r="T1889" i="2"/>
  <c r="U1889" i="2"/>
  <c r="P1890" i="2"/>
  <c r="Q1890" i="2"/>
  <c r="R1890" i="2"/>
  <c r="S1890" i="2"/>
  <c r="T1890" i="2"/>
  <c r="U1890" i="2"/>
  <c r="P1891" i="2"/>
  <c r="Q1891" i="2"/>
  <c r="R1891" i="2"/>
  <c r="S1891" i="2"/>
  <c r="T1891" i="2"/>
  <c r="U1891" i="2"/>
  <c r="P1892" i="2"/>
  <c r="Q1892" i="2"/>
  <c r="R1892" i="2"/>
  <c r="S1892" i="2"/>
  <c r="T1892" i="2"/>
  <c r="U1892" i="2"/>
  <c r="P1893" i="2"/>
  <c r="Q1893" i="2"/>
  <c r="R1893" i="2"/>
  <c r="S1893" i="2"/>
  <c r="T1893" i="2"/>
  <c r="U1893" i="2"/>
  <c r="P1894" i="2"/>
  <c r="Q1894" i="2"/>
  <c r="R1894" i="2"/>
  <c r="S1894" i="2"/>
  <c r="T1894" i="2"/>
  <c r="U1894" i="2"/>
  <c r="P1895" i="2"/>
  <c r="Q1895" i="2"/>
  <c r="R1895" i="2"/>
  <c r="S1895" i="2"/>
  <c r="T1895" i="2"/>
  <c r="U1895" i="2"/>
  <c r="P1896" i="2"/>
  <c r="Q1896" i="2"/>
  <c r="R1896" i="2"/>
  <c r="S1896" i="2"/>
  <c r="T1896" i="2"/>
  <c r="U1896" i="2"/>
  <c r="P1897" i="2"/>
  <c r="Q1897" i="2"/>
  <c r="R1897" i="2"/>
  <c r="S1897" i="2"/>
  <c r="T1897" i="2"/>
  <c r="U1897" i="2"/>
  <c r="P1898" i="2"/>
  <c r="Q1898" i="2"/>
  <c r="R1898" i="2"/>
  <c r="S1898" i="2"/>
  <c r="T1898" i="2"/>
  <c r="U1898" i="2"/>
  <c r="P1899" i="2"/>
  <c r="Q1899" i="2"/>
  <c r="R1899" i="2"/>
  <c r="S1899" i="2"/>
  <c r="T1899" i="2"/>
  <c r="U1899" i="2"/>
  <c r="P1900" i="2"/>
  <c r="Q1900" i="2"/>
  <c r="R1900" i="2"/>
  <c r="S1900" i="2"/>
  <c r="T1900" i="2"/>
  <c r="U1900" i="2"/>
  <c r="P1901" i="2"/>
  <c r="Q1901" i="2"/>
  <c r="R1901" i="2"/>
  <c r="S1901" i="2"/>
  <c r="T1901" i="2"/>
  <c r="U1901" i="2"/>
  <c r="P1902" i="2"/>
  <c r="Q1902" i="2"/>
  <c r="R1902" i="2"/>
  <c r="S1902" i="2"/>
  <c r="T1902" i="2"/>
  <c r="U1902" i="2"/>
  <c r="P1903" i="2"/>
  <c r="Q1903" i="2"/>
  <c r="R1903" i="2"/>
  <c r="S1903" i="2"/>
  <c r="T1903" i="2"/>
  <c r="U1903" i="2"/>
  <c r="P1904" i="2"/>
  <c r="Q1904" i="2"/>
  <c r="R1904" i="2"/>
  <c r="S1904" i="2"/>
  <c r="T1904" i="2"/>
  <c r="U1904" i="2"/>
  <c r="P1905" i="2"/>
  <c r="Q1905" i="2"/>
  <c r="R1905" i="2"/>
  <c r="S1905" i="2"/>
  <c r="T1905" i="2"/>
  <c r="U1905" i="2"/>
  <c r="P1906" i="2"/>
  <c r="Q1906" i="2"/>
  <c r="R1906" i="2"/>
  <c r="S1906" i="2"/>
  <c r="T1906" i="2"/>
  <c r="U1906" i="2"/>
  <c r="P1907" i="2"/>
  <c r="Q1907" i="2"/>
  <c r="R1907" i="2"/>
  <c r="S1907" i="2"/>
  <c r="T1907" i="2"/>
  <c r="U1907" i="2"/>
  <c r="P1908" i="2"/>
  <c r="Q1908" i="2"/>
  <c r="R1908" i="2"/>
  <c r="S1908" i="2"/>
  <c r="T1908" i="2"/>
  <c r="U1908" i="2"/>
  <c r="P1909" i="2"/>
  <c r="Q1909" i="2"/>
  <c r="R1909" i="2"/>
  <c r="S1909" i="2"/>
  <c r="T1909" i="2"/>
  <c r="U1909" i="2"/>
  <c r="P1910" i="2"/>
  <c r="Q1910" i="2"/>
  <c r="R1910" i="2"/>
  <c r="S1910" i="2"/>
  <c r="T1910" i="2"/>
  <c r="U1910" i="2"/>
  <c r="P1911" i="2"/>
  <c r="Q1911" i="2"/>
  <c r="R1911" i="2"/>
  <c r="S1911" i="2"/>
  <c r="T1911" i="2"/>
  <c r="U1911" i="2"/>
  <c r="P1912" i="2"/>
  <c r="Q1912" i="2"/>
  <c r="R1912" i="2"/>
  <c r="S1912" i="2"/>
  <c r="T1912" i="2"/>
  <c r="U1912" i="2"/>
  <c r="P1913" i="2"/>
  <c r="Q1913" i="2"/>
  <c r="R1913" i="2"/>
  <c r="S1913" i="2"/>
  <c r="T1913" i="2"/>
  <c r="U1913" i="2"/>
  <c r="P1914" i="2"/>
  <c r="Q1914" i="2"/>
  <c r="R1914" i="2"/>
  <c r="S1914" i="2"/>
  <c r="T1914" i="2"/>
  <c r="U1914" i="2"/>
  <c r="P1915" i="2"/>
  <c r="Q1915" i="2"/>
  <c r="R1915" i="2"/>
  <c r="S1915" i="2"/>
  <c r="T1915" i="2"/>
  <c r="U1915" i="2"/>
  <c r="P1916" i="2"/>
  <c r="Q1916" i="2"/>
  <c r="R1916" i="2"/>
  <c r="S1916" i="2"/>
  <c r="T1916" i="2"/>
  <c r="U1916" i="2"/>
  <c r="P1917" i="2"/>
  <c r="Q1917" i="2"/>
  <c r="R1917" i="2"/>
  <c r="S1917" i="2"/>
  <c r="T1917" i="2"/>
  <c r="U1917" i="2"/>
  <c r="P1918" i="2"/>
  <c r="Q1918" i="2"/>
  <c r="R1918" i="2"/>
  <c r="S1918" i="2"/>
  <c r="T1918" i="2"/>
  <c r="U1918" i="2"/>
  <c r="P1919" i="2"/>
  <c r="Q1919" i="2"/>
  <c r="R1919" i="2"/>
  <c r="S1919" i="2"/>
  <c r="T1919" i="2"/>
  <c r="U1919" i="2"/>
  <c r="P1920" i="2"/>
  <c r="Q1920" i="2"/>
  <c r="R1920" i="2"/>
  <c r="S1920" i="2"/>
  <c r="T1920" i="2"/>
  <c r="U1920" i="2"/>
  <c r="P1921" i="2"/>
  <c r="Q1921" i="2"/>
  <c r="R1921" i="2"/>
  <c r="S1921" i="2"/>
  <c r="T1921" i="2"/>
  <c r="U1921" i="2"/>
  <c r="P1922" i="2"/>
  <c r="Q1922" i="2"/>
  <c r="R1922" i="2"/>
  <c r="S1922" i="2"/>
  <c r="T1922" i="2"/>
  <c r="U1922" i="2"/>
  <c r="P1923" i="2"/>
  <c r="Q1923" i="2"/>
  <c r="R1923" i="2"/>
  <c r="S1923" i="2"/>
  <c r="T1923" i="2"/>
  <c r="U1923" i="2"/>
  <c r="P1924" i="2"/>
  <c r="Q1924" i="2"/>
  <c r="R1924" i="2"/>
  <c r="S1924" i="2"/>
  <c r="T1924" i="2"/>
  <c r="U1924" i="2"/>
  <c r="P1925" i="2"/>
  <c r="Q1925" i="2"/>
  <c r="R1925" i="2"/>
  <c r="S1925" i="2"/>
  <c r="T1925" i="2"/>
  <c r="U1925" i="2"/>
  <c r="P1926" i="2"/>
  <c r="Q1926" i="2"/>
  <c r="R1926" i="2"/>
  <c r="S1926" i="2"/>
  <c r="T1926" i="2"/>
  <c r="U1926" i="2"/>
  <c r="P1927" i="2"/>
  <c r="Q1927" i="2"/>
  <c r="R1927" i="2"/>
  <c r="S1927" i="2"/>
  <c r="T1927" i="2"/>
  <c r="U1927" i="2"/>
  <c r="P1928" i="2"/>
  <c r="Q1928" i="2"/>
  <c r="R1928" i="2"/>
  <c r="S1928" i="2"/>
  <c r="T1928" i="2"/>
  <c r="U1928" i="2"/>
  <c r="P1929" i="2"/>
  <c r="Q1929" i="2"/>
  <c r="R1929" i="2"/>
  <c r="S1929" i="2"/>
  <c r="T1929" i="2"/>
  <c r="U1929" i="2"/>
  <c r="P1930" i="2"/>
  <c r="Q1930" i="2"/>
  <c r="R1930" i="2"/>
  <c r="S1930" i="2"/>
  <c r="T1930" i="2"/>
  <c r="U1930" i="2"/>
  <c r="P1931" i="2"/>
  <c r="Q1931" i="2"/>
  <c r="R1931" i="2"/>
  <c r="S1931" i="2"/>
  <c r="T1931" i="2"/>
  <c r="U1931" i="2"/>
  <c r="P1932" i="2"/>
  <c r="Q1932" i="2"/>
  <c r="R1932" i="2"/>
  <c r="S1932" i="2"/>
  <c r="T1932" i="2"/>
  <c r="U1932" i="2"/>
  <c r="P1933" i="2"/>
  <c r="Q1933" i="2"/>
  <c r="R1933" i="2"/>
  <c r="S1933" i="2"/>
  <c r="T1933" i="2"/>
  <c r="U1933" i="2"/>
  <c r="P1934" i="2"/>
  <c r="Q1934" i="2"/>
  <c r="R1934" i="2"/>
  <c r="S1934" i="2"/>
  <c r="T1934" i="2"/>
  <c r="U1934" i="2"/>
  <c r="P1935" i="2"/>
  <c r="Q1935" i="2"/>
  <c r="R1935" i="2"/>
  <c r="S1935" i="2"/>
  <c r="T1935" i="2"/>
  <c r="U1935" i="2"/>
  <c r="P1936" i="2"/>
  <c r="Q1936" i="2"/>
  <c r="R1936" i="2"/>
  <c r="S1936" i="2"/>
  <c r="T1936" i="2"/>
  <c r="U1936" i="2"/>
  <c r="P1937" i="2"/>
  <c r="Q1937" i="2"/>
  <c r="R1937" i="2"/>
  <c r="S1937" i="2"/>
  <c r="T1937" i="2"/>
  <c r="U1937" i="2"/>
  <c r="P1938" i="2"/>
  <c r="Q1938" i="2"/>
  <c r="R1938" i="2"/>
  <c r="S1938" i="2"/>
  <c r="T1938" i="2"/>
  <c r="U1938" i="2"/>
  <c r="P1939" i="2"/>
  <c r="Q1939" i="2"/>
  <c r="R1939" i="2"/>
  <c r="S1939" i="2"/>
  <c r="T1939" i="2"/>
  <c r="U1939" i="2"/>
  <c r="P1940" i="2"/>
  <c r="Q1940" i="2"/>
  <c r="R1940" i="2"/>
  <c r="S1940" i="2"/>
  <c r="T1940" i="2"/>
  <c r="U1940" i="2"/>
  <c r="P1941" i="2"/>
  <c r="Q1941" i="2"/>
  <c r="R1941" i="2"/>
  <c r="S1941" i="2"/>
  <c r="T1941" i="2"/>
  <c r="U1941" i="2"/>
  <c r="P1942" i="2"/>
  <c r="Q1942" i="2"/>
  <c r="R1942" i="2"/>
  <c r="S1942" i="2"/>
  <c r="T1942" i="2"/>
  <c r="U1942" i="2"/>
  <c r="P1943" i="2"/>
  <c r="Q1943" i="2"/>
  <c r="R1943" i="2"/>
  <c r="S1943" i="2"/>
  <c r="T1943" i="2"/>
  <c r="U1943" i="2"/>
  <c r="P1944" i="2"/>
  <c r="Q1944" i="2"/>
  <c r="R1944" i="2"/>
  <c r="S1944" i="2"/>
  <c r="T1944" i="2"/>
  <c r="U1944" i="2"/>
  <c r="P1945" i="2"/>
  <c r="Q1945" i="2"/>
  <c r="R1945" i="2"/>
  <c r="S1945" i="2"/>
  <c r="T1945" i="2"/>
  <c r="U1945" i="2"/>
  <c r="P1946" i="2"/>
  <c r="Q1946" i="2"/>
  <c r="R1946" i="2"/>
  <c r="S1946" i="2"/>
  <c r="T1946" i="2"/>
  <c r="U1946" i="2"/>
  <c r="P1947" i="2"/>
  <c r="Q1947" i="2"/>
  <c r="R1947" i="2"/>
  <c r="S1947" i="2"/>
  <c r="T1947" i="2"/>
  <c r="U1947" i="2"/>
  <c r="P1948" i="2"/>
  <c r="Q1948" i="2"/>
  <c r="R1948" i="2"/>
  <c r="S1948" i="2"/>
  <c r="T1948" i="2"/>
  <c r="U1948" i="2"/>
  <c r="P1949" i="2"/>
  <c r="Q1949" i="2"/>
  <c r="R1949" i="2"/>
  <c r="S1949" i="2"/>
  <c r="T1949" i="2"/>
  <c r="U1949" i="2"/>
  <c r="P1950" i="2"/>
  <c r="Q1950" i="2"/>
  <c r="R1950" i="2"/>
  <c r="S1950" i="2"/>
  <c r="T1950" i="2"/>
  <c r="U1950" i="2"/>
  <c r="P1951" i="2"/>
  <c r="Q1951" i="2"/>
  <c r="R1951" i="2"/>
  <c r="S1951" i="2"/>
  <c r="T1951" i="2"/>
  <c r="U1951" i="2"/>
  <c r="P1952" i="2"/>
  <c r="Q1952" i="2"/>
  <c r="R1952" i="2"/>
  <c r="S1952" i="2"/>
  <c r="T1952" i="2"/>
  <c r="U1952" i="2"/>
  <c r="P1953" i="2"/>
  <c r="Q1953" i="2"/>
  <c r="R1953" i="2"/>
  <c r="S1953" i="2"/>
  <c r="T1953" i="2"/>
  <c r="U1953" i="2"/>
  <c r="P1954" i="2"/>
  <c r="Q1954" i="2"/>
  <c r="R1954" i="2"/>
  <c r="S1954" i="2"/>
  <c r="T1954" i="2"/>
  <c r="U1954" i="2"/>
  <c r="P1955" i="2"/>
  <c r="Q1955" i="2"/>
  <c r="R1955" i="2"/>
  <c r="S1955" i="2"/>
  <c r="T1955" i="2"/>
  <c r="U1955" i="2"/>
  <c r="P1956" i="2"/>
  <c r="Q1956" i="2"/>
  <c r="R1956" i="2"/>
  <c r="S1956" i="2"/>
  <c r="T1956" i="2"/>
  <c r="U1956" i="2"/>
  <c r="P1957" i="2"/>
  <c r="Q1957" i="2"/>
  <c r="R1957" i="2"/>
  <c r="S1957" i="2"/>
  <c r="T1957" i="2"/>
  <c r="U1957" i="2"/>
  <c r="P1958" i="2"/>
  <c r="Q1958" i="2"/>
  <c r="R1958" i="2"/>
  <c r="S1958" i="2"/>
  <c r="T1958" i="2"/>
  <c r="U1958" i="2"/>
  <c r="P1959" i="2"/>
  <c r="Q1959" i="2"/>
  <c r="R1959" i="2"/>
  <c r="S1959" i="2"/>
  <c r="T1959" i="2"/>
  <c r="U1959" i="2"/>
  <c r="P1960" i="2"/>
  <c r="Q1960" i="2"/>
  <c r="R1960" i="2"/>
  <c r="S1960" i="2"/>
  <c r="T1960" i="2"/>
  <c r="U1960" i="2"/>
  <c r="P1961" i="2"/>
  <c r="Q1961" i="2"/>
  <c r="R1961" i="2"/>
  <c r="S1961" i="2"/>
  <c r="T1961" i="2"/>
  <c r="U1961" i="2"/>
  <c r="P1962" i="2"/>
  <c r="Q1962" i="2"/>
  <c r="R1962" i="2"/>
  <c r="S1962" i="2"/>
  <c r="T1962" i="2"/>
  <c r="U1962" i="2"/>
  <c r="P1963" i="2"/>
  <c r="Q1963" i="2"/>
  <c r="R1963" i="2"/>
  <c r="S1963" i="2"/>
  <c r="T1963" i="2"/>
  <c r="U1963" i="2"/>
  <c r="P1964" i="2"/>
  <c r="Q1964" i="2"/>
  <c r="R1964" i="2"/>
  <c r="S1964" i="2"/>
  <c r="T1964" i="2"/>
  <c r="U1964" i="2"/>
  <c r="P1965" i="2"/>
  <c r="Q1965" i="2"/>
  <c r="R1965" i="2"/>
  <c r="S1965" i="2"/>
  <c r="T1965" i="2"/>
  <c r="U1965" i="2"/>
  <c r="P1966" i="2"/>
  <c r="Q1966" i="2"/>
  <c r="R1966" i="2"/>
  <c r="S1966" i="2"/>
  <c r="T1966" i="2"/>
  <c r="U1966" i="2"/>
  <c r="P1967" i="2"/>
  <c r="Q1967" i="2"/>
  <c r="R1967" i="2"/>
  <c r="S1967" i="2"/>
  <c r="T1967" i="2"/>
  <c r="U1967" i="2"/>
  <c r="P1968" i="2"/>
  <c r="Q1968" i="2"/>
  <c r="R1968" i="2"/>
  <c r="S1968" i="2"/>
  <c r="T1968" i="2"/>
  <c r="U1968" i="2"/>
  <c r="P1969" i="2"/>
  <c r="Q1969" i="2"/>
  <c r="R1969" i="2"/>
  <c r="S1969" i="2"/>
  <c r="T1969" i="2"/>
  <c r="U1969" i="2"/>
  <c r="P1970" i="2"/>
  <c r="Q1970" i="2"/>
  <c r="R1970" i="2"/>
  <c r="S1970" i="2"/>
  <c r="T1970" i="2"/>
  <c r="U1970" i="2"/>
  <c r="P1971" i="2"/>
  <c r="Q1971" i="2"/>
  <c r="R1971" i="2"/>
  <c r="S1971" i="2"/>
  <c r="T1971" i="2"/>
  <c r="U1971" i="2"/>
  <c r="P1972" i="2"/>
  <c r="Q1972" i="2"/>
  <c r="R1972" i="2"/>
  <c r="S1972" i="2"/>
  <c r="T1972" i="2"/>
  <c r="U1972" i="2"/>
  <c r="P1973" i="2"/>
  <c r="Q1973" i="2"/>
  <c r="R1973" i="2"/>
  <c r="S1973" i="2"/>
  <c r="T1973" i="2"/>
  <c r="U1973" i="2"/>
  <c r="P1974" i="2"/>
  <c r="Q1974" i="2"/>
  <c r="R1974" i="2"/>
  <c r="S1974" i="2"/>
  <c r="T1974" i="2"/>
  <c r="U1974" i="2"/>
  <c r="P1975" i="2"/>
  <c r="Q1975" i="2"/>
  <c r="R1975" i="2"/>
  <c r="S1975" i="2"/>
  <c r="T1975" i="2"/>
  <c r="U1975" i="2"/>
  <c r="P1976" i="2"/>
  <c r="Q1976" i="2"/>
  <c r="R1976" i="2"/>
  <c r="S1976" i="2"/>
  <c r="T1976" i="2"/>
  <c r="U1976" i="2"/>
  <c r="P1977" i="2"/>
  <c r="Q1977" i="2"/>
  <c r="R1977" i="2"/>
  <c r="S1977" i="2"/>
  <c r="T1977" i="2"/>
  <c r="U1977" i="2"/>
  <c r="P1978" i="2"/>
  <c r="Q1978" i="2"/>
  <c r="R1978" i="2"/>
  <c r="S1978" i="2"/>
  <c r="T1978" i="2"/>
  <c r="U1978" i="2"/>
  <c r="P1979" i="2"/>
  <c r="Q1979" i="2"/>
  <c r="R1979" i="2"/>
  <c r="S1979" i="2"/>
  <c r="T1979" i="2"/>
  <c r="U1979" i="2"/>
  <c r="P1980" i="2"/>
  <c r="Q1980" i="2"/>
  <c r="R1980" i="2"/>
  <c r="S1980" i="2"/>
  <c r="T1980" i="2"/>
  <c r="U1980" i="2"/>
  <c r="P1981" i="2"/>
  <c r="Q1981" i="2"/>
  <c r="R1981" i="2"/>
  <c r="S1981" i="2"/>
  <c r="T1981" i="2"/>
  <c r="U1981" i="2"/>
  <c r="P1982" i="2"/>
  <c r="Q1982" i="2"/>
  <c r="R1982" i="2"/>
  <c r="S1982" i="2"/>
  <c r="T1982" i="2"/>
  <c r="U1982" i="2"/>
  <c r="P1983" i="2"/>
  <c r="Q1983" i="2"/>
  <c r="R1983" i="2"/>
  <c r="S1983" i="2"/>
  <c r="T1983" i="2"/>
  <c r="U1983" i="2"/>
  <c r="P1984" i="2"/>
  <c r="Q1984" i="2"/>
  <c r="R1984" i="2"/>
  <c r="S1984" i="2"/>
  <c r="T1984" i="2"/>
  <c r="U1984" i="2"/>
  <c r="P1985" i="2"/>
  <c r="Q1985" i="2"/>
  <c r="R1985" i="2"/>
  <c r="S1985" i="2"/>
  <c r="T1985" i="2"/>
  <c r="U1985" i="2"/>
  <c r="P1986" i="2"/>
  <c r="Q1986" i="2"/>
  <c r="R1986" i="2"/>
  <c r="S1986" i="2"/>
  <c r="T1986" i="2"/>
  <c r="U1986" i="2"/>
  <c r="P1987" i="2"/>
  <c r="Q1987" i="2"/>
  <c r="R1987" i="2"/>
  <c r="S1987" i="2"/>
  <c r="T1987" i="2"/>
  <c r="U1987" i="2"/>
  <c r="P1988" i="2"/>
  <c r="Q1988" i="2"/>
  <c r="R1988" i="2"/>
  <c r="S1988" i="2"/>
  <c r="T1988" i="2"/>
  <c r="U1988" i="2"/>
  <c r="P1989" i="2"/>
  <c r="Q1989" i="2"/>
  <c r="R1989" i="2"/>
  <c r="S1989" i="2"/>
  <c r="T1989" i="2"/>
  <c r="U1989" i="2"/>
  <c r="P1990" i="2"/>
  <c r="Q1990" i="2"/>
  <c r="R1990" i="2"/>
  <c r="S1990" i="2"/>
  <c r="T1990" i="2"/>
  <c r="U1990" i="2"/>
  <c r="P1991" i="2"/>
  <c r="Q1991" i="2"/>
  <c r="R1991" i="2"/>
  <c r="S1991" i="2"/>
  <c r="T1991" i="2"/>
  <c r="U1991" i="2"/>
  <c r="P1992" i="2"/>
  <c r="Q1992" i="2"/>
  <c r="R1992" i="2"/>
  <c r="S1992" i="2"/>
  <c r="T1992" i="2"/>
  <c r="U1992" i="2"/>
  <c r="P1993" i="2"/>
  <c r="Q1993" i="2"/>
  <c r="R1993" i="2"/>
  <c r="S1993" i="2"/>
  <c r="T1993" i="2"/>
  <c r="U1993" i="2"/>
  <c r="P1994" i="2"/>
  <c r="Q1994" i="2"/>
  <c r="R1994" i="2"/>
  <c r="S1994" i="2"/>
  <c r="T1994" i="2"/>
  <c r="U1994" i="2"/>
  <c r="P1995" i="2"/>
  <c r="Q1995" i="2"/>
  <c r="R1995" i="2"/>
  <c r="S1995" i="2"/>
  <c r="T1995" i="2"/>
  <c r="U1995" i="2"/>
  <c r="P1996" i="2"/>
  <c r="Q1996" i="2"/>
  <c r="R1996" i="2"/>
  <c r="S1996" i="2"/>
  <c r="T1996" i="2"/>
  <c r="U1996" i="2"/>
  <c r="P1997" i="2"/>
  <c r="Q1997" i="2"/>
  <c r="R1997" i="2"/>
  <c r="S1997" i="2"/>
  <c r="T1997" i="2"/>
  <c r="U1997" i="2"/>
  <c r="P1998" i="2"/>
  <c r="Q1998" i="2"/>
  <c r="R1998" i="2"/>
  <c r="S1998" i="2"/>
  <c r="T1998" i="2"/>
  <c r="U1998" i="2"/>
  <c r="P1999" i="2"/>
  <c r="Q1999" i="2"/>
  <c r="R1999" i="2"/>
  <c r="S1999" i="2"/>
  <c r="T1999" i="2"/>
  <c r="U1999" i="2"/>
  <c r="P2000" i="2"/>
  <c r="Q2000" i="2"/>
  <c r="R2000" i="2"/>
  <c r="S2000" i="2"/>
  <c r="T2000" i="2"/>
  <c r="U2000" i="2"/>
  <c r="P2001" i="2"/>
  <c r="Q2001" i="2"/>
  <c r="R2001" i="2"/>
  <c r="S2001" i="2"/>
  <c r="T2001" i="2"/>
  <c r="U2001" i="2"/>
  <c r="P2002" i="2"/>
  <c r="Q2002" i="2"/>
  <c r="R2002" i="2"/>
  <c r="S2002" i="2"/>
  <c r="T2002" i="2"/>
  <c r="U2002" i="2"/>
  <c r="P2003" i="2"/>
  <c r="Q2003" i="2"/>
  <c r="R2003" i="2"/>
  <c r="S2003" i="2"/>
  <c r="T2003" i="2"/>
  <c r="U2003" i="2"/>
  <c r="P2004" i="2"/>
  <c r="Q2004" i="2"/>
  <c r="R2004" i="2"/>
  <c r="S2004" i="2"/>
  <c r="T2004" i="2"/>
  <c r="U2004" i="2"/>
  <c r="P2005" i="2"/>
  <c r="Q2005" i="2"/>
  <c r="R2005" i="2"/>
  <c r="S2005" i="2"/>
  <c r="T2005" i="2"/>
  <c r="U2005" i="2"/>
  <c r="P2006" i="2"/>
  <c r="Q2006" i="2"/>
  <c r="R2006" i="2"/>
  <c r="S2006" i="2"/>
  <c r="T2006" i="2"/>
  <c r="U2006" i="2"/>
  <c r="P2007" i="2"/>
  <c r="Q2007" i="2"/>
  <c r="R2007" i="2"/>
  <c r="S2007" i="2"/>
  <c r="T2007" i="2"/>
  <c r="U2007" i="2"/>
  <c r="P2008" i="2"/>
  <c r="Q2008" i="2"/>
  <c r="R2008" i="2"/>
  <c r="S2008" i="2"/>
  <c r="T2008" i="2"/>
  <c r="U2008" i="2"/>
  <c r="P2009" i="2"/>
  <c r="Q2009" i="2"/>
  <c r="R2009" i="2"/>
  <c r="S2009" i="2"/>
  <c r="T2009" i="2"/>
  <c r="U2009" i="2"/>
  <c r="P2010" i="2"/>
  <c r="Q2010" i="2"/>
  <c r="R2010" i="2"/>
  <c r="S2010" i="2"/>
  <c r="T2010" i="2"/>
  <c r="U2010" i="2"/>
  <c r="P2011" i="2"/>
  <c r="Q2011" i="2"/>
  <c r="R2011" i="2"/>
  <c r="S2011" i="2"/>
  <c r="T2011" i="2"/>
  <c r="U2011" i="2"/>
  <c r="P2012" i="2"/>
  <c r="Q2012" i="2"/>
  <c r="R2012" i="2"/>
  <c r="S2012" i="2"/>
  <c r="T2012" i="2"/>
  <c r="U2012" i="2"/>
  <c r="P2013" i="2"/>
  <c r="Q2013" i="2"/>
  <c r="R2013" i="2"/>
  <c r="S2013" i="2"/>
  <c r="T2013" i="2"/>
  <c r="U2013" i="2"/>
  <c r="P2014" i="2"/>
  <c r="Q2014" i="2"/>
  <c r="R2014" i="2"/>
  <c r="S2014" i="2"/>
  <c r="T2014" i="2"/>
  <c r="U2014" i="2"/>
  <c r="P2015" i="2"/>
  <c r="Q2015" i="2"/>
  <c r="R2015" i="2"/>
  <c r="S2015" i="2"/>
  <c r="T2015" i="2"/>
  <c r="U2015" i="2"/>
  <c r="P2016" i="2"/>
  <c r="Q2016" i="2"/>
  <c r="R2016" i="2"/>
  <c r="S2016" i="2"/>
  <c r="T2016" i="2"/>
  <c r="U2016" i="2"/>
  <c r="P2017" i="2"/>
  <c r="Q2017" i="2"/>
  <c r="R2017" i="2"/>
  <c r="S2017" i="2"/>
  <c r="T2017" i="2"/>
  <c r="U2017" i="2"/>
  <c r="P2018" i="2"/>
  <c r="Q2018" i="2"/>
  <c r="R2018" i="2"/>
  <c r="S2018" i="2"/>
  <c r="T2018" i="2"/>
  <c r="U2018" i="2"/>
  <c r="P2019" i="2"/>
  <c r="Q2019" i="2"/>
  <c r="R2019" i="2"/>
  <c r="S2019" i="2"/>
  <c r="T2019" i="2"/>
  <c r="U2019" i="2"/>
  <c r="P2020" i="2"/>
  <c r="Q2020" i="2"/>
  <c r="R2020" i="2"/>
  <c r="S2020" i="2"/>
  <c r="T2020" i="2"/>
  <c r="U2020" i="2"/>
  <c r="P2021" i="2"/>
  <c r="Q2021" i="2"/>
  <c r="R2021" i="2"/>
  <c r="S2021" i="2"/>
  <c r="T2021" i="2"/>
  <c r="U2021" i="2"/>
  <c r="P2022" i="2"/>
  <c r="Q2022" i="2"/>
  <c r="R2022" i="2"/>
  <c r="S2022" i="2"/>
  <c r="T2022" i="2"/>
  <c r="U2022" i="2"/>
  <c r="P2023" i="2"/>
  <c r="Q2023" i="2"/>
  <c r="R2023" i="2"/>
  <c r="S2023" i="2"/>
  <c r="T2023" i="2"/>
  <c r="U2023" i="2"/>
  <c r="P2024" i="2"/>
  <c r="Q2024" i="2"/>
  <c r="R2024" i="2"/>
  <c r="S2024" i="2"/>
  <c r="T2024" i="2"/>
  <c r="U2024" i="2"/>
  <c r="P2025" i="2"/>
  <c r="Q2025" i="2"/>
  <c r="R2025" i="2"/>
  <c r="S2025" i="2"/>
  <c r="T2025" i="2"/>
  <c r="U2025" i="2"/>
  <c r="P2026" i="2"/>
  <c r="Q2026" i="2"/>
  <c r="R2026" i="2"/>
  <c r="S2026" i="2"/>
  <c r="T2026" i="2"/>
  <c r="U2026" i="2"/>
  <c r="P2027" i="2"/>
  <c r="Q2027" i="2"/>
  <c r="R2027" i="2"/>
  <c r="S2027" i="2"/>
  <c r="T2027" i="2"/>
  <c r="U2027" i="2"/>
  <c r="P2028" i="2"/>
  <c r="Q2028" i="2"/>
  <c r="R2028" i="2"/>
  <c r="S2028" i="2"/>
  <c r="T2028" i="2"/>
  <c r="U2028" i="2"/>
  <c r="P2029" i="2"/>
  <c r="Q2029" i="2"/>
  <c r="R2029" i="2"/>
  <c r="S2029" i="2"/>
  <c r="T2029" i="2"/>
  <c r="U2029" i="2"/>
  <c r="P2030" i="2"/>
  <c r="Q2030" i="2"/>
  <c r="R2030" i="2"/>
  <c r="S2030" i="2"/>
  <c r="T2030" i="2"/>
  <c r="U2030" i="2"/>
  <c r="P2031" i="2"/>
  <c r="Q2031" i="2"/>
  <c r="R2031" i="2"/>
  <c r="S2031" i="2"/>
  <c r="T2031" i="2"/>
  <c r="U2031" i="2"/>
  <c r="P2032" i="2"/>
  <c r="Q2032" i="2"/>
  <c r="R2032" i="2"/>
  <c r="S2032" i="2"/>
  <c r="T2032" i="2"/>
  <c r="U2032" i="2"/>
  <c r="P2033" i="2"/>
  <c r="Q2033" i="2"/>
  <c r="R2033" i="2"/>
  <c r="S2033" i="2"/>
  <c r="T2033" i="2"/>
  <c r="U2033" i="2"/>
  <c r="P2034" i="2"/>
  <c r="Q2034" i="2"/>
  <c r="R2034" i="2"/>
  <c r="S2034" i="2"/>
  <c r="T2034" i="2"/>
  <c r="U2034" i="2"/>
  <c r="P2035" i="2"/>
  <c r="Q2035" i="2"/>
  <c r="R2035" i="2"/>
  <c r="S2035" i="2"/>
  <c r="T2035" i="2"/>
  <c r="U2035" i="2"/>
  <c r="P2036" i="2"/>
  <c r="Q2036" i="2"/>
  <c r="R2036" i="2"/>
  <c r="S2036" i="2"/>
  <c r="T2036" i="2"/>
  <c r="U2036" i="2"/>
  <c r="P2037" i="2"/>
  <c r="Q2037" i="2"/>
  <c r="R2037" i="2"/>
  <c r="S2037" i="2"/>
  <c r="T2037" i="2"/>
  <c r="U2037" i="2"/>
  <c r="P2038" i="2"/>
  <c r="Q2038" i="2"/>
  <c r="R2038" i="2"/>
  <c r="S2038" i="2"/>
  <c r="T2038" i="2"/>
  <c r="U2038" i="2"/>
  <c r="P2039" i="2"/>
  <c r="Q2039" i="2"/>
  <c r="R2039" i="2"/>
  <c r="S2039" i="2"/>
  <c r="T2039" i="2"/>
  <c r="U2039" i="2"/>
  <c r="P2040" i="2"/>
  <c r="Q2040" i="2"/>
  <c r="R2040" i="2"/>
  <c r="S2040" i="2"/>
  <c r="T2040" i="2"/>
  <c r="U2040" i="2"/>
  <c r="P2041" i="2"/>
  <c r="Q2041" i="2"/>
  <c r="R2041" i="2"/>
  <c r="S2041" i="2"/>
  <c r="T2041" i="2"/>
  <c r="U2041" i="2"/>
  <c r="P2042" i="2"/>
  <c r="Q2042" i="2"/>
  <c r="R2042" i="2"/>
  <c r="S2042" i="2"/>
  <c r="T2042" i="2"/>
  <c r="U2042" i="2"/>
  <c r="P2043" i="2"/>
  <c r="Q2043" i="2"/>
  <c r="R2043" i="2"/>
  <c r="S2043" i="2"/>
  <c r="T2043" i="2"/>
  <c r="U2043" i="2"/>
  <c r="P2044" i="2"/>
  <c r="Q2044" i="2"/>
  <c r="R2044" i="2"/>
  <c r="S2044" i="2"/>
  <c r="T2044" i="2"/>
  <c r="U2044" i="2"/>
  <c r="P2045" i="2"/>
  <c r="Q2045" i="2"/>
  <c r="R2045" i="2"/>
  <c r="S2045" i="2"/>
  <c r="T2045" i="2"/>
  <c r="U2045" i="2"/>
  <c r="P2046" i="2"/>
  <c r="Q2046" i="2"/>
  <c r="R2046" i="2"/>
  <c r="S2046" i="2"/>
  <c r="T2046" i="2"/>
  <c r="U2046" i="2"/>
  <c r="P2047" i="2"/>
  <c r="Q2047" i="2"/>
  <c r="R2047" i="2"/>
  <c r="S2047" i="2"/>
  <c r="T2047" i="2"/>
  <c r="U2047" i="2"/>
  <c r="P2048" i="2"/>
  <c r="Q2048" i="2"/>
  <c r="R2048" i="2"/>
  <c r="S2048" i="2"/>
  <c r="T2048" i="2"/>
  <c r="U2048" i="2"/>
  <c r="P2049" i="2"/>
  <c r="Q2049" i="2"/>
  <c r="R2049" i="2"/>
  <c r="S2049" i="2"/>
  <c r="T2049" i="2"/>
  <c r="U2049" i="2"/>
  <c r="P2050" i="2"/>
  <c r="Q2050" i="2"/>
  <c r="R2050" i="2"/>
  <c r="S2050" i="2"/>
  <c r="T2050" i="2"/>
  <c r="U2050" i="2"/>
  <c r="P2051" i="2"/>
  <c r="Q2051" i="2"/>
  <c r="R2051" i="2"/>
  <c r="S2051" i="2"/>
  <c r="T2051" i="2"/>
  <c r="U2051" i="2"/>
  <c r="P2052" i="2"/>
  <c r="Q2052" i="2"/>
  <c r="R2052" i="2"/>
  <c r="S2052" i="2"/>
  <c r="T2052" i="2"/>
  <c r="U2052" i="2"/>
  <c r="P2053" i="2"/>
  <c r="Q2053" i="2"/>
  <c r="R2053" i="2"/>
  <c r="S2053" i="2"/>
  <c r="T2053" i="2"/>
  <c r="U2053" i="2"/>
  <c r="P2054" i="2"/>
  <c r="Q2054" i="2"/>
  <c r="R2054" i="2"/>
  <c r="S2054" i="2"/>
  <c r="T2054" i="2"/>
  <c r="U2054" i="2"/>
  <c r="P2055" i="2"/>
  <c r="Q2055" i="2"/>
  <c r="R2055" i="2"/>
  <c r="S2055" i="2"/>
  <c r="T2055" i="2"/>
  <c r="U2055" i="2"/>
  <c r="P2056" i="2"/>
  <c r="Q2056" i="2"/>
  <c r="R2056" i="2"/>
  <c r="S2056" i="2"/>
  <c r="T2056" i="2"/>
  <c r="U2056" i="2"/>
  <c r="P2057" i="2"/>
  <c r="Q2057" i="2"/>
  <c r="R2057" i="2"/>
  <c r="S2057" i="2"/>
  <c r="T2057" i="2"/>
  <c r="U2057" i="2"/>
  <c r="P2058" i="2"/>
  <c r="Q2058" i="2"/>
  <c r="R2058" i="2"/>
  <c r="S2058" i="2"/>
  <c r="T2058" i="2"/>
  <c r="U2058" i="2"/>
  <c r="P2059" i="2"/>
  <c r="Q2059" i="2"/>
  <c r="R2059" i="2"/>
  <c r="S2059" i="2"/>
  <c r="T2059" i="2"/>
  <c r="U2059" i="2"/>
  <c r="P2060" i="2"/>
  <c r="Q2060" i="2"/>
  <c r="R2060" i="2"/>
  <c r="S2060" i="2"/>
  <c r="T2060" i="2"/>
  <c r="U2060" i="2"/>
  <c r="P2061" i="2"/>
  <c r="Q2061" i="2"/>
  <c r="R2061" i="2"/>
  <c r="S2061" i="2"/>
  <c r="T2061" i="2"/>
  <c r="U2061" i="2"/>
  <c r="P2062" i="2"/>
  <c r="Q2062" i="2"/>
  <c r="R2062" i="2"/>
  <c r="S2062" i="2"/>
  <c r="T2062" i="2"/>
  <c r="U2062" i="2"/>
  <c r="P2063" i="2"/>
  <c r="Q2063" i="2"/>
  <c r="R2063" i="2"/>
  <c r="S2063" i="2"/>
  <c r="T2063" i="2"/>
  <c r="U2063" i="2"/>
  <c r="P2064" i="2"/>
  <c r="Q2064" i="2"/>
  <c r="R2064" i="2"/>
  <c r="S2064" i="2"/>
  <c r="T2064" i="2"/>
  <c r="U2064" i="2"/>
  <c r="P2065" i="2"/>
  <c r="Q2065" i="2"/>
  <c r="R2065" i="2"/>
  <c r="S2065" i="2"/>
  <c r="T2065" i="2"/>
  <c r="U2065" i="2"/>
  <c r="P2066" i="2"/>
  <c r="Q2066" i="2"/>
  <c r="R2066" i="2"/>
  <c r="S2066" i="2"/>
  <c r="T2066" i="2"/>
  <c r="U2066" i="2"/>
  <c r="P2067" i="2"/>
  <c r="Q2067" i="2"/>
  <c r="R2067" i="2"/>
  <c r="S2067" i="2"/>
  <c r="T2067" i="2"/>
  <c r="U2067" i="2"/>
  <c r="P2068" i="2"/>
  <c r="Q2068" i="2"/>
  <c r="R2068" i="2"/>
  <c r="S2068" i="2"/>
  <c r="T2068" i="2"/>
  <c r="U2068" i="2"/>
  <c r="P2069" i="2"/>
  <c r="Q2069" i="2"/>
  <c r="R2069" i="2"/>
  <c r="S2069" i="2"/>
  <c r="T2069" i="2"/>
  <c r="U2069" i="2"/>
  <c r="P2070" i="2"/>
  <c r="Q2070" i="2"/>
  <c r="R2070" i="2"/>
  <c r="S2070" i="2"/>
  <c r="T2070" i="2"/>
  <c r="U2070" i="2"/>
  <c r="P2071" i="2"/>
  <c r="Q2071" i="2"/>
  <c r="R2071" i="2"/>
  <c r="S2071" i="2"/>
  <c r="T2071" i="2"/>
  <c r="U2071" i="2"/>
  <c r="P2072" i="2"/>
  <c r="Q2072" i="2"/>
  <c r="R2072" i="2"/>
  <c r="S2072" i="2"/>
  <c r="T2072" i="2"/>
  <c r="U2072" i="2"/>
  <c r="P2073" i="2"/>
  <c r="Q2073" i="2"/>
  <c r="R2073" i="2"/>
  <c r="S2073" i="2"/>
  <c r="T2073" i="2"/>
  <c r="U2073" i="2"/>
  <c r="P2074" i="2"/>
  <c r="Q2074" i="2"/>
  <c r="R2074" i="2"/>
  <c r="S2074" i="2"/>
  <c r="T2074" i="2"/>
  <c r="U2074" i="2"/>
  <c r="P2075" i="2"/>
  <c r="Q2075" i="2"/>
  <c r="R2075" i="2"/>
  <c r="S2075" i="2"/>
  <c r="T2075" i="2"/>
  <c r="U2075" i="2"/>
  <c r="P2076" i="2"/>
  <c r="Q2076" i="2"/>
  <c r="R2076" i="2"/>
  <c r="S2076" i="2"/>
  <c r="T2076" i="2"/>
  <c r="U2076" i="2"/>
  <c r="P2077" i="2"/>
  <c r="Q2077" i="2"/>
  <c r="R2077" i="2"/>
  <c r="S2077" i="2"/>
  <c r="T2077" i="2"/>
  <c r="U2077" i="2"/>
  <c r="P2078" i="2"/>
  <c r="Q2078" i="2"/>
  <c r="R2078" i="2"/>
  <c r="S2078" i="2"/>
  <c r="T2078" i="2"/>
  <c r="U2078" i="2"/>
  <c r="P2079" i="2"/>
  <c r="Q2079" i="2"/>
  <c r="R2079" i="2"/>
  <c r="S2079" i="2"/>
  <c r="T2079" i="2"/>
  <c r="U2079" i="2"/>
  <c r="P2080" i="2"/>
  <c r="Q2080" i="2"/>
  <c r="R2080" i="2"/>
  <c r="S2080" i="2"/>
  <c r="T2080" i="2"/>
  <c r="U2080" i="2"/>
  <c r="P2081" i="2"/>
  <c r="Q2081" i="2"/>
  <c r="R2081" i="2"/>
  <c r="S2081" i="2"/>
  <c r="T2081" i="2"/>
  <c r="U2081" i="2"/>
  <c r="P2082" i="2"/>
  <c r="Q2082" i="2"/>
  <c r="R2082" i="2"/>
  <c r="S2082" i="2"/>
  <c r="T2082" i="2"/>
  <c r="U2082" i="2"/>
  <c r="P2083" i="2"/>
  <c r="Q2083" i="2"/>
  <c r="R2083" i="2"/>
  <c r="S2083" i="2"/>
  <c r="T2083" i="2"/>
  <c r="U2083" i="2"/>
  <c r="P2084" i="2"/>
  <c r="Q2084" i="2"/>
  <c r="R2084" i="2"/>
  <c r="S2084" i="2"/>
  <c r="T2084" i="2"/>
  <c r="U2084" i="2"/>
  <c r="P2085" i="2"/>
  <c r="Q2085" i="2"/>
  <c r="R2085" i="2"/>
  <c r="S2085" i="2"/>
  <c r="T2085" i="2"/>
  <c r="U2085" i="2"/>
  <c r="P2086" i="2"/>
  <c r="Q2086" i="2"/>
  <c r="R2086" i="2"/>
  <c r="S2086" i="2"/>
  <c r="T2086" i="2"/>
  <c r="U2086" i="2"/>
  <c r="P2087" i="2"/>
  <c r="Q2087" i="2"/>
  <c r="R2087" i="2"/>
  <c r="S2087" i="2"/>
  <c r="T2087" i="2"/>
  <c r="U2087" i="2"/>
  <c r="P2088" i="2"/>
  <c r="Q2088" i="2"/>
  <c r="R2088" i="2"/>
  <c r="S2088" i="2"/>
  <c r="T2088" i="2"/>
  <c r="U2088" i="2"/>
  <c r="P2089" i="2"/>
  <c r="Q2089" i="2"/>
  <c r="R2089" i="2"/>
  <c r="S2089" i="2"/>
  <c r="T2089" i="2"/>
  <c r="U2089" i="2"/>
  <c r="P2090" i="2"/>
  <c r="Q2090" i="2"/>
  <c r="R2090" i="2"/>
  <c r="S2090" i="2"/>
  <c r="T2090" i="2"/>
  <c r="U2090" i="2"/>
  <c r="P2091" i="2"/>
  <c r="Q2091" i="2"/>
  <c r="R2091" i="2"/>
  <c r="S2091" i="2"/>
  <c r="T2091" i="2"/>
  <c r="U2091" i="2"/>
  <c r="P2092" i="2"/>
  <c r="Q2092" i="2"/>
  <c r="R2092" i="2"/>
  <c r="S2092" i="2"/>
  <c r="T2092" i="2"/>
  <c r="U2092" i="2"/>
  <c r="P2093" i="2"/>
  <c r="Q2093" i="2"/>
  <c r="R2093" i="2"/>
  <c r="S2093" i="2"/>
  <c r="T2093" i="2"/>
  <c r="U2093" i="2"/>
  <c r="P2094" i="2"/>
  <c r="Q2094" i="2"/>
  <c r="R2094" i="2"/>
  <c r="S2094" i="2"/>
  <c r="T2094" i="2"/>
  <c r="U2094" i="2"/>
  <c r="P2095" i="2"/>
  <c r="Q2095" i="2"/>
  <c r="R2095" i="2"/>
  <c r="S2095" i="2"/>
  <c r="T2095" i="2"/>
  <c r="U2095" i="2"/>
  <c r="P2096" i="2"/>
  <c r="Q2096" i="2"/>
  <c r="R2096" i="2"/>
  <c r="S2096" i="2"/>
  <c r="T2096" i="2"/>
  <c r="U2096" i="2"/>
  <c r="P2097" i="2"/>
  <c r="Q2097" i="2"/>
  <c r="R2097" i="2"/>
  <c r="S2097" i="2"/>
  <c r="T2097" i="2"/>
  <c r="U2097" i="2"/>
  <c r="P2098" i="2"/>
  <c r="Q2098" i="2"/>
  <c r="R2098" i="2"/>
  <c r="S2098" i="2"/>
  <c r="T2098" i="2"/>
  <c r="U2098" i="2"/>
  <c r="P2099" i="2"/>
  <c r="Q2099" i="2"/>
  <c r="R2099" i="2"/>
  <c r="S2099" i="2"/>
  <c r="T2099" i="2"/>
  <c r="U2099" i="2"/>
  <c r="P2100" i="2"/>
  <c r="Q2100" i="2"/>
  <c r="R2100" i="2"/>
  <c r="S2100" i="2"/>
  <c r="T2100" i="2"/>
  <c r="U2100" i="2"/>
  <c r="P2101" i="2"/>
  <c r="Q2101" i="2"/>
  <c r="R2101" i="2"/>
  <c r="S2101" i="2"/>
  <c r="T2101" i="2"/>
  <c r="U2101" i="2"/>
  <c r="P2102" i="2"/>
  <c r="Q2102" i="2"/>
  <c r="R2102" i="2"/>
  <c r="S2102" i="2"/>
  <c r="T2102" i="2"/>
  <c r="U2102" i="2"/>
  <c r="P2103" i="2"/>
  <c r="Q2103" i="2"/>
  <c r="R2103" i="2"/>
  <c r="S2103" i="2"/>
  <c r="T2103" i="2"/>
  <c r="U2103" i="2"/>
  <c r="P2104" i="2"/>
  <c r="Q2104" i="2"/>
  <c r="R2104" i="2"/>
  <c r="S2104" i="2"/>
  <c r="T2104" i="2"/>
  <c r="U2104" i="2"/>
  <c r="P2105" i="2"/>
  <c r="Q2105" i="2"/>
  <c r="R2105" i="2"/>
  <c r="S2105" i="2"/>
  <c r="T2105" i="2"/>
  <c r="U2105" i="2"/>
  <c r="P2106" i="2"/>
  <c r="Q2106" i="2"/>
  <c r="R2106" i="2"/>
  <c r="S2106" i="2"/>
  <c r="T2106" i="2"/>
  <c r="U2106" i="2"/>
  <c r="P2107" i="2"/>
  <c r="Q2107" i="2"/>
  <c r="R2107" i="2"/>
  <c r="S2107" i="2"/>
  <c r="T2107" i="2"/>
  <c r="U2107" i="2"/>
  <c r="P2108" i="2"/>
  <c r="Q2108" i="2"/>
  <c r="R2108" i="2"/>
  <c r="S2108" i="2"/>
  <c r="T2108" i="2"/>
  <c r="U2108" i="2"/>
  <c r="P2109" i="2"/>
  <c r="Q2109" i="2"/>
  <c r="R2109" i="2"/>
  <c r="S2109" i="2"/>
  <c r="T2109" i="2"/>
  <c r="U2109" i="2"/>
  <c r="P2110" i="2"/>
  <c r="Q2110" i="2"/>
  <c r="R2110" i="2"/>
  <c r="S2110" i="2"/>
  <c r="T2110" i="2"/>
  <c r="U2110" i="2"/>
  <c r="P2111" i="2"/>
  <c r="Q2111" i="2"/>
  <c r="R2111" i="2"/>
  <c r="S2111" i="2"/>
  <c r="T2111" i="2"/>
  <c r="U2111" i="2"/>
  <c r="P2112" i="2"/>
  <c r="Q2112" i="2"/>
  <c r="R2112" i="2"/>
  <c r="S2112" i="2"/>
  <c r="T2112" i="2"/>
  <c r="U2112" i="2"/>
  <c r="P2113" i="2"/>
  <c r="Q2113" i="2"/>
  <c r="R2113" i="2"/>
  <c r="S2113" i="2"/>
  <c r="T2113" i="2"/>
  <c r="U2113" i="2"/>
  <c r="P2114" i="2"/>
  <c r="Q2114" i="2"/>
  <c r="R2114" i="2"/>
  <c r="S2114" i="2"/>
  <c r="T2114" i="2"/>
  <c r="U2114" i="2"/>
  <c r="P2115" i="2"/>
  <c r="Q2115" i="2"/>
  <c r="R2115" i="2"/>
  <c r="S2115" i="2"/>
  <c r="T2115" i="2"/>
  <c r="U2115" i="2"/>
  <c r="P2116" i="2"/>
  <c r="Q2116" i="2"/>
  <c r="R2116" i="2"/>
  <c r="S2116" i="2"/>
  <c r="T2116" i="2"/>
  <c r="U2116" i="2"/>
  <c r="P2117" i="2"/>
  <c r="Q2117" i="2"/>
  <c r="R2117" i="2"/>
  <c r="S2117" i="2"/>
  <c r="T2117" i="2"/>
  <c r="U2117" i="2"/>
  <c r="P2118" i="2"/>
  <c r="Q2118" i="2"/>
  <c r="R2118" i="2"/>
  <c r="S2118" i="2"/>
  <c r="T2118" i="2"/>
  <c r="U2118" i="2"/>
  <c r="P2119" i="2"/>
  <c r="Q2119" i="2"/>
  <c r="R2119" i="2"/>
  <c r="S2119" i="2"/>
  <c r="T2119" i="2"/>
  <c r="U2119" i="2"/>
  <c r="P2120" i="2"/>
  <c r="Q2120" i="2"/>
  <c r="R2120" i="2"/>
  <c r="S2120" i="2"/>
  <c r="T2120" i="2"/>
  <c r="U2120" i="2"/>
  <c r="P2121" i="2"/>
  <c r="Q2121" i="2"/>
  <c r="R2121" i="2"/>
  <c r="S2121" i="2"/>
  <c r="T2121" i="2"/>
  <c r="U2121" i="2"/>
  <c r="P2122" i="2"/>
  <c r="Q2122" i="2"/>
  <c r="R2122" i="2"/>
  <c r="S2122" i="2"/>
  <c r="T2122" i="2"/>
  <c r="U2122" i="2"/>
  <c r="P2123" i="2"/>
  <c r="Q2123" i="2"/>
  <c r="R2123" i="2"/>
  <c r="S2123" i="2"/>
  <c r="T2123" i="2"/>
  <c r="U2123" i="2"/>
  <c r="P2124" i="2"/>
  <c r="Q2124" i="2"/>
  <c r="R2124" i="2"/>
  <c r="S2124" i="2"/>
  <c r="T2124" i="2"/>
  <c r="U2124" i="2"/>
  <c r="P2125" i="2"/>
  <c r="Q2125" i="2"/>
  <c r="R2125" i="2"/>
  <c r="S2125" i="2"/>
  <c r="T2125" i="2"/>
  <c r="U2125" i="2"/>
  <c r="P2126" i="2"/>
  <c r="Q2126" i="2"/>
  <c r="R2126" i="2"/>
  <c r="S2126" i="2"/>
  <c r="T2126" i="2"/>
  <c r="U2126" i="2"/>
  <c r="P2127" i="2"/>
  <c r="Q2127" i="2"/>
  <c r="R2127" i="2"/>
  <c r="S2127" i="2"/>
  <c r="T2127" i="2"/>
  <c r="U2127" i="2"/>
  <c r="P2128" i="2"/>
  <c r="Q2128" i="2"/>
  <c r="R2128" i="2"/>
  <c r="S2128" i="2"/>
  <c r="T2128" i="2"/>
  <c r="U2128" i="2"/>
  <c r="P2129" i="2"/>
  <c r="Q2129" i="2"/>
  <c r="R2129" i="2"/>
  <c r="S2129" i="2"/>
  <c r="T2129" i="2"/>
  <c r="U2129" i="2"/>
  <c r="P2130" i="2"/>
  <c r="Q2130" i="2"/>
  <c r="R2130" i="2"/>
  <c r="S2130" i="2"/>
  <c r="T2130" i="2"/>
  <c r="U2130" i="2"/>
  <c r="P2131" i="2"/>
  <c r="Q2131" i="2"/>
  <c r="R2131" i="2"/>
  <c r="S2131" i="2"/>
  <c r="T2131" i="2"/>
  <c r="U2131" i="2"/>
  <c r="P2132" i="2"/>
  <c r="Q2132" i="2"/>
  <c r="R2132" i="2"/>
  <c r="S2132" i="2"/>
  <c r="T2132" i="2"/>
  <c r="U2132" i="2"/>
  <c r="P2133" i="2"/>
  <c r="Q2133" i="2"/>
  <c r="R2133" i="2"/>
  <c r="S2133" i="2"/>
  <c r="T2133" i="2"/>
  <c r="U2133" i="2"/>
  <c r="P2134" i="2"/>
  <c r="Q2134" i="2"/>
  <c r="R2134" i="2"/>
  <c r="S2134" i="2"/>
  <c r="T2134" i="2"/>
  <c r="U2134" i="2"/>
  <c r="P2135" i="2"/>
  <c r="Q2135" i="2"/>
  <c r="R2135" i="2"/>
  <c r="S2135" i="2"/>
  <c r="T2135" i="2"/>
  <c r="U2135" i="2"/>
  <c r="P2136" i="2"/>
  <c r="Q2136" i="2"/>
  <c r="R2136" i="2"/>
  <c r="S2136" i="2"/>
  <c r="T2136" i="2"/>
  <c r="U2136" i="2"/>
  <c r="P2137" i="2"/>
  <c r="Q2137" i="2"/>
  <c r="R2137" i="2"/>
  <c r="S2137" i="2"/>
  <c r="T2137" i="2"/>
  <c r="U2137" i="2"/>
  <c r="P2138" i="2"/>
  <c r="Q2138" i="2"/>
  <c r="R2138" i="2"/>
  <c r="S2138" i="2"/>
  <c r="T2138" i="2"/>
  <c r="U2138" i="2"/>
  <c r="P2139" i="2"/>
  <c r="Q2139" i="2"/>
  <c r="R2139" i="2"/>
  <c r="S2139" i="2"/>
  <c r="T2139" i="2"/>
  <c r="U2139" i="2"/>
  <c r="B3" i="2"/>
  <c r="C1" i="2"/>
  <c r="M470" i="2" l="1"/>
  <c r="N470" i="2" s="1"/>
  <c r="O470" i="2" s="1"/>
  <c r="D13" i="2" a="1"/>
  <c r="D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<sst xmlns="http://schemas.openxmlformats.org/spreadsheetml/2006/main" count="20575" uniqueCount="5078">
  <si>
    <t>Customer No.</t>
  </si>
  <si>
    <t>Customer Name</t>
  </si>
  <si>
    <t>Payment Document</t>
  </si>
  <si>
    <t>GL Account Bank</t>
  </si>
  <si>
    <t>Text</t>
  </si>
  <si>
    <t>Receipt Date</t>
  </si>
  <si>
    <t>Due Date</t>
  </si>
  <si>
    <t>Day Past Due(hari)</t>
  </si>
  <si>
    <t>Curr</t>
  </si>
  <si>
    <t>Invoice Number</t>
  </si>
  <si>
    <t>Payment Amount</t>
  </si>
  <si>
    <t>Remark</t>
  </si>
  <si>
    <t>Invoice Date</t>
  </si>
  <si>
    <t>Origin Inv</t>
  </si>
  <si>
    <t>PT ARDI RESTU ARTA</t>
  </si>
  <si>
    <t>1400001165</t>
  </si>
  <si>
    <t>11125421</t>
  </si>
  <si>
    <r>
      <rPr>
        <sz val="10"/>
        <rFont val="Arial"/>
      </rPr>
      <t xml:space="preserve">PAID BY CMS BANK SYARIAH INDONESIA KC </t>
    </r>
    <r>
      <rPr>
        <sz val="10"/>
        <rFont val="Arial"/>
      </rPr>
      <t>SURABAYA BAS</t>
    </r>
  </si>
  <si>
    <t>IDR</t>
  </si>
  <si>
    <t>1800000722</t>
  </si>
  <si>
    <t>Biaya Pemusnahan Limbah FABA ex PT ARA</t>
  </si>
  <si>
    <t>PT MULTIHANA KREASINDO</t>
  </si>
  <si>
    <t>1400002556</t>
  </si>
  <si>
    <t>1800000759</t>
  </si>
  <si>
    <r>
      <rPr>
        <sz val="10"/>
        <rFont val="Arial"/>
      </rPr>
      <t>Biaya Pemusnahan Limbah Non B3 - AM ex PT M</t>
    </r>
    <r>
      <rPr>
        <sz val="10"/>
        <rFont val="Arial"/>
      </rPr>
      <t>HK</t>
    </r>
  </si>
  <si>
    <t>PT KITA MANDIRI ABADI</t>
  </si>
  <si>
    <t>1400003517</t>
  </si>
  <si>
    <t>1800000736</t>
  </si>
  <si>
    <t>Biaya Pemusnahan Limbah Resin ex PT KMA</t>
  </si>
  <si>
    <t>PT BANK NEGARA INDONESIA (PERSERO)</t>
  </si>
  <si>
    <t>1400004048</t>
  </si>
  <si>
    <t>1800000779</t>
  </si>
  <si>
    <t>TAGIHAN LISTRIK BANK BNI 46_TBN_NOV 24</t>
  </si>
  <si>
    <t>PT SEMEN GRESIK</t>
  </si>
  <si>
    <t>1400000000</t>
  </si>
  <si>
    <t>11121871</t>
  </si>
  <si>
    <t>SWEEPING GRESIK</t>
  </si>
  <si>
    <t>1400000522</t>
  </si>
  <si>
    <r>
      <rPr>
        <sz val="10"/>
        <rFont val="Arial"/>
      </rPr>
      <t xml:space="preserve"> </t>
    </r>
    <r>
      <rPr>
        <sz val="10"/>
        <rFont val="Arial"/>
      </rPr>
      <t xml:space="preserve">PEMBAYARAN POKOK SHL GRESIK 26 SEPT </t>
    </r>
    <r>
      <rPr>
        <sz val="10"/>
        <rFont val="Arial"/>
      </rPr>
      <t>2018</t>
    </r>
  </si>
  <si>
    <t>1800001507</t>
  </si>
  <si>
    <t>PT WAHYU SEJATI TUJUH</t>
  </si>
  <si>
    <t>1400005479</t>
  </si>
  <si>
    <t>11123101</t>
  </si>
  <si>
    <r>
      <rPr>
        <sz val="10"/>
        <rFont val="Arial"/>
      </rPr>
      <t xml:space="preserve"> </t>
    </r>
    <r>
      <rPr>
        <sz val="10"/>
        <rFont val="Arial"/>
      </rPr>
      <t>WAHYU SEJATI TUJUH</t>
    </r>
  </si>
  <si>
    <t>1800000216</t>
  </si>
  <si>
    <t>Biaya Pemusnahan Limbah Fly Ash ex PT WST</t>
  </si>
  <si>
    <t>1800000215</t>
  </si>
  <si>
    <r>
      <rPr>
        <sz val="10"/>
        <rFont val="Arial"/>
      </rPr>
      <t>Biaya Pemusnahan Limbah Dust Aluminium ex PT</t>
    </r>
    <r>
      <rPr>
        <sz val="10"/>
        <rFont val="Arial"/>
      </rPr>
      <t xml:space="preserve"> </t>
    </r>
    <r>
      <rPr>
        <sz val="10"/>
        <rFont val="Arial"/>
      </rPr>
      <t>WST</t>
    </r>
  </si>
  <si>
    <t>PT KAWASAN INDUSTRI GRESIK</t>
  </si>
  <si>
    <t>1400000004</t>
  </si>
  <si>
    <t>1800000341</t>
  </si>
  <si>
    <r>
      <rPr>
        <sz val="10"/>
        <rFont val="Arial"/>
      </rPr>
      <t xml:space="preserve"> </t>
    </r>
    <r>
      <rPr>
        <sz val="10"/>
        <rFont val="Arial"/>
      </rPr>
      <t>Pot. Gaji Kary. Penugasan SI - KIG 07.2024</t>
    </r>
  </si>
  <si>
    <t>1400000003</t>
  </si>
  <si>
    <t>1800000438</t>
  </si>
  <si>
    <r>
      <rPr>
        <sz val="10"/>
        <rFont val="Arial"/>
      </rPr>
      <t xml:space="preserve"> </t>
    </r>
    <r>
      <rPr>
        <sz val="10"/>
        <rFont val="Arial"/>
      </rPr>
      <t>Pot. Gaji Kary. Penugasan SI - KIG 09.2024</t>
    </r>
  </si>
  <si>
    <t>1400000002</t>
  </si>
  <si>
    <t>1800000487</t>
  </si>
  <si>
    <r>
      <rPr>
        <sz val="10"/>
        <rFont val="Arial"/>
      </rPr>
      <t xml:space="preserve"> </t>
    </r>
    <r>
      <rPr>
        <sz val="10"/>
        <rFont val="Arial"/>
      </rPr>
      <t>Pot. Gaji Kary. Penugasan SI - KIG 10.2024</t>
    </r>
  </si>
  <si>
    <t>1400000001</t>
  </si>
  <si>
    <t>1800000385</t>
  </si>
  <si>
    <r>
      <rPr>
        <sz val="10"/>
        <rFont val="Arial"/>
      </rPr>
      <t xml:space="preserve"> </t>
    </r>
    <r>
      <rPr>
        <sz val="10"/>
        <rFont val="Arial"/>
      </rPr>
      <t>Pot. Gaji Kary. Penugasan SI - KIG 08.2024</t>
    </r>
  </si>
  <si>
    <t>PT METATU NUSANTARA JAYA</t>
  </si>
  <si>
    <t>1400006950</t>
  </si>
  <si>
    <t>PAID BY CMS BANK BCA RN 7100000145</t>
  </si>
  <si>
    <t>1800000600</t>
  </si>
  <si>
    <t>Biaya Pemusnahan Limbah SBE ex PT MNJ</t>
  </si>
  <si>
    <t>1400006952</t>
  </si>
  <si>
    <t>PAID BY CMS BANK BCA RN 7100000143</t>
  </si>
  <si>
    <t>1800000599</t>
  </si>
  <si>
    <r>
      <rPr>
        <sz val="10"/>
        <rFont val="Arial"/>
      </rPr>
      <t xml:space="preserve">Biaya Pemusnahan Limbah Residu Prodksi ex PT </t>
    </r>
    <r>
      <rPr>
        <sz val="10"/>
        <rFont val="Arial"/>
      </rPr>
      <t>MNJ</t>
    </r>
  </si>
  <si>
    <t>PT. SEMEN INDONESIA BETON</t>
  </si>
  <si>
    <t>1400000005</t>
  </si>
  <si>
    <t>1800000489</t>
  </si>
  <si>
    <r>
      <rPr>
        <sz val="10"/>
        <rFont val="Arial"/>
      </rPr>
      <t xml:space="preserve"> </t>
    </r>
    <r>
      <rPr>
        <sz val="10"/>
        <rFont val="Arial"/>
      </rPr>
      <t>Pot. Gaji Kary. Penugasan SI - SIB 10.2024</t>
    </r>
  </si>
  <si>
    <t>1400006948</t>
  </si>
  <si>
    <t>PAID BY CMS BANK BCA RN 7100000094</t>
  </si>
  <si>
    <t>1800000540</t>
  </si>
  <si>
    <r>
      <rPr>
        <sz val="10"/>
        <rFont val="Arial"/>
      </rPr>
      <t xml:space="preserve">Biaya Pemusnahan Limbah Used Refracto ex PT </t>
    </r>
    <r>
      <rPr>
        <sz val="10"/>
        <rFont val="Arial"/>
      </rPr>
      <t>MNJ</t>
    </r>
  </si>
  <si>
    <t>1400006951</t>
  </si>
  <si>
    <t>PAID BY CMS BANK BCA RN 7100000144</t>
  </si>
  <si>
    <t>1800000598</t>
  </si>
  <si>
    <r>
      <rPr>
        <sz val="10"/>
        <rFont val="Arial"/>
      </rPr>
      <t>Biaya Pemusnahan Limbah Used Refractory ex P</t>
    </r>
    <r>
      <rPr>
        <sz val="10"/>
        <rFont val="Arial"/>
      </rPr>
      <t>T MNJ</t>
    </r>
  </si>
  <si>
    <t>1400006949</t>
  </si>
  <si>
    <t>PAID BY CMS BANK BCA RN 7100000093</t>
  </si>
  <si>
    <t>1800000541</t>
  </si>
  <si>
    <r>
      <rPr>
        <sz val="10"/>
        <rFont val="Arial"/>
      </rPr>
      <t xml:space="preserve">Biaya Pemusnahan Limbah Sludge Non B3 ex PT </t>
    </r>
    <r>
      <rPr>
        <sz val="10"/>
        <rFont val="Arial"/>
      </rPr>
      <t>MNJ</t>
    </r>
  </si>
  <si>
    <t>1400006953</t>
  </si>
  <si>
    <t>1800000429</t>
  </si>
  <si>
    <t>1400007368</t>
  </si>
  <si>
    <t>1800000760</t>
  </si>
  <si>
    <r>
      <rPr>
        <sz val="10"/>
        <rFont val="Arial"/>
      </rPr>
      <t>Biaya Pemusnahan Limbah Gypsum Low Grade e</t>
    </r>
    <r>
      <rPr>
        <sz val="10"/>
        <rFont val="Arial"/>
      </rPr>
      <t>x PT MHK</t>
    </r>
  </si>
  <si>
    <t>PT SEMEN INDONESIA DISTRIBUTOR</t>
  </si>
  <si>
    <t>1400000006</t>
  </si>
  <si>
    <t>1800000544</t>
  </si>
  <si>
    <r>
      <rPr>
        <sz val="10"/>
        <rFont val="Arial"/>
      </rPr>
      <t xml:space="preserve"> </t>
    </r>
    <r>
      <rPr>
        <sz val="10"/>
        <rFont val="Arial"/>
      </rPr>
      <t>Pot. Gaji Kary. Penugasan SI - SID</t>
    </r>
    <r>
      <rPr>
        <sz val="10"/>
        <rFont val="Arial"/>
      </rPr>
      <t xml:space="preserve">  </t>
    </r>
    <r>
      <rPr>
        <sz val="10"/>
        <rFont val="Arial"/>
      </rPr>
      <t>11.2024</t>
    </r>
  </si>
  <si>
    <t>PT. BYAKTA LOKA HIJAU KIRANA</t>
  </si>
  <si>
    <t>1400007989</t>
  </si>
  <si>
    <t>1800000808</t>
  </si>
  <si>
    <r>
      <rPr>
        <sz val="10"/>
        <rFont val="Arial"/>
      </rPr>
      <t>Biaya Pemusnahan Limbah Sludge Cat ex PT BL</t>
    </r>
    <r>
      <rPr>
        <sz val="10"/>
        <rFont val="Arial"/>
      </rPr>
      <t>HK</t>
    </r>
  </si>
  <si>
    <t>PT BADAN SURYA BUANA SENTOSA</t>
  </si>
  <si>
    <t>1400000007</t>
  </si>
  <si>
    <t>1800000504</t>
  </si>
  <si>
    <t>Tagihan Pengembalian Ongkos Angkut - PT SBS</t>
  </si>
  <si>
    <t>PT TRIATA MULIA INDONESIA</t>
  </si>
  <si>
    <t>1400007789</t>
  </si>
  <si>
    <t>1800000499</t>
  </si>
  <si>
    <t>Biaya Pemusnahan Limbah FABA ex PT TMI</t>
  </si>
  <si>
    <t>1400000010</t>
  </si>
  <si>
    <t>PT SINERGI INFORMATIKA SEMEN INDONE</t>
  </si>
  <si>
    <t>0100000337</t>
  </si>
  <si>
    <t>1800000814</t>
  </si>
  <si>
    <t>Management Fee SISI Juli 2020</t>
  </si>
  <si>
    <t>0100000338</t>
  </si>
  <si>
    <t>1800000601</t>
  </si>
  <si>
    <t>Management Fee SISI Mei 2020</t>
  </si>
  <si>
    <t>PT BANK MANDIRI (PERSERO) TBK.</t>
  </si>
  <si>
    <t>1400000009</t>
  </si>
  <si>
    <t>11121161</t>
  </si>
  <si>
    <r>
      <rPr>
        <sz val="10"/>
        <rFont val="Arial"/>
      </rPr>
      <t>PAID BY CMS BANK MANDIRI KC GRESIK RN 2</t>
    </r>
    <r>
      <rPr>
        <sz val="10"/>
        <rFont val="Arial"/>
      </rPr>
      <t>100001316</t>
    </r>
  </si>
  <si>
    <t>1800000422</t>
  </si>
  <si>
    <t>Tagihan Listrik ATM Mandiri (GUSI) - Sep 24</t>
  </si>
  <si>
    <t>1400000008</t>
  </si>
  <si>
    <r>
      <rPr>
        <sz val="10"/>
        <rFont val="Arial"/>
      </rPr>
      <t>PAID BY CMS BANK MANDIRI KC GRESIK RN 2</t>
    </r>
    <r>
      <rPr>
        <sz val="10"/>
        <rFont val="Arial"/>
      </rPr>
      <t>100001276</t>
    </r>
  </si>
  <si>
    <t>1800000357</t>
  </si>
  <si>
    <t>Tagihan Listrik ATM Mandiri GUSI - Agustus 24</t>
  </si>
  <si>
    <t>PT. PUTRA BIMA INTERNUSA</t>
  </si>
  <si>
    <t>1400008865</t>
  </si>
  <si>
    <t>1800000823</t>
  </si>
  <si>
    <t>Biaya Pemusnahan Limbah RDF ex PT PBI</t>
  </si>
  <si>
    <t>ARDIYAN JAYA TRANS, PT</t>
  </si>
  <si>
    <t>1400008875</t>
  </si>
  <si>
    <r>
      <rPr>
        <sz val="10"/>
        <rFont val="Arial"/>
      </rPr>
      <t>Biaya Pemusnahan Limbah Bottom Ash ex PT AJ</t>
    </r>
    <r>
      <rPr>
        <sz val="10"/>
        <rFont val="Arial"/>
      </rPr>
      <t>T</t>
    </r>
  </si>
  <si>
    <t>1800000464</t>
  </si>
  <si>
    <t>1400008878</t>
  </si>
  <si>
    <t>bayar Biaya Pemusnahan Limbah SBE ex PT AJT</t>
  </si>
  <si>
    <t>1800000848</t>
  </si>
  <si>
    <t>Biaya Pemusnahan Limbah SBE ex PT AJT</t>
  </si>
  <si>
    <t>1400008876</t>
  </si>
  <si>
    <t>1800000519</t>
  </si>
  <si>
    <t>PT JAYA JAGAT RAYA</t>
  </si>
  <si>
    <t>1400008872</t>
  </si>
  <si>
    <r>
      <rPr>
        <sz val="10"/>
        <rFont val="Arial"/>
      </rPr>
      <t>PAID BY CMS BANK MANDIRI KC GRESIK RN 7</t>
    </r>
    <r>
      <rPr>
        <sz val="10"/>
        <rFont val="Arial"/>
      </rPr>
      <t>100000216</t>
    </r>
  </si>
  <si>
    <t>1800000656</t>
  </si>
  <si>
    <r>
      <rPr>
        <sz val="10"/>
        <rFont val="Arial"/>
      </rPr>
      <t>Biaya Pemusnahan Limbah Bottom Ash ex PT JJ</t>
    </r>
    <r>
      <rPr>
        <sz val="10"/>
        <rFont val="Arial"/>
      </rPr>
      <t>R</t>
    </r>
  </si>
  <si>
    <t>PT. LEWIND</t>
  </si>
  <si>
    <t>1400008877</t>
  </si>
  <si>
    <r>
      <rPr>
        <sz val="10"/>
        <rFont val="Arial"/>
      </rPr>
      <t>Bayar Biaya Pemusnahan Limbah FABA ex PT L</t>
    </r>
    <r>
      <rPr>
        <sz val="10"/>
        <rFont val="Arial"/>
      </rPr>
      <t>E</t>
    </r>
  </si>
  <si>
    <t>1400182174</t>
  </si>
  <si>
    <r>
      <rPr>
        <sz val="10"/>
        <rFont val="Arial"/>
      </rPr>
      <t>Kurang Bayar Biaya Pemusnahan Limbah FABA e</t>
    </r>
    <r>
      <rPr>
        <sz val="10"/>
        <rFont val="Arial"/>
      </rPr>
      <t>x PT LE</t>
    </r>
  </si>
  <si>
    <t>1800000265</t>
  </si>
  <si>
    <t>1400008871</t>
  </si>
  <si>
    <t>1800000822</t>
  </si>
  <si>
    <r>
      <rPr>
        <sz val="10"/>
        <rFont val="Arial"/>
      </rPr>
      <t xml:space="preserve">Biaya Pemusnahan Limbah Material Rejct ex PT </t>
    </r>
    <r>
      <rPr>
        <sz val="10"/>
        <rFont val="Arial"/>
      </rPr>
      <t>PBI</t>
    </r>
  </si>
  <si>
    <t>1400008873</t>
  </si>
  <si>
    <r>
      <rPr>
        <sz val="10"/>
        <rFont val="Arial"/>
      </rPr>
      <t>PAID BY CMS BANK MANDIRI KC GRESIK RN 7</t>
    </r>
    <r>
      <rPr>
        <sz val="10"/>
        <rFont val="Arial"/>
      </rPr>
      <t>100000278</t>
    </r>
  </si>
  <si>
    <t>1800000730</t>
  </si>
  <si>
    <t>1400008869</t>
  </si>
  <si>
    <t>1800000824</t>
  </si>
  <si>
    <r>
      <rPr>
        <sz val="10"/>
        <rFont val="Arial"/>
      </rPr>
      <t>Biaya Pemusnahan Limbah Sludge IPAL ex PT P</t>
    </r>
    <r>
      <rPr>
        <sz val="10"/>
        <rFont val="Arial"/>
      </rPr>
      <t>BI</t>
    </r>
  </si>
  <si>
    <t>PT TEKNOTAMA LINGKUNGAN INTERNUSA</t>
  </si>
  <si>
    <t>1400008862</t>
  </si>
  <si>
    <r>
      <rPr>
        <sz val="10"/>
        <rFont val="Arial"/>
      </rPr>
      <t>PAID BY CMS BANK MANDIRI KC GRESIK RN 7</t>
    </r>
    <r>
      <rPr>
        <sz val="10"/>
        <rFont val="Arial"/>
      </rPr>
      <t>100000236</t>
    </r>
  </si>
  <si>
    <t>1800000750</t>
  </si>
  <si>
    <t>Biaya Pemusnahan Limbah Bottom Ash ex PT TLI</t>
  </si>
  <si>
    <t>1400008864</t>
  </si>
  <si>
    <r>
      <rPr>
        <sz val="10"/>
        <rFont val="Arial"/>
      </rPr>
      <t>PAID BY CMS BANK MANDIRI KC GRESIK RN 7</t>
    </r>
    <r>
      <rPr>
        <sz val="10"/>
        <rFont val="Arial"/>
      </rPr>
      <t>100000183</t>
    </r>
  </si>
  <si>
    <t>1800000688</t>
  </si>
  <si>
    <t>1400008870</t>
  </si>
  <si>
    <t>1800000825</t>
  </si>
  <si>
    <r>
      <rPr>
        <sz val="10"/>
        <rFont val="Arial"/>
      </rPr>
      <t xml:space="preserve">Biaya Pemusnahan Limbah Sludge NonB3 ex PT </t>
    </r>
    <r>
      <rPr>
        <sz val="10"/>
        <rFont val="Arial"/>
      </rPr>
      <t>PBI</t>
    </r>
  </si>
  <si>
    <t>1400008868</t>
  </si>
  <si>
    <t>1800000820</t>
  </si>
  <si>
    <r>
      <rPr>
        <sz val="10"/>
        <rFont val="Arial"/>
      </rPr>
      <t xml:space="preserve">Biaya Pemusnahan Limbah Carbon Active ex PT </t>
    </r>
    <r>
      <rPr>
        <sz val="10"/>
        <rFont val="Arial"/>
      </rPr>
      <t>PBI</t>
    </r>
  </si>
  <si>
    <t>1400008867</t>
  </si>
  <si>
    <t>1800000819</t>
  </si>
  <si>
    <r>
      <rPr>
        <sz val="10"/>
        <rFont val="Arial"/>
      </rPr>
      <t>Biaya Pemusnahan Limbah Bottom Ash NonB3 ex</t>
    </r>
    <r>
      <rPr>
        <sz val="10"/>
        <rFont val="Arial"/>
      </rPr>
      <t xml:space="preserve"> </t>
    </r>
    <r>
      <rPr>
        <sz val="10"/>
        <rFont val="Arial"/>
      </rPr>
      <t>PT PBI</t>
    </r>
  </si>
  <si>
    <t>1400008866</t>
  </si>
  <si>
    <t>1800000821</t>
  </si>
  <si>
    <t>Biaya Pemusnahan Limbah FABA ex PT PBI</t>
  </si>
  <si>
    <t>1400008863</t>
  </si>
  <si>
    <r>
      <rPr>
        <sz val="10"/>
        <rFont val="Arial"/>
      </rPr>
      <t>PAID BY CMS BANK MANDIRI KC GRESIK RN 7</t>
    </r>
    <r>
      <rPr>
        <sz val="10"/>
        <rFont val="Arial"/>
      </rPr>
      <t>100000237</t>
    </r>
  </si>
  <si>
    <t>1800000749</t>
  </si>
  <si>
    <r>
      <rPr>
        <sz val="10"/>
        <rFont val="Arial"/>
      </rPr>
      <t>Biaya Pemusnahan Limbah Non B3 - AM ex PT T</t>
    </r>
    <r>
      <rPr>
        <sz val="10"/>
        <rFont val="Arial"/>
      </rPr>
      <t>LI</t>
    </r>
  </si>
  <si>
    <t>1400008879</t>
  </si>
  <si>
    <r>
      <rPr>
        <sz val="10"/>
        <rFont val="Arial"/>
      </rPr>
      <t>Biaya Pemusnahan Limbah Sludge Paper ex PT T</t>
    </r>
    <r>
      <rPr>
        <sz val="10"/>
        <rFont val="Arial"/>
      </rPr>
      <t>MI</t>
    </r>
  </si>
  <si>
    <t>1800000287</t>
  </si>
  <si>
    <t>0100000345</t>
  </si>
  <si>
    <t>1800000967</t>
  </si>
  <si>
    <t>Management Fee SISI Agustus 2020</t>
  </si>
  <si>
    <t>0100000343</t>
  </si>
  <si>
    <t>1800000463</t>
  </si>
  <si>
    <t>Management Fee SISI April 2020</t>
  </si>
  <si>
    <t>0100000344</t>
  </si>
  <si>
    <t>Management Fee SISI Maret 2020</t>
  </si>
  <si>
    <t>0100000346</t>
  </si>
  <si>
    <t>1800000210</t>
  </si>
  <si>
    <t>Management Fee SISI Februari 2020</t>
  </si>
  <si>
    <t>0100000347</t>
  </si>
  <si>
    <t>1800001110</t>
  </si>
  <si>
    <t>Management Fee SISI September 2020</t>
  </si>
  <si>
    <t>1400010555</t>
  </si>
  <si>
    <r>
      <rPr>
        <sz val="10"/>
        <rFont val="Arial"/>
      </rPr>
      <t>Biaya Pemusnahan Limbah Fly Ash ex</t>
    </r>
    <r>
      <rPr>
        <sz val="10"/>
        <rFont val="Arial"/>
      </rPr>
      <t xml:space="preserve">  </t>
    </r>
    <r>
      <rPr>
        <sz val="10"/>
        <rFont val="Arial"/>
      </rPr>
      <t>PT WST</t>
    </r>
  </si>
  <si>
    <t>1800000152</t>
  </si>
  <si>
    <t>1400010556</t>
  </si>
  <si>
    <r>
      <rPr>
        <sz val="10"/>
        <rFont val="Arial"/>
      </rPr>
      <t>Biaya Pemusnahan Limbah Dust Aluminium ex</t>
    </r>
    <r>
      <rPr>
        <sz val="10"/>
        <rFont val="Arial"/>
      </rPr>
      <t xml:space="preserve">  </t>
    </r>
    <r>
      <rPr>
        <sz val="10"/>
        <rFont val="Arial"/>
      </rPr>
      <t>P</t>
    </r>
    <r>
      <rPr>
        <sz val="10"/>
        <rFont val="Arial"/>
      </rPr>
      <t>T WST</t>
    </r>
  </si>
  <si>
    <t>1800000151</t>
  </si>
  <si>
    <t>1400009679</t>
  </si>
  <si>
    <t>1800000807</t>
  </si>
  <si>
    <t>PT MAKMUR JAYA BERKAT BERSAMA</t>
  </si>
  <si>
    <t>1400000011</t>
  </si>
  <si>
    <t>1800000500</t>
  </si>
  <si>
    <t>Tagihan Pengembalian Ongkos Angkut - PT MJJB</t>
  </si>
  <si>
    <t>PT. CAHAYA INDAH MOJOKERTO</t>
  </si>
  <si>
    <t>1400012694</t>
  </si>
  <si>
    <t>1800000726</t>
  </si>
  <si>
    <t>Biaya Pemusnahan Limbah Resin ex PT CIM</t>
  </si>
  <si>
    <t>1800000725</t>
  </si>
  <si>
    <r>
      <rPr>
        <sz val="10"/>
        <rFont val="Arial"/>
      </rPr>
      <t>Biaya Pemusnahan Limbah Residu Prod ex PT CI</t>
    </r>
    <r>
      <rPr>
        <sz val="10"/>
        <rFont val="Arial"/>
      </rPr>
      <t>M</t>
    </r>
  </si>
  <si>
    <t>1800000729</t>
  </si>
  <si>
    <t>Biaya Pemusnahan Limbah Steel Slag ex PT CIM</t>
  </si>
  <si>
    <t>1800000727</t>
  </si>
  <si>
    <r>
      <rPr>
        <sz val="10"/>
        <rFont val="Arial"/>
      </rPr>
      <t>Biaya Pemusnahan Limbah Sludge IPAL</t>
    </r>
    <r>
      <rPr>
        <sz val="10"/>
        <rFont val="Arial"/>
      </rPr>
      <t xml:space="preserve">  </t>
    </r>
    <r>
      <rPr>
        <sz val="10"/>
        <rFont val="Arial"/>
      </rPr>
      <t>ex PT CI</t>
    </r>
    <r>
      <rPr>
        <sz val="10"/>
        <rFont val="Arial"/>
      </rPr>
      <t>M</t>
    </r>
  </si>
  <si>
    <t>1800000728</t>
  </si>
  <si>
    <r>
      <rPr>
        <sz val="10"/>
        <rFont val="Arial"/>
      </rPr>
      <t>Biaya Pemusnahan Limbah SBE</t>
    </r>
    <r>
      <rPr>
        <sz val="10"/>
        <rFont val="Arial"/>
      </rPr>
      <t xml:space="preserve">  </t>
    </r>
    <r>
      <rPr>
        <sz val="10"/>
        <rFont val="Arial"/>
      </rPr>
      <t>ex PT CIM</t>
    </r>
  </si>
  <si>
    <t>1800000724</t>
  </si>
  <si>
    <t>Biaya Pemusnahan Limbah FABA ex PT CIM</t>
  </si>
  <si>
    <t>PT KONSULTA SEMEN GRESIK</t>
  </si>
  <si>
    <t>1400000014</t>
  </si>
  <si>
    <t>1800000574</t>
  </si>
  <si>
    <t>Penagihan Air Bersih - Des 2024</t>
  </si>
  <si>
    <t>KOPERASI KONSUMEN WARGA SEMEN GRESIK</t>
  </si>
  <si>
    <t>1400011447</t>
  </si>
  <si>
    <t>1800000780</t>
  </si>
  <si>
    <r>
      <rPr>
        <sz val="10"/>
        <rFont val="Arial"/>
      </rPr>
      <t>TAGIHAN LISTRIK KOPERASI KONSUMEN KWS</t>
    </r>
    <r>
      <rPr>
        <sz val="10"/>
        <rFont val="Arial"/>
      </rPr>
      <t>G_NOV 24</t>
    </r>
  </si>
  <si>
    <t>1400000012</t>
  </si>
  <si>
    <t>1800000570</t>
  </si>
  <si>
    <t>PT TELEKOMUNIKASI SELULAR</t>
  </si>
  <si>
    <t>1400000013</t>
  </si>
  <si>
    <t>1800000586</t>
  </si>
  <si>
    <t>Tagihan Listrik TELEKOMSEL - Des 24</t>
  </si>
  <si>
    <t>PT. TRI PUTRA JAYA SENTOSA</t>
  </si>
  <si>
    <t>1400013432</t>
  </si>
  <si>
    <t>PT. TRI PUTRA JAYA SENTO</t>
  </si>
  <si>
    <t>1800000619</t>
  </si>
  <si>
    <r>
      <rPr>
        <sz val="10"/>
        <rFont val="Arial"/>
      </rPr>
      <t>Biaya Pemusnahan Limbah Sludge Paper ex PT T</t>
    </r>
    <r>
      <rPr>
        <sz val="10"/>
        <rFont val="Arial"/>
      </rPr>
      <t>JS</t>
    </r>
  </si>
  <si>
    <t>1800000618</t>
  </si>
  <si>
    <r>
      <rPr>
        <sz val="10"/>
        <rFont val="Arial"/>
      </rPr>
      <t>Biaya Pemusnahan Limbah Bottom Ash ex PT TJ</t>
    </r>
    <r>
      <rPr>
        <sz val="10"/>
        <rFont val="Arial"/>
      </rPr>
      <t>S</t>
    </r>
  </si>
  <si>
    <t>PT SWABINA GATRA</t>
  </si>
  <si>
    <t>1400000017</t>
  </si>
  <si>
    <r>
      <rPr>
        <sz val="10"/>
        <rFont val="Arial"/>
      </rPr>
      <t>PAID BY CMS BANK MANDIRI KC GRESIK RN 2</t>
    </r>
    <r>
      <rPr>
        <sz val="10"/>
        <rFont val="Arial"/>
      </rPr>
      <t>100001296</t>
    </r>
  </si>
  <si>
    <t>1800000402</t>
  </si>
  <si>
    <t>Tagihan Air Sanitasi SWAB - Agustus 24</t>
  </si>
  <si>
    <t>FEBRI NURCAHYANI</t>
  </si>
  <si>
    <t>1400013105</t>
  </si>
  <si>
    <t>PENDAPATAN GS DES-FEBRI NURCAHYANI</t>
  </si>
  <si>
    <t>1800000006</t>
  </si>
  <si>
    <r>
      <rPr>
        <sz val="10"/>
        <rFont val="Arial"/>
      </rPr>
      <t>PENDAPATAN GRAHA SANDIYA DESEMBER 2</t>
    </r>
    <r>
      <rPr>
        <sz val="10"/>
        <rFont val="Arial"/>
      </rPr>
      <t>024</t>
    </r>
  </si>
  <si>
    <t>YATMUJI</t>
  </si>
  <si>
    <t>1400013106</t>
  </si>
  <si>
    <t>PENDAPATAN GS DES-YATMUJI</t>
  </si>
  <si>
    <t>1800000007</t>
  </si>
  <si>
    <t>HERMANTO</t>
  </si>
  <si>
    <t>1400013107</t>
  </si>
  <si>
    <t>PENDAPATAN GS DES-HERMANTO</t>
  </si>
  <si>
    <t>1800000008</t>
  </si>
  <si>
    <t>ZUHROTUS SHOLIHAH ZAIN</t>
  </si>
  <si>
    <t>1400013108</t>
  </si>
  <si>
    <r>
      <rPr>
        <sz val="10"/>
        <rFont val="Arial"/>
      </rPr>
      <t xml:space="preserve">PENDAPATAN GS DES-ZUHROTUS SHOLIHAH </t>
    </r>
    <r>
      <rPr>
        <sz val="10"/>
        <rFont val="Arial"/>
      </rPr>
      <t>ZAIN</t>
    </r>
  </si>
  <si>
    <t>1800000009</t>
  </si>
  <si>
    <t>SUHARTONO</t>
  </si>
  <si>
    <t>1400013111</t>
  </si>
  <si>
    <t>PENDAPATAN GS DES-SUHARTONO</t>
  </si>
  <si>
    <t>1800000010</t>
  </si>
  <si>
    <t>RIDA ZUBAIDA</t>
  </si>
  <si>
    <t>1400013112</t>
  </si>
  <si>
    <t>PENDAPATAN GS DES-RIDA ZUBAIDA</t>
  </si>
  <si>
    <t>1800000011</t>
  </si>
  <si>
    <t>JAYUS ISWANDI</t>
  </si>
  <si>
    <t>1400013104</t>
  </si>
  <si>
    <t>PENDAPATAN GS DES-JAYUS ISWANDI</t>
  </si>
  <si>
    <t>1800000012</t>
  </si>
  <si>
    <t>1400000018</t>
  </si>
  <si>
    <r>
      <rPr>
        <sz val="10"/>
        <rFont val="Arial"/>
      </rPr>
      <t>PAID BY CMS BANK MANDIRI KC GRESIK RN 2</t>
    </r>
    <r>
      <rPr>
        <sz val="10"/>
        <rFont val="Arial"/>
      </rPr>
      <t>100001295</t>
    </r>
  </si>
  <si>
    <t>1800000412</t>
  </si>
  <si>
    <t>Tagihan Air Bersih SWAB - Sep 24</t>
  </si>
  <si>
    <t>1400013103</t>
  </si>
  <si>
    <r>
      <rPr>
        <sz val="10"/>
        <rFont val="Arial"/>
      </rPr>
      <t>PAID BY CMS BANK MANDIRI KC GRESIK RN 7</t>
    </r>
    <r>
      <rPr>
        <sz val="10"/>
        <rFont val="Arial"/>
      </rPr>
      <t>100000120</t>
    </r>
  </si>
  <si>
    <t>1800000581</t>
  </si>
  <si>
    <t>Tagihan Pem. Listrik Tuban Swabina Juli 2024</t>
  </si>
  <si>
    <t>ARIF PURWANTO</t>
  </si>
  <si>
    <t>1400013109</t>
  </si>
  <si>
    <t>PENDAPATAN GS DES-ARIF PURWANTO</t>
  </si>
  <si>
    <t>1800000018</t>
  </si>
  <si>
    <t>PT SEMEN BATURAJA</t>
  </si>
  <si>
    <t>1400000015</t>
  </si>
  <si>
    <t>1800000546</t>
  </si>
  <si>
    <r>
      <rPr>
        <sz val="10"/>
        <rFont val="Arial"/>
      </rPr>
      <t xml:space="preserve"> </t>
    </r>
    <r>
      <rPr>
        <sz val="10"/>
        <rFont val="Arial"/>
      </rPr>
      <t>Pot. Gaji Kary. Penugasan SI - SMBR 11.2024</t>
    </r>
  </si>
  <si>
    <t>SUPRAPTO</t>
  </si>
  <si>
    <t>1400013113</t>
  </si>
  <si>
    <t>PENDAPATAN GS DES-SUPRAPTO</t>
  </si>
  <si>
    <t>1800000016</t>
  </si>
  <si>
    <t>EDI SUGIHARTO</t>
  </si>
  <si>
    <t>1400013110</t>
  </si>
  <si>
    <t>PENDAPATAN GS DES-EDI SUGIHARTO</t>
  </si>
  <si>
    <t>1800000017</t>
  </si>
  <si>
    <t>DHITA NUGRAHING RAMADHANI</t>
  </si>
  <si>
    <t>1400013114</t>
  </si>
  <si>
    <r>
      <rPr>
        <sz val="10"/>
        <rFont val="Arial"/>
      </rPr>
      <t>PENDAPATAN GS DES-DHITA NUGRAHING RA</t>
    </r>
    <r>
      <rPr>
        <sz val="10"/>
        <rFont val="Arial"/>
      </rPr>
      <t>MADHANI</t>
    </r>
  </si>
  <si>
    <t>1800000014</t>
  </si>
  <si>
    <t>ASIYAH</t>
  </si>
  <si>
    <t>1400013116</t>
  </si>
  <si>
    <t>PENDAPATAN GS DES-ASIYAH</t>
  </si>
  <si>
    <t>1800000015</t>
  </si>
  <si>
    <t>BPR Mentari Terang</t>
  </si>
  <si>
    <t>1400013115</t>
  </si>
  <si>
    <t>PENDAPATAN GS DES-BPR Mentari Terang</t>
  </si>
  <si>
    <t>1800000013</t>
  </si>
  <si>
    <t>PT SURA RAYA INTI</t>
  </si>
  <si>
    <t>1400000016</t>
  </si>
  <si>
    <t>1800000505</t>
  </si>
  <si>
    <t>Tagihan Pengembalian Ongkos Angkut - PT SRI</t>
  </si>
  <si>
    <t>PT DELTA ARTHA BAHARI NUSANTARA</t>
  </si>
  <si>
    <t>1400013985</t>
  </si>
  <si>
    <t>1800000775</t>
  </si>
  <si>
    <r>
      <rPr>
        <sz val="10"/>
        <rFont val="Arial"/>
      </rPr>
      <t>Tag. Pem. Listrik Gresik DAB Sept KurangTagih 2</t>
    </r>
    <r>
      <rPr>
        <sz val="10"/>
        <rFont val="Arial"/>
      </rPr>
      <t>024</t>
    </r>
  </si>
  <si>
    <t>1400013984</t>
  </si>
  <si>
    <t>1800000803</t>
  </si>
  <si>
    <t>Tagihan Pem. Listrik Gresik DAB November 2024</t>
  </si>
  <si>
    <t>UNITED TRACTORS SEMEN GRESIK</t>
  </si>
  <si>
    <t>1400000055</t>
  </si>
  <si>
    <t>sisa voucher 1400000782</t>
  </si>
  <si>
    <t>0100002106</t>
  </si>
  <si>
    <t>1800000421</t>
  </si>
  <si>
    <t>DANA PENSIUN SEMEN GRESIK</t>
  </si>
  <si>
    <t>1400000023</t>
  </si>
  <si>
    <r>
      <rPr>
        <sz val="10"/>
        <rFont val="Arial"/>
      </rPr>
      <t>PAID BY CMS BANK MANDIRI KC GRESIK RN 2</t>
    </r>
    <r>
      <rPr>
        <sz val="10"/>
        <rFont val="Arial"/>
      </rPr>
      <t>100001421</t>
    </r>
  </si>
  <si>
    <t>1800000575</t>
  </si>
  <si>
    <t>1400000040</t>
  </si>
  <si>
    <r>
      <rPr>
        <sz val="10"/>
        <rFont val="Arial"/>
      </rPr>
      <t>Pemakaian</t>
    </r>
    <r>
      <rPr>
        <sz val="10"/>
        <rFont val="Arial"/>
      </rPr>
      <t xml:space="preserve">  </t>
    </r>
    <r>
      <rPr>
        <sz val="10"/>
        <rFont val="Arial"/>
      </rPr>
      <t>Air Bersih Periode</t>
    </r>
  </si>
  <si>
    <t>1800001042</t>
  </si>
  <si>
    <r>
      <rPr>
        <sz val="10"/>
        <rFont val="Arial"/>
      </rPr>
      <t>Pemakaian</t>
    </r>
    <r>
      <rPr>
        <sz val="10"/>
        <rFont val="Arial"/>
      </rPr>
      <t xml:space="preserve">  </t>
    </r>
    <r>
      <rPr>
        <sz val="10"/>
        <rFont val="Arial"/>
      </rPr>
      <t>Air Bersih Periode Juni</t>
    </r>
    <r>
      <rPr>
        <sz val="10"/>
        <rFont val="Arial"/>
      </rPr>
      <t xml:space="preserve">   </t>
    </r>
    <r>
      <rPr>
        <sz val="10"/>
        <rFont val="Arial"/>
      </rPr>
      <t>2019</t>
    </r>
  </si>
  <si>
    <t>1400000035</t>
  </si>
  <si>
    <t>1800000562</t>
  </si>
  <si>
    <t>1400000037</t>
  </si>
  <si>
    <t>Tag. Pem Air Gresik SISI Des</t>
  </si>
  <si>
    <t>1800002164</t>
  </si>
  <si>
    <r>
      <rPr>
        <sz val="10"/>
        <rFont val="Arial"/>
      </rPr>
      <t>Tag. Pem Air Gresik SISI Des</t>
    </r>
    <r>
      <rPr>
        <sz val="10"/>
        <rFont val="Arial"/>
      </rPr>
      <t xml:space="preserve">  </t>
    </r>
    <r>
      <rPr>
        <sz val="10"/>
        <rFont val="Arial"/>
      </rPr>
      <t>2019</t>
    </r>
  </si>
  <si>
    <t>1400000041</t>
  </si>
  <si>
    <t>Tag Pem Air Gresik SISI Mei 2</t>
  </si>
  <si>
    <t>1800000584</t>
  </si>
  <si>
    <t>Tag Pem Air Gresik SISI Mei 2020</t>
  </si>
  <si>
    <t>1400000042</t>
  </si>
  <si>
    <r>
      <rPr>
        <sz val="10"/>
        <rFont val="Arial"/>
      </rPr>
      <t>Pemakaian</t>
    </r>
    <r>
      <rPr>
        <sz val="10"/>
        <rFont val="Arial"/>
      </rPr>
      <t xml:space="preserve">  </t>
    </r>
    <r>
      <rPr>
        <sz val="10"/>
        <rFont val="Arial"/>
      </rPr>
      <t>Air Bersih</t>
    </r>
    <r>
      <rPr>
        <sz val="10"/>
        <rFont val="Arial"/>
      </rPr>
      <t xml:space="preserve">  </t>
    </r>
    <r>
      <rPr>
        <sz val="10"/>
        <rFont val="Arial"/>
      </rPr>
      <t>Period</t>
    </r>
  </si>
  <si>
    <t>1800000548</t>
  </si>
  <si>
    <r>
      <rPr>
        <sz val="10"/>
        <rFont val="Arial"/>
      </rPr>
      <t>Pemakaian</t>
    </r>
    <r>
      <rPr>
        <sz val="10"/>
        <rFont val="Arial"/>
      </rPr>
      <t xml:space="preserve">  </t>
    </r>
    <r>
      <rPr>
        <sz val="10"/>
        <rFont val="Arial"/>
      </rPr>
      <t>Air Bersih</t>
    </r>
    <r>
      <rPr>
        <sz val="10"/>
        <rFont val="Arial"/>
      </rPr>
      <t xml:space="preserve">  </t>
    </r>
    <r>
      <rPr>
        <sz val="10"/>
        <rFont val="Arial"/>
      </rPr>
      <t>Periode Maret</t>
    </r>
    <r>
      <rPr>
        <sz val="10"/>
        <rFont val="Arial"/>
      </rPr>
      <t xml:space="preserve">  </t>
    </r>
    <r>
      <rPr>
        <sz val="10"/>
        <rFont val="Arial"/>
      </rPr>
      <t>2019</t>
    </r>
  </si>
  <si>
    <t>1400000038</t>
  </si>
  <si>
    <t>Tag Pem Air Gresik SISI Juli</t>
  </si>
  <si>
    <t>1800000804</t>
  </si>
  <si>
    <t>Tag Pem Air Gresik SISI Juli 2020</t>
  </si>
  <si>
    <t>1400000043</t>
  </si>
  <si>
    <t>Tag Pem Air Gresik SISI Jan 2</t>
  </si>
  <si>
    <t>1800000087</t>
  </si>
  <si>
    <t>Tag Pem Air Gresik SISI Jan 2020</t>
  </si>
  <si>
    <t>1400000044</t>
  </si>
  <si>
    <t>1800000913</t>
  </si>
  <si>
    <r>
      <rPr>
        <sz val="10"/>
        <rFont val="Arial"/>
      </rPr>
      <t>Pemakaian</t>
    </r>
    <r>
      <rPr>
        <sz val="10"/>
        <rFont val="Arial"/>
      </rPr>
      <t xml:space="preserve">  </t>
    </r>
    <r>
      <rPr>
        <sz val="10"/>
        <rFont val="Arial"/>
      </rPr>
      <t>Air Bersih Periode Mei</t>
    </r>
    <r>
      <rPr>
        <sz val="10"/>
        <rFont val="Arial"/>
      </rPr>
      <t xml:space="preserve">   </t>
    </r>
    <r>
      <rPr>
        <sz val="10"/>
        <rFont val="Arial"/>
      </rPr>
      <t>2019</t>
    </r>
  </si>
  <si>
    <t>1400000039</t>
  </si>
  <si>
    <t>Tag Pem Air Gresik SISI Agust</t>
  </si>
  <si>
    <t>1800000995</t>
  </si>
  <si>
    <t>Tag Pem Air Gresik SISI Agustus 2020</t>
  </si>
  <si>
    <t>PT INDOSAT TBK</t>
  </si>
  <si>
    <t>1400013417</t>
  </si>
  <si>
    <r>
      <rPr>
        <sz val="10"/>
        <rFont val="Arial"/>
      </rPr>
      <t>PAID BY CMS BANK MANDIRI KC GRESIK RN 7</t>
    </r>
    <r>
      <rPr>
        <sz val="10"/>
        <rFont val="Arial"/>
      </rPr>
      <t>100000331</t>
    </r>
  </si>
  <si>
    <t>1800000802</t>
  </si>
  <si>
    <t>Tagihan Pem. Listrik Tuban Indosat Oktober 2024</t>
  </si>
  <si>
    <t>1400000045</t>
  </si>
  <si>
    <t>Tag Pem Air Gresik SISI April</t>
  </si>
  <si>
    <t>1800000449</t>
  </si>
  <si>
    <t>Tag Pem Air Gresik SISI April 2020</t>
  </si>
  <si>
    <t>1400000046</t>
  </si>
  <si>
    <r>
      <rPr>
        <sz val="10"/>
        <rFont val="Arial"/>
      </rPr>
      <t>Pemakaian</t>
    </r>
    <r>
      <rPr>
        <sz val="10"/>
        <rFont val="Arial"/>
      </rPr>
      <t xml:space="preserve">  </t>
    </r>
    <r>
      <rPr>
        <sz val="10"/>
        <rFont val="Arial"/>
      </rPr>
      <t>Air Bersih</t>
    </r>
    <r>
      <rPr>
        <sz val="10"/>
        <rFont val="Arial"/>
      </rPr>
      <t xml:space="preserve">  </t>
    </r>
    <r>
      <rPr>
        <sz val="10"/>
        <rFont val="Arial"/>
      </rPr>
      <t>Periode April</t>
    </r>
    <r>
      <rPr>
        <sz val="10"/>
        <rFont val="Arial"/>
      </rPr>
      <t xml:space="preserve">  </t>
    </r>
    <r>
      <rPr>
        <sz val="10"/>
        <rFont val="Arial"/>
      </rPr>
      <t>2019</t>
    </r>
  </si>
  <si>
    <t>1400000047</t>
  </si>
  <si>
    <t>Tag Pem Air Gresik SISI Maret</t>
  </si>
  <si>
    <t>1800000320</t>
  </si>
  <si>
    <t>Tag Pem Air Gresik SISI Maret 2020</t>
  </si>
  <si>
    <t>1400000048</t>
  </si>
  <si>
    <t>Tag Pem Air Gresik SISI Septe</t>
  </si>
  <si>
    <t>1800001095</t>
  </si>
  <si>
    <t>Tag Pem Air Gresik SISI September 2020</t>
  </si>
  <si>
    <t>1400000064</t>
  </si>
  <si>
    <t>Man. Fee Rapel A</t>
  </si>
  <si>
    <t>1800000761</t>
  </si>
  <si>
    <t>UTSG - AHP - Man. Fee Rapel Apr-Jul 2022</t>
  </si>
  <si>
    <t>1400000062</t>
  </si>
  <si>
    <t>Pot. Kry penugasan Sep 2022</t>
  </si>
  <si>
    <t>1800000710</t>
  </si>
  <si>
    <t>1400013428</t>
  </si>
  <si>
    <t>Biaya Pemusnahan Limbah FABA ex PT LE</t>
  </si>
  <si>
    <t>1400000068</t>
  </si>
  <si>
    <t>Pot. Gaji Kary. Penugasan SI</t>
  </si>
  <si>
    <t>1800000342</t>
  </si>
  <si>
    <t>Pot. Gaji Kary. Penugasan SI - UTSG 05.2023</t>
  </si>
  <si>
    <t>1400000061</t>
  </si>
  <si>
    <t>Potongan Karyawan Penugasan J</t>
  </si>
  <si>
    <t>1800000559</t>
  </si>
  <si>
    <t>Potongan Karyawan Penugasan Juli 2022</t>
  </si>
  <si>
    <t>PT. SEMEN INDONESIA INTERNATIONAL</t>
  </si>
  <si>
    <t>1400000022</t>
  </si>
  <si>
    <t>1800000450</t>
  </si>
  <si>
    <r>
      <rPr>
        <sz val="10"/>
        <rFont val="Arial"/>
      </rPr>
      <t xml:space="preserve"> </t>
    </r>
    <r>
      <rPr>
        <sz val="10"/>
        <rFont val="Arial"/>
      </rPr>
      <t>Pot. Gaji Kary. Penugasan SI - SII 09.2024</t>
    </r>
  </si>
  <si>
    <t>PT BINAMULIA BHAKTIPERSADA</t>
  </si>
  <si>
    <t>1400000019</t>
  </si>
  <si>
    <r>
      <rPr>
        <sz val="10"/>
        <rFont val="Arial"/>
      </rPr>
      <t>Tagihan Pengembalian Ongkos Angkut - PT Bina</t>
    </r>
    <r>
      <rPr>
        <sz val="10"/>
        <rFont val="Arial"/>
      </rPr>
      <t>mulia</t>
    </r>
  </si>
  <si>
    <t>PT SOLUSI BANGUN INDONESIA</t>
  </si>
  <si>
    <t>1400000029</t>
  </si>
  <si>
    <r>
      <rPr>
        <sz val="10"/>
        <rFont val="Arial"/>
      </rPr>
      <t xml:space="preserve"> </t>
    </r>
    <r>
      <rPr>
        <sz val="10"/>
        <rFont val="Arial"/>
      </rPr>
      <t>Pot. Gaji Kary. Penugasan SI - SBI 12.2023</t>
    </r>
  </si>
  <si>
    <t>1400000070</t>
  </si>
  <si>
    <t>1800000451</t>
  </si>
  <si>
    <t>Pot. Gaji Kary. Penugasan SI - UTSG 07.2023</t>
  </si>
  <si>
    <t>1400000072</t>
  </si>
  <si>
    <t>1800000508</t>
  </si>
  <si>
    <t>Pot. Gaji Kary. Penugasan SI - UTSG 08.2023</t>
  </si>
  <si>
    <t>1400000073</t>
  </si>
  <si>
    <t>Pot. Gaji Kary. Penugasan SI - UTSG 09.2023</t>
  </si>
  <si>
    <t>1400000066</t>
  </si>
  <si>
    <r>
      <rPr>
        <sz val="10"/>
        <rFont val="Arial"/>
      </rPr>
      <t xml:space="preserve"> </t>
    </r>
    <r>
      <rPr>
        <sz val="10"/>
        <rFont val="Arial"/>
      </rPr>
      <t>Potongan Gaji Karyawan Penuga</t>
    </r>
  </si>
  <si>
    <t>1800000221</t>
  </si>
  <si>
    <r>
      <rPr>
        <sz val="10"/>
        <rFont val="Arial"/>
      </rPr>
      <t>Potongan Gaji Karyawan Penugasan 02.2023 - 03.</t>
    </r>
    <r>
      <rPr>
        <sz val="10"/>
        <rFont val="Arial"/>
      </rPr>
      <t>2023</t>
    </r>
  </si>
  <si>
    <t>1400000065</t>
  </si>
  <si>
    <t>Pot. Kry. Penugasan SI - UTSG</t>
  </si>
  <si>
    <t>Pot. Kry. Penugasan SI - UTSG 12.2022 - 01.2023</t>
  </si>
  <si>
    <t>1400000049</t>
  </si>
  <si>
    <r>
      <rPr>
        <sz val="10"/>
        <rFont val="Arial"/>
      </rPr>
      <t xml:space="preserve"> </t>
    </r>
    <r>
      <rPr>
        <sz val="10"/>
        <rFont val="Arial"/>
      </rPr>
      <t>Pot. Gaji Kary. Penugasan SI</t>
    </r>
  </si>
  <si>
    <t>1800000572</t>
  </si>
  <si>
    <r>
      <rPr>
        <sz val="10"/>
        <rFont val="Arial"/>
      </rPr>
      <t xml:space="preserve"> </t>
    </r>
    <r>
      <rPr>
        <sz val="10"/>
        <rFont val="Arial"/>
      </rPr>
      <t>Pot. Gaji Kary. Penugasan SI - SISI 09.2023</t>
    </r>
  </si>
  <si>
    <t>1400000050</t>
  </si>
  <si>
    <t>1800000295</t>
  </si>
  <si>
    <r>
      <rPr>
        <sz val="10"/>
        <rFont val="Arial"/>
      </rPr>
      <t xml:space="preserve"> </t>
    </r>
    <r>
      <rPr>
        <sz val="10"/>
        <rFont val="Arial"/>
      </rPr>
      <t>Pot. Gaji Kary. Penugasan SI - SISI 06.2024</t>
    </r>
  </si>
  <si>
    <t>PT. JAYA SAKTI LINGKUNGAN HIDUP</t>
  </si>
  <si>
    <t>1400013430</t>
  </si>
  <si>
    <t>PT. JAYA SAKTI LINGKUNGA</t>
  </si>
  <si>
    <t>1800000815</t>
  </si>
  <si>
    <r>
      <rPr>
        <sz val="10"/>
        <rFont val="Arial"/>
      </rPr>
      <t>Biaya Pemusnahan Limbah Carbon Active ex PT J</t>
    </r>
    <r>
      <rPr>
        <sz val="10"/>
        <rFont val="Arial"/>
      </rPr>
      <t>SLH</t>
    </r>
  </si>
  <si>
    <t>1400013284</t>
  </si>
  <si>
    <t>Biaya Pemusnahan Limbah SBE ex PT JJR</t>
  </si>
  <si>
    <t>1800000731</t>
  </si>
  <si>
    <t>1400013431</t>
  </si>
  <si>
    <t>1800000816</t>
  </si>
  <si>
    <r>
      <rPr>
        <sz val="10"/>
        <rFont val="Arial"/>
      </rPr>
      <t>Biaya Pemusnahan Limbah Sludge IPAL ex PT JS</t>
    </r>
    <r>
      <rPr>
        <sz val="10"/>
        <rFont val="Arial"/>
      </rPr>
      <t>LH</t>
    </r>
  </si>
  <si>
    <t>ETEX BUILDING PERFORMANCE INDONESIA</t>
  </si>
  <si>
    <t>1400000034</t>
  </si>
  <si>
    <t>1800000565</t>
  </si>
  <si>
    <t>Penagihan Air Proses - Des 2024</t>
  </si>
  <si>
    <t>1400000074</t>
  </si>
  <si>
    <t>1800000655</t>
  </si>
  <si>
    <r>
      <rPr>
        <sz val="10"/>
        <rFont val="Arial"/>
      </rPr>
      <t xml:space="preserve"> </t>
    </r>
    <r>
      <rPr>
        <sz val="10"/>
        <rFont val="Arial"/>
      </rPr>
      <t>Pot. Gaji Kary. Penugasan SI - UTSG 10.2023</t>
    </r>
  </si>
  <si>
    <t>1400000053</t>
  </si>
  <si>
    <r>
      <rPr>
        <sz val="10"/>
        <rFont val="Arial"/>
      </rPr>
      <t>Pot Kry Penugasan PT UTSG</t>
    </r>
    <r>
      <rPr>
        <sz val="10"/>
        <rFont val="Arial"/>
      </rPr>
      <t xml:space="preserve">  </t>
    </r>
    <r>
      <rPr>
        <sz val="10"/>
        <rFont val="Arial"/>
      </rPr>
      <t>Ag</t>
    </r>
  </si>
  <si>
    <t>1800000939</t>
  </si>
  <si>
    <r>
      <rPr>
        <sz val="10"/>
        <rFont val="Arial"/>
      </rPr>
      <t>Pot Kry Penugasan PT UTSG</t>
    </r>
    <r>
      <rPr>
        <sz val="10"/>
        <rFont val="Arial"/>
      </rPr>
      <t xml:space="preserve">  </t>
    </r>
    <r>
      <rPr>
        <sz val="10"/>
        <rFont val="Arial"/>
      </rPr>
      <t xml:space="preserve">Agustus-November </t>
    </r>
    <r>
      <rPr>
        <sz val="10"/>
        <rFont val="Arial"/>
      </rPr>
      <t>2021</t>
    </r>
  </si>
  <si>
    <t>1400000060</t>
  </si>
  <si>
    <t>UTSG - Management Fee Juli 20</t>
  </si>
  <si>
    <t>1800000455</t>
  </si>
  <si>
    <t>UTSG - Management Fee Juli 2022</t>
  </si>
  <si>
    <t>1400000075</t>
  </si>
  <si>
    <r>
      <rPr>
        <sz val="10"/>
        <rFont val="Arial"/>
      </rPr>
      <t xml:space="preserve"> </t>
    </r>
    <r>
      <rPr>
        <sz val="10"/>
        <rFont val="Arial"/>
      </rPr>
      <t>Pot. Gaji Kary. Penugasan SI - UTSG 12.2023</t>
    </r>
  </si>
  <si>
    <t>1400015227</t>
  </si>
  <si>
    <t>Tagihan Pem. Listrik Tuban UT</t>
  </si>
  <si>
    <t>1800000115</t>
  </si>
  <si>
    <t>Tagihan Pem. Listrik Tuban UTSG Desember 2022</t>
  </si>
  <si>
    <t>1400000020</t>
  </si>
  <si>
    <t>Penagihan Air Bersih ETEX - Nov 24</t>
  </si>
  <si>
    <t>1800000528</t>
  </si>
  <si>
    <t>1800000564</t>
  </si>
  <si>
    <t>1400000069</t>
  </si>
  <si>
    <t>1800000391</t>
  </si>
  <si>
    <t>Pot. Gaji Kary. Penugasan SI - UTSG 06.2023</t>
  </si>
  <si>
    <t>1400015232</t>
  </si>
  <si>
    <t>Tagihan Pem Listrik Tuban UTSG Mei 2023</t>
  </si>
  <si>
    <t>1400000067</t>
  </si>
  <si>
    <t>1800000308</t>
  </si>
  <si>
    <r>
      <rPr>
        <sz val="10"/>
        <rFont val="Arial"/>
      </rPr>
      <t xml:space="preserve"> </t>
    </r>
    <r>
      <rPr>
        <sz val="10"/>
        <rFont val="Arial"/>
      </rPr>
      <t>Pot. Gaji Kary. Penugasan SI - UTSG 04.2023</t>
    </r>
  </si>
  <si>
    <t>1400000021</t>
  </si>
  <si>
    <t>Penagihan Air Proses ETEX - Nov 24</t>
  </si>
  <si>
    <t>1800000529</t>
  </si>
  <si>
    <t>1400015239</t>
  </si>
  <si>
    <t>1800000121</t>
  </si>
  <si>
    <t>Tagihan Pem. Listrik Tuban UTSG Desember 2023</t>
  </si>
  <si>
    <t>1400000036</t>
  </si>
  <si>
    <t>Biaya Recruitment Bersama BUM</t>
  </si>
  <si>
    <t>1800000569</t>
  </si>
  <si>
    <t>Biaya Recruitment Bersama BUMN - SG 2024</t>
  </si>
  <si>
    <t>1400015238</t>
  </si>
  <si>
    <t>1800000075</t>
  </si>
  <si>
    <t>Tagihan Pem. Listrik Tuban UTSG November 2023</t>
  </si>
  <si>
    <t>1400013429</t>
  </si>
  <si>
    <t>Biaya Pemusnahan Limbah FABA ex PT JSLH</t>
  </si>
  <si>
    <t>1400015229</t>
  </si>
  <si>
    <t>1800000236</t>
  </si>
  <si>
    <t>Tagihan Pem. Listrik Tuban UTSG Februari 2023</t>
  </si>
  <si>
    <t>1400015216</t>
  </si>
  <si>
    <t>1800000190</t>
  </si>
  <si>
    <t>Tagihan Pem. Listrik Tuban UTSG Desember 2021</t>
  </si>
  <si>
    <t>1400000026</t>
  </si>
  <si>
    <r>
      <rPr>
        <sz val="10"/>
        <rFont val="Arial"/>
      </rPr>
      <t>PAID BY CMS BANK MANDIRI KC GRESIK RN 2</t>
    </r>
    <r>
      <rPr>
        <sz val="10"/>
        <rFont val="Arial"/>
      </rPr>
      <t>100001329</t>
    </r>
  </si>
  <si>
    <t>1800000396</t>
  </si>
  <si>
    <r>
      <rPr>
        <sz val="10"/>
        <rFont val="Arial"/>
      </rPr>
      <t xml:space="preserve"> </t>
    </r>
    <r>
      <rPr>
        <sz val="10"/>
        <rFont val="Arial"/>
      </rPr>
      <t>Pot. Gaji Kary. Penugasan SI - SBI 08.2024</t>
    </r>
  </si>
  <si>
    <t>1400015235</t>
  </si>
  <si>
    <t>1800000614</t>
  </si>
  <si>
    <t>Tagihan Pem. Listrik Tuban UTSG Agustus 2023</t>
  </si>
  <si>
    <t>1400015209</t>
  </si>
  <si>
    <t>Tagihan Pemakaian Listrik Tub</t>
  </si>
  <si>
    <t>1800000260</t>
  </si>
  <si>
    <r>
      <rPr>
        <sz val="10"/>
        <rFont val="Arial"/>
      </rPr>
      <t>Tagihan Pemakaian Listrik Tuban UTSG APRIL 20</t>
    </r>
    <r>
      <rPr>
        <sz val="10"/>
        <rFont val="Arial"/>
      </rPr>
      <t>21</t>
    </r>
  </si>
  <si>
    <t>1400015234</t>
  </si>
  <si>
    <t>1800000539</t>
  </si>
  <si>
    <t>Tagihan Pem. Listrik Tuban UTSG Juli 2023</t>
  </si>
  <si>
    <t>1400015208</t>
  </si>
  <si>
    <t>Pemakaian Listrik UTS</t>
  </si>
  <si>
    <t>1800000232</t>
  </si>
  <si>
    <t>Tagihan Pemakaian Listrik UTSG MARET 2021</t>
  </si>
  <si>
    <t>1400015212</t>
  </si>
  <si>
    <t>TAGIHAN LISTRIK UTSG BULAN AG</t>
  </si>
  <si>
    <t>1800000482</t>
  </si>
  <si>
    <t>TAGIHAN LISTRIK UTSG BULAN AGUSTUS 2021</t>
  </si>
  <si>
    <t>1400015210</t>
  </si>
  <si>
    <t>1800000387</t>
  </si>
  <si>
    <r>
      <rPr>
        <sz val="10"/>
        <rFont val="Arial"/>
      </rPr>
      <t>Tagihan Pemakaian Listrik Tuban UTSG JUNI 202</t>
    </r>
    <r>
      <rPr>
        <sz val="10"/>
        <rFont val="Arial"/>
      </rPr>
      <t>1</t>
    </r>
  </si>
  <si>
    <t>1400015237</t>
  </si>
  <si>
    <t>1800000753</t>
  </si>
  <si>
    <t>Tagihan Pem. Listrik Tuban UTSG Oktober 2023</t>
  </si>
  <si>
    <t>1400015224</t>
  </si>
  <si>
    <t>1800000680</t>
  </si>
  <si>
    <r>
      <rPr>
        <sz val="10"/>
        <rFont val="Arial"/>
      </rPr>
      <t>Tagihan Pem. Listrik Tuban UTSG September 202</t>
    </r>
    <r>
      <rPr>
        <sz val="10"/>
        <rFont val="Arial"/>
      </rPr>
      <t>2</t>
    </r>
  </si>
  <si>
    <t>1400015223</t>
  </si>
  <si>
    <t>1800000628</t>
  </si>
  <si>
    <t>Tagihan Pem. Listrik Tuban UTSG Agustus 2022</t>
  </si>
  <si>
    <t>1400015213</t>
  </si>
  <si>
    <t>Tagihan Listrik UTSG bln Okto</t>
  </si>
  <si>
    <t>1800000558</t>
  </si>
  <si>
    <t>Tagihan Listrik UTSG bln Oktober 2021</t>
  </si>
  <si>
    <t>1400015218</t>
  </si>
  <si>
    <t>1800000354</t>
  </si>
  <si>
    <t>Tagihan Pem. Listrik Tuban UTSG Maret 2022</t>
  </si>
  <si>
    <t>1400015228</t>
  </si>
  <si>
    <t>1800000135</t>
  </si>
  <si>
    <t>Tagihan Pem. Listrik Tuban UTSG Januari 2023</t>
  </si>
  <si>
    <t>1400015233</t>
  </si>
  <si>
    <t>Tagihan Pem Listrik Tuban UTSG Juni2023</t>
  </si>
  <si>
    <t>1400015236</t>
  </si>
  <si>
    <t>1800000623</t>
  </si>
  <si>
    <r>
      <rPr>
        <sz val="10"/>
        <rFont val="Arial"/>
      </rPr>
      <t>Tagihan Pem. Listrik Tuban UTSG September 202</t>
    </r>
    <r>
      <rPr>
        <sz val="10"/>
        <rFont val="Arial"/>
      </rPr>
      <t>3</t>
    </r>
  </si>
  <si>
    <t>1400000024</t>
  </si>
  <si>
    <r>
      <rPr>
        <sz val="10"/>
        <rFont val="Arial"/>
      </rPr>
      <t>PAID BY CMS BANK MANDIRI KC GRESIK RN 2</t>
    </r>
    <r>
      <rPr>
        <sz val="10"/>
        <rFont val="Arial"/>
      </rPr>
      <t>100001246</t>
    </r>
  </si>
  <si>
    <t>1800000301</t>
  </si>
  <si>
    <r>
      <rPr>
        <sz val="10"/>
        <rFont val="Arial"/>
      </rPr>
      <t xml:space="preserve"> </t>
    </r>
    <r>
      <rPr>
        <sz val="10"/>
        <rFont val="Arial"/>
      </rPr>
      <t>Pot. Gaji Kary. Penugasan SI - SBI 06.2024</t>
    </r>
  </si>
  <si>
    <t>1400000031</t>
  </si>
  <si>
    <r>
      <rPr>
        <sz val="10"/>
        <rFont val="Arial"/>
      </rPr>
      <t xml:space="preserve"> </t>
    </r>
    <r>
      <rPr>
        <sz val="10"/>
        <rFont val="Arial"/>
      </rPr>
      <t>Pot. Gaji Kary. Penugasan SI - SBI 03.2024</t>
    </r>
  </si>
  <si>
    <t>1800000167</t>
  </si>
  <si>
    <t>1400000030</t>
  </si>
  <si>
    <r>
      <rPr>
        <sz val="10"/>
        <rFont val="Arial"/>
      </rPr>
      <t xml:space="preserve"> </t>
    </r>
    <r>
      <rPr>
        <sz val="10"/>
        <rFont val="Arial"/>
      </rPr>
      <t>Pot. Gaji Kary. Penugasan SI - SBI 02.2024</t>
    </r>
  </si>
  <si>
    <t>1400015220</t>
  </si>
  <si>
    <t>1800000401</t>
  </si>
  <si>
    <t>Tagihan Pem. Listrik Tuban UTSG Mei 2022</t>
  </si>
  <si>
    <t>1400015211</t>
  </si>
  <si>
    <t>1800000414</t>
  </si>
  <si>
    <t>Tagihan Pemakaian Listrik Tuban UTSG JULI 2021</t>
  </si>
  <si>
    <t>1400000056</t>
  </si>
  <si>
    <t>Man Fee UTSG April 20</t>
  </si>
  <si>
    <t>Man Fee UTSG April 2022</t>
  </si>
  <si>
    <t>1400000057</t>
  </si>
  <si>
    <t>UTSG - Management Fee Mei 2022</t>
  </si>
  <si>
    <t>1800000297</t>
  </si>
  <si>
    <t>1400000059</t>
  </si>
  <si>
    <t>UTSG - Management Fee Juni 20</t>
  </si>
  <si>
    <t>1800000356</t>
  </si>
  <si>
    <t>UTSG - Management Fee Juni 2022</t>
  </si>
  <si>
    <t>1400015215</t>
  </si>
  <si>
    <t>Tagihan Listrik UTSG bln DES</t>
  </si>
  <si>
    <t>1800000177</t>
  </si>
  <si>
    <t>Tagihan Listrik UTSG Bln Januari 2022</t>
  </si>
  <si>
    <t>1400015230</t>
  </si>
  <si>
    <t>1800000296</t>
  </si>
  <si>
    <t>Tagihan Pem. Listrik Tuban UTSG Maret 2023</t>
  </si>
  <si>
    <t>1400015221</t>
  </si>
  <si>
    <t>1800000459</t>
  </si>
  <si>
    <t>Tagihan Pem. Listrik Tuban UTSG Juni 2022</t>
  </si>
  <si>
    <t>1400015231</t>
  </si>
  <si>
    <t>1800000324</t>
  </si>
  <si>
    <t>Tagihan Pem Listrik Tuban UTSG April 2023</t>
  </si>
  <si>
    <t>1400000032</t>
  </si>
  <si>
    <r>
      <rPr>
        <sz val="10"/>
        <rFont val="Arial"/>
      </rPr>
      <t xml:space="preserve"> </t>
    </r>
    <r>
      <rPr>
        <sz val="10"/>
        <rFont val="Arial"/>
      </rPr>
      <t>Pot. Gaji Kary. Penugasan SI - SBI 05.2024</t>
    </r>
  </si>
  <si>
    <t>1800000254</t>
  </si>
  <si>
    <t>1400015226</t>
  </si>
  <si>
    <t>1800000052</t>
  </si>
  <si>
    <t>Tagihan Pem. Listrik Tuban UTSG November 2022</t>
  </si>
  <si>
    <t>1400015225</t>
  </si>
  <si>
    <t>1800000733</t>
  </si>
  <si>
    <t>Tagihan Pem. Listrik Tuban UTSG Oktober 2022</t>
  </si>
  <si>
    <t>1400015217</t>
  </si>
  <si>
    <t>Tagihan Pem. Listrik Tuban UTSG Februari 2022</t>
  </si>
  <si>
    <t>1400015222</t>
  </si>
  <si>
    <t>1800000557</t>
  </si>
  <si>
    <t>Tagihan Pem. Listrik Tuban UTSG Juli 2022</t>
  </si>
  <si>
    <t>1400015219</t>
  </si>
  <si>
    <t>1800000350</t>
  </si>
  <si>
    <t>Tagihan Pem. Listrik Tuban UTSG April 2022</t>
  </si>
  <si>
    <t>1400000052</t>
  </si>
  <si>
    <t>UTSG. Man Fee. Nov2021.</t>
  </si>
  <si>
    <t>1800000861</t>
  </si>
  <si>
    <t>1400000054</t>
  </si>
  <si>
    <t>UTSG. Man Fee. Okt2021.</t>
  </si>
  <si>
    <t>1800000839</t>
  </si>
  <si>
    <t>PT. ARGUNGSIH NUSANTARA TRANSPOR</t>
  </si>
  <si>
    <t>1400013283</t>
  </si>
  <si>
    <t>Biaya Pemusnahan Limbah FABA ex PT ANT</t>
  </si>
  <si>
    <t>1800000806</t>
  </si>
  <si>
    <t>1400015214</t>
  </si>
  <si>
    <t>Tagihan Listrik UTSG bln NOV</t>
  </si>
  <si>
    <t>1800000059</t>
  </si>
  <si>
    <t>Tagihan Listrik UTSG Bln November 2021</t>
  </si>
  <si>
    <t>1400000025</t>
  </si>
  <si>
    <r>
      <rPr>
        <sz val="10"/>
        <rFont val="Arial"/>
      </rPr>
      <t>PAID BY CMS BANK MANDIRI KC GRESIK RN 2</t>
    </r>
    <r>
      <rPr>
        <sz val="10"/>
        <rFont val="Arial"/>
      </rPr>
      <t>100001289</t>
    </r>
  </si>
  <si>
    <t>1800000352</t>
  </si>
  <si>
    <r>
      <rPr>
        <sz val="10"/>
        <rFont val="Arial"/>
      </rPr>
      <t xml:space="preserve"> </t>
    </r>
    <r>
      <rPr>
        <sz val="10"/>
        <rFont val="Arial"/>
      </rPr>
      <t>Pot. Gaji Kary. Penugasan SI - SBI 07.2024</t>
    </r>
  </si>
  <si>
    <t>1400000063</t>
  </si>
  <si>
    <t>Man. Fee UTSG - Tantiem TB202</t>
  </si>
  <si>
    <t>1800000701</t>
  </si>
  <si>
    <t>Man. Fee UTSG - Tantiem TB2021 BW</t>
  </si>
  <si>
    <t>1400000027</t>
  </si>
  <si>
    <t>Bayar PPh Management Fee SBI Oktober 2020</t>
  </si>
  <si>
    <t>1800001184</t>
  </si>
  <si>
    <t>Management Fee SBI Oktober 2020</t>
  </si>
  <si>
    <t>1400000058</t>
  </si>
  <si>
    <t>Pembayaran Sewa Tanah di Tuba</t>
  </si>
  <si>
    <t>1800000275</t>
  </si>
  <si>
    <t>Pembayaran Sewa Tanah di Tuban (T2)</t>
  </si>
  <si>
    <t>1400000071</t>
  </si>
  <si>
    <t>Penagihan Sewa Tanah di Tuban</t>
  </si>
  <si>
    <t>1800000434</t>
  </si>
  <si>
    <t>Penagihan Sewa Tanah di Tuban - 2023</t>
  </si>
  <si>
    <t>PT. PELINDO MULTI TERMINAL</t>
  </si>
  <si>
    <t>1400000033</t>
  </si>
  <si>
    <r>
      <rPr>
        <sz val="10"/>
        <rFont val="Arial"/>
      </rPr>
      <t>BAYAR PPh PENAGIHAN SHARING PROFIT TU</t>
    </r>
    <r>
      <rPr>
        <sz val="10"/>
        <rFont val="Arial"/>
      </rPr>
      <t>KS</t>
    </r>
  </si>
  <si>
    <t>1800000537</t>
  </si>
  <si>
    <r>
      <rPr>
        <sz val="10"/>
        <rFont val="Arial"/>
      </rPr>
      <t>PENAGIHAN SHARING PROFIT TUKS SI-PMT N</t>
    </r>
    <r>
      <rPr>
        <sz val="10"/>
        <rFont val="Arial"/>
      </rPr>
      <t>OVEMBER 2024</t>
    </r>
  </si>
  <si>
    <t>1400000051</t>
  </si>
  <si>
    <t>Pembayaran Sewa Tanah di Tuban</t>
  </si>
  <si>
    <t>1800000795</t>
  </si>
  <si>
    <t>1400000028</t>
  </si>
  <si>
    <r>
      <rPr>
        <sz val="10"/>
        <rFont val="Arial"/>
      </rPr>
      <t>Management Fee Tantiem Komut &amp; Kom SBI TB 2</t>
    </r>
    <r>
      <rPr>
        <sz val="10"/>
        <rFont val="Arial"/>
      </rPr>
      <t>020</t>
    </r>
  </si>
  <si>
    <t>1800000133</t>
  </si>
  <si>
    <t>PT SINAR PELITA DUNIA</t>
  </si>
  <si>
    <t>1400015332</t>
  </si>
  <si>
    <t>SETORAN TUNAI</t>
  </si>
  <si>
    <t>1800000827</t>
  </si>
  <si>
    <r>
      <rPr>
        <sz val="10"/>
        <rFont val="Arial"/>
      </rPr>
      <t xml:space="preserve">Biaya Pemusnahan Limbah Residu Plastk ex PT </t>
    </r>
    <r>
      <rPr>
        <sz val="10"/>
        <rFont val="Arial"/>
      </rPr>
      <t>SPD</t>
    </r>
  </si>
  <si>
    <t>1400015331</t>
  </si>
  <si>
    <t>1800000826</t>
  </si>
  <si>
    <r>
      <rPr>
        <sz val="10"/>
        <rFont val="Arial"/>
      </rPr>
      <t>Biaya Pemusnahan Limbah Bottom Ash ex PT sp</t>
    </r>
    <r>
      <rPr>
        <sz val="10"/>
        <rFont val="Arial"/>
      </rPr>
      <t>d</t>
    </r>
  </si>
  <si>
    <t>1400000076</t>
  </si>
  <si>
    <t>1800000538</t>
  </si>
  <si>
    <r>
      <rPr>
        <sz val="10"/>
        <rFont val="Arial"/>
      </rPr>
      <t xml:space="preserve"> </t>
    </r>
    <r>
      <rPr>
        <sz val="10"/>
        <rFont val="Arial"/>
      </rPr>
      <t>Pot. Gaji Kary. Penugasan SI - KWSG 11.2024</t>
    </r>
  </si>
  <si>
    <t>1400000077</t>
  </si>
  <si>
    <t>1800000543</t>
  </si>
  <si>
    <r>
      <rPr>
        <sz val="10"/>
        <rFont val="Arial"/>
      </rPr>
      <t xml:space="preserve"> </t>
    </r>
    <r>
      <rPr>
        <sz val="10"/>
        <rFont val="Arial"/>
      </rPr>
      <t>Pot. Gaji Kary. Penugasan SI - SIB 11.2024</t>
    </r>
  </si>
  <si>
    <t>1400018475</t>
  </si>
  <si>
    <t>1800000002</t>
  </si>
  <si>
    <t>TAGIHAN LISTRIK BANK BNI 46 DES 2024</t>
  </si>
  <si>
    <t>PT. SINERGI MITRA INVESTAMA</t>
  </si>
  <si>
    <t>1400000085</t>
  </si>
  <si>
    <t>1800000585</t>
  </si>
  <si>
    <t>Tagihan Listrik SMI Lt 3&amp;4 GUSI - Des 24</t>
  </si>
  <si>
    <t>PT CIPTA NIRMALA</t>
  </si>
  <si>
    <t>1400000081</t>
  </si>
  <si>
    <t>1800000473</t>
  </si>
  <si>
    <t>Tagihan Air Proses CN - Okt 24</t>
  </si>
  <si>
    <t>1400000082</t>
  </si>
  <si>
    <t>1800000525</t>
  </si>
  <si>
    <t>Penagihan Air Proses CN - Nov 24</t>
  </si>
  <si>
    <t>1400000078</t>
  </si>
  <si>
    <t>1800000435</t>
  </si>
  <si>
    <r>
      <rPr>
        <sz val="10"/>
        <rFont val="Arial"/>
      </rPr>
      <t xml:space="preserve"> </t>
    </r>
    <r>
      <rPr>
        <sz val="10"/>
        <rFont val="Arial"/>
      </rPr>
      <t>Pot. Gaji Kary. Penugasan SI - PTCN 09.2024</t>
    </r>
  </si>
  <si>
    <t>1400000079</t>
  </si>
  <si>
    <t>1800000485</t>
  </si>
  <si>
    <r>
      <rPr>
        <sz val="10"/>
        <rFont val="Arial"/>
      </rPr>
      <t xml:space="preserve"> </t>
    </r>
    <r>
      <rPr>
        <sz val="10"/>
        <rFont val="Arial"/>
      </rPr>
      <t>Pot. Gaji Kary. Penugasan SI - PTCN 10.2024</t>
    </r>
  </si>
  <si>
    <t>1400000080</t>
  </si>
  <si>
    <r>
      <rPr>
        <sz val="10"/>
        <rFont val="Arial"/>
      </rPr>
      <t xml:space="preserve"> </t>
    </r>
    <r>
      <rPr>
        <sz val="10"/>
        <rFont val="Arial"/>
      </rPr>
      <t>Pot. Gaji Kary. Penugasan SI - PTCN 11.2024</t>
    </r>
  </si>
  <si>
    <t>1400019204</t>
  </si>
  <si>
    <t>Tagihan Pem. Listrik Gresik SMI November 2024</t>
  </si>
  <si>
    <t>1400000083</t>
  </si>
  <si>
    <t>1800000462</t>
  </si>
  <si>
    <t>Tagihan Air Bersih CN - Okt 24</t>
  </si>
  <si>
    <t>1400000084</t>
  </si>
  <si>
    <t>1800000524</t>
  </si>
  <si>
    <t>Penagihan Air Bersih CN - Nov 24</t>
  </si>
  <si>
    <t>1400019879</t>
  </si>
  <si>
    <t>TAGIHAN LISTRIK ATM KPSI BANK</t>
  </si>
  <si>
    <t>1800000777</t>
  </si>
  <si>
    <r>
      <rPr>
        <sz val="10"/>
        <rFont val="Arial"/>
      </rPr>
      <t>TAGIHAN LISTRIK ATM KPSI BANK MANDIRI_TB</t>
    </r>
    <r>
      <rPr>
        <sz val="10"/>
        <rFont val="Arial"/>
      </rPr>
      <t>N_NOV 24</t>
    </r>
  </si>
  <si>
    <t>1400000088</t>
  </si>
  <si>
    <t>Tagihan Listrik ATM Mandiri G</t>
  </si>
  <si>
    <t>1800000587</t>
  </si>
  <si>
    <t>Tagihan Listrik ATM Mandiri GUSI - Des 24</t>
  </si>
  <si>
    <t>1400019882</t>
  </si>
  <si>
    <t>1800000699</t>
  </si>
  <si>
    <r>
      <rPr>
        <sz val="10"/>
        <rFont val="Arial"/>
      </rPr>
      <t>TAGIHAN LISTRIK ATM KPSI BANK MANDIRI - O</t>
    </r>
    <r>
      <rPr>
        <sz val="10"/>
        <rFont val="Arial"/>
      </rPr>
      <t>kt 24</t>
    </r>
  </si>
  <si>
    <t>1400000089</t>
  </si>
  <si>
    <t>1800000510</t>
  </si>
  <si>
    <r>
      <rPr>
        <sz val="10"/>
        <rFont val="Arial"/>
      </rPr>
      <t>Tagihan Listrik Mandiri</t>
    </r>
    <r>
      <rPr>
        <sz val="10"/>
        <rFont val="Arial"/>
      </rPr>
      <t xml:space="preserve">  </t>
    </r>
    <r>
      <rPr>
        <sz val="10"/>
        <rFont val="Arial"/>
      </rPr>
      <t>(ATM GUSI) - Nop 24</t>
    </r>
  </si>
  <si>
    <t>1400019880</t>
  </si>
  <si>
    <t>TAGIHAN LISTRIK KCP BANK MAND</t>
  </si>
  <si>
    <t>1800000778</t>
  </si>
  <si>
    <r>
      <rPr>
        <sz val="10"/>
        <rFont val="Arial"/>
      </rPr>
      <t>TAGIHAN LISTRIK KCP BANK MANDIRI_TBN_NO</t>
    </r>
    <r>
      <rPr>
        <sz val="10"/>
        <rFont val="Arial"/>
      </rPr>
      <t>V 24</t>
    </r>
  </si>
  <si>
    <t>1400019881</t>
  </si>
  <si>
    <t>1800000700</t>
  </si>
  <si>
    <r>
      <rPr>
        <sz val="10"/>
        <rFont val="Arial"/>
      </rPr>
      <t>TAGIHAN LISTRIK KCP BANK MANDIRI TBN - Ok</t>
    </r>
    <r>
      <rPr>
        <sz val="10"/>
        <rFont val="Arial"/>
      </rPr>
      <t>t 24</t>
    </r>
  </si>
  <si>
    <t>PT JAKALESTARI PERKASA</t>
  </si>
  <si>
    <t>1400000091</t>
  </si>
  <si>
    <t>Tagihan Pengembalian Ongkos A</t>
  </si>
  <si>
    <t>1800000022</t>
  </si>
  <si>
    <t>Tagihan Pengembalian Ongkos Angkut - PT JLP</t>
  </si>
  <si>
    <t>1400019877</t>
  </si>
  <si>
    <t>Bayar Biaya Pemusnahan</t>
  </si>
  <si>
    <t>1400019878</t>
  </si>
  <si>
    <r>
      <rPr>
        <sz val="10"/>
        <rFont val="Arial"/>
      </rPr>
      <t xml:space="preserve"> </t>
    </r>
    <r>
      <rPr>
        <sz val="10"/>
        <rFont val="Arial"/>
      </rPr>
      <t>Biaya Pemusnahan Limbah</t>
    </r>
  </si>
  <si>
    <t>1800000831</t>
  </si>
  <si>
    <t>Biaya Pemusnahan Limbah FABA ex PT TLI</t>
  </si>
  <si>
    <t>1800000830</t>
  </si>
  <si>
    <r>
      <rPr>
        <sz val="10"/>
        <rFont val="Arial"/>
      </rPr>
      <t>Biaya Pemusnahan Limbah Alter Material ex PT T</t>
    </r>
    <r>
      <rPr>
        <sz val="10"/>
        <rFont val="Arial"/>
      </rPr>
      <t>LI</t>
    </r>
  </si>
  <si>
    <t>1400019875</t>
  </si>
  <si>
    <t>PAID BY CMS BANK BCA RN 7100000146</t>
  </si>
  <si>
    <t>1400019876</t>
  </si>
  <si>
    <t>PAID BY CMS BANK BCA RN 7100000142</t>
  </si>
  <si>
    <t>1800000597</t>
  </si>
  <si>
    <t>Biaya Pemusnahan Limbah FABA ex PT MNJ</t>
  </si>
  <si>
    <t>1400000086</t>
  </si>
  <si>
    <r>
      <rPr>
        <sz val="10"/>
        <rFont val="Arial"/>
      </rPr>
      <t>PEMBAYARAN POKOK SHL GRESIK 26 SEPT 2</t>
    </r>
    <r>
      <rPr>
        <sz val="10"/>
        <rFont val="Arial"/>
      </rPr>
      <t>018</t>
    </r>
  </si>
  <si>
    <t>1400000094</t>
  </si>
  <si>
    <t>1800000057</t>
  </si>
  <si>
    <t>Penagihan Air Proses Januari 2025</t>
  </si>
  <si>
    <t>1400000095</t>
  </si>
  <si>
    <t>1800000056</t>
  </si>
  <si>
    <t>Penagihan Air Bersih Januari 25</t>
  </si>
  <si>
    <t>1400020149</t>
  </si>
  <si>
    <t>1800000047</t>
  </si>
  <si>
    <t>1400020194</t>
  </si>
  <si>
    <t>1800000046</t>
  </si>
  <si>
    <t>Biaya Pemusnahan Limbah Non B3 ex PT PBI</t>
  </si>
  <si>
    <t>1400000092</t>
  </si>
  <si>
    <t>11121151</t>
  </si>
  <si>
    <t>2100001400</t>
  </si>
  <si>
    <r>
      <rPr>
        <sz val="10"/>
        <rFont val="Arial"/>
      </rPr>
      <t xml:space="preserve"> </t>
    </r>
    <r>
      <rPr>
        <sz val="10"/>
        <rFont val="Arial"/>
      </rPr>
      <t>Pot. Gaji Kary. Penugasan SI - SII 10.2024</t>
    </r>
  </si>
  <si>
    <t>1400000093</t>
  </si>
  <si>
    <t>2100001455</t>
  </si>
  <si>
    <t>1800000553</t>
  </si>
  <si>
    <r>
      <rPr>
        <sz val="10"/>
        <rFont val="Arial"/>
      </rPr>
      <t xml:space="preserve"> </t>
    </r>
    <r>
      <rPr>
        <sz val="10"/>
        <rFont val="Arial"/>
      </rPr>
      <t>Pot. Gaji Kary. Penugasan SI - SII 11.2024</t>
    </r>
  </si>
  <si>
    <t>1400020215</t>
  </si>
  <si>
    <t>1800000048</t>
  </si>
  <si>
    <t>1400020148</t>
  </si>
  <si>
    <t>1800000045</t>
  </si>
  <si>
    <r>
      <rPr>
        <sz val="10"/>
        <rFont val="Arial"/>
      </rPr>
      <t>Biaya Pemusnahan Limbah Karbon Aktif ex PT P</t>
    </r>
    <r>
      <rPr>
        <sz val="10"/>
        <rFont val="Arial"/>
      </rPr>
      <t>BI</t>
    </r>
  </si>
  <si>
    <t>1400020150</t>
  </si>
  <si>
    <t>1800000049</t>
  </si>
  <si>
    <r>
      <rPr>
        <sz val="10"/>
        <rFont val="Arial"/>
      </rPr>
      <t xml:space="preserve">Biaya Pemusnahan Limbah Sludge Non B3 ex PT </t>
    </r>
    <r>
      <rPr>
        <sz val="10"/>
        <rFont val="Arial"/>
      </rPr>
      <t>PBI</t>
    </r>
  </si>
  <si>
    <t>1400020195</t>
  </si>
  <si>
    <t>1800000043</t>
  </si>
  <si>
    <t>1400020151</t>
  </si>
  <si>
    <t>1800000044</t>
  </si>
  <si>
    <t>PT. SUMBER LIMBAH GUNA</t>
  </si>
  <si>
    <t>1400020224</t>
  </si>
  <si>
    <t>1800000758</t>
  </si>
  <si>
    <r>
      <rPr>
        <sz val="10"/>
        <rFont val="Arial"/>
      </rPr>
      <t>Biaya Pemusnahan Limbah Sludge Paper ex PT S</t>
    </r>
    <r>
      <rPr>
        <sz val="10"/>
        <rFont val="Arial"/>
      </rPr>
      <t>LG</t>
    </r>
  </si>
  <si>
    <t>1400000097</t>
  </si>
  <si>
    <t>Tagihan Air Sanitasi SWAB - Sep 24</t>
  </si>
  <si>
    <t>1400000096</t>
  </si>
  <si>
    <t>1800000465</t>
  </si>
  <si>
    <t>Tagihan Air Bersih SWAB - Okt 24</t>
  </si>
  <si>
    <t>1400020933</t>
  </si>
  <si>
    <t>1800000694</t>
  </si>
  <si>
    <r>
      <rPr>
        <sz val="10"/>
        <rFont val="Arial"/>
      </rPr>
      <t>Tagihan Pem. Listrik Tuban Swabina Agustus 202</t>
    </r>
    <r>
      <rPr>
        <sz val="10"/>
        <rFont val="Arial"/>
      </rPr>
      <t>4</t>
    </r>
  </si>
  <si>
    <t>1400000100</t>
  </si>
  <si>
    <t>1800000041</t>
  </si>
  <si>
    <t>1400000099</t>
  </si>
  <si>
    <r>
      <rPr>
        <sz val="10"/>
        <rFont val="Arial"/>
      </rPr>
      <t xml:space="preserve"> </t>
    </r>
    <r>
      <rPr>
        <sz val="10"/>
        <rFont val="Arial"/>
      </rPr>
      <t>Pot. Gaji Kary. Penugasan SI - KIG 11.2024</t>
    </r>
  </si>
  <si>
    <t>1400000098</t>
  </si>
  <si>
    <t>1800000005</t>
  </si>
  <si>
    <t>Pot. Gaji Kary. Penugasan SI - KIG 12.2024</t>
  </si>
  <si>
    <t>1400000101</t>
  </si>
  <si>
    <t>PT WIJAYA KARYA BANGUNAN GEDUNG Tbk</t>
  </si>
  <si>
    <t>1400000103</t>
  </si>
  <si>
    <t>Bayar Biaya Uji Lab (Permeability Beton)</t>
  </si>
  <si>
    <t>1400000540</t>
  </si>
  <si>
    <t>Kurang Bayar Biaya Uji Lab (Permeability Beton) -</t>
  </si>
  <si>
    <t>1400021718</t>
  </si>
  <si>
    <t>1800000811</t>
  </si>
  <si>
    <t>PT. MERAK JAYA BETON</t>
  </si>
  <si>
    <t>1400000106</t>
  </si>
  <si>
    <t>Tagihan Uji Lab Permeability Beton - Jan 25</t>
  </si>
  <si>
    <t>1800000050</t>
  </si>
  <si>
    <t>PT ANUGERAH BETON INDONESIA MANUNGG</t>
  </si>
  <si>
    <t>1400000107</t>
  </si>
  <si>
    <t>PT JAYA KONSTR MANGGALA PRATAMA Tbk</t>
  </si>
  <si>
    <t>1400000104</t>
  </si>
  <si>
    <t>1800000061</t>
  </si>
  <si>
    <t>PT SUN RISE MILL</t>
  </si>
  <si>
    <t>1400000102</t>
  </si>
  <si>
    <t>Taginah Uji Lab Analisa Fisik</t>
  </si>
  <si>
    <t>1800000588</t>
  </si>
  <si>
    <t>Taginah Uji Lab Analisa Fisika XRF XRD - Des 24</t>
  </si>
  <si>
    <t>PT INDUSTRI KEMASAN SEMEN GRESIK</t>
  </si>
  <si>
    <t>1400000105</t>
  </si>
  <si>
    <r>
      <rPr>
        <sz val="10"/>
        <rFont val="Arial"/>
      </rPr>
      <t>PAID BY CMS BANK MANDIRI KC GRESIK RN 2</t>
    </r>
    <r>
      <rPr>
        <sz val="10"/>
        <rFont val="Arial"/>
      </rPr>
      <t>100001382</t>
    </r>
  </si>
  <si>
    <t>1800000486</t>
  </si>
  <si>
    <r>
      <rPr>
        <sz val="10"/>
        <rFont val="Arial"/>
      </rPr>
      <t xml:space="preserve"> </t>
    </r>
    <r>
      <rPr>
        <sz val="10"/>
        <rFont val="Arial"/>
      </rPr>
      <t>Pot. Gaji Kary. Penugasan SI - IKSG 10.2024</t>
    </r>
  </si>
  <si>
    <t>1400021719</t>
  </si>
  <si>
    <t>1800000810</t>
  </si>
  <si>
    <t>Biaya Pemusnahan Limbah SBE ex PT CIM</t>
  </si>
  <si>
    <t>1400021720</t>
  </si>
  <si>
    <t>1800000809</t>
  </si>
  <si>
    <t>1400000108</t>
  </si>
  <si>
    <r>
      <rPr>
        <sz val="10"/>
        <rFont val="Arial"/>
      </rPr>
      <t>Pot. Gaji Kary. Penugasan SI - SID</t>
    </r>
    <r>
      <rPr>
        <sz val="10"/>
        <rFont val="Arial"/>
      </rPr>
      <t xml:space="preserve">  </t>
    </r>
    <r>
      <rPr>
        <sz val="10"/>
        <rFont val="Arial"/>
      </rPr>
      <t>12.2024</t>
    </r>
  </si>
  <si>
    <t>PT. SARANA BUMI LESTARI</t>
  </si>
  <si>
    <t>1400022110</t>
  </si>
  <si>
    <r>
      <rPr>
        <sz val="10"/>
        <rFont val="Arial"/>
      </rPr>
      <t>Biaya Pemusnahan Limbah Bottom Ash ex PT SB</t>
    </r>
    <r>
      <rPr>
        <sz val="10"/>
        <rFont val="Arial"/>
      </rPr>
      <t>L</t>
    </r>
  </si>
  <si>
    <t>1800000456</t>
  </si>
  <si>
    <t>0100037845</t>
  </si>
  <si>
    <r>
      <rPr>
        <sz val="10"/>
        <rFont val="Arial"/>
      </rPr>
      <t>Kurang Bayar PPh Biaya Pemusnahan Limbah Re</t>
    </r>
    <r>
      <rPr>
        <sz val="10"/>
        <rFont val="Arial"/>
      </rPr>
      <t>sid</t>
    </r>
  </si>
  <si>
    <t>0100037847</t>
  </si>
  <si>
    <r>
      <rPr>
        <sz val="10"/>
        <rFont val="Arial"/>
      </rPr>
      <t xml:space="preserve">Kurang bayar Biaya Pemusnahan Limbah SBE ex </t>
    </r>
    <r>
      <rPr>
        <sz val="10"/>
        <rFont val="Arial"/>
      </rPr>
      <t>PT AJT</t>
    </r>
  </si>
  <si>
    <t>0100037841</t>
  </si>
  <si>
    <r>
      <rPr>
        <sz val="10"/>
        <rFont val="Arial"/>
      </rPr>
      <t>Kurang Bayar PPh Biaya Pemusnahan Limbah Ca</t>
    </r>
    <r>
      <rPr>
        <sz val="10"/>
        <rFont val="Arial"/>
      </rPr>
      <t>rbo</t>
    </r>
  </si>
  <si>
    <t>0100037842</t>
  </si>
  <si>
    <r>
      <rPr>
        <sz val="10"/>
        <rFont val="Arial"/>
      </rPr>
      <t>Kurang Bayar PPh Biaya Pemusnahan Limbah Sl</t>
    </r>
    <r>
      <rPr>
        <sz val="10"/>
        <rFont val="Arial"/>
      </rPr>
      <t>udg</t>
    </r>
  </si>
  <si>
    <t>0100037840</t>
  </si>
  <si>
    <r>
      <rPr>
        <sz val="10"/>
        <rFont val="Arial"/>
      </rPr>
      <t>Kurang Bayar PPh Biaya Pemusnahan Limbah FA</t>
    </r>
    <r>
      <rPr>
        <sz val="10"/>
        <rFont val="Arial"/>
      </rPr>
      <t>BA</t>
    </r>
  </si>
  <si>
    <t>0100037844</t>
  </si>
  <si>
    <r>
      <rPr>
        <sz val="10"/>
        <rFont val="Arial"/>
      </rPr>
      <t>Kurang Bayar PPh Biaya Pemusnahan Limbah Bo</t>
    </r>
    <r>
      <rPr>
        <sz val="10"/>
        <rFont val="Arial"/>
      </rPr>
      <t>tto</t>
    </r>
  </si>
  <si>
    <t>0100001950</t>
  </si>
  <si>
    <r>
      <rPr>
        <sz val="10"/>
        <rFont val="Arial"/>
      </rPr>
      <t>Kurang Bayar PPh Man. Fee UTSG - Tantiem TB2</t>
    </r>
    <r>
      <rPr>
        <sz val="10"/>
        <rFont val="Arial"/>
      </rPr>
      <t>02</t>
    </r>
  </si>
  <si>
    <t>1400023482</t>
  </si>
  <si>
    <t>1400077266</t>
  </si>
  <si>
    <t>RESIDUAL INV 1800000537</t>
  </si>
  <si>
    <t>1400023483</t>
  </si>
  <si>
    <t>1800000003</t>
  </si>
  <si>
    <r>
      <rPr>
        <sz val="10"/>
        <rFont val="Arial"/>
      </rPr>
      <t>TAGIHAN LISTRIK KOPERASI KONSUMEN KWS</t>
    </r>
    <r>
      <rPr>
        <sz val="10"/>
        <rFont val="Arial"/>
      </rPr>
      <t>G - DES 24</t>
    </r>
  </si>
  <si>
    <t>1400000111</t>
  </si>
  <si>
    <r>
      <rPr>
        <sz val="10"/>
        <rFont val="Arial"/>
      </rPr>
      <t>PAID BY CMS BANK MANDIRI KC GRESIK RN 2</t>
    </r>
    <r>
      <rPr>
        <sz val="10"/>
        <rFont val="Arial"/>
      </rPr>
      <t>100001463</t>
    </r>
  </si>
  <si>
    <t>1800000502</t>
  </si>
  <si>
    <t>1400000109</t>
  </si>
  <si>
    <t>1800000040</t>
  </si>
  <si>
    <t>1400000110</t>
  </si>
  <si>
    <t>Pot. Gaji Kary. Penugasan SI - SMBR 12.2024</t>
  </si>
  <si>
    <t>1400023484</t>
  </si>
  <si>
    <t>1800000030</t>
  </si>
  <si>
    <t>1800000501</t>
  </si>
  <si>
    <t>1400023489</t>
  </si>
  <si>
    <t>1800000028</t>
  </si>
  <si>
    <t>1400023490</t>
  </si>
  <si>
    <t>1800000029</t>
  </si>
  <si>
    <r>
      <rPr>
        <sz val="10"/>
        <rFont val="Arial"/>
      </rPr>
      <t>Biaya Pemusnahan Limbah Karbon Aktif ex PT JS</t>
    </r>
    <r>
      <rPr>
        <sz val="10"/>
        <rFont val="Arial"/>
      </rPr>
      <t>LH</t>
    </r>
  </si>
  <si>
    <t>1400023491</t>
  </si>
  <si>
    <t>1800000031</t>
  </si>
  <si>
    <t>Biaya Pemusnahan Limbah SBE ex PT JSLH</t>
  </si>
  <si>
    <t>1400000119</t>
  </si>
  <si>
    <t>Tagihan Air Sanitasi IKSG 08-09/24</t>
  </si>
  <si>
    <t>1800000452</t>
  </si>
  <si>
    <t>Tagihan Air Sanitasi IKSG - Sep 24</t>
  </si>
  <si>
    <t>Tagihan Air Sanitasi IKSG - Agustus 24</t>
  </si>
  <si>
    <t>1400000116</t>
  </si>
  <si>
    <t>1800000032</t>
  </si>
  <si>
    <t>Biaya Tagihan Listrik Kopi Kilen Jan 25</t>
  </si>
  <si>
    <t>ABDUL QOHAR</t>
  </si>
  <si>
    <t>1400024456</t>
  </si>
  <si>
    <t>PDP GS JAN25 PEL. GS ABDUL QOHAR</t>
  </si>
  <si>
    <t>1800000084</t>
  </si>
  <si>
    <t>PENDAPATAN GRAHA SANDIYA JANUARI 2025</t>
  </si>
  <si>
    <t>SINGGIH WIDAYAT</t>
  </si>
  <si>
    <t>1400024453</t>
  </si>
  <si>
    <t>PDP GS JAN25 PEL. GS SINGGIH WIDAYAT</t>
  </si>
  <si>
    <t>1800000081</t>
  </si>
  <si>
    <t>SITI ROHANAH</t>
  </si>
  <si>
    <t>1400024498</t>
  </si>
  <si>
    <t>PDP GS JAN25 UM. GS SITI ROHANAH</t>
  </si>
  <si>
    <t>1800000078</t>
  </si>
  <si>
    <t>MOH FAKHRUDDIN ZAMRONI</t>
  </si>
  <si>
    <t>1400024500</t>
  </si>
  <si>
    <t>PDP GS JAN25 UM. GS MOH. ZAMRONI A.M.</t>
  </si>
  <si>
    <t>1800000073</t>
  </si>
  <si>
    <t>MOH ZAMRONI AFIF MUKTI</t>
  </si>
  <si>
    <t>1400024499</t>
  </si>
  <si>
    <t>1800000074</t>
  </si>
  <si>
    <t>MOCHAMMAD BADRUS SALAM</t>
  </si>
  <si>
    <t>1400024457</t>
  </si>
  <si>
    <t>PDP GS JAN25 UPL. GS MOH. BADRUS SALAM</t>
  </si>
  <si>
    <t>RACHMAD AGUS PRANOTO</t>
  </si>
  <si>
    <t>1400024497</t>
  </si>
  <si>
    <t>PDP GS JAN25 UM. GS RACHMAD AGUS P.</t>
  </si>
  <si>
    <t>1800000076</t>
  </si>
  <si>
    <t>YUSWIYANTO</t>
  </si>
  <si>
    <t>1400024450</t>
  </si>
  <si>
    <r>
      <rPr>
        <sz val="10"/>
        <rFont val="Arial"/>
      </rPr>
      <t>NUR ALVIANITA ERWIN DP Graha Yuswiyanto_1</t>
    </r>
    <r>
      <rPr>
        <sz val="10"/>
        <rFont val="Arial"/>
      </rPr>
      <t>3/01</t>
    </r>
  </si>
  <si>
    <t>1800000077</t>
  </si>
  <si>
    <t>1400023939</t>
  </si>
  <si>
    <t>TAGIHAN LISTRIK MANDIRI DESEMBER 2023</t>
  </si>
  <si>
    <t>1800000000</t>
  </si>
  <si>
    <t>1400024501</t>
  </si>
  <si>
    <t>Tagihan Barang Gudang IKSG November 2024</t>
  </si>
  <si>
    <t>1800000852</t>
  </si>
  <si>
    <t>1400023940</t>
  </si>
  <si>
    <t>Biaya Pemusnahan</t>
  </si>
  <si>
    <t>Kurang Bayar Biaya Pemusnahan</t>
  </si>
  <si>
    <t>1400000114</t>
  </si>
  <si>
    <r>
      <rPr>
        <sz val="10"/>
        <rFont val="Arial"/>
      </rPr>
      <t xml:space="preserve"> </t>
    </r>
    <r>
      <rPr>
        <sz val="10"/>
        <rFont val="Arial"/>
      </rPr>
      <t>Pot. Gaji Kary. Penugasan SI - SISI 03.2024</t>
    </r>
  </si>
  <si>
    <t>1800000162</t>
  </si>
  <si>
    <t>KUSNO ANDRIYONO</t>
  </si>
  <si>
    <t>1400024451</t>
  </si>
  <si>
    <t>PDP GS JAN25 PEL GS KUSNO ANDRIYONO</t>
  </si>
  <si>
    <t>1800000079</t>
  </si>
  <si>
    <t>DWI PURWANTO</t>
  </si>
  <si>
    <t>1400024454</t>
  </si>
  <si>
    <t>PDP GS JAN25 PEL GS. DURI PURWANTO</t>
  </si>
  <si>
    <t>1800000082</t>
  </si>
  <si>
    <t>SRI SUWARSIH</t>
  </si>
  <si>
    <t>1400024455</t>
  </si>
  <si>
    <t>PDP GS JAN25 PEL. GS SRI SUWARSI</t>
  </si>
  <si>
    <t>1800000083</t>
  </si>
  <si>
    <t>INDHUN QUROTTUL AIN</t>
  </si>
  <si>
    <t>1400024452</t>
  </si>
  <si>
    <t>PDP GS JAN25 PEL. GS INDHUN QURATTUL A.</t>
  </si>
  <si>
    <t>1800000080</t>
  </si>
  <si>
    <t>1400000113</t>
  </si>
  <si>
    <t>1800000550</t>
  </si>
  <si>
    <r>
      <rPr>
        <sz val="10"/>
        <rFont val="Arial"/>
      </rPr>
      <t xml:space="preserve"> </t>
    </r>
    <r>
      <rPr>
        <sz val="10"/>
        <rFont val="Arial"/>
      </rPr>
      <t>Pot. Gaji Kary. Penugasan SI - UTSG 11.2024</t>
    </r>
  </si>
  <si>
    <t>Pot. Gaji Kary. Penugasan SI - UTSG 12.2024</t>
  </si>
  <si>
    <t>1400024447</t>
  </si>
  <si>
    <t>Tagihan Pem. Listrik Tuban PT</t>
  </si>
  <si>
    <t>1800000272</t>
  </si>
  <si>
    <t>Tagihan Pem. Listrik Tuban UTSG Februari 2024</t>
  </si>
  <si>
    <t>1800000220</t>
  </si>
  <si>
    <t>Tagihan Pem. Listrik Tuban UTSG Januari 2024</t>
  </si>
  <si>
    <t>PT. BUMI ANUGERAH ABADI</t>
  </si>
  <si>
    <t>1400024503</t>
  </si>
  <si>
    <r>
      <rPr>
        <sz val="10"/>
        <rFont val="Arial"/>
      </rPr>
      <t>Kurang Bayar Biaya Pemusnahan Limbah FABA e</t>
    </r>
    <r>
      <rPr>
        <sz val="10"/>
        <rFont val="Arial"/>
      </rPr>
      <t>x PT BA</t>
    </r>
  </si>
  <si>
    <t>1400164546</t>
  </si>
  <si>
    <t>1800000219</t>
  </si>
  <si>
    <t>1400024448</t>
  </si>
  <si>
    <t>1800000580</t>
  </si>
  <si>
    <t>Tagihan Pem. Listrik Tuban PT UTSG Juli 2024</t>
  </si>
  <si>
    <t>1800000770</t>
  </si>
  <si>
    <r>
      <rPr>
        <sz val="10"/>
        <rFont val="Arial"/>
      </rPr>
      <t xml:space="preserve">Tagihan Pem. Listrik Tuban PT UTSG September </t>
    </r>
    <r>
      <rPr>
        <sz val="10"/>
        <rFont val="Arial"/>
      </rPr>
      <t>2024</t>
    </r>
  </si>
  <si>
    <t>Tagihan Pem. Listrik Tuban UTSG April 2024</t>
  </si>
  <si>
    <t>1400024512</t>
  </si>
  <si>
    <t>Tagihan Pem. Listrik Tuban UTSG Mei 2024</t>
  </si>
  <si>
    <t>1800000800</t>
  </si>
  <si>
    <r>
      <rPr>
        <sz val="10"/>
        <rFont val="Arial"/>
      </rPr>
      <t>Tagihan Pem. Listrik Tuban PT UTSG Oktober 202</t>
    </r>
    <r>
      <rPr>
        <sz val="10"/>
        <rFont val="Arial"/>
      </rPr>
      <t>4</t>
    </r>
  </si>
  <si>
    <t>1400000118</t>
  </si>
  <si>
    <t>1800000330</t>
  </si>
  <si>
    <t>Tagihan Air Bersih SMI - Juli 24</t>
  </si>
  <si>
    <t>1800000693</t>
  </si>
  <si>
    <r>
      <rPr>
        <sz val="10"/>
        <rFont val="Arial"/>
      </rPr>
      <t>Tagihan Pem. Listrik Tuban PT UTSG Agustus 20</t>
    </r>
    <r>
      <rPr>
        <sz val="10"/>
        <rFont val="Arial"/>
      </rPr>
      <t>24</t>
    </r>
  </si>
  <si>
    <t>1400000115</t>
  </si>
  <si>
    <t>PT JAWA BERKAT LOGISTIK</t>
  </si>
  <si>
    <t>1400000120</t>
  </si>
  <si>
    <t>Tagihan Pengembalian Ongkos Angkut - PT JBL</t>
  </si>
  <si>
    <t>1800000023</t>
  </si>
  <si>
    <t>1400024502</t>
  </si>
  <si>
    <t>1800000020</t>
  </si>
  <si>
    <t>1800000343</t>
  </si>
  <si>
    <t>Tagihan Pem. Listrik Tuban UTSG Maret 2024</t>
  </si>
  <si>
    <t>1400000117</t>
  </si>
  <si>
    <t>1800000576</t>
  </si>
  <si>
    <t>1400000123</t>
  </si>
  <si>
    <t>Management Fee SMI Mei 2020 1800000597</t>
  </si>
  <si>
    <t>0100003391</t>
  </si>
  <si>
    <t>Tagihan Pem. Listrik Tuban PT UTSG Juni 2024</t>
  </si>
  <si>
    <t>1400000122</t>
  </si>
  <si>
    <r>
      <rPr>
        <sz val="10"/>
        <rFont val="Arial"/>
      </rPr>
      <t>Management Fee SMI April 2021 (inc.THR) 18000</t>
    </r>
    <r>
      <rPr>
        <sz val="10"/>
        <rFont val="Arial"/>
      </rPr>
      <t>00253</t>
    </r>
  </si>
  <si>
    <t>1800000253</t>
  </si>
  <si>
    <t>1400000112</t>
  </si>
  <si>
    <r>
      <rPr>
        <sz val="10"/>
        <rFont val="Arial"/>
      </rPr>
      <t>PENAGIHAN SHAR. PROFIT SI-PMT 1-24 DESE</t>
    </r>
    <r>
      <rPr>
        <sz val="10"/>
        <rFont val="Arial"/>
      </rPr>
      <t>MBER 2024</t>
    </r>
  </si>
  <si>
    <t>1800000582</t>
  </si>
  <si>
    <t>1400000121</t>
  </si>
  <si>
    <r>
      <rPr>
        <sz val="10"/>
        <rFont val="Arial"/>
      </rPr>
      <t>PENAGIHAN SHARING PROFIT TUKS SI-PMT M</t>
    </r>
    <r>
      <rPr>
        <sz val="10"/>
        <rFont val="Arial"/>
      </rPr>
      <t>EI 2024</t>
    </r>
  </si>
  <si>
    <t>1800000239</t>
  </si>
  <si>
    <t>PT Asuransi Jasa Indonesia</t>
  </si>
  <si>
    <t>1400000090</t>
  </si>
  <si>
    <t>Klaim kerusakan Jetty Tuban P</t>
  </si>
  <si>
    <t>1800000088</t>
  </si>
  <si>
    <r>
      <rPr>
        <sz val="10"/>
        <rFont val="Arial"/>
      </rPr>
      <t>Klaim kerusakan Jetty Tuban Plant D.O.L Des 202</t>
    </r>
    <r>
      <rPr>
        <sz val="10"/>
        <rFont val="Arial"/>
      </rPr>
      <t>4</t>
    </r>
  </si>
  <si>
    <t>PT Asuransi Central Asia</t>
  </si>
  <si>
    <t>1400000087</t>
  </si>
  <si>
    <t>Klaim Machinery Bdreakdown Ja</t>
  </si>
  <si>
    <t>1800000089</t>
  </si>
  <si>
    <t>Klaim Machinery Bdreakdown Jan 2025</t>
  </si>
  <si>
    <t>1400024202</t>
  </si>
  <si>
    <t>Biaya Pemusnahan Limbah FABA ex PT KMA</t>
  </si>
  <si>
    <t>PT ANEKA ADHI LOGAM</t>
  </si>
  <si>
    <t>1400024427</t>
  </si>
  <si>
    <t>PAID BY CMS BANK BCA RN 7100000400</t>
  </si>
  <si>
    <r>
      <rPr>
        <sz val="10"/>
        <rFont val="Arial"/>
      </rPr>
      <t>Biaya Pemusnahan Limbah Dross Aluminum ex P</t>
    </r>
    <r>
      <rPr>
        <sz val="10"/>
        <rFont val="Arial"/>
      </rPr>
      <t>T AAL</t>
    </r>
  </si>
  <si>
    <t>1400024428</t>
  </si>
  <si>
    <t>1800000101</t>
  </si>
  <si>
    <r>
      <rPr>
        <sz val="10"/>
        <rFont val="Arial"/>
      </rPr>
      <t>Biaya Pemusnahan Limbah Dust Aluminium ex PT</t>
    </r>
    <r>
      <rPr>
        <sz val="10"/>
        <rFont val="Arial"/>
      </rPr>
      <t xml:space="preserve"> </t>
    </r>
    <r>
      <rPr>
        <sz val="10"/>
        <rFont val="Arial"/>
      </rPr>
      <t>AAL</t>
    </r>
  </si>
  <si>
    <t>1400024426</t>
  </si>
  <si>
    <t>1800000707</t>
  </si>
  <si>
    <r>
      <rPr>
        <sz val="10"/>
        <rFont val="Arial"/>
      </rPr>
      <t xml:space="preserve">Biaya Pemusnahan Limbah Dust/Dross Al ex PT </t>
    </r>
    <r>
      <rPr>
        <sz val="10"/>
        <rFont val="Arial"/>
      </rPr>
      <t>AAL</t>
    </r>
  </si>
  <si>
    <t>1400024429</t>
  </si>
  <si>
    <t>1400024430</t>
  </si>
  <si>
    <t>0100040388</t>
  </si>
  <si>
    <r>
      <rPr>
        <sz val="10"/>
        <rFont val="Arial"/>
      </rPr>
      <t>Kurang Bayar PPh Biaya Pemusnahan Limbah St</t>
    </r>
    <r>
      <rPr>
        <sz val="10"/>
        <rFont val="Arial"/>
      </rPr>
      <t>eel Sla</t>
    </r>
  </si>
  <si>
    <t>0100040381</t>
  </si>
  <si>
    <r>
      <rPr>
        <sz val="10"/>
        <rFont val="Arial"/>
      </rPr>
      <t>Kurang Bayar PPh Biaya Pemusnahan Limbah Re</t>
    </r>
    <r>
      <rPr>
        <sz val="10"/>
        <rFont val="Arial"/>
      </rPr>
      <t>sin ex</t>
    </r>
  </si>
  <si>
    <t>0100040384</t>
  </si>
  <si>
    <r>
      <rPr>
        <sz val="10"/>
        <rFont val="Arial"/>
      </rPr>
      <t>Kurang Bayar PPh Biaya Pemusnahan Limbah Re</t>
    </r>
    <r>
      <rPr>
        <sz val="10"/>
        <rFont val="Arial"/>
      </rPr>
      <t>sidu Pr</t>
    </r>
  </si>
  <si>
    <t>0100040380</t>
  </si>
  <si>
    <t>0100040382</t>
  </si>
  <si>
    <r>
      <rPr>
        <sz val="10"/>
        <rFont val="Arial"/>
      </rPr>
      <t>Kurang Bayar PPh Biaya Pemusnahan Limbah Sl</t>
    </r>
    <r>
      <rPr>
        <sz val="10"/>
        <rFont val="Arial"/>
      </rPr>
      <t>udge IP</t>
    </r>
  </si>
  <si>
    <t>0100040387</t>
  </si>
  <si>
    <r>
      <rPr>
        <sz val="10"/>
        <rFont val="Arial"/>
      </rPr>
      <t>Kurang Bayar PPh Biaya Pemusnahan Limbah SB</t>
    </r>
    <r>
      <rPr>
        <sz val="10"/>
        <rFont val="Arial"/>
      </rPr>
      <t>E ex PT</t>
    </r>
  </si>
  <si>
    <t>0100040383</t>
  </si>
  <si>
    <r>
      <rPr>
        <sz val="10"/>
        <rFont val="Arial"/>
      </rPr>
      <t>Kurang Bayar PPh Biaya Pemusnahan Limbah SB</t>
    </r>
    <r>
      <rPr>
        <sz val="10"/>
        <rFont val="Arial"/>
      </rPr>
      <t>E</t>
    </r>
    <r>
      <rPr>
        <sz val="10"/>
        <rFont val="Arial"/>
      </rPr>
      <t xml:space="preserve">  </t>
    </r>
    <r>
      <rPr>
        <sz val="10"/>
        <rFont val="Arial"/>
      </rPr>
      <t>ex P</t>
    </r>
  </si>
  <si>
    <t>0100040386</t>
  </si>
  <si>
    <r>
      <rPr>
        <sz val="10"/>
        <rFont val="Arial"/>
      </rPr>
      <t>Kurang Bayar PPh Biaya Pemusnahan Limbah FA</t>
    </r>
    <r>
      <rPr>
        <sz val="10"/>
        <rFont val="Arial"/>
      </rPr>
      <t>BA ex P</t>
    </r>
  </si>
  <si>
    <t>0100002204</t>
  </si>
  <si>
    <r>
      <rPr>
        <sz val="10"/>
        <rFont val="Arial"/>
      </rPr>
      <t>KURANG BAYAR PPh PENAGIHAN SHARING P</t>
    </r>
    <r>
      <rPr>
        <sz val="10"/>
        <rFont val="Arial"/>
      </rPr>
      <t>ROFIT TUKS</t>
    </r>
  </si>
  <si>
    <t>0100040385</t>
  </si>
  <si>
    <t>0100002203</t>
  </si>
  <si>
    <t>1800000476</t>
  </si>
  <si>
    <r>
      <rPr>
        <sz val="10"/>
        <rFont val="Arial"/>
      </rPr>
      <t>PENAGIHAN SHARING PROFIT TUKS SI-PMT O</t>
    </r>
    <r>
      <rPr>
        <sz val="10"/>
        <rFont val="Arial"/>
      </rPr>
      <t>KTOBER 2024</t>
    </r>
  </si>
  <si>
    <t>1400024848</t>
  </si>
  <si>
    <t>1800000021</t>
  </si>
  <si>
    <t>1400000124</t>
  </si>
  <si>
    <t>0100002342</t>
  </si>
  <si>
    <t>1400000666</t>
  </si>
  <si>
    <t>Tagihan gaji Pegawai bulan Jan- nop 2018</t>
  </si>
  <si>
    <t>1800000192</t>
  </si>
  <si>
    <t>1400026149</t>
  </si>
  <si>
    <t>1400000125</t>
  </si>
  <si>
    <t>1800000091</t>
  </si>
  <si>
    <t>Biaya Tagihan Listrik Telkomsel Jan 25</t>
  </si>
  <si>
    <t>1400027052</t>
  </si>
  <si>
    <t>1800000069</t>
  </si>
  <si>
    <t>TAGIHAN LISTRIK BANK BNI 46</t>
  </si>
  <si>
    <t>1400028963</t>
  </si>
  <si>
    <t>1800000119</t>
  </si>
  <si>
    <t>1400028962</t>
  </si>
  <si>
    <t>1800000118</t>
  </si>
  <si>
    <r>
      <rPr>
        <sz val="10"/>
        <rFont val="Arial"/>
      </rPr>
      <t xml:space="preserve">Biaya Pemusnahan Limbah Material Reject ex PT </t>
    </r>
    <r>
      <rPr>
        <sz val="10"/>
        <rFont val="Arial"/>
      </rPr>
      <t>PBI</t>
    </r>
  </si>
  <si>
    <t>1400028961</t>
  </si>
  <si>
    <t>1800000117</t>
  </si>
  <si>
    <t>1400028964</t>
  </si>
  <si>
    <r>
      <rPr>
        <sz val="10"/>
        <rFont val="Arial"/>
      </rPr>
      <t>Biaya Pemusnahan Limbah Bottom Ash-Non B3 e</t>
    </r>
    <r>
      <rPr>
        <sz val="10"/>
        <rFont val="Arial"/>
      </rPr>
      <t>x PT PB</t>
    </r>
  </si>
  <si>
    <t>1400029044</t>
  </si>
  <si>
    <t>1800000120</t>
  </si>
  <si>
    <t>1400029045</t>
  </si>
  <si>
    <t>1800000116</t>
  </si>
  <si>
    <t>0100002604</t>
  </si>
  <si>
    <t>1800000480</t>
  </si>
  <si>
    <t>Penagihan Batu Gamping Desember 2023 - 2</t>
  </si>
  <si>
    <t>1400000126</t>
  </si>
  <si>
    <t>Pot. Gaji Kary. Penugasan SI - SIB 12.2024</t>
  </si>
  <si>
    <t>PT. SURYA WIJAYA MEGAH</t>
  </si>
  <si>
    <t>1400029220</t>
  </si>
  <si>
    <t>1800000054</t>
  </si>
  <si>
    <r>
      <rPr>
        <sz val="10"/>
        <rFont val="Arial"/>
      </rPr>
      <t>Biaya Pemusnahan Limbah Bottom Ash ex PT S</t>
    </r>
    <r>
      <rPr>
        <sz val="10"/>
        <rFont val="Arial"/>
      </rPr>
      <t>WM</t>
    </r>
  </si>
  <si>
    <t>1400029219</t>
  </si>
  <si>
    <t>1800000055</t>
  </si>
  <si>
    <t>Biaya Pemusnahan Limbah SBE ex PT SWM</t>
  </si>
  <si>
    <t>0100002603</t>
  </si>
  <si>
    <t>1800000479</t>
  </si>
  <si>
    <t>Penagihan Batu Gamping Desember 2023 - 1</t>
  </si>
  <si>
    <t>1400029331</t>
  </si>
  <si>
    <t>PAID BY CMS BANK BCA RN 7100000453</t>
  </si>
  <si>
    <t>1800000397</t>
  </si>
  <si>
    <t>1400029330</t>
  </si>
  <si>
    <t>0100054699</t>
  </si>
  <si>
    <t>0100178918</t>
  </si>
  <si>
    <t>Tagihan Pemakaian Listrik INDOSAT JULI 2020</t>
  </si>
  <si>
    <t>1400009210</t>
  </si>
  <si>
    <t>0100178924</t>
  </si>
  <si>
    <t>Tagihan Pemakaian Listrik INDOSAT APRIL 2020</t>
  </si>
  <si>
    <t>1800000184</t>
  </si>
  <si>
    <t>0100178925</t>
  </si>
  <si>
    <r>
      <rPr>
        <sz val="10"/>
        <rFont val="Arial"/>
      </rPr>
      <t>Tagihan Pemakaian Listrik PT INDOSAT AGUSTU</t>
    </r>
    <r>
      <rPr>
        <sz val="10"/>
        <rFont val="Arial"/>
      </rPr>
      <t>S 2020</t>
    </r>
  </si>
  <si>
    <t>PT SEMEN INDONESIA INDUSTRI BANGUNA</t>
  </si>
  <si>
    <t>1400000127</t>
  </si>
  <si>
    <t>Asuransi Kesehatan AP SIIB 2024-2025</t>
  </si>
  <si>
    <t>0100054781</t>
  </si>
  <si>
    <r>
      <rPr>
        <sz val="10"/>
        <rFont val="Arial"/>
      </rPr>
      <t>Kurang Bayar PPh Biaya Pemusnahan Limbah Alt</t>
    </r>
    <r>
      <rPr>
        <sz val="10"/>
        <rFont val="Arial"/>
      </rPr>
      <t>er</t>
    </r>
  </si>
  <si>
    <t>PETROKOPINDO CIPTASELARAS</t>
  </si>
  <si>
    <t>1400031017</t>
  </si>
  <si>
    <t>1800000679</t>
  </si>
  <si>
    <r>
      <rPr>
        <sz val="10"/>
        <rFont val="Arial"/>
      </rPr>
      <t>Biaya Pemusnahan Limbah Non B3 (AF) ex PT M</t>
    </r>
    <r>
      <rPr>
        <sz val="10"/>
        <rFont val="Arial"/>
      </rPr>
      <t>NJ</t>
    </r>
  </si>
  <si>
    <t>1400031018</t>
  </si>
  <si>
    <r>
      <rPr>
        <sz val="10"/>
        <rFont val="Arial"/>
      </rPr>
      <t>Biaya Pemusnahan Limbah Non B3 - AM ex PT P</t>
    </r>
    <r>
      <rPr>
        <sz val="10"/>
        <rFont val="Arial"/>
      </rPr>
      <t>CS</t>
    </r>
  </si>
  <si>
    <t>1400031016</t>
  </si>
  <si>
    <t>1800000626</t>
  </si>
  <si>
    <t>1400031183</t>
  </si>
  <si>
    <t>PAID BY CMS BANK BCA RN 7100000364</t>
  </si>
  <si>
    <t>1800000053</t>
  </si>
  <si>
    <r>
      <rPr>
        <sz val="10"/>
        <rFont val="Arial"/>
      </rPr>
      <t>Biaya Pemusnahan Limbah Bottom Ash ex PT SP</t>
    </r>
    <r>
      <rPr>
        <sz val="10"/>
        <rFont val="Arial"/>
      </rPr>
      <t>D</t>
    </r>
  </si>
  <si>
    <t>1400000128</t>
  </si>
  <si>
    <t>2100001498</t>
  </si>
  <si>
    <t>1800000062</t>
  </si>
  <si>
    <r>
      <rPr>
        <sz val="10"/>
        <rFont val="Arial"/>
      </rPr>
      <t>PENAGIHAN SHARING PROFIT TUKS SI-PMT JA</t>
    </r>
    <r>
      <rPr>
        <sz val="10"/>
        <rFont val="Arial"/>
      </rPr>
      <t>NUARI 2025</t>
    </r>
  </si>
  <si>
    <t>1400000129</t>
  </si>
  <si>
    <r>
      <rPr>
        <sz val="10"/>
        <rFont val="Arial"/>
      </rPr>
      <t>Pot. Gaji Kary. Penugasan SI - SID</t>
    </r>
    <r>
      <rPr>
        <sz val="10"/>
        <rFont val="Arial"/>
      </rPr>
      <t xml:space="preserve">  </t>
    </r>
    <r>
      <rPr>
        <sz val="10"/>
        <rFont val="Arial"/>
      </rPr>
      <t>01.2025</t>
    </r>
  </si>
  <si>
    <t>1400000130</t>
  </si>
  <si>
    <t>1800000092</t>
  </si>
  <si>
    <t>Biaya Tagihan Listrik LT 1 Kopi Kilen Feb 25</t>
  </si>
  <si>
    <t>1400034808</t>
  </si>
  <si>
    <t>1800000109</t>
  </si>
  <si>
    <t>Biaya Pemusnahan Limbah Resin ex PT JSLH</t>
  </si>
  <si>
    <t>1400034809</t>
  </si>
  <si>
    <t>1800000110</t>
  </si>
  <si>
    <t>1400034811</t>
  </si>
  <si>
    <t>1800000108</t>
  </si>
  <si>
    <t>1400034819</t>
  </si>
  <si>
    <t>1800000111</t>
  </si>
  <si>
    <t>1400034828</t>
  </si>
  <si>
    <t>1800000107</t>
  </si>
  <si>
    <t>1400035969</t>
  </si>
  <si>
    <t>1800000748</t>
  </si>
  <si>
    <t>1400035967</t>
  </si>
  <si>
    <t>1800000685</t>
  </si>
  <si>
    <t>1400035968</t>
  </si>
  <si>
    <t>1800000747</t>
  </si>
  <si>
    <t>1400000132</t>
  </si>
  <si>
    <t>1800000169</t>
  </si>
  <si>
    <r>
      <rPr>
        <sz val="10"/>
        <rFont val="Arial"/>
      </rPr>
      <t>BUNGA SHL SEMEN GRESIK JAN SD MAR 202</t>
    </r>
    <r>
      <rPr>
        <sz val="10"/>
        <rFont val="Arial"/>
      </rPr>
      <t>5</t>
    </r>
  </si>
  <si>
    <t>1400000131</t>
  </si>
  <si>
    <t>SWEEPING PT SEMEN GRESIK</t>
  </si>
  <si>
    <t>1400000134</t>
  </si>
  <si>
    <t>Pot. Gaji Kary. Penugasan SI - SII 12.2024</t>
  </si>
  <si>
    <t>1400000133</t>
  </si>
  <si>
    <t>1800000066</t>
  </si>
  <si>
    <t>Pot. Gaji Kary. Penugasan SI - KIG 01.2025</t>
  </si>
  <si>
    <t>1400036943</t>
  </si>
  <si>
    <t>TAGIHAN PEMAKAIAN LISTRIK BNI</t>
  </si>
  <si>
    <t>1800000416</t>
  </si>
  <si>
    <t>Tagihan Pemakaian Listrik Tuban BNI JULI 2021</t>
  </si>
  <si>
    <t>1400000136</t>
  </si>
  <si>
    <t>Tagihan Air Sanitasi SWAB - Okt-Nov24</t>
  </si>
  <si>
    <t>Tagihan Air Sanitasi SWAB - Okt 24</t>
  </si>
  <si>
    <t>1400099155</t>
  </si>
  <si>
    <t>Tagihan Pemakaian Listrik Periode Juni 2018</t>
  </si>
  <si>
    <t>1800000497</t>
  </si>
  <si>
    <t>1400135316</t>
  </si>
  <si>
    <t>Tagihan Pemakaian Listrik Tuban BNI OKT 2019</t>
  </si>
  <si>
    <t>1800000392</t>
  </si>
  <si>
    <t>1400036969</t>
  </si>
  <si>
    <r>
      <rPr>
        <sz val="10"/>
        <rFont val="Arial"/>
      </rPr>
      <t>PAID BY CMS BANK MANDIRI KC GRESIK RN 7</t>
    </r>
    <r>
      <rPr>
        <sz val="10"/>
        <rFont val="Arial"/>
      </rPr>
      <t>100000452</t>
    </r>
  </si>
  <si>
    <t>1800000098</t>
  </si>
  <si>
    <t>Tagihan Listrik INDOSAT Nov 24</t>
  </si>
  <si>
    <t>1400036970</t>
  </si>
  <si>
    <t>1800000102</t>
  </si>
  <si>
    <t>Tagihan Listrik INDOSAT Des 24</t>
  </si>
  <si>
    <t>TAGIHAN LISTRIK BNI AGUSTUS 2021</t>
  </si>
  <si>
    <t>TAGIHAN LISTRIK BNI SEPTEMBER 2021</t>
  </si>
  <si>
    <t>1400183077</t>
  </si>
  <si>
    <r>
      <rPr>
        <sz val="10"/>
        <rFont val="Arial"/>
      </rPr>
      <t>Tagihan Pemakaian Listrik Periode Juni 2018 18-2</t>
    </r>
    <r>
      <rPr>
        <sz val="10"/>
        <rFont val="Arial"/>
      </rPr>
      <t>33</t>
    </r>
  </si>
  <si>
    <t>1800000233</t>
  </si>
  <si>
    <t>TAGIHAN LISTRIK BNI OKTOBER 2021</t>
  </si>
  <si>
    <t>1800000271</t>
  </si>
  <si>
    <t>Tagihan Pemakaian Listrik BNI JUNI 2020</t>
  </si>
  <si>
    <t>1800000518</t>
  </si>
  <si>
    <t>Penagihan Air Bersih SWAB - Nov 24</t>
  </si>
  <si>
    <t>PT VARIA USAHA BETON</t>
  </si>
  <si>
    <t>1400000139</t>
  </si>
  <si>
    <r>
      <rPr>
        <sz val="10"/>
        <rFont val="Arial"/>
      </rPr>
      <t>PAID BY CMS BANK MANDIRI KC GRESIK RN 2</t>
    </r>
    <r>
      <rPr>
        <sz val="10"/>
        <rFont val="Arial"/>
      </rPr>
      <t>100001510</t>
    </r>
  </si>
  <si>
    <t>1800000122</t>
  </si>
  <si>
    <t>Asuransi Kesehatan AP VUB 2024-2025</t>
  </si>
  <si>
    <t>1800000309</t>
  </si>
  <si>
    <t>Tagihan Pemakaian Listrik BNI JULI 2020</t>
  </si>
  <si>
    <t>1400036972</t>
  </si>
  <si>
    <r>
      <rPr>
        <sz val="10"/>
        <rFont val="Arial"/>
      </rPr>
      <t>Tagihan Pem. Listrik Tuban Swabina September 2</t>
    </r>
    <r>
      <rPr>
        <sz val="10"/>
        <rFont val="Arial"/>
      </rPr>
      <t>024</t>
    </r>
  </si>
  <si>
    <t>1800000771</t>
  </si>
  <si>
    <t>PT HIJAU ALAM NUSANTARA</t>
  </si>
  <si>
    <t>1400000135</t>
  </si>
  <si>
    <t>Bayar Pemusnahan lb3 ex hijau alam nusantar</t>
  </si>
  <si>
    <t>1400000466</t>
  </si>
  <si>
    <r>
      <rPr>
        <sz val="10"/>
        <rFont val="Arial"/>
      </rPr>
      <t>Kurang Bayar Pemusnahan lb3 ex hijau alam nusa</t>
    </r>
    <r>
      <rPr>
        <sz val="10"/>
        <rFont val="Arial"/>
      </rPr>
      <t>ntar</t>
    </r>
  </si>
  <si>
    <t>PT NUSANTARA INDAH KEMILAU</t>
  </si>
  <si>
    <t>1400036971</t>
  </si>
  <si>
    <t>Biaya Pemusnahan Limbah Tnh Terkont</t>
  </si>
  <si>
    <t>1400067908</t>
  </si>
  <si>
    <r>
      <rPr>
        <sz val="10"/>
        <rFont val="Arial"/>
      </rPr>
      <t>Kurang bayar Biaya Pemusnahan Limbah Tnh Ter</t>
    </r>
    <r>
      <rPr>
        <sz val="10"/>
        <rFont val="Arial"/>
      </rPr>
      <t>kont</t>
    </r>
  </si>
  <si>
    <t>1800000019</t>
  </si>
  <si>
    <t>1400036988</t>
  </si>
  <si>
    <t>1800000093</t>
  </si>
  <si>
    <t>1400036974</t>
  </si>
  <si>
    <t>1400000140</t>
  </si>
  <si>
    <r>
      <rPr>
        <sz val="10"/>
        <rFont val="Arial"/>
      </rPr>
      <t>PAID BY CMS BANK MANDIRI KC GRESIK RN 2</t>
    </r>
    <r>
      <rPr>
        <sz val="10"/>
        <rFont val="Arial"/>
      </rPr>
      <t>100001279</t>
    </r>
  </si>
  <si>
    <t>1800000347</t>
  </si>
  <si>
    <r>
      <rPr>
        <sz val="10"/>
        <rFont val="Arial"/>
      </rPr>
      <t xml:space="preserve"> </t>
    </r>
    <r>
      <rPr>
        <sz val="10"/>
        <rFont val="Arial"/>
      </rPr>
      <t>Pot. Gaji Kary. Penugasan SI - SISI 07.2024</t>
    </r>
  </si>
  <si>
    <t>1400036973</t>
  </si>
  <si>
    <t>Biaya Pemusnahan Limbah FABA ex PT BAA</t>
  </si>
  <si>
    <t>0100426792</t>
  </si>
  <si>
    <r>
      <rPr>
        <sz val="10"/>
        <rFont val="Arial"/>
      </rPr>
      <t xml:space="preserve">DPP+PPN Biaya Pemusnahan Limbah FABA ex </t>
    </r>
    <r>
      <rPr>
        <sz val="10"/>
        <rFont val="Arial"/>
      </rPr>
      <t>PT BAA</t>
    </r>
  </si>
  <si>
    <t>1800000353</t>
  </si>
  <si>
    <t>1400000138</t>
  </si>
  <si>
    <r>
      <rPr>
        <sz val="10"/>
        <rFont val="Arial"/>
      </rPr>
      <t>PAID BY CMS BANK MANDIRI KC GRESIK RN 2</t>
    </r>
    <r>
      <rPr>
        <sz val="10"/>
        <rFont val="Arial"/>
      </rPr>
      <t>100001470</t>
    </r>
  </si>
  <si>
    <t>1800000004</t>
  </si>
  <si>
    <t>Pot. Gaji Kary. Penugasan SI - IKSG 12.2024</t>
  </si>
  <si>
    <t>1400000141</t>
  </si>
  <si>
    <t>1400000137</t>
  </si>
  <si>
    <t>1400037213</t>
  </si>
  <si>
    <t>Tagihan Listrik DAB Des 24</t>
  </si>
  <si>
    <t>1400000142</t>
  </si>
  <si>
    <t>1800000103</t>
  </si>
  <si>
    <t>Penagihan Air Bersih Februari 2025</t>
  </si>
  <si>
    <t>1400000144</t>
  </si>
  <si>
    <r>
      <rPr>
        <sz val="10"/>
        <rFont val="Arial"/>
      </rPr>
      <t>PAID BY CMS BANK MANDIRI KC GRESIK RN 2</t>
    </r>
    <r>
      <rPr>
        <sz val="10"/>
        <rFont val="Arial"/>
      </rPr>
      <t>100001506</t>
    </r>
  </si>
  <si>
    <t>1400000145</t>
  </si>
  <si>
    <t>1800000125</t>
  </si>
  <si>
    <t>Biaya Tagihan Listrik Telkomsel Feb 2025</t>
  </si>
  <si>
    <t>1400000143</t>
  </si>
  <si>
    <t>Pot. Gaji Kary. Penugasan SI - SMBR 01.2025</t>
  </si>
  <si>
    <t>1400000146</t>
  </si>
  <si>
    <t>1400038889</t>
  </si>
  <si>
    <t>PAID BY CMS BANK BCA RN 7100000454</t>
  </si>
  <si>
    <t>1800000764</t>
  </si>
  <si>
    <r>
      <rPr>
        <sz val="10"/>
        <rFont val="Arial"/>
      </rPr>
      <t>Biaya Pemusnahan Limbah Used Rags ex PT MN</t>
    </r>
    <r>
      <rPr>
        <sz val="10"/>
        <rFont val="Arial"/>
      </rPr>
      <t>J</t>
    </r>
  </si>
  <si>
    <t>1400038890</t>
  </si>
  <si>
    <t>1800000765</t>
  </si>
  <si>
    <r>
      <rPr>
        <sz val="10"/>
        <rFont val="Arial"/>
      </rPr>
      <t>Biaya Pemusnahan Limbah Residu Prod ex PT M</t>
    </r>
    <r>
      <rPr>
        <sz val="10"/>
        <rFont val="Arial"/>
      </rPr>
      <t>NJ</t>
    </r>
  </si>
  <si>
    <t>1400038892</t>
  </si>
  <si>
    <t>1800000767</t>
  </si>
  <si>
    <t>1400038891</t>
  </si>
  <si>
    <t>1800000766</t>
  </si>
  <si>
    <r>
      <rPr>
        <sz val="10"/>
        <rFont val="Arial"/>
      </rPr>
      <t xml:space="preserve">Biaya Pemusnahan Limbah Resin Anorgnk ex PT </t>
    </r>
    <r>
      <rPr>
        <sz val="10"/>
        <rFont val="Arial"/>
      </rPr>
      <t>MNJ</t>
    </r>
  </si>
  <si>
    <t>1400038885</t>
  </si>
  <si>
    <t>1800000676</t>
  </si>
  <si>
    <r>
      <rPr>
        <sz val="10"/>
        <rFont val="Arial"/>
      </rPr>
      <t xml:space="preserve">Biaya Pemusnahan Limbah Resin (Anorgk) ex PT </t>
    </r>
    <r>
      <rPr>
        <sz val="10"/>
        <rFont val="Arial"/>
      </rPr>
      <t>MNJ</t>
    </r>
  </si>
  <si>
    <t>1400038884</t>
  </si>
  <si>
    <t>1800000675</t>
  </si>
  <si>
    <r>
      <rPr>
        <sz val="10"/>
        <rFont val="Arial"/>
      </rPr>
      <t>Biaya Pemusnahan Limbah Residu Produksi ex P</t>
    </r>
    <r>
      <rPr>
        <sz val="10"/>
        <rFont val="Arial"/>
      </rPr>
      <t>T MNJ</t>
    </r>
  </si>
  <si>
    <t>1400038886</t>
  </si>
  <si>
    <t>1800000677</t>
  </si>
  <si>
    <t>1400038883</t>
  </si>
  <si>
    <t>1800000673</t>
  </si>
  <si>
    <r>
      <rPr>
        <sz val="10"/>
        <rFont val="Arial"/>
      </rPr>
      <t xml:space="preserve">Biaya Pemusnahan Limbah Glyserin Pitch ex PT </t>
    </r>
    <r>
      <rPr>
        <sz val="10"/>
        <rFont val="Arial"/>
      </rPr>
      <t>MNJ</t>
    </r>
  </si>
  <si>
    <t>1400038888</t>
  </si>
  <si>
    <t>1800000763</t>
  </si>
  <si>
    <t>1400038887</t>
  </si>
  <si>
    <t>1800000678</t>
  </si>
  <si>
    <t>1400038882</t>
  </si>
  <si>
    <t>PT EMDEKI UTAMA TBK</t>
  </si>
  <si>
    <t>1400000152</t>
  </si>
  <si>
    <t>Tagihan Uji Lab Kubus Mortar Maret 2025</t>
  </si>
  <si>
    <t>1800000149</t>
  </si>
  <si>
    <t>PT OMETRACO ARYA SAMANTA</t>
  </si>
  <si>
    <t>1400000153</t>
  </si>
  <si>
    <t>Tagihan Uji Lab Beton Maret 2025</t>
  </si>
  <si>
    <t>1800000150</t>
  </si>
  <si>
    <t>1400000155</t>
  </si>
  <si>
    <t>Tagihan Uji Lab Mortar Maret 2025</t>
  </si>
  <si>
    <t>1800000153</t>
  </si>
  <si>
    <t>PT ECOMEC RESOURCES INDONESIA</t>
  </si>
  <si>
    <t>1400000156</t>
  </si>
  <si>
    <t>Tagihan Uji Lab Manganese Maret 2025</t>
  </si>
  <si>
    <t>PT SURYA HUTAMA PERKASA</t>
  </si>
  <si>
    <t>1400000158</t>
  </si>
  <si>
    <t>Tagihan Uji Lab XRF Pasir Maret 2025</t>
  </si>
  <si>
    <t>1800000176</t>
  </si>
  <si>
    <t>PT CHINA WEST DEVELOPMENT INDONESIA</t>
  </si>
  <si>
    <t>1400000159</t>
  </si>
  <si>
    <t>Tagihan Uji Lab Chloride Ion XRF</t>
  </si>
  <si>
    <t>1800000175</t>
  </si>
  <si>
    <t>PT. LIVIA ANDALAN INDONESIA</t>
  </si>
  <si>
    <t>1400000154</t>
  </si>
  <si>
    <t>ROSYIDA DWI RAHMAWATI</t>
  </si>
  <si>
    <t>1400036934</t>
  </si>
  <si>
    <r>
      <rPr>
        <sz val="10"/>
        <rFont val="Arial"/>
      </rPr>
      <t>UM PDP GS FEB-ROSYIDA DWI RAHMAWATI_0</t>
    </r>
    <r>
      <rPr>
        <sz val="10"/>
        <rFont val="Arial"/>
      </rPr>
      <t>3/03</t>
    </r>
  </si>
  <si>
    <t>1800000155</t>
  </si>
  <si>
    <r>
      <rPr>
        <sz val="10"/>
        <rFont val="Arial"/>
      </rPr>
      <t>PENDAPATAN GRAHA SANDIYA FEBRUARI202</t>
    </r>
    <r>
      <rPr>
        <sz val="10"/>
        <rFont val="Arial"/>
      </rPr>
      <t>5</t>
    </r>
  </si>
  <si>
    <t>MOCH MAHENDRA FIRDAUS</t>
  </si>
  <si>
    <t>1400036935</t>
  </si>
  <si>
    <r>
      <rPr>
        <sz val="10"/>
        <rFont val="Arial"/>
      </rPr>
      <t>UM PDP GS FEB-MOCH MAHENDRA FIRDAUS_</t>
    </r>
    <r>
      <rPr>
        <sz val="10"/>
        <rFont val="Arial"/>
      </rPr>
      <t>03/03</t>
    </r>
  </si>
  <si>
    <t>1800000156</t>
  </si>
  <si>
    <t>FARA MAHENDRA WIJAYA</t>
  </si>
  <si>
    <t>1400036936</t>
  </si>
  <si>
    <r>
      <rPr>
        <sz val="10"/>
        <rFont val="Arial"/>
      </rPr>
      <t>UM PDP GS FEB-FARA MAHENDRA WIJAYA_0</t>
    </r>
    <r>
      <rPr>
        <sz val="10"/>
        <rFont val="Arial"/>
      </rPr>
      <t>3/03</t>
    </r>
  </si>
  <si>
    <t>1800000157</t>
  </si>
  <si>
    <t>HUSAIN</t>
  </si>
  <si>
    <t>1400036927</t>
  </si>
  <si>
    <t>UM PDP GS FEB-HUSAIN_24/02</t>
  </si>
  <si>
    <t>1800000158</t>
  </si>
  <si>
    <t>BAMBANG SUYANTO</t>
  </si>
  <si>
    <t>1400036942</t>
  </si>
  <si>
    <t>UM PDP GS FEB-BAMBANG SUYANTO_03/03</t>
  </si>
  <si>
    <t>1800000159</t>
  </si>
  <si>
    <t>1400000157</t>
  </si>
  <si>
    <t>Tagihan Uji Lab Permeability Maret 2025</t>
  </si>
  <si>
    <t>1800000174</t>
  </si>
  <si>
    <t>JUNI WAHJU WIDODO</t>
  </si>
  <si>
    <t>1400036929</t>
  </si>
  <si>
    <t>PEL PDP GS FEB-JUNI WAHJU WIDODO_03/03</t>
  </si>
  <si>
    <t>1800000160</t>
  </si>
  <si>
    <t>1400036928</t>
  </si>
  <si>
    <t>PEL PDP GS FEB-YATMUJI_03/03</t>
  </si>
  <si>
    <t>1800000165</t>
  </si>
  <si>
    <t>1400036931</t>
  </si>
  <si>
    <r>
      <rPr>
        <sz val="10"/>
        <rFont val="Arial"/>
      </rPr>
      <t>PEL PDP GS FEB-MOH FAKHRUDDIN ZAMRONI</t>
    </r>
    <r>
      <rPr>
        <sz val="10"/>
        <rFont val="Arial"/>
      </rPr>
      <t>_03/03</t>
    </r>
  </si>
  <si>
    <t>1400036930</t>
  </si>
  <si>
    <t>PEL PDP GS FEB-FEBRI NURCAHYANI_03/03</t>
  </si>
  <si>
    <t>1800000161</t>
  </si>
  <si>
    <t>1400036932</t>
  </si>
  <si>
    <r>
      <rPr>
        <sz val="10"/>
        <rFont val="Arial"/>
      </rPr>
      <t>PEL PDP GS FEB-MOH ZAMRONI AFIF MUKTI_</t>
    </r>
    <r>
      <rPr>
        <sz val="10"/>
        <rFont val="Arial"/>
      </rPr>
      <t>03/03</t>
    </r>
  </si>
  <si>
    <t>1800000163</t>
  </si>
  <si>
    <t>HALIM</t>
  </si>
  <si>
    <t>1400036933</t>
  </si>
  <si>
    <t>PEL PDP GS FEB-HALIM_03/03</t>
  </si>
  <si>
    <t>1800000164</t>
  </si>
  <si>
    <t>1400036948</t>
  </si>
  <si>
    <t>1800000223</t>
  </si>
  <si>
    <t>Tagihan Listrik Periode April 2018</t>
  </si>
  <si>
    <t>1400000147</t>
  </si>
  <si>
    <t>Management Fee SMI Juli 2021</t>
  </si>
  <si>
    <t>0100006418</t>
  </si>
  <si>
    <t>1400000148</t>
  </si>
  <si>
    <r>
      <rPr>
        <sz val="10"/>
        <rFont val="Arial"/>
      </rPr>
      <t>Management Fee SMI September 2020 18000011</t>
    </r>
    <r>
      <rPr>
        <sz val="10"/>
        <rFont val="Arial"/>
      </rPr>
      <t>14</t>
    </r>
  </si>
  <si>
    <t>1800001114</t>
  </si>
  <si>
    <t>1400000149</t>
  </si>
  <si>
    <r>
      <rPr>
        <sz val="10"/>
        <rFont val="Arial"/>
      </rPr>
      <t>Management Fee AP. SMI Agustus 2020 1800000</t>
    </r>
    <r>
      <rPr>
        <sz val="10"/>
        <rFont val="Arial"/>
      </rPr>
      <t>959</t>
    </r>
  </si>
  <si>
    <t>1800000959</t>
  </si>
  <si>
    <t>1400000150</t>
  </si>
  <si>
    <t>Management Fee SMI Juli 2020 1800000810</t>
  </si>
  <si>
    <t>1400000151</t>
  </si>
  <si>
    <t>Management Fee SMI Juni 2020 1800000681</t>
  </si>
  <si>
    <t>1800000681</t>
  </si>
  <si>
    <t>1400047919</t>
  </si>
  <si>
    <t>Tagihan Listrik DAB Jan 25</t>
  </si>
  <si>
    <t>1800000090</t>
  </si>
  <si>
    <t>1400039409</t>
  </si>
  <si>
    <t>1800000112</t>
  </si>
  <si>
    <t>1400039421</t>
  </si>
  <si>
    <t>PAID BY CMS BANK BCA RN 7100000427</t>
  </si>
  <si>
    <t>1800000124</t>
  </si>
  <si>
    <t>1400000160</t>
  </si>
  <si>
    <t>1800000035</t>
  </si>
  <si>
    <t>Biaya Tagihan Listrik Lt 3/4 Gusi Jan 25</t>
  </si>
  <si>
    <t>1400000161</t>
  </si>
  <si>
    <t>1800000033</t>
  </si>
  <si>
    <t>Biaya Tagihan Listrik ATM Mandiri Jan 25</t>
  </si>
  <si>
    <t>1400039662</t>
  </si>
  <si>
    <t>1800000034</t>
  </si>
  <si>
    <r>
      <rPr>
        <sz val="10"/>
        <rFont val="Arial"/>
      </rPr>
      <t>Biaya Pemusnahan Limbah Gypsum PP ex PT M</t>
    </r>
    <r>
      <rPr>
        <sz val="10"/>
        <rFont val="Arial"/>
      </rPr>
      <t>HK</t>
    </r>
  </si>
  <si>
    <t>1400039659</t>
  </si>
  <si>
    <t>1800000818</t>
  </si>
  <si>
    <t>1400000189</t>
  </si>
  <si>
    <t>Penagihan Air Proses Januari25</t>
  </si>
  <si>
    <t>1800000038</t>
  </si>
  <si>
    <t>1400000183</t>
  </si>
  <si>
    <t>Penagihan Air Proses Februari 2025</t>
  </si>
  <si>
    <t>1800000105</t>
  </si>
  <si>
    <t>1400039660</t>
  </si>
  <si>
    <t>1800000817</t>
  </si>
  <si>
    <t>1400039661</t>
  </si>
  <si>
    <r>
      <rPr>
        <sz val="10"/>
        <rFont val="Arial"/>
      </rPr>
      <t xml:space="preserve">Biaya Pemusnahan Limbah Alter. Material ex PT </t>
    </r>
    <r>
      <rPr>
        <sz val="10"/>
        <rFont val="Arial"/>
      </rPr>
      <t>MHK</t>
    </r>
  </si>
  <si>
    <t>1400039840</t>
  </si>
  <si>
    <t>1800000113</t>
  </si>
  <si>
    <r>
      <rPr>
        <sz val="10"/>
        <rFont val="Arial"/>
      </rPr>
      <t>Biaya Pemusnahan Limbah Non B3; AM ex PT M</t>
    </r>
    <r>
      <rPr>
        <sz val="10"/>
        <rFont val="Arial"/>
      </rPr>
      <t>HK</t>
    </r>
  </si>
  <si>
    <t>1400000187</t>
  </si>
  <si>
    <t>Pembayaran Bagi Hasil Tahun 2020-2021</t>
  </si>
  <si>
    <t>0100008838</t>
  </si>
  <si>
    <t>1800000283</t>
  </si>
  <si>
    <t>1400039841</t>
  </si>
  <si>
    <t>1800000114</t>
  </si>
  <si>
    <t>1400047978</t>
  </si>
  <si>
    <t>Biaya Pemusnahan Limbah</t>
  </si>
  <si>
    <t>1800000058</t>
  </si>
  <si>
    <r>
      <rPr>
        <sz val="10"/>
        <rFont val="Arial"/>
      </rPr>
      <t>Biaya Pemusnahan Limbah Alter.Material ex PT T</t>
    </r>
    <r>
      <rPr>
        <sz val="10"/>
        <rFont val="Arial"/>
      </rPr>
      <t>LI</t>
    </r>
  </si>
  <si>
    <t>1400000188</t>
  </si>
  <si>
    <t>Penagihan Air Januari - Februari 2025</t>
  </si>
  <si>
    <t>1800000037</t>
  </si>
  <si>
    <t>1800000104</t>
  </si>
  <si>
    <t>1400041936</t>
  </si>
  <si>
    <t>1800000173</t>
  </si>
  <si>
    <t>PT SUBUR BUANA RAYA</t>
  </si>
  <si>
    <t>1400000163</t>
  </si>
  <si>
    <t>Tagihan Pengembalian Ongkos Angkut PT SBR</t>
  </si>
  <si>
    <t>1400041937</t>
  </si>
  <si>
    <t>Biaya Pemusnahan Limbah Resin ec PT KMA</t>
  </si>
  <si>
    <t>1400000162</t>
  </si>
  <si>
    <t>0100074262</t>
  </si>
  <si>
    <t>1400042539</t>
  </si>
  <si>
    <r>
      <rPr>
        <sz val="10"/>
        <rFont val="Arial"/>
      </rPr>
      <t xml:space="preserve">Kurang bayar PPh Tag Pem Air Tuban SWABINA </t>
    </r>
    <r>
      <rPr>
        <sz val="10"/>
        <rFont val="Arial"/>
      </rPr>
      <t>Des 19</t>
    </r>
  </si>
  <si>
    <t>Tag Pem Air Tuban SWABINA Des 2019</t>
  </si>
  <si>
    <t>PT SEMEN PADANG</t>
  </si>
  <si>
    <t>0100003705</t>
  </si>
  <si>
    <t>1800000566</t>
  </si>
  <si>
    <t>Biaya Recruitment Bersama BUMN - SP 2024</t>
  </si>
  <si>
    <t>0100003707</t>
  </si>
  <si>
    <t>1400000164</t>
  </si>
  <si>
    <r>
      <rPr>
        <sz val="10"/>
        <rFont val="Arial"/>
      </rPr>
      <t xml:space="preserve">Kurang bayar PPh Tag Pem Air Gresik SWABINA </t>
    </r>
    <r>
      <rPr>
        <sz val="10"/>
        <rFont val="Arial"/>
      </rPr>
      <t>Jan 20</t>
    </r>
  </si>
  <si>
    <r>
      <rPr>
        <sz val="10"/>
        <rFont val="Arial"/>
      </rPr>
      <t xml:space="preserve"> </t>
    </r>
    <r>
      <rPr>
        <sz val="10"/>
        <rFont val="Arial"/>
      </rPr>
      <t>Sewa Menyewa Tanah &amp; Bangunan di Gresik</t>
    </r>
  </si>
  <si>
    <t>Tag Pem Air Gresik SWABINA Jan 2020</t>
  </si>
  <si>
    <r>
      <rPr>
        <sz val="10"/>
        <rFont val="Arial"/>
      </rPr>
      <t>Kurang bayar PPh Sewa Menyewa Tanah &amp; Bang</t>
    </r>
    <r>
      <rPr>
        <sz val="10"/>
        <rFont val="Arial"/>
      </rPr>
      <t>unan</t>
    </r>
  </si>
  <si>
    <r>
      <rPr>
        <sz val="10"/>
        <rFont val="Arial"/>
      </rPr>
      <t>Sewa Menyewa Tanah &amp; Bangunan di Gresik(Swa</t>
    </r>
    <r>
      <rPr>
        <sz val="10"/>
        <rFont val="Arial"/>
      </rPr>
      <t>bina)</t>
    </r>
  </si>
  <si>
    <t>YAYASAN SEMEN INDONESIA FOUNDATION</t>
  </si>
  <si>
    <t>1400000190</t>
  </si>
  <si>
    <t>Biaya Pemakaian Air SIF Maret22</t>
  </si>
  <si>
    <t>1800000171</t>
  </si>
  <si>
    <t>1400000192</t>
  </si>
  <si>
    <t>Biaya Pemakaian air SIF Feb22</t>
  </si>
  <si>
    <t>1400000191</t>
  </si>
  <si>
    <t>Biaya Pemakaian air SIF Jan22</t>
  </si>
  <si>
    <t>1400000165</t>
  </si>
  <si>
    <t>Tagihan Listrik SMI Kopi Killen - Des 24</t>
  </si>
  <si>
    <t>1400000166</t>
  </si>
  <si>
    <t>1800000154</t>
  </si>
  <si>
    <t>Biaya Tagihan Listrik LT 1 Kopi Kilen Maret 2025</t>
  </si>
  <si>
    <t>0100077086</t>
  </si>
  <si>
    <t>1800000764 RESIDUAL</t>
  </si>
  <si>
    <t>1800000765 RESIDUAL</t>
  </si>
  <si>
    <t>PT RIVAN TANJUNG SENTOSA</t>
  </si>
  <si>
    <t>0100077079</t>
  </si>
  <si>
    <t>1800000745</t>
  </si>
  <si>
    <r>
      <rPr>
        <sz val="10"/>
        <rFont val="Arial"/>
      </rPr>
      <t>Biaya Pemusnahan Limbah Sludge IPAL</t>
    </r>
    <r>
      <rPr>
        <sz val="10"/>
        <rFont val="Arial"/>
      </rPr>
      <t xml:space="preserve">  </t>
    </r>
    <r>
      <rPr>
        <sz val="10"/>
        <rFont val="Arial"/>
      </rPr>
      <t>ex PT R</t>
    </r>
    <r>
      <rPr>
        <sz val="10"/>
        <rFont val="Arial"/>
      </rPr>
      <t>TS</t>
    </r>
  </si>
  <si>
    <t>1800000767 RESIDUAL</t>
  </si>
  <si>
    <t>1800000766 RESIDUAL</t>
  </si>
  <si>
    <t>1800000676 RESIDUAL</t>
  </si>
  <si>
    <t>0100077085</t>
  </si>
  <si>
    <t>1800000675 RESIDUAL</t>
  </si>
  <si>
    <t>1800000677 RESIDUAL</t>
  </si>
  <si>
    <t>0100077084</t>
  </si>
  <si>
    <t>1800000673 RESIDUAL</t>
  </si>
  <si>
    <t>1800000763 RESIDUAL</t>
  </si>
  <si>
    <t>1400045847</t>
  </si>
  <si>
    <t>PAID BY CMS BANK BCA RN 7100000431</t>
  </si>
  <si>
    <r>
      <rPr>
        <sz val="10"/>
        <rFont val="Arial"/>
      </rPr>
      <t>Biaya Pemusnahan Limbah Residu Produksi ex P</t>
    </r>
    <r>
      <rPr>
        <sz val="10"/>
        <rFont val="Arial"/>
      </rPr>
      <t>T CIM</t>
    </r>
  </si>
  <si>
    <t>1800000678 RESIDUAL</t>
  </si>
  <si>
    <t>1400049044</t>
  </si>
  <si>
    <t>Krg byr PPN Tagihan Listrik Periode April 2018</t>
  </si>
  <si>
    <t>1400045897</t>
  </si>
  <si>
    <t>1400000167</t>
  </si>
  <si>
    <t>1400049107</t>
  </si>
  <si>
    <r>
      <rPr>
        <sz val="10"/>
        <rFont val="Arial"/>
      </rPr>
      <t>Biaya Pemusnahan Limbah Sludge IPAL ex PT RT</t>
    </r>
    <r>
      <rPr>
        <sz val="10"/>
        <rFont val="Arial"/>
      </rPr>
      <t>S</t>
    </r>
  </si>
  <si>
    <t>1400045848</t>
  </si>
  <si>
    <t>PAID BY CMS BANK BCA RN 7100000432</t>
  </si>
  <si>
    <t>1400000170</t>
  </si>
  <si>
    <t>1800000138</t>
  </si>
  <si>
    <r>
      <rPr>
        <sz val="10"/>
        <rFont val="Arial"/>
      </rPr>
      <t>Pot. Gaji Kary. Penugasan SI - SID</t>
    </r>
    <r>
      <rPr>
        <sz val="10"/>
        <rFont val="Arial"/>
      </rPr>
      <t xml:space="preserve">  </t>
    </r>
    <r>
      <rPr>
        <sz val="10"/>
        <rFont val="Arial"/>
      </rPr>
      <t>02.2025</t>
    </r>
  </si>
  <si>
    <t>1400049043</t>
  </si>
  <si>
    <t>1800000130</t>
  </si>
  <si>
    <t>1400045843</t>
  </si>
  <si>
    <t>PAID BY CMS BANK BCA RN 7100000366</t>
  </si>
  <si>
    <t>1800000024</t>
  </si>
  <si>
    <t>1400000168</t>
  </si>
  <si>
    <t>Pot. Gaji Kary. Penugasan SI - KWSG 12.2024</t>
  </si>
  <si>
    <t>1400045849</t>
  </si>
  <si>
    <t>PAID BY CMS BANK BCA RN 7100000430</t>
  </si>
  <si>
    <t>1800000106</t>
  </si>
  <si>
    <t>1400000169</t>
  </si>
  <si>
    <t>1800000068</t>
  </si>
  <si>
    <t>Pot. Gaji Kary. Penugasan SI - SIB 01.2025</t>
  </si>
  <si>
    <t>1400000171</t>
  </si>
  <si>
    <t>Pot. Gaji Kary. Penugasan SI - KIG 02.2025</t>
  </si>
  <si>
    <t>1400045844</t>
  </si>
  <si>
    <t>PAID BY CMS BANK BCA RN 7100000368</t>
  </si>
  <si>
    <t>1800000025</t>
  </si>
  <si>
    <r>
      <rPr>
        <sz val="10"/>
        <rFont val="Arial"/>
      </rPr>
      <t>Biaya Pemusnahan Limbah Sludge IPAL ex PT CI</t>
    </r>
    <r>
      <rPr>
        <sz val="10"/>
        <rFont val="Arial"/>
      </rPr>
      <t>M</t>
    </r>
  </si>
  <si>
    <t>1400045846</t>
  </si>
  <si>
    <t>PAID BY CMS BANK BCA RN 7100000433</t>
  </si>
  <si>
    <t>1400045845</t>
  </si>
  <si>
    <t>PAID BY CMS BANK BCA RN 7100000367</t>
  </si>
  <si>
    <t>1800000026</t>
  </si>
  <si>
    <t>1800000129</t>
  </si>
  <si>
    <t>Biaya Pemusnahan Limbah Non B3; AM ex PT TLI</t>
  </si>
  <si>
    <t>1400046399</t>
  </si>
  <si>
    <t>PAID BY CMS BANK BCA RN 7100000313</t>
  </si>
  <si>
    <t>1800000845</t>
  </si>
  <si>
    <r>
      <rPr>
        <sz val="10"/>
        <rFont val="Arial"/>
      </rPr>
      <t>Biaya Pemusnahan Limbah Bottom Ash ex PT SL</t>
    </r>
    <r>
      <rPr>
        <sz val="10"/>
        <rFont val="Arial"/>
      </rPr>
      <t>G</t>
    </r>
  </si>
  <si>
    <t>1400045842</t>
  </si>
  <si>
    <t>PAID BY CMS BANK BCA RN 7100000365</t>
  </si>
  <si>
    <t>1400046508</t>
  </si>
  <si>
    <t>1800000166</t>
  </si>
  <si>
    <t>Tagihan Listrik DAB Feb 25</t>
  </si>
  <si>
    <t>1400000172</t>
  </si>
  <si>
    <t>1800000554</t>
  </si>
  <si>
    <t>Tagihan Air Sanitasi SWAB - Nov 2024</t>
  </si>
  <si>
    <t>1400000177</t>
  </si>
  <si>
    <t>1400000178</t>
  </si>
  <si>
    <t>1800000060</t>
  </si>
  <si>
    <t>1400000174</t>
  </si>
  <si>
    <t>Penagihan Air Bersih Maret 2025</t>
  </si>
  <si>
    <t>1400000173</t>
  </si>
  <si>
    <t>1800000571</t>
  </si>
  <si>
    <t>1400000179</t>
  </si>
  <si>
    <t>1800000064</t>
  </si>
  <si>
    <t>Pot. Gaji Kary. Penugasan SI - PTCN 01.2025</t>
  </si>
  <si>
    <t>1400046486</t>
  </si>
  <si>
    <t>1800000801</t>
  </si>
  <si>
    <r>
      <rPr>
        <sz val="10"/>
        <rFont val="Arial"/>
      </rPr>
      <t>Tagihan Pem. Listrik Tuban PT Swabina Oktober 2</t>
    </r>
    <r>
      <rPr>
        <sz val="10"/>
        <rFont val="Arial"/>
      </rPr>
      <t>024</t>
    </r>
  </si>
  <si>
    <t>1400049045</t>
  </si>
  <si>
    <t>1400000175</t>
  </si>
  <si>
    <t>1800000579</t>
  </si>
  <si>
    <t>1400000176</t>
  </si>
  <si>
    <t>1400046485</t>
  </si>
  <si>
    <t>1800000846</t>
  </si>
  <si>
    <t>1400047547</t>
  </si>
  <si>
    <t>1800000203</t>
  </si>
  <si>
    <t>1400047548</t>
  </si>
  <si>
    <t>1800000204</t>
  </si>
  <si>
    <t>1400047549</t>
  </si>
  <si>
    <t>1800000202</t>
  </si>
  <si>
    <r>
      <rPr>
        <sz val="10"/>
        <rFont val="Arial"/>
      </rPr>
      <t>Biaya Pemusnahan Limbah Karbon AKtif ex PT JS</t>
    </r>
    <r>
      <rPr>
        <sz val="10"/>
        <rFont val="Arial"/>
      </rPr>
      <t>LH</t>
    </r>
  </si>
  <si>
    <t>1400047550</t>
  </si>
  <si>
    <t>1800000201</t>
  </si>
  <si>
    <t>PT SEMEN TONASA</t>
  </si>
  <si>
    <t>1400000180</t>
  </si>
  <si>
    <t>SWEEPING TONASA</t>
  </si>
  <si>
    <t>1800000193</t>
  </si>
  <si>
    <t>Jasa Pengeloaan Keuangan ST (MSA) - 2023</t>
  </si>
  <si>
    <t>Man. Fee ST - Tantiem TB2022 AW</t>
  </si>
  <si>
    <t>1800000179</t>
  </si>
  <si>
    <t>Tag. Jasa Keuangan ST-MSA 2024</t>
  </si>
  <si>
    <t>1400047920</t>
  </si>
  <si>
    <r>
      <rPr>
        <sz val="10"/>
        <rFont val="Arial"/>
      </rPr>
      <t>TAGIHAN LISTRIK KOPERASI KONSUMEN KWS</t>
    </r>
    <r>
      <rPr>
        <sz val="10"/>
        <rFont val="Arial"/>
      </rPr>
      <t>G</t>
    </r>
  </si>
  <si>
    <t>1400000186</t>
  </si>
  <si>
    <t>1800000063</t>
  </si>
  <si>
    <t>Pot. Gaji Kary. Penugasan SI - KWSG 01.2025</t>
  </si>
  <si>
    <t>1400000182</t>
  </si>
  <si>
    <t>1800000140</t>
  </si>
  <si>
    <t>Pot. Gaji Kary. Penugasan SI - SMBR 02.2025</t>
  </si>
  <si>
    <t>1400000185</t>
  </si>
  <si>
    <r>
      <rPr>
        <sz val="10"/>
        <rFont val="Arial"/>
      </rPr>
      <t>PAID BY CMS BANK MANDIRI KC GRESIK RN 2</t>
    </r>
    <r>
      <rPr>
        <sz val="10"/>
        <rFont val="Arial"/>
      </rPr>
      <t>100001511</t>
    </r>
  </si>
  <si>
    <t>1800000065</t>
  </si>
  <si>
    <t>Pot. Gaji Kary. Penugasan SI - IKSG 01.2025</t>
  </si>
  <si>
    <t>1400000184</t>
  </si>
  <si>
    <r>
      <rPr>
        <sz val="10"/>
        <rFont val="Arial"/>
      </rPr>
      <t>PAID BY CMS BANK MANDIRI KC GRESIK RN 2</t>
    </r>
    <r>
      <rPr>
        <sz val="10"/>
        <rFont val="Arial"/>
      </rPr>
      <t>100001427</t>
    </r>
  </si>
  <si>
    <r>
      <rPr>
        <sz val="10"/>
        <rFont val="Arial"/>
      </rPr>
      <t xml:space="preserve"> </t>
    </r>
    <r>
      <rPr>
        <sz val="10"/>
        <rFont val="Arial"/>
      </rPr>
      <t>Pot. Gaji Kary. Penugasan SI - IKSG 11.2024</t>
    </r>
  </si>
  <si>
    <t>1400048012</t>
  </si>
  <si>
    <t>1800000207</t>
  </si>
  <si>
    <t>Biaya Pemusnahan Limbah FABA ex PT SPD</t>
  </si>
  <si>
    <t>1400000181</t>
  </si>
  <si>
    <t>1800000128</t>
  </si>
  <si>
    <r>
      <rPr>
        <sz val="10"/>
        <rFont val="Arial"/>
      </rPr>
      <t>PENAGIHAN SHARING PROFIT TUKS SI-PMT F</t>
    </r>
    <r>
      <rPr>
        <sz val="10"/>
        <rFont val="Arial"/>
      </rPr>
      <t>EB 2025</t>
    </r>
  </si>
  <si>
    <t>PT SMCC UTAMA INDONESIA</t>
  </si>
  <si>
    <t>1400049103</t>
  </si>
  <si>
    <r>
      <rPr>
        <sz val="10"/>
        <rFont val="Arial"/>
      </rPr>
      <t>Tagihan Lab Uji Kuat Tekan Beton Silinder - Jan 2</t>
    </r>
    <r>
      <rPr>
        <sz val="10"/>
        <rFont val="Arial"/>
      </rPr>
      <t>5</t>
    </r>
  </si>
  <si>
    <t>1400000198</t>
  </si>
  <si>
    <t>Tagihan Uji Kuat Tarik Mortar Feb 2025</t>
  </si>
  <si>
    <t>1400000201</t>
  </si>
  <si>
    <t>PT ADHI PERSADA BETON</t>
  </si>
  <si>
    <t>1400000199</t>
  </si>
  <si>
    <t>Tagihan Uji Kuat Tekan Beton Silinder Feb 2025</t>
  </si>
  <si>
    <t>1400000197</t>
  </si>
  <si>
    <t>Biaya Tagihan Listrik Perdin Blok FF03 Jan 25</t>
  </si>
  <si>
    <t>1400000206</t>
  </si>
  <si>
    <r>
      <rPr>
        <sz val="10"/>
        <rFont val="Arial"/>
      </rPr>
      <t>Biaya Tagihan Listrik Perdin Blok FF03 Maret 202</t>
    </r>
    <r>
      <rPr>
        <sz val="10"/>
        <rFont val="Arial"/>
      </rPr>
      <t>5</t>
    </r>
  </si>
  <si>
    <t>1800000168</t>
  </si>
  <si>
    <t>PT ELANG BHUMI PERSADA</t>
  </si>
  <si>
    <t>1400000194</t>
  </si>
  <si>
    <t>Tagihan Uji Kuat Tekan Capping Feb 2025</t>
  </si>
  <si>
    <t>1800000100</t>
  </si>
  <si>
    <t>1400000193</t>
  </si>
  <si>
    <t>Tagihan Uji Lab Permeability Feb 2025</t>
  </si>
  <si>
    <t>1400000196</t>
  </si>
  <si>
    <t>NUR FIKRI ADITYA</t>
  </si>
  <si>
    <t>1400000195</t>
  </si>
  <si>
    <t>Tagihan Uji Kuat Tekan Feb 2025</t>
  </si>
  <si>
    <t>1800000099</t>
  </si>
  <si>
    <t>1400049324</t>
  </si>
  <si>
    <r>
      <rPr>
        <sz val="10"/>
        <rFont val="Arial"/>
      </rPr>
      <t>PAID BY CMS BANK MANDIRI KC GRESIK RN 7</t>
    </r>
    <r>
      <rPr>
        <sz val="10"/>
        <rFont val="Arial"/>
      </rPr>
      <t>100000385</t>
    </r>
  </si>
  <si>
    <t>1800000027</t>
  </si>
  <si>
    <t>1400000204</t>
  </si>
  <si>
    <t>SG - DA - Man. Fee Mar 2023</t>
  </si>
  <si>
    <t>1400000208</t>
  </si>
  <si>
    <t>Bayar Retribusi Jual Beli Tanah Liat Februa</t>
  </si>
  <si>
    <t>1800000592</t>
  </si>
  <si>
    <t>Penagihan Jual Beli Tanah Liat Februari 2022</t>
  </si>
  <si>
    <t>1400000205</t>
  </si>
  <si>
    <t>Man. Fee SG - Tantiem TB2021 HPS</t>
  </si>
  <si>
    <t>0100012746</t>
  </si>
  <si>
    <t>1400000207</t>
  </si>
  <si>
    <t>Retribusi Jual Beli Batu Gamping Januari 2020</t>
  </si>
  <si>
    <t>0100005048</t>
  </si>
  <si>
    <t>Jual Beli Batu Gamping Januari 2020</t>
  </si>
  <si>
    <t>1800000298</t>
  </si>
  <si>
    <t>1400000200</t>
  </si>
  <si>
    <t>1400050266</t>
  </si>
  <si>
    <t>1800000070</t>
  </si>
  <si>
    <t>1400000211</t>
  </si>
  <si>
    <r>
      <rPr>
        <sz val="10"/>
        <rFont val="Arial"/>
      </rPr>
      <t>PAID BY CMS BANK MANDIRI KC GRESIK RN 2</t>
    </r>
    <r>
      <rPr>
        <sz val="10"/>
        <rFont val="Arial"/>
      </rPr>
      <t>100001553</t>
    </r>
  </si>
  <si>
    <t>1400000209</t>
  </si>
  <si>
    <t>1400051120</t>
  </si>
  <si>
    <r>
      <rPr>
        <sz val="10"/>
        <rFont val="Arial"/>
      </rPr>
      <t xml:space="preserve"> </t>
    </r>
    <r>
      <rPr>
        <sz val="10"/>
        <rFont val="Arial"/>
      </rPr>
      <t>Bayar Biaya Pemusnahan</t>
    </r>
  </si>
  <si>
    <t>1400000210</t>
  </si>
  <si>
    <t>1800000132</t>
  </si>
  <si>
    <t>Pot. Gaji Kary. Penugasan SI - KWSG 02.2025</t>
  </si>
  <si>
    <t>1400050755</t>
  </si>
  <si>
    <t>1400131394</t>
  </si>
  <si>
    <t>RESIDUAL INV 1800000291</t>
  </si>
  <si>
    <t>1800000291</t>
  </si>
  <si>
    <t>1400000212</t>
  </si>
  <si>
    <t>Penagihan Sewa Tanah &amp; Bangunan di Tuban</t>
  </si>
  <si>
    <t>1400000203</t>
  </si>
  <si>
    <t>-</t>
  </si>
  <si>
    <t>1800000209</t>
  </si>
  <si>
    <t>Tagihan Uji Lab Kuat Tekan April 2025</t>
  </si>
  <si>
    <t>PT SEMEN INDONESIA LOGISTIK</t>
  </si>
  <si>
    <t>1400051604</t>
  </si>
  <si>
    <t>11111001</t>
  </si>
  <si>
    <t>KOMPENSASI SILOG</t>
  </si>
  <si>
    <t>Tagihan Pem. Listrik Tuban Silog Maret 2024</t>
  </si>
  <si>
    <t>Tagihan Pem. Listrik Tuban Silog Desember 2023</t>
  </si>
  <si>
    <t>1400051119</t>
  </si>
  <si>
    <r>
      <rPr>
        <sz val="10"/>
        <rFont val="Arial"/>
      </rPr>
      <t>PAID BY CMS BANK MANDIRI KC GRESIK RN 7</t>
    </r>
    <r>
      <rPr>
        <sz val="10"/>
        <rFont val="Arial"/>
      </rPr>
      <t>100000466</t>
    </r>
  </si>
  <si>
    <t>Tagihan Listrik INDOSAT Jan 25</t>
  </si>
  <si>
    <t>1400000202</t>
  </si>
  <si>
    <t>Tagihan Uji Lab XRF Manganese April 2025</t>
  </si>
  <si>
    <t>Tagihan Pem. Listrik Tuban Silog Juli 2024</t>
  </si>
  <si>
    <t>1800000440</t>
  </si>
  <si>
    <t>Tagihan Pem. Listrik Tuban Silog April 2024</t>
  </si>
  <si>
    <t>Tagihan Pem. Listrik Tuban Silog Mei 2024</t>
  </si>
  <si>
    <t>1800000799</t>
  </si>
  <si>
    <t>Tagihan Pem. Listrik Tuban Silog Oktober 2024</t>
  </si>
  <si>
    <t>1800000692</t>
  </si>
  <si>
    <t>Tagihan Pem. Listrik Tuban Silog Agustus 2024</t>
  </si>
  <si>
    <t>1800000556</t>
  </si>
  <si>
    <t>Tagihan Pem. Listrik Tuban Silog Juni 2024</t>
  </si>
  <si>
    <t>1800000270</t>
  </si>
  <si>
    <t>Tagihan Pem. Listrik Tuban Silog Februari 2024</t>
  </si>
  <si>
    <t>Tagihan Pem. Listrik Tuban Silog Januari 2024</t>
  </si>
  <si>
    <t>1400000214</t>
  </si>
  <si>
    <t>1800000039</t>
  </si>
  <si>
    <t>Biaya Pemusnahan Limbah SBE ex PT SILOG</t>
  </si>
  <si>
    <t>1800000568</t>
  </si>
  <si>
    <t>Tagihan Air Bersih SILOG - Okt 24</t>
  </si>
  <si>
    <t>1800000316</t>
  </si>
  <si>
    <t>Tagihan Air Bersih SILOG - Juli 24</t>
  </si>
  <si>
    <t>1800000542</t>
  </si>
  <si>
    <t>Biaya Pemusnahan Limbah Fly Ash ex PT SILOG</t>
  </si>
  <si>
    <t>1800000360</t>
  </si>
  <si>
    <t>Tagihan Air Bersih SILOG - Agustus 24</t>
  </si>
  <si>
    <t>1400050843</t>
  </si>
  <si>
    <t>1800000404</t>
  </si>
  <si>
    <t>Tagihan Air Bersih SILOG - Sep 24</t>
  </si>
  <si>
    <t>0100013268</t>
  </si>
  <si>
    <t>Tagihan Air Bersih SILOG - Mar 24</t>
  </si>
  <si>
    <r>
      <rPr>
        <sz val="10"/>
        <rFont val="Arial"/>
      </rPr>
      <t xml:space="preserve">Biaya Pemusnahan Limbah Sand Blasting ex PT </t>
    </r>
    <r>
      <rPr>
        <sz val="10"/>
        <rFont val="Arial"/>
      </rPr>
      <t>SILOG</t>
    </r>
  </si>
  <si>
    <t>1800000612</t>
  </si>
  <si>
    <t>1400051121</t>
  </si>
  <si>
    <t>1800000442</t>
  </si>
  <si>
    <r>
      <rPr>
        <sz val="10"/>
        <rFont val="Arial"/>
      </rPr>
      <t xml:space="preserve"> </t>
    </r>
    <r>
      <rPr>
        <sz val="10"/>
        <rFont val="Arial"/>
      </rPr>
      <t>Pot. Gaji Kary. Penugasan SI - Silog 09.2024</t>
    </r>
  </si>
  <si>
    <t>1800000491</t>
  </si>
  <si>
    <r>
      <rPr>
        <sz val="10"/>
        <rFont val="Arial"/>
      </rPr>
      <t xml:space="preserve"> </t>
    </r>
    <r>
      <rPr>
        <sz val="10"/>
        <rFont val="Arial"/>
      </rPr>
      <t>Pot. Gaji Kary. Penugasan SI - Silog 10.2024</t>
    </r>
  </si>
  <si>
    <t>1800000389</t>
  </si>
  <si>
    <r>
      <rPr>
        <sz val="10"/>
        <rFont val="Arial"/>
      </rPr>
      <t xml:space="preserve"> </t>
    </r>
    <r>
      <rPr>
        <sz val="10"/>
        <rFont val="Arial"/>
      </rPr>
      <t>Pot. Gaji Kary. Penugasan SI - Silog 08.2024</t>
    </r>
  </si>
  <si>
    <t>1800000345</t>
  </si>
  <si>
    <r>
      <rPr>
        <sz val="10"/>
        <rFont val="Arial"/>
      </rPr>
      <t xml:space="preserve"> </t>
    </r>
    <r>
      <rPr>
        <sz val="10"/>
        <rFont val="Arial"/>
      </rPr>
      <t>Pot. Gaji Kary. Penugasan SI - Silog 07.2024</t>
    </r>
  </si>
  <si>
    <t>Asuransi Kesehatan AP SILOG 2023-2024</t>
  </si>
  <si>
    <t>1400050844</t>
  </si>
  <si>
    <t>1800000126</t>
  </si>
  <si>
    <t>1400050943</t>
  </si>
  <si>
    <t>PAID BY CMS BANK BCA RN 7100000512</t>
  </si>
  <si>
    <t>1800000674</t>
  </si>
  <si>
    <t>1400050958</t>
  </si>
  <si>
    <t>1400050944</t>
  </si>
  <si>
    <t>1800000768</t>
  </si>
  <si>
    <r>
      <rPr>
        <sz val="10"/>
        <rFont val="Arial"/>
      </rPr>
      <t xml:space="preserve">Biaya Pemusnahan Limbah Sludge Non-B3 ex PT </t>
    </r>
    <r>
      <rPr>
        <sz val="10"/>
        <rFont val="Arial"/>
      </rPr>
      <t>MNJ</t>
    </r>
  </si>
  <si>
    <t>1400050959</t>
  </si>
  <si>
    <t>1400050942</t>
  </si>
  <si>
    <t>1800000672</t>
  </si>
  <si>
    <t>1400000213</t>
  </si>
  <si>
    <t>1400051284</t>
  </si>
  <si>
    <t>1800000094</t>
  </si>
  <si>
    <t>0100091385</t>
  </si>
  <si>
    <t>1400045357</t>
  </si>
  <si>
    <t>PPh Tagihan Pemakaian Listrik SILOG PEB 2019</t>
  </si>
  <si>
    <t>0100091387</t>
  </si>
  <si>
    <t>1400031484</t>
  </si>
  <si>
    <r>
      <rPr>
        <sz val="10"/>
        <rFont val="Arial"/>
      </rPr>
      <t>PPHTagihan Pemakaian Listrik Tuban SILOG JULI</t>
    </r>
    <r>
      <rPr>
        <sz val="10"/>
        <rFont val="Arial"/>
      </rPr>
      <t xml:space="preserve"> </t>
    </r>
    <r>
      <rPr>
        <sz val="10"/>
        <rFont val="Arial"/>
      </rPr>
      <t>2019</t>
    </r>
  </si>
  <si>
    <t>1800000237</t>
  </si>
  <si>
    <t>0100091386</t>
  </si>
  <si>
    <r>
      <rPr>
        <sz val="10"/>
        <rFont val="Arial"/>
      </rPr>
      <t>PPHTagihan Pemakaian Listrik Tuban SILOG JUNI</t>
    </r>
    <r>
      <rPr>
        <sz val="10"/>
        <rFont val="Arial"/>
      </rPr>
      <t xml:space="preserve"> </t>
    </r>
    <r>
      <rPr>
        <sz val="10"/>
        <rFont val="Arial"/>
      </rPr>
      <t>2019</t>
    </r>
  </si>
  <si>
    <t>1800000147</t>
  </si>
  <si>
    <t>0100004387</t>
  </si>
  <si>
    <t>1400000767</t>
  </si>
  <si>
    <t>pph SILOG DR 18.1178 Air</t>
  </si>
  <si>
    <t>1800001178</t>
  </si>
  <si>
    <t>0100004391</t>
  </si>
  <si>
    <t>1400000282</t>
  </si>
  <si>
    <t>pph pemakaian air bersih des 2018</t>
  </si>
  <si>
    <t>1800002112</t>
  </si>
  <si>
    <t>0100004385</t>
  </si>
  <si>
    <t>1400000447</t>
  </si>
  <si>
    <r>
      <rPr>
        <sz val="10"/>
        <rFont val="Arial"/>
      </rPr>
      <t>sisa pph Tagihan Pemakaian Air Bersih Periode Ju</t>
    </r>
    <r>
      <rPr>
        <sz val="10"/>
        <rFont val="Arial"/>
      </rPr>
      <t>ni</t>
    </r>
  </si>
  <si>
    <t>1800000974</t>
  </si>
  <si>
    <t>0100004383</t>
  </si>
  <si>
    <t>1400000471</t>
  </si>
  <si>
    <t>sisa &amp; pph PT. Silog DR 18.691 Air</t>
  </si>
  <si>
    <t>1800000691</t>
  </si>
  <si>
    <t>0100004384</t>
  </si>
  <si>
    <t>sisa &amp; pph PT. Silog DR 18.799 Air</t>
  </si>
  <si>
    <t>0100004388</t>
  </si>
  <si>
    <t>1400000693</t>
  </si>
  <si>
    <r>
      <rPr>
        <sz val="10"/>
        <rFont val="Arial"/>
      </rPr>
      <t>PPH Tagihan Pemakaian Air Periode Agustus 201</t>
    </r>
    <r>
      <rPr>
        <sz val="10"/>
        <rFont val="Arial"/>
      </rPr>
      <t>8</t>
    </r>
  </si>
  <si>
    <t>1800001244</t>
  </si>
  <si>
    <t>0100004390</t>
  </si>
  <si>
    <t>pph pemakaian air bersih sept 2018</t>
  </si>
  <si>
    <t>1800001523</t>
  </si>
  <si>
    <t>1400055764</t>
  </si>
  <si>
    <t>Tagihan Pem Listrik Tuban</t>
  </si>
  <si>
    <t>1800000431</t>
  </si>
  <si>
    <t>Tagihan Pem Listrik Tuban Indosat Mei 2023</t>
  </si>
  <si>
    <t>0100004381</t>
  </si>
  <si>
    <t>1400015430</t>
  </si>
  <si>
    <t>PPH Air April 2017</t>
  </si>
  <si>
    <t>1800000282</t>
  </si>
  <si>
    <t>1800000326</t>
  </si>
  <si>
    <t>Tagihan Pem Listrik Tuban Indosat April 2023</t>
  </si>
  <si>
    <t>0100004382</t>
  </si>
  <si>
    <t>1400000453</t>
  </si>
  <si>
    <r>
      <rPr>
        <sz val="10"/>
        <rFont val="Arial"/>
      </rPr>
      <t>sisa pph Tagihan Pemakaian Air Bersih Periode m</t>
    </r>
    <r>
      <rPr>
        <sz val="10"/>
        <rFont val="Arial"/>
      </rPr>
      <t>ar</t>
    </r>
  </si>
  <si>
    <t>1800000448</t>
  </si>
  <si>
    <t>0100004389</t>
  </si>
  <si>
    <t>pph pemakaian listrik sept 2018</t>
  </si>
  <si>
    <t>1800001522</t>
  </si>
  <si>
    <t>0100004379</t>
  </si>
  <si>
    <t>PPH Air Jan,Peb, MAret 2017</t>
  </si>
  <si>
    <t>1800000191</t>
  </si>
  <si>
    <t>0100091389</t>
  </si>
  <si>
    <t>1400062978</t>
  </si>
  <si>
    <t>pph Tagihan Pemakaian Listrik Periode Juni 2018</t>
  </si>
  <si>
    <t>0100004375</t>
  </si>
  <si>
    <r>
      <rPr>
        <sz val="10"/>
        <rFont val="Arial"/>
      </rPr>
      <t>PPH Final Sewa Tnh Tuban 1 Juni '14 s.d 31 Mei 1</t>
    </r>
    <r>
      <rPr>
        <sz val="10"/>
        <rFont val="Arial"/>
      </rPr>
      <t>6</t>
    </r>
  </si>
  <si>
    <t>0100091388</t>
  </si>
  <si>
    <t>1400035027</t>
  </si>
  <si>
    <t>sisa &amp; pph SILOG DR 18.158 Air</t>
  </si>
  <si>
    <t>0100004386</t>
  </si>
  <si>
    <t>1400000967</t>
  </si>
  <si>
    <t>pph SILOG Dr 18.1865 SEWA TANAH</t>
  </si>
  <si>
    <t>1800001074</t>
  </si>
  <si>
    <t>0100004392</t>
  </si>
  <si>
    <t>1400000329</t>
  </si>
  <si>
    <r>
      <rPr>
        <sz val="10"/>
        <rFont val="Arial"/>
      </rPr>
      <t>PPH Final Sewa Tnh &amp; Bgn Sayung 1 Des 13-30 n</t>
    </r>
    <r>
      <rPr>
        <sz val="10"/>
        <rFont val="Arial"/>
      </rPr>
      <t>op 15</t>
    </r>
  </si>
  <si>
    <t>0100004376</t>
  </si>
  <si>
    <r>
      <rPr>
        <sz val="10"/>
        <rFont val="Arial"/>
      </rPr>
      <t xml:space="preserve">PPH Final Tnh &amp; Bgn Palur 1 Sep '13 s.d 31 Agst </t>
    </r>
    <r>
      <rPr>
        <sz val="10"/>
        <rFont val="Arial"/>
      </rPr>
      <t>15</t>
    </r>
  </si>
  <si>
    <t>0100004377</t>
  </si>
  <si>
    <t>PPH Final Sewa Tanah Gresik Tahun 2015</t>
  </si>
  <si>
    <t>0100004378</t>
  </si>
  <si>
    <t>0100004380</t>
  </si>
  <si>
    <t>1400015619</t>
  </si>
  <si>
    <t>PPH Sewa tanah bulan Juli 2017</t>
  </si>
  <si>
    <t>1800000339</t>
  </si>
  <si>
    <t>0100004393</t>
  </si>
  <si>
    <t>PPH Final Sewa Tanah Gresik Tahun 2014</t>
  </si>
  <si>
    <t>1400000229</t>
  </si>
  <si>
    <t>Bayar Retribusi Jual Beli Batu Gamping 2019</t>
  </si>
  <si>
    <t>0100003907</t>
  </si>
  <si>
    <t>Jual Beli Batu Gamping 2019</t>
  </si>
  <si>
    <t>1400000228</t>
  </si>
  <si>
    <r>
      <rPr>
        <sz val="10"/>
        <rFont val="Arial"/>
      </rPr>
      <t>BAYAR PENAGIHAN BATU KAPUR PABRIK RE</t>
    </r>
    <r>
      <rPr>
        <sz val="10"/>
        <rFont val="Arial"/>
      </rPr>
      <t>MBANG</t>
    </r>
  </si>
  <si>
    <t>PENAGIHAN BATU KAPUR PABRIK REMBANG</t>
  </si>
  <si>
    <t>1800001822</t>
  </si>
  <si>
    <t>1400053169</t>
  </si>
  <si>
    <r>
      <rPr>
        <sz val="10"/>
        <rFont val="Arial"/>
      </rPr>
      <t>Biaya Pemusnahan Limbah CacahanPlastik ex PT</t>
    </r>
    <r>
      <rPr>
        <sz val="10"/>
        <rFont val="Arial"/>
      </rPr>
      <t xml:space="preserve"> </t>
    </r>
    <r>
      <rPr>
        <sz val="10"/>
        <rFont val="Arial"/>
      </rPr>
      <t>PBI</t>
    </r>
  </si>
  <si>
    <t>0100091545</t>
  </si>
  <si>
    <t>1800000674 RESIDUAL</t>
  </si>
  <si>
    <t>0100004451</t>
  </si>
  <si>
    <r>
      <rPr>
        <sz val="10"/>
        <rFont val="Arial"/>
      </rPr>
      <t xml:space="preserve">Kurang Bayar PPh Management Fee SBI Oktober </t>
    </r>
    <r>
      <rPr>
        <sz val="10"/>
        <rFont val="Arial"/>
      </rPr>
      <t>2020</t>
    </r>
  </si>
  <si>
    <t>1800000768 RESIDUAL</t>
  </si>
  <si>
    <t>1400053171</t>
  </si>
  <si>
    <t>1800000178</t>
  </si>
  <si>
    <t>1800000672 RESIDUAL</t>
  </si>
  <si>
    <t>1400053173</t>
  </si>
  <si>
    <t>1800000180</t>
  </si>
  <si>
    <t>1400053179</t>
  </si>
  <si>
    <t>1400053170</t>
  </si>
  <si>
    <t>1800000181</t>
  </si>
  <si>
    <t>1400053178</t>
  </si>
  <si>
    <r>
      <rPr>
        <sz val="10"/>
        <rFont val="Arial"/>
      </rPr>
      <t>Biaya Pemusnahan Limbah Bottom Ash nonB3 ex</t>
    </r>
    <r>
      <rPr>
        <sz val="10"/>
        <rFont val="Arial"/>
      </rPr>
      <t xml:space="preserve"> </t>
    </r>
    <r>
      <rPr>
        <sz val="10"/>
        <rFont val="Arial"/>
      </rPr>
      <t>PT PBI</t>
    </r>
  </si>
  <si>
    <t>1400053172</t>
  </si>
  <si>
    <t>1400000215</t>
  </si>
  <si>
    <t>1400000216</t>
  </si>
  <si>
    <t>1800000001</t>
  </si>
  <si>
    <t>Tagihan Air Sanitasi SWAB - Des 2024</t>
  </si>
  <si>
    <t>1400000217</t>
  </si>
  <si>
    <t>1800000042</t>
  </si>
  <si>
    <t>1400056034</t>
  </si>
  <si>
    <t>1400053338</t>
  </si>
  <si>
    <t>1800000249</t>
  </si>
  <si>
    <t>1400000218</t>
  </si>
  <si>
    <t>Biaya Tagihan Listrik Telkomsel Maret 2025</t>
  </si>
  <si>
    <t>1400056288</t>
  </si>
  <si>
    <t>TAGIHAN LISTRIK KCP BANK MANDIRI</t>
  </si>
  <si>
    <t>TAGIHAN LISTRIK ATM KPSI BANK MANDIRI</t>
  </si>
  <si>
    <t>1400056289</t>
  </si>
  <si>
    <r>
      <rPr>
        <sz val="10"/>
        <rFont val="Arial"/>
      </rPr>
      <t>KRG BYR TAGIHAN LISTRIK ATM KPSI BANK M</t>
    </r>
    <r>
      <rPr>
        <sz val="10"/>
        <rFont val="Arial"/>
      </rPr>
      <t>ANDIRI FEB</t>
    </r>
  </si>
  <si>
    <t>1800000067</t>
  </si>
  <si>
    <t>1400056287</t>
  </si>
  <si>
    <t>1400054045</t>
  </si>
  <si>
    <t>1800000250</t>
  </si>
  <si>
    <t>1400054312</t>
  </si>
  <si>
    <t>1800000208</t>
  </si>
  <si>
    <r>
      <rPr>
        <sz val="10"/>
        <rFont val="Arial"/>
      </rPr>
      <t xml:space="preserve">Biaya Pemusnahan Limbah NonB3-Alter.Mat. ex </t>
    </r>
    <r>
      <rPr>
        <sz val="10"/>
        <rFont val="Arial"/>
      </rPr>
      <t>PT MHK</t>
    </r>
  </si>
  <si>
    <t>1400054519</t>
  </si>
  <si>
    <t>1800000228</t>
  </si>
  <si>
    <t>1400054526</t>
  </si>
  <si>
    <t>1800000244</t>
  </si>
  <si>
    <t>1400056033</t>
  </si>
  <si>
    <t>Pemusnahan Limbah NonB3&amp;Bottom FLYASH</t>
  </si>
  <si>
    <t>1800000198</t>
  </si>
  <si>
    <t>1400000219</t>
  </si>
  <si>
    <t>1800000137</t>
  </si>
  <si>
    <t>Pot. Gaji Kary. Penugasan SI - SIB 02.2025</t>
  </si>
  <si>
    <t>1800000197</t>
  </si>
  <si>
    <r>
      <rPr>
        <sz val="10"/>
        <rFont val="Arial"/>
      </rPr>
      <t xml:space="preserve">Biaya Pemusnahan Limbah NonB3-Alter.Mat. ex </t>
    </r>
    <r>
      <rPr>
        <sz val="10"/>
        <rFont val="Arial"/>
      </rPr>
      <t>PT TLI</t>
    </r>
  </si>
  <si>
    <t>1400000220</t>
  </si>
  <si>
    <t>1400000224</t>
  </si>
  <si>
    <t>Biaya Tagihan Listrik ATM Lt 3/4 Gusi Feb 2025</t>
  </si>
  <si>
    <t>1400000226</t>
  </si>
  <si>
    <t>Biaya Tagihan Listrik ATM Lt 3/4 Gusi Maret 2025</t>
  </si>
  <si>
    <t>1400000225</t>
  </si>
  <si>
    <t>1800000170</t>
  </si>
  <si>
    <t>Biaya Tagihan Listrik ATM Mandiri Maret 2025</t>
  </si>
  <si>
    <t>1400000223</t>
  </si>
  <si>
    <t>Biaya Tagihan Listrik ATM Mandiri Feb 2025</t>
  </si>
  <si>
    <t>1400000222</t>
  </si>
  <si>
    <t>1800000206</t>
  </si>
  <si>
    <t>Biaya Tagihan Listrik LT 1 Kopi Kilen April 2025</t>
  </si>
  <si>
    <t>1400055479</t>
  </si>
  <si>
    <t>Tagihan Listrik SMI Des 24</t>
  </si>
  <si>
    <t>1400055476</t>
  </si>
  <si>
    <t>1800000218</t>
  </si>
  <si>
    <t>Biaya Pemusnahan Limbah FABA ex PT SWM</t>
  </si>
  <si>
    <t>1400055480</t>
  </si>
  <si>
    <t>Tagihan Listrik SMI Feb 25</t>
  </si>
  <si>
    <t>1400055478</t>
  </si>
  <si>
    <t>Tagihan Listrik SMI Jan 25</t>
  </si>
  <si>
    <t>1400055477</t>
  </si>
  <si>
    <t>1400000221</t>
  </si>
  <si>
    <r>
      <rPr>
        <sz val="10"/>
        <rFont val="Arial"/>
      </rPr>
      <t>PENAGIHAN SHARING PROFIT TUKS SI-PMT M</t>
    </r>
    <r>
      <rPr>
        <sz val="10"/>
        <rFont val="Arial"/>
      </rPr>
      <t>aret 2025</t>
    </r>
  </si>
  <si>
    <t>1400055575</t>
  </si>
  <si>
    <t>1800000829</t>
  </si>
  <si>
    <t>0100108950</t>
  </si>
  <si>
    <t>1800000812</t>
  </si>
  <si>
    <t>1400000227</t>
  </si>
  <si>
    <t>Penagihan Penyediaan Air Bersih April 2025</t>
  </si>
  <si>
    <t>0100108952</t>
  </si>
  <si>
    <t>1800000813</t>
  </si>
  <si>
    <t>1400055752</t>
  </si>
  <si>
    <t>1800000243</t>
  </si>
  <si>
    <t>1400059308</t>
  </si>
  <si>
    <t>1400059307</t>
  </si>
  <si>
    <t>1800000199</t>
  </si>
  <si>
    <t>1400056035</t>
  </si>
  <si>
    <r>
      <rPr>
        <sz val="10"/>
        <rFont val="Arial"/>
      </rPr>
      <t>PAID BY CMS BANK MANDIRI KC GRESIK RN 7</t>
    </r>
    <r>
      <rPr>
        <sz val="10"/>
        <rFont val="Arial"/>
      </rPr>
      <t>100000065</t>
    </r>
  </si>
  <si>
    <t>1400056117</t>
  </si>
  <si>
    <t>Biaya Pemusnahan Limbah FABA ex PT SLG</t>
  </si>
  <si>
    <t>1400056036</t>
  </si>
  <si>
    <r>
      <rPr>
        <sz val="10"/>
        <rFont val="Arial"/>
      </rPr>
      <t>PAID BY CMS BANK MANDIRI KC GRESIK RN 7</t>
    </r>
    <r>
      <rPr>
        <sz val="10"/>
        <rFont val="Arial"/>
      </rPr>
      <t>100000131</t>
    </r>
  </si>
  <si>
    <t>1400056118</t>
  </si>
  <si>
    <t>1800000136</t>
  </si>
  <si>
    <t>1400000230</t>
  </si>
  <si>
    <t>1400000232</t>
  </si>
  <si>
    <t>1800000189</t>
  </si>
  <si>
    <r>
      <rPr>
        <sz val="10"/>
        <rFont val="Arial"/>
      </rPr>
      <t>Pot. Gaji Kary. Penugasan SIG - SID</t>
    </r>
    <r>
      <rPr>
        <sz val="10"/>
        <rFont val="Arial"/>
      </rPr>
      <t xml:space="preserve">  </t>
    </r>
    <r>
      <rPr>
        <sz val="10"/>
        <rFont val="Arial"/>
      </rPr>
      <t>03.2025</t>
    </r>
  </si>
  <si>
    <t>1400000231</t>
  </si>
  <si>
    <t>0100004906</t>
  </si>
  <si>
    <t>Kurang Bayar Penagihan Air Bersih Januari 25</t>
  </si>
  <si>
    <t>0100004908</t>
  </si>
  <si>
    <t>0100004907</t>
  </si>
  <si>
    <t>1400056959</t>
  </si>
  <si>
    <t>PAID BY CMS BANK BCA RN 7100000568</t>
  </si>
  <si>
    <r>
      <rPr>
        <sz val="10"/>
        <rFont val="Arial"/>
      </rPr>
      <t>Biaya Pemusnahan Limbah Used Rags ex PT WS</t>
    </r>
    <r>
      <rPr>
        <sz val="10"/>
        <rFont val="Arial"/>
      </rPr>
      <t>T</t>
    </r>
  </si>
  <si>
    <t>MAHKOTA CATERING</t>
  </si>
  <si>
    <t>1400059825</t>
  </si>
  <si>
    <r>
      <rPr>
        <sz val="10"/>
        <rFont val="Arial"/>
      </rPr>
      <t>TAGIHAN AIR &amp; LISTRIK CV. MAHKOTA KATERI</t>
    </r>
    <r>
      <rPr>
        <sz val="10"/>
        <rFont val="Arial"/>
      </rPr>
      <t>NG</t>
    </r>
  </si>
  <si>
    <t>1800000636</t>
  </si>
  <si>
    <t>TAGIHAN AIR CV. MAHKOTA KATERING</t>
  </si>
  <si>
    <t>1800000630</t>
  </si>
  <si>
    <r>
      <rPr>
        <sz val="10"/>
        <rFont val="Arial"/>
      </rPr>
      <t xml:space="preserve">TAGIHAN AIR CV. MAHKOTA KATERIN - AGUS </t>
    </r>
    <r>
      <rPr>
        <sz val="10"/>
        <rFont val="Arial"/>
      </rPr>
      <t>24</t>
    </r>
  </si>
  <si>
    <t>1800000514</t>
  </si>
  <si>
    <r>
      <rPr>
        <sz val="10"/>
        <rFont val="Arial"/>
      </rPr>
      <t>TAGIHAN AIR CV. MAHKOTA KATERING - JULI 2</t>
    </r>
    <r>
      <rPr>
        <sz val="10"/>
        <rFont val="Arial"/>
      </rPr>
      <t>4</t>
    </r>
  </si>
  <si>
    <t>1800000446</t>
  </si>
  <si>
    <r>
      <rPr>
        <sz val="10"/>
        <rFont val="Arial"/>
      </rPr>
      <t>TAGIHAN LISTRIK CV. MAHKOTA KATERING - A</t>
    </r>
    <r>
      <rPr>
        <sz val="10"/>
        <rFont val="Arial"/>
      </rPr>
      <t>GUS 24</t>
    </r>
  </si>
  <si>
    <t>1800000368</t>
  </si>
  <si>
    <r>
      <rPr>
        <sz val="10"/>
        <rFont val="Arial"/>
      </rPr>
      <t>TAGIHAN AIR CV. MAHKOTA KATERING - MEI 2</t>
    </r>
    <r>
      <rPr>
        <sz val="10"/>
        <rFont val="Arial"/>
      </rPr>
      <t>4</t>
    </r>
  </si>
  <si>
    <t>1800000513</t>
  </si>
  <si>
    <r>
      <rPr>
        <sz val="10"/>
        <rFont val="Arial"/>
      </rPr>
      <t>TAGIHAN LISTRIK CV. MAHKOTA KATERING - J</t>
    </r>
    <r>
      <rPr>
        <sz val="10"/>
        <rFont val="Arial"/>
      </rPr>
      <t>ULI 24</t>
    </r>
  </si>
  <si>
    <t>1800000635</t>
  </si>
  <si>
    <t>TAGIHAN LISTRIK CV. MAHKOTA KATERING</t>
  </si>
  <si>
    <t>1800000367</t>
  </si>
  <si>
    <r>
      <rPr>
        <sz val="10"/>
        <rFont val="Arial"/>
      </rPr>
      <t>TAGIHAN LISTRIK CV. MAHKOTA KATERING - M</t>
    </r>
    <r>
      <rPr>
        <sz val="10"/>
        <rFont val="Arial"/>
      </rPr>
      <t>EI 24</t>
    </r>
  </si>
  <si>
    <t>1800000445</t>
  </si>
  <si>
    <t>1400000233</t>
  </si>
  <si>
    <t>Biaya Tagihan Listrik Telkomsel April 2025</t>
  </si>
  <si>
    <t>1400056958</t>
  </si>
  <si>
    <t>1800000690</t>
  </si>
  <si>
    <t>0100004914</t>
  </si>
  <si>
    <t>0100009856</t>
  </si>
  <si>
    <r>
      <rPr>
        <sz val="10"/>
        <rFont val="Arial"/>
      </rPr>
      <t>PEMAKAIAN LISTRIK TELKOM SELULALAR SE</t>
    </r>
    <r>
      <rPr>
        <sz val="10"/>
        <rFont val="Arial"/>
      </rPr>
      <t>PT 21</t>
    </r>
  </si>
  <si>
    <t>1800000834</t>
  </si>
  <si>
    <t>1400057307</t>
  </si>
  <si>
    <t>0100004917</t>
  </si>
  <si>
    <r>
      <rPr>
        <sz val="10"/>
        <rFont val="Arial"/>
      </rPr>
      <t>KURANG BAYAR PPh PENAGIHAN SHAR. PRO</t>
    </r>
    <r>
      <rPr>
        <sz val="10"/>
        <rFont val="Arial"/>
      </rPr>
      <t>FIT SI-PMT 1-2</t>
    </r>
  </si>
  <si>
    <t>0100116824</t>
  </si>
  <si>
    <t>1800000691 RESIDUAL</t>
  </si>
  <si>
    <t>1800000690 RESIDUAL</t>
  </si>
  <si>
    <t>1400000235</t>
  </si>
  <si>
    <t>1800000205</t>
  </si>
  <si>
    <t>Biaya Tagihan Listrik Lt 3/4 Gusi April 2025</t>
  </si>
  <si>
    <t>1400057966</t>
  </si>
  <si>
    <t>1400057959</t>
  </si>
  <si>
    <t>1800000264</t>
  </si>
  <si>
    <t>1400057958</t>
  </si>
  <si>
    <t>1800000266</t>
  </si>
  <si>
    <t>1400000234</t>
  </si>
  <si>
    <t>1800000186</t>
  </si>
  <si>
    <t>Pot. Gaji Kary. Penugasan SIG - KIG 03.2025</t>
  </si>
  <si>
    <t>1400058951</t>
  </si>
  <si>
    <t>1800000234</t>
  </si>
  <si>
    <t>Tagihan Listrik SMI Mar 25</t>
  </si>
  <si>
    <t>1400057960</t>
  </si>
  <si>
    <t>1800000267</t>
  </si>
  <si>
    <t>1400057961</t>
  </si>
  <si>
    <t>1800000263</t>
  </si>
  <si>
    <t>1400057965</t>
  </si>
  <si>
    <t>1800000261</t>
  </si>
  <si>
    <t>1400057967</t>
  </si>
  <si>
    <t>1800000262</t>
  </si>
  <si>
    <t>0100005029</t>
  </si>
  <si>
    <t>1400000238</t>
  </si>
  <si>
    <t>Biaya Tagihan Listrik ATM Mandiri April 2025</t>
  </si>
  <si>
    <t>1400000237</t>
  </si>
  <si>
    <t>Pot. Gaji Kary. Penugasan SIG - SMBR 03.2025</t>
  </si>
  <si>
    <t>1400000236</t>
  </si>
  <si>
    <t>1800000245</t>
  </si>
  <si>
    <r>
      <rPr>
        <sz val="10"/>
        <rFont val="Arial"/>
      </rPr>
      <t>PENAGIHAN SHARING PROFIT BULAN APRIL 2</t>
    </r>
    <r>
      <rPr>
        <sz val="10"/>
        <rFont val="Arial"/>
      </rPr>
      <t>025</t>
    </r>
  </si>
  <si>
    <t>0100116989</t>
  </si>
  <si>
    <t>1400059377</t>
  </si>
  <si>
    <t>1800000842 RESIDUAL</t>
  </si>
  <si>
    <t>1800000842</t>
  </si>
  <si>
    <t>1400059376</t>
  </si>
  <si>
    <t>1800000841 RESIDUAL</t>
  </si>
  <si>
    <t>1800000841</t>
  </si>
  <si>
    <t>1400059374</t>
  </si>
  <si>
    <t>1800000839 RESIDUAL</t>
  </si>
  <si>
    <t>1400059373</t>
  </si>
  <si>
    <t>1800000838 RESIDUAL</t>
  </si>
  <si>
    <t>1800000838</t>
  </si>
  <si>
    <t>1400059332</t>
  </si>
  <si>
    <t>1800000229</t>
  </si>
  <si>
    <t>1400059375</t>
  </si>
  <si>
    <t>1800000840 RESIDUAL</t>
  </si>
  <si>
    <t>1800000840</t>
  </si>
  <si>
    <t>1400059378</t>
  </si>
  <si>
    <t>1800000843 RESIDUAL</t>
  </si>
  <si>
    <t>1800000843</t>
  </si>
  <si>
    <t>1400059379</t>
  </si>
  <si>
    <t>1800000844 RESIDUAL</t>
  </si>
  <si>
    <t>1800000844</t>
  </si>
  <si>
    <t>1400059382</t>
  </si>
  <si>
    <t>PAID BY CMS BANK BCA RN 7100000569</t>
  </si>
  <si>
    <t>1400000242</t>
  </si>
  <si>
    <r>
      <rPr>
        <sz val="10"/>
        <rFont val="Arial"/>
      </rPr>
      <t xml:space="preserve">Biaya Pemusnahan Limbah Resin Anorgnik ex PT </t>
    </r>
    <r>
      <rPr>
        <sz val="10"/>
        <rFont val="Arial"/>
      </rPr>
      <t>MNJ</t>
    </r>
  </si>
  <si>
    <t>1400059372</t>
  </si>
  <si>
    <t>1800000837 RESIDUAL</t>
  </si>
  <si>
    <t>1800000837</t>
  </si>
  <si>
    <t>1400059383</t>
  </si>
  <si>
    <t>Biaya Pemusnahan Limbah Resin ex PT MNJ</t>
  </si>
  <si>
    <t>1400000240</t>
  </si>
  <si>
    <r>
      <rPr>
        <sz val="10"/>
        <rFont val="Arial"/>
      </rPr>
      <t>PAID BY CMS BANK MANDIRI KC GRESIK RN 2</t>
    </r>
    <r>
      <rPr>
        <sz val="10"/>
        <rFont val="Arial"/>
      </rPr>
      <t>100001531</t>
    </r>
  </si>
  <si>
    <t>Pot. Gaji Kary. Penugasan SI - SII 01.2025</t>
  </si>
  <si>
    <t>0100116988</t>
  </si>
  <si>
    <t>1400059371</t>
  </si>
  <si>
    <t>1800000762 RESIDUAL</t>
  </si>
  <si>
    <t>1800000762</t>
  </si>
  <si>
    <r>
      <rPr>
        <sz val="10"/>
        <rFont val="Arial"/>
      </rPr>
      <t>Biaya Pemusnahan Limbah Terkontamnsi B3 ex P</t>
    </r>
    <r>
      <rPr>
        <sz val="10"/>
        <rFont val="Arial"/>
      </rPr>
      <t>T MNJ</t>
    </r>
  </si>
  <si>
    <t>1400059381</t>
  </si>
  <si>
    <r>
      <rPr>
        <sz val="10"/>
        <rFont val="Arial"/>
      </rPr>
      <t xml:space="preserve">Biaya Pemusnahan Limbah Refract Bekas ex PT </t>
    </r>
    <r>
      <rPr>
        <sz val="10"/>
        <rFont val="Arial"/>
      </rPr>
      <t>MNJ</t>
    </r>
  </si>
  <si>
    <t>1400000241</t>
  </si>
  <si>
    <t>1800000183</t>
  </si>
  <si>
    <t>Pot. Gaji Kary. Penugasan SIG - KWSG 03.2025</t>
  </si>
  <si>
    <r>
      <rPr>
        <sz val="10"/>
        <rFont val="Arial"/>
      </rPr>
      <t xml:space="preserve">Biaya Pemusnahan Limbah Refractory Bekas ex </t>
    </r>
    <r>
      <rPr>
        <sz val="10"/>
        <rFont val="Arial"/>
      </rPr>
      <t>PT MNJ</t>
    </r>
  </si>
  <si>
    <t>1400059380</t>
  </si>
  <si>
    <t>1800000036</t>
  </si>
  <si>
    <r>
      <rPr>
        <sz val="10"/>
        <rFont val="Arial"/>
      </rPr>
      <t xml:space="preserve">Biaya Pemusnahan Limbah Terkontaminas B3 ex </t>
    </r>
    <r>
      <rPr>
        <sz val="10"/>
        <rFont val="Arial"/>
      </rPr>
      <t>PT MNJ</t>
    </r>
  </si>
  <si>
    <t>1400059385</t>
  </si>
  <si>
    <t>1400059384</t>
  </si>
  <si>
    <r>
      <rPr>
        <sz val="10"/>
        <rFont val="Arial"/>
      </rPr>
      <t>Biaya Pemusnahan Limbah Sludge IPAL ex PT M</t>
    </r>
    <r>
      <rPr>
        <sz val="10"/>
        <rFont val="Arial"/>
      </rPr>
      <t>NJ</t>
    </r>
  </si>
  <si>
    <r>
      <rPr>
        <sz val="10"/>
        <rFont val="Arial"/>
      </rPr>
      <t xml:space="preserve">Biaya Pemusnahan Limbah Sludge NonB3 ex PT </t>
    </r>
    <r>
      <rPr>
        <sz val="10"/>
        <rFont val="Arial"/>
      </rPr>
      <t>MNJ</t>
    </r>
  </si>
  <si>
    <t>1400000249</t>
  </si>
  <si>
    <r>
      <rPr>
        <sz val="10"/>
        <rFont val="Arial"/>
      </rPr>
      <t>PAID BY CMS BANK MANDIRI KC GRESIK RN 2</t>
    </r>
    <r>
      <rPr>
        <sz val="10"/>
        <rFont val="Arial"/>
      </rPr>
      <t>100001592</t>
    </r>
  </si>
  <si>
    <t>1400059839</t>
  </si>
  <si>
    <t>1400059862</t>
  </si>
  <si>
    <r>
      <rPr>
        <sz val="10"/>
        <rFont val="Arial"/>
      </rPr>
      <t>PAID BY CMS BANK MANDIRI KC GRESIK RN 7</t>
    </r>
    <r>
      <rPr>
        <sz val="10"/>
        <rFont val="Arial"/>
      </rPr>
      <t>100000449</t>
    </r>
  </si>
  <si>
    <t>1400000248</t>
  </si>
  <si>
    <r>
      <rPr>
        <sz val="10"/>
        <rFont val="Arial"/>
      </rPr>
      <t>PAID BY CMS BANK MANDIRI KC GRESIK RN 2</t>
    </r>
    <r>
      <rPr>
        <sz val="10"/>
        <rFont val="Arial"/>
      </rPr>
      <t>100001557</t>
    </r>
  </si>
  <si>
    <t>1800000134</t>
  </si>
  <si>
    <t>Pot. Gaji Kary. Penugasan SI - IKSG 02.2025</t>
  </si>
  <si>
    <t>1400059827</t>
  </si>
  <si>
    <t>PAID BY CMS BANK BCA RN 7100000570</t>
  </si>
  <si>
    <t>1800000744</t>
  </si>
  <si>
    <r>
      <rPr>
        <sz val="10"/>
        <rFont val="Arial"/>
      </rPr>
      <t>Biaya Pemusnahan Limbah Dross Aluminium ex P</t>
    </r>
    <r>
      <rPr>
        <sz val="10"/>
        <rFont val="Arial"/>
      </rPr>
      <t>T AAL</t>
    </r>
  </si>
  <si>
    <t>1400059826</t>
  </si>
  <si>
    <t>1800000662</t>
  </si>
  <si>
    <t>1400059828</t>
  </si>
  <si>
    <t>1800000851</t>
  </si>
  <si>
    <t>1400000247</t>
  </si>
  <si>
    <t>Bayar Pembayaran Bagi Hasil Tahun 2020-2021</t>
  </si>
  <si>
    <r>
      <rPr>
        <sz val="10"/>
        <rFont val="Arial"/>
      </rPr>
      <t>Kurang Bayar Pembayaran Bagi Hasil Tahun 2020</t>
    </r>
    <r>
      <rPr>
        <sz val="10"/>
        <rFont val="Arial"/>
      </rPr>
      <t>-2021</t>
    </r>
  </si>
  <si>
    <t>1400000245</t>
  </si>
  <si>
    <t>Tagihan Uji Lab Mortar,Sludge dan CaOH2 Mei25</t>
  </si>
  <si>
    <t>1800000274</t>
  </si>
  <si>
    <t>Tagihan Uji Lab Mortar Mei 2025</t>
  </si>
  <si>
    <t>1400000243</t>
  </si>
  <si>
    <t>Tagihan Uji Lab Tarik Tekan Mortar Mei 2025</t>
  </si>
  <si>
    <t>1800000273</t>
  </si>
  <si>
    <t>1400000246</t>
  </si>
  <si>
    <t>Tagihan Uji Lab XRF Dolomite Mei 2025</t>
  </si>
  <si>
    <t>Tagihan Uji Lab Sludge dan CaOH2 Mei 2025</t>
  </si>
  <si>
    <t>1400056010</t>
  </si>
  <si>
    <t>Um Pndp GS BPR Mentari Terang</t>
  </si>
  <si>
    <t>1800000293</t>
  </si>
  <si>
    <t>PENDAPATAN GRAHA SANDIYA APRIL 2025</t>
  </si>
  <si>
    <t>1400056017</t>
  </si>
  <si>
    <t>1800000302</t>
  </si>
  <si>
    <t>MTS N 1 TUBAN</t>
  </si>
  <si>
    <t>1400056013</t>
  </si>
  <si>
    <t>Um Pndp GS MTS N 1 TUBAN</t>
  </si>
  <si>
    <t>Nanik Irawati</t>
  </si>
  <si>
    <t>1400056012</t>
  </si>
  <si>
    <t>Um Pndp GS Nanik Irawati</t>
  </si>
  <si>
    <t>AINUR RODHIYAH</t>
  </si>
  <si>
    <t>1400056009</t>
  </si>
  <si>
    <t>Um Pndp GS AINUR RODHIYAH</t>
  </si>
  <si>
    <t>1800000292</t>
  </si>
  <si>
    <t>HUSNUL FATHIYYA</t>
  </si>
  <si>
    <t>1400056008</t>
  </si>
  <si>
    <t>Um Pndp GS HUSNUL FATHIYYA</t>
  </si>
  <si>
    <t>MITSYU UCHI MAMONTO</t>
  </si>
  <si>
    <t>1400056020</t>
  </si>
  <si>
    <t>Um Pndp GS MITSYU UCHI MAMONTO</t>
  </si>
  <si>
    <t>1800000294</t>
  </si>
  <si>
    <t>NIA RAMADHANI</t>
  </si>
  <si>
    <t>1400056018</t>
  </si>
  <si>
    <t>Um Pndp GS NIA RAMADHANI</t>
  </si>
  <si>
    <t>HARI SUWARTONO</t>
  </si>
  <si>
    <t>1400056014</t>
  </si>
  <si>
    <t>Um Pndp GS HARI SUWARTONO</t>
  </si>
  <si>
    <t>1800000299</t>
  </si>
  <si>
    <t>JESSY VINKA AGUSTIN</t>
  </si>
  <si>
    <t>1400056015</t>
  </si>
  <si>
    <r>
      <rPr>
        <sz val="10"/>
        <rFont val="Arial"/>
      </rPr>
      <t>Um Pndp GS</t>
    </r>
    <r>
      <rPr>
        <sz val="10"/>
        <rFont val="Arial"/>
      </rPr>
      <t xml:space="preserve">  </t>
    </r>
    <r>
      <rPr>
        <sz val="10"/>
        <rFont val="Arial"/>
      </rPr>
      <t>JESSY VINKA AGUSTIN</t>
    </r>
  </si>
  <si>
    <t>1800000300</t>
  </si>
  <si>
    <t>NYOTO</t>
  </si>
  <si>
    <t>1400056016</t>
  </si>
  <si>
    <t>Um Pndp GS NYOTO</t>
  </si>
  <si>
    <t>ADI MAHENDRA</t>
  </si>
  <si>
    <t>1400056011</t>
  </si>
  <si>
    <t>Um Pndp GS ADI MAHENDRA</t>
  </si>
  <si>
    <t>1400000244</t>
  </si>
  <si>
    <t>Tagihan Uji Lab Beton Mei 2025</t>
  </si>
  <si>
    <t>1400056023</t>
  </si>
  <si>
    <r>
      <rPr>
        <sz val="10"/>
        <rFont val="Arial"/>
      </rPr>
      <t>Pel</t>
    </r>
    <r>
      <rPr>
        <sz val="10"/>
        <rFont val="Arial"/>
      </rPr>
      <t xml:space="preserve">  </t>
    </r>
    <r>
      <rPr>
        <sz val="10"/>
        <rFont val="Arial"/>
      </rPr>
      <t>GS MOCH MAHENDRA FIRDAUS</t>
    </r>
  </si>
  <si>
    <t>1800000306</t>
  </si>
  <si>
    <t>1400056019</t>
  </si>
  <si>
    <r>
      <rPr>
        <sz val="10"/>
        <rFont val="Arial"/>
      </rPr>
      <t>Pel</t>
    </r>
    <r>
      <rPr>
        <sz val="10"/>
        <rFont val="Arial"/>
      </rPr>
      <t xml:space="preserve">  </t>
    </r>
    <r>
      <rPr>
        <sz val="10"/>
        <rFont val="Arial"/>
      </rPr>
      <t>GS ROSYIDA DWI RAHMAWATI</t>
    </r>
  </si>
  <si>
    <t>1800000303</t>
  </si>
  <si>
    <t>1400056021</t>
  </si>
  <si>
    <r>
      <rPr>
        <sz val="10"/>
        <rFont val="Arial"/>
      </rPr>
      <t>Pel</t>
    </r>
    <r>
      <rPr>
        <sz val="10"/>
        <rFont val="Arial"/>
      </rPr>
      <t xml:space="preserve">  </t>
    </r>
    <r>
      <rPr>
        <sz val="10"/>
        <rFont val="Arial"/>
      </rPr>
      <t>GS HERMANTO</t>
    </r>
  </si>
  <si>
    <t>1800000304</t>
  </si>
  <si>
    <t>1400056025</t>
  </si>
  <si>
    <r>
      <rPr>
        <sz val="10"/>
        <rFont val="Arial"/>
      </rPr>
      <t>Pel</t>
    </r>
    <r>
      <rPr>
        <sz val="10"/>
        <rFont val="Arial"/>
      </rPr>
      <t xml:space="preserve">  </t>
    </r>
    <r>
      <rPr>
        <sz val="10"/>
        <rFont val="Arial"/>
      </rPr>
      <t>GS SUHARTONO</t>
    </r>
  </si>
  <si>
    <t>1400056026</t>
  </si>
  <si>
    <r>
      <rPr>
        <sz val="10"/>
        <rFont val="Arial"/>
      </rPr>
      <t>Pel</t>
    </r>
    <r>
      <rPr>
        <sz val="10"/>
        <rFont val="Arial"/>
      </rPr>
      <t xml:space="preserve">  </t>
    </r>
    <r>
      <rPr>
        <sz val="10"/>
        <rFont val="Arial"/>
      </rPr>
      <t>GS MOCHAMMAD BADRUS SALAM</t>
    </r>
  </si>
  <si>
    <t>1400056022</t>
  </si>
  <si>
    <r>
      <rPr>
        <sz val="10"/>
        <rFont val="Arial"/>
      </rPr>
      <t>Pel</t>
    </r>
    <r>
      <rPr>
        <sz val="10"/>
        <rFont val="Arial"/>
      </rPr>
      <t xml:space="preserve">  </t>
    </r>
    <r>
      <rPr>
        <sz val="10"/>
        <rFont val="Arial"/>
      </rPr>
      <t>GS ZUHROTUS SHOLIHAH ZAIN</t>
    </r>
  </si>
  <si>
    <t>1800000305</t>
  </si>
  <si>
    <t>1400056027</t>
  </si>
  <si>
    <r>
      <rPr>
        <sz val="10"/>
        <rFont val="Arial"/>
      </rPr>
      <t>Pel</t>
    </r>
    <r>
      <rPr>
        <sz val="10"/>
        <rFont val="Arial"/>
      </rPr>
      <t xml:space="preserve">  </t>
    </r>
    <r>
      <rPr>
        <sz val="10"/>
        <rFont val="Arial"/>
      </rPr>
      <t>GS RIDA ZUBAIDA</t>
    </r>
  </si>
  <si>
    <t>1800000310</t>
  </si>
  <si>
    <t>MAN 1 TUBAN/Moch Musta'in</t>
  </si>
  <si>
    <t>1400056024</t>
  </si>
  <si>
    <r>
      <rPr>
        <sz val="10"/>
        <rFont val="Arial"/>
      </rPr>
      <t>Pel</t>
    </r>
    <r>
      <rPr>
        <sz val="10"/>
        <rFont val="Arial"/>
      </rPr>
      <t xml:space="preserve">  </t>
    </r>
    <r>
      <rPr>
        <sz val="10"/>
        <rFont val="Arial"/>
      </rPr>
      <t>GS MAN 1 TUBAN/Moch Musta'in</t>
    </r>
  </si>
  <si>
    <t>1800000307</t>
  </si>
  <si>
    <t>1400000239</t>
  </si>
  <si>
    <r>
      <rPr>
        <sz val="10"/>
        <rFont val="Arial"/>
      </rPr>
      <t>Klaim Accidental damage - Belt Conveyor 469BC5</t>
    </r>
    <r>
      <rPr>
        <sz val="10"/>
        <rFont val="Arial"/>
      </rPr>
      <t xml:space="preserve"> </t>
    </r>
    <r>
      <rPr>
        <sz val="10"/>
        <rFont val="Arial"/>
      </rPr>
      <t>DOL</t>
    </r>
  </si>
  <si>
    <t>0100005415</t>
  </si>
  <si>
    <t>Kurang Bayar Penagihan Air Bersih - Des 2024</t>
  </si>
  <si>
    <t>0100005414</t>
  </si>
  <si>
    <t>1800000515</t>
  </si>
  <si>
    <t>Penagihan Air Bersih SILOG - Nov 24</t>
  </si>
  <si>
    <t>1400061102</t>
  </si>
  <si>
    <t>PAID BY CMS BANK SYARIAH INDONESIA KC SURABAYA BAS</t>
  </si>
  <si>
    <t>1800000828</t>
  </si>
  <si>
    <t>Biaya Pemusnahan Limbah FABA ex PT TJS</t>
  </si>
  <si>
    <t>1400062216</t>
  </si>
  <si>
    <t>Biaya Pemusnahan Limbah Sludge Paper ex PT TJS</t>
  </si>
  <si>
    <t>1400062214</t>
  </si>
  <si>
    <t>Biaya Pemusnahan Limbah Fly Ash ex PT TJS</t>
  </si>
  <si>
    <t>1400062215</t>
  </si>
  <si>
    <t>1800000127</t>
  </si>
  <si>
    <t>Biaya Pemusnahan Limbah Bottom Ash ex PT TJS</t>
  </si>
  <si>
    <t>PT BAHTERA CITRA ABADI</t>
  </si>
  <si>
    <t>1400000250</t>
  </si>
  <si>
    <t>1800000131</t>
  </si>
  <si>
    <t>Tagihan Pengembalian Ongkos Angkut PT BCA</t>
  </si>
  <si>
    <t>1400063660</t>
  </si>
  <si>
    <t>1800000334</t>
  </si>
  <si>
    <t>1400063867</t>
  </si>
  <si>
    <t>1800000322</t>
  </si>
  <si>
    <t>1400000251</t>
  </si>
  <si>
    <t>1800000188</t>
  </si>
  <si>
    <t>Pot. Gaji Kary. Penugasan SIG - SIB 03.2025</t>
  </si>
  <si>
    <t>1400064201</t>
  </si>
  <si>
    <t>Tagihan Listrik DABN MAR-APR25</t>
  </si>
  <si>
    <t>Tagihan Listrik DAB Mar 25</t>
  </si>
  <si>
    <t>1800000312</t>
  </si>
  <si>
    <t>Tagihan Listrik DAB Apr 25</t>
  </si>
  <si>
    <t>1400000258</t>
  </si>
  <si>
    <t xml:space="preserve"> Penagihan Penyediaan Air PT. DABN</t>
  </si>
  <si>
    <t>1800000211</t>
  </si>
  <si>
    <t>Penagihan Air Proses - Des 2024, DABN 1800000000</t>
  </si>
  <si>
    <t>1800000256</t>
  </si>
  <si>
    <t>Penagihan Penyediaan Air Bersih Mei 2025</t>
  </si>
  <si>
    <t>1400064199</t>
  </si>
  <si>
    <t xml:space="preserve"> Biaya Pemusnahan Limbah  ex PT TLI</t>
  </si>
  <si>
    <t>1800000835</t>
  </si>
  <si>
    <t>Biaya Pemusnahan Limbah SBE ex PT TMI</t>
  </si>
  <si>
    <t>1400064171</t>
  </si>
  <si>
    <t>1800000277</t>
  </si>
  <si>
    <t>1400000255</t>
  </si>
  <si>
    <t>Pot. Gaji Kary. Penugasan SI - SISI 05.2023</t>
  </si>
  <si>
    <t>1400000256</t>
  </si>
  <si>
    <t xml:space="preserve"> Pot. Gaji Kary. Penugasan SI - SISI 08.2024</t>
  </si>
  <si>
    <t>1400000257</t>
  </si>
  <si>
    <t xml:space="preserve"> Pot. Gaji Kary. Penugasan SI - SISI 09.2024</t>
  </si>
  <si>
    <t>1800000444</t>
  </si>
  <si>
    <t>1800000276</t>
  </si>
  <si>
    <t>Biaya Pemusnahan Limbah Non B3 ex PT TLI</t>
  </si>
  <si>
    <t>1400000252</t>
  </si>
  <si>
    <t>SWEEPING PT SEMEN PADANG</t>
  </si>
  <si>
    <t>1400064200</t>
  </si>
  <si>
    <t>1800000751</t>
  </si>
  <si>
    <t>1400064197</t>
  </si>
  <si>
    <t>1800000242</t>
  </si>
  <si>
    <t>1400064198</t>
  </si>
  <si>
    <t>Biaya Pemusnahan Limbah Sludge Paper ex PT TMI</t>
  </si>
  <si>
    <t>1800000689</t>
  </si>
  <si>
    <t>Tag. Jasa Keuangan SP-MSA 2024</t>
  </si>
  <si>
    <t>1400065428</t>
  </si>
  <si>
    <t>1400066642</t>
  </si>
  <si>
    <t>1800000085</t>
  </si>
  <si>
    <t>Tagihan Air Sanitasi Januari 2025</t>
  </si>
  <si>
    <t>1400000259</t>
  </si>
  <si>
    <t>1400067497</t>
  </si>
  <si>
    <t>1800000172</t>
  </si>
  <si>
    <t>0100005910</t>
  </si>
  <si>
    <t>1400000268</t>
  </si>
  <si>
    <t>1800000251</t>
  </si>
  <si>
    <t>Biaya Tagihan Listrik LT 1 Kopi Kilen Mei 2025</t>
  </si>
  <si>
    <t>1400000263</t>
  </si>
  <si>
    <t>Penagihan Penyediaan Air Proses April 2025</t>
  </si>
  <si>
    <t>1800000214</t>
  </si>
  <si>
    <t>1400000261</t>
  </si>
  <si>
    <t>1800000213</t>
  </si>
  <si>
    <t>1400000260</t>
  </si>
  <si>
    <t>1400000262</t>
  </si>
  <si>
    <t>Penagihan Air Proses 2025</t>
  </si>
  <si>
    <t>Penagihan Air Bersih Proses 2025</t>
  </si>
  <si>
    <t>1400000265</t>
  </si>
  <si>
    <t xml:space="preserve"> Pot. Gaji Kary. Penugasan SIG - IKSG 03.2025</t>
  </si>
  <si>
    <t>1800000185</t>
  </si>
  <si>
    <t>Pot. Gaji Kary. Penugasan SIG - IKSG 03.2025</t>
  </si>
  <si>
    <t>1400000266</t>
  </si>
  <si>
    <t xml:space="preserve"> Management Fee SISI Mei 2020</t>
  </si>
  <si>
    <t>1400000272</t>
  </si>
  <si>
    <t>BUNGA SHL SEMEN GRESIK APR SD JUN 2025</t>
  </si>
  <si>
    <t>1400000273</t>
  </si>
  <si>
    <t>11122101</t>
  </si>
  <si>
    <t xml:space="preserve"> BUNGA SHL SEMEN GRESIK APR SD JUN 2025</t>
  </si>
  <si>
    <t>1400000274</t>
  </si>
  <si>
    <t>PT SEMEN KUPANG INDONESIA</t>
  </si>
  <si>
    <t>1400000270</t>
  </si>
  <si>
    <t>Pot. Gaji Kary. Penugasan SIG - SKI 04.2025</t>
  </si>
  <si>
    <t>1400000271</t>
  </si>
  <si>
    <t>1800000196</t>
  </si>
  <si>
    <t>Pot. Gaji Kary. Penugasan SIG - SKI 03.2025</t>
  </si>
  <si>
    <t>1400000269</t>
  </si>
  <si>
    <t>1800000145</t>
  </si>
  <si>
    <t>Pot. Gaji Kary. Penugasan SI - SKI 02.2025</t>
  </si>
  <si>
    <t>1400069045</t>
  </si>
  <si>
    <t>1800000288</t>
  </si>
  <si>
    <t>TAGIHAN LISTRIK KOPERASI KONSUMEN KWSG</t>
  </si>
  <si>
    <t>1400070157</t>
  </si>
  <si>
    <t>1800000331</t>
  </si>
  <si>
    <t>1400000275</t>
  </si>
  <si>
    <t>1800000226</t>
  </si>
  <si>
    <t>Pot. Gaji Kary. Penugasan SIG - KWSG 04.2025</t>
  </si>
  <si>
    <t>1400070199</t>
  </si>
  <si>
    <t>1800000332</t>
  </si>
  <si>
    <t>Biaya Pemusnahan Limbah Sludge IPAL ex PT JSLH</t>
  </si>
  <si>
    <t>1400070011</t>
  </si>
  <si>
    <t>Biaya Pemusnahan Limbah Bottom Ash ex PT SPD</t>
  </si>
  <si>
    <t>1400070116</t>
  </si>
  <si>
    <t>Biaya Pemusnahan Limbah Karbon Aktif ex PT JSLH</t>
  </si>
  <si>
    <t>1400070245</t>
  </si>
  <si>
    <t>1800000333</t>
  </si>
  <si>
    <t>1400070067</t>
  </si>
  <si>
    <t>1800000329</t>
  </si>
  <si>
    <t>0100006123</t>
  </si>
  <si>
    <t>Kurang Bayar Tagihan Air Bersih SILOG - Juli 24</t>
  </si>
  <si>
    <t>0100006124</t>
  </si>
  <si>
    <t>Kurang Bayar Tagihan Air Bersih SILOG - Agustus 24</t>
  </si>
  <si>
    <t>0100006125</t>
  </si>
  <si>
    <t>Kurang Bayar Tagihan Air Bersih SILOG - Sep 24</t>
  </si>
  <si>
    <t>1400071682</t>
  </si>
  <si>
    <t>Biaya Pemusnahan Limbah Non B3 ex PT MHK</t>
  </si>
  <si>
    <t>1400071680</t>
  </si>
  <si>
    <t>PAID BY CMS BANK BCA RN 7100000501</t>
  </si>
  <si>
    <t>1400071681</t>
  </si>
  <si>
    <t>PAID BY CMS BANK BCA RN 7100000502</t>
  </si>
  <si>
    <t>Biaya Pemusnahan Limbah Sludge Paper ex PT SLG</t>
  </si>
  <si>
    <t>1400071973</t>
  </si>
  <si>
    <t>Biaya Pemusnahan Limbah RDF ex P PBI</t>
  </si>
  <si>
    <t>1800000338</t>
  </si>
  <si>
    <t>Biaya Pemusnahan Limbah Non B3 ex P PBI</t>
  </si>
  <si>
    <t>1800000340</t>
  </si>
  <si>
    <t>Biaya Pemusnahan Limbah Sludge IPAL ex PT PBI</t>
  </si>
  <si>
    <t>1800000337</t>
  </si>
  <si>
    <t>Biaya Pemusnahan Limbah Karbon Aktif ex PT PBI</t>
  </si>
  <si>
    <t>1800000335</t>
  </si>
  <si>
    <t>Biaya Pemusnahan Limbah Bottom Ash NonB3 ex PT PBI</t>
  </si>
  <si>
    <t>Biaya Pemusnahan Limbah Sludge Paper ex PT PBI</t>
  </si>
  <si>
    <t>Biaya Pemusnahan Limbah Sludge Non B3 ex PT PBI</t>
  </si>
  <si>
    <t>1800000336</t>
  </si>
  <si>
    <t>1400000278</t>
  </si>
  <si>
    <t>Kurang Bayar Pembayaran Bagi Hasil Tahun 2020-2021</t>
  </si>
  <si>
    <t>PT SEMEN BATURAJA TBK</t>
  </si>
  <si>
    <t>1400000277</t>
  </si>
  <si>
    <t>DIVIDEN SMBR TAHUN BUKU 2024</t>
  </si>
  <si>
    <t>1400000279</t>
  </si>
  <si>
    <t>PAID BY CMS BANK MANDIRI KC GRESIK RN 2100001631</t>
  </si>
  <si>
    <t>1400000267</t>
  </si>
  <si>
    <t xml:space="preserve"> Tagihan Analisa LAB Uji Permeability - Juni 25</t>
  </si>
  <si>
    <t>Tagihan Analisa LAB Uji Permeability - Juni 25</t>
  </si>
  <si>
    <t>1400000264</t>
  </si>
  <si>
    <t>1400073674</t>
  </si>
  <si>
    <t>Tagihan Listrik INDOSAT Feb 25</t>
  </si>
  <si>
    <t>1800000238</t>
  </si>
  <si>
    <t>1400073675</t>
  </si>
  <si>
    <t>Tagihan Listrik INDOSAT Mar 25</t>
  </si>
  <si>
    <t>1800000317</t>
  </si>
  <si>
    <t>SMP KHOIRUNNAS</t>
  </si>
  <si>
    <t>1400064145</t>
  </si>
  <si>
    <t>UM PNDP GS MEI SMP KHOIRUNNAS</t>
  </si>
  <si>
    <t>1800000373</t>
  </si>
  <si>
    <t>PENDAPATAN GRAHA SANDIYA MEI 2025</t>
  </si>
  <si>
    <t>1400064144</t>
  </si>
  <si>
    <t>UM PNDP GS MEI ASIYAH</t>
  </si>
  <si>
    <t>1800000374</t>
  </si>
  <si>
    <t>FERNANDA FADHLI FAKHRUDDIN</t>
  </si>
  <si>
    <t>1400064143</t>
  </si>
  <si>
    <t>UM PNDP GS MEI FERNANDA FADHLI FAKHRUDDIN</t>
  </si>
  <si>
    <t>1800000375</t>
  </si>
  <si>
    <t>SUNTORO</t>
  </si>
  <si>
    <t>1400064136</t>
  </si>
  <si>
    <t>UM PNDP GS MEI SUNTORO</t>
  </si>
  <si>
    <t>1800000376</t>
  </si>
  <si>
    <t>FAKHRI YULIANTONO</t>
  </si>
  <si>
    <t>1400064137</t>
  </si>
  <si>
    <t>UM PNDP GS MEI FAKHRI YULIANTONO</t>
  </si>
  <si>
    <t>1800000377</t>
  </si>
  <si>
    <t>ACHMAD SHODIQ</t>
  </si>
  <si>
    <t>1400064147</t>
  </si>
  <si>
    <t>UM PNDP GS MEI ACHMAD SHODIQ</t>
  </si>
  <si>
    <t>1800000378</t>
  </si>
  <si>
    <t>R DODY SUPRIYODI</t>
  </si>
  <si>
    <t>1400064146</t>
  </si>
  <si>
    <t>UM PNDP GS MEI R DODY SUPRIYODI</t>
  </si>
  <si>
    <t>1800000379</t>
  </si>
  <si>
    <t>1400000283</t>
  </si>
  <si>
    <t>Pot. Gaji Kary. Penugasan SIG - SID  04.2025</t>
  </si>
  <si>
    <t>1400000281</t>
  </si>
  <si>
    <t>1800000255</t>
  </si>
  <si>
    <t>Biaya Tagihan Listrik Telkomsel Mei 2025</t>
  </si>
  <si>
    <t>1400064135</t>
  </si>
  <si>
    <t>UMPNDP GS MEI ACHMAD SHODIQ</t>
  </si>
  <si>
    <t>1800000380</t>
  </si>
  <si>
    <t>PT AMAKO REZEKI UTAMA</t>
  </si>
  <si>
    <t>1400000284</t>
  </si>
  <si>
    <t>Bayar Pemusnahan FABA-2 ex PT ARU (Partial Payment</t>
  </si>
  <si>
    <t>1800000649</t>
  </si>
  <si>
    <t>Pemusnahan FABA-2 ex PT ARU</t>
  </si>
  <si>
    <t>1400064142</t>
  </si>
  <si>
    <t>PEL PNDP GS MEI FARA MAHENDRA WIJAYA</t>
  </si>
  <si>
    <t>1400000280</t>
  </si>
  <si>
    <t>Pot. Gaji Kary. Penugasan SIG - SMBR 04.2025</t>
  </si>
  <si>
    <t>SRI WATI</t>
  </si>
  <si>
    <t>1400064139</t>
  </si>
  <si>
    <t>PEL PNDP GS MEI SRI WATI</t>
  </si>
  <si>
    <t>1800000383</t>
  </si>
  <si>
    <t>KUSDIYAH</t>
  </si>
  <si>
    <t>1400064141</t>
  </si>
  <si>
    <t>PEL PNDP GS MEI KUSDIYAH</t>
  </si>
  <si>
    <t>1800000381</t>
  </si>
  <si>
    <t>Sulami (SMP N 1 Merakurak)</t>
  </si>
  <si>
    <t>1400064138</t>
  </si>
  <si>
    <t>PEL PNDP GS MEI Sulami (SMP N 1 Merakurak)</t>
  </si>
  <si>
    <t>1800000384</t>
  </si>
  <si>
    <t>SMP N 3 Tuban</t>
  </si>
  <si>
    <t>1400064140</t>
  </si>
  <si>
    <t>PEL PNDP GS MEI SMP N 3 Tuban</t>
  </si>
  <si>
    <t>1800000382</t>
  </si>
  <si>
    <t>1400000254</t>
  </si>
  <si>
    <t>TAGIHAN KLAIM MARINE CARGO - ACA JUNI 2025</t>
  </si>
  <si>
    <t>1400073721</t>
  </si>
  <si>
    <t>1800000836</t>
  </si>
  <si>
    <t>1400073610</t>
  </si>
  <si>
    <t>1800000321</t>
  </si>
  <si>
    <t>1400000253</t>
  </si>
  <si>
    <t>Tag. Klaim Electrical Supply - Jasindon JUN 25</t>
  </si>
  <si>
    <t>1800000278</t>
  </si>
  <si>
    <t>1400000298</t>
  </si>
  <si>
    <t>SWEEPING SEMEN TONASA</t>
  </si>
  <si>
    <t>1400000297</t>
  </si>
  <si>
    <t xml:space="preserve"> DIVIDEN ST TAHUN BUKU 2024</t>
  </si>
  <si>
    <t>1800000346</t>
  </si>
  <si>
    <t>1400000299</t>
  </si>
  <si>
    <t>1400000300</t>
  </si>
  <si>
    <t>1400000285</t>
  </si>
  <si>
    <t>Pot. Gaji Kary. Penugasan SIG - KIG 04.2025</t>
  </si>
  <si>
    <t>1400000301</t>
  </si>
  <si>
    <t>1400000286</t>
  </si>
  <si>
    <t>Pot. Gaji Kary. Penugasan SIG - SII 03.2025</t>
  </si>
  <si>
    <t>1400075845</t>
  </si>
  <si>
    <t>1800000142</t>
  </si>
  <si>
    <t>Biaya Pemusnahan Limbah Residu Produksi ex PT MNJ</t>
  </si>
  <si>
    <t>1400075760</t>
  </si>
  <si>
    <t>Tagihan Listrik SWABINA Des 24</t>
  </si>
  <si>
    <t>1400075761</t>
  </si>
  <si>
    <t>1800000097</t>
  </si>
  <si>
    <t>Tagihan Listrik SWABINA Nov 24</t>
  </si>
  <si>
    <t>1800000144</t>
  </si>
  <si>
    <t>1400000287</t>
  </si>
  <si>
    <t>PAID BY CMS BANK MANDIRI KC GRESIK RN 2100001635</t>
  </si>
  <si>
    <t>Beban THR &amp; Pot Gaji Kary. Penugasan SIG - VUB 04.</t>
  </si>
  <si>
    <t>Biaya Pemusnahan Limbah Sludge IPAL ex PT MNJ</t>
  </si>
  <si>
    <t>1400000288</t>
  </si>
  <si>
    <t>PENAGIHAN SHARING PROFIT BULAN MEI 2025</t>
  </si>
  <si>
    <t>1400000302</t>
  </si>
  <si>
    <t>0100006594</t>
  </si>
  <si>
    <t>Management Fee SISI Juni 2020</t>
  </si>
  <si>
    <t>1400076217</t>
  </si>
  <si>
    <t>1800000369</t>
  </si>
  <si>
    <t>0100006593</t>
  </si>
  <si>
    <t>1800000051</t>
  </si>
  <si>
    <t>Penagihan Sewa Tanah &amp; Bangunan di Tuban - th2</t>
  </si>
  <si>
    <t>1400000303</t>
  </si>
  <si>
    <t>1400077118</t>
  </si>
  <si>
    <t>Biaya Pemusnahan Limbah Non B3 ex PT SPD</t>
  </si>
  <si>
    <t>1400077082</t>
  </si>
  <si>
    <t>PAID BY CMS BANK MANDIRI KC GRESIK RN 7100000345</t>
  </si>
  <si>
    <t>1400000289</t>
  </si>
  <si>
    <t>Penagihan Penyediaan Air Bersih-Proses Mei25</t>
  </si>
  <si>
    <t>1800000257</t>
  </si>
  <si>
    <t>1800000258</t>
  </si>
  <si>
    <t>Penagihan Penyediaan Air Proses Mei 2025</t>
  </si>
  <si>
    <t>1400077056</t>
  </si>
  <si>
    <t xml:space="preserve"> Biaya Pemusnahan Limbah FABA ex PT BAA</t>
  </si>
  <si>
    <t>DPP+PPN Biaya Pemusnahan Limbah FABA ex PT BAA</t>
  </si>
  <si>
    <t>1400000290</t>
  </si>
  <si>
    <t>Tagihan Pemakaian Air Bersih Bulan Desember 2017</t>
  </si>
  <si>
    <t>1800000858</t>
  </si>
  <si>
    <t>Pemakaian Air Bersih November  2017</t>
  </si>
  <si>
    <t>1800000483</t>
  </si>
  <si>
    <t>Pemakaian Air Bersih Agustus 2017</t>
  </si>
  <si>
    <t>Pemakaian Air Bersih Oktober  2017</t>
  </si>
  <si>
    <t>Pemakaian Air Bersih September  2017</t>
  </si>
  <si>
    <t>1400077119</t>
  </si>
  <si>
    <t>1400077083</t>
  </si>
  <si>
    <t>PAID BY CMS BANK MANDIRI KC GRESIK RN 7100000232</t>
  </si>
  <si>
    <t>1800000776</t>
  </si>
  <si>
    <t>Pemakaian Listrik Gresik Okt - Des 2015</t>
  </si>
  <si>
    <t>1400000304</t>
  </si>
  <si>
    <t>1400078633</t>
  </si>
  <si>
    <t>1800000403</t>
  </si>
  <si>
    <t>1400078634</t>
  </si>
  <si>
    <t>1400078651</t>
  </si>
  <si>
    <t>Biaya Pemusnahan Limbah Bottom Ash ex PT SWM</t>
  </si>
  <si>
    <t>1400078652</t>
  </si>
  <si>
    <t>1800000447</t>
  </si>
  <si>
    <t>1400000305</t>
  </si>
  <si>
    <t>1400079132</t>
  </si>
  <si>
    <t>1800000358</t>
  </si>
  <si>
    <t>Biaya Pemusnahan Limbah Non B3 - AM ex PT MHK</t>
  </si>
  <si>
    <t>1400079131</t>
  </si>
  <si>
    <t>1800000355</t>
  </si>
  <si>
    <t>1400079129</t>
  </si>
  <si>
    <t>1400079133</t>
  </si>
  <si>
    <t>1400079130</t>
  </si>
  <si>
    <t>1400079501</t>
  </si>
  <si>
    <t>Tagihan Air Sanitasi Februari 2025</t>
  </si>
  <si>
    <t>1400000291</t>
  </si>
  <si>
    <t>Penagihan Penyediaan Air Bersih Juni 2025</t>
  </si>
  <si>
    <t>1400079336</t>
  </si>
  <si>
    <t>1400079335</t>
  </si>
  <si>
    <t>1800000227</t>
  </si>
  <si>
    <t>1400079361</t>
  </si>
  <si>
    <t>Biaya Pemusnahan Limbah Sludge Cat ex PT BLHK</t>
  </si>
  <si>
    <t>1400000296</t>
  </si>
  <si>
    <t>1400079502</t>
  </si>
  <si>
    <t>Tagihan Listrik SWABINA Jan 25</t>
  </si>
  <si>
    <t>1400000292</t>
  </si>
  <si>
    <t>PAID BY CMS BANK MANDIRI KC GRESIK RN 2100001483</t>
  </si>
  <si>
    <t>Pot. Gaji Kary. Penugasan SI - SISI 12.2024</t>
  </si>
  <si>
    <t>1400000293</t>
  </si>
  <si>
    <t>PAID BY CMS BANK MANDIRI KC GRESIK RN 2100001451</t>
  </si>
  <si>
    <t>1800000547</t>
  </si>
  <si>
    <t xml:space="preserve"> Pot. Gaji Kary. Penugasan SI - SISI 11.2024</t>
  </si>
  <si>
    <t>1400000295</t>
  </si>
  <si>
    <t>1800000231</t>
  </si>
  <si>
    <t>Pot. Gaji Kary. Penugasan SIG - SIB 04.2025</t>
  </si>
  <si>
    <t>PT BANK MANDIRI (PERSERO) TBK</t>
  </si>
  <si>
    <t>1400000294</t>
  </si>
  <si>
    <t>DIVIDEN ST TAHUN BUKU 2024</t>
  </si>
  <si>
    <t>1400080745</t>
  </si>
  <si>
    <t>1800000187</t>
  </si>
  <si>
    <t>Biaya Pemusnahan Limbah Residu Produksi ex PT CIM</t>
  </si>
  <si>
    <t>1400080779</t>
  </si>
  <si>
    <t>1800000325</t>
  </si>
  <si>
    <t>1400080771</t>
  </si>
  <si>
    <t>1400080775</t>
  </si>
  <si>
    <t>1800000246</t>
  </si>
  <si>
    <t>1400080772</t>
  </si>
  <si>
    <t>Biaya Pemusnahan Limbah Sludge IPAL ex PT CIM</t>
  </si>
  <si>
    <t>1400080780</t>
  </si>
  <si>
    <t>1400080781</t>
  </si>
  <si>
    <t>1400080776</t>
  </si>
  <si>
    <t>1800000247</t>
  </si>
  <si>
    <t>1400080782</t>
  </si>
  <si>
    <t>1800000327</t>
  </si>
  <si>
    <t>Biaya Pemusnahan Limbah Sludge Paper ex PT CIM</t>
  </si>
  <si>
    <t>1400080777</t>
  </si>
  <si>
    <t>1800000248</t>
  </si>
  <si>
    <t>1400080773</t>
  </si>
  <si>
    <t>1400080783</t>
  </si>
  <si>
    <t>1800000328</t>
  </si>
  <si>
    <t>1400080774</t>
  </si>
  <si>
    <t>1400080784</t>
  </si>
  <si>
    <t>1800000323</t>
  </si>
  <si>
    <t>1400080778</t>
  </si>
  <si>
    <t>1400000306</t>
  </si>
  <si>
    <t>Pot. Gaji Kary. Penugasan SIG - KIG 05.2025</t>
  </si>
  <si>
    <t>1400082163</t>
  </si>
  <si>
    <t>1800000370</t>
  </si>
  <si>
    <t>1400082258</t>
  </si>
  <si>
    <t>PAID BY CMS BANK BCA RN 7100000557</t>
  </si>
  <si>
    <t>1400082257</t>
  </si>
  <si>
    <t>PAID BY CMS BANK BCA RN 7100000556</t>
  </si>
  <si>
    <t>1400000309</t>
  </si>
  <si>
    <t>1400000307</t>
  </si>
  <si>
    <t>1400000308</t>
  </si>
  <si>
    <t>SWEEPING SEMEN PADANG</t>
  </si>
  <si>
    <t>DIVIDEN SP TAHUN BUKU 2024</t>
  </si>
  <si>
    <t>1400082881</t>
  </si>
  <si>
    <t>Tagihan Listrik DAB Mei 25</t>
  </si>
  <si>
    <t>1800000386</t>
  </si>
  <si>
    <t>1400000312</t>
  </si>
  <si>
    <t>Tagihan Listrik Kopi Killen Gusi - Juni 2025</t>
  </si>
  <si>
    <t>1400082852</t>
  </si>
  <si>
    <t>Biaya Pemusnahan Limbah Bottom Ash ex PT AJT</t>
  </si>
  <si>
    <t>1400082871</t>
  </si>
  <si>
    <t>1800000319</t>
  </si>
  <si>
    <t>1400082851</t>
  </si>
  <si>
    <t>1800000086</t>
  </si>
  <si>
    <t>1400082853</t>
  </si>
  <si>
    <t>1800000240</t>
  </si>
  <si>
    <t>1400082773</t>
  </si>
  <si>
    <t>PAID BY CMS BANK BCA RN 7100000645</t>
  </si>
  <si>
    <t>1800000400</t>
  </si>
  <si>
    <t>1400082878</t>
  </si>
  <si>
    <t>1400082877</t>
  </si>
  <si>
    <t>1400000310</t>
  </si>
  <si>
    <t>Pot. Gaji Kary. Penugasan SIG - SMBR 05.2025</t>
  </si>
  <si>
    <t>1400082772</t>
  </si>
  <si>
    <t>PAID BY CMS BANK BCA RN 7100000646</t>
  </si>
  <si>
    <t>1800000399</t>
  </si>
  <si>
    <t>1400082876</t>
  </si>
  <si>
    <t>1400082879</t>
  </si>
  <si>
    <t>Biaya Pemusnahan Limbah Non B3 - AM ex PT TLI</t>
  </si>
  <si>
    <t>1800000359</t>
  </si>
  <si>
    <t>1400082774</t>
  </si>
  <si>
    <t>PAID BY CMS BANK BCA RN 7100000647</t>
  </si>
  <si>
    <t>1400000311</t>
  </si>
  <si>
    <t>1400082771</t>
  </si>
  <si>
    <t>PAID BY CMS BANK BCA RN 7100000648</t>
  </si>
  <si>
    <t>1800000398</t>
  </si>
  <si>
    <t>1400083343</t>
  </si>
  <si>
    <t>1400083342</t>
  </si>
  <si>
    <t>1800000182</t>
  </si>
  <si>
    <t>1400000313</t>
  </si>
  <si>
    <t>DIVIDEN SBI TAHUN BUKU 2024</t>
  </si>
  <si>
    <t>1400000314</t>
  </si>
  <si>
    <t>PAID BY CMS BANK MANDIRI KC GRESIK RN 2100001668</t>
  </si>
  <si>
    <t>1400084678</t>
  </si>
  <si>
    <t>1800000407</t>
  </si>
  <si>
    <t>1400000315</t>
  </si>
  <si>
    <t>PT TATAMULIA NUSANTARA INDAH</t>
  </si>
  <si>
    <t>1400000322</t>
  </si>
  <si>
    <t>Tagihan Analisa LAB Uji Permeability - Juli 25</t>
  </si>
  <si>
    <t>1800000366</t>
  </si>
  <si>
    <t>Tagihan Analisa LAB Uji Permeability - Juli 2025</t>
  </si>
  <si>
    <t>1400000325</t>
  </si>
  <si>
    <t>PAID BY CMS BANK MANDIRI KC GRESIK RN 2100001611</t>
  </si>
  <si>
    <t>1400000324</t>
  </si>
  <si>
    <t>PAID BY CMS BANK MANDIRI KC GRESIK RN 2100001574</t>
  </si>
  <si>
    <t>1400084675</t>
  </si>
  <si>
    <t>1800000408</t>
  </si>
  <si>
    <t>1400000323</t>
  </si>
  <si>
    <t>PAID BY CMS BANK MANDIRI KC GRESIK RN 2100001636</t>
  </si>
  <si>
    <t>Pot. Gaji Kary. Penugasan SIG - IKSG 04.2025</t>
  </si>
  <si>
    <t>1400084674</t>
  </si>
  <si>
    <t>1800000406</t>
  </si>
  <si>
    <t>1400084673</t>
  </si>
  <si>
    <t>1400084677</t>
  </si>
  <si>
    <t>1800000409</t>
  </si>
  <si>
    <t>1400084676</t>
  </si>
  <si>
    <t>1800000405</t>
  </si>
  <si>
    <t>1400084680</t>
  </si>
  <si>
    <t>1800000410</t>
  </si>
  <si>
    <t>1400084733</t>
  </si>
  <si>
    <t>1800000394</t>
  </si>
  <si>
    <t>1400000317</t>
  </si>
  <si>
    <t>SWEEPING SEMEN GRESIK</t>
  </si>
  <si>
    <t>PEMBAYARAN POKOK SHL GRESIK 26 SEPT 2018</t>
  </si>
  <si>
    <t>1400000316</t>
  </si>
  <si>
    <t xml:space="preserve"> DIVIDEN SP TAHUN BUKU 2024</t>
  </si>
  <si>
    <t>1400000318</t>
  </si>
  <si>
    <t>Tagihan Analisa LAB Uji PSD - Juni 25</t>
  </si>
  <si>
    <t>1800000349</t>
  </si>
  <si>
    <t>PT BMIX MORTAR INDONESIA</t>
  </si>
  <si>
    <t>1400000321</t>
  </si>
  <si>
    <t>Analisa LAB XRD,Set Time,Pull Off &amp; Prep - Juli 25</t>
  </si>
  <si>
    <t>TAMYIS, S Ag</t>
  </si>
  <si>
    <t>1400079359</t>
  </si>
  <si>
    <t>PNDP GS JUN TAMYIS, S Ag</t>
  </si>
  <si>
    <t>PENDAPATAN GRAHA SANDIYA JUNI 2025</t>
  </si>
  <si>
    <t>RIZAL AMPERAWANTO</t>
  </si>
  <si>
    <t>1400079344</t>
  </si>
  <si>
    <t>PNDP GS JUN RIZAL AMPERAWANTO</t>
  </si>
  <si>
    <t>1800000457</t>
  </si>
  <si>
    <t>FAJRIATI ALJABHATI</t>
  </si>
  <si>
    <t>1400079360</t>
  </si>
  <si>
    <t>PNDP GS JUN FAJRIATI ALJABHATI</t>
  </si>
  <si>
    <t>1800000458</t>
  </si>
  <si>
    <t>AURA KHOIRISA</t>
  </si>
  <si>
    <t>1400079358</t>
  </si>
  <si>
    <t>PNDP GS JUN AURA KHOIRISA</t>
  </si>
  <si>
    <t>YULIK RETNOWATI</t>
  </si>
  <si>
    <t>1400079356</t>
  </si>
  <si>
    <t>PNDP GS JUN YULIK RETNOWATI</t>
  </si>
  <si>
    <t>1800000460</t>
  </si>
  <si>
    <t>MAT SA'RONI</t>
  </si>
  <si>
    <t>1400079343</t>
  </si>
  <si>
    <t>PNDP GS JUN MAT SA'RONI</t>
  </si>
  <si>
    <t>1800000461</t>
  </si>
  <si>
    <t>PT PUPUK SRIWIDJAJA PALEMBANG</t>
  </si>
  <si>
    <t>1400000320</t>
  </si>
  <si>
    <t>Tagihan Analisa LAB Uji XRF &amp; XRD - Juli 25</t>
  </si>
  <si>
    <t>1400000328</t>
  </si>
  <si>
    <t>Tagihan Listrik TELKOMSEL - Juni 2025</t>
  </si>
  <si>
    <t>1400079341</t>
  </si>
  <si>
    <t>PNDP GS JUN YUSWIYANTO</t>
  </si>
  <si>
    <t>1800000475</t>
  </si>
  <si>
    <t>1400079340</t>
  </si>
  <si>
    <t>PNDP GS JUN HARI SUWARTONO</t>
  </si>
  <si>
    <t>M ARIS SYUKRIYANTO</t>
  </si>
  <si>
    <t>1400079351</t>
  </si>
  <si>
    <t>PNDP GS JUN ARIS SUKRIYANTO</t>
  </si>
  <si>
    <t>1800000470</t>
  </si>
  <si>
    <t>1400079354</t>
  </si>
  <si>
    <t>PNDP GS JUN BPR MENTARI TERANG</t>
  </si>
  <si>
    <t>1400079345</t>
  </si>
  <si>
    <t>PNDP GS JUN ADI MAHENDRA</t>
  </si>
  <si>
    <t>1800000469</t>
  </si>
  <si>
    <t>1400079353</t>
  </si>
  <si>
    <t>PNDP GS JUN NIA RAHMADANI</t>
  </si>
  <si>
    <t>1800000466</t>
  </si>
  <si>
    <t>1400079352</t>
  </si>
  <si>
    <t>PNDP GS JUN HUSAIN</t>
  </si>
  <si>
    <t>1800000468</t>
  </si>
  <si>
    <t>1400079346</t>
  </si>
  <si>
    <t>PNDP GS JUN BAMBANG S</t>
  </si>
  <si>
    <t>1800000474</t>
  </si>
  <si>
    <t>1400079337</t>
  </si>
  <si>
    <t xml:space="preserve"> PNDP GS JUN JESSY VINKA AGUSTIN</t>
  </si>
  <si>
    <t>1400079357</t>
  </si>
  <si>
    <t>1400079350</t>
  </si>
  <si>
    <t>PNDP GS JUN MITSYU UON MAMONTO</t>
  </si>
  <si>
    <t>1400079349</t>
  </si>
  <si>
    <t>PNDP GS JUN RACHMAD AGUS P</t>
  </si>
  <si>
    <t>1800000471</t>
  </si>
  <si>
    <t>1400079342</t>
  </si>
  <si>
    <t>PNDP GS JUN SMP KHOIRUNNAS</t>
  </si>
  <si>
    <t>1800000467</t>
  </si>
  <si>
    <t>1400079355</t>
  </si>
  <si>
    <t>PNDP GS JUN AINUR RODIYAH</t>
  </si>
  <si>
    <t>1400079338</t>
  </si>
  <si>
    <t>PNDP GS JUN ASIYAH</t>
  </si>
  <si>
    <t>1800000478</t>
  </si>
  <si>
    <t>1400079339</t>
  </si>
  <si>
    <t>PNDP GS JUN SITI ROHANAH</t>
  </si>
  <si>
    <t>1800000477</t>
  </si>
  <si>
    <t>1400079347</t>
  </si>
  <si>
    <t>PNDP GS JUN MTS N 1 TUBAN</t>
  </si>
  <si>
    <t>1400079348</t>
  </si>
  <si>
    <t>PNDP GS JUN NANIK IRAWATI</t>
  </si>
  <si>
    <t>1800000472</t>
  </si>
  <si>
    <t>1400000326</t>
  </si>
  <si>
    <t>Management Fee UTSG Mei-Jul20</t>
  </si>
  <si>
    <t>Pot. Gaji Kary. Penugasan SI - UTSG 01.2025</t>
  </si>
  <si>
    <t>1400084965</t>
  </si>
  <si>
    <t>Tagihan Listrik UTSG Nov - Des24</t>
  </si>
  <si>
    <t>Tagihan Listrik UTSG Des 24</t>
  </si>
  <si>
    <t>1800000096</t>
  </si>
  <si>
    <t>Tagihan Listrik UTSG Nov 24</t>
  </si>
  <si>
    <t>Management Fee UTSG Juli 2020</t>
  </si>
  <si>
    <t>1800000683</t>
  </si>
  <si>
    <t>Management Fee UTSG Juni 2020</t>
  </si>
  <si>
    <t>Management Fee UTSG Mei 2020</t>
  </si>
  <si>
    <t>Management Fee UTSG Maret 2020</t>
  </si>
  <si>
    <t>1400084969</t>
  </si>
  <si>
    <t>PAID BY CMS BANK MANDIRI KC GRESIK RN 7100000346</t>
  </si>
  <si>
    <t>1400000327</t>
  </si>
  <si>
    <t>Retribusi Jual Beli Batu Gamping Februari 2020</t>
  </si>
  <si>
    <t>Jual Beli Batu Gamping Februari 2020</t>
  </si>
  <si>
    <t>1400000331</t>
  </si>
  <si>
    <t>PAID BY CMS BANK SYARIAH INDON</t>
  </si>
  <si>
    <t>1400000332</t>
  </si>
  <si>
    <t>1400000334</t>
  </si>
  <si>
    <t>Pot. Gaji Kary. Penugasan SI - SMI 01.2025</t>
  </si>
  <si>
    <t>1400000333</t>
  </si>
  <si>
    <t>Pot. Gaji Kary. Penugasan SI - SMI 02.2025</t>
  </si>
  <si>
    <t>1400000335</t>
  </si>
  <si>
    <t>1800000279</t>
  </si>
  <si>
    <t>Pot. Gaji Kary. Penugasan SIG - KWSG 05.2025</t>
  </si>
  <si>
    <t>1400000340</t>
  </si>
  <si>
    <t>PELINDO MULTI TERMINAL</t>
  </si>
  <si>
    <t>PENAGIHAN SHARING PROFIT BULAN JUNI 2025</t>
  </si>
  <si>
    <t>1400000338</t>
  </si>
  <si>
    <t>1400000337</t>
  </si>
  <si>
    <t>1400000336</t>
  </si>
  <si>
    <t>1400000339</t>
  </si>
  <si>
    <t>1800000284</t>
  </si>
  <si>
    <t>Pot. Gaji Kary. Penugasan SIG - SIB 05.2025</t>
  </si>
  <si>
    <t>1400000342</t>
  </si>
  <si>
    <t xml:space="preserve"> PEMBAYARAN POKOK SHL GRESIK 26 SEPT 2018</t>
  </si>
  <si>
    <t>1400000343</t>
  </si>
  <si>
    <t>1400087773</t>
  </si>
  <si>
    <t>Biaya Pemusnahan Limbah Resin ex PT TMI</t>
  </si>
  <si>
    <t>1400087772</t>
  </si>
  <si>
    <t>Biaya Pemusnahan Limbah ex PT TLI</t>
  </si>
  <si>
    <t>1800000417</t>
  </si>
  <si>
    <t>RHI MAGNESITA GMBH</t>
  </si>
  <si>
    <t>1400000344</t>
  </si>
  <si>
    <t>Tagihan Akumulasi Klaim Biaya RHIM</t>
  </si>
  <si>
    <t>1400088351</t>
  </si>
  <si>
    <t>1800000492</t>
  </si>
  <si>
    <t>Biaya Pemusnahan Limbah Bottom Ash ex PT ARA</t>
  </si>
  <si>
    <t>1400088350</t>
  </si>
  <si>
    <t>1800000395</t>
  </si>
  <si>
    <t>1400088667</t>
  </si>
  <si>
    <t>1400088693</t>
  </si>
  <si>
    <t>PAID BY CMS BANK MANDIRI KC GRESIK RN 7100000464</t>
  </si>
  <si>
    <t>1400000345</t>
  </si>
  <si>
    <t>SWEEPING PADANG</t>
  </si>
  <si>
    <t>1400000346</t>
  </si>
  <si>
    <t>1400000348</t>
  </si>
  <si>
    <t>Penagihan Penyediaan Air Proses &amp; Proses Jul25</t>
  </si>
  <si>
    <t>1800000351</t>
  </si>
  <si>
    <t>Penagihan Penyediaan Air Proses Juli 2025</t>
  </si>
  <si>
    <t>1400090621</t>
  </si>
  <si>
    <t>Tagihan Listrik DAB Jun 25</t>
  </si>
  <si>
    <t>Penagihan Penyediaan Air Bersih Juli 2025</t>
  </si>
  <si>
    <t>1400090682</t>
  </si>
  <si>
    <t>1800000493</t>
  </si>
  <si>
    <t>1400000349</t>
  </si>
  <si>
    <t>Penagihan Penyediaan Air Proses Juni 2025</t>
  </si>
  <si>
    <t>1400000350</t>
  </si>
  <si>
    <t>Pot. Gaji Kary. Penugasan SIG - PTCN 03.2025</t>
  </si>
  <si>
    <t>1400092517</t>
  </si>
  <si>
    <t>Biaya Pemusnahan Limbah Resin Anorganik ex PT MNJ</t>
  </si>
  <si>
    <t>1800000224</t>
  </si>
  <si>
    <t>Biaya Pemusnahan Limbah TerkontaminasiB3 ex PT MNJ</t>
  </si>
  <si>
    <t>Biaya Pemusnahan Limbah Glyserin Pitch ex PT MNJ</t>
  </si>
  <si>
    <t>Biaya Pemusnahan Limbah Terkontaminas B3 ex PT MNJ</t>
  </si>
  <si>
    <t>1400000352</t>
  </si>
  <si>
    <t xml:space="preserve"> Pot. Gaji Kary. Penugasan SI - SBI 0924-0225</t>
  </si>
  <si>
    <t>1800000552</t>
  </si>
  <si>
    <t xml:space="preserve"> Pot. Gaji Kary. Penugasan SI - SBI 11.2024</t>
  </si>
  <si>
    <t xml:space="preserve"> Pot. Gaji Kary. Penugasan SI - SBI 09.2024</t>
  </si>
  <si>
    <t>Pot. Gaji Kary. Penugasan SI - SBI 01.2025</t>
  </si>
  <si>
    <t>1800000498</t>
  </si>
  <si>
    <t xml:space="preserve"> Pot. Gaji Kary. Penugasan SI - SBI 10.2024</t>
  </si>
  <si>
    <t>Pot. Gaji Kary. Penugasan SI - SBI 12.2024</t>
  </si>
  <si>
    <t>1800000146</t>
  </si>
  <si>
    <t>Pot. Gaji Kary. Penugasan SI - SBI 02.2025</t>
  </si>
  <si>
    <t>1800000212</t>
  </si>
  <si>
    <t>Biaya Pemusnahan Limbah Refractory Bekas ex PT MNJ</t>
  </si>
  <si>
    <t>1400000353</t>
  </si>
  <si>
    <t>1800000141</t>
  </si>
  <si>
    <t>PT SOLUSI BANGUN BETON</t>
  </si>
  <si>
    <t>1400000351</t>
  </si>
  <si>
    <t>Management Fee Juni 2022</t>
  </si>
  <si>
    <t>SBB - Management Fee Juni 2022</t>
  </si>
  <si>
    <t>Biaya Pemusnahan Limbah Sludge Non B3 ex PT MNJ</t>
  </si>
  <si>
    <t>1800000217</t>
  </si>
  <si>
    <t>1800000143</t>
  </si>
  <si>
    <t>Biaya Recruitment Bersama BUMN - SBI 2024</t>
  </si>
  <si>
    <t>1400000354</t>
  </si>
  <si>
    <t>Penagihan Air Proses &amp; Bersih 02-03,Penugasan SI02</t>
  </si>
  <si>
    <t>Penagihan Air Proses Maret 2025</t>
  </si>
  <si>
    <t>Pot. Gaji Kary. Penugasan SI - PTCN 02.2025</t>
  </si>
  <si>
    <t>1400094001</t>
  </si>
  <si>
    <t>1800000517</t>
  </si>
  <si>
    <t>Biaya Pemusnahan Limbah Cacahan Plastik ex PT PBI</t>
  </si>
  <si>
    <t>1400093999</t>
  </si>
  <si>
    <t>1400094183</t>
  </si>
  <si>
    <t>TAGIHAN LISTRIK BANK BNI 46 JUNI 25</t>
  </si>
  <si>
    <t>1400094009</t>
  </si>
  <si>
    <t>1800000516</t>
  </si>
  <si>
    <t>Biaya Pemusnahan Limbah Karbon Aktif Ex PT PBI</t>
  </si>
  <si>
    <t>1400093997</t>
  </si>
  <si>
    <t>1400000356</t>
  </si>
  <si>
    <t>Tagihan Listrik TELKOMSEL - Juli 2025</t>
  </si>
  <si>
    <t>1400094000</t>
  </si>
  <si>
    <t>1400094184</t>
  </si>
  <si>
    <t>1400094002</t>
  </si>
  <si>
    <t>1400093998</t>
  </si>
  <si>
    <t>1800000520</t>
  </si>
  <si>
    <t>1400094216</t>
  </si>
  <si>
    <t>1800000426</t>
  </si>
  <si>
    <t>Biaya Pemusnahan Limbah Gypsum Low Grade ex PT MHK</t>
  </si>
  <si>
    <t>1400000355</t>
  </si>
  <si>
    <t>IKSG</t>
  </si>
  <si>
    <t>Penagihan Sewa Menyewa di Tuban</t>
  </si>
  <si>
    <t>1400000357</t>
  </si>
  <si>
    <t>1400000361</t>
  </si>
  <si>
    <t>1800000252</t>
  </si>
  <si>
    <t>Biaya Tagihan Listrik Lt 3/4 Gusi Mei 2025</t>
  </si>
  <si>
    <t>1400000362</t>
  </si>
  <si>
    <t>Tagihan Listrik GUSI Lt 3 &amp; 4 - Juni 2025</t>
  </si>
  <si>
    <t>1400000360</t>
  </si>
  <si>
    <t>Tagihan Listrik ATM Mandiri GUSI - Juni 2025</t>
  </si>
  <si>
    <t>1400000359</t>
  </si>
  <si>
    <t>Biaya Tagihan Listrik ATM Mandiri Mei 2025</t>
  </si>
  <si>
    <t>1400000358</t>
  </si>
  <si>
    <t>Tagihan Listrik Kopi Killen Gusi - Juli 2025</t>
  </si>
  <si>
    <t>1400094603</t>
  </si>
  <si>
    <t>1800000425</t>
  </si>
  <si>
    <t>DOWA ECO SYSTEM INDONESIA</t>
  </si>
  <si>
    <t>1400094489</t>
  </si>
  <si>
    <t>Biaya Pemusnahan Limbah Non B3 - AM ex PT DESI</t>
  </si>
  <si>
    <t>1400095089</t>
  </si>
  <si>
    <t>1800000313</t>
  </si>
  <si>
    <t>Tagihan Listrik SMI Apr 25</t>
  </si>
  <si>
    <t>1400095088</t>
  </si>
  <si>
    <t>Tagihan Listrik SMI Mei 25</t>
  </si>
  <si>
    <t>SUBUR PANGAN SEJAHTERA</t>
  </si>
  <si>
    <t>1400095752</t>
  </si>
  <si>
    <t>Biaya Pemusnahan Limbah Bottom Ash ex PT SPS</t>
  </si>
  <si>
    <t>1400000365</t>
  </si>
  <si>
    <t>Penagihan Penyediaan Air Bersih &amp; Proses Juli25</t>
  </si>
  <si>
    <t>1400000364</t>
  </si>
  <si>
    <t>1400000366</t>
  </si>
  <si>
    <t>PENAGIHAN SHARING PROFIT BULAN JULI 2025</t>
  </si>
  <si>
    <t>1400000363</t>
  </si>
  <si>
    <t>1400096322</t>
  </si>
  <si>
    <t>1400096323</t>
  </si>
  <si>
    <t>1400000367</t>
  </si>
  <si>
    <t>1400097680</t>
  </si>
  <si>
    <t>1800000503</t>
  </si>
  <si>
    <t>1400097784</t>
  </si>
  <si>
    <t>Biaya Pemusnahan Limbah Karbon Aktif Ex PT JSLH</t>
  </si>
  <si>
    <t>1400097785</t>
  </si>
  <si>
    <t>1400097786</t>
  </si>
  <si>
    <t>Biaya Pemusnahan Limbah FABA ex PT JLSH</t>
  </si>
  <si>
    <t>1400000368</t>
  </si>
  <si>
    <t>Pot. Gaji Kary. Penugasan SIG - SMBR 06.2025</t>
  </si>
  <si>
    <t>1400098090</t>
  </si>
  <si>
    <t>1800000453</t>
  </si>
  <si>
    <t>TAGIHAN LISTRIK KOPERASI KONSUMEN KWSG JUNI 25</t>
  </si>
  <si>
    <t>1400000372</t>
  </si>
  <si>
    <t>Tagihan Listrik SG Perdin FF03 - Juni 24</t>
  </si>
  <si>
    <t>1400000379</t>
  </si>
  <si>
    <t>PAID BY CMS BANK MANDIRI KC GRESIK RN 2100001720</t>
  </si>
  <si>
    <t>1400000378</t>
  </si>
  <si>
    <t>1400097973</t>
  </si>
  <si>
    <t>1400000377</t>
  </si>
  <si>
    <t>Pot. Gaji Kary. Penugasan SIG - KWSG 06.2025</t>
  </si>
  <si>
    <t>1400098111</t>
  </si>
  <si>
    <t>1800000523</t>
  </si>
  <si>
    <t>1400000376</t>
  </si>
  <si>
    <t>1400000375</t>
  </si>
  <si>
    <t>PAID BY CMS BANK MANDIRI KC GRESIK RN 2100001624</t>
  </si>
  <si>
    <t>Pot. Gaji Kary. Penugasan SIG - SBI 03.2025</t>
  </si>
  <si>
    <t>1400098023</t>
  </si>
  <si>
    <t>1400000371</t>
  </si>
  <si>
    <t>1400000369</t>
  </si>
  <si>
    <t xml:space="preserve"> Retribusi Jual Beli Batu Gamping Juni 2020</t>
  </si>
  <si>
    <t>Jual Beli Batu Gamping Juni 2020</t>
  </si>
  <si>
    <t>1400000370</t>
  </si>
  <si>
    <t>Retribusi Jual Beli Batu Gamping April 2020</t>
  </si>
  <si>
    <t>Jual Beli Batu Gamping April 2020</t>
  </si>
  <si>
    <t>0100008653</t>
  </si>
  <si>
    <t>0100008652</t>
  </si>
  <si>
    <t>1800000259</t>
  </si>
  <si>
    <t>0100008644</t>
  </si>
  <si>
    <t>Kurang pph 23 Management Fee UTSG Juli 2020</t>
  </si>
  <si>
    <t>Kurang pph 23 Management Fee UTSG Juni 2020</t>
  </si>
  <si>
    <t>Kurang pph 23 Management Fee UTSG Mei 2020</t>
  </si>
  <si>
    <t>Kurang pph 23 Management Fee UTSG Maret 2020</t>
  </si>
  <si>
    <t>0100008661</t>
  </si>
  <si>
    <t>Tagihan Air Bersih SILOG - November 2023</t>
  </si>
  <si>
    <t>0100008656</t>
  </si>
  <si>
    <t>1800000269</t>
  </si>
  <si>
    <t>Sewa Menyewa Tanah di Jl. Awikoen FF-06 LB :SILOG</t>
  </si>
  <si>
    <t>1400000381</t>
  </si>
  <si>
    <t>Pot. Gaji Kary. Penugasan SIG - SID  06.2025</t>
  </si>
  <si>
    <t>1400098338</t>
  </si>
  <si>
    <t>Biaya Pemusnahan Alternatif Material ex PT DESI</t>
  </si>
  <si>
    <t>1400000380</t>
  </si>
  <si>
    <t>Pot. Gaji Kary. Penugasan SIG - KIG 06.2025</t>
  </si>
  <si>
    <t>0100008657</t>
  </si>
  <si>
    <t>1800000545</t>
  </si>
  <si>
    <t>Sewa Menyewa Tanah di Gresik (SILOG)</t>
  </si>
  <si>
    <t>0100008654</t>
  </si>
  <si>
    <t>Sewa Tanah Palur</t>
  </si>
  <si>
    <t>0100008658</t>
  </si>
  <si>
    <t>1400000384</t>
  </si>
  <si>
    <t>0100008655</t>
  </si>
  <si>
    <t>1800000966</t>
  </si>
  <si>
    <t>Sewa Menyewa Tanah di Gresik</t>
  </si>
  <si>
    <t>0100008659</t>
  </si>
  <si>
    <t>1800000433</t>
  </si>
  <si>
    <t>1400000385</t>
  </si>
  <si>
    <t>1400000386</t>
  </si>
  <si>
    <t>1400000383</t>
  </si>
  <si>
    <t>1400000382</t>
  </si>
  <si>
    <t>1400000387</t>
  </si>
  <si>
    <t>1400000373</t>
  </si>
  <si>
    <t>Tagihan Analisa Lab Uji RCPT &amp; Lainnya - Agst 2025</t>
  </si>
  <si>
    <t>PT ADHIMIX PCI INDONESIA</t>
  </si>
  <si>
    <t>1400000374</t>
  </si>
  <si>
    <t>1400100774</t>
  </si>
  <si>
    <t>1400000389</t>
  </si>
  <si>
    <t>1400000388</t>
  </si>
  <si>
    <t>Pot. Gaji Kary. Penugasan SIG - SKI 06.2025</t>
  </si>
  <si>
    <t>1400000390</t>
  </si>
  <si>
    <t>0100008966</t>
  </si>
  <si>
    <t>1800000847</t>
  </si>
  <si>
    <t>0100008963</t>
  </si>
  <si>
    <t>0100008965</t>
  </si>
  <si>
    <t>1800000573</t>
  </si>
  <si>
    <t>Tag Pem Air Gresik SILOG Mei 2020</t>
  </si>
  <si>
    <t>0100008964</t>
  </si>
  <si>
    <t>Tag Pem Air Gresik SILOG Maret 2020</t>
  </si>
  <si>
    <t>1400102762</t>
  </si>
  <si>
    <t>1400000392</t>
  </si>
  <si>
    <t>Pot. Gaji Kary. Penugasan SIG - IKSG 05.2025</t>
  </si>
  <si>
    <t>1800000281</t>
  </si>
  <si>
    <t>1400000391</t>
  </si>
  <si>
    <t>1400103133</t>
  </si>
  <si>
    <t>ADI CHRISNUGRAHA</t>
  </si>
  <si>
    <t>1400103977</t>
  </si>
  <si>
    <t>UM PDP GS JULI ADI CHISNUGRAHA</t>
  </si>
  <si>
    <t>PENDAPATAN GRAHA SANDIYA JULI 2025</t>
  </si>
  <si>
    <t>ACHMAD BUDIYONO</t>
  </si>
  <si>
    <t>1400103978</t>
  </si>
  <si>
    <t>UM PDP GS JULI ACHMAD BUDIONO</t>
  </si>
  <si>
    <t>SUSI SULASTRI</t>
  </si>
  <si>
    <t>1400103979</t>
  </si>
  <si>
    <t>UM PDP GS JULI SUSI SULASTRI</t>
  </si>
  <si>
    <t>SUGENG PRIBADI</t>
  </si>
  <si>
    <t>1400103980</t>
  </si>
  <si>
    <t>UM PDP GS JULI SUGENG PRIBADI</t>
  </si>
  <si>
    <t>SITI NUR AISYAH</t>
  </si>
  <si>
    <t>1400103981</t>
  </si>
  <si>
    <t>UM PDP GS JULI AISYAH</t>
  </si>
  <si>
    <t>WAHJUDY ERNANTO PUTRO</t>
  </si>
  <si>
    <t>1400103974</t>
  </si>
  <si>
    <t>UM PDP GS JULI WAHJUDY ERNANTO</t>
  </si>
  <si>
    <t>1400104038</t>
  </si>
  <si>
    <t>1800000536</t>
  </si>
  <si>
    <t>TAGIHAN LISTRIK BANK BNI 46 - Juli 25</t>
  </si>
  <si>
    <t>1400103976</t>
  </si>
  <si>
    <t>PELUNASAN PDP GS JULI FERNANDA</t>
  </si>
  <si>
    <t>1400103975</t>
  </si>
  <si>
    <t>PELUNASAN PDP GS JULI TAMYIS</t>
  </si>
  <si>
    <t>1400000393</t>
  </si>
  <si>
    <t>1400105488</t>
  </si>
  <si>
    <t>PAID BY CMS BANK BCA RN 7100000721</t>
  </si>
  <si>
    <t>1800000495</t>
  </si>
  <si>
    <t>1400105436</t>
  </si>
  <si>
    <t>PAID BY CMS BANK MANDIRI KC GRESIK RN 7100000522</t>
  </si>
  <si>
    <t>1400105490</t>
  </si>
  <si>
    <t>PAID BY CMS BANK BCA RN 7100000724</t>
  </si>
  <si>
    <t>1400105482</t>
  </si>
  <si>
    <t>PAID BY CMS BANK BCA RN 7100000661</t>
  </si>
  <si>
    <t>1800000432</t>
  </si>
  <si>
    <t>1400105435</t>
  </si>
  <si>
    <t>1400105483</t>
  </si>
  <si>
    <t>PAID BY CMS BANK BCA RN 7100000662</t>
  </si>
  <si>
    <t>1400105492</t>
  </si>
  <si>
    <t>PAID BY CMS BANK BCA RN 7100000723</t>
  </si>
  <si>
    <t>Biaya Pemusnahan Limbah Slteel Slag ex PT CIM</t>
  </si>
  <si>
    <t>1800000527</t>
  </si>
  <si>
    <t>Biaya Pemusnahan Alternatif Material ex PT TLI</t>
  </si>
  <si>
    <t>1400105493</t>
  </si>
  <si>
    <t>PAID BY CMS BANK BCA RN 7100000249</t>
  </si>
  <si>
    <t>1800000754</t>
  </si>
  <si>
    <t>Biaya Pemusnahan Limbah Dross Aluminium ex PT WST</t>
  </si>
  <si>
    <t>1400000394</t>
  </si>
  <si>
    <t>Pot. Gaji Kary. Penugasan SIG - SIB 06.2025</t>
  </si>
  <si>
    <t>1400105486</t>
  </si>
  <si>
    <t>PAID BY CMS BANK BCA RN 7100000663</t>
  </si>
  <si>
    <t>1800000436</t>
  </si>
  <si>
    <t>1400105437</t>
  </si>
  <si>
    <t>PAID BY CMS BANK MANDIRI KC GRESIK RN 7100000525</t>
  </si>
  <si>
    <t>1400105491</t>
  </si>
  <si>
    <t>PAID BY CMS BANK BCA RN 7100000725</t>
  </si>
  <si>
    <t>1400105487</t>
  </si>
  <si>
    <t>PAID BY CMS BANK BCA RN 7100000720</t>
  </si>
  <si>
    <t>1800000494</t>
  </si>
  <si>
    <t>1400105485</t>
  </si>
  <si>
    <t>PAID BY CMS BANK BCA RN 7100000664</t>
  </si>
  <si>
    <t>1400105484</t>
  </si>
  <si>
    <t>PAID BY CMS BANK BCA RN 7100000665</t>
  </si>
  <si>
    <t>1400105489</t>
  </si>
  <si>
    <t>PAID BY CMS BANK BCA RN 7100000722</t>
  </si>
  <si>
    <t>1800000496</t>
  </si>
  <si>
    <t>1400105481</t>
  </si>
  <si>
    <t>PAID BY CMS BANK BCA RN 7100000666</t>
  </si>
  <si>
    <t>1400000395</t>
  </si>
  <si>
    <t>1400106866</t>
  </si>
  <si>
    <t>1400107270</t>
  </si>
  <si>
    <t>Tagihan Listrik DAB Jul 25</t>
  </si>
  <si>
    <t>1400000396</t>
  </si>
  <si>
    <t>Penagihan Penyediaan Air Bersih Agustus 2025</t>
  </si>
  <si>
    <t>1400107272</t>
  </si>
  <si>
    <t>1400107271</t>
  </si>
  <si>
    <t>PAID BY CMS BANK MANDIRI KC GRESIK RN 7100000523</t>
  </si>
  <si>
    <t>1400107656</t>
  </si>
  <si>
    <t>1400107693</t>
  </si>
  <si>
    <t>1800000413</t>
  </si>
  <si>
    <t>1400107694</t>
  </si>
  <si>
    <t>1400110142</t>
  </si>
  <si>
    <t>TAGIHAN LISTRIK BANK MANDIRI</t>
  </si>
  <si>
    <t>1400110141</t>
  </si>
  <si>
    <t>Bayar DPP+PPN Biaya Pemusnahan Limbah FABA</t>
  </si>
  <si>
    <t>Kurang Bayar DPP+PPN Biaya Pemusnahan Limbah FABA</t>
  </si>
  <si>
    <t>1400108413</t>
  </si>
  <si>
    <t>Tagihan Air Sanitasi Maret 2025</t>
  </si>
  <si>
    <t>1400000404</t>
  </si>
  <si>
    <t>1400000405</t>
  </si>
  <si>
    <t>Tagihan Listrik Kopi Killen Gusi - Agustus 2025</t>
  </si>
  <si>
    <t>1400000397</t>
  </si>
  <si>
    <t>1400108422</t>
  </si>
  <si>
    <t>Tagihan Listrik SWABINA Feb 25</t>
  </si>
  <si>
    <t>1400000398</t>
  </si>
  <si>
    <t>1800000420</t>
  </si>
  <si>
    <t>Tagihan Listrik TELKOMSEL - Agustus 2025</t>
  </si>
  <si>
    <t>1400000402</t>
  </si>
  <si>
    <t>Pot. Gaji Kary. Penugasan SIG - SII 05.2025</t>
  </si>
  <si>
    <t>1400000403</t>
  </si>
  <si>
    <t>Pot. Gaji Kary. Penugasan SIG - SII 06.2025</t>
  </si>
  <si>
    <t>1400000399</t>
  </si>
  <si>
    <t>1400000401</t>
  </si>
  <si>
    <t>BUNGA SHL SEMEN GRESIK JUL SD SEP 2025</t>
  </si>
  <si>
    <t>1400000400</t>
  </si>
  <si>
    <t>1400000411</t>
  </si>
  <si>
    <t>1400000408</t>
  </si>
  <si>
    <t>1400000406</t>
  </si>
  <si>
    <t>1400000409</t>
  </si>
  <si>
    <t>1400000407</t>
  </si>
  <si>
    <t>1400000410</t>
  </si>
  <si>
    <t>1400000415</t>
  </si>
  <si>
    <t>LISTRIK PERDIN BLOK  5000202519000020491</t>
  </si>
  <si>
    <t>1800000311</t>
  </si>
  <si>
    <t>Tagihan Listrik Perdin FF03 - Jul 24</t>
  </si>
  <si>
    <t>1400000416</t>
  </si>
  <si>
    <t>Pot. Gaji Kary. Penugasan SIG - SID  07.2025</t>
  </si>
  <si>
    <t>1400000412</t>
  </si>
  <si>
    <t>retribusi Jual BelI Tanah Liat 2020</t>
  </si>
  <si>
    <t>0100011819</t>
  </si>
  <si>
    <t>Jual BelI Tanah Liat 2020</t>
  </si>
  <si>
    <t>1400000413</t>
  </si>
  <si>
    <t>retribusi jual Beli Batu Gamping Agustus 2020</t>
  </si>
  <si>
    <t>Jual Beli Batu Gamping Agustus 2020</t>
  </si>
  <si>
    <t>1400000414</t>
  </si>
  <si>
    <t>retribusi jual Beli Batu Gamping Mei 2020</t>
  </si>
  <si>
    <t>Jual Beli Batu Gamping Mei 2020</t>
  </si>
  <si>
    <t>1400000417</t>
  </si>
  <si>
    <t>1400000418</t>
  </si>
  <si>
    <t>1800000285</t>
  </si>
  <si>
    <t>Pot. Gaji Kary. Penugasan SIG - SID  05.2025</t>
  </si>
  <si>
    <t>1400110704</t>
  </si>
  <si>
    <t>1800000506</t>
  </si>
  <si>
    <t>1400110954</t>
  </si>
  <si>
    <t>PAID BY COMPENSATION RN 7100000632</t>
  </si>
  <si>
    <t>1800000388</t>
  </si>
  <si>
    <t>Tagihan Listrik SILOG Apr 25</t>
  </si>
  <si>
    <t>1400110953</t>
  </si>
  <si>
    <t>PAID BY COMPENSATION RN 7100000517</t>
  </si>
  <si>
    <t>1800000235</t>
  </si>
  <si>
    <t>Tagihan Listrik SILOG Feb 25</t>
  </si>
  <si>
    <t>1400110952</t>
  </si>
  <si>
    <t>PAID BY COMPENSATION RN 7100000575</t>
  </si>
  <si>
    <t>1800000314</t>
  </si>
  <si>
    <t>Tagihan Listrik SILOG Mar 25</t>
  </si>
  <si>
    <t>1400110951</t>
  </si>
  <si>
    <t>PAID BY COMPENSATION RN 7100000459</t>
  </si>
  <si>
    <t>Tagihan Listrik SILOG Jan 24</t>
  </si>
  <si>
    <t>1400110950</t>
  </si>
  <si>
    <t>PAID BY COMPENSATION RN 7100000394</t>
  </si>
  <si>
    <t>Tagihan Listrik SILOG Des 24</t>
  </si>
  <si>
    <t>1400110955</t>
  </si>
  <si>
    <t>KOMPENASASI SILOG</t>
  </si>
  <si>
    <t>1800000613</t>
  </si>
  <si>
    <t>Tagihan Pem. Listrik Tuban Silog Agustus 2023</t>
  </si>
  <si>
    <t>1400110949</t>
  </si>
  <si>
    <t>PAID BY COMPENSATION RN 7100000224</t>
  </si>
  <si>
    <t>1800000769</t>
  </si>
  <si>
    <t>Tagihan Pem. Listrik Tuban Silog September 2024</t>
  </si>
  <si>
    <t>1400110948</t>
  </si>
  <si>
    <t>PAID BY COMPENSATION RN 7100000395</t>
  </si>
  <si>
    <t>1800000095</t>
  </si>
  <si>
    <t>Tagihan Listrik SILOG Nov 24</t>
  </si>
  <si>
    <t>1400000432</t>
  </si>
  <si>
    <t>1400000429</t>
  </si>
  <si>
    <t>PAID BY COMPENSATION RN 2100001439</t>
  </si>
  <si>
    <t xml:space="preserve"> Pot. Gaji Kary. Penugasan SI - Silog 11.2024</t>
  </si>
  <si>
    <t>1400000428</t>
  </si>
  <si>
    <t>PAID BY COMPENSATION RN 2100001477</t>
  </si>
  <si>
    <t>Pot. Gaji Kary. Penugasan SI - Silog 12.2024</t>
  </si>
  <si>
    <t>1400000431</t>
  </si>
  <si>
    <t>1400000427</t>
  </si>
  <si>
    <t>PAID BY COMPENSATION RN 2100001520</t>
  </si>
  <si>
    <t>1800000071</t>
  </si>
  <si>
    <t>Pot. Gaji Kary. Penugasan SI - Silog 01.2025</t>
  </si>
  <si>
    <t>1400000426</t>
  </si>
  <si>
    <t>PAID BY COMPENSATION RN 2100001603</t>
  </si>
  <si>
    <t>Pot. Gaji Kary. Penugasan SIG - Silog 03.2025</t>
  </si>
  <si>
    <t>1400000425</t>
  </si>
  <si>
    <t>PAID BY COMPENSATION RN 2100001682</t>
  </si>
  <si>
    <t>1800000286</t>
  </si>
  <si>
    <t>Pot. Gaji Kary. Penugasan SIG - Silog 05.2025</t>
  </si>
  <si>
    <t>1400000424</t>
  </si>
  <si>
    <t>PAID BY COMPENSATION RN 2100001644</t>
  </si>
  <si>
    <t>Pot. Gaji Kary. Penugasan SIG - Silog 04.2025</t>
  </si>
  <si>
    <t>1400000423</t>
  </si>
  <si>
    <t>PAID BY COMPENSATION RN 2100001522</t>
  </si>
  <si>
    <t>Asuransi Kesehatan AP SILOG 2024-2025</t>
  </si>
  <si>
    <t>1400000422</t>
  </si>
  <si>
    <t>PAID BY COMPENSATION RN 2100001564</t>
  </si>
  <si>
    <t>1800000139</t>
  </si>
  <si>
    <t>Pot. Gaji Kary. Penugasan SI - Silog 02.2025</t>
  </si>
  <si>
    <t>1400000421</t>
  </si>
  <si>
    <t>PAID BY COMPENSATION RN 2100001518</t>
  </si>
  <si>
    <t>Penagihan Sewa Tanah</t>
  </si>
  <si>
    <t>1400000430</t>
  </si>
  <si>
    <t>1400000420</t>
  </si>
  <si>
    <t>1400000419</t>
  </si>
  <si>
    <t>1400000433</t>
  </si>
  <si>
    <t>Pot. Gaji Kary. Penugasan SIG - SMBR 07.2025</t>
  </si>
  <si>
    <t>1400000434</t>
  </si>
  <si>
    <t>1400000438</t>
  </si>
  <si>
    <t>PAID BY CMS BANK MANDIRI KC GRESIK RN 2100001753</t>
  </si>
  <si>
    <t>1800000411</t>
  </si>
  <si>
    <t>1400112484</t>
  </si>
  <si>
    <t>Tagihan Listrik INDOSAT Jun 25</t>
  </si>
  <si>
    <t>1400112849</t>
  </si>
  <si>
    <t>Biaya Pemusnahan Limbah SBE ex PYT JSLH</t>
  </si>
  <si>
    <t>1400112850</t>
  </si>
  <si>
    <t>1800000563</t>
  </si>
  <si>
    <t>Biaya Pemusnahan Limbah Karbon Aktif ex PYT JSLH</t>
  </si>
  <si>
    <t>1400000439</t>
  </si>
  <si>
    <t>Pot. Gaji Kary. Penugasan SIG - KIG 07.2025</t>
  </si>
  <si>
    <t>1400112848</t>
  </si>
  <si>
    <t>1400000435</t>
  </si>
  <si>
    <t>1400000436</t>
  </si>
  <si>
    <t>1400113239</t>
  </si>
  <si>
    <t>1400113207</t>
  </si>
  <si>
    <t>Biaya Pemusnahan Limbah RDF-PP ex PT PBI</t>
  </si>
  <si>
    <t>DR MOKH THOIF SH MH</t>
  </si>
  <si>
    <t>1400107265</t>
  </si>
  <si>
    <t>UM PDP GS AUG25 AN DR. MOHK. THOIF SH MH</t>
  </si>
  <si>
    <t>1800000609</t>
  </si>
  <si>
    <t>PENDAPATAN GRAHA SANDIYA AGUSTUS 2025</t>
  </si>
  <si>
    <t>CV MAHKOTA</t>
  </si>
  <si>
    <t>1400107266</t>
  </si>
  <si>
    <t>UM PDP GS AUG25 AN CV. MAHKOTA</t>
  </si>
  <si>
    <t>1800000610</t>
  </si>
  <si>
    <t>IMADUDIN</t>
  </si>
  <si>
    <t>1400107267</t>
  </si>
  <si>
    <t>UM PDP GS AUG25 AN IMANUDIN</t>
  </si>
  <si>
    <t>1800000611</t>
  </si>
  <si>
    <t>TINEZSIA AULIA</t>
  </si>
  <si>
    <t>1400107268</t>
  </si>
  <si>
    <t>UM PDP GS AUG25 AN TIENESA AULIA</t>
  </si>
  <si>
    <t>1400000443</t>
  </si>
  <si>
    <t>1400000437</t>
  </si>
  <si>
    <t>Tagihan Analisa Lab Uji RCPT Beton - Sep 2025</t>
  </si>
  <si>
    <t>1800000443</t>
  </si>
  <si>
    <t>1400113135</t>
  </si>
  <si>
    <t>1400113137</t>
  </si>
  <si>
    <t>PT KRAKATAU SEMEN INDONESIA</t>
  </si>
  <si>
    <t>1400000440</t>
  </si>
  <si>
    <t>Gaji Kary. Penugasan SI - KSI-24 - 04/25</t>
  </si>
  <si>
    <t xml:space="preserve"> Pot. Gaji Kary. Penugasan SI - KSI 02.2024</t>
  </si>
  <si>
    <t xml:space="preserve"> Pot. Gaji Kary. Penugasan SI - KSI 04.2024</t>
  </si>
  <si>
    <t xml:space="preserve"> Pot. Gaji Kary. Penugasan SI - KSI 03.2024</t>
  </si>
  <si>
    <t xml:space="preserve"> Pot. Gaji Kary. Penugasan SI - KSI 05.2024</t>
  </si>
  <si>
    <t>1800000230</t>
  </si>
  <si>
    <t>Pot. Gaji Kary. Penugasan SIG - KSI 04.2025</t>
  </si>
  <si>
    <t>1800000289</t>
  </si>
  <si>
    <t xml:space="preserve"> Pot. Gaji Kary. Penugasan SI - KSI 06.2024</t>
  </si>
  <si>
    <t>Pot. Gaji Kary. Penugasan SIG - KSI 03.2025</t>
  </si>
  <si>
    <t xml:space="preserve"> Pot. Gaji Kary. Penugasan SI - KSI 08.2024</t>
  </si>
  <si>
    <t xml:space="preserve"> Pot. Gaji Kary. Penugasan SI - KSI 07.2024</t>
  </si>
  <si>
    <t xml:space="preserve"> Pot. Gaji Kary. Penugasan SI - KSI 01.2024</t>
  </si>
  <si>
    <t xml:space="preserve"> Pot. Gaji Kary. Penugasan SI - KSI 11.2024</t>
  </si>
  <si>
    <t>Pot. Gaji Kary. Penugasan SI - KSI 01.2025</t>
  </si>
  <si>
    <t>Pot. Gaji Kary. Penugasan SI - KSI 12.2024</t>
  </si>
  <si>
    <t>1800000488</t>
  </si>
  <si>
    <t xml:space="preserve"> Pot. Gaji Kary. Penugasan SI - KSI 10.2024</t>
  </si>
  <si>
    <t>1800000439</t>
  </si>
  <si>
    <t xml:space="preserve"> Pot. Gaji Kary. Penugasan SI - KSI 09.2024</t>
  </si>
  <si>
    <t>Pot. Gaji Kary. Penugasan SI - KSI 02.2025</t>
  </si>
  <si>
    <t>1400113054</t>
  </si>
  <si>
    <t>1800000561</t>
  </si>
  <si>
    <t>1400107269</t>
  </si>
  <si>
    <t>PEL PDP GS AUG25 AN NYOTO</t>
  </si>
  <si>
    <t>1400000442</t>
  </si>
  <si>
    <t>Pot. Gaji Kary. Penugasan SIG - KWSG 07.2025</t>
  </si>
  <si>
    <t>1400113136</t>
  </si>
  <si>
    <t>1800000578</t>
  </si>
  <si>
    <t>1400000441</t>
  </si>
  <si>
    <t>1400000445</t>
  </si>
  <si>
    <t>1400000444</t>
  </si>
  <si>
    <t>1400000446</t>
  </si>
  <si>
    <t>BPJSTK Pengurang APJ BOD SI - SID 01.2025</t>
  </si>
  <si>
    <t>1400114069</t>
  </si>
  <si>
    <t>1800000348</t>
  </si>
  <si>
    <t>Biaya Pemusnahan Limbah Resin Anorgnik ex PT MNJ</t>
  </si>
  <si>
    <t>1800000344</t>
  </si>
  <si>
    <t>1400000448</t>
  </si>
  <si>
    <t>Penagihan Penyediaan Air Bersih &amp; Proses Aug25</t>
  </si>
  <si>
    <t>Penagihan Penyediaan Air Proses Agustus 2025</t>
  </si>
  <si>
    <t>1400115393</t>
  </si>
  <si>
    <t>Tagihan Air Sanitasi April 2025</t>
  </si>
  <si>
    <t>1400000449</t>
  </si>
  <si>
    <t>1400000452</t>
  </si>
  <si>
    <t>1800000390</t>
  </si>
  <si>
    <t>Pot. Gaji Kary. Penugasan SIG - SKI 07.2025</t>
  </si>
  <si>
    <t>1400115394</t>
  </si>
  <si>
    <t>Tagihan Listrik SWABINA Mar 25</t>
  </si>
  <si>
    <t>1400000455</t>
  </si>
  <si>
    <t xml:space="preserve"> jual Beli Batu Gamping Desember 2020</t>
  </si>
  <si>
    <t>Jual Beli Batu Gamping Desember 2020</t>
  </si>
  <si>
    <t>1400000454</t>
  </si>
  <si>
    <t xml:space="preserve"> jual Beli Batu Gamping Juli 2020</t>
  </si>
  <si>
    <t>Jual Beli Batu Gamping Juli 2020</t>
  </si>
  <si>
    <t>1400000451</t>
  </si>
  <si>
    <t>1400000450</t>
  </si>
  <si>
    <t>1400115758</t>
  </si>
  <si>
    <t>1800000555</t>
  </si>
  <si>
    <t>1400000456</t>
  </si>
  <si>
    <t>1400000458</t>
  </si>
  <si>
    <t xml:space="preserve"> tagihan Analisa Lab Uji XRD - Sep 2025</t>
  </si>
  <si>
    <t>Tagihan Analisa Lab Uji XRD - Sep 2025</t>
  </si>
  <si>
    <t>1400116209</t>
  </si>
  <si>
    <t>1400116193</t>
  </si>
  <si>
    <t>1800000659</t>
  </si>
  <si>
    <t>1400116072</t>
  </si>
  <si>
    <t>1400116190</t>
  </si>
  <si>
    <t>1800000590</t>
  </si>
  <si>
    <t>1400116189</t>
  </si>
  <si>
    <t>1800000589</t>
  </si>
  <si>
    <t>1400000457</t>
  </si>
  <si>
    <t>Pot. Gaji Kary. Penugasan SIG - SIB 07.2025</t>
  </si>
  <si>
    <t>1400116023</t>
  </si>
  <si>
    <t>1800000634</t>
  </si>
  <si>
    <t>Biaya Pemusnahan Limbah FA-BA ex PT KMA</t>
  </si>
  <si>
    <t>1400116073</t>
  </si>
  <si>
    <t>1800000526</t>
  </si>
  <si>
    <t>1400116192</t>
  </si>
  <si>
    <t>1800000658</t>
  </si>
  <si>
    <t>1400000459</t>
  </si>
  <si>
    <t>1400000460</t>
  </si>
  <si>
    <t>1400000461</t>
  </si>
  <si>
    <t>Pot. Gaji Kary. Penugasan SIG - SII 07.2025</t>
  </si>
  <si>
    <t>0100010583</t>
  </si>
  <si>
    <t>1800000371</t>
  </si>
  <si>
    <t>Penagihan Sewa Peralatan Packer Palletizer 2025</t>
  </si>
  <si>
    <t>1400000464</t>
  </si>
  <si>
    <t>1400000462</t>
  </si>
  <si>
    <t>1400000465</t>
  </si>
  <si>
    <t>1400118171</t>
  </si>
  <si>
    <t>1400118170</t>
  </si>
  <si>
    <t>1400117484</t>
  </si>
  <si>
    <t>Biaya Pemusnahan limbah</t>
  </si>
  <si>
    <t>Biaya Pemusnahan Limbah SBE ex PT LEWIND</t>
  </si>
  <si>
    <t>1400118172</t>
  </si>
  <si>
    <t>1800000621</t>
  </si>
  <si>
    <t>1400117535</t>
  </si>
  <si>
    <t>1800000605</t>
  </si>
  <si>
    <t>TAGIHAN LISTRIK BANK BNI 46 - AGUSTUS 25</t>
  </si>
  <si>
    <t>1400118168</t>
  </si>
  <si>
    <t>1400118169</t>
  </si>
  <si>
    <t>1800000393</t>
  </si>
  <si>
    <t>1400118167</t>
  </si>
  <si>
    <t xml:space="preserve"> biaya Pemusnahan Limbah SBE ex PT AJT</t>
  </si>
  <si>
    <t>1800000241</t>
  </si>
  <si>
    <t>1400117422</t>
  </si>
  <si>
    <t>1400117424</t>
  </si>
  <si>
    <t>1400117485</t>
  </si>
  <si>
    <t>1400117421</t>
  </si>
  <si>
    <t>1800000577</t>
  </si>
  <si>
    <t>1400117884</t>
  </si>
  <si>
    <t>Tagihan Listrik DAB Agt 25</t>
  </si>
  <si>
    <t>1400000468</t>
  </si>
  <si>
    <t>1400000473</t>
  </si>
  <si>
    <t>Pot. Gaji Kary. Penugasan SIG - PTCN 07.2025</t>
  </si>
  <si>
    <t>1400000472</t>
  </si>
  <si>
    <t>Pot. Gaji Kary. Penugasan SIG - PTCN 06.2025</t>
  </si>
  <si>
    <t>1400000469</t>
  </si>
  <si>
    <t>Pot. Gaji Kary. Penugasan SIG - PTCN 04.2025</t>
  </si>
  <si>
    <t>1400117813</t>
  </si>
  <si>
    <t>1400117814</t>
  </si>
  <si>
    <t>Biaya Pemusnahan Limbah FA-BA ex PT ARA</t>
  </si>
  <si>
    <t>1400000467</t>
  </si>
  <si>
    <t>1800000222</t>
  </si>
  <si>
    <t>1400000470</t>
  </si>
  <si>
    <t>1400000474</t>
  </si>
  <si>
    <t>1400000475</t>
  </si>
  <si>
    <t xml:space="preserve"> pot. Gaji Kary. Penugasan SIG - PTCN 05.2025</t>
  </si>
  <si>
    <t>1800000280</t>
  </si>
  <si>
    <t>Pot. Gaji Kary. Penugasan SIG - PTCN 05.2025</t>
  </si>
  <si>
    <t>1400118981</t>
  </si>
  <si>
    <t>1800000567</t>
  </si>
  <si>
    <t>Biaya Pemusnahan Limbah Gypsum PP ex PT MHK</t>
  </si>
  <si>
    <t>1400118213</t>
  </si>
  <si>
    <t>1800000657</t>
  </si>
  <si>
    <t>Biaya Pemusnahan Limbah Non B3-AM ex PT MHK</t>
  </si>
  <si>
    <t>1400119661</t>
  </si>
  <si>
    <t>Biaya Pemusnahan Limbah Bottom &amp; SBE ASH EX PT JJR</t>
  </si>
  <si>
    <t>Biaya Pemusnahan Limbah Bottom Ash ex PT JJR</t>
  </si>
  <si>
    <t>1400118982</t>
  </si>
  <si>
    <t>Biaya Pemusnahan Alternatif Material ex PT MHK</t>
  </si>
  <si>
    <t>1400000476</t>
  </si>
  <si>
    <t>1400000477</t>
  </si>
  <si>
    <t>1400119861</t>
  </si>
  <si>
    <t>Tagihan Listrik SWABINA Apr 25</t>
  </si>
  <si>
    <t>1400000478</t>
  </si>
  <si>
    <t>1400120194</t>
  </si>
  <si>
    <t>1400000479</t>
  </si>
  <si>
    <t>1800000423</t>
  </si>
  <si>
    <t>PENAGIHAN SHARING PROFIT BULAN AGUSTUS 2025</t>
  </si>
  <si>
    <t>1400000480</t>
  </si>
  <si>
    <t>1400000481</t>
  </si>
  <si>
    <t>1800000428</t>
  </si>
  <si>
    <t>Pot. Gaji Kary. Penugasan SIG - KIG 08.2025</t>
  </si>
  <si>
    <t>1400000487</t>
  </si>
  <si>
    <t>1800000361</t>
  </si>
  <si>
    <t>1400000485</t>
  </si>
  <si>
    <t>1400000489</t>
  </si>
  <si>
    <t>1400122003</t>
  </si>
  <si>
    <t>Tagihan Listrik INDOSAT Jul 25</t>
  </si>
  <si>
    <t>1400122004</t>
  </si>
  <si>
    <t>1400000486</t>
  </si>
  <si>
    <t>1400000484</t>
  </si>
  <si>
    <t>1400000488</t>
  </si>
  <si>
    <t>1400000490</t>
  </si>
  <si>
    <t>1400000482</t>
  </si>
  <si>
    <t>1400000483</t>
  </si>
  <si>
    <t>1400000491</t>
  </si>
  <si>
    <t>1400123701</t>
  </si>
  <si>
    <t>1800000647</t>
  </si>
  <si>
    <t>Biaya Pemusnahan Limbah RDF PP ex PT PBI</t>
  </si>
  <si>
    <t>1400000492</t>
  </si>
  <si>
    <t>Tagihan Listrik TELKOMSEL - September 2025</t>
  </si>
  <si>
    <t>1400123700</t>
  </si>
  <si>
    <t>1800000644</t>
  </si>
  <si>
    <t>1400123727</t>
  </si>
  <si>
    <t>1800000522</t>
  </si>
  <si>
    <t>1400123728</t>
  </si>
  <si>
    <t>1800000521</t>
  </si>
  <si>
    <t>1400000493</t>
  </si>
  <si>
    <t>1400124180</t>
  </si>
  <si>
    <t>1400124293</t>
  </si>
  <si>
    <t>1800000415</t>
  </si>
  <si>
    <t>1400125200</t>
  </si>
  <si>
    <t>1800000606</t>
  </si>
  <si>
    <t>TAGIHAN LISTRIK KOPERASI KONSUMEN KWSG - AGUSTUS 2</t>
  </si>
  <si>
    <t>1400125951</t>
  </si>
  <si>
    <t>1800000632</t>
  </si>
  <si>
    <t>1400125952</t>
  </si>
  <si>
    <t>1800000633</t>
  </si>
  <si>
    <t>1400000494</t>
  </si>
  <si>
    <t>Pot. Gaji Kary. Penugasan SIG - KWSG 08.2025</t>
  </si>
  <si>
    <t>1400000495</t>
  </si>
  <si>
    <t>Pot. Gaji Kary. Penugasan SIG - SMBR 08.2025</t>
  </si>
  <si>
    <t>1400125953</t>
  </si>
  <si>
    <t>1800000631</t>
  </si>
  <si>
    <t>Biaya Pemusnahan Limbah FA-BA ex PT JSLH</t>
  </si>
  <si>
    <t>1400000496</t>
  </si>
  <si>
    <t>1400126498</t>
  </si>
  <si>
    <t>Biaya Pemusnahan Limbah FA-BA ex PT AJT</t>
  </si>
  <si>
    <t>1800000622</t>
  </si>
  <si>
    <t>1400000500</t>
  </si>
  <si>
    <t>1400000499</t>
  </si>
  <si>
    <t>PENAGIHAN SHARING PROFIT BULAN SEPTEMBER 2025</t>
  </si>
  <si>
    <t>1400000498</t>
  </si>
  <si>
    <t>jual Beli Batu Gamping 2019</t>
  </si>
  <si>
    <t>0100004064</t>
  </si>
  <si>
    <t>1800000670</t>
  </si>
  <si>
    <t>1400000497</t>
  </si>
  <si>
    <t xml:space="preserve"> jual Beli Batu Gamping September 2020</t>
  </si>
  <si>
    <t>Jual Beli Batu Gamping September 2020</t>
  </si>
  <si>
    <t>1400000501</t>
  </si>
  <si>
    <t>1400126917</t>
  </si>
  <si>
    <t>1800000624</t>
  </si>
  <si>
    <t>1400000502</t>
  </si>
  <si>
    <t>1400128321</t>
  </si>
  <si>
    <t>TAGIHAN AIR CV. MAHKOTA KATERING - Okt 24</t>
  </si>
  <si>
    <t>1800000704</t>
  </si>
  <si>
    <t>1800000703</t>
  </si>
  <si>
    <t>TAGIHAN LISTRIK CV. MAHKOTA KATERING - Okt 24</t>
  </si>
  <si>
    <t>1400128320</t>
  </si>
  <si>
    <t>Pemusnahan Limbah Sludge IPAL MNS ex PT RTS</t>
  </si>
  <si>
    <t>Biaya Pemusnahan Limbah Sludge IPAL MNS ex PT RTS</t>
  </si>
  <si>
    <t>1400000503</t>
  </si>
  <si>
    <t>Pot. Gaji Kary. Penugasan SIG - ST 07.2025</t>
  </si>
  <si>
    <t>1400128188</t>
  </si>
  <si>
    <t>1400128187</t>
  </si>
  <si>
    <t>1800000654</t>
  </si>
  <si>
    <t>1400000505</t>
  </si>
  <si>
    <t>1400000504</t>
  </si>
  <si>
    <t>1400000506</t>
  </si>
  <si>
    <t>1800000437</t>
  </si>
  <si>
    <t>Pot. Gaji Kary. Penugasan SIG - SKI 08.2025</t>
  </si>
  <si>
    <t>1400000507</t>
  </si>
  <si>
    <t>1400000508</t>
  </si>
  <si>
    <t>1400129106</t>
  </si>
  <si>
    <t>1800000648</t>
  </si>
  <si>
    <t>1400129104</t>
  </si>
  <si>
    <t>1800000646</t>
  </si>
  <si>
    <t>1400129107</t>
  </si>
  <si>
    <t>1400129103</t>
  </si>
  <si>
    <t>1800000650</t>
  </si>
  <si>
    <t>1400129105</t>
  </si>
  <si>
    <t>1800000645</t>
  </si>
  <si>
    <t>Biaya Pemusnahan Limbah FA-BA ex PT PBI</t>
  </si>
  <si>
    <t>1400000509</t>
  </si>
  <si>
    <t>bayar retribusi , Residual PPh 22_SG</t>
  </si>
  <si>
    <t>0100004930</t>
  </si>
  <si>
    <t>Residual PPh 22_SG</t>
  </si>
  <si>
    <t>1800000669</t>
  </si>
  <si>
    <t>1400000512</t>
  </si>
  <si>
    <t>Uji Sett tim, Pull off &amp; Preparasi - Okt 2025</t>
  </si>
  <si>
    <t>1800000511</t>
  </si>
  <si>
    <t>1400129573</t>
  </si>
  <si>
    <t>1400129574</t>
  </si>
  <si>
    <t>TAGIHAN LISTRIK BANK MANDIRI JUN25</t>
  </si>
  <si>
    <t>TAGIHAN LISTRIK ATM KPSI BANK MANDIRI JUNI 25</t>
  </si>
  <si>
    <t>1400129572</t>
  </si>
  <si>
    <t>Tagihan Listrik INDOSAT Apr 25</t>
  </si>
  <si>
    <t>TAGIHAN LISTRIK KCP BANK MANDIRI JUNI 25</t>
  </si>
  <si>
    <t>1400000510</t>
  </si>
  <si>
    <t>PAID BY CMS BANK MANDIRI KC GRESIK RN 2100001764</t>
  </si>
  <si>
    <t>1400000511</t>
  </si>
  <si>
    <t>Pot. Gaji Kary. Penugasan SIG - IKSG 06.2025</t>
  </si>
  <si>
    <t>SULIANA</t>
  </si>
  <si>
    <t>1400130385</t>
  </si>
  <si>
    <t>UM PDP GS SEP25 SULIANA</t>
  </si>
  <si>
    <t>1800000671</t>
  </si>
  <si>
    <t>PENDAPATAN GRAHA SANDIYA SEPTEMBER 2025</t>
  </si>
  <si>
    <t>ACHMAD QHOZI</t>
  </si>
  <si>
    <t>1400130384</t>
  </si>
  <si>
    <t>UM PDP GS SEP25 AHMAD GHOZI</t>
  </si>
  <si>
    <t>ADITYA IQBAL MUBAROK</t>
  </si>
  <si>
    <t>1400130380</t>
  </si>
  <si>
    <t>UM PDP GS SEP25 ADITYA IQBAL M</t>
  </si>
  <si>
    <t>PRATIWI INDAH NURHAYATI</t>
  </si>
  <si>
    <t>1400130383</t>
  </si>
  <si>
    <t>UM PDP GS SEP25 PRATIWI INDAH N</t>
  </si>
  <si>
    <t>1400130378</t>
  </si>
  <si>
    <t>1800000752</t>
  </si>
  <si>
    <t>TITIK NURHAYATI</t>
  </si>
  <si>
    <t>1400130387</t>
  </si>
  <si>
    <t>PEL PDP GS SEP25 TITIK NURHAYATI</t>
  </si>
  <si>
    <t>1400130382</t>
  </si>
  <si>
    <t>PEL PDP GS SEP25 MOH. FAHRUDIN Z</t>
  </si>
  <si>
    <t>1400130388</t>
  </si>
  <si>
    <t>PEL PDP GS SEP25 AURA KHOIRISA</t>
  </si>
  <si>
    <t>1400130386</t>
  </si>
  <si>
    <t>PEL PDP GS SEP25 RIZAL AMPERAWANTO</t>
  </si>
  <si>
    <t>1400130390</t>
  </si>
  <si>
    <t>PEL PDP GS SEP25 CV MAHKOTA</t>
  </si>
  <si>
    <t>1400130389</t>
  </si>
  <si>
    <t>PEL PDP GS SEP25 FAJRIATI ALJABHATI</t>
  </si>
  <si>
    <t>1400130381</t>
  </si>
  <si>
    <t>PEL PDP GS SEP25 DR MOKH THO'IF SH</t>
  </si>
  <si>
    <t>HIBRUL UMAM (IAINU)</t>
  </si>
  <si>
    <t>1400130391</t>
  </si>
  <si>
    <t>PEL PDP GS SEP25 HIBRUL UMAM</t>
  </si>
  <si>
    <t>1800000682</t>
  </si>
  <si>
    <t>1400130393</t>
  </si>
  <si>
    <t>1400130831</t>
  </si>
  <si>
    <t>1800000667</t>
  </si>
  <si>
    <t>1400130627</t>
  </si>
  <si>
    <t>1400000513</t>
  </si>
  <si>
    <t>1400000514</t>
  </si>
  <si>
    <t>1400000516</t>
  </si>
  <si>
    <t>PAID BY CMS BANK MANDIRI KC GRESIK RN 2100001688</t>
  </si>
  <si>
    <t>Pot. Gaji Kary. Penugasan SIG - SBI 05.2025</t>
  </si>
  <si>
    <t>1400000515</t>
  </si>
  <si>
    <t>PAID BY CMS BANK MANDIRI KC GRESIK RN 2100001661</t>
  </si>
  <si>
    <t>Pot. Gaji Kary. Penugasan SIG - SBI 04.2025</t>
  </si>
  <si>
    <t>1400130996</t>
  </si>
  <si>
    <t>1400130997</t>
  </si>
  <si>
    <t>1400000517</t>
  </si>
  <si>
    <t>PAID BY CMS BANK MANDIRI KC GRESIK RN 2100001789</t>
  </si>
  <si>
    <t>Beban BTK Kary. Penugasan SBI - SIG 03.2025</t>
  </si>
  <si>
    <t>1400131215</t>
  </si>
  <si>
    <t>Tagihan Air Sanitasi SWA - Juni 2025</t>
  </si>
  <si>
    <t>1400131216</t>
  </si>
  <si>
    <t>Tagihan Air Sanitasi SWA - Mei 2025</t>
  </si>
  <si>
    <t>1400000518</t>
  </si>
  <si>
    <t>1400131217</t>
  </si>
  <si>
    <t>1800000484</t>
  </si>
  <si>
    <t>Tagihan Listrik SWABINA Mei 25</t>
  </si>
  <si>
    <t>1400000519</t>
  </si>
  <si>
    <t>1800000430</t>
  </si>
  <si>
    <t>Pot. Gaji Kary. Penugasan SIG - SIB 08.2025</t>
  </si>
  <si>
    <t>1400131508</t>
  </si>
  <si>
    <t>Biaya Pemusnahan Limbah Drilling Cutting ex PT SBI</t>
  </si>
  <si>
    <t>1800000268</t>
  </si>
  <si>
    <t>1400131509</t>
  </si>
  <si>
    <t>Biaya Pemusnahan Limbah Drilling Cutting Ex PT. SB</t>
  </si>
  <si>
    <t>1400000520</t>
  </si>
  <si>
    <t>1400000524</t>
  </si>
  <si>
    <t>Tagihan Listrik GUSI Lt 3 &amp; 4 - September 2025</t>
  </si>
  <si>
    <t>1400000525</t>
  </si>
  <si>
    <t>Tagihan Listrik GUSI Lt 3 &amp; 4 - Agustus 2025</t>
  </si>
  <si>
    <t>1400000523</t>
  </si>
  <si>
    <t>Tagihan Listrik ATM Mandiri GUSI - Agustus 2025</t>
  </si>
  <si>
    <t>1400131829</t>
  </si>
  <si>
    <t>1800000687</t>
  </si>
  <si>
    <t>1400000521</t>
  </si>
  <si>
    <t>Pot. Gaji Kary. Penugasan SIG - SII 08.2025</t>
  </si>
  <si>
    <t>1400132225</t>
  </si>
  <si>
    <t>1800000481</t>
  </si>
  <si>
    <t>Tagihan Listrik SMI Jun 25</t>
  </si>
  <si>
    <t>1800000362</t>
  </si>
  <si>
    <t>1400132919</t>
  </si>
  <si>
    <t>1800000591</t>
  </si>
  <si>
    <t>1400000526</t>
  </si>
  <si>
    <t>Tagihan Analisa Lab Uji RCPT Beton ke 2 sep25</t>
  </si>
  <si>
    <t>Tagihan Analisa Lab Uji RCPT Beton ke 2 - Sep 2025</t>
  </si>
  <si>
    <t>1400000528</t>
  </si>
  <si>
    <t>Pot. Gaji Kary. Penugasan SIG - KIG 09.2025</t>
  </si>
  <si>
    <t>1400000527</t>
  </si>
  <si>
    <t>1400133076</t>
  </si>
  <si>
    <t>1400000531</t>
  </si>
  <si>
    <t>MgmtFee UTSG 02-03/2021 &amp; 03/2020</t>
  </si>
  <si>
    <t>Management Fee UTSG Februari 2021</t>
  </si>
  <si>
    <t>Management Fee UTSG Maret 2021</t>
  </si>
  <si>
    <t>1800000958</t>
  </si>
  <si>
    <t>Management Fee AP. UTSG Agustus 2020</t>
  </si>
  <si>
    <t>1400000529</t>
  </si>
  <si>
    <t>1400000530</t>
  </si>
  <si>
    <t>Pot. Gaji Kary. Pgs SI-5.8.9.10-24 &amp; 1.6-22</t>
  </si>
  <si>
    <t xml:space="preserve"> Pot. Gaji Kary. Penugasan SI - UTSG 09.2024</t>
  </si>
  <si>
    <t xml:space="preserve"> Pot. Gaji Kary. Penugasan SI - UTSG 08.2024</t>
  </si>
  <si>
    <t xml:space="preserve"> Pot. Gaji Kary. Penugasan SI - UTSG 10.2024</t>
  </si>
  <si>
    <t xml:space="preserve"> Pot. Gaji Kary. Penugasan SI - UTSG 05.2024</t>
  </si>
  <si>
    <t>Pot. Kry Penugasan UTSG Jan-Jun 2022</t>
  </si>
  <si>
    <t>1400134774</t>
  </si>
  <si>
    <t>1800000739</t>
  </si>
  <si>
    <t>0100012358</t>
  </si>
  <si>
    <t>Kurang Bayar DPP+PPh UTSG - AHP - Man. Fee Rapel A</t>
  </si>
  <si>
    <t>0100012357</t>
  </si>
  <si>
    <t>Kurang Bayar Pot. Gaji Kary. Penugasan SI</t>
  </si>
  <si>
    <t xml:space="preserve"> Kurang Bayar Pot. Gaji Kary. Penugasan SI</t>
  </si>
  <si>
    <t>Kurang Bayar Potongan Gaji Karyawan Penuga</t>
  </si>
  <si>
    <t>1400135913</t>
  </si>
  <si>
    <t>Tagihan Listrik INDOSAT Agt 25</t>
  </si>
  <si>
    <t>1400135908</t>
  </si>
  <si>
    <t>PAID BY CMS BANK BCA RN 7100000823</t>
  </si>
  <si>
    <t>1400000532</t>
  </si>
  <si>
    <t>Pot. Gaji Kary. Penugasan SIG - SID  09.2025</t>
  </si>
  <si>
    <t>1400135911</t>
  </si>
  <si>
    <t>PAID BY CMS BANK BCA RN 7100000826</t>
  </si>
  <si>
    <t>1800000629</t>
  </si>
  <si>
    <t>1400135912</t>
  </si>
  <si>
    <t>7100000894</t>
  </si>
  <si>
    <t>1800000709</t>
  </si>
  <si>
    <t>1400135909</t>
  </si>
  <si>
    <t>PAID BY CMS BANK BCA RN 7100000824</t>
  </si>
  <si>
    <t>1800000627</t>
  </si>
  <si>
    <t>1400135904</t>
  </si>
  <si>
    <t>PAID BY CMS BANK BCA RN 7100000772</t>
  </si>
  <si>
    <t>1800000560</t>
  </si>
  <si>
    <t>1400135905</t>
  </si>
  <si>
    <t>PAID BY CMS BANK BCA RN 7100000773</t>
  </si>
  <si>
    <t>0100012346</t>
  </si>
  <si>
    <t>Kurang Bayar PPh Pembayaran Sewa Tanah di Tuban</t>
  </si>
  <si>
    <t>1400135906</t>
  </si>
  <si>
    <t>PAID BY CMS BANK BCA RN 7100000774</t>
  </si>
  <si>
    <t>1400135907</t>
  </si>
  <si>
    <t>PAID BY CMS BANK BCA RN 7100000822</t>
  </si>
  <si>
    <t>1800000625</t>
  </si>
  <si>
    <t>Biaya Pemusnahan Limbah FA-BA ex PT CIM</t>
  </si>
  <si>
    <t>1400135910</t>
  </si>
  <si>
    <t>PAID BY CMS BANK BCA RN 7100000825</t>
  </si>
  <si>
    <t>1400137545</t>
  </si>
  <si>
    <t>1800000668</t>
  </si>
  <si>
    <t>1400137536</t>
  </si>
  <si>
    <t>PAID BY CMS BANK BCA RN 7100000649</t>
  </si>
  <si>
    <t>1800000441</t>
  </si>
  <si>
    <t>1400137537</t>
  </si>
  <si>
    <t>PAID BY CMS BANK BCA RN 7100000650</t>
  </si>
  <si>
    <t>Biaya Pemusnahan Limbah Resin Anorgnk ex PT MNJ</t>
  </si>
  <si>
    <t>1400000533</t>
  </si>
  <si>
    <t>Pot. Gaji Kary. Penugasan SIG - KWSG 09.2025</t>
  </si>
  <si>
    <t>1400137533</t>
  </si>
  <si>
    <t>PAID BY CMS BANK BCA RN 7100000651</t>
  </si>
  <si>
    <t>1400137535</t>
  </si>
  <si>
    <t>PAID BY CMS BANK BCA RN 7100000652</t>
  </si>
  <si>
    <t>Biaya Pemusnahan Limbah Refractor Bekas ex PT MNJ</t>
  </si>
  <si>
    <t>1400137543</t>
  </si>
  <si>
    <t>1400137534</t>
  </si>
  <si>
    <t>PAID BY CMS BANK BCA RN 7100000653</t>
  </si>
  <si>
    <t>Biaya Pemusnahan Limbah Terkontaminsi B3 ex PT MNJ</t>
  </si>
  <si>
    <t>1400137542</t>
  </si>
  <si>
    <t>Biaya Pemusnahan Limbah Terkontaminasi B3 ex PTMNJ</t>
  </si>
  <si>
    <t>1400137540</t>
  </si>
  <si>
    <t>PAID BY CMS BANK BCA RN 7100000654</t>
  </si>
  <si>
    <t>1400137539</t>
  </si>
  <si>
    <t>PAID BY CMS BANK BCA RN 7100000655</t>
  </si>
  <si>
    <t>1400137538</t>
  </si>
  <si>
    <t>PAID BY CMS BANK BCA RN 7100000656</t>
  </si>
  <si>
    <t>1400137544</t>
  </si>
  <si>
    <t>1400137541</t>
  </si>
  <si>
    <t>1400000534</t>
  </si>
  <si>
    <t>1800000512</t>
  </si>
  <si>
    <t>PENAGIHAN SHARING PROFIT BULAN OKTOBER 2025</t>
  </si>
  <si>
    <t>1400137532</t>
  </si>
  <si>
    <t>PAID BY CMS BANK BCA RN 7100000657</t>
  </si>
  <si>
    <t>1400138344</t>
  </si>
  <si>
    <t>1800000711</t>
  </si>
  <si>
    <t>1400000535</t>
  </si>
  <si>
    <t>Pot. Gaji Kary. Penugasan SIG - SKI 09.2025</t>
  </si>
  <si>
    <t>1400000536</t>
  </si>
  <si>
    <t>Tagihan Listrik TELKOMSEL  - Oktober 2025</t>
  </si>
  <si>
    <t>1400138343</t>
  </si>
  <si>
    <t>Biaya Pemusnahan Limbah FA-BA ex PT SWM</t>
  </si>
  <si>
    <t>1400138130</t>
  </si>
  <si>
    <t>1800000698</t>
  </si>
  <si>
    <t>0100012415</t>
  </si>
  <si>
    <t>0100012413</t>
  </si>
  <si>
    <t>BA Piutang Lain SG Bunga CPP</t>
  </si>
  <si>
    <t>1400138131</t>
  </si>
  <si>
    <t>1800000697</t>
  </si>
  <si>
    <t>1400000537</t>
  </si>
  <si>
    <t>1400138685</t>
  </si>
  <si>
    <t>biaya Pemusnahan Limbah SBE ex PT LEW</t>
  </si>
  <si>
    <t>Kurang bayar biaya Pemusnahan Limbah SBE ex PT LEW</t>
  </si>
  <si>
    <t>1400000538</t>
  </si>
  <si>
    <t>Pot. Gaji Kary. Penugasan SIG - SMBR 09.2025</t>
  </si>
  <si>
    <t>1400000539</t>
  </si>
  <si>
    <t>Tagihan Listrik GUSI Lt 3 &amp; 4 - Oktober 2025</t>
  </si>
  <si>
    <t>1400139112</t>
  </si>
  <si>
    <t>1800000705</t>
  </si>
  <si>
    <t>Tagihan Listrik ATM Mandiri GUSI - Oktober 2025</t>
  </si>
  <si>
    <t>1400139109</t>
  </si>
  <si>
    <t>1800000706</t>
  </si>
  <si>
    <t>1400139141</t>
  </si>
  <si>
    <t>1800000615</t>
  </si>
  <si>
    <t>Tagihan Listrik SMI Agt 25</t>
  </si>
  <si>
    <t>1400139142</t>
  </si>
  <si>
    <t>1800000549</t>
  </si>
  <si>
    <t>Tagihan Listrik SMI Jul 25</t>
  </si>
  <si>
    <t>1400139140</t>
  </si>
  <si>
    <t>Biaya Pemusnahan Limbah Karbon Aktif Bks ex PT PBI</t>
  </si>
  <si>
    <t>1400139110</t>
  </si>
  <si>
    <t>1400139111</t>
  </si>
  <si>
    <t>1400139108</t>
  </si>
  <si>
    <t>1800000702</t>
  </si>
  <si>
    <t>1400139072</t>
  </si>
  <si>
    <t>1400139139</t>
  </si>
  <si>
    <t>1800000708</t>
  </si>
  <si>
    <t>1400000542</t>
  </si>
  <si>
    <t>Tagihan Analisa Lab Uji PSD - Nov 2025</t>
  </si>
  <si>
    <t>Unirow Tuban</t>
  </si>
  <si>
    <t>1400134837</t>
  </si>
  <si>
    <t>PDP UM GS OKTOBER 25 UNIROW TUBAN</t>
  </si>
  <si>
    <t>PENDAPATAN GRAHA SANDIYA OKTOBER 2025</t>
  </si>
  <si>
    <t>1400000541</t>
  </si>
  <si>
    <t>Tagihan Lab Uji Semen, Pasir d</t>
  </si>
  <si>
    <t>Tagihan Lab Uji Semen, Pasir dan Split - Nov 2025</t>
  </si>
  <si>
    <t>1400134836</t>
  </si>
  <si>
    <t>PDP PEL GS OKTOBER 25 SUNTORO</t>
  </si>
  <si>
    <t>1400134829</t>
  </si>
  <si>
    <t>PDP PEL GS OKTOBER 25 SITI NUR AISYAH</t>
  </si>
  <si>
    <t>1800000756</t>
  </si>
  <si>
    <t>0100012118</t>
  </si>
  <si>
    <t>0100014510</t>
  </si>
  <si>
    <t>Realisasi clearing bukpot tag. tantiem SP 2019</t>
  </si>
  <si>
    <t>1400134834</t>
  </si>
  <si>
    <t>PDP PEL GS OKTOBER 25 ADI KRISNUGRAHA</t>
  </si>
  <si>
    <t>1400134835</t>
  </si>
  <si>
    <t>PDP PEL GS OKTOBER 25 NYULIK RETNOWATI</t>
  </si>
  <si>
    <t>1400134832</t>
  </si>
  <si>
    <t>PDP PEL GS OKTOBER 25 ACHMAD BUDIYONO</t>
  </si>
  <si>
    <t>1400134830</t>
  </si>
  <si>
    <t>PDP PEL GS OKTOBER 25 MAT SA'RONI</t>
  </si>
  <si>
    <t>1800000755</t>
  </si>
  <si>
    <t>1400134831</t>
  </si>
  <si>
    <t>PDP PEL GS OKTOBER 25 SUSI SULASTRI</t>
  </si>
  <si>
    <t>YAY PONPES AL FATTAH SIMAN LAMONGAN</t>
  </si>
  <si>
    <t>1400134833</t>
  </si>
  <si>
    <t>PDP PEL GS OKTOBER 25 YY PONPES AL FATTAH SIMAN</t>
  </si>
  <si>
    <t>1400140522</t>
  </si>
  <si>
    <t>PAID BY CMS BANK BCA RN 7100000317</t>
  </si>
  <si>
    <t>1800000833</t>
  </si>
  <si>
    <t>Biaya Pemusnahan Limbah Sludge IPAL ex PT WST</t>
  </si>
  <si>
    <t>1400140466</t>
  </si>
  <si>
    <t>1400140521</t>
  </si>
  <si>
    <t>PAID BY CMS BANK BCA RN 7100000316</t>
  </si>
  <si>
    <t>1800000832</t>
  </si>
  <si>
    <t>Biaya Pemusnahan Limbah Dust Aluminium ex PT WST</t>
  </si>
  <si>
    <t>1400140813</t>
  </si>
  <si>
    <t>Tagihan Listrik DAB Sep 25</t>
  </si>
  <si>
    <t>1400000543</t>
  </si>
  <si>
    <t>0100012774</t>
  </si>
  <si>
    <t>Kurang Bayar PPh UTSG. Man Fee. Okt2021.</t>
  </si>
  <si>
    <t>Kurang Bayar PPh UTSG. Man Fee. Nov2021.</t>
  </si>
  <si>
    <t>1400141569</t>
  </si>
  <si>
    <t>1800000427</t>
  </si>
  <si>
    <t>0100277899</t>
  </si>
  <si>
    <t>Kurang Bayar PPh Tagihan Listrik UTSG Bln Janu</t>
  </si>
  <si>
    <t>0100277897</t>
  </si>
  <si>
    <t>Kurang Bayar PPh Tagihan Pemakaian Listrik Tub</t>
  </si>
  <si>
    <t>Kurang Bayar PPh Tagihan Pemakaian Listrik UTS</t>
  </si>
  <si>
    <t>Kurang Bayar PPh TAGIHAN LISTRIK UTSG BULAN AG</t>
  </si>
  <si>
    <t>Kurang Bayar PPh Tagihan Listrik UTSG bln Okto</t>
  </si>
  <si>
    <t>Kurang Bayar PPh Tagihan Listrik UTSG Bln Nove</t>
  </si>
  <si>
    <t>1400141808</t>
  </si>
  <si>
    <t>1800000686</t>
  </si>
  <si>
    <t>1400143857</t>
  </si>
  <si>
    <t>Biaya Pemusnahan Limbah FA-BA ex PT ANT</t>
  </si>
  <si>
    <t>1400144339</t>
  </si>
  <si>
    <t>Biaya Pemusnahan Limbah Resin&amp;SBE</t>
  </si>
  <si>
    <t>1400144227</t>
  </si>
  <si>
    <t>PAID BY CMS BANK MANDIRI KC GRESIK RN 7100000947</t>
  </si>
  <si>
    <t>1800000798</t>
  </si>
  <si>
    <t>1400144341</t>
  </si>
  <si>
    <t>Bayar biaya Pemusnahan Limbah PT TLI</t>
  </si>
  <si>
    <t>1800000593</t>
  </si>
  <si>
    <t>1400000544</t>
  </si>
  <si>
    <t>PAID BY CMS BANK MANDIRI KC GRESIK RN 2100001803</t>
  </si>
  <si>
    <t>Pot. Gaji Kary. Penugasan SIG - SIB 09.2025</t>
  </si>
  <si>
    <t>1400144340</t>
  </si>
  <si>
    <t>1400145381</t>
  </si>
  <si>
    <t>Tagihan Barang Gudang IKSG Juni 25</t>
  </si>
  <si>
    <t>1400000546</t>
  </si>
  <si>
    <t>Pot. Gaji Kary. Penugasan SIG - IKSG 07.2025</t>
  </si>
  <si>
    <t>1400000547</t>
  </si>
  <si>
    <t>Pot. Gaji Kary. Penugasan SIG - IKSG 08.2025</t>
  </si>
  <si>
    <t>1400144654</t>
  </si>
  <si>
    <t>PAID BY CMS BANK BCA RN 7100000863</t>
  </si>
  <si>
    <t>1400000545</t>
  </si>
  <si>
    <t>1400146086</t>
  </si>
  <si>
    <t>Biaya Pemusnahan Limbah Bot &amp; B3</t>
  </si>
  <si>
    <t>Kurang bayar biaya Pemusnahan Limbah Bottom Ash ex</t>
  </si>
  <si>
    <t>Kurang bayar biaya Pemusnahan Alternatif Material</t>
  </si>
  <si>
    <t>1400000552</t>
  </si>
  <si>
    <t>Kuran PPN Biaya Penggantian Perjalanan Dinas Proye</t>
  </si>
  <si>
    <t>1400000549</t>
  </si>
  <si>
    <t>1800000603</t>
  </si>
  <si>
    <t>Biaya Penggantian Perjalanan Dinas No. 2940005620</t>
  </si>
  <si>
    <t>1400145968</t>
  </si>
  <si>
    <t>1400145970</t>
  </si>
  <si>
    <t>Biaya Pemusnahan Limbah Bot &amp; non B3</t>
  </si>
  <si>
    <t>1400000553</t>
  </si>
  <si>
    <t>1800000604</t>
  </si>
  <si>
    <t>Biaya Penggantian Perjalanan Dinas</t>
  </si>
  <si>
    <t>1800000661</t>
  </si>
  <si>
    <t>Biaya Pemusnahan Limbah Non B3-AM ex PT TLI</t>
  </si>
  <si>
    <t>1400145971</t>
  </si>
  <si>
    <t>1800000715</t>
  </si>
  <si>
    <t>1400000550</t>
  </si>
  <si>
    <t>Biaya Recruitment Bersama BUMN Batch 2 - ST 2022</t>
  </si>
  <si>
    <t>1800000714</t>
  </si>
  <si>
    <t>1400000551</t>
  </si>
  <si>
    <t>100010452</t>
  </si>
  <si>
    <t>0100010452</t>
  </si>
  <si>
    <t>Management Fee ST Maret 2020</t>
  </si>
  <si>
    <t>1400000548</t>
  </si>
  <si>
    <t>1800001177</t>
  </si>
  <si>
    <t>Management Fee ST Oktober 2020</t>
  </si>
  <si>
    <t>1400146087</t>
  </si>
  <si>
    <t>1400146600</t>
  </si>
  <si>
    <t>TAGIHAN LISTRIK ATM &amp; BANK MANDIRI - AGUSTUS 25</t>
  </si>
  <si>
    <t>TAGIHAN LISTRIK ATM KPSI BANK MANDIRI - AGUSTUS 25</t>
  </si>
  <si>
    <t>1400000555</t>
  </si>
  <si>
    <t>Pot. Gaji Kary. Penugasan SIG - PTCN 08.2025</t>
  </si>
  <si>
    <t>TAGIHAN LISTRIK KCP BANK MANDIRI - AGUSTUS 25</t>
  </si>
  <si>
    <t>1400146449</t>
  </si>
  <si>
    <t>1800000652</t>
  </si>
  <si>
    <t>Biaya Pemusnahan Limbah Sludge IPAL ex PT SLG</t>
  </si>
  <si>
    <t>1400146565</t>
  </si>
  <si>
    <t>1400146448</t>
  </si>
  <si>
    <t>1800000653</t>
  </si>
  <si>
    <t>1400146462</t>
  </si>
  <si>
    <t>1800000651</t>
  </si>
  <si>
    <t>Biaya Pemusnahan Limbah FA-BA ex PT SLG</t>
  </si>
  <si>
    <t>1400146447</t>
  </si>
  <si>
    <t>1400146484</t>
  </si>
  <si>
    <t>1800000794</t>
  </si>
  <si>
    <t>1400146460</t>
  </si>
  <si>
    <t>1800000737</t>
  </si>
  <si>
    <t>1400146461</t>
  </si>
  <si>
    <t>1400146482</t>
  </si>
  <si>
    <t>1800000796</t>
  </si>
  <si>
    <t>1400146459</t>
  </si>
  <si>
    <t>1800000738</t>
  </si>
  <si>
    <t>0100013372</t>
  </si>
  <si>
    <t>0100012416</t>
  </si>
  <si>
    <t>Bunga SHL SG 10-12 2020</t>
  </si>
  <si>
    <t>Bunga SHL Periode 25 Des 19 s/d 24 Mar 20 SG</t>
  </si>
  <si>
    <t>Bunga SHL Periode 23 Maret 2019 -24 Juni 2019 SG</t>
  </si>
  <si>
    <t>Bunga SHL Periode 25 Sept 19 s/d 24 Des 19 SG</t>
  </si>
  <si>
    <t>0100013370</t>
  </si>
  <si>
    <t>Bunga SHL SG Porsi 24-31 Dec 2020</t>
  </si>
  <si>
    <t>0100013368</t>
  </si>
  <si>
    <t>0100007986</t>
  </si>
  <si>
    <t xml:space="preserve"> Rkls Piut IB ke Piut SG - Pemby Pokok SHL Gresik</t>
  </si>
  <si>
    <t>1400000554</t>
  </si>
  <si>
    <t>1400146709</t>
  </si>
  <si>
    <t>1400000556</t>
  </si>
  <si>
    <t>PAID BY CMS BANK MANDIRI KC GRESIK RN 2100001466</t>
  </si>
  <si>
    <t>Pot. Gaji Kary. Penugasan SI - PTCN 12.2024</t>
  </si>
  <si>
    <t>1400146737</t>
  </si>
  <si>
    <t>PAID BY CMS BANK MANDIRI KC GRESIK RN 7100000716</t>
  </si>
  <si>
    <t>1800000531</t>
  </si>
  <si>
    <t>1400146710</t>
  </si>
  <si>
    <t>1800000774</t>
  </si>
  <si>
    <t>Biaya Pemusnahan Limbah Karbon AKtif ex PT JSLH</t>
  </si>
  <si>
    <t>1400146738</t>
  </si>
  <si>
    <t>PAID BY CMS BANK MANDIRI KC GRESIK RN 7100000714</t>
  </si>
  <si>
    <t>1400146711</t>
  </si>
  <si>
    <t>1800000773</t>
  </si>
  <si>
    <t>1400000558</t>
  </si>
  <si>
    <t>Gj jan-nov18,iuran pens Aug-okt19</t>
  </si>
  <si>
    <t>1800001904</t>
  </si>
  <si>
    <t>IurPens, Ass &amp; Pot. Gaji UTSG Sept'19</t>
  </si>
  <si>
    <t>1800001940</t>
  </si>
  <si>
    <t>Iur Pens, Ass &amp; Pot. Gaji UTSG Okt 2019</t>
  </si>
  <si>
    <t>1800001921</t>
  </si>
  <si>
    <t>Iur Pens, Ass &amp; Pot. Gj UTSG Jan-Agst'19</t>
  </si>
  <si>
    <t>1400000557</t>
  </si>
  <si>
    <t>PAID BY CMS BANK MANDIRI KC GRESIK RN 2100001826</t>
  </si>
  <si>
    <t>Pot. Gaji Kary. Penugasan SIG - KWSG 10.2025</t>
  </si>
  <si>
    <t>1400000561</t>
  </si>
  <si>
    <t>Sewa Tanah24-27, Pot. Gaji Pen SI 01-07 2024</t>
  </si>
  <si>
    <t xml:space="preserve"> Pot. Gaji Kary. Penugasan SI - UTSG 06.2024</t>
  </si>
  <si>
    <t xml:space="preserve"> Pot. Gaji Kary. Penugasan SI - UTSG 07.2024</t>
  </si>
  <si>
    <t xml:space="preserve"> Pot. Gaji Kary. Penugasan SI - UTSG 04.2024</t>
  </si>
  <si>
    <t xml:space="preserve"> Pot. Gaji Kary. Penugasan SI - UTSG 03.2024</t>
  </si>
  <si>
    <t>1400000560</t>
  </si>
  <si>
    <t xml:space="preserve"> Pot. Gaji Kary. Penugasan SI - UTSG 11.2023</t>
  </si>
  <si>
    <t xml:space="preserve"> Pot. Gaji Kary. Penugasan SI - UTSG 02.2024</t>
  </si>
  <si>
    <t>1400000562</t>
  </si>
  <si>
    <t>BPJSTK01,Pengsn 02-05 2025</t>
  </si>
  <si>
    <t>1800000195</t>
  </si>
  <si>
    <t>Pot. Gaji Kary. Penugasan SIG - UTSG 03.2025</t>
  </si>
  <si>
    <t>1800000072</t>
  </si>
  <si>
    <t xml:space="preserve"> Pot. Gaji Kary. Penugasan SI - UTSG 01.2024</t>
  </si>
  <si>
    <t>1800000290</t>
  </si>
  <si>
    <t>Pot. Gaji Kary. Penugasan SIG - UTSG 05.2025</t>
  </si>
  <si>
    <t>Pot. Gaji Kary. Penugasan SIG - UTSG 04.2025</t>
  </si>
  <si>
    <t>Pot. Gaji Kary. Penugasan SI - UTSG 02.2025</t>
  </si>
  <si>
    <t>1400147219</t>
  </si>
  <si>
    <t>PAID BY CMS BANK MANDIRI KC GRESIK RN 7100000516</t>
  </si>
  <si>
    <t>Tagihan Listrik UTSG Feb 25</t>
  </si>
  <si>
    <t>1400147218</t>
  </si>
  <si>
    <t>PAID BY CMS BANK MANDIRI KC GRESIK RN 7100000458</t>
  </si>
  <si>
    <t>Tagihan Listrik UTSG Jan 25</t>
  </si>
  <si>
    <t>1400147221</t>
  </si>
  <si>
    <t>PAID BY CMS BANK MANDIRI KC GRESIK RN 7100000633</t>
  </si>
  <si>
    <t>Tagihan Listrik UTSG Apr 25</t>
  </si>
  <si>
    <t>1400147220</t>
  </si>
  <si>
    <t>PAID BY CMS BANK MANDIRI KC GRESIK RN 7100000574</t>
  </si>
  <si>
    <t>1800000315</t>
  </si>
  <si>
    <t>Tagihan Listrik UTSG Mar 25</t>
  </si>
  <si>
    <t>1400147217</t>
  </si>
  <si>
    <t xml:space="preserve"> Pemakaian Listrik UTSG DESEMBER 2020</t>
  </si>
  <si>
    <t>Tagihan Pemakaian Listrik UTSG DESEMBER 2020</t>
  </si>
  <si>
    <t>1400000559</t>
  </si>
  <si>
    <t>Management Fee UTSG Februari,APR-2020</t>
  </si>
  <si>
    <t>Management Fee UTSG April 2020</t>
  </si>
  <si>
    <t>Management Fee UTSG Februari 2020</t>
  </si>
  <si>
    <t>Tagihan Gaji Pegawai bulan Jan - Nop. 2018</t>
  </si>
  <si>
    <t>BPJSTK Pengurang APJ BOD SI - UTSG 01.2025</t>
  </si>
  <si>
    <t>Penagihan Sewa Menyewa Tanah di Tuban 2024 - 2027</t>
  </si>
  <si>
    <t>1400147608</t>
  </si>
  <si>
    <t>1400000563</t>
  </si>
  <si>
    <t>Pot. Gaji Kary. Penugasan SIG - SII 09.2025</t>
  </si>
  <si>
    <t>1400000565</t>
  </si>
  <si>
    <t>Pot. Gaji Kary. Penugasan SIG - KIG 10.2025</t>
  </si>
  <si>
    <t>PT. VARIA USAHA DHARMA SEGARA</t>
  </si>
  <si>
    <t>1400147496</t>
  </si>
  <si>
    <t>PAID BY CMS BANK MANDIRI KC GRESIK RN 7100000949</t>
  </si>
  <si>
    <t>Tagihan Clain Lebih Bayar Biaya DTHC</t>
  </si>
  <si>
    <t>1400147476</t>
  </si>
  <si>
    <t>1800000530</t>
  </si>
  <si>
    <t>1400147578</t>
  </si>
  <si>
    <t>1800000695</t>
  </si>
  <si>
    <t>Biaya Pemusnahan Limbah Non B3-AM ex PT DESI_Sept</t>
  </si>
  <si>
    <t>1400147579</t>
  </si>
  <si>
    <t>Biaya Pemusnahan Limbah Non B3-AM ex PT DESI_Agust</t>
  </si>
  <si>
    <t>1400000564</t>
  </si>
  <si>
    <t>BUNGA SHL SEMEN GRESIK OKT SD DES 2025</t>
  </si>
  <si>
    <t>1400148995</t>
  </si>
  <si>
    <t>Tagihan Air &amp; Listrik CV. Mahkota Nov 24</t>
  </si>
  <si>
    <t>1400000570</t>
  </si>
  <si>
    <t>PAID BY CMS BANK MANDIRI KC GRESIK RN 2100001843</t>
  </si>
  <si>
    <t>Tagihan Listrik Kopi Killen GUSI - November 2025</t>
  </si>
  <si>
    <t>1800000782</t>
  </si>
  <si>
    <t>TAGIHAN AIR CV. MAHKOTA KATERING_NOV 24</t>
  </si>
  <si>
    <t>1800000781</t>
  </si>
  <si>
    <t>1400148907</t>
  </si>
  <si>
    <t>Tagihan Listrik INDOSAT Sep 25</t>
  </si>
  <si>
    <t>1400000566</t>
  </si>
  <si>
    <t>1800000534</t>
  </si>
  <si>
    <t>Tagihan Listrik TELKOMSEL - November 2025</t>
  </si>
  <si>
    <t>1400000568</t>
  </si>
  <si>
    <t>Pot. Gaji Kary. Penugasan SIG - KSI 05.2025</t>
  </si>
  <si>
    <t>1400000571</t>
  </si>
  <si>
    <t>Pot. Gaji Kary. Penugasan SIG - KSI 07.2025</t>
  </si>
  <si>
    <t>1400000569</t>
  </si>
  <si>
    <t>Pot. Gaji Kary. Penugasan SIG - KSI 09.2025</t>
  </si>
  <si>
    <t>1400000567</t>
  </si>
  <si>
    <t>Pot. Gaji Kary. Penugasan SIG - KSI 08.2025</t>
  </si>
  <si>
    <t>1400000572</t>
  </si>
  <si>
    <t>Pot. Gaji Kary. Penugasan SIG - KSI 06.2025</t>
  </si>
  <si>
    <t>1400149270</t>
  </si>
  <si>
    <t>1800000789</t>
  </si>
  <si>
    <t>1400149267</t>
  </si>
  <si>
    <t>1800000790</t>
  </si>
  <si>
    <t>1400149271</t>
  </si>
  <si>
    <t>1800000787</t>
  </si>
  <si>
    <t>1400149285</t>
  </si>
  <si>
    <t>1800000788</t>
  </si>
  <si>
    <t>Biaya Pemusnahan Limbah Karbon AKtif ex PT PBI</t>
  </si>
  <si>
    <t>1400149269</t>
  </si>
  <si>
    <t>1800000791</t>
  </si>
  <si>
    <t>1400149268</t>
  </si>
  <si>
    <t>1800000786</t>
  </si>
  <si>
    <t>1400149286</t>
  </si>
  <si>
    <t>1800000792</t>
  </si>
  <si>
    <t>1400000573</t>
  </si>
  <si>
    <t>Pot kry penugasan PT KSI Agustus-November 2021</t>
  </si>
  <si>
    <t>1800000933</t>
  </si>
  <si>
    <t>1400000574</t>
  </si>
  <si>
    <t>1400150716</t>
  </si>
  <si>
    <t>Tagihan Listrik INDOSAT Mei 25</t>
  </si>
  <si>
    <t>1400150659</t>
  </si>
  <si>
    <t>PAID BY CMS BANK BCA RN 7100000754</t>
  </si>
  <si>
    <t>1400150649</t>
  </si>
  <si>
    <t>PAID BY CMS BANK BCA RN 7100000706</t>
  </si>
  <si>
    <t>Biaya Pemusnahan Limbah Glyserin  Pitch ex PT MNJ</t>
  </si>
  <si>
    <t>1400150660</t>
  </si>
  <si>
    <t>PAID BY CMS BANK BCA RN 7100000755</t>
  </si>
  <si>
    <t>1400000575</t>
  </si>
  <si>
    <t>Pot. Gaji Kary. Penugasan SIG - SMBR 10.2025</t>
  </si>
  <si>
    <t>1400150650</t>
  </si>
  <si>
    <t>PAID BY CMS BANK BCA RN 7100000711</t>
  </si>
  <si>
    <t>1800000509</t>
  </si>
  <si>
    <t>Biaya Pemusnahan Limbah Trkontaminasi B3 ex PT MNJ</t>
  </si>
  <si>
    <t>1400150651</t>
  </si>
  <si>
    <t>PAID BY CMS BANK BCA RN 7100000707</t>
  </si>
  <si>
    <t>1400150657</t>
  </si>
  <si>
    <t>PAID BY CMS BANK BCA RN 7100000756</t>
  </si>
  <si>
    <t>Biaya Pemusnahan Limbah Terkontaminasi B3 ex PT MN</t>
  </si>
  <si>
    <t>1400150653</t>
  </si>
  <si>
    <t>PAID BY CMS BANK BCA RN 7100000709</t>
  </si>
  <si>
    <t>1400150661</t>
  </si>
  <si>
    <t>PAID BY CMS BANK BCA RN 7100000757</t>
  </si>
  <si>
    <t>1400150645</t>
  </si>
  <si>
    <t>1400150658</t>
  </si>
  <si>
    <t>PAID BY CMS BANK BCA RN 7100000758</t>
  </si>
  <si>
    <t>1400150656</t>
  </si>
  <si>
    <t>PAID BY CMS BANK BCA RN 7100000759</t>
  </si>
  <si>
    <t>1400150654</t>
  </si>
  <si>
    <t>PAID BY CMS BANK BCA RN 7100000710</t>
  </si>
  <si>
    <t>1400150662</t>
  </si>
  <si>
    <t>PAID BY CMS BANK BCA RN 7100000764</t>
  </si>
  <si>
    <t>1400150777</t>
  </si>
  <si>
    <t>1400150648</t>
  </si>
  <si>
    <t>PAID BY CMS BANK BCA RN 7100000705</t>
  </si>
  <si>
    <t>1800000507</t>
  </si>
  <si>
    <t>1400150655</t>
  </si>
  <si>
    <t>PAID BY CMS BANK BCA RN 7100000763</t>
  </si>
  <si>
    <t>1400150652</t>
  </si>
  <si>
    <t>PAID BY CMS BANK BCA RN 7100000708</t>
  </si>
  <si>
    <t>1400000579</t>
  </si>
  <si>
    <t>PAID BY CMS BANK MANDIRI KC GRESIK RN 2100001775</t>
  </si>
  <si>
    <t>Pot. Gaji Kary. Penugasan SIG - SID  08.2025</t>
  </si>
  <si>
    <t>1400152248</t>
  </si>
  <si>
    <t>PAID BY CMS BANK MANDIRI KC GRESIK RN 7100000767</t>
  </si>
  <si>
    <t>1800000596</t>
  </si>
  <si>
    <t>1400152249</t>
  </si>
  <si>
    <t>PAID BY CMS BANK MANDIRI KC GRESIK RN 7100000768</t>
  </si>
  <si>
    <t>1800000594</t>
  </si>
  <si>
    <t>1400000578</t>
  </si>
  <si>
    <t>1400000581</t>
  </si>
  <si>
    <t>PELINDO</t>
  </si>
  <si>
    <t>PENAGIHAN SHARING PROFIT BULAN NOVEMBER 2025</t>
  </si>
  <si>
    <t>1400000576</t>
  </si>
  <si>
    <t>1400000577</t>
  </si>
  <si>
    <t>1400000580</t>
  </si>
  <si>
    <t>1400148792</t>
  </si>
  <si>
    <t>Pendapatan GS Nov-SUGENG PRIBADI</t>
  </si>
  <si>
    <t>PENDAPATAN GRAHA SANDIYA NOPEMBER 2025</t>
  </si>
  <si>
    <t>0100013483</t>
  </si>
  <si>
    <t>0100013786</t>
  </si>
  <si>
    <t>Kor PPH Listrik Okt18 dn Agt19 sudah bukpot</t>
  </si>
  <si>
    <t>YONGKI KURNIAWAN</t>
  </si>
  <si>
    <t>1400148790</t>
  </si>
  <si>
    <t>Pendapatan GS Nov-YONGKI KURNIAWAN</t>
  </si>
  <si>
    <t>0100013489</t>
  </si>
  <si>
    <t>0100015911</t>
  </si>
  <si>
    <t>Balik Jurnal - 100003455 - 2000 - 2021 - Gaji 2019</t>
  </si>
  <si>
    <t>1400152947</t>
  </si>
  <si>
    <t>0100013934</t>
  </si>
  <si>
    <t>1800000863</t>
  </si>
  <si>
    <t>Penagihan Jual Beli Tanah Liat Desember 2022</t>
  </si>
  <si>
    <t>1400148791</t>
  </si>
  <si>
    <t>Pendapatan GS Nov-TINEZSIA AULIA</t>
  </si>
  <si>
    <t>1400148793</t>
  </si>
  <si>
    <t>Pendapatan GS Nov-IMADUDIN</t>
  </si>
  <si>
    <t>1400148794</t>
  </si>
  <si>
    <t>Pendapatan GS Nov-FAKHRI YULIANTONO</t>
  </si>
  <si>
    <t>1400148795</t>
  </si>
  <si>
    <t>Pendapatan GS Nov-Unirow Tuban</t>
  </si>
  <si>
    <t>0100013953</t>
  </si>
  <si>
    <t>Penagihan Jual Beli Tanah Liat Mei 2023</t>
  </si>
  <si>
    <t>Penagihan Jual Beli Tanah Liat Februari 2023</t>
  </si>
  <si>
    <t>0100013935</t>
  </si>
  <si>
    <t>Kurang Bayar Retribusi Jual Beli Tanah Liat Februa</t>
  </si>
  <si>
    <t>Penagihan Jual Beli Tanah Liat April 2022</t>
  </si>
  <si>
    <t>1800000713</t>
  </si>
  <si>
    <t>Penagihan Jual Beli Tanah Liat September 2022</t>
  </si>
  <si>
    <t>Penagihan Jual Beli Tanah Liat Okt-Nov 2022</t>
  </si>
  <si>
    <t>Penagihan Jual Beli Tanah Liat Maret 2023</t>
  </si>
  <si>
    <t>Penagihan Jual Beli Tanah Liat Maret 2022</t>
  </si>
  <si>
    <t>Penagihan Jual Beli Tanah Liat April 2023</t>
  </si>
  <si>
    <t>Penagihan Jual beli Tanah Liat Januari 2023</t>
  </si>
  <si>
    <t>1800000595</t>
  </si>
  <si>
    <t>Penagihan Jual Beli Tanah Liat Mei 2022</t>
  </si>
  <si>
    <t>Penagihan Jual Beli Tanah Liat Januari 2022</t>
  </si>
  <si>
    <t>0100013954</t>
  </si>
  <si>
    <t>Penagihan Jual Beli Tanah Liat Bulan Desember 2023</t>
  </si>
  <si>
    <t>0100013923</t>
  </si>
  <si>
    <t>Kurang Bayar Retribusi Jual Beli Tanah Liat 2020</t>
  </si>
  <si>
    <t>Penagihan Jual Beli Tanah Liat Juni 2023</t>
  </si>
  <si>
    <t>Penagihan Jual Beli Tanah Liat Bulan Nopember 2023</t>
  </si>
  <si>
    <t>1800000490</t>
  </si>
  <si>
    <t>Penagihan Jual Beli Tanah Liat Juli 2023</t>
  </si>
  <si>
    <t>Penagihan Jual Beli Tanah Liat September 2023</t>
  </si>
  <si>
    <t>0100013937</t>
  </si>
  <si>
    <t>Penagihan Jual Beli Batu Gamping Februari 2023</t>
  </si>
  <si>
    <t>0100013919</t>
  </si>
  <si>
    <t>0100013955</t>
  </si>
  <si>
    <t>0100003309</t>
  </si>
  <si>
    <t>Residual 1800000687 Semen Gresik</t>
  </si>
  <si>
    <t>0100013925</t>
  </si>
  <si>
    <t>0100005952</t>
  </si>
  <si>
    <t>Pembayaran Jual Beli Tanah Liat Okt-Des 2021</t>
  </si>
  <si>
    <t>Penagihan Jual Beli Tanah Liat Juni-Agustus 2022</t>
  </si>
  <si>
    <t>0100013917</t>
  </si>
  <si>
    <t>0100004101</t>
  </si>
  <si>
    <t>Pembayaran Jual Beli Tanah Liat Juli - Sept 2021</t>
  </si>
  <si>
    <t>1800000919</t>
  </si>
  <si>
    <t>0100013927</t>
  </si>
  <si>
    <t>Penagihan Jual Beli Batu Gamping Februari 2022</t>
  </si>
  <si>
    <t>Penagihan Jual Beli Batu Gamping Mei 2023</t>
  </si>
  <si>
    <t>0100013915</t>
  </si>
  <si>
    <t>0100004070</t>
  </si>
  <si>
    <t>Pembayaran Jual Beli Tanah Liat Januari-Juni 2021</t>
  </si>
  <si>
    <t>1800000918</t>
  </si>
  <si>
    <t>0100013931</t>
  </si>
  <si>
    <t>1800000862</t>
  </si>
  <si>
    <t>Penagihan Jual Beli Batu Gamping Desember 2022</t>
  </si>
  <si>
    <t>Penagihan Jual Beli Batu Gamping April 2022</t>
  </si>
  <si>
    <t>1800000712</t>
  </si>
  <si>
    <t>Penagihan Jual Beli Batu Gamping September 2022</t>
  </si>
  <si>
    <t>Penagihan Jual Beli Batu Gamping Juli 2023</t>
  </si>
  <si>
    <t>0100013952</t>
  </si>
  <si>
    <t>0100003311</t>
  </si>
  <si>
    <t>Residual 1800000688 Semen Gresik</t>
  </si>
  <si>
    <t>0100013911</t>
  </si>
  <si>
    <t>Kurang bayar retribusi , jual Beli Batu Gamping De</t>
  </si>
  <si>
    <t>0100013912</t>
  </si>
  <si>
    <t>Jual Beli Batu Gamping November 2020</t>
  </si>
  <si>
    <t>Penagihan Jual Beli Batu Gamping Mei 2022</t>
  </si>
  <si>
    <t>0100013928</t>
  </si>
  <si>
    <t>Penagihan Jual Beli Batu Gamping Maret 2022</t>
  </si>
  <si>
    <t>Jual Beli Batu Gamping Oktober 2020</t>
  </si>
  <si>
    <t>0100013926</t>
  </si>
  <si>
    <t>1800000602</t>
  </si>
  <si>
    <t>Penagihan Jual Beli Batu Gamping Januari 2022</t>
  </si>
  <si>
    <t>Penagihan Jual Beli Batu Gamping Okt-Nov 2022</t>
  </si>
  <si>
    <t>Penagihan Jual Beli Batu Gamping Maret 2023</t>
  </si>
  <si>
    <t>1800000620</t>
  </si>
  <si>
    <t>Penagihan Jual Beli Batu Gamping September 2023</t>
  </si>
  <si>
    <t>Penagihan Jual Beli Batu Gamping Juni-Agustus 2022</t>
  </si>
  <si>
    <t>0100013924</t>
  </si>
  <si>
    <t>0100003594</t>
  </si>
  <si>
    <t>Pembayaran Jual Beli Batu Gamping Okt-Des 2021</t>
  </si>
  <si>
    <t>0100013913</t>
  </si>
  <si>
    <t>0100004102</t>
  </si>
  <si>
    <t>Pembayaran Jual Beli Batu Gamping Januari-Mei 2021</t>
  </si>
  <si>
    <t>1800000921</t>
  </si>
  <si>
    <t>1400000583</t>
  </si>
  <si>
    <t>DIVIDEN KIG TAHUN BUKU 2024</t>
  </si>
  <si>
    <t>0100013914</t>
  </si>
  <si>
    <t>0100011818</t>
  </si>
  <si>
    <t>Pembayaran Jual Beli Batu Gamping Juni-Sept 2021</t>
  </si>
  <si>
    <t>1800000920</t>
  </si>
  <si>
    <t>DINAS PUBM &amp; SDA</t>
  </si>
  <si>
    <t>1400000582</t>
  </si>
  <si>
    <t>PAID BY CMS BANK MANDIRI KC GRESIK RN 2100001849</t>
  </si>
  <si>
    <t>Penagihan Ganti Rugi Lahan SIG untuk Froantageroad</t>
  </si>
  <si>
    <t>1400000584</t>
  </si>
  <si>
    <t>1400000998</t>
  </si>
  <si>
    <t>Tagihan Listrik SMI Okt 25</t>
  </si>
  <si>
    <t>1800000797</t>
  </si>
  <si>
    <t>1400002278</t>
  </si>
  <si>
    <t>Tagihan Listrik DAB Okt 25</t>
  </si>
  <si>
    <t>PAID BY CMS BANK MANDIRI KC GRESIK RN 2100001791</t>
  </si>
  <si>
    <t>Tagihan Listrik GUSI Lt 3 &amp; 4 - Juli 2025</t>
  </si>
  <si>
    <t>PAID BY CMS BANK MANDIRI KC GRESIK RN 2100001842</t>
  </si>
  <si>
    <t>Tagihan Listrik ATM Mandiri GUSI - November 2025</t>
  </si>
  <si>
    <t>GATHOT SUWARNO</t>
  </si>
  <si>
    <t>1400002270</t>
  </si>
  <si>
    <t>UM PDP GS DES25-GATHOT SUWARNO</t>
  </si>
  <si>
    <t>1800000893</t>
  </si>
  <si>
    <t>PENDAPATAN GRAHA SANDIYA DESEMBER 2025</t>
  </si>
  <si>
    <t>H. HANIF</t>
  </si>
  <si>
    <t>1400002271</t>
  </si>
  <si>
    <t>UM PDP GS DES25-H. HANIF</t>
  </si>
  <si>
    <t>1800000894</t>
  </si>
  <si>
    <t>SARNO IRIANTO</t>
  </si>
  <si>
    <t>1400002272</t>
  </si>
  <si>
    <t>UM PDP GS DES25-SARNO IRIANTO</t>
  </si>
  <si>
    <t>1800000895</t>
  </si>
  <si>
    <t>RUMIATI</t>
  </si>
  <si>
    <t>1400002273</t>
  </si>
  <si>
    <t>UM PDP GS DES25-RUMIATI</t>
  </si>
  <si>
    <t>1800000896</t>
  </si>
  <si>
    <t>HADI JUPRI</t>
  </si>
  <si>
    <t>1400002274</t>
  </si>
  <si>
    <t>UM PDP GS DES25-HADI JUPRI</t>
  </si>
  <si>
    <t>1800000897</t>
  </si>
  <si>
    <t>SUHARYANTO</t>
  </si>
  <si>
    <t>1400002275</t>
  </si>
  <si>
    <t>UM PDP GS DES25-SUHARYANTO</t>
  </si>
  <si>
    <t>1800000898</t>
  </si>
  <si>
    <t>INDARTO YUDO</t>
  </si>
  <si>
    <t>1400002276</t>
  </si>
  <si>
    <t>UM PDP GS DES25-INDARTO YUDO</t>
  </si>
  <si>
    <t>1800000899</t>
  </si>
  <si>
    <t>LINDA ALVIYANI NUR HIDAYAH</t>
  </si>
  <si>
    <t>1400002277</t>
  </si>
  <si>
    <t>UM PDP GS DES25-LINDA ALVIYANI NUR HIDAYAH</t>
  </si>
  <si>
    <t>1800000900</t>
  </si>
  <si>
    <t>DONI KUSBIANTORO</t>
  </si>
  <si>
    <t>1400002260</t>
  </si>
  <si>
    <t>UM PDP GS DES25-DONI KUSBIANTORO</t>
  </si>
  <si>
    <t>1800000901</t>
  </si>
  <si>
    <t>RACHMAD DWIYANTO</t>
  </si>
  <si>
    <t>1400002262</t>
  </si>
  <si>
    <t>UM PDP GS DES25-RACHMAD DWIYANTO</t>
  </si>
  <si>
    <t>1800000902</t>
  </si>
  <si>
    <t>MARSO DARYANTO</t>
  </si>
  <si>
    <t>1400002261</t>
  </si>
  <si>
    <t>UM PDP GS DES25-MARSO DARYANTO</t>
  </si>
  <si>
    <t>1800000903</t>
  </si>
  <si>
    <t>1400002263</t>
  </si>
  <si>
    <t>PEL PDP GS DES25-R DODY SUPRIYODI</t>
  </si>
  <si>
    <t>1800000910</t>
  </si>
  <si>
    <t>1400002279</t>
  </si>
  <si>
    <t>1400002266</t>
  </si>
  <si>
    <t>PEL PDP GS DES25-ACHMAD QHOZI</t>
  </si>
  <si>
    <t>1800000907</t>
  </si>
  <si>
    <t>1400002264</t>
  </si>
  <si>
    <t>PEL PDP GS DES25-ADITYA IQBAL MUBAROK</t>
  </si>
  <si>
    <t>1800000908</t>
  </si>
  <si>
    <t>1400002265</t>
  </si>
  <si>
    <t>PEL PDP GS DES25-PRATIWI INDAH NURHAYATI</t>
  </si>
  <si>
    <t>1800000909</t>
  </si>
  <si>
    <t>1400002268</t>
  </si>
  <si>
    <t>PEL PDP GS DES25-SULIANA</t>
  </si>
  <si>
    <t>1800000905</t>
  </si>
  <si>
    <t>1400002267</t>
  </si>
  <si>
    <t>PEL PDP GS DES25-YONGKI KURNIAWAN</t>
  </si>
  <si>
    <t>1400002269</t>
  </si>
  <si>
    <t>PEL PDP GS DES25-BPR Mentari Terang</t>
  </si>
  <si>
    <t>1800000904</t>
  </si>
  <si>
    <t>Biaya Pemusnahan Limbah Non B - AM ex PT TLI</t>
  </si>
  <si>
    <t>0100000152</t>
  </si>
  <si>
    <t>1400003833</t>
  </si>
  <si>
    <t>Kurang bayar PENDAPATAN GRAHA NOVEMBER 25</t>
  </si>
  <si>
    <t>Kurang bayar PENDAPATAN GRAHA SANDIYA NOPEMBER 25</t>
  </si>
  <si>
    <t>PAID BY CMS BANK MANDIRI KC GRESIK RN 2100001827</t>
  </si>
  <si>
    <t>Pot. Gaji Kary. Penugasan SIG - KSI 10.2025</t>
  </si>
  <si>
    <t>PT SEMESTA ABADI TRANSPORT</t>
  </si>
  <si>
    <t>Tagihan Pengembalian Ongkos Angkut PT SAT</t>
  </si>
  <si>
    <t>1400005043</t>
  </si>
  <si>
    <t>Pot. Gaji Kary. Penugasan SIG - SMI 09.2025</t>
  </si>
  <si>
    <t>1400005044</t>
  </si>
  <si>
    <t>1400004983</t>
  </si>
  <si>
    <t>Biaya Pemusnahan Produk Platform_AM ex PT DESI</t>
  </si>
  <si>
    <t>Pot. Gaji Kary. Penugasan SIG - SKI 10.2025</t>
  </si>
  <si>
    <t>1400006182</t>
  </si>
  <si>
    <t>PAID BY CMS BANK MANDIRI KC GRESIK RN 7100000993</t>
  </si>
  <si>
    <t>1800000878</t>
  </si>
  <si>
    <t>2100001781</t>
  </si>
  <si>
    <t>Pot. Gaji Kary. Penugasan SIG - SMI 08.2025</t>
  </si>
  <si>
    <t>PAID BY CMS BANK MANDIRI KC GRESIK RN 2100001838</t>
  </si>
  <si>
    <t>Pot. Gaji Kary. Penugasan SIG - SMI 10.2025</t>
  </si>
  <si>
    <t>1400006600</t>
  </si>
  <si>
    <t>1800000889</t>
  </si>
  <si>
    <t>TAGIHAN LISTRIK BANK BNI 46 - DES 25</t>
  </si>
  <si>
    <t>1400006524</t>
  </si>
  <si>
    <t>1400006601</t>
  </si>
  <si>
    <t>TAGIHAN LISTRIK BANK BNI 46 - NOV 25</t>
  </si>
  <si>
    <t>1400006517</t>
  </si>
  <si>
    <t>PAID BY CMS BANK BCA RN 7100000677</t>
  </si>
  <si>
    <t>1800000424</t>
  </si>
  <si>
    <t>Biaya Pemusnahan Limbah Dust Aluminium ex PT AAL</t>
  </si>
  <si>
    <t>1400006587</t>
  </si>
  <si>
    <t>Biaya Pemusnahan Limbah PT. JJR</t>
  </si>
  <si>
    <t>1800000772</t>
  </si>
  <si>
    <t>1800000696</t>
  </si>
  <si>
    <t>1400006522</t>
  </si>
  <si>
    <t>1400006521</t>
  </si>
  <si>
    <t>1400006523</t>
  </si>
  <si>
    <t>1800000660</t>
  </si>
  <si>
    <t>1400006584</t>
  </si>
  <si>
    <t>1800000879</t>
  </si>
  <si>
    <t>1400006515</t>
  </si>
  <si>
    <t>PAID BY CMS BANK BCA RN 7100000558</t>
  </si>
  <si>
    <t>1400006516</t>
  </si>
  <si>
    <t>PAID BY CMS BANK BCA RN 7100000503</t>
  </si>
  <si>
    <t>1800000200</t>
  </si>
  <si>
    <t>1400006519</t>
  </si>
  <si>
    <t>PAID BY CMS BANK BCA RN 7100000622</t>
  </si>
  <si>
    <t>1800000318</t>
  </si>
  <si>
    <t>1400006518</t>
  </si>
  <si>
    <t>PAID BY CMS BANK BCA RN 7100000442</t>
  </si>
  <si>
    <t>1400006520</t>
  </si>
  <si>
    <t>PAID BY CMS BANK BCA RN 7100000378</t>
  </si>
  <si>
    <t>Pemakaian Air Sanintasi SWABINA Juli 2025</t>
  </si>
  <si>
    <t>1400006979</t>
  </si>
  <si>
    <t>Tagihan Air Sanitasi SWAB - Agustus 2025</t>
  </si>
  <si>
    <t>PAID BY CMS BANK MANDIRI KC GRESIK RN 2100001831</t>
  </si>
  <si>
    <t>Pot. Gaji Kary. Penugasan SIG - SIB 10.2025</t>
  </si>
  <si>
    <t>1400007702</t>
  </si>
  <si>
    <t>1800000723</t>
  </si>
  <si>
    <t>Tagihan Listrik SMI Sep 25</t>
  </si>
  <si>
    <t>PAID BY COMPENSATION RN 2100001705</t>
  </si>
  <si>
    <t>Pot. Gaji Kary. Penugasan SIG - SBI 06.2025</t>
  </si>
  <si>
    <t>PT TARGET KELOLA SECURINDO</t>
  </si>
  <si>
    <t>Tagihan klaim ganti rugi kehilangan kabel</t>
  </si>
  <si>
    <t>BALI AGE</t>
  </si>
  <si>
    <t>PAID BY CMS BANK MANDIRI KC GRESIK RN 2100001891</t>
  </si>
  <si>
    <t>Penagihan Penyediaan Air Bersih Agustus - Desember</t>
  </si>
  <si>
    <t>Pot. Gaji Kary. Penugasan SIG - SP 08.2025</t>
  </si>
  <si>
    <t>Pot. Gaji Kary. Penugasan SIG - SP 07.2025</t>
  </si>
  <si>
    <t>Pot. Gaji Kary. Penugasan SIG - SP 09.2025</t>
  </si>
  <si>
    <t>PANCER LIMA NUSANTARA, PT</t>
  </si>
  <si>
    <t>Kwitansi Uji XRF Liquid RC99 - Jan 26</t>
  </si>
  <si>
    <t>1400010325</t>
  </si>
  <si>
    <t>1800000868</t>
  </si>
  <si>
    <t>MOHAMMAD FAJAR SATRIA AGUNG</t>
  </si>
  <si>
    <t>Bayar kwitansi Uji XRF &amp; XRD - Jan 26</t>
  </si>
  <si>
    <t>Kwitansi Uji XRF &amp; XRD - Jan 26</t>
  </si>
  <si>
    <t>1400010326</t>
  </si>
  <si>
    <t>1800000869</t>
  </si>
  <si>
    <t>Tagihan Listrik TELKOMSEL - Desember 2025</t>
  </si>
  <si>
    <t>1400010576</t>
  </si>
  <si>
    <t>1400010327</t>
  </si>
  <si>
    <t>1800000866</t>
  </si>
  <si>
    <t>1400010578</t>
  </si>
  <si>
    <t>1800000850</t>
  </si>
  <si>
    <t>1400010577</t>
  </si>
  <si>
    <t>1800000849</t>
  </si>
  <si>
    <t>1400010328</t>
  </si>
  <si>
    <t>1800000871</t>
  </si>
  <si>
    <t>1400010329</t>
  </si>
  <si>
    <t>1800000867</t>
  </si>
  <si>
    <t>1400010330</t>
  </si>
  <si>
    <t>1800000870</t>
  </si>
  <si>
    <t>1400010331</t>
  </si>
  <si>
    <t>1800000865</t>
  </si>
  <si>
    <t>1400010332</t>
  </si>
  <si>
    <t>1400010575</t>
  </si>
  <si>
    <t xml:space="preserve"> penagihan Penyediaan Air Proses Juni 2025</t>
  </si>
  <si>
    <t>Penagihan Penyediaan Air Bersih Sept - Des 2025</t>
  </si>
  <si>
    <t>1400011459</t>
  </si>
  <si>
    <t>Tagihan Listrik Okt-Nov25</t>
  </si>
  <si>
    <t>Tagihan Listrik INDOSAT Nov 25</t>
  </si>
  <si>
    <t>Tagihan Listrik INDOSAT Okt 25</t>
  </si>
  <si>
    <t>PAID BY CMS BANK MANDIRI KC GRESIK RN 2100001648</t>
  </si>
  <si>
    <t>Pot. Gaji Kary. Penugasan SIG - SISI 04.2025</t>
  </si>
  <si>
    <t>Pot. Gaji Kary. Penugasan SI - SISI 02.2025</t>
  </si>
  <si>
    <t>1400011636</t>
  </si>
  <si>
    <t>Penagihan Penyediaan Air Proses&amp;bersih Des25</t>
  </si>
  <si>
    <t>Penagihan Penyediaan Air Proses Sept - Des 2025</t>
  </si>
  <si>
    <t>0100000838</t>
  </si>
  <si>
    <t>Kurang Bayar PPH 23 Biaya Pemusnahan Limbah RDF ex</t>
  </si>
  <si>
    <t>Kurang Bayar PPH 23 Biaya Pemusnahan Limbah Sludge</t>
  </si>
  <si>
    <t>Kurang Bayar PPH 23 Biaya Pemusnahan Limbah Bottom</t>
  </si>
  <si>
    <t>1400011848</t>
  </si>
  <si>
    <t>1800000890</t>
  </si>
  <si>
    <t>TAGIHAN LISTRIK KOPERASI KONSUMEN KWSG - DES 25</t>
  </si>
  <si>
    <t>1400011849</t>
  </si>
  <si>
    <t>TAGIHAN LISTRIK KOPERASI KONSUMEN KWSG - NOV 25</t>
  </si>
  <si>
    <t>Kurang Bayar PPH 23 Biaya Pemusnahan Limbah Karbon</t>
  </si>
  <si>
    <t>Kurang Bayar PPH 23 Biaya Pemusnahan Limbah FA-BA</t>
  </si>
  <si>
    <t>Pot. Gaji Kary. Penugasan SIG - SMBR 11.2025</t>
  </si>
  <si>
    <t>PAID BY CMS BANK MANDIRI KC GRESIK RN 2100001887</t>
  </si>
  <si>
    <t>Penagihan Penyediaan Air Bersih September 2025</t>
  </si>
  <si>
    <t>1400012647</t>
  </si>
  <si>
    <t>Tagihan Listrik DAB Nov 25</t>
  </si>
  <si>
    <t>1400012650</t>
  </si>
  <si>
    <t>Kurang bayar biaya Pemusnahan Limbah SBE ex PT TMI</t>
  </si>
  <si>
    <t>Bayar pembayaran Kerjasama Sewa Gedung Termin 3</t>
  </si>
  <si>
    <t>Pembayaran Kerjasama Sewa Gedung Termin 3 (SMI)</t>
  </si>
  <si>
    <t>1400012649</t>
  </si>
  <si>
    <t>PAID BY CMS BANK MANDIRI KC GRESIK RN 7100000865</t>
  </si>
  <si>
    <t>1800000716</t>
  </si>
  <si>
    <t>Biaya Pemusnahan Limbah FA-BA ex PT TMI_Agustus</t>
  </si>
  <si>
    <t>Pemakaian  Air Bersih  Periode Maret  2019</t>
  </si>
  <si>
    <t>1400012648</t>
  </si>
  <si>
    <t>PAID BY CMS BANK MANDIRI KC GRESIK RN 7100001009</t>
  </si>
  <si>
    <t>Tagihan Listrik Lt 3-4 GUSI - Desember 2025</t>
  </si>
  <si>
    <t>JONATHAN MARCELLINO UTOMO</t>
  </si>
  <si>
    <t xml:space="preserve"> bayar kwitansi Uji XRF CaO - Jan 26</t>
  </si>
  <si>
    <t>Kwitansi Uji XRF CaO - Jan 26</t>
  </si>
  <si>
    <t>Tagihan Listrik ATM Mandiri GUSI - Desember 2025</t>
  </si>
  <si>
    <t>Tagihan Listrik Kopi Killen GUSI - Desember 2025</t>
  </si>
  <si>
    <t>PAID BY CMS BANK MANDIRI KC GRESIK RN 2100001893</t>
  </si>
  <si>
    <t>PAID BY CMS BANK MANDIRI KC GRESIK RN 2100001888</t>
  </si>
  <si>
    <t>Penagihan Penyediaan Air Bersih Oktober 2025</t>
  </si>
  <si>
    <t>RUDY SULAIMAN</t>
  </si>
  <si>
    <t>kwitansi Uji Pngkt Semu, Blaine, settime - Jan26</t>
  </si>
  <si>
    <t>Kwitansi Uji Pngkt Semu, Blaine, Settime - Jan 26</t>
  </si>
  <si>
    <t>BRILLIANT SHOFFIAWINDA SUKMA NOOR</t>
  </si>
  <si>
    <t>Bayar kwitansi Uji XRF SCBA - Jan 26</t>
  </si>
  <si>
    <t>Kwitansi Uji XRF SCBA - Jan 26</t>
  </si>
  <si>
    <t>Bayar kwitansi Uji XRF Pasir - Jan 26</t>
  </si>
  <si>
    <t>Kwitansi Uji XRF Pasir - Jan 26</t>
  </si>
  <si>
    <t>0100001218</t>
  </si>
  <si>
    <t>Kurang Bayar PPH 23 Biaya Pemusnahan Limbah SBE ex</t>
  </si>
  <si>
    <t>0100000930</t>
  </si>
  <si>
    <t>1800000581 RESIDUAL</t>
  </si>
  <si>
    <t>1800000853</t>
  </si>
  <si>
    <t>1800000877</t>
  </si>
  <si>
    <t>LAY SHOP, LDA</t>
  </si>
  <si>
    <t>11126101</t>
  </si>
  <si>
    <t>/INV/F/4032/025 LAY SHOP, LDA PT. BANK MANDIRI DIL</t>
  </si>
  <si>
    <t>USD</t>
  </si>
  <si>
    <t>Receipt Test gravity, eternity, compre. water cont</t>
  </si>
  <si>
    <t>Pot. Gaji Kary. Penugasan SIG - SMI 11.2025</t>
  </si>
  <si>
    <t>1400016305</t>
  </si>
  <si>
    <t>Tagihan Listrik SMI Nov 25</t>
  </si>
  <si>
    <t>1400016002</t>
  </si>
  <si>
    <t>1800000855</t>
  </si>
  <si>
    <t>Biaya Pemusnahan Produk Platform [AM] ex PT DESI</t>
  </si>
  <si>
    <t>PAID BY CMS BANK MANDIRI KC GRESIK RN 2100001874</t>
  </si>
  <si>
    <t>Pot. Gaji Kary. Penugasan SIG - KWSG 11.2025</t>
  </si>
  <si>
    <t>1400017757</t>
  </si>
  <si>
    <t>TAGIHAN LISTRIK ATM &amp; KANTR MDR - JULI25</t>
  </si>
  <si>
    <t>TAGIHAN LISTRIK ATM KPSI BANK MANDIRI - Juli 25</t>
  </si>
  <si>
    <t>1400017616</t>
  </si>
  <si>
    <t>1800000535</t>
  </si>
  <si>
    <t>TAGIHAN LISTRIK KCP BANK MANDIRI - Juli 25</t>
  </si>
  <si>
    <t>1400017596</t>
  </si>
  <si>
    <t>1400017614</t>
  </si>
  <si>
    <t>1400017617</t>
  </si>
  <si>
    <t>1400017619</t>
  </si>
  <si>
    <t>1400017597</t>
  </si>
  <si>
    <t>Biaya Pemusnahan Limbah PT TLI</t>
  </si>
  <si>
    <t>1800000882</t>
  </si>
  <si>
    <t>Pot. Gaji Kary. Penugasan SIG - SMI 06.2025</t>
  </si>
  <si>
    <t>1800000881</t>
  </si>
  <si>
    <t>Biaya Pemusnahan Limbah Alter Material ex PT TLI</t>
  </si>
  <si>
    <t>1400017615</t>
  </si>
  <si>
    <t>1400017638</t>
  </si>
  <si>
    <t>PAID BY CMS BANK MANDIRI KC GRESIK RN 7100000588</t>
  </si>
  <si>
    <t>Biaya Pemusnahan Limbah Katalis bekas ex PT PCS</t>
  </si>
  <si>
    <t>1400017618</t>
  </si>
  <si>
    <t>1400017620</t>
  </si>
  <si>
    <t>1400018077</t>
  </si>
  <si>
    <t>PNDP GS JAN2026-HALIM</t>
  </si>
  <si>
    <t>PENDAPATAN GRAHA SANDIYA JANUARI 2026</t>
  </si>
  <si>
    <t>MELATI DWI WIDOWATI</t>
  </si>
  <si>
    <t>1400018086</t>
  </si>
  <si>
    <t>PNDP GS JAN2026-MELATI DWI WIDOWATI</t>
  </si>
  <si>
    <t>NONO HARIJANTO</t>
  </si>
  <si>
    <t>1400018076</t>
  </si>
  <si>
    <t>PNDP GS JAN2026-NONO HARIJANTO</t>
  </si>
  <si>
    <t>TRI ALVIANTI PUTRI SUSRIVANI</t>
  </si>
  <si>
    <t>1400018094</t>
  </si>
  <si>
    <t>PNDP GS JAN2026-TRI ALVIANTI PUTRI SUSRIVANI</t>
  </si>
  <si>
    <t>TONI TRI TOFANI</t>
  </si>
  <si>
    <t>1400018093</t>
  </si>
  <si>
    <t>PNDP GS JAN2026-TONI TRI TOFANI</t>
  </si>
  <si>
    <t>FADHIL SEPTIAWAN WAHYU</t>
  </si>
  <si>
    <t>1400018092</t>
  </si>
  <si>
    <t>PNDP GS JAN2026-FADHIL SEPTIAWAN WAHYU</t>
  </si>
  <si>
    <t>MOCHAMAD SAIFUDIN</t>
  </si>
  <si>
    <t>1400018091</t>
  </si>
  <si>
    <t>PNDP GS JAN2026-MOCHAMAD SAIFUDIN</t>
  </si>
  <si>
    <t>ABDURROHMAN</t>
  </si>
  <si>
    <t>1400018089</t>
  </si>
  <si>
    <t>PNDP GS JAN2026-ABDURROHMAN</t>
  </si>
  <si>
    <t>SUNARYO</t>
  </si>
  <si>
    <t>1400018090</t>
  </si>
  <si>
    <t>PNDP GS JAN2026-SUNARYO</t>
  </si>
  <si>
    <t>MAULANA RAFI MAHARDIKA</t>
  </si>
  <si>
    <t>1400018088</t>
  </si>
  <si>
    <t>PNDP GS JAN2026-MAULANA RAFI MAHARDIKA</t>
  </si>
  <si>
    <t>ALIFFATIKHA RIFLIANNISA</t>
  </si>
  <si>
    <t>1400018087</t>
  </si>
  <si>
    <t>PNDP GS JAN2026-ALIFFATIKHA RIFLIANNISA</t>
  </si>
  <si>
    <t>1400018057</t>
  </si>
  <si>
    <t>PAID BY CMS BANK MANDIRI KC GRESIK RN 7100001046</t>
  </si>
  <si>
    <t>1400018082</t>
  </si>
  <si>
    <t>PNDP GS JAN2026-RUMIATI</t>
  </si>
  <si>
    <t>1400018079</t>
  </si>
  <si>
    <t>PNDP GS JAN2026-INDARTO YUDO</t>
  </si>
  <si>
    <t>1400018085</t>
  </si>
  <si>
    <t>PNDP GS JAN2026-GATHOT SUWARNO</t>
  </si>
  <si>
    <t>1400018080</t>
  </si>
  <si>
    <t>PNDP GS JAN2026-SUHARYANTO</t>
  </si>
  <si>
    <t>1400018083</t>
  </si>
  <si>
    <t>PNDP GS JAN2026-H. HANIF</t>
  </si>
  <si>
    <t>1400018081</t>
  </si>
  <si>
    <t>PNDP GS JAN2026-HADI JUPRI</t>
  </si>
  <si>
    <t>1400018078</t>
  </si>
  <si>
    <t>PNDP GS JAN2026-LINDA ALVIYANI NUR HIDAYAH</t>
  </si>
  <si>
    <t>1400018084</t>
  </si>
  <si>
    <t>PNDP GS JAN2026-SARNO IRIANTO</t>
  </si>
  <si>
    <t>0100031757</t>
  </si>
  <si>
    <t>Kurang Bayar Biaya Pemusnahan Limbah Bottom Ash ex</t>
  </si>
  <si>
    <t>0100031754</t>
  </si>
  <si>
    <t>0100031756</t>
  </si>
  <si>
    <t>Kurang Bayar Biaya Pemusnahan Limbah SBE ex PT JJR</t>
  </si>
  <si>
    <t>0100031755</t>
  </si>
  <si>
    <t>TONI BUDI SANTOSO</t>
  </si>
  <si>
    <t>bayar kwitansi Uji XRF Fly Ash - Jan 26</t>
  </si>
  <si>
    <t>Kwitansi Uji XRF Fly Ash - Jan 26</t>
  </si>
  <si>
    <t>tagihan Listrik Perdin FF03 - Desember 2025</t>
  </si>
  <si>
    <t>Tagihan Listrik Perdin FF03 - Desember 2025</t>
  </si>
  <si>
    <t>Listrik Perdin Blok FF03  - November 2025</t>
  </si>
  <si>
    <t>1800000533</t>
  </si>
  <si>
    <t>Tagihan Listrik Perdin Blok FF03  - November 2025</t>
  </si>
  <si>
    <t>0100031752</t>
  </si>
  <si>
    <t>1800000877 RESIDUAL</t>
  </si>
  <si>
    <t>1400018437</t>
  </si>
  <si>
    <t>Kurang Bayar PPH23 - Biaya Pemusnahan limbah sludg</t>
  </si>
  <si>
    <t>Kurang Bayar PPH23 - Biaya Pemusnahan Limbah Sludg</t>
  </si>
  <si>
    <t>1400018455</t>
  </si>
  <si>
    <t>PAID BY CMS BANK MANDIRI KC GRESIK RN 7100000867</t>
  </si>
  <si>
    <t>1800000719</t>
  </si>
  <si>
    <t>Pot. Gaji Kary. Penugasan SIG - SIB 11.2025</t>
  </si>
  <si>
    <t>1400018456</t>
  </si>
  <si>
    <t>PAID BY CMS BANK MANDIRI KC GRESIK RN 7100000868</t>
  </si>
  <si>
    <t>1800000718</t>
  </si>
  <si>
    <t>Biaya Pemusnahan Lmbah SludgePaper ex PT TMI_Agust</t>
  </si>
  <si>
    <t>Klaim Asuransi Kerusakan Motor Mill 15_07_24</t>
  </si>
  <si>
    <t>Klaim Asuransi Kerusakan Machinery Breakdown 08_23</t>
  </si>
  <si>
    <t>0100001188</t>
  </si>
  <si>
    <t>Penagihan Penyediaan Air Proses Desember 2025</t>
  </si>
  <si>
    <t>0100001187</t>
  </si>
  <si>
    <t>1800000551</t>
  </si>
  <si>
    <t>Penagihan Penyediaan Air Proses November 2025</t>
  </si>
  <si>
    <t>0100001186</t>
  </si>
  <si>
    <t>Penagihan Penyediaan Air Proses Oktober 2025</t>
  </si>
  <si>
    <t>0100001185</t>
  </si>
  <si>
    <t>Penagihan Penyediaan Air Proses September 2025</t>
  </si>
  <si>
    <t>0100001190</t>
  </si>
  <si>
    <t>1400018880</t>
  </si>
  <si>
    <t>PAID BY CMS BANK BCA RN 7100000382</t>
  </si>
  <si>
    <t>1400019966</t>
  </si>
  <si>
    <t>TAGIHAN LISTRIK INDOSAT DEC-25</t>
  </si>
  <si>
    <t>PAID BY CMS BANK MANDIRI KC GRESIK RN 2100001919</t>
  </si>
  <si>
    <t>Pot. Gaji Kary. Penugasan SIG - SID  12.2025</t>
  </si>
  <si>
    <t>1400018881</t>
  </si>
  <si>
    <t>PAID BY CMS BANK BCA RN 7100000383</t>
  </si>
  <si>
    <t>PAID BY CMS BANK MANDIRI KC GRESIK RN 2100001801</t>
  </si>
  <si>
    <t>Pot. Gaji Kary. Penugasan SIG - IKSG 09.2025</t>
  </si>
  <si>
    <t>1400018879</t>
  </si>
  <si>
    <t>PAID BY CMS BANK BCA RN 7100000381</t>
  </si>
  <si>
    <t>Biaya Pemusnahan Limbah Dust Aluminium edx PT WST</t>
  </si>
  <si>
    <t>PAID BY CMS BANK MANDIRI KC GRESIK RN 2100001869</t>
  </si>
  <si>
    <t>Pot. Gaji Kary. Penugasan SIG - SKI 11.2025</t>
  </si>
  <si>
    <t>PAID BY CMS BANK MANDIRI KC GRESIK RN 2100001868</t>
  </si>
  <si>
    <t>Pot. Gaji Kary. Penugasan SIG - UTSG 11.2025</t>
  </si>
  <si>
    <t>PAID BY CMS BANK MANDIRI KC GRESIK RN 2100001817</t>
  </si>
  <si>
    <t>Pot. Gaji Kary. Penugasan SIG - UTSG 09.2025</t>
  </si>
  <si>
    <t>PAID BY CMS BANK MANDIRI KC GRESIK RN 2100001784</t>
  </si>
  <si>
    <t>Pot. Gaji Kary. Penugasan SIG - UTSG 08.2025</t>
  </si>
  <si>
    <t>1400019967</t>
  </si>
  <si>
    <t>PAID BY CMS BANK MANDIRI KC GRESIK RN 7100000962</t>
  </si>
  <si>
    <t>Tagihan Listrik UTSG Nov 25</t>
  </si>
  <si>
    <t>1400019968</t>
  </si>
  <si>
    <t>PAID BY CMS BANK MANDIRI KC GRESIK RN 7100000798</t>
  </si>
  <si>
    <t>1800000617</t>
  </si>
  <si>
    <t>Tagihan Listrik UTSG Jul 25</t>
  </si>
  <si>
    <t>1400019969</t>
  </si>
  <si>
    <t>PAID BY CMS BANK MANDIRI KC GRESIK RN 7100000896</t>
  </si>
  <si>
    <t>Tagihan Listrik UTSG Agt 25</t>
  </si>
  <si>
    <t>1400019970</t>
  </si>
  <si>
    <t>PAID BY CMS BANK MANDIRI KC GRESIK RN 7100000963</t>
  </si>
  <si>
    <t>Tagihan Listrik UTSG Okt 25</t>
  </si>
  <si>
    <t>0100001383</t>
  </si>
  <si>
    <t>Kurang bayar tagihan Analisa Lab Uji XRD - Sep 202</t>
  </si>
  <si>
    <t>1400021040</t>
  </si>
  <si>
    <t>PAID BY CMS BANK BCA RN 7100000872</t>
  </si>
  <si>
    <t>1400021036</t>
  </si>
  <si>
    <t>1400021045</t>
  </si>
  <si>
    <t>PAID BY CMS BANK BCA RN 7100000929</t>
  </si>
  <si>
    <t>1400021046</t>
  </si>
  <si>
    <t>PAID BY CMS BANK BCA RN 7100000874</t>
  </si>
  <si>
    <t>1400021041</t>
  </si>
  <si>
    <t>PAID BY CMS BANK BCA RN 7100000877</t>
  </si>
  <si>
    <t>1400021047</t>
  </si>
  <si>
    <t>PAID BY CMS BANK BCA RN 7100000875</t>
  </si>
  <si>
    <t>1400021035</t>
  </si>
  <si>
    <t>1400021034</t>
  </si>
  <si>
    <t>1400021043</t>
  </si>
  <si>
    <t>PAID BY CMS BANK BCA RN 7100000928</t>
  </si>
  <si>
    <t>1400021048</t>
  </si>
  <si>
    <t>PAID BY CMS BANK BCA RN 7100000876</t>
  </si>
  <si>
    <t>1400021044</t>
  </si>
  <si>
    <t>PAID BY CMS BANK BCA RN 7100000927</t>
  </si>
  <si>
    <t>1400021042</t>
  </si>
  <si>
    <t>PAID BY CMS BANK BCA RN 7100000873</t>
  </si>
  <si>
    <t>Tagihan Listrik ATM Telkomsel Bulan Januari 2026</t>
  </si>
  <si>
    <t>1400022486</t>
  </si>
  <si>
    <t>TAGIHAN AIR &amp; LISTRIK CV. MAHKOTA KATERING</t>
  </si>
  <si>
    <t>1400022197</t>
  </si>
  <si>
    <t>1400021985</t>
  </si>
  <si>
    <t>1400022272</t>
  </si>
  <si>
    <t>1800000854</t>
  </si>
  <si>
    <t>Biaya Pemusnahan Limbah Gypsum Poll Pay ex PT MHK</t>
  </si>
  <si>
    <t>PENAGIHAN SHARING PROFIT BULAN DESEMBER 2025</t>
  </si>
  <si>
    <t>2100001930</t>
  </si>
  <si>
    <t>Tagihan Listrik Kopi Kilen Bulan Januari 2026</t>
  </si>
  <si>
    <t>1400023687</t>
  </si>
  <si>
    <t>1400023688</t>
  </si>
  <si>
    <t>1400024620</t>
  </si>
  <si>
    <t>Biaya Pemusnahan Limbah Sludge IPAL MNS ex PT</t>
  </si>
  <si>
    <t>Krg Biaya Pemusnahan Limbah Sludge IPAL MNS ex PT</t>
  </si>
  <si>
    <t>1400024619</t>
  </si>
  <si>
    <t>1400024382</t>
  </si>
  <si>
    <t>PT PETROKIMIA GRESIK</t>
  </si>
  <si>
    <t>0100001484</t>
  </si>
  <si>
    <t>1400000961</t>
  </si>
  <si>
    <t>PPH&amp;PPN Sewa Tanah di Gresik (Pem. Pipa Air PT Pet</t>
  </si>
  <si>
    <t>1800000976</t>
  </si>
  <si>
    <t>1400024383</t>
  </si>
  <si>
    <t>1400024384</t>
  </si>
  <si>
    <t>1400024119</t>
  </si>
  <si>
    <t>1400024385</t>
  </si>
  <si>
    <t>1400024618</t>
  </si>
  <si>
    <t>1400024386</t>
  </si>
  <si>
    <t>Biaya Penggantian Perjalanan Dinas No 2940005781</t>
  </si>
  <si>
    <t>Biaya Penggantian Perjalanan Dinas No. 2940005781</t>
  </si>
  <si>
    <t>Biaya Penggantian Perjalanan Dinas capek PP Celba2</t>
  </si>
  <si>
    <t>Biaya Penggantian Perjalanan Dinas Capex PP Celba2</t>
  </si>
  <si>
    <t>Biaya Penggantian Perjalanan Dinas capek PP Celba5</t>
  </si>
  <si>
    <t>Biaya Penggantian Perjalanan Dinas Capex PP Celba5</t>
  </si>
  <si>
    <t>Biaya Penggantian Perjalanan Dinas capek PP Celba</t>
  </si>
  <si>
    <t>Biaya Penggantian Perjalanan Dinas Proyek PP Celba</t>
  </si>
  <si>
    <t>PAID BY CMS BANK MANDIRI KC GRESIK RN 2100001904</t>
  </si>
  <si>
    <t>Pot. Gaji Kary. Penugasan SIG - KWSG 12.2025</t>
  </si>
  <si>
    <t>PAID BY CMS BANK MANDIRI KC GRESIK RN 2100001779</t>
  </si>
  <si>
    <t>Pot. Gaji Kary. Penugasan SIG - ST 08.2025</t>
  </si>
  <si>
    <t>Biaya Penggantian Perjalanan Dinas capek PP Celba3</t>
  </si>
  <si>
    <t>Biaya Penggantian Perjalanan Dinas Capex PP Celba3</t>
  </si>
  <si>
    <t>Biaya Penggantian Perjalanan Dinas capek PP Celba1</t>
  </si>
  <si>
    <t>Biaya Penggantian Perjalanan Dinas Capex PP Celba1</t>
  </si>
  <si>
    <t>Biaya Penggantian Perjalanan Dinas capek PP Celba7</t>
  </si>
  <si>
    <t>1800000641</t>
  </si>
  <si>
    <t>Biaya Penggantian Perjalanan Dinas Capex PP Celba7</t>
  </si>
  <si>
    <t>PAID BY CMS BANK MANDIRI KC GRESIK RN 2100001816</t>
  </si>
  <si>
    <t>Pot. Gaji Kary. Penugasan SIG - ST 09.2025</t>
  </si>
  <si>
    <t>PAID BY CMS BANK MANDIRI KC GRESIK RN 2100001840</t>
  </si>
  <si>
    <t>Pot. Gaji Kary. Penugasan SIG - ST 10.2025</t>
  </si>
  <si>
    <t>Biaya Penggantian Perjalanan Dinas capek PP Celba4</t>
  </si>
  <si>
    <t>Biaya Penggantian Perjalanan Dinas Capex PP Celba4</t>
  </si>
  <si>
    <t>Biaya Penggantian Perjalanan Dinas capek PP Celba6</t>
  </si>
  <si>
    <t>1800000640</t>
  </si>
  <si>
    <t>Biaya Penggantian Perjalanan Dinas Capex PP Celba6</t>
  </si>
  <si>
    <t>ST - AW - Man. Fee Desember 2022</t>
  </si>
  <si>
    <t>ST - AW - Man. Fee Mar 2023</t>
  </si>
  <si>
    <t>1800000194</t>
  </si>
  <si>
    <t>1800000665</t>
  </si>
  <si>
    <t>Biaya Penggantian Perjalanan Dinas Capex PP Celba</t>
  </si>
  <si>
    <t>0100039316</t>
  </si>
  <si>
    <t>Kurang bayar biaya Pemusnahan Limbah Steel Slag ex</t>
  </si>
  <si>
    <t>0100039318</t>
  </si>
  <si>
    <t>Kurang bayar biaya Pemusnahan Limbah Sludge Paper</t>
  </si>
  <si>
    <t>0100039317</t>
  </si>
  <si>
    <t>Kurang bayar biaya Pemusnahan Limbah FA-BA ex PT C</t>
  </si>
  <si>
    <t>PAID BY CMS BANK MANDIRI KC GRESIK RN 2100001913</t>
  </si>
  <si>
    <t>Pot. Gaji Kary. Penugasan SIG - SMBR 12.2025</t>
  </si>
  <si>
    <t>Pembayaran Kerjasama Pengelola gedung SMI</t>
  </si>
  <si>
    <t>1800001314</t>
  </si>
  <si>
    <t>Pembayaran Kerjasama Pengelolaan Gedung (PT SMI)</t>
  </si>
  <si>
    <t>kwitansi Uji PSD Manganese Oxide - Feb 26</t>
  </si>
  <si>
    <t>Kwitansi Uji PSD Manganese Oxide - Feb 26</t>
  </si>
  <si>
    <t>Kwitansi Uji Pull Off Mortar - Feb 26</t>
  </si>
  <si>
    <t>WIWIK DWI PRATIWI</t>
  </si>
  <si>
    <t>kwitansi Uji XRD Flay Ash - Feb 26</t>
  </si>
  <si>
    <t>Kwitansi Uji XRD Flay Ash - Feb 26</t>
  </si>
  <si>
    <t>KURNIAWAN HIDAYAT</t>
  </si>
  <si>
    <t>kwitansi Uji XRF Flay Ash - Feb 26 Ke 2</t>
  </si>
  <si>
    <t>Kwitansi Uji XRF Flay Ash - Feb 26 Ke 2</t>
  </si>
  <si>
    <t>PT SURYA PURNAMA SEMESTA</t>
  </si>
  <si>
    <t>Kwitansi Uji XRF Bottom Ash - Feb 26</t>
  </si>
  <si>
    <t>WASKITA BETON PRECAST, PT</t>
  </si>
  <si>
    <t>kwitansi Uji Permeability Beton - Feb 26</t>
  </si>
  <si>
    <t>Kwitansi Uji Permeability Beton - Feb 26</t>
  </si>
  <si>
    <t>kwitansi Uji XRF Flay Ash - Feb 26 Ke I</t>
  </si>
  <si>
    <t>Kwitansi Uji XRF Flay Ash - Feb 26 Ke I</t>
  </si>
  <si>
    <t>CAKRATEK BUANA AMERTA, PT</t>
  </si>
  <si>
    <t>Kwitansi Uji Permeability Beton Kubus - Feb 26</t>
  </si>
  <si>
    <t>kwitansi Uji Kuat Tekan Silinder Beton - Feb 26</t>
  </si>
  <si>
    <t>Kwitansi Uji Kuat Tekan Silinder Beton - Feb 26</t>
  </si>
  <si>
    <t>kwitansi Uji Kuat Tekan Beton - Feb 26</t>
  </si>
  <si>
    <t>Kwitansi Uji Kuat Tekan Beton - Feb 26</t>
  </si>
  <si>
    <t>Pot. Gaji Kary. Penugasan SIG 07-08 2025</t>
  </si>
  <si>
    <t>Pot. Gaji Kary. Penugasan SIG - SBI 08.2025</t>
  </si>
  <si>
    <t>Pot. Gaji Kary. Penugasan SIG - SMI 03.2025</t>
  </si>
  <si>
    <t xml:space="preserve"> Pot. Gaji Kary. Penugasan SI - SISI 10.2024</t>
  </si>
  <si>
    <t>Pot. Gaji Kary. Penugasan SIG - SBI 07.2025</t>
  </si>
  <si>
    <t>1400026372</t>
  </si>
  <si>
    <t>biaya Pemusnahan Limbah Drilliing cutting ex PTSBI</t>
  </si>
  <si>
    <t>1400026259</t>
  </si>
  <si>
    <t>Pot. Gaji Kary. Penugasan SI - SISI 01.2025</t>
  </si>
  <si>
    <t>1400027878</t>
  </si>
  <si>
    <t>PAID BY CMS BANK MANDIRI KC GRESIK RN 7100000844</t>
  </si>
  <si>
    <t>1400027879</t>
  </si>
  <si>
    <t>PAID BY CMS BANK MANDIRI KC GRESIK RN 7100000846</t>
  </si>
  <si>
    <t>1800000666</t>
  </si>
  <si>
    <t>1400027881</t>
  </si>
  <si>
    <t>1400027880</t>
  </si>
  <si>
    <t>By Pemusnahan Limbah Bottom &amp;Alter Matl. Ex PT.TLI</t>
  </si>
  <si>
    <t>1400028198</t>
  </si>
  <si>
    <t>1400028197</t>
  </si>
  <si>
    <t>1400028211</t>
  </si>
  <si>
    <t>1400028814</t>
  </si>
  <si>
    <t>1400029188</t>
  </si>
  <si>
    <t>PAID BY CMS BANK MANDIRI KC GRESIK RN 7100001088</t>
  </si>
  <si>
    <t xml:space="preserve"> Listrik Blok FF3 Bulan Januari 2026</t>
  </si>
  <si>
    <t>Tagihan Listrik Blok FF3 Bulan Januari 2026</t>
  </si>
  <si>
    <t>1400029581</t>
  </si>
  <si>
    <t>TAGIHAN LISTRIK BANK BNI 46 - FEB 26</t>
  </si>
  <si>
    <t>1400029582</t>
  </si>
  <si>
    <t>TAGIHAN LISTRIK BANK BNI 46 - JAN 26</t>
  </si>
  <si>
    <t>Pot. Gaji Kary. Penugasan SIG - KSI 11.2025</t>
  </si>
  <si>
    <t>Pot. Gaji Kary. Penugasan SIG - KSI 12.2025</t>
  </si>
  <si>
    <t>Pot. Gaji Kary. Penugasan SIG - KSI 01.2026</t>
  </si>
  <si>
    <t>1400029450</t>
  </si>
  <si>
    <t>Biaya Pemusnahan Produk Platform ex PT DESI [DOWA]</t>
  </si>
  <si>
    <t>Pot. Gaji Kary. Penugasan SIG - SIB 12.2025</t>
  </si>
  <si>
    <t>1400030243</t>
  </si>
  <si>
    <t>Tagihan Listrik DAB Des 25</t>
  </si>
  <si>
    <t>0100001942</t>
  </si>
  <si>
    <t>Pot. Gaji Kary. Penugasan SIG - SII 12.2025</t>
  </si>
  <si>
    <t>0100060878</t>
  </si>
  <si>
    <t>Kurang bayar biaya Pemusnahan Limbah Drilling Cutt</t>
  </si>
  <si>
    <t>PENAGIHAN SHARING PROFIT BULAN JANUARI 2026</t>
  </si>
  <si>
    <t>Pot. Gaji Kary. Penugasan SIG - SMBR 01.2026</t>
  </si>
  <si>
    <t>PAID BY CMS BANK MANDIRI KC GRESIK RN 2100001953</t>
  </si>
  <si>
    <t>Penagihan Penyediaan Air Bersih Januari 2026</t>
  </si>
  <si>
    <t>PAID BY CMS BANK MANDIRI KC GRESIK RN 2100001961</t>
  </si>
  <si>
    <t>Penagihan Penyediaan Air Bersih Februari 2026</t>
  </si>
  <si>
    <t>PAID BY CMS BANK MANDIRI KC GRESIK RN 2100001949</t>
  </si>
  <si>
    <t>PAID BY CMS BANK MANDIRI KC GRESIK RN 2100001964</t>
  </si>
  <si>
    <t>1400034227</t>
  </si>
  <si>
    <t>1400034226</t>
  </si>
  <si>
    <t>Tagihan Listrik Telkomsel Bulan Februari 2026</t>
  </si>
  <si>
    <t>1400034216</t>
  </si>
  <si>
    <t>1400034228</t>
  </si>
  <si>
    <t>1400034217</t>
  </si>
  <si>
    <t>PAID BY CMS BANK MANDIRI KC GRESIK RN 2100001936</t>
  </si>
  <si>
    <t>Pot. Gaji Kary. Penugasan SIG - SID  01.2026</t>
  </si>
  <si>
    <t>1400034514</t>
  </si>
  <si>
    <t xml:space="preserve"> biaya Pemusnahan Limbah SBE ex PT LEW</t>
  </si>
  <si>
    <t>PAID BY CMS BANK MANDIRI KC GRESIK RN 2100001937</t>
  </si>
  <si>
    <t>Pot. Gaji Kary. Penugasan SIG - KWSG 01.2026</t>
  </si>
  <si>
    <t>1400034223</t>
  </si>
  <si>
    <t>1400034218</t>
  </si>
  <si>
    <t>1400034219</t>
  </si>
  <si>
    <t>Pmby kerjasama Gudang &amp; Mgnt FEE Aug-Sep 2021</t>
  </si>
  <si>
    <t>Management Fee SMI AGUSTUS 2021</t>
  </si>
  <si>
    <t>1400034225</t>
  </si>
  <si>
    <t>0100007146</t>
  </si>
  <si>
    <t>Management Fee SMI Sept 2021 - pph done clear</t>
  </si>
  <si>
    <t>1400034224</t>
  </si>
  <si>
    <t>Biaya Pemusnahan Limbah Sludge NonB3 ex PT PBI</t>
  </si>
  <si>
    <t>1400034222</t>
  </si>
  <si>
    <t>1400034220</t>
  </si>
  <si>
    <t>Kurang bayar Pembayaran Kerjasama Pengelolaan Gdg</t>
  </si>
  <si>
    <t>PT. SARANA KIAT MUAT</t>
  </si>
  <si>
    <t>1400034908</t>
  </si>
  <si>
    <t>biaya Pemusnahan Limbah FABA ex PT SKM</t>
  </si>
  <si>
    <t>Biaya Pemusnahan Limbah FABA ex PT SKM</t>
  </si>
  <si>
    <t>tagihan Listrik Blok FF3 Bulan Februari 2026</t>
  </si>
  <si>
    <t>Tagihan Listrik Blok FF3 Bulan Februari 2026</t>
  </si>
  <si>
    <t>1400034996</t>
  </si>
  <si>
    <t>PNDP GS FEB-26-BPR Mentari Terang (UM)</t>
  </si>
  <si>
    <t>PENDAPATAN GRAHA SANDIYA FEBRUARI 2026</t>
  </si>
  <si>
    <t>KOPERASI SIMPAN PINJAM DAN PEMB</t>
  </si>
  <si>
    <t>1400034995</t>
  </si>
  <si>
    <t>PNDP GS FEB-26-KOPERASI SIMPAN PINJAM&amp;PEMB (UM)</t>
  </si>
  <si>
    <t>1800000148</t>
  </si>
  <si>
    <t>1400034992</t>
  </si>
  <si>
    <t>PNDP GS FEB-26-SITI ROHANAH (UM)</t>
  </si>
  <si>
    <t>FITRI NUR RAHMAWATI</t>
  </si>
  <si>
    <t>1400034994</t>
  </si>
  <si>
    <t>PNDP GS FEB-26-FITRI NUR RAHMAWATI (UM)</t>
  </si>
  <si>
    <t>BUDI UTOMO</t>
  </si>
  <si>
    <t>1400034964</t>
  </si>
  <si>
    <t>PNDP GS FEB-26-BUDI UTOMO (UM)</t>
  </si>
  <si>
    <t>FARHATINA UALLIFAH</t>
  </si>
  <si>
    <t>1400034989</t>
  </si>
  <si>
    <t>PNDP GS FEB-26-FARHATINA UALLIFAH (UM)</t>
  </si>
  <si>
    <t>NADIYA SALMA KUSTIAWAN</t>
  </si>
  <si>
    <t>1400034978</t>
  </si>
  <si>
    <t>PNDP GS FEB-26-NADIYA SALMA KUSTIAWAN (UM)</t>
  </si>
  <si>
    <t>KRISMA TETA AGUSTA</t>
  </si>
  <si>
    <t>1400034993</t>
  </si>
  <si>
    <t>PNDP GS FEB-26-KRISMA TETA AGUSTA (UM)</t>
  </si>
  <si>
    <t>HETI SUSANTO</t>
  </si>
  <si>
    <t>1400034991</t>
  </si>
  <si>
    <t>PNDP GS FEB-26-HETI SUSANTO (UM)</t>
  </si>
  <si>
    <t>AGUNG TJAHYONO</t>
  </si>
  <si>
    <t>1400034990</t>
  </si>
  <si>
    <t>PNDP GS FEB-26-AGUNG TJAHYONO (UM)</t>
  </si>
  <si>
    <t>AMIN PURNAWAN</t>
  </si>
  <si>
    <t>1400034979</t>
  </si>
  <si>
    <t>PNDP GS FEB-26-AMIN PURNAWAN (UM)</t>
  </si>
  <si>
    <t>1400034977</t>
  </si>
  <si>
    <t>PNDP GS FEB-26-NONO HARIJANTO (UM)</t>
  </si>
  <si>
    <t>1400034874</t>
  </si>
  <si>
    <t>Biaya Pemusnahan Limbah Bottom Ash ex PT ANT</t>
  </si>
  <si>
    <t>1400034965</t>
  </si>
  <si>
    <t>PNDP GS FEB-26-WAHJUDY ERNANTO PUTRO (PEL)</t>
  </si>
  <si>
    <t>ABDUL MUNIF EFENDI</t>
  </si>
  <si>
    <t>1400034966</t>
  </si>
  <si>
    <t>PNDP GS FEB-26-ABDUL MUNIF EFENDI (UM)</t>
  </si>
  <si>
    <t>1400034987</t>
  </si>
  <si>
    <t>PNDP GS FEB-26-MELATI DWI WIDOWATI (PEL)</t>
  </si>
  <si>
    <t>1400034988</t>
  </si>
  <si>
    <t>PNDP GS FEB-26-HALIM (PEL)</t>
  </si>
  <si>
    <t>Pot. Gaji Kary. Penugasan SIG - UTSG 12.2025</t>
  </si>
  <si>
    <t>1400035373</t>
  </si>
  <si>
    <t>TAGIHAN LISTRIK UTSG DEC-25</t>
  </si>
  <si>
    <t>1400034929</t>
  </si>
  <si>
    <t>Biaya Pemusnahan Produk Platform (AM) ex PT DESI</t>
  </si>
  <si>
    <t>BUNGA SHL SEMEN GRESIK JAN SD MAR 2026</t>
  </si>
  <si>
    <t>PAID BY CMS BANK MANDIRI KC GRESIK RN 2100001976</t>
  </si>
  <si>
    <t>Tagihan Asuransi Kesehatan AP VUB 2025 - 2026</t>
  </si>
  <si>
    <t>Biaya Pemusnahan Limbah FA-BA ex PT SPD</t>
  </si>
  <si>
    <t>Biaya Pemusnahan Limbah Resin Anrgnik ex PT MNJ</t>
  </si>
  <si>
    <t>Biaya Pemusnahan Limbah Glyserin Pitch Ex PT MNJ</t>
  </si>
  <si>
    <t>Biaya Pemusnahan Limbah Sludge NonB3 ex PT MNJ</t>
  </si>
  <si>
    <t>Biaya Pemusnahan Limbah FA-BA ex PT MNJ</t>
  </si>
  <si>
    <t>Kurang bayar biaya Pemusnahan Limbah Residu Produk</t>
  </si>
  <si>
    <t>Kurang bayar biaya Pemusnahan Limbah Resin Anrgnik</t>
  </si>
  <si>
    <t>Kurang bayar biaya Pemusnahan Limbah Resin Anorgni</t>
  </si>
  <si>
    <t>Kurang bayar biaya Pemusnahan Limbah Terkontaminas</t>
  </si>
  <si>
    <t>Listrik ATM KPSI &amp; KCP Bank Mandiri</t>
  </si>
  <si>
    <t>Kurang bayar biaya Pemusnahan Limbah SBE ex PT MNJ</t>
  </si>
  <si>
    <t>Kurang bayar biaya Pemusnahan Limbah Refractory Be</t>
  </si>
  <si>
    <t>Kurang bayar biaya Pemusnahan Limbah Glyserin Pitc</t>
  </si>
  <si>
    <t>Kurang bayar biaya Pemusnahan Limbah Sludge IPAL e</t>
  </si>
  <si>
    <t>Kurang bayar biaya Pemusnahan Limbah Sludge NonB3</t>
  </si>
  <si>
    <t>TAGIHAN LISTRIK INDOSAT JANUARI 2026</t>
  </si>
  <si>
    <t>Kurang bayar biaya Pemusnahan Limbah FA-BA ex PT M</t>
  </si>
  <si>
    <t>PAID BY CMS BANK MANDIRI KC GRESIK RN 7100001101</t>
  </si>
  <si>
    <t>PAID BY CMS BANK MANDIRI KC GRESIK RN 2100001819</t>
  </si>
  <si>
    <t>Tagihan Air Sanitas SWAB - September 2025</t>
  </si>
  <si>
    <t>PAID BY CMS BANK MANDIRI KC GRESIK RN 7100000900</t>
  </si>
  <si>
    <t>Tagihan Air Sanitas SWAB - Oktober 2025</t>
  </si>
  <si>
    <t>PAID BY CMS BANK MANDIRI KC GRESIK RN 7100000958</t>
  </si>
  <si>
    <t>Tagihan Listrik SWABINA Nov 25</t>
  </si>
  <si>
    <t>PAID BY CMS BANK MANDIRI KC GRESIK RN 7100000744</t>
  </si>
  <si>
    <t>Tagihan Listrik SWABINA Jun 25</t>
  </si>
  <si>
    <t>PAID BY CMS BANK MANDIRI KC GRESIK RN 7100000897</t>
  </si>
  <si>
    <t>Tagihan Listrik SWABINA Agt 25</t>
  </si>
  <si>
    <t>PAID BY CMS BANK MANDIRI KC GRESIK RN 7100000796</t>
  </si>
  <si>
    <t>Tagihan Listrik SWABINA Jul 25</t>
  </si>
  <si>
    <t>PAID BY CMS BANK MANDIRI KC GRESIK RN 7100000906</t>
  </si>
  <si>
    <t>Tagihan Listrik SWABINA Sep 25</t>
  </si>
  <si>
    <t>PAID BY CMS BANK MANDIRI KC GRESIK RN 7100000960</t>
  </si>
  <si>
    <t>Tagihan Listrik SWABINA Okt 25</t>
  </si>
  <si>
    <t>Pot. Gaji Kary. Penugasan SIG - SIB 01.2026</t>
  </si>
  <si>
    <t>PAID BY CMS BANK MANDIRI KC GRESIK RN 2100001881</t>
  </si>
  <si>
    <t>PAID BY CMS BANK MANDIRI KC GRESIK RN 2100001879</t>
  </si>
  <si>
    <t>bayar kwitansi Uji Kuat Tekan FEB-MAR26</t>
  </si>
  <si>
    <t>Kurang bayar kwitansi Uji Kuat Tekan Beton - Feb26</t>
  </si>
  <si>
    <t>kwitansi Uji Kuat Tekan Beton - Mar 26</t>
  </si>
  <si>
    <t>Kwitansi Uji Kuat Tekan Beton - Mar 26</t>
  </si>
  <si>
    <t>Kwitansi Reparasi Capping Beton - Mar 2026</t>
  </si>
  <si>
    <t>Tagihan Listrik Lantai 3 dan 4 Bulan Februari 2026</t>
  </si>
  <si>
    <t>Kurang bayar biaya Pemusnahan Limbah Alter Materia</t>
  </si>
  <si>
    <t>bayar kwitansi Uji XFR FlyAsh - Mar 26</t>
  </si>
  <si>
    <t>Kwitansi Uji XFR FlyAsh - Mar 26</t>
  </si>
  <si>
    <t>bayar biaya Pemusnahan Limbah SBE ex PT LEW</t>
  </si>
  <si>
    <t>PAID BY CMS BANK MANDIRI KC GRESIK RN 2100001807</t>
  </si>
  <si>
    <t>Pot. Gaji Kary. Penugasan SIG - SBI 09.2025</t>
  </si>
  <si>
    <t>PAID BY CMS BANK MANDIRI KC GRESIK RN 2100001890</t>
  </si>
  <si>
    <t>Penagihan Penyediaan Air Bersih Desember 2025</t>
  </si>
  <si>
    <t>PAID BY CMS BANK MANDIRI KC GRESIK RN 2100001889</t>
  </si>
  <si>
    <t>Penagihan Penyediaan Air Bersih November 2025</t>
  </si>
  <si>
    <t>TAGIHAN LISTRIK BANK BNI 46 - MAR 26</t>
  </si>
  <si>
    <t>Tagihan Listrik DAB Januari 2026</t>
  </si>
  <si>
    <t>Penagihan Penyediaan Air Bersih Jan-feb2026</t>
  </si>
  <si>
    <t>By Pemusnahan limbh Bottom ash &amp; Matrial alternatf</t>
  </si>
  <si>
    <t>TAGIHAN LISTRIK INDOSAT FEBRUARI 2026</t>
  </si>
  <si>
    <t>PAID BY CMS BANK MANDIRI KC GRESIK RN 2100001962</t>
  </si>
  <si>
    <t>Pot. Gaji Kary. Penugasan SIG - SII 01.2026</t>
  </si>
  <si>
    <t>Tagihan Listrik Telkomsel Bulan Maret 2026</t>
  </si>
  <si>
    <t>TAGHN AIR &amp; LISTRIK CV. MAHKOTA KATERING</t>
  </si>
  <si>
    <t>AGUNG TRIONO</t>
  </si>
  <si>
    <t>PNDP UM GS An. AGUNG TRIONO (MAR)</t>
  </si>
  <si>
    <t>PENDAPATAN GRAHA SANDIYA MARET 2026</t>
  </si>
  <si>
    <t>BAMBANG ERMAWANTO</t>
  </si>
  <si>
    <t>PNDP UM GS An. BAMBANG ERMAWANTO (MAR)</t>
  </si>
  <si>
    <t>PNDP UM GS An. FERNANDA FADHLI FAKHRUDDIN (MAR)</t>
  </si>
  <si>
    <t>MAHENDRA RIFQY DIVA</t>
  </si>
  <si>
    <t>PNDP UM GS An. MAHENDRA RIFQY DIVA (MAR)</t>
  </si>
  <si>
    <t>NABILA MAHARANI NAUMI</t>
  </si>
  <si>
    <t>PNDP UM GS An. NABILA MAHARANI NAUMI (MAR)</t>
  </si>
  <si>
    <t>PRIYANDOKO</t>
  </si>
  <si>
    <t>PNDP UM GS An. PRIYANDOKO (MAR)</t>
  </si>
  <si>
    <t>YULIANTO BUDI PRASETYO</t>
  </si>
  <si>
    <t>PNDP UM GS An. YULIANTO BUDI PRASETYO (MAR)</t>
  </si>
  <si>
    <t>PNDP PEL GS An. DONI KUSBIANTORO (MAR)</t>
  </si>
  <si>
    <t>PNDP PEL GS An. KOPSIM PINJAM DAN PEM (MAR)</t>
  </si>
  <si>
    <t>Penagihan Penyediaan Air Proses Januari 2026</t>
  </si>
  <si>
    <t>PNDP PEL GS An. TRI ALVIANTI PUTRI SUSRIVANI (MAR)</t>
  </si>
  <si>
    <t>Penagihan Penyediaan Air Proses Februari 2026</t>
  </si>
  <si>
    <t>PAID BY CMS BANK MANDIRI KC GRESIK RN 7100000954</t>
  </si>
  <si>
    <t>Tagihan Air Sanitas SWAB - November 2025</t>
  </si>
  <si>
    <t>PAID BY CMS BANK MANDIRI KC GRESIK RN 7100001136</t>
  </si>
  <si>
    <t>TAGIHAN LISTRIK KOP. KWSG - MAR 26</t>
  </si>
  <si>
    <t>Pot. Gaji Kary. Penugasan SIG - IKSG 10.2025</t>
  </si>
  <si>
    <t>Penagihan Kerjasama Pengelolaan Limbah B3</t>
  </si>
  <si>
    <t>PAID BY CMS BANK MANDIRI KC GRESIK RN 2100001980</t>
  </si>
  <si>
    <t>Pot. Gaji Kary. Penugasan SIG - KWSG 02.2026</t>
  </si>
  <si>
    <t>Pot. Gaji Kary. Penugasan SIG - SMBR 02.2026</t>
  </si>
  <si>
    <t>PAID BY CMS BANK MANDIRI KC GRESIK RN 2100001220</t>
  </si>
  <si>
    <t>Pot. Gaji Kary. Penugasan SI - IKSG 06.2024</t>
  </si>
  <si>
    <t>Pot. Gaji Kary. Penugasan SI - IKSG 07.2024</t>
  </si>
  <si>
    <t>Pot. Gaji Kary. Penugasan SIG - KIG 12.2025</t>
  </si>
  <si>
    <t>Tagihan Asuransi Kesehatan AP SIIB 2025 - 2026</t>
  </si>
  <si>
    <t>biaya Pengujian LOI FlyAsh</t>
  </si>
  <si>
    <t>Biaya Pengujian LOI FlyAsh</t>
  </si>
  <si>
    <t>MURI AGUNG ABADI, PT</t>
  </si>
  <si>
    <t>Biaya Pengujian Permeability 2</t>
  </si>
  <si>
    <t>Tagihan Listrik ATM Mandiri GUSI Bulan Feb 2026</t>
  </si>
  <si>
    <t>Biaya Pengujian Permeability 1</t>
  </si>
  <si>
    <t>biaya Pengujian Kimia Fisika Semen</t>
  </si>
  <si>
    <t>Biaya Pengujian Kimia Fisika Semen</t>
  </si>
  <si>
    <t>Biaya Pengujian XRD</t>
  </si>
  <si>
    <t>Pot. Gaji Kary. Penugasan SIG - SMI 02.2026</t>
  </si>
  <si>
    <t>Pot. Gaji Kary. Penugasan SIG - SMI 01.2026</t>
  </si>
  <si>
    <t>Biaya Pemusnahan Limbah Bottom&amp;Alter Matl ex PTTLI</t>
  </si>
  <si>
    <t>Pot. Gaji Kary. Penugasan SIG - KIG 11.2025</t>
  </si>
  <si>
    <t>Tagihan Listrik SMI Des 25</t>
  </si>
  <si>
    <t>Tagihan Listrik SMI Februari 2026</t>
  </si>
  <si>
    <t>Pot. Gaji Kary. Penugasan SIG - KIG 01.2026</t>
  </si>
  <si>
    <t>PAID BY CMS BANK MANDIRI KC GRESIK RN 2100002007</t>
  </si>
  <si>
    <t>Pot. Gaji Kary. Penugasan SIG - KWSG 03.2026</t>
  </si>
  <si>
    <t>PAID BY CMS BANK MANDIRI KC GRESIK RN 2100002030</t>
  </si>
  <si>
    <t>Penagihan Penyediaan Air Bersih bulan April 2026</t>
  </si>
  <si>
    <t>PAID BY CMS BANK MANDIRI KC GRESIK RN 2100002029</t>
  </si>
  <si>
    <t>Penagihan Penyediaan Air Bersih bulan Maret 2026</t>
  </si>
  <si>
    <t>PAID BY CMS BANK MANDIRI KC GRESIK RN 2100002034</t>
  </si>
  <si>
    <t>PAID BY CMS BANK MANDIRI KC GRESIK RN 2100002033</t>
  </si>
  <si>
    <t>Penagihn penydiaan Air Bersih&amp; Proses Mar-Apr26</t>
  </si>
  <si>
    <t>Penagihan Penyediaan Air Proses Maret 2026</t>
  </si>
  <si>
    <t>Penagihan Penyediaan Air Proses April 2026</t>
  </si>
  <si>
    <t>PAID BY CMS BANK MANDIRI KC GRESIK RN 2100001932</t>
  </si>
  <si>
    <t>Pot. Gaji Kary. Penugasan SIG - IKSG 01.2026</t>
  </si>
  <si>
    <t>PAID BY CMS BANK MANDIRI KC GRESIK RN 2100001906</t>
  </si>
  <si>
    <t>Pot. Gaji Kary. Penugasan SIG - IKSG 12.2025</t>
  </si>
  <si>
    <t>PAID BY CMS BANK MANDIRI KC GRESIK RN 2100001946</t>
  </si>
  <si>
    <t>Pot. Gaji Kary. Penugasan SIG - UTSG 01.2026</t>
  </si>
  <si>
    <t>PAID BY CMS BANK MANDIRI KC GRESIK RN 2100001984</t>
  </si>
  <si>
    <t>Pot. Gaji Kary. Penugasan SIG - UTSG 02.2026</t>
  </si>
  <si>
    <t>PPN Sewa Tanah di Gresik (Pem. Pipa Air PT Pet</t>
  </si>
  <si>
    <t>Pot. Gaji Kary. Penugasan SIG - SMBR 03.2026</t>
  </si>
  <si>
    <t>Kurang bayar penagihan Peny Air Bersih Feb 2026</t>
  </si>
  <si>
    <t>PAID BY CMS BANK MANDIRI KC GRESIK RN 2100001978</t>
  </si>
  <si>
    <t>Tagihan Sewa Tanah Mandiri Tuban Per. 2025 - 2029</t>
  </si>
  <si>
    <t>Tagihan Listrik Telkomsel Bulan April 2026</t>
  </si>
  <si>
    <t>Tagihan Listrik Blok FF3 Bulan April 2026</t>
  </si>
  <si>
    <t>PAID BY CMS BANK MANDIRI KC GRESIK RN 2100001710</t>
  </si>
  <si>
    <t>Pot. Gaji Kary. Penugasan SIG - SISI 06.2025</t>
  </si>
  <si>
    <t>Pot. Gaji Kary. Penugasan SIG - KSI 02.2026</t>
  </si>
  <si>
    <t>PAID BY CMS BANK MANDIRI KC GRESIK RN 2100001915</t>
  </si>
  <si>
    <t>Pot. Gaji Kary. Penugasan SIG - SKI 12.2025</t>
  </si>
  <si>
    <t>PAID BY CMS BANK MANDIRI KC GRESIK RN 2100001939</t>
  </si>
  <si>
    <t>Pot. Gaji Kary. Penugasan SIG - SKI 01.2026</t>
  </si>
  <si>
    <t>Pot. Gaji Kary. Penugasan SIG - SII 02.2026</t>
  </si>
  <si>
    <t>Pot. Gaji Kary. Penugasan SIG - SII 03.2026</t>
  </si>
  <si>
    <t>Pot. Gaji Kary. Penugasan SIG - SIB 02.2026</t>
  </si>
  <si>
    <t>Pot. Gaji Kary. Penugasan SIG - SIB 03.2026</t>
  </si>
  <si>
    <t>Pot. Gaji Kary. Penugasan SI - SMI 07.2023</t>
  </si>
  <si>
    <t>Tagihan Pem. Listrik Gresik SMI Agustus 2023</t>
  </si>
  <si>
    <t>Tagihan Listrik ATM Mandiri GUSI Bulan Jan 2026</t>
  </si>
  <si>
    <t>Tagihan Listrik ATM Mandiri GUSI Bulan Mar 2026</t>
  </si>
  <si>
    <t>Tagihan Listrik Kopi Kilen Bulan April 2026</t>
  </si>
  <si>
    <t>Tagihan Listrik Kopi Kilen Bulan Februari 2026</t>
  </si>
  <si>
    <t>Tagihan Listrik Kopi Kilen Bulan Maret 2026</t>
  </si>
  <si>
    <t>Tagihan Air Bersih SMI - Juli 23</t>
  </si>
  <si>
    <t>Tagihan Listrik Lantai 3 dan 4 Bulan April 2026</t>
  </si>
  <si>
    <t>PAID BY CMS BANK MANDIRI KC GRESIK RN 2100002021</t>
  </si>
  <si>
    <t>Pot. Gaji Kary. Penugasan SIG - SID 03.2026</t>
  </si>
  <si>
    <t>Pot. Gaji Kary. Penugasan SIG - SBI 10-11 2025</t>
  </si>
  <si>
    <t>Pot. Gaji Kary. Penugasan SIG - SBI 11.2025</t>
  </si>
  <si>
    <t>Pot. Gaji Kary. Penugasan SIG - SBI 10.2025</t>
  </si>
  <si>
    <t>Biaya Pengujian Permeability Beton</t>
  </si>
  <si>
    <t>SUMBER INTI ALAM, PT</t>
  </si>
  <si>
    <t>bayar biaya Pengujian Kuat Tekan Paving</t>
  </si>
  <si>
    <t>Biaya Pengujian Kuat Tekan Paving</t>
  </si>
  <si>
    <t>PAID BY CMS BANK MANDIRI KC GRESIK RN 7100001190</t>
  </si>
  <si>
    <t>TAGIHAN LISTRIK KOPERASI KONSUMEN KWSG - APR 26</t>
  </si>
  <si>
    <t>PAID BY CMS BANK MANDIRI KC GRESIK RN 7100001004</t>
  </si>
  <si>
    <t>Tagihan Air Sanitasi SWAB - Des 2025</t>
  </si>
  <si>
    <t>PAID BY CMS BANK MANDIRI KC GRESIK RN 7100001006</t>
  </si>
  <si>
    <t>TAGIHAN LISTRIK SWABINA DEC-25</t>
  </si>
  <si>
    <t>PAID BY CMS BANK MANDIRI KC GRESIK RN 7100001056</t>
  </si>
  <si>
    <t>TAGIHAN LISTRIK UTSG JANUARI 2026</t>
  </si>
  <si>
    <t>PAID BY CMS BANK MANDIRI KC GRESIK RN 7100001132</t>
  </si>
  <si>
    <t>TAGIHAN LISTRIK UTSG FEBRUARI 2026</t>
  </si>
  <si>
    <t>TAGIHAN LISTRIK BANK BNI 46 - APR 26</t>
  </si>
  <si>
    <t>PAID BY CMS BANK MANDIRI KC GRESIK RN 7100001134</t>
  </si>
  <si>
    <t>Tagihan Listrik DAB Februari 2026</t>
  </si>
  <si>
    <t>TAGIHAN LISTRIK INDOSAT MARET 2026</t>
  </si>
  <si>
    <t>UM GS APR26 - SMP N 3 Tuban</t>
  </si>
  <si>
    <t>PENDAPATAN GRAHA SANDIYA APRIL 2026</t>
  </si>
  <si>
    <t>SMPIT AL-Uswah Tuban</t>
  </si>
  <si>
    <t>UM GS APR26 - SMPIT AL-Uswah Tuban</t>
  </si>
  <si>
    <t>PAID BY CMS BANK MANDIRI KC GRESIK RN 7100001152</t>
  </si>
  <si>
    <t>Biaya Pemusnahan Limbah FA-BA ex PT JLSH</t>
  </si>
  <si>
    <t>biaya Pemusnahan Limbah FABA ex PTSKM</t>
  </si>
  <si>
    <t>Kurang bayar biaya Pemusnahan Limbah FABA ex PTSKM</t>
  </si>
  <si>
    <t>PAID BY CMS BANK BCA RN 7100001025</t>
  </si>
  <si>
    <t>PAID BY CMS BANK BCA RN 7100001027</t>
  </si>
  <si>
    <t>PAID BY CMS BANK BCA RN 7100001026</t>
  </si>
  <si>
    <t>PAID BY CMS BANK BCA RN 7100001069</t>
  </si>
  <si>
    <t>PAID BY CMS BANK BCA RN 7100001070</t>
  </si>
  <si>
    <t>PAID BY CMS BANK BCA RN 7100001071</t>
  </si>
  <si>
    <t>PAID BY CMS BANK BCA RN 7100001106</t>
  </si>
  <si>
    <t>PAID BY CMS BANK BCA RN 7100001127</t>
  </si>
  <si>
    <t>PAID BY CMS BANK BCA RN 7100001120</t>
  </si>
  <si>
    <t>UM GS APR26 - MAN 1 TUBAN/Moch Musta'in</t>
  </si>
  <si>
    <t>UM GS APR26 - SMP KHOIRUNNAS</t>
  </si>
  <si>
    <t>UM GS APR26 - Nanik Irawati</t>
  </si>
  <si>
    <t>SMK TARUNA JAYA PRAWIRA TUBAN</t>
  </si>
  <si>
    <t>UM GS APR26 - SMK TARUNA JAYA PRAWIRA TUBAN</t>
  </si>
  <si>
    <t>UM GS APR26 - SRI WATI</t>
  </si>
  <si>
    <t>UM GS APR26 - AINUR RODHIYAH</t>
  </si>
  <si>
    <t>UM GS APR26 - ASIYAH</t>
  </si>
  <si>
    <t>Biaya Pemusnahan Produk Platform; AM ex PT DESI</t>
  </si>
  <si>
    <t>PAID BY CMS BANK MANDIRI KC GRESIK RN 7100001185</t>
  </si>
  <si>
    <t>PEL GS APR26 - FERNANDA FADHLI FAKHRUDDIN</t>
  </si>
  <si>
    <t>PEL GS APR26 - TONI TRI TOFANI</t>
  </si>
  <si>
    <t>PEL GS APR26 - FADHIL SEPTIAWAN WAHYU</t>
  </si>
  <si>
    <t>PEL GS APR26 - MOCHAMAD SAIFUDIN</t>
  </si>
  <si>
    <t>PEL GS APR26 - ABDURROHMAN</t>
  </si>
  <si>
    <t>PEL GS APR26 - SUNARYO</t>
  </si>
  <si>
    <t>PEL GS APR26 - MAULANA RAFI MAHARDIKA</t>
  </si>
  <si>
    <t>PEL GS APR26 - FITRI NUR RAHMAWATI</t>
  </si>
  <si>
    <t>PEL GS APR26 - BUDI UTOMO</t>
  </si>
  <si>
    <t>SRI SUSILAWATI</t>
  </si>
  <si>
    <t>UM GS APR26 - SRI SUSILAWATI</t>
  </si>
  <si>
    <t>ARINTA SUKMA CINTA</t>
  </si>
  <si>
    <t>UM GS APR26 - ARINTA SUKMA CINTA</t>
  </si>
  <si>
    <t>SUYOTO</t>
  </si>
  <si>
    <t>UM GS APR26 - SUYOTO</t>
  </si>
  <si>
    <t>AGUS MARIANTO</t>
  </si>
  <si>
    <t>UM GS APR26 - AGUS MARIANTO</t>
  </si>
  <si>
    <t>AKHMAD YAZID</t>
  </si>
  <si>
    <t>UM GS APR26 - AKHMAD YAZID</t>
  </si>
  <si>
    <t>Date :</t>
  </si>
  <si>
    <t>Tgl Hari Ini</t>
  </si>
  <si>
    <t>Mapping</t>
  </si>
  <si>
    <t>Risk Status</t>
  </si>
  <si>
    <t>&gt; 365</t>
  </si>
  <si>
    <t>&gt;365</t>
  </si>
  <si>
    <t>High Risk +</t>
  </si>
  <si>
    <t>120-365</t>
  </si>
  <si>
    <t>High Risk</t>
  </si>
  <si>
    <t>90-120</t>
  </si>
  <si>
    <t>Warning +</t>
  </si>
  <si>
    <t>60-90</t>
  </si>
  <si>
    <t>Warning</t>
  </si>
  <si>
    <t>30-60</t>
  </si>
  <si>
    <t>Low Risk</t>
  </si>
  <si>
    <t>0-30</t>
  </si>
  <si>
    <t>No Risk</t>
  </si>
  <si>
    <t>Current</t>
  </si>
  <si>
    <t>TOTAL</t>
  </si>
  <si>
    <t>Cust. Number</t>
  </si>
  <si>
    <t>Cust.Name</t>
  </si>
  <si>
    <t>Custo. Typ</t>
  </si>
  <si>
    <t>Period</t>
  </si>
  <si>
    <t>Month</t>
  </si>
  <si>
    <t>Year</t>
  </si>
  <si>
    <t>Day Past Due</t>
  </si>
  <si>
    <t>Aging</t>
  </si>
  <si>
    <t>Invoice Typ</t>
  </si>
  <si>
    <t>Billing Status</t>
  </si>
  <si>
    <t>AFR</t>
  </si>
  <si>
    <t>Listrik</t>
  </si>
  <si>
    <t>SHL</t>
  </si>
  <si>
    <t>Potkar</t>
  </si>
  <si>
    <t>Return OA</t>
  </si>
  <si>
    <t>Manfee</t>
  </si>
  <si>
    <t>Air</t>
  </si>
  <si>
    <t>Sewa</t>
  </si>
  <si>
    <t>Lainnya</t>
  </si>
  <si>
    <t>RBB</t>
  </si>
  <si>
    <t>Sharing Profit</t>
  </si>
  <si>
    <t>Lab</t>
  </si>
  <si>
    <t>Tax</t>
  </si>
  <si>
    <t>Aval</t>
  </si>
  <si>
    <t>Asuransi</t>
  </si>
  <si>
    <t>Jasa</t>
  </si>
  <si>
    <t>BKTL</t>
  </si>
  <si>
    <t>Dividen</t>
  </si>
  <si>
    <t>BPJS TK</t>
  </si>
  <si>
    <t>SPPD</t>
  </si>
  <si>
    <t>(Semua)</t>
  </si>
  <si>
    <t>Sum of Payment Amount</t>
  </si>
  <si>
    <t>Average of Payment Amount</t>
  </si>
  <si>
    <t>Count of Invoice Number</t>
  </si>
  <si>
    <t>Jumlah dari Payment Amount</t>
  </si>
  <si>
    <t>Mounth Over Mounth</t>
  </si>
  <si>
    <t>2026</t>
  </si>
  <si>
    <t>Jan</t>
  </si>
  <si>
    <t>Feb</t>
  </si>
  <si>
    <t>Mar</t>
  </si>
  <si>
    <t>Apr</t>
  </si>
  <si>
    <t>Mei</t>
  </si>
  <si>
    <t>Jun</t>
  </si>
  <si>
    <t>Total Keseluruhan</t>
  </si>
  <si>
    <t>Jul</t>
  </si>
  <si>
    <t>Sep</t>
  </si>
  <si>
    <t>Month over Month</t>
  </si>
  <si>
    <t>Nov</t>
  </si>
  <si>
    <t>Agu</t>
  </si>
  <si>
    <t>Presesntase Current Paid</t>
  </si>
  <si>
    <t>Okt</t>
  </si>
  <si>
    <t>Year Over Year</t>
  </si>
  <si>
    <t>Des</t>
  </si>
  <si>
    <t>2025</t>
  </si>
  <si>
    <t>Year over Year</t>
  </si>
  <si>
    <t>Year To Date</t>
  </si>
  <si>
    <t>(Beberapa Item)</t>
  </si>
  <si>
    <t>Year to Date</t>
  </si>
  <si>
    <t>Bulan</t>
  </si>
  <si>
    <t>Realisasi Penerimaan</t>
  </si>
  <si>
    <t>Target Penerimaan</t>
  </si>
  <si>
    <t>Difference</t>
  </si>
  <si>
    <r>
      <rPr>
        <b/>
        <sz val="36"/>
        <color rgb="FFFBB03B"/>
        <rFont val="SIG Text Black"/>
      </rPr>
      <t>PAYMENT REPORT MONITORING</t>
    </r>
    <r>
      <rPr>
        <b/>
        <sz val="36"/>
        <color theme="0"/>
        <rFont val="SIG Text Black"/>
      </rPr>
      <t xml:space="preserve"> | </t>
    </r>
    <r>
      <rPr>
        <b/>
        <sz val="28"/>
        <color rgb="FFFFFF00"/>
        <rFont val="SIG Text"/>
      </rPr>
      <t xml:space="preserve">Commercial Finance 2 - </t>
    </r>
    <r>
      <rPr>
        <b/>
        <i/>
        <sz val="28"/>
        <color theme="0"/>
        <rFont val="SIG Text"/>
      </rPr>
      <t>Section Non Cemen</t>
    </r>
  </si>
  <si>
    <t xml:space="preserve">SUMMARY </t>
  </si>
  <si>
    <t>MOM</t>
  </si>
  <si>
    <t>:</t>
  </si>
  <si>
    <t>YOY</t>
  </si>
  <si>
    <t>YTD</t>
  </si>
  <si>
    <t>Row Labels</t>
  </si>
  <si>
    <t>May</t>
  </si>
  <si>
    <t>Aug</t>
  </si>
  <si>
    <t>Oct</t>
  </si>
  <si>
    <t>Dec</t>
  </si>
  <si>
    <t>Grand Total</t>
  </si>
  <si>
    <t>Penerimaan</t>
  </si>
  <si>
    <t>68.979.166.558</t>
  </si>
  <si>
    <t>67.842.259.098</t>
  </si>
  <si>
    <t>77.118.749.504</t>
  </si>
  <si>
    <t>58.312.972.478</t>
  </si>
  <si>
    <t>66.719.918.896</t>
  </si>
  <si>
    <t>75.758.205.888</t>
  </si>
  <si>
    <t>363.397.776.008</t>
  </si>
  <si>
    <t>108.486.211.605</t>
  </si>
  <si>
    <t>178.846.476.899</t>
  </si>
  <si>
    <t>215.199.826.471</t>
  </si>
  <si>
    <t>93.221.734.841</t>
  </si>
  <si>
    <t>125.301.573.809</t>
  </si>
  <si>
    <t>1.499.184.872.056</t>
  </si>
  <si>
    <t>DS</t>
  </si>
  <si>
    <t>56.655.379.651</t>
  </si>
  <si>
    <t>41.957.450.362</t>
  </si>
  <si>
    <t>44.395.799.656</t>
  </si>
  <si>
    <t>29.529.320.777</t>
  </si>
  <si>
    <t>31.165.380.885</t>
  </si>
  <si>
    <t>47.873.163.948</t>
  </si>
  <si>
    <t>34.941.260.009</t>
  </si>
  <si>
    <t>26.871.068.428</t>
  </si>
  <si>
    <t>29.514.116.026</t>
  </si>
  <si>
    <t>15.388.486.689</t>
  </si>
  <si>
    <t>19.244.694.797</t>
  </si>
  <si>
    <t>30.613.322.552</t>
  </si>
  <si>
    <t>408.149.443.780</t>
  </si>
  <si>
    <t>NS</t>
  </si>
  <si>
    <t>12.323.786.908</t>
  </si>
  <si>
    <t>25.884.808.736</t>
  </si>
  <si>
    <t>32.722.949.848</t>
  </si>
  <si>
    <t>28.783.651.701</t>
  </si>
  <si>
    <t>35.554.538.011</t>
  </si>
  <si>
    <t>27.885.041.941</t>
  </si>
  <si>
    <t>328.456.515.999</t>
  </si>
  <si>
    <t>81.615.143.177</t>
  </si>
  <si>
    <t>149.332.360.873</t>
  </si>
  <si>
    <t>199.811.339.782</t>
  </si>
  <si>
    <t>73.977.040.044</t>
  </si>
  <si>
    <t>94.688.251.257</t>
  </si>
  <si>
    <t>1.091.035.428.276</t>
  </si>
  <si>
    <t>Strategic Initiative</t>
  </si>
  <si>
    <t>23.415.618.682</t>
  </si>
  <si>
    <t>280.987.424.180</t>
  </si>
  <si>
    <t>19.657.285.348</t>
  </si>
  <si>
    <t>235.887.424.180</t>
  </si>
  <si>
    <t>3.758.333.333</t>
  </si>
  <si>
    <t>45.100.000.000</t>
  </si>
  <si>
    <t>92.394.785.240</t>
  </si>
  <si>
    <t>91.257.877.780</t>
  </si>
  <si>
    <t>100.534.368.186</t>
  </si>
  <si>
    <t>81.728.591.160</t>
  </si>
  <si>
    <t>90.135.537.578</t>
  </si>
  <si>
    <t>99.173.824.570</t>
  </si>
  <si>
    <t>386.813.394.689</t>
  </si>
  <si>
    <t>131.901.830.287</t>
  </si>
  <si>
    <t>202.262.095.580</t>
  </si>
  <si>
    <t>238.615.445.153</t>
  </si>
  <si>
    <t>116.637.353.523</t>
  </si>
  <si>
    <t>148.717.192.491</t>
  </si>
  <si>
    <t>1.780.172.296.236</t>
  </si>
  <si>
    <t>Target Penerimaan NS 20026</t>
  </si>
  <si>
    <t>Target Strategic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</si>
</sst>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 #,##0_-;_-* &quot;-&quot;_-;_-@_-"/>
    <numFmt numFmtId="164" formatCode="_(* #,##0.00_);_(* \(#,##0.00\);_(* &quot;-&quot;??_);_(@_)"/>
    <numFmt numFmtId="165" formatCode="_(* #,##0_);_(* \(#,##0\);_(* &quot;-&quot;??_);_(@_)"/>
    <numFmt numFmtId="166" formatCode="&quot;Rp&quot;#,##0_);[Red]\(&quot;Rp&quot;#,##0\)"/>
    <numFmt numFmtId="167" formatCode="dd/mm/yyyy;@"/>
    <numFmt numFmtId="168" formatCode="0_ "/>
    <numFmt numFmtId="169" formatCode="_-* #,##0_-;\-* #,##0_-;_-* &quot;-&quot;??_-;_-@_-"/>
    <numFmt numFmtId="175" formatCode="0.00000%"/>
  </numFmts>
  <fonts count="25">
    <font>
      <sz val="10"/>
      <name val="Arial"/>
    </font>
    <font>
      <sz val="10"/>
      <name val="SIG Text"/>
    </font>
    <font>
      <b/>
      <sz val="36"/>
      <color rgb="FFFBB03B"/>
      <name val="SIG Text Black"/>
    </font>
    <font>
      <sz val="10"/>
      <color theme="0"/>
      <name val="Arial"/>
    </font>
    <font>
      <sz val="10"/>
      <color rgb="FF002060"/>
      <name val="Arial"/>
    </font>
    <font>
      <sz val="10"/>
      <color theme="8" tint="-0.499984740745262"/>
      <name val="SIG Text"/>
    </font>
    <font>
      <b/>
      <sz val="16"/>
      <color theme="1"/>
      <name val="SIG Text"/>
    </font>
    <font>
      <sz val="16"/>
      <color theme="8" tint="-0.499984740745262"/>
      <name val="SIG Text"/>
    </font>
    <font>
      <sz val="16"/>
      <color theme="8" tint="-0.499984740745262"/>
      <name val="Arial"/>
    </font>
    <font>
      <sz val="10"/>
      <color theme="8" tint="-0.499984740745262"/>
      <name val="Arial"/>
    </font>
    <font>
      <b/>
      <sz val="10"/>
      <color rgb="FFFF0000"/>
      <name val="Arial"/>
    </font>
    <font>
      <b/>
      <sz val="10"/>
      <name val="Arial"/>
    </font>
    <font>
      <b/>
      <sz val="10"/>
      <name val="Arial"/>
      <charset val="134"/>
    </font>
    <font>
      <sz val="10"/>
      <name val="Arial"/>
      <charset val="134"/>
    </font>
    <font>
      <b/>
      <sz val="10"/>
      <color theme="0"/>
      <name val="Arial"/>
    </font>
    <font>
      <sz val="11"/>
      <color theme="1"/>
      <name val="Calibri"/>
      <charset val="134"/>
      <scheme val="minor"/>
    </font>
    <font>
      <b/>
      <sz val="36"/>
      <color theme="0"/>
      <name val="SIG Text Black"/>
    </font>
    <font>
      <b/>
      <sz val="28"/>
      <color rgb="FFFFFF00"/>
      <name val="SIG Text"/>
    </font>
    <font>
      <b/>
      <i/>
      <sz val="28"/>
      <color theme="0"/>
      <name val="SIG Text"/>
    </font>
    <font>
      <sz val="10"/>
      <name val="Arial"/>
    </font>
    <font>
      <sz val="10"/>
      <name val="Arial"/>
      <charset val="1"/>
    </font>
    <font>
      <b/>
      <sz val="10"/>
      <color rgb="FFFF0000"/>
      <name val="Arial"/>
      <family val="2"/>
    </font>
    <font>
      <b/>
      <sz val="10"/>
      <color rgb="FFFF0000"/>
      <name val="Arial"/>
      <charset val="134"/>
    </font>
    <font>
      <b/>
      <sz val="18"/>
      <color theme="0"/>
      <name val="SIG Text Black"/>
    </font>
    <font>
      <b/>
      <sz val="24"/>
      <color theme="0"/>
      <name val="SIG Text Black"/>
    </font>
  </fonts>
  <fills count="22">
    <fill>
      <patternFill patternType="none"/>
    </fill>
    <fill>
      <patternFill patternType="gray125"/>
    </fill>
    <fill>
      <patternFill patternType="solid">
        <fgColor theme="8" tint="-0.499984740745262"/>
        <bgColor indexed="64"/>
      </patternFill>
    </fill>
    <fill>
      <patternFill patternType="solid">
        <fgColor theme="8" tint="-0.499984740745262"/>
        <bgColor theme="4" tint="0.79995117038483843"/>
      </patternFill>
    </fill>
    <fill>
      <patternFill patternType="solid">
        <fgColor theme="4" tint="0.79998168889431442"/>
        <bgColor indexed="64"/>
      </patternFill>
    </fill>
    <fill>
      <patternFill patternType="solid">
        <fgColor rgb="FFFFE18D"/>
        <bgColor indexed="64"/>
      </patternFill>
    </fill>
    <fill>
      <patternFill patternType="solid">
        <fgColor rgb="FFDDDDDD"/>
        <bgColor indexed="64"/>
      </patternFill>
    </fill>
    <fill>
      <patternFill patternType="solid">
        <fgColor rgb="FFB3F0FF"/>
        <bgColor indexed="64"/>
      </patternFill>
    </fill>
    <fill>
      <patternFill patternType="solid">
        <fgColor rgb="FFCDE5D0"/>
        <bgColor indexed="64"/>
      </patternFill>
    </fill>
    <fill>
      <patternFill patternType="solid">
        <fgColor rgb="FFC1E399"/>
        <bgColor indexed="64"/>
      </patternFill>
    </fill>
    <fill>
      <patternFill patternType="solid">
        <fgColor rgb="FFFCFD7B"/>
        <bgColor indexed="64"/>
      </patternFill>
    </fill>
    <fill>
      <patternFill patternType="solid">
        <fgColor rgb="FFFFD35B"/>
        <bgColor indexed="64"/>
      </patternFill>
    </fill>
    <fill>
      <patternFill patternType="solid">
        <fgColor rgb="FFFF9B5F"/>
        <bgColor indexed="64"/>
      </patternFill>
    </fill>
    <fill>
      <patternFill patternType="solid">
        <fgColor rgb="FFFFC7C7"/>
        <bgColor indexed="64"/>
      </patternFill>
    </fill>
    <fill>
      <patternFill patternType="solid">
        <fgColor rgb="FFFF8181"/>
        <bgColor indexed="64"/>
      </patternFill>
    </fill>
    <fill>
      <patternFill patternType="solid">
        <fgColor rgb="FFFFFF00"/>
        <bgColor indexed="64"/>
      </patternFill>
    </fill>
    <fill>
      <patternFill patternType="solid">
        <fgColor rgb="FF002060"/>
        <bgColor indexed="64"/>
      </patternFill>
    </fill>
    <fill>
      <patternFill patternType="solid">
        <fgColor rgb="FF8DF795"/>
        <bgColor indexed="64"/>
      </patternFill>
    </fill>
    <fill>
      <patternFill patternType="solid">
        <fgColor theme="4"/>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0.14999847407452621"/>
        <bgColor indexed="64"/>
      </patternFill>
    </fill>
  </fills>
  <borders count="5">
    <border>
      <left/>
      <right/>
      <top/>
      <bottom/>
      <diagonal/>
    </border>
    <border>
      <left/>
      <right/>
      <top/>
      <bottom style="medium">
        <color rgb="FFFBB03B"/>
      </bottom>
      <diagonal/>
    </border>
    <border>
      <left/>
      <right style="thin">
        <color rgb="FFFBB03B"/>
      </right>
      <top/>
      <bottom style="medium">
        <color rgb="FFFBB03B"/>
      </bottom>
      <diagonal/>
    </border>
    <border>
      <left style="thin">
        <color rgb="FFFBB03B"/>
      </left>
      <right/>
      <top/>
      <bottom style="medium">
        <color rgb="FFFBB03B"/>
      </bottom>
      <diagonal/>
    </border>
    <border>
      <left style="thin">
        <color auto="1"/>
      </left>
      <right style="thin">
        <color auto="1"/>
      </right>
      <top style="thin">
        <color auto="1"/>
      </top>
      <bottom style="thin">
        <color auto="1"/>
      </bottom>
      <diagonal/>
    </border>
  </borders>
  <cellStyleXfs count="3">
    <xf numFmtId="0" fontId="0" fillId="0" borderId="0" applyFill="0"/>
    <xf numFmtId="164" fontId="19" fillId="0" borderId="0" applyFont="0" applyFill="0" applyBorder="0" applyAlignment="0" applyProtection="0"/>
    <xf numFmtId="9" fontId="15" fillId="0" borderId="0" applyFont="0" applyFill="0" applyBorder="0" applyAlignment="0" applyProtection="0">
      <alignment vertical="center"/>
    </xf>
  </cellStyleXfs>
  <cellXfs count="105">
    <xf numFmtId="0" fontId="0" fillId="0" borderId="0" xfId="0"/>
    <xf numFmtId="0" fontId="0" fillId="2" borderId="0" xfId="0" applyFill="1"/>
    <xf numFmtId="0" fontId="1" fillId="0" borderId="0" xfId="0" applyFont="1"/>
    <xf numFmtId="0" fontId="1" fillId="2" borderId="0" xfId="0" applyFont="1" applyFill="1"/>
    <xf numFmtId="0" fontId="4" fillId="2" borderId="0" xfId="0" applyFont="1" applyFill="1"/>
    <xf numFmtId="0" fontId="5" fillId="2" borderId="0" xfId="0" applyFont="1" applyFill="1"/>
    <xf numFmtId="0" fontId="6" fillId="3" borderId="0" xfId="0" applyFont="1" applyFill="1"/>
    <xf numFmtId="0" fontId="7" fillId="2" borderId="0" xfId="0" applyFont="1" applyFill="1"/>
    <xf numFmtId="0" fontId="8" fillId="2" borderId="0" xfId="0" applyFont="1" applyFill="1"/>
    <xf numFmtId="0" fontId="9" fillId="2" borderId="0" xfId="0" applyFont="1" applyFill="1"/>
    <xf numFmtId="165" fontId="0" fillId="0" borderId="0" xfId="1" applyNumberFormat="1" applyFont="1"/>
    <xf numFmtId="165" fontId="0" fillId="0" borderId="0" xfId="0" applyNumberFormat="1"/>
    <xf numFmtId="165" fontId="10" fillId="0" borderId="0" xfId="1" applyNumberFormat="1" applyFont="1"/>
    <xf numFmtId="0" fontId="10" fillId="0" borderId="0" xfId="0" applyFont="1"/>
    <xf numFmtId="166" fontId="0" fillId="0" borderId="0" xfId="0" applyNumberFormat="1"/>
    <xf numFmtId="0" fontId="0" fillId="0" borderId="0" xfId="0" applyAlignment="1">
      <alignment horizontal="left"/>
    </xf>
    <xf numFmtId="165" fontId="11" fillId="4" borderId="0" xfId="1" applyNumberFormat="1" applyFont="1" applyFill="1"/>
    <xf numFmtId="9" fontId="11" fillId="4" borderId="0" xfId="2" applyFont="1" applyFill="1" applyAlignment="1"/>
    <xf numFmtId="0" fontId="0" fillId="0" borderId="0" xfId="0" applyFill="1"/>
    <xf numFmtId="0" fontId="11" fillId="0" borderId="0" xfId="0" applyFont="1" applyAlignment="1">
      <alignment horizontal="center" vertical="center" wrapText="1"/>
    </xf>
    <xf numFmtId="167" fontId="0" fillId="0" borderId="0" xfId="0" applyNumberFormat="1"/>
    <xf numFmtId="167" fontId="0" fillId="0" borderId="0" xfId="0" applyNumberFormat="1" applyAlignment="1">
      <alignment horizontal="center"/>
    </xf>
    <xf numFmtId="165" fontId="0" fillId="0" borderId="0" xfId="1" applyNumberFormat="1" applyFont="1" applyAlignment="1">
      <alignment horizontal="center"/>
    </xf>
    <xf numFmtId="0" fontId="0" fillId="0" borderId="0" xfId="0" applyAlignment="1">
      <alignment vertical="center"/>
    </xf>
    <xf numFmtId="167" fontId="0" fillId="0" borderId="0" xfId="0" applyNumberFormat="1" applyAlignment="1">
      <alignment horizontal="left" vertical="center"/>
    </xf>
    <xf numFmtId="0" fontId="12" fillId="5" borderId="4" xfId="0" applyFont="1" applyFill="1" applyBorder="1" applyAlignment="1">
      <alignment horizontal="center" vertical="center"/>
    </xf>
    <xf numFmtId="0" fontId="11" fillId="6" borderId="4" xfId="0" applyFont="1" applyFill="1" applyBorder="1" applyAlignment="1">
      <alignment horizontal="center" vertical="center" wrapText="1"/>
    </xf>
    <xf numFmtId="0" fontId="13" fillId="0" borderId="4" xfId="0" applyFont="1" applyBorder="1" applyAlignment="1">
      <alignment horizontal="center"/>
    </xf>
    <xf numFmtId="0" fontId="13" fillId="8" borderId="4" xfId="0" applyFont="1" applyFill="1" applyBorder="1"/>
    <xf numFmtId="0" fontId="0" fillId="0" borderId="4" xfId="0" applyBorder="1"/>
    <xf numFmtId="0" fontId="13" fillId="9" borderId="4" xfId="0" applyFont="1" applyFill="1" applyBorder="1"/>
    <xf numFmtId="3" fontId="0" fillId="0" borderId="0" xfId="0" applyNumberFormat="1"/>
    <xf numFmtId="0" fontId="13" fillId="10" borderId="4" xfId="0" applyFont="1" applyFill="1" applyBorder="1"/>
    <xf numFmtId="0" fontId="13" fillId="11" borderId="4" xfId="0" applyFont="1" applyFill="1" applyBorder="1" applyAlignment="1">
      <alignment horizontal="left"/>
    </xf>
    <xf numFmtId="0" fontId="13" fillId="12" borderId="4" xfId="0" applyFont="1" applyFill="1" applyBorder="1" applyAlignment="1">
      <alignment horizontal="left"/>
    </xf>
    <xf numFmtId="0" fontId="13" fillId="13" borderId="4" xfId="0" applyFont="1" applyFill="1" applyBorder="1" applyAlignment="1">
      <alignment horizontal="left"/>
    </xf>
    <xf numFmtId="0" fontId="13" fillId="14" borderId="4" xfId="0" applyFont="1" applyFill="1" applyBorder="1" applyAlignment="1">
      <alignment horizontal="left"/>
    </xf>
    <xf numFmtId="167" fontId="12" fillId="0" borderId="0" xfId="0" applyNumberFormat="1" applyFont="1" applyFill="1" applyAlignment="1">
      <alignment horizontal="center" vertical="center"/>
    </xf>
    <xf numFmtId="0" fontId="13" fillId="0" borderId="0" xfId="0" applyFont="1" applyFill="1" applyAlignment="1">
      <alignment horizontal="center"/>
    </xf>
    <xf numFmtId="0" fontId="13" fillId="0" borderId="0" xfId="0" applyFont="1" applyFill="1" applyAlignment="1">
      <alignment horizontal="left"/>
    </xf>
    <xf numFmtId="167" fontId="0" fillId="0" borderId="0" xfId="0" applyNumberFormat="1" applyFill="1"/>
    <xf numFmtId="167" fontId="0" fillId="0" borderId="0" xfId="0" applyNumberFormat="1" applyFill="1" applyAlignment="1">
      <alignment horizontal="center"/>
    </xf>
    <xf numFmtId="165" fontId="0" fillId="0" borderId="0" xfId="1" applyNumberFormat="1" applyFont="1" applyFill="1" applyAlignment="1">
      <alignment horizontal="center"/>
    </xf>
    <xf numFmtId="165" fontId="0" fillId="0" borderId="0" xfId="1" applyNumberFormat="1" applyFont="1" applyFill="1"/>
    <xf numFmtId="0" fontId="14" fillId="16" borderId="4" xfId="0" applyFont="1" applyFill="1" applyBorder="1" applyAlignment="1">
      <alignment horizontal="center" vertical="center" wrapText="1"/>
    </xf>
    <xf numFmtId="167" fontId="14" fillId="16" borderId="4" xfId="0" applyNumberFormat="1" applyFont="1" applyFill="1" applyBorder="1" applyAlignment="1">
      <alignment horizontal="center" vertical="center" wrapText="1"/>
    </xf>
    <xf numFmtId="165" fontId="14" fillId="16" borderId="4" xfId="1" applyNumberFormat="1" applyFont="1" applyFill="1" applyBorder="1" applyAlignment="1">
      <alignment horizontal="center" vertical="center" wrapText="1"/>
    </xf>
    <xf numFmtId="17" fontId="0" fillId="0" borderId="0" xfId="0" applyNumberFormat="1" applyAlignment="1">
      <alignment horizontal="left"/>
    </xf>
    <xf numFmtId="167" fontId="0" fillId="0" borderId="0" xfId="0" applyNumberFormat="1" applyAlignment="1">
      <alignment horizontal="left"/>
    </xf>
    <xf numFmtId="1" fontId="0" fillId="0" borderId="0" xfId="0" applyNumberFormat="1" applyAlignment="1">
      <alignment horizontal="left"/>
    </xf>
    <xf numFmtId="168" fontId="0" fillId="0" borderId="0" xfId="0" applyNumberFormat="1" applyAlignment="1">
      <alignment horizontal="center"/>
    </xf>
    <xf numFmtId="165" fontId="0" fillId="0" borderId="0" xfId="1" applyNumberFormat="1" applyFont="1" applyAlignment="1">
      <alignment horizontal="left"/>
    </xf>
    <xf numFmtId="0" fontId="0" fillId="0" borderId="0" xfId="0" applyAlignment="1">
      <alignment horizontal="center"/>
    </xf>
    <xf numFmtId="0" fontId="0" fillId="6" borderId="4" xfId="0" applyFill="1" applyBorder="1"/>
    <xf numFmtId="0" fontId="0" fillId="6" borderId="4" xfId="0" applyFill="1" applyBorder="1" applyAlignment="1">
      <alignment horizontal="center"/>
    </xf>
    <xf numFmtId="167" fontId="0" fillId="6" borderId="4" xfId="0" applyNumberFormat="1" applyFill="1" applyBorder="1"/>
    <xf numFmtId="14" fontId="0" fillId="0" borderId="0" xfId="0" applyNumberFormat="1" applyAlignment="1">
      <alignment horizontal="right"/>
    </xf>
    <xf numFmtId="1" fontId="0" fillId="0" borderId="0" xfId="0" applyNumberFormat="1" applyAlignment="1">
      <alignment horizontal="right"/>
    </xf>
    <xf numFmtId="165" fontId="0" fillId="0" borderId="0" xfId="0" pivotButton="1" applyNumberFormat="1"/>
    <xf numFmtId="0" fontId="20" fillId="0" borderId="0" xfId="0" applyFont="1"/>
    <xf numFmtId="14" fontId="20" fillId="0" borderId="0" xfId="0" applyNumberFormat="1" applyFont="1"/>
    <xf numFmtId="14" fontId="0" fillId="6" borderId="4" xfId="0" applyNumberFormat="1" applyFill="1" applyBorder="1"/>
    <xf numFmtId="14" fontId="0" fillId="0" borderId="0" xfId="0" applyNumberFormat="1"/>
    <xf numFmtId="0" fontId="20" fillId="0" borderId="0" xfId="0" applyFont="1" applyAlignment="1">
      <alignment horizontal="left"/>
    </xf>
    <xf numFmtId="0" fontId="20" fillId="0" borderId="0" xfId="0" applyFont="1" applyAlignment="1">
      <alignment horizontal="center"/>
    </xf>
    <xf numFmtId="14" fontId="0" fillId="0" borderId="0" xfId="1" applyNumberFormat="1" applyFont="1" applyAlignment="1">
      <alignment horizontal="left"/>
    </xf>
    <xf numFmtId="0" fontId="0" fillId="0" borderId="0" xfId="1" applyNumberFormat="1" applyFont="1" applyAlignment="1">
      <alignment horizontal="left"/>
    </xf>
    <xf numFmtId="169" fontId="0" fillId="0" borderId="0" xfId="0" applyNumberFormat="1"/>
    <xf numFmtId="169" fontId="0" fillId="6" borderId="4" xfId="0" applyNumberFormat="1" applyFill="1" applyBorder="1"/>
    <xf numFmtId="169" fontId="0" fillId="0" borderId="0" xfId="1" applyNumberFormat="1" applyFont="1" applyAlignment="1">
      <alignment horizontal="right"/>
    </xf>
    <xf numFmtId="169" fontId="0" fillId="0" borderId="0" xfId="0" applyNumberFormat="1" applyAlignment="1">
      <alignment horizontal="right"/>
    </xf>
    <xf numFmtId="169" fontId="20" fillId="0" borderId="0" xfId="0" applyNumberFormat="1" applyFont="1"/>
    <xf numFmtId="0" fontId="0" fillId="0" borderId="0" xfId="0" applyFill="1" applyAlignment="1">
      <alignment wrapText="1"/>
    </xf>
    <xf numFmtId="0" fontId="0" fillId="0" borderId="0" xfId="0" pivotButton="1"/>
    <xf numFmtId="165" fontId="0" fillId="0" borderId="0" xfId="1" applyNumberFormat="1" applyFont="1" applyAlignment="1">
      <alignment wrapText="1"/>
    </xf>
    <xf numFmtId="165" fontId="11" fillId="15" borderId="4" xfId="1" applyNumberFormat="1" applyFont="1" applyFill="1" applyBorder="1"/>
    <xf numFmtId="41" fontId="0" fillId="0" borderId="0" xfId="0" applyNumberFormat="1"/>
    <xf numFmtId="165" fontId="21" fillId="0" borderId="0" xfId="1" applyNumberFormat="1" applyFont="1"/>
    <xf numFmtId="0" fontId="12" fillId="15" borderId="0" xfId="0" applyFont="1" applyFill="1"/>
    <xf numFmtId="9" fontId="11" fillId="15" borderId="0" xfId="0" applyNumberFormat="1" applyFont="1" applyFill="1"/>
    <xf numFmtId="0" fontId="23" fillId="18" borderId="0" xfId="0" applyFont="1" applyFill="1" applyAlignment="1">
      <alignment vertical="center"/>
    </xf>
    <xf numFmtId="0" fontId="24" fillId="18" borderId="0" xfId="0" applyFont="1" applyFill="1" applyAlignment="1">
      <alignment horizontal="left" vertical="center"/>
    </xf>
    <xf numFmtId="9" fontId="23" fillId="18" borderId="0" xfId="0" applyNumberFormat="1" applyFont="1" applyFill="1" applyAlignment="1">
      <alignment horizontal="left" vertical="center"/>
    </xf>
    <xf numFmtId="0" fontId="0" fillId="18" borderId="0" xfId="0" applyFill="1"/>
    <xf numFmtId="169" fontId="20" fillId="0" borderId="0" xfId="0" applyNumberFormat="1" applyFont="1" applyAlignment="1">
      <alignment horizontal="right"/>
    </xf>
    <xf numFmtId="0" fontId="2" fillId="2" borderId="0" xfId="0" applyFont="1" applyFill="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9" fontId="23" fillId="18" borderId="0" xfId="0" applyNumberFormat="1" applyFont="1" applyFill="1" applyAlignment="1">
      <alignment horizontal="left" vertical="center"/>
    </xf>
    <xf numFmtId="0" fontId="12" fillId="5" borderId="4" xfId="0" applyFont="1" applyFill="1" applyBorder="1" applyAlignment="1">
      <alignment horizontal="center" vertical="center"/>
    </xf>
    <xf numFmtId="167" fontId="12" fillId="15" borderId="4" xfId="0" applyNumberFormat="1" applyFont="1" applyFill="1" applyBorder="1" applyAlignment="1">
      <alignment horizontal="center" vertical="center"/>
    </xf>
    <xf numFmtId="167" fontId="12" fillId="7" borderId="4" xfId="0" applyNumberFormat="1" applyFont="1" applyFill="1" applyBorder="1" applyAlignment="1">
      <alignment horizontal="center" vertical="center"/>
    </xf>
    <xf numFmtId="0" fontId="22" fillId="17" borderId="0" xfId="0" applyFont="1" applyFill="1" applyAlignment="1">
      <alignment horizontal="center" vertical="center" wrapText="1"/>
    </xf>
    <xf numFmtId="0" fontId="11" fillId="0" borderId="0" xfId="0" applyFont="1"/>
    <xf numFmtId="169" fontId="11" fillId="0" borderId="0" xfId="0" applyNumberFormat="1" applyFont="1"/>
    <xf numFmtId="165" fontId="11" fillId="0" borderId="0" xfId="0" applyNumberFormat="1" applyFont="1"/>
    <xf numFmtId="0" fontId="11" fillId="0" borderId="0" xfId="0" applyFont="1" applyAlignment="1">
      <alignment horizontal="center"/>
    </xf>
    <xf numFmtId="0" fontId="11" fillId="19" borderId="0" xfId="0" applyFont="1" applyFill="1" applyAlignment="1">
      <alignment horizontal="center"/>
    </xf>
    <xf numFmtId="165" fontId="11" fillId="20" borderId="0" xfId="1" applyNumberFormat="1" applyFont="1" applyFill="1" applyAlignment="1">
      <alignment horizontal="center"/>
    </xf>
    <xf numFmtId="169" fontId="0" fillId="19" borderId="0" xfId="0" applyNumberFormat="1" applyFill="1" applyAlignment="1">
      <alignment horizontal="right"/>
    </xf>
    <xf numFmtId="165" fontId="11" fillId="21" borderId="0" xfId="0" applyNumberFormat="1" applyFont="1" applyFill="1" applyAlignment="1">
      <alignment horizontal="center"/>
    </xf>
    <xf numFmtId="165" fontId="0" fillId="21" borderId="0" xfId="0" applyNumberFormat="1" applyFill="1"/>
    <xf numFmtId="175" fontId="0" fillId="20" borderId="0" xfId="1" applyNumberFormat="1" applyFont="1" applyFill="1"/>
  </cellXfs>
  <cellStyles count="3">
    <cellStyle name="Koma" xfId="1" builtinId="3"/>
    <cellStyle name="Normal" xfId="0" builtinId="0"/>
    <cellStyle name="Persen" xfId="2" builtinId="5"/>
  </cellStyles>
  <dxfs count="36">
    <dxf>
      <numFmt numFmtId="170" formatCode="_(* #,##0.0_);_(* \(#,##0.0\);_(* &quot;-&quot;??_);_(@_)"/>
    </dxf>
    <dxf>
      <numFmt numFmtId="165" formatCode="_(* #,##0_);_(* \(#,##0\);_(* &quot;-&quot;??_);_(@_)"/>
    </dxf>
    <dxf>
      <numFmt numFmtId="166" formatCode="&quot;Rp&quot;#,##0_);[Red]\(&quot;Rp&quot;#,##0\)"/>
    </dxf>
    <dxf>
      <numFmt numFmtId="33" formatCode="_-* #,##0_-;\-* #,##0_-;_-* &quot;-&quot;_-;_-@_-"/>
    </dxf>
    <dxf>
      <numFmt numFmtId="170" formatCode="_(* #,##0.0_);_(* \(#,##0.0\);_(* &quot;-&quot;??_);_(@_)"/>
    </dxf>
    <dxf>
      <numFmt numFmtId="165" formatCode="_(* #,##0_);_(* \(#,##0\);_(* &quot;-&quot;??_);_(@_)"/>
    </dxf>
    <dxf>
      <numFmt numFmtId="170" formatCode="_(* #,##0.0_);_(* \(#,##0.0\);_(* &quot;-&quot;??_);_(@_)"/>
    </dxf>
    <dxf>
      <numFmt numFmtId="165" formatCode="_(* #,##0_);_(* \(#,##0\);_(* &quot;-&quot;??_);_(@_)"/>
    </dxf>
    <dxf>
      <numFmt numFmtId="166" formatCode="&quot;Rp&quot;#,##0_);[Red]\(&quot;Rp&quot;#,##0\)"/>
    </dxf>
    <dxf>
      <numFmt numFmtId="170" formatCode="_(* #,##0.0_);_(* \(#,##0.0\);_(* &quot;-&quot;??_);_(@_)"/>
    </dxf>
    <dxf>
      <numFmt numFmtId="165" formatCode="_(* #,##0_);_(* \(#,##0\);_(* &quot;-&quot;??_);_(@_)"/>
    </dxf>
    <dxf>
      <numFmt numFmtId="166" formatCode="&quot;Rp&quot;#,##0_);[Red]\(&quot;Rp&quot;#,##0\)"/>
    </dxf>
    <dxf>
      <numFmt numFmtId="170" formatCode="_(* #,##0.0_);_(* \(#,##0.0\);_(* &quot;-&quot;??_);_(@_)"/>
    </dxf>
    <dxf>
      <numFmt numFmtId="165" formatCode="_(* #,##0_);_(* \(#,##0\);_(* &quot;-&quot;??_);_(@_)"/>
    </dxf>
    <dxf>
      <numFmt numFmtId="166" formatCode="&quot;Rp&quot;#,##0_);[Red]\(&quot;Rp&quot;#,##0\)"/>
    </dxf>
    <dxf>
      <numFmt numFmtId="170" formatCode="_(* #,##0.0_);_(* \(#,##0.0\);_(* &quot;-&quot;??_);_(@_)"/>
    </dxf>
    <dxf>
      <numFmt numFmtId="165" formatCode="_(* #,##0_);_(* \(#,##0\);_(* &quot;-&quot;??_);_(@_)"/>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ont>
        <b/>
        <color theme="1"/>
      </font>
      <border>
        <bottom style="thin">
          <color theme="4"/>
        </bottom>
      </border>
    </dxf>
    <dxf>
      <font>
        <b val="0"/>
        <i val="0"/>
        <u val="none"/>
        <sz val="16"/>
        <color theme="1"/>
        <name val="SIG Text"/>
        <scheme val="none"/>
      </font>
      <border>
        <left style="thin">
          <color theme="4"/>
        </left>
        <right style="thin">
          <color theme="4"/>
        </right>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firstColumnStripe" dxfId="29"/>
    </tableStyle>
    <tableStyle name="SlicerStyleDark1 2" pivot="0" table="0" count="10" xr9:uid="{00000000-0011-0000-FFFF-FFFF01000000}">
      <tableStyleElement type="wholeTable" dxfId="28"/>
      <tableStyleElement type="headerRow" dxfId="27"/>
    </tableStyle>
    <tableStyle name="PivotStylePreset2_Accent1" table="0" count="10" xr9:uid="{00000000-0011-0000-FFFF-FFFF0200000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mruColors>
      <color rgb="FFFDE580"/>
      <color rgb="FFF6DD42"/>
      <color rgb="FFACC7E0"/>
      <color rgb="FF85CCAC"/>
      <color rgb="FFFBB03B"/>
      <color rgb="FF5BC5D5"/>
      <color rgb="FFFFFF00"/>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border>
        </dxf>
        <dxf>
          <font>
            <color theme="0"/>
          </font>
          <fill>
            <patternFill patternType="solid">
              <fgColor theme="4"/>
              <bgColor theme="4"/>
            </patternFill>
          </fill>
          <border>
            <left style="thin">
              <color theme="4"/>
            </left>
            <right style="thin">
              <color theme="4"/>
            </right>
            <top style="thin">
              <color theme="4"/>
            </top>
            <bottom style="thin">
              <color theme="4"/>
            </bottom>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[02. Payment Monitoring_Non Semen.xlsx]Pivot!PivotTable1</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Aging Paymen</a:t>
            </a:r>
          </a:p>
        </c:rich>
      </c:tx>
      <c:layout>
        <c:manualLayout>
          <c:xMode val="edge"/>
          <c:yMode val="edge"/>
          <c:x val="0.21960710151405746"/>
          <c:y val="1.18343195266272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pivotFmt>
    </c:pivotFmts>
    <c:plotArea>
      <c:layout/>
      <c:barChart>
        <c:barDir val="bar"/>
        <c:grouping val="clustered"/>
        <c:varyColors val="0"/>
        <c:ser>
          <c:idx val="0"/>
          <c:order val="0"/>
          <c:tx>
            <c:strRef>
              <c:f>Pivot!$R$3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Pivot!$Q$4:$Q$11</c:f>
              <c:strCache>
                <c:ptCount val="7"/>
                <c:pt idx="0">
                  <c:v>60-90</c:v>
                </c:pt>
                <c:pt idx="1">
                  <c:v>90-120</c:v>
                </c:pt>
                <c:pt idx="2">
                  <c:v>120-365</c:v>
                </c:pt>
                <c:pt idx="3">
                  <c:v>30-60</c:v>
                </c:pt>
                <c:pt idx="4">
                  <c:v>&gt;365</c:v>
                </c:pt>
                <c:pt idx="5">
                  <c:v>Current</c:v>
                </c:pt>
                <c:pt idx="6">
                  <c:v>0-30</c:v>
                </c:pt>
              </c:strCache>
            </c:strRef>
          </c:cat>
          <c:val>
            <c:numRef>
              <c:f>Pivot!$R$4:$R$11</c:f>
              <c:numCache>
                <c:formatCode>_(* #,##0_);_(* \(#,##0\);_(* "-"??_);_(@_)</c:formatCode>
                <c:ptCount val="7"/>
                <c:pt idx="0">
                  <c:v>4889532877</c:v>
                </c:pt>
                <c:pt idx="1">
                  <c:v>5190735466</c:v>
                </c:pt>
                <c:pt idx="2">
                  <c:v>22100130529</c:v>
                </c:pt>
                <c:pt idx="3">
                  <c:v>42677993097</c:v>
                </c:pt>
                <c:pt idx="4">
                  <c:v>120262192290</c:v>
                </c:pt>
                <c:pt idx="5">
                  <c:v>463724708539</c:v>
                </c:pt>
                <c:pt idx="6">
                  <c:v>1109757896128.8501</c:v>
                </c:pt>
              </c:numCache>
            </c:numRef>
          </c:val>
          <c:extLst>
            <c:ext xmlns:c16="http://schemas.microsoft.com/office/drawing/2014/chart" uri="{C3380CC4-5D6E-409C-BE32-E72D297353CC}">
              <c16:uniqueId val="{00000000-0AF5-4F8B-8323-BE20982C44A0}"/>
            </c:ext>
          </c:extLst>
        </c:ser>
        <c:dLbls>
          <c:showLegendKey val="0"/>
          <c:showVal val="0"/>
          <c:showCatName val="0"/>
          <c:showSerName val="0"/>
          <c:showPercent val="0"/>
          <c:showBubbleSize val="0"/>
        </c:dLbls>
        <c:gapWidth val="134"/>
        <c:axId val="91178504"/>
        <c:axId val="123888136"/>
      </c:barChart>
      <c:catAx>
        <c:axId val="91178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00"/>
                </a:solidFill>
                <a:latin typeface="+mn-lt"/>
                <a:ea typeface="+mn-ea"/>
                <a:cs typeface="+mn-cs"/>
              </a:defRPr>
            </a:pPr>
            <a:endParaRPr lang="en-US"/>
          </a:p>
        </c:txPr>
        <c:crossAx val="123888136"/>
        <c:crosses val="autoZero"/>
        <c:auto val="1"/>
        <c:lblAlgn val="ctr"/>
        <c:lblOffset val="100"/>
        <c:noMultiLvlLbl val="0"/>
      </c:catAx>
      <c:valAx>
        <c:axId val="12388813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crossAx val="91178504"/>
        <c:crosses val="autoZero"/>
        <c:crossBetween val="between"/>
      </c:valAx>
      <c:spPr>
        <a:noFill/>
        <a:ln>
          <a:noFill/>
        </a:ln>
        <a:effectLst/>
      </c:spPr>
    </c:plotArea>
    <c:plotVisOnly val="1"/>
    <c:dispBlanksAs val="gap"/>
    <c:showDLblsOverMax val="0"/>
  </c:chart>
  <c:spPr>
    <a:solidFill>
      <a:srgbClr val="F2F2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[02. Payment Monitoring_Non Semen.xlsx]Pivot!PivotTable17</c:name>
    <c:fmtId val="0"/>
  </c:pivotSource>
  <c:chart>
    <c:autoTitleDeleted val="1"/>
    <c:pivotFmts>
      <c:pivotFmt>
        <c:idx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pivotFmt>
      <c:pivotFmt>
        <c:idx val="2"/>
        <c:dLbl>
          <c:idx val="0"/>
          <c:layout>
            <c:manualLayout>
              <c:x val="7.4109720885466801E-2"/>
              <c:y val="-6.5358722094648088E-17"/>
            </c:manualLayout>
          </c:layout>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pivotFmt>
      <c:pivotFmt>
        <c:idx val="4"/>
        <c:dLbl>
          <c:idx val="0"/>
          <c:layout>
            <c:manualLayout>
              <c:x val="6.8334937439846005E-2"/>
              <c:y val="-1.3071744418929618E-16"/>
            </c:manualLayout>
          </c:layout>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pivotFmt>
      <c:pivotFmt>
        <c:idx val="6"/>
        <c:dLbl>
          <c:idx val="0"/>
          <c:layout>
            <c:manualLayout>
              <c:x val="8.662175168431184E-2"/>
              <c:y val="-6.5358722094648088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1742059672762276"/>
              <c:y val="-6.5358722094648088E-17"/>
            </c:manualLayout>
          </c:layout>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pivotFmt>
      <c:pivotFmt>
        <c:idx val="9"/>
        <c:dLbl>
          <c:idx val="0"/>
          <c:layout>
            <c:manualLayout>
              <c:x val="0.12127045235803657"/>
              <c:y val="0"/>
            </c:manualLayout>
          </c:layout>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0394610202117416"/>
              <c:y val="-5.3475935828877002E-3"/>
            </c:manualLayout>
          </c:layout>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92503686813002"/>
          <c:y val="3.9142319487931003E-2"/>
          <c:w val="0.66713799214306102"/>
          <c:h val="0.92180162394077503"/>
        </c:manualLayout>
      </c:layout>
      <c:barChart>
        <c:barDir val="bar"/>
        <c:grouping val="stacked"/>
        <c:varyColors val="0"/>
        <c:ser>
          <c:idx val="0"/>
          <c:order val="0"/>
          <c:tx>
            <c:strRef>
              <c:f>Pivot!$F$3</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Pt>
            <c:idx val="0"/>
            <c:invertIfNegative val="0"/>
            <c:bubble3D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extLst>
              <c:ext xmlns:c16="http://schemas.microsoft.com/office/drawing/2014/chart" uri="{C3380CC4-5D6E-409C-BE32-E72D297353CC}">
                <c16:uniqueId val="{00000004-3981-4004-8D25-046D319BA6CE}"/>
              </c:ext>
            </c:extLst>
          </c:dPt>
          <c:dPt>
            <c:idx val="2"/>
            <c:invertIfNegative val="0"/>
            <c:bubble3D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extLst>
              <c:ext xmlns:c16="http://schemas.microsoft.com/office/drawing/2014/chart" uri="{C3380CC4-5D6E-409C-BE32-E72D297353CC}">
                <c16:uniqueId val="{00000002-3981-4004-8D25-046D319BA6CE}"/>
              </c:ext>
            </c:extLst>
          </c:dPt>
          <c:dPt>
            <c:idx val="4"/>
            <c:invertIfNegative val="0"/>
            <c:bubble3D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extLst>
              <c:ext xmlns:c16="http://schemas.microsoft.com/office/drawing/2014/chart" uri="{C3380CC4-5D6E-409C-BE32-E72D297353CC}">
                <c16:uniqueId val="{00000005-3981-4004-8D25-046D319BA6CE}"/>
              </c:ext>
            </c:extLst>
          </c:dPt>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Pivot!$E$4:$E$9</c:f>
              <c:strCache>
                <c:ptCount val="5"/>
                <c:pt idx="0">
                  <c:v>PT Asuransi Central Asia</c:v>
                </c:pt>
                <c:pt idx="1">
                  <c:v>PT SEMEN PADANG</c:v>
                </c:pt>
                <c:pt idx="2">
                  <c:v>PT SOLUSI BANGUN INDONESIA</c:v>
                </c:pt>
                <c:pt idx="3">
                  <c:v>PT SEMEN TONASA</c:v>
                </c:pt>
                <c:pt idx="4">
                  <c:v>PT SEMEN GRESIK</c:v>
                </c:pt>
              </c:strCache>
            </c:strRef>
          </c:cat>
          <c:val>
            <c:numRef>
              <c:f>Pivot!$F$4:$F$9</c:f>
              <c:numCache>
                <c:formatCode>_(* #,##0_);_(* \(#,##0\);_(* "-"??_);_(@_)</c:formatCode>
                <c:ptCount val="5"/>
                <c:pt idx="0">
                  <c:v>25347667014</c:v>
                </c:pt>
                <c:pt idx="1">
                  <c:v>157234271628</c:v>
                </c:pt>
                <c:pt idx="2">
                  <c:v>321387289558</c:v>
                </c:pt>
                <c:pt idx="3">
                  <c:v>360806428121</c:v>
                </c:pt>
                <c:pt idx="4">
                  <c:v>791584942588</c:v>
                </c:pt>
              </c:numCache>
            </c:numRef>
          </c:val>
          <c:extLst>
            <c:ext xmlns:c16="http://schemas.microsoft.com/office/drawing/2014/chart" uri="{C3380CC4-5D6E-409C-BE32-E72D297353CC}">
              <c16:uniqueId val="{00000000-DE91-470E-B220-D0FFC9E7042E}"/>
            </c:ext>
          </c:extLst>
        </c:ser>
        <c:dLbls>
          <c:dLblPos val="ctr"/>
          <c:showLegendKey val="0"/>
          <c:showVal val="1"/>
          <c:showCatName val="0"/>
          <c:showSerName val="0"/>
          <c:showPercent val="0"/>
          <c:showBubbleSize val="0"/>
        </c:dLbls>
        <c:gapWidth val="81"/>
        <c:overlap val="100"/>
        <c:axId val="696701791"/>
        <c:axId val="74880269"/>
      </c:barChart>
      <c:catAx>
        <c:axId val="696701791"/>
        <c:scaling>
          <c:orientation val="minMax"/>
        </c:scaling>
        <c:delete val="0"/>
        <c:axPos val="l"/>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1600" b="1" i="0" u="none" strike="noStrike" kern="1200" baseline="0">
                <a:solidFill>
                  <a:schemeClr val="accent5">
                    <a:lumMod val="50000"/>
                  </a:schemeClr>
                </a:solidFill>
                <a:latin typeface="SIG Text" charset="0"/>
                <a:ea typeface="SIG Text" charset="0"/>
                <a:cs typeface="SIG Text" charset="0"/>
                <a:sym typeface="SIG Text" charset="0"/>
              </a:defRPr>
            </a:pPr>
            <a:endParaRPr lang="en-US"/>
          </a:p>
        </c:txPr>
        <c:crossAx val="74880269"/>
        <c:crosses val="autoZero"/>
        <c:auto val="1"/>
        <c:lblAlgn val="ctr"/>
        <c:lblOffset val="100"/>
        <c:noMultiLvlLbl val="0"/>
      </c:catAx>
      <c:valAx>
        <c:axId val="74880269"/>
        <c:scaling>
          <c:orientation val="minMax"/>
        </c:scaling>
        <c:delete val="1"/>
        <c:axPos val="b"/>
        <c:majorGridlines>
          <c:spPr>
            <a:ln w="9525" cap="flat" cmpd="sng" algn="ctr">
              <a:solidFill>
                <a:schemeClr val="lt1">
                  <a:lumMod val="90200"/>
                </a:schemeClr>
              </a:solidFill>
              <a:round/>
            </a:ln>
            <a:effectLst/>
          </c:spPr>
        </c:majorGridlines>
        <c:numFmt formatCode="_(* #,##0_);_(* \(#,##0\);_(* &quot;-&quot;??_);_(@_)" sourceLinked="1"/>
        <c:majorTickMark val="none"/>
        <c:minorTickMark val="none"/>
        <c:tickLblPos val="nextTo"/>
        <c:crossAx val="696701791"/>
        <c:crosses val="autoZero"/>
        <c:crossBetween val="between"/>
      </c:valAx>
      <c:spPr>
        <a:noFill/>
        <a:ln>
          <a:noFill/>
        </a:ln>
        <a:effectLst/>
      </c:spPr>
    </c:plotArea>
    <c:plotVisOnly val="1"/>
    <c:dispBlanksAs val="gap"/>
    <c:showDLblsOverMax val="0"/>
    <c:extLst>
      <c:ext uri="{0b15fc19-7d7d-44ad-8c2d-2c3a37ce22c3}">
        <chartProps xmlns="https://web.wps.cn/et/2018/main" chartId="{04a6d8e8-5b39-4367-8c2f-af2fd8408b67}"/>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sz="1600">
          <a:latin typeface="SIG Text" charset="0"/>
          <a:ea typeface="SIG Text" charset="0"/>
          <a:cs typeface="SIG Text" charset="0"/>
          <a:sym typeface="SIG Text"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[02. Payment Monitoring_Non Semen.xlsx]Pivot!PivotTable16</c:name>
    <c:fmtId val="0"/>
  </c:pivotSource>
  <c:chart>
    <c:autoTitleDeleted val="1"/>
    <c:pivotFmts>
      <c:pivotFmt>
        <c:idx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2"/>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3"/>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4"/>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5"/>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6"/>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a:glow>
              <a:schemeClr val="accent1">
                <a:alpha val="40000"/>
              </a:schemeClr>
            </a:glow>
          </a:effectLst>
        </c:spPr>
      </c:pivotFmt>
      <c:pivotFmt>
        <c:idx val="7"/>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8"/>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9"/>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1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11"/>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12"/>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
        <c:idx val="13"/>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pivotFmt>
    </c:pivotFmts>
    <c:plotArea>
      <c:layout>
        <c:manualLayout>
          <c:layoutTarget val="inner"/>
          <c:xMode val="edge"/>
          <c:yMode val="edge"/>
          <c:x val="2.35113423406898E-2"/>
          <c:y val="2.0132188087901799E-2"/>
          <c:w val="0.77365183204638099"/>
          <c:h val="0.816897497014618"/>
        </c:manualLayout>
      </c:layout>
      <c:doughnutChart>
        <c:varyColors val="1"/>
        <c:ser>
          <c:idx val="0"/>
          <c:order val="0"/>
          <c:tx>
            <c:strRef>
              <c:f>Pivot!$O$3</c:f>
              <c:strCache>
                <c:ptCount val="1"/>
                <c:pt idx="0">
                  <c:v>Total</c:v>
                </c:pt>
              </c:strCache>
            </c:strRef>
          </c:tx>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extLst>
              <c:ext xmlns:c16="http://schemas.microsoft.com/office/drawing/2014/chart" uri="{C3380CC4-5D6E-409C-BE32-E72D297353CC}">
                <c16:uniqueId val="{00000001-C27C-4EC3-B073-CFE2840E44B0}"/>
              </c:ext>
            </c:extLst>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160000" scaled="1"/>
                </a:gradFill>
              </a:ln>
              <a:effectLst/>
            </c:spPr>
            <c:extLst>
              <c:ext xmlns:c16="http://schemas.microsoft.com/office/drawing/2014/chart" uri="{C3380CC4-5D6E-409C-BE32-E72D297353CC}">
                <c16:uniqueId val="{00000003-C27C-4EC3-B073-CFE2840E44B0}"/>
              </c:ext>
            </c:extLst>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160000" scaled="1"/>
                </a:gradFill>
              </a:ln>
              <a:effectLst/>
            </c:spPr>
            <c:extLst>
              <c:ext xmlns:c16="http://schemas.microsoft.com/office/drawing/2014/chart" uri="{C3380CC4-5D6E-409C-BE32-E72D297353CC}">
                <c16:uniqueId val="{00000005-C27C-4EC3-B073-CFE2840E44B0}"/>
              </c:ext>
            </c:extLst>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160000" scaled="1"/>
                </a:gradFill>
              </a:ln>
              <a:effectLst/>
            </c:spPr>
            <c:extLst>
              <c:ext xmlns:c16="http://schemas.microsoft.com/office/drawing/2014/chart" uri="{C3380CC4-5D6E-409C-BE32-E72D297353CC}">
                <c16:uniqueId val="{00000007-C27C-4EC3-B073-CFE2840E44B0}"/>
              </c:ext>
            </c:extLst>
          </c:dPt>
          <c:dPt>
            <c:idx val="4"/>
            <c:bubble3D val="0"/>
            <c:spPr>
              <a:gradFill>
                <a:gsLst>
                  <a:gs pos="0">
                    <a:schemeClr val="accent5">
                      <a:hueOff val="-1670000"/>
                    </a:schemeClr>
                  </a:gs>
                  <a:gs pos="100000">
                    <a:schemeClr val="accent5"/>
                  </a:gs>
                </a:gsLst>
                <a:lin ang="5400000" scaled="0"/>
              </a:gradFill>
              <a:ln>
                <a:gradFill>
                  <a:gsLst>
                    <a:gs pos="0">
                      <a:schemeClr val="accent5">
                        <a:lumMod val="75000"/>
                        <a:hueOff val="-1670000"/>
                      </a:schemeClr>
                    </a:gs>
                    <a:gs pos="100000">
                      <a:schemeClr val="accent5">
                        <a:lumMod val="75000"/>
                      </a:schemeClr>
                    </a:gs>
                  </a:gsLst>
                  <a:lin ang="5160000" scaled="1"/>
                </a:gradFill>
              </a:ln>
              <a:effectLst/>
            </c:spPr>
            <c:extLst>
              <c:ext xmlns:c16="http://schemas.microsoft.com/office/drawing/2014/chart" uri="{C3380CC4-5D6E-409C-BE32-E72D297353CC}">
                <c16:uniqueId val="{00000009-C27C-4EC3-B073-CFE2840E44B0}"/>
              </c:ext>
            </c:extLst>
          </c:dPt>
          <c:dPt>
            <c:idx val="5"/>
            <c:bubble3D val="0"/>
            <c:spPr>
              <a:gradFill>
                <a:gsLst>
                  <a:gs pos="0">
                    <a:schemeClr val="accent6">
                      <a:hueOff val="-1670000"/>
                    </a:schemeClr>
                  </a:gs>
                  <a:gs pos="100000">
                    <a:schemeClr val="accent6"/>
                  </a:gs>
                </a:gsLst>
                <a:lin ang="5400000" scaled="0"/>
              </a:gradFill>
              <a:ln>
                <a:gradFill>
                  <a:gsLst>
                    <a:gs pos="0">
                      <a:schemeClr val="accent6">
                        <a:lumMod val="75000"/>
                        <a:hueOff val="-1670000"/>
                      </a:schemeClr>
                    </a:gs>
                    <a:gs pos="100000">
                      <a:schemeClr val="accent6">
                        <a:lumMod val="75000"/>
                      </a:schemeClr>
                    </a:gs>
                  </a:gsLst>
                  <a:lin ang="5160000" scaled="1"/>
                </a:gradFill>
              </a:ln>
              <a:effectLst/>
            </c:spPr>
            <c:extLst>
              <c:ext xmlns:c16="http://schemas.microsoft.com/office/drawing/2014/chart" uri="{C3380CC4-5D6E-409C-BE32-E72D297353CC}">
                <c16:uniqueId val="{0000000B-C27C-4EC3-B073-CFE2840E44B0}"/>
              </c:ext>
            </c:extLst>
          </c:dPt>
          <c:dPt>
            <c:idx val="6"/>
            <c:bubble3D val="0"/>
            <c:spPr>
              <a:gradFill>
                <a:gsLst>
                  <a:gs pos="0">
                    <a:schemeClr val="accent1">
                      <a:lumMod val="60000"/>
                      <a:hueOff val="-1670000"/>
                    </a:schemeClr>
                  </a:gs>
                  <a:gs pos="100000">
                    <a:schemeClr val="accent1">
                      <a:lumMod val="60000"/>
                    </a:schemeClr>
                  </a:gs>
                </a:gsLst>
                <a:lin ang="5400000" scaled="0"/>
              </a:gradFill>
              <a:ln>
                <a:gradFill>
                  <a:gsLst>
                    <a:gs pos="0">
                      <a:schemeClr val="accent1">
                        <a:lumMod val="60000"/>
                        <a:lumMod val="75000"/>
                        <a:hueOff val="-1670000"/>
                      </a:schemeClr>
                    </a:gs>
                    <a:gs pos="100000">
                      <a:schemeClr val="accent1">
                        <a:lumMod val="60000"/>
                        <a:lumMod val="75000"/>
                      </a:schemeClr>
                    </a:gs>
                  </a:gsLst>
                  <a:lin ang="5160000" scaled="1"/>
                </a:gradFill>
              </a:ln>
              <a:effectLst/>
            </c:spPr>
            <c:extLst>
              <c:ext xmlns:c16="http://schemas.microsoft.com/office/drawing/2014/chart" uri="{C3380CC4-5D6E-409C-BE32-E72D297353CC}">
                <c16:uniqueId val="{0000000D-C27C-4EC3-B073-CFE2840E44B0}"/>
              </c:ext>
            </c:extLst>
          </c:dPt>
          <c:dLbls>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showLegendKey val="0"/>
            <c:showVal val="0"/>
            <c:showCatName val="0"/>
            <c:showSerName val="0"/>
            <c:showPercent val="1"/>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Pivot!$N$4:$N$10</c:f>
              <c:strCache>
                <c:ptCount val="6"/>
                <c:pt idx="0">
                  <c:v>High Risk</c:v>
                </c:pt>
                <c:pt idx="1">
                  <c:v>High Risk +</c:v>
                </c:pt>
                <c:pt idx="2">
                  <c:v>Low Risk</c:v>
                </c:pt>
                <c:pt idx="3">
                  <c:v>Warning</c:v>
                </c:pt>
                <c:pt idx="4">
                  <c:v>Warning +</c:v>
                </c:pt>
                <c:pt idx="5">
                  <c:v>No Risk</c:v>
                </c:pt>
              </c:strCache>
            </c:strRef>
          </c:cat>
          <c:val>
            <c:numRef>
              <c:f>Pivot!$O$4:$O$10</c:f>
              <c:numCache>
                <c:formatCode>_(* #,##0_);_(* \(#,##0\);_(* "-"??_);_(@_)</c:formatCode>
                <c:ptCount val="6"/>
                <c:pt idx="0">
                  <c:v>22100130529</c:v>
                </c:pt>
                <c:pt idx="1">
                  <c:v>120262192290</c:v>
                </c:pt>
                <c:pt idx="2">
                  <c:v>42677993097</c:v>
                </c:pt>
                <c:pt idx="3">
                  <c:v>4889532877</c:v>
                </c:pt>
                <c:pt idx="4">
                  <c:v>5190735466</c:v>
                </c:pt>
                <c:pt idx="5">
                  <c:v>1573482604667.8501</c:v>
                </c:pt>
              </c:numCache>
            </c:numRef>
          </c:val>
          <c:extLst>
            <c:ext xmlns:c16="http://schemas.microsoft.com/office/drawing/2014/chart" uri="{C3380CC4-5D6E-409C-BE32-E72D297353CC}">
              <c16:uniqueId val="{0000000E-C27C-4EC3-B073-CFE2840E44B0}"/>
            </c:ext>
          </c:extLst>
        </c:ser>
        <c:dLbls>
          <c:showLegendKey val="0"/>
          <c:showVal val="0"/>
          <c:showCatName val="1"/>
          <c:showSerName val="0"/>
          <c:showPercent val="0"/>
          <c:showBubbleSize val="0"/>
          <c:showLeaderLines val="1"/>
        </c:dLbls>
        <c:firstSliceAng val="0"/>
        <c:holeSize val="39"/>
      </c:doughnutChart>
      <c:spPr>
        <a:noFill/>
        <a:ln>
          <a:noFill/>
        </a:ln>
        <a:effectLst/>
      </c:spPr>
    </c:plotArea>
    <c:legend>
      <c:legendPos val="r"/>
      <c:legendEntry>
        <c:idx val="0"/>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egendEntry>
        <c:idx val="1"/>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egendEntry>
        <c:idx val="2"/>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egendEntry>
        <c:idx val="3"/>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egendEntry>
        <c:idx val="4"/>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egendEntry>
        <c:idx val="5"/>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Entry>
      <c:layout>
        <c:manualLayout>
          <c:xMode val="edge"/>
          <c:yMode val="edge"/>
          <c:x val="0.78339337845927148"/>
          <c:y val="0.47215518178570876"/>
          <c:w val="0.19696084161309199"/>
          <c:h val="0.52192765113974204"/>
        </c:manualLayout>
      </c:layout>
      <c:overlay val="0"/>
      <c:spPr>
        <a:noFill/>
        <a:ln>
          <a:noFill/>
        </a:ln>
        <a:effectLst/>
      </c:spPr>
      <c:txPr>
        <a:bodyPr rot="0" spcFirstLastPara="0" vertOverflow="ellipsis" vert="horz" wrap="square" anchor="ctr" anchorCtr="1"/>
        <a:lstStyle/>
        <a:p>
          <a:pPr>
            <a:defRPr lang="en-US" sz="1400" b="1" i="0" u="none" strike="noStrike" kern="1200" baseline="0">
              <a:solidFill>
                <a:sysClr val="windowText" lastClr="000000"/>
              </a:solidFill>
              <a:latin typeface="SIG Text" charset="0"/>
              <a:ea typeface="SIG Text" charset="0"/>
              <a:cs typeface="SIG Text" charset="0"/>
              <a:sym typeface="SIG Text" charset="0"/>
            </a:defRPr>
          </a:pPr>
          <a:endParaRPr lang="en-US"/>
        </a:p>
      </c:txPr>
    </c:legend>
    <c:plotVisOnly val="1"/>
    <c:dispBlanksAs val="gap"/>
    <c:showDLblsOverMax val="0"/>
    <c:extLst>
      <c:ext uri="{0b15fc19-7d7d-44ad-8c2d-2c3a37ce22c3}">
        <chartProps xmlns="https://web.wps.cn/et/2018/main" chartId="{ecacb6b4-e0f0-4d01-8986-869cfd3fd3c9}"/>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sz="1400">
          <a:solidFill>
            <a:sysClr val="windowText" lastClr="000000"/>
          </a:solidFill>
          <a:latin typeface="SIG Text" charset="0"/>
          <a:ea typeface="SIG Text" charset="0"/>
          <a:cs typeface="SIG Text" charset="0"/>
          <a:sym typeface="SIG Text"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[02. Payment Monitoring_Non Semen.xlsx]Pivot!PivotTable11</c:name>
    <c:fmtId val="8"/>
  </c:pivotSource>
  <c:chart>
    <c:title>
      <c:tx>
        <c:rich>
          <a:bodyPr rot="0" spcFirstLastPara="0" vertOverflow="ellipsis" vert="horz" wrap="square" anchor="ctr" anchorCtr="1"/>
          <a:lstStyle/>
          <a:p>
            <a:pPr defTabSz="914400">
              <a:defRPr lang="en-US" sz="1680" b="1" i="0" u="none" strike="noStrike" kern="1200" baseline="0">
                <a:solidFill>
                  <a:schemeClr val="dk1">
                    <a:lumMod val="75000"/>
                    <a:lumOff val="25000"/>
                  </a:schemeClr>
                </a:solidFill>
                <a:latin typeface="SIG Text" charset="0"/>
                <a:ea typeface="SIG Text" charset="0"/>
                <a:cs typeface="SIG Text" charset="0"/>
                <a:sym typeface="SIG Text" charset="0"/>
              </a:defRPr>
            </a:pPr>
            <a:r>
              <a:rPr lang="en-ID" altLang="en-US" sz="1680" b="1">
                <a:latin typeface="SIG Text" charset="0"/>
                <a:ea typeface="SIG Text" charset="0"/>
                <a:cs typeface="SIG Text" charset="0"/>
                <a:sym typeface="SIG Text" charset="0"/>
              </a:rPr>
              <a:t>Payment Trend</a:t>
            </a:r>
          </a:p>
        </c:rich>
      </c:tx>
      <c:layout>
        <c:manualLayout>
          <c:xMode val="edge"/>
          <c:yMode val="edge"/>
          <c:x val="0.17213906220199984"/>
          <c:y val="2.4158911954187543E-2"/>
        </c:manualLayout>
      </c:layout>
      <c:overlay val="0"/>
      <c:spPr>
        <a:noFill/>
        <a:ln>
          <a:noFill/>
        </a:ln>
        <a:effectLst/>
      </c:spPr>
      <c:txPr>
        <a:bodyPr rot="0" spcFirstLastPara="0" vertOverflow="ellipsis" vert="horz" wrap="square" anchor="ctr" anchorCtr="1"/>
        <a:lstStyle/>
        <a:p>
          <a:pPr defTabSz="914400">
            <a:defRPr lang="en-US" sz="168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title>
    <c:autoTitleDeleted val="0"/>
    <c:pivotFmts>
      <c:pivotFmt>
        <c:idx val="0"/>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2.3808012189702198E-2"/>
              <c:y val="1.5229044834308E-2"/>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2.8569614627642698E-2"/>
              <c:y val="6.0916179337232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2.8569614627642698E-2"/>
              <c:y val="0"/>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3.3331217065583098E-2"/>
              <c:y val="0"/>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3.1744016252936297E-2"/>
              <c:y val="6.0916179337232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3.9680020316170399E-2"/>
              <c:y val="-1.21832358674464E-2"/>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4.4441622754110899E-2"/>
              <c:y val="-3.0458089668616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3.9680020316170399E-2"/>
              <c:y val="3.0458089668616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4.2854421941464001E-2"/>
              <c:y val="-9.1374269005847896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4.60288235667577E-2"/>
              <c:y val="6.0916179337232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Lbl>
          <c:idx val="0"/>
          <c:layout>
            <c:manualLayout>
              <c:x val="-5.7139229255285397E-2"/>
              <c:y val="6.0916179337232E-3"/>
            </c:manualLayout>
          </c:layout>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pivotFmt>
      <c:pivotFmt>
        <c:idx val="13"/>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pivotFmt>
      <c:pivotFmt>
        <c:idx val="14"/>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pivotFmt>
    </c:pivotFmts>
    <c:plotArea>
      <c:layout/>
      <c:lineChart>
        <c:grouping val="standard"/>
        <c:varyColors val="0"/>
        <c:ser>
          <c:idx val="0"/>
          <c:order val="0"/>
          <c:tx>
            <c:strRef>
              <c:f>Pivot!$C$3</c:f>
              <c:strCache>
                <c:ptCount val="1"/>
                <c:pt idx="0">
                  <c:v>Total</c:v>
                </c:pt>
              </c:strCache>
            </c:strRef>
          </c:tx>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dPt>
            <c:idx val="0"/>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0-947B-4A78-A729-2B663E9D8D11}"/>
              </c:ext>
            </c:extLst>
          </c:dPt>
          <c:dPt>
            <c:idx val="1"/>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1-947B-4A78-A729-2B663E9D8D11}"/>
              </c:ext>
            </c:extLst>
          </c:dPt>
          <c:dPt>
            <c:idx val="2"/>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2-947B-4A78-A729-2B663E9D8D11}"/>
              </c:ext>
            </c:extLst>
          </c:dPt>
          <c:dPt>
            <c:idx val="3"/>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3-947B-4A78-A729-2B663E9D8D11}"/>
              </c:ext>
            </c:extLst>
          </c:dPt>
          <c:dPt>
            <c:idx val="4"/>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4-947B-4A78-A729-2B663E9D8D11}"/>
              </c:ext>
            </c:extLst>
          </c:dPt>
          <c:dPt>
            <c:idx val="5"/>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5-947B-4A78-A729-2B663E9D8D11}"/>
              </c:ext>
            </c:extLst>
          </c:dPt>
          <c:dPt>
            <c:idx val="6"/>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6-947B-4A78-A729-2B663E9D8D11}"/>
              </c:ext>
            </c:extLst>
          </c:dPt>
          <c:dPt>
            <c:idx val="7"/>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7-947B-4A78-A729-2B663E9D8D11}"/>
              </c:ext>
            </c:extLst>
          </c:dPt>
          <c:dPt>
            <c:idx val="8"/>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8-947B-4A78-A729-2B663E9D8D11}"/>
              </c:ext>
            </c:extLst>
          </c:dPt>
          <c:dPt>
            <c:idx val="9"/>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9-947B-4A78-A729-2B663E9D8D11}"/>
              </c:ext>
            </c:extLst>
          </c:dPt>
          <c:dPt>
            <c:idx val="10"/>
            <c:marker>
              <c:symbol val="none"/>
            </c:marker>
            <c:bubble3D val="0"/>
            <c:spPr>
              <a:ln w="28575" cap="rnd">
                <a:solidFill>
                  <a:schemeClr val="accent1"/>
                </a:solidFill>
                <a:round/>
              </a:ln>
              <a:effectLst>
                <a:outerShdw blurRad="50800" dist="25400" dir="5400000" algn="t" rotWithShape="0">
                  <a:schemeClr val="accent1">
                    <a:lumMod val="50000"/>
                    <a:alpha val="30000"/>
                  </a:schemeClr>
                </a:outerShdw>
              </a:effectLst>
            </c:spPr>
            <c:extLst>
              <c:ext xmlns:c16="http://schemas.microsoft.com/office/drawing/2014/chart" uri="{C3380CC4-5D6E-409C-BE32-E72D297353CC}">
                <c16:uniqueId val="{0000000A-947B-4A78-A729-2B663E9D8D11}"/>
              </c:ext>
            </c:extLst>
          </c:dPt>
          <c:dLbls>
            <c:dLbl>
              <c:idx val="0"/>
              <c:layout>
                <c:manualLayout>
                  <c:x val="-2.3808012189702198E-2"/>
                  <c:y val="1.5229044834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7B-4A78-A729-2B663E9D8D11}"/>
                </c:ext>
              </c:extLst>
            </c:dLbl>
            <c:dLbl>
              <c:idx val="1"/>
              <c:layout>
                <c:manualLayout>
                  <c:x val="-2.8569614627642698E-2"/>
                  <c:y val="6.091617933723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7B-4A78-A729-2B663E9D8D11}"/>
                </c:ext>
              </c:extLst>
            </c:dLbl>
            <c:dLbl>
              <c:idx val="2"/>
              <c:layout>
                <c:manualLayout>
                  <c:x val="-2.8569614627642698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7B-4A78-A729-2B663E9D8D11}"/>
                </c:ext>
              </c:extLst>
            </c:dLbl>
            <c:dLbl>
              <c:idx val="3"/>
              <c:layout>
                <c:manualLayout>
                  <c:x val="-3.3331217065583098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7B-4A78-A729-2B663E9D8D11}"/>
                </c:ext>
              </c:extLst>
            </c:dLbl>
            <c:dLbl>
              <c:idx val="4"/>
              <c:layout>
                <c:manualLayout>
                  <c:x val="-3.9680020316170399E-2"/>
                  <c:y val="-1.21832358674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7B-4A78-A729-2B663E9D8D11}"/>
                </c:ext>
              </c:extLst>
            </c:dLbl>
            <c:dLbl>
              <c:idx val="5"/>
              <c:layout>
                <c:manualLayout>
                  <c:x val="-4.4441622754110899E-2"/>
                  <c:y val="-3.045808966861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7B-4A78-A729-2B663E9D8D11}"/>
                </c:ext>
              </c:extLst>
            </c:dLbl>
            <c:dLbl>
              <c:idx val="6"/>
              <c:layout>
                <c:manualLayout>
                  <c:x val="-4.2854421941464001E-2"/>
                  <c:y val="-9.137426900584789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7B-4A78-A729-2B663E9D8D11}"/>
                </c:ext>
              </c:extLst>
            </c:dLbl>
            <c:dLbl>
              <c:idx val="7"/>
              <c:layout>
                <c:manualLayout>
                  <c:x val="-5.7139229255285397E-2"/>
                  <c:y val="6.091617933723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7B-4A78-A729-2B663E9D8D11}"/>
                </c:ext>
              </c:extLst>
            </c:dLbl>
            <c:numFmt formatCode="#,##0_);[Red]\(#,##0\)" sourceLinked="0"/>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dk1">
                        <a:lumMod val="75000"/>
                        <a:lumOff val="25000"/>
                      </a:schemeClr>
                    </a:solidFill>
                    <a:latin typeface="SIG Text" charset="0"/>
                    <a:ea typeface="SIG Text" charset="0"/>
                    <a:cs typeface="SIG Text" charset="0"/>
                    <a:sym typeface="SIG Text"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19050" cap="rnd">
                <a:solidFill>
                  <a:schemeClr val="accent1"/>
                </a:solidFill>
                <a:prstDash val="sysDot"/>
              </a:ln>
              <a:effectLst/>
            </c:spPr>
            <c:trendlineType val="linear"/>
            <c:dispRSqr val="0"/>
            <c:dispEq val="0"/>
          </c:trendline>
          <c:cat>
            <c:strRef>
              <c:f>Pivot!$B$4:$B$16</c:f>
              <c:strCache>
                <c:ptCount val="12"/>
                <c:pt idx="0">
                  <c:v>Jan</c:v>
                </c:pt>
                <c:pt idx="1">
                  <c:v>Feb</c:v>
                </c:pt>
                <c:pt idx="2">
                  <c:v>Mar</c:v>
                </c:pt>
                <c:pt idx="3">
                  <c:v>Apr</c:v>
                </c:pt>
                <c:pt idx="4">
                  <c:v>Jun</c:v>
                </c:pt>
                <c:pt idx="5">
                  <c:v>Jul</c:v>
                </c:pt>
                <c:pt idx="6">
                  <c:v>Sep</c:v>
                </c:pt>
                <c:pt idx="7">
                  <c:v>Nov</c:v>
                </c:pt>
                <c:pt idx="8">
                  <c:v>Mei</c:v>
                </c:pt>
                <c:pt idx="9">
                  <c:v>Agu</c:v>
                </c:pt>
                <c:pt idx="10">
                  <c:v>Okt</c:v>
                </c:pt>
                <c:pt idx="11">
                  <c:v>Des</c:v>
                </c:pt>
              </c:strCache>
            </c:strRef>
          </c:cat>
          <c:val>
            <c:numRef>
              <c:f>Pivot!$C$4:$C$16</c:f>
              <c:numCache>
                <c:formatCode>_(* #,##0_);_(* \(#,##0\);_(* "-"??_);_(@_)</c:formatCode>
                <c:ptCount val="12"/>
                <c:pt idx="0">
                  <c:v>45470378597</c:v>
                </c:pt>
                <c:pt idx="1">
                  <c:v>72258317370.850006</c:v>
                </c:pt>
                <c:pt idx="2">
                  <c:v>61768289143</c:v>
                </c:pt>
                <c:pt idx="3">
                  <c:v>43295341727</c:v>
                </c:pt>
                <c:pt idx="4">
                  <c:v>39845940411</c:v>
                </c:pt>
                <c:pt idx="5">
                  <c:v>469235311846</c:v>
                </c:pt>
                <c:pt idx="6">
                  <c:v>213335015284</c:v>
                </c:pt>
                <c:pt idx="7">
                  <c:v>105818941044</c:v>
                </c:pt>
                <c:pt idx="8">
                  <c:v>111420629886</c:v>
                </c:pt>
                <c:pt idx="9">
                  <c:v>116191177021</c:v>
                </c:pt>
                <c:pt idx="10">
                  <c:v>285459271117</c:v>
                </c:pt>
                <c:pt idx="11">
                  <c:v>204504575480</c:v>
                </c:pt>
              </c:numCache>
            </c:numRef>
          </c:val>
          <c:smooth val="1"/>
          <c:extLst>
            <c:ext xmlns:c16="http://schemas.microsoft.com/office/drawing/2014/chart" uri="{C3380CC4-5D6E-409C-BE32-E72D297353CC}">
              <c16:uniqueId val="{0000000B-947B-4A78-A729-2B663E9D8D11}"/>
            </c:ext>
          </c:extLst>
        </c:ser>
        <c:dLbls>
          <c:showLegendKey val="0"/>
          <c:showVal val="1"/>
          <c:showCatName val="0"/>
          <c:showSerName val="0"/>
          <c:showPercent val="0"/>
          <c:showBubbleSize val="0"/>
        </c:dLbls>
        <c:hiLowLines>
          <c:spPr>
            <a:ln w="9525">
              <a:solidFill>
                <a:schemeClr val="dk1">
                  <a:lumMod val="75000"/>
                  <a:lumOff val="25000"/>
                </a:schemeClr>
              </a:solidFill>
            </a:ln>
            <a:effectLst/>
          </c:spPr>
        </c:hiLowLine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702263402"/>
        <c:axId val="999062286"/>
      </c:lineChart>
      <c:catAx>
        <c:axId val="702263402"/>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1400" b="1" i="0" u="none" strike="noStrike" kern="1200" baseline="0">
                <a:solidFill>
                  <a:schemeClr val="dk1">
                    <a:lumMod val="65000"/>
                    <a:lumOff val="35000"/>
                  </a:schemeClr>
                </a:solidFill>
                <a:latin typeface="SIG Text" charset="0"/>
                <a:ea typeface="SIG Text" charset="0"/>
                <a:cs typeface="SIG Text" charset="0"/>
                <a:sym typeface="SIG Text" charset="0"/>
              </a:defRPr>
            </a:pPr>
            <a:endParaRPr lang="en-US"/>
          </a:p>
        </c:txPr>
        <c:crossAx val="999062286"/>
        <c:crosses val="autoZero"/>
        <c:auto val="1"/>
        <c:lblAlgn val="ctr"/>
        <c:lblOffset val="100"/>
        <c:noMultiLvlLbl val="0"/>
      </c:catAx>
      <c:valAx>
        <c:axId val="999062286"/>
        <c:scaling>
          <c:orientation val="minMax"/>
        </c:scaling>
        <c:delete val="0"/>
        <c:axPos val="l"/>
        <c:minorGridlines>
          <c:spPr>
            <a:ln w="9525" cap="flat" cmpd="sng" algn="ctr">
              <a:solidFill>
                <a:schemeClr val="tx1">
                  <a:lumMod val="5000"/>
                  <a:lumOff val="95000"/>
                </a:schemeClr>
              </a:solidFill>
              <a:round/>
            </a:ln>
            <a:effectLst/>
          </c:spPr>
        </c:minorGridlines>
        <c:numFmt formatCode="#,##0_);[Red]\(#,##0\)" sourceLinked="0"/>
        <c:majorTickMark val="none"/>
        <c:minorTickMark val="none"/>
        <c:tickLblPos val="nextTo"/>
        <c:spPr>
          <a:noFill/>
          <a:ln>
            <a:noFill/>
          </a:ln>
          <a:effectLst/>
        </c:spPr>
        <c:txPr>
          <a:bodyPr rot="-60000000" spcFirstLastPara="0" vertOverflow="ellipsis" vert="horz" wrap="square" anchor="ctr" anchorCtr="1"/>
          <a:lstStyle/>
          <a:p>
            <a:pPr>
              <a:defRPr lang="en-US" sz="1400" b="1" i="0" u="none" strike="noStrike" kern="1200" baseline="0">
                <a:solidFill>
                  <a:schemeClr val="dk1">
                    <a:lumMod val="65000"/>
                    <a:lumOff val="35000"/>
                  </a:schemeClr>
                </a:solidFill>
                <a:latin typeface="SIG Text" charset="0"/>
                <a:ea typeface="SIG Text" charset="0"/>
                <a:cs typeface="SIG Text" charset="0"/>
                <a:sym typeface="SIG Text" charset="0"/>
              </a:defRPr>
            </a:pPr>
            <a:endParaRPr lang="en-US"/>
          </a:p>
        </c:txPr>
        <c:crossAx val="702263402"/>
        <c:crosses val="autoZero"/>
        <c:crossBetween val="between"/>
        <c:dispUnits>
          <c:builtInUnit val="millions"/>
          <c:dispUnitsLbl>
            <c:spPr>
              <a:noFill/>
              <a:ln>
                <a:noFill/>
              </a:ln>
              <a:effectLst/>
            </c:spPr>
            <c:txPr>
              <a:bodyPr rot="-5400000" spcFirstLastPara="0" vertOverflow="ellipsis" vert="horz" wrap="square" anchor="ctr" anchorCtr="1">
                <a:spAutoFit/>
              </a:bodyPr>
              <a:lstStyle/>
              <a:p>
                <a:pPr>
                  <a:defRPr lang="en-US" sz="1400" b="1" i="0" u="none" strike="noStrike" kern="1200" baseline="0">
                    <a:solidFill>
                      <a:schemeClr val="dk1">
                        <a:lumMod val="65000"/>
                        <a:lumOff val="35000"/>
                      </a:schemeClr>
                    </a:solidFill>
                    <a:latin typeface="SIG Text" charset="0"/>
                    <a:ea typeface="SIG Text" charset="0"/>
                    <a:cs typeface="SIG Text" charset="0"/>
                    <a:sym typeface="SIG Text" charset="0"/>
                  </a:defRPr>
                </a:pPr>
                <a:endParaRPr lang="en-US"/>
              </a:p>
            </c:txPr>
          </c:dispUnitsLbl>
        </c:dispUnits>
      </c:valAx>
      <c:spPr>
        <a:noFill/>
        <a:ln>
          <a:noFill/>
        </a:ln>
        <a:effectLst/>
      </c:spPr>
    </c:plotArea>
    <c:plotVisOnly val="1"/>
    <c:dispBlanksAs val="gap"/>
    <c:showDLblsOverMax val="0"/>
    <c:extLst>
      <c:ext uri="{0b15fc19-7d7d-44ad-8c2d-2c3a37ce22c3}">
        <chartProps xmlns="https://web.wps.cn/et/2018/main" chartId="{21fa72c6-035e-4301-a3b1-99b91719905d}"/>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sz="1400" b="1">
          <a:latin typeface="SIG Text" charset="0"/>
          <a:ea typeface="SIG Text" charset="0"/>
          <a:cs typeface="SIG Text" charset="0"/>
          <a:sym typeface="SIG Text"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3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3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styleClr val="auto"/>
    </cs:effectRef>
    <cs:fontRef idx="minor">
      <a:schemeClr val="dk1"/>
    </cs:fontRef>
    <cs:spPr>
      <a:ln w="28575" cap="rnd">
        <a:solidFill>
          <a:schemeClr val="phClr"/>
        </a:solidFill>
        <a:round/>
      </a:ln>
      <a:effectLst>
        <a:outerShdw blurRad="50800" dist="25400" dir="5400000" algn="t" rotWithShape="0">
          <a:schemeClr val="phClr">
            <a:lumMod val="50000"/>
            <a:alpha val="30000"/>
          </a:schemeClr>
        </a:outerShdw>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3.xml"/><Relationship Id="rId7"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NULL" TargetMode="External"/><Relationship Id="rId10" Type="http://schemas.openxmlformats.org/officeDocument/2006/relationships/image" Target="../media/image5.png"/><Relationship Id="rId4" Type="http://schemas.openxmlformats.org/officeDocument/2006/relationships/image" Target="../media/image1.jpe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22</xdr:col>
      <xdr:colOff>180975</xdr:colOff>
      <xdr:row>10</xdr:row>
      <xdr:rowOff>161925</xdr:rowOff>
    </xdr:from>
    <xdr:to>
      <xdr:col>29</xdr:col>
      <xdr:colOff>66675</xdr:colOff>
      <xdr:row>32</xdr:row>
      <xdr:rowOff>95250</xdr:rowOff>
    </xdr:to>
    <xdr:graphicFrame macro="">
      <xdr:nvGraphicFramePr>
        <xdr:cNvPr id="5" name="Bagan 4">
          <a:extLst>
            <a:ext uri="{FF2B5EF4-FFF2-40B4-BE49-F238E27FC236}">
              <a16:creationId xmlns:a16="http://schemas.microsoft.com/office/drawing/2014/main" id="{3142A8EC-C4AA-4CEC-AC40-F787586FCF48}"/>
            </a:ext>
            <a:ext uri="{147F2762-F138-4A5C-976F-8EAC2B608ADB}">
              <a16:predDERef xmlns:a16="http://schemas.microsoft.com/office/drawing/2014/main" pred="{00000000-0008-0000-03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33</xdr:row>
      <xdr:rowOff>66675</xdr:rowOff>
    </xdr:from>
    <xdr:to>
      <xdr:col>29</xdr:col>
      <xdr:colOff>85725</xdr:colOff>
      <xdr:row>55</xdr:row>
      <xdr:rowOff>66675</xdr:rowOff>
    </xdr:to>
    <xdr:graphicFrame macro="">
      <xdr:nvGraphicFramePr>
        <xdr:cNvPr id="4" name="Chart 3">
          <a:extLst>
            <a:ext uri="{FF2B5EF4-FFF2-40B4-BE49-F238E27FC236}">
              <a16:creationId xmlns:a16="http://schemas.microsoft.com/office/drawing/2014/main" id="{00000000-0008-0000-0300-000004000000}"/>
            </a:ext>
            <a:ext uri="{147F2762-F138-4A5C-976F-8EAC2B608ADB}">
              <a16:predDERef xmlns:a16="http://schemas.microsoft.com/office/drawing/2014/main" pred="{3142A8EC-C4AA-4CEC-AC40-F787586FCF4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133350</xdr:colOff>
      <xdr:row>11</xdr:row>
      <xdr:rowOff>9525</xdr:rowOff>
    </xdr:from>
    <xdr:to>
      <xdr:col>22</xdr:col>
      <xdr:colOff>76200</xdr:colOff>
      <xdr:row>32</xdr:row>
      <xdr:rowOff>104775</xdr:rowOff>
    </xdr:to>
    <xdr:graphicFrame macro="">
      <xdr:nvGraphicFramePr>
        <xdr:cNvPr id="3" name="Chart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110490</xdr:colOff>
      <xdr:row>4</xdr:row>
      <xdr:rowOff>11430</xdr:rowOff>
    </xdr:from>
    <xdr:to>
      <xdr:col>6</xdr:col>
      <xdr:colOff>1631950</xdr:colOff>
      <xdr:row>9</xdr:row>
      <xdr:rowOff>113030</xdr:rowOff>
    </xdr:to>
    <xdr:sp macro="" textlink="Pivot!$Q$21">
      <xdr:nvSpPr>
        <xdr:cNvPr id="8" name="Rectangles 7">
          <a:extLst>
            <a:ext uri="{FF2B5EF4-FFF2-40B4-BE49-F238E27FC236}">
              <a16:creationId xmlns:a16="http://schemas.microsoft.com/office/drawing/2014/main" id="{00000000-0008-0000-0300-000008000000}"/>
            </a:ext>
          </a:extLst>
        </xdr:cNvPr>
        <xdr:cNvSpPr/>
      </xdr:nvSpPr>
      <xdr:spPr>
        <a:xfrm>
          <a:off x="110490" y="811530"/>
          <a:ext cx="4683760" cy="95885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b"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fld id="{B36E0AFA-C73E-4DB3-98A6-BFC12AF920B7}" type="TxLink">
            <a:rPr lang="en-US" sz="2400" b="0" i="0" u="none" strike="noStrike">
              <a:solidFill>
                <a:schemeClr val="bg1"/>
              </a:solidFill>
              <a:latin typeface="SIG Text ExtraBold" pitchFamily="50" charset="0"/>
              <a:cs typeface="Arial"/>
            </a:rPr>
            <a:pPr algn="r"/>
            <a:t> 1.768.603.188.927 </a:t>
          </a:fld>
          <a:endParaRPr lang="en-US" sz="2400">
            <a:solidFill>
              <a:schemeClr val="bg1"/>
            </a:solidFill>
            <a:latin typeface="SIG Text ExtraBold" pitchFamily="50" charset="0"/>
            <a:cs typeface="SIG Text ExtraBold" charset="0"/>
          </a:endParaRPr>
        </a:p>
      </xdr:txBody>
    </xdr:sp>
    <xdr:clientData/>
  </xdr:twoCellAnchor>
  <xdr:twoCellAnchor>
    <xdr:from>
      <xdr:col>2</xdr:col>
      <xdr:colOff>490678</xdr:colOff>
      <xdr:row>4</xdr:row>
      <xdr:rowOff>26393</xdr:rowOff>
    </xdr:from>
    <xdr:to>
      <xdr:col>6</xdr:col>
      <xdr:colOff>1621100</xdr:colOff>
      <xdr:row>6</xdr:row>
      <xdr:rowOff>71272</xdr:rowOff>
    </xdr:to>
    <xdr:sp macro="" textlink="">
      <xdr:nvSpPr>
        <xdr:cNvPr id="32" name="Rectangles 31">
          <a:extLst>
            <a:ext uri="{FF2B5EF4-FFF2-40B4-BE49-F238E27FC236}">
              <a16:creationId xmlns:a16="http://schemas.microsoft.com/office/drawing/2014/main" id="{00000000-0008-0000-0300-000020000000}"/>
            </a:ext>
          </a:extLst>
        </xdr:cNvPr>
        <xdr:cNvSpPr/>
      </xdr:nvSpPr>
      <xdr:spPr>
        <a:xfrm>
          <a:off x="1214578" y="826493"/>
          <a:ext cx="3568822" cy="387779"/>
        </a:xfrm>
        <a:prstGeom prst="rect">
          <a:avLst/>
        </a:prstGeom>
        <a:ln w="38100">
          <a:solidFill>
            <a:srgbClr val="85CCAC"/>
          </a:solidFill>
        </a:ln>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D" altLang="en-US" sz="2000">
              <a:solidFill>
                <a:schemeClr val="accent6">
                  <a:lumMod val="20000"/>
                  <a:lumOff val="80000"/>
                </a:schemeClr>
              </a:solidFill>
              <a:latin typeface="SIG Text Black" charset="0"/>
              <a:cs typeface="SIG Text Black" charset="0"/>
            </a:rPr>
            <a:t>TOTAL PAYMENT</a:t>
          </a:r>
        </a:p>
      </xdr:txBody>
    </xdr:sp>
    <xdr:clientData/>
  </xdr:twoCellAnchor>
  <xdr:twoCellAnchor>
    <xdr:from>
      <xdr:col>1</xdr:col>
      <xdr:colOff>62563</xdr:colOff>
      <xdr:row>4</xdr:row>
      <xdr:rowOff>41979</xdr:rowOff>
    </xdr:from>
    <xdr:to>
      <xdr:col>2</xdr:col>
      <xdr:colOff>331766</xdr:colOff>
      <xdr:row>9</xdr:row>
      <xdr:rowOff>82482</xdr:rowOff>
    </xdr:to>
    <xdr:pic>
      <xdr:nvPicPr>
        <xdr:cNvPr id="37" name="Picture 36" descr="305,883 Wallet Sign Royalty-Free Images, Stock Photos &amp; Pictures |  Shutterstock">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4" r:link="rId5">
          <a:clrChange>
            <a:clrFrom>
              <a:srgbClr val="FFFFFF">
                <a:alpha val="100000"/>
              </a:srgbClr>
            </a:clrFrom>
            <a:clrTo>
              <a:srgbClr val="FFFFFF">
                <a:alpha val="100000"/>
                <a:alpha val="0"/>
              </a:srgbClr>
            </a:clrTo>
          </a:clrChange>
        </a:blip>
        <a:srcRect l="12206" t="10923" r="12517" b="18091"/>
        <a:stretch>
          <a:fillRect/>
        </a:stretch>
      </xdr:blipFill>
      <xdr:spPr>
        <a:xfrm>
          <a:off x="176863" y="842079"/>
          <a:ext cx="878803" cy="897753"/>
        </a:xfrm>
        <a:prstGeom prst="rect">
          <a:avLst/>
        </a:prstGeom>
        <a:noFill/>
        <a:ln>
          <a:noFill/>
        </a:ln>
      </xdr:spPr>
    </xdr:pic>
    <xdr:clientData/>
  </xdr:twoCellAnchor>
  <xdr:twoCellAnchor>
    <xdr:from>
      <xdr:col>6</xdr:col>
      <xdr:colOff>2089150</xdr:colOff>
      <xdr:row>4</xdr:row>
      <xdr:rowOff>4293</xdr:rowOff>
    </xdr:from>
    <xdr:to>
      <xdr:col>12</xdr:col>
      <xdr:colOff>292100</xdr:colOff>
      <xdr:row>9</xdr:row>
      <xdr:rowOff>122555</xdr:rowOff>
    </xdr:to>
    <xdr:sp macro="" textlink="Pivot!$L$10">
      <xdr:nvSpPr>
        <xdr:cNvPr id="17" name="Rectangles 16">
          <a:extLst>
            <a:ext uri="{FF2B5EF4-FFF2-40B4-BE49-F238E27FC236}">
              <a16:creationId xmlns:a16="http://schemas.microsoft.com/office/drawing/2014/main" id="{00000000-0008-0000-0300-000011000000}"/>
            </a:ext>
          </a:extLst>
        </xdr:cNvPr>
        <xdr:cNvSpPr/>
      </xdr:nvSpPr>
      <xdr:spPr>
        <a:xfrm>
          <a:off x="5251450" y="804393"/>
          <a:ext cx="4699000" cy="975512"/>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b"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fld id="{BB962C8B-B14F-4D97-AF65-F5344CB8AC3E}" type="TxLink">
            <a:rPr lang="en-US" sz="2400">
              <a:latin typeface="SIG Text ExtraBold" charset="0"/>
              <a:cs typeface="SIG Text ExtraBold" charset="0"/>
            </a:rPr>
            <a:pPr algn="r"/>
            <a:t> 2.399 </a:t>
          </a:fld>
          <a:endParaRPr lang="en-US" sz="2400">
            <a:latin typeface="SIG Text ExtraBold" charset="0"/>
            <a:cs typeface="SIG Text ExtraBold" charset="0"/>
          </a:endParaRPr>
        </a:p>
      </xdr:txBody>
    </xdr:sp>
    <xdr:clientData/>
  </xdr:twoCellAnchor>
  <xdr:twoCellAnchor>
    <xdr:from>
      <xdr:col>6</xdr:col>
      <xdr:colOff>3001441</xdr:colOff>
      <xdr:row>4</xdr:row>
      <xdr:rowOff>24125</xdr:rowOff>
    </xdr:from>
    <xdr:to>
      <xdr:col>12</xdr:col>
      <xdr:colOff>275467</xdr:colOff>
      <xdr:row>6</xdr:row>
      <xdr:rowOff>68579</xdr:rowOff>
    </xdr:to>
    <xdr:sp macro="" textlink="">
      <xdr:nvSpPr>
        <xdr:cNvPr id="33" name="Rectangles 32">
          <a:extLst>
            <a:ext uri="{FF2B5EF4-FFF2-40B4-BE49-F238E27FC236}">
              <a16:creationId xmlns:a16="http://schemas.microsoft.com/office/drawing/2014/main" id="{00000000-0008-0000-0300-000021000000}"/>
            </a:ext>
          </a:extLst>
        </xdr:cNvPr>
        <xdr:cNvSpPr/>
      </xdr:nvSpPr>
      <xdr:spPr>
        <a:xfrm>
          <a:off x="6163741" y="824225"/>
          <a:ext cx="3770076" cy="387354"/>
        </a:xfrm>
        <a:prstGeom prst="rect">
          <a:avLst/>
        </a:prstGeom>
        <a:ln w="38100">
          <a:solidFill>
            <a:srgbClr val="ACC7E0"/>
          </a:solidFill>
        </a:ln>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ID" altLang="en-US" sz="2000">
              <a:solidFill>
                <a:schemeClr val="accent6">
                  <a:lumMod val="20000"/>
                  <a:lumOff val="80000"/>
                </a:schemeClr>
              </a:solidFill>
              <a:latin typeface="SIG Text Black" charset="0"/>
              <a:cs typeface="SIG Text Black" charset="0"/>
            </a:rPr>
            <a:t>TOTAL INVOICE</a:t>
          </a:r>
        </a:p>
      </xdr:txBody>
    </xdr:sp>
    <xdr:clientData/>
  </xdr:twoCellAnchor>
  <xdr:twoCellAnchor>
    <xdr:from>
      <xdr:col>6</xdr:col>
      <xdr:colOff>2134573</xdr:colOff>
      <xdr:row>3</xdr:row>
      <xdr:rowOff>169545</xdr:rowOff>
    </xdr:from>
    <xdr:to>
      <xdr:col>6</xdr:col>
      <xdr:colOff>3030870</xdr:colOff>
      <xdr:row>9</xdr:row>
      <xdr:rowOff>67396</xdr:rowOff>
    </xdr:to>
    <xdr:pic>
      <xdr:nvPicPr>
        <xdr:cNvPr id="38" name="Picture 37" descr="colored outline invoice icon logo vector illustration design 41946149  Vector Art at Vecteezy">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6" r:link="rId5">
          <a:clrChange>
            <a:clrFrom>
              <a:srgbClr val="F0EFF5">
                <a:alpha val="100000"/>
              </a:srgbClr>
            </a:clrFrom>
            <a:clrTo>
              <a:srgbClr val="F0EFF5">
                <a:alpha val="100000"/>
                <a:alpha val="0"/>
              </a:srgbClr>
            </a:clrTo>
          </a:clrChange>
        </a:blip>
        <a:srcRect l="15043" t="10282" r="16264" b="13734"/>
        <a:stretch>
          <a:fillRect/>
        </a:stretch>
      </xdr:blipFill>
      <xdr:spPr>
        <a:xfrm>
          <a:off x="5296873" y="798195"/>
          <a:ext cx="896297" cy="926551"/>
        </a:xfrm>
        <a:prstGeom prst="rect">
          <a:avLst/>
        </a:prstGeom>
        <a:noFill/>
        <a:ln>
          <a:noFill/>
        </a:ln>
      </xdr:spPr>
    </xdr:pic>
    <xdr:clientData/>
  </xdr:twoCellAnchor>
  <xdr:twoCellAnchor>
    <xdr:from>
      <xdr:col>13</xdr:col>
      <xdr:colOff>141605</xdr:colOff>
      <xdr:row>4</xdr:row>
      <xdr:rowOff>4445</xdr:rowOff>
    </xdr:from>
    <xdr:to>
      <xdr:col>20</xdr:col>
      <xdr:colOff>581660</xdr:colOff>
      <xdr:row>9</xdr:row>
      <xdr:rowOff>125095</xdr:rowOff>
    </xdr:to>
    <xdr:sp macro="" textlink="Pivot!I$16">
      <xdr:nvSpPr>
        <xdr:cNvPr id="16" name="Rectangles 15">
          <a:extLst>
            <a:ext uri="{FF2B5EF4-FFF2-40B4-BE49-F238E27FC236}">
              <a16:creationId xmlns:a16="http://schemas.microsoft.com/office/drawing/2014/main" id="{00000000-0008-0000-0300-000010000000}"/>
            </a:ext>
          </a:extLst>
        </xdr:cNvPr>
        <xdr:cNvSpPr/>
      </xdr:nvSpPr>
      <xdr:spPr>
        <a:xfrm>
          <a:off x="10409555" y="804545"/>
          <a:ext cx="4707255" cy="97790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b" anchorCtr="0"/>
        <a:lstStyle/>
        <a:p>
          <a:pPr algn="r"/>
          <a:fld id="{2DAB8F75-C1D5-4750-A338-8498828A1F92}" type="TxLink">
            <a:rPr lang="en-US" altLang="en-US" sz="2400" b="0" i="0" u="none" strike="noStrike">
              <a:solidFill>
                <a:schemeClr val="bg1"/>
              </a:solidFill>
              <a:latin typeface="SIG Text ExtraBold" pitchFamily="50" charset="0"/>
              <a:cs typeface="Arial"/>
            </a:rPr>
            <a:pPr algn="r"/>
            <a:t>Rp737.225.173 </a:t>
          </a:fld>
          <a:endParaRPr lang="en-ID" altLang="en-US" sz="2400">
            <a:solidFill>
              <a:schemeClr val="bg1"/>
            </a:solidFill>
            <a:latin typeface="SIG Text ExtraBold" pitchFamily="50" charset="0"/>
          </a:endParaRPr>
        </a:p>
      </xdr:txBody>
    </xdr:sp>
    <xdr:clientData/>
  </xdr:twoCellAnchor>
  <xdr:twoCellAnchor>
    <xdr:from>
      <xdr:col>14</xdr:col>
      <xdr:colOff>515812</xdr:colOff>
      <xdr:row>4</xdr:row>
      <xdr:rowOff>24326</xdr:rowOff>
    </xdr:from>
    <xdr:to>
      <xdr:col>20</xdr:col>
      <xdr:colOff>568825</xdr:colOff>
      <xdr:row>6</xdr:row>
      <xdr:rowOff>70349</xdr:rowOff>
    </xdr:to>
    <xdr:sp macro="" textlink="">
      <xdr:nvSpPr>
        <xdr:cNvPr id="34" name="Rectangles 33">
          <a:extLst>
            <a:ext uri="{FF2B5EF4-FFF2-40B4-BE49-F238E27FC236}">
              <a16:creationId xmlns:a16="http://schemas.microsoft.com/office/drawing/2014/main" id="{00000000-0008-0000-0300-000022000000}"/>
            </a:ext>
            <a:ext uri="{147F2762-F138-4A5C-976F-8EAC2B608ADB}">
              <a16:predDERef xmlns:a16="http://schemas.microsoft.com/office/drawing/2014/main" pred="{00000000-0008-0000-0300-000010000000}"/>
            </a:ext>
          </a:extLst>
        </xdr:cNvPr>
        <xdr:cNvSpPr/>
      </xdr:nvSpPr>
      <xdr:spPr>
        <a:xfrm>
          <a:off x="11393362" y="786326"/>
          <a:ext cx="3710613" cy="369873"/>
        </a:xfrm>
        <a:prstGeom prst="rect">
          <a:avLst/>
        </a:prstGeom>
        <a:ln w="38100">
          <a:solidFill>
            <a:srgbClr val="FDE580"/>
          </a:solidFill>
        </a:ln>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2000">
              <a:solidFill>
                <a:schemeClr val="accent6">
                  <a:lumMod val="20000"/>
                  <a:lumOff val="80000"/>
                </a:schemeClr>
              </a:solidFill>
              <a:latin typeface="SIG Text Black"/>
            </a:rPr>
            <a:t>AVERAGE PAYMENT</a:t>
          </a:r>
        </a:p>
      </xdr:txBody>
    </xdr:sp>
    <xdr:clientData/>
  </xdr:twoCellAnchor>
  <xdr:twoCellAnchor>
    <xdr:from>
      <xdr:col>13</xdr:col>
      <xdr:colOff>243002</xdr:colOff>
      <xdr:row>4</xdr:row>
      <xdr:rowOff>34888</xdr:rowOff>
    </xdr:from>
    <xdr:to>
      <xdr:col>14</xdr:col>
      <xdr:colOff>351523</xdr:colOff>
      <xdr:row>9</xdr:row>
      <xdr:rowOff>95274</xdr:rowOff>
    </xdr:to>
    <xdr:pic>
      <xdr:nvPicPr>
        <xdr:cNvPr id="39" name="Picture 38" descr="Calculator Thin Line Icon, Filled Outline Vector Logo Illustration, Linear  Colorful Pictogram Isolated on White Stock Vector - Illustration of  colorful, linear: 96026837">
          <a:extLst>
            <a:ext uri="{FF2B5EF4-FFF2-40B4-BE49-F238E27FC236}">
              <a16:creationId xmlns:a16="http://schemas.microsoft.com/office/drawing/2014/main" id="{00000000-0008-0000-0300-000027000000}"/>
            </a:ext>
            <a:ext uri="{147F2762-F138-4A5C-976F-8EAC2B608ADB}">
              <a16:predDERef xmlns:a16="http://schemas.microsoft.com/office/drawing/2014/main" pred="{00000000-0008-0000-0300-000022000000}"/>
            </a:ext>
          </a:extLst>
        </xdr:cNvPr>
        <xdr:cNvPicPr>
          <a:picLocks noChangeAspect="1"/>
        </xdr:cNvPicPr>
      </xdr:nvPicPr>
      <xdr:blipFill>
        <a:blip xmlns:r="http://schemas.openxmlformats.org/officeDocument/2006/relationships" r:embed="rId7" r:link="rId5">
          <a:clrChange>
            <a:clrFrom>
              <a:srgbClr val="ACABD5">
                <a:alpha val="100000"/>
              </a:srgbClr>
            </a:clrFrom>
            <a:clrTo>
              <a:srgbClr val="ACABD5">
                <a:alpha val="100000"/>
                <a:alpha val="0"/>
              </a:srgbClr>
            </a:clrTo>
          </a:clrChange>
        </a:blip>
        <a:srcRect l="29376" t="24429" r="30578" b="23520"/>
        <a:stretch>
          <a:fillRect/>
        </a:stretch>
      </xdr:blipFill>
      <xdr:spPr>
        <a:xfrm>
          <a:off x="10510952" y="796888"/>
          <a:ext cx="718121" cy="870011"/>
        </a:xfrm>
        <a:prstGeom prst="rect">
          <a:avLst/>
        </a:prstGeom>
        <a:noFill/>
        <a:ln>
          <a:noFill/>
        </a:ln>
      </xdr:spPr>
    </xdr:pic>
    <xdr:clientData/>
  </xdr:twoCellAnchor>
  <xdr:twoCellAnchor>
    <xdr:from>
      <xdr:col>21</xdr:col>
      <xdr:colOff>431800</xdr:colOff>
      <xdr:row>4</xdr:row>
      <xdr:rowOff>12700</xdr:rowOff>
    </xdr:from>
    <xdr:to>
      <xdr:col>29</xdr:col>
      <xdr:colOff>50800</xdr:colOff>
      <xdr:row>9</xdr:row>
      <xdr:rowOff>123190</xdr:rowOff>
    </xdr:to>
    <xdr:sp macro="" textlink="Pivot!$L$12">
      <xdr:nvSpPr>
        <xdr:cNvPr id="15" name="Rectangles 14">
          <a:extLst>
            <a:ext uri="{FF2B5EF4-FFF2-40B4-BE49-F238E27FC236}">
              <a16:creationId xmlns:a16="http://schemas.microsoft.com/office/drawing/2014/main" id="{00000000-0008-0000-0300-00000F000000}"/>
            </a:ext>
          </a:extLst>
        </xdr:cNvPr>
        <xdr:cNvSpPr/>
      </xdr:nvSpPr>
      <xdr:spPr>
        <a:xfrm>
          <a:off x="15576550" y="812800"/>
          <a:ext cx="4705350" cy="96774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b"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fld id="{CF93287B-3CFB-4B78-B01B-08FD5040E42B}" type="TxLink">
            <a:rPr lang="en-US" sz="2400" b="1" i="0" u="none" strike="noStrike">
              <a:solidFill>
                <a:schemeClr val="bg1"/>
              </a:solidFill>
              <a:latin typeface="SIG Text ExtraBold" pitchFamily="50" charset="0"/>
              <a:cs typeface="Arial"/>
            </a:rPr>
            <a:pPr algn="r"/>
            <a:t>52%</a:t>
          </a:fld>
          <a:endParaRPr lang="en-US" sz="2400">
            <a:solidFill>
              <a:schemeClr val="bg1"/>
            </a:solidFill>
            <a:latin typeface="SIG Text ExtraBold" pitchFamily="50" charset="0"/>
            <a:cs typeface="SIG Text ExtraBold" charset="0"/>
          </a:endParaRPr>
        </a:p>
      </xdr:txBody>
    </xdr:sp>
    <xdr:clientData/>
  </xdr:twoCellAnchor>
  <xdr:twoCellAnchor>
    <xdr:from>
      <xdr:col>23</xdr:col>
      <xdr:colOff>351992</xdr:colOff>
      <xdr:row>4</xdr:row>
      <xdr:rowOff>30541</xdr:rowOff>
    </xdr:from>
    <xdr:to>
      <xdr:col>29</xdr:col>
      <xdr:colOff>37365</xdr:colOff>
      <xdr:row>6</xdr:row>
      <xdr:rowOff>72153</xdr:rowOff>
    </xdr:to>
    <xdr:sp macro="" textlink="">
      <xdr:nvSpPr>
        <xdr:cNvPr id="35" name="Rectangles 34">
          <a:extLst>
            <a:ext uri="{FF2B5EF4-FFF2-40B4-BE49-F238E27FC236}">
              <a16:creationId xmlns:a16="http://schemas.microsoft.com/office/drawing/2014/main" id="{00000000-0008-0000-0300-000023000000}"/>
            </a:ext>
          </a:extLst>
        </xdr:cNvPr>
        <xdr:cNvSpPr/>
      </xdr:nvSpPr>
      <xdr:spPr>
        <a:xfrm>
          <a:off x="16715942" y="830641"/>
          <a:ext cx="3552523" cy="384512"/>
        </a:xfrm>
        <a:prstGeom prst="rect">
          <a:avLst/>
        </a:prstGeom>
        <a:ln w="38100">
          <a:solidFill>
            <a:srgbClr val="FBB03B"/>
          </a:solidFill>
        </a:ln>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ID" altLang="en-US" sz="2000">
              <a:solidFill>
                <a:schemeClr val="accent6">
                  <a:lumMod val="20000"/>
                  <a:lumOff val="80000"/>
                </a:schemeClr>
              </a:solidFill>
              <a:latin typeface="SIG Text Black" charset="0"/>
              <a:cs typeface="SIG Text Black" charset="0"/>
            </a:rPr>
            <a:t>% CURRENT (&lt; 30 Day)</a:t>
          </a:r>
        </a:p>
      </xdr:txBody>
    </xdr:sp>
    <xdr:clientData/>
  </xdr:twoCellAnchor>
  <xdr:twoCellAnchor>
    <xdr:from>
      <xdr:col>21</xdr:col>
      <xdr:colOff>517526</xdr:colOff>
      <xdr:row>4</xdr:row>
      <xdr:rowOff>40385</xdr:rowOff>
    </xdr:from>
    <xdr:to>
      <xdr:col>23</xdr:col>
      <xdr:colOff>251551</xdr:colOff>
      <xdr:row>9</xdr:row>
      <xdr:rowOff>95505</xdr:rowOff>
    </xdr:to>
    <xdr:pic>
      <xdr:nvPicPr>
        <xdr:cNvPr id="42" name="Picture 41" descr="Bagan donat dibagi menjadi 4 bagian. Diagram bundar berwarna-warni. Ikon  roda infografis | Vektor Premium">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8" r:link="rId5">
          <a:clrChange>
            <a:clrFrom>
              <a:srgbClr val="FFFFFF">
                <a:alpha val="100000"/>
              </a:srgbClr>
            </a:clrFrom>
            <a:clrTo>
              <a:srgbClr val="FFFFFF">
                <a:alpha val="100000"/>
                <a:alpha val="0"/>
              </a:srgbClr>
            </a:clrTo>
          </a:clrChange>
        </a:blip>
        <a:srcRect l="5925" t="7691" r="6441" b="8406"/>
        <a:stretch>
          <a:fillRect/>
        </a:stretch>
      </xdr:blipFill>
      <xdr:spPr>
        <a:xfrm>
          <a:off x="15662276" y="840485"/>
          <a:ext cx="953225" cy="912370"/>
        </a:xfrm>
        <a:prstGeom prst="rect">
          <a:avLst/>
        </a:prstGeom>
        <a:noFill/>
        <a:ln>
          <a:noFill/>
        </a:ln>
      </xdr:spPr>
    </xdr:pic>
    <xdr:clientData/>
  </xdr:twoCellAnchor>
  <xdr:twoCellAnchor>
    <xdr:from>
      <xdr:col>0</xdr:col>
      <xdr:colOff>251460</xdr:colOff>
      <xdr:row>33</xdr:row>
      <xdr:rowOff>59055</xdr:rowOff>
    </xdr:from>
    <xdr:to>
      <xdr:col>12</xdr:col>
      <xdr:colOff>553085</xdr:colOff>
      <xdr:row>55</xdr:row>
      <xdr:rowOff>45085</xdr:rowOff>
    </xdr:to>
    <xdr:graphicFrame macro="">
      <xdr:nvGraphicFramePr>
        <xdr:cNvPr id="43" name="Chart 42">
          <a:extLst>
            <a:ext uri="{FF2B5EF4-FFF2-40B4-BE49-F238E27FC236}">
              <a16:creationId xmlns:a16="http://schemas.microsoft.com/office/drawing/2014/main" id="{00000000-0008-0000-0300-00002B000000}"/>
            </a:ext>
            <a:ext uri="{147F2762-F138-4A5C-976F-8EAC2B608ADB}">
              <a16:predDERef xmlns:a16="http://schemas.microsoft.com/office/drawing/2014/main" pred="{00000000-0008-0000-0300-00002A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91440</xdr:colOff>
      <xdr:row>14</xdr:row>
      <xdr:rowOff>250796</xdr:rowOff>
    </xdr:from>
    <xdr:to>
      <xdr:col>6</xdr:col>
      <xdr:colOff>640686</xdr:colOff>
      <xdr:row>32</xdr:row>
      <xdr:rowOff>83216</xdr:rowOff>
    </xdr:to>
    <mc:AlternateContent xmlns:mc="http://schemas.openxmlformats.org/markup-compatibility/2006" xmlns:a14="http://schemas.microsoft.com/office/drawing/2010/main">
      <mc:Choice Requires="a14">
        <xdr:graphicFrame macro="">
          <xdr:nvGraphicFramePr>
            <xdr:cNvPr id="44" name="Cust.Name">
              <a:extLst>
                <a:ext uri="{FF2B5EF4-FFF2-40B4-BE49-F238E27FC236}">
                  <a16:creationId xmlns:a16="http://schemas.microsoft.com/office/drawing/2014/main" id="{00000000-0008-0000-0300-00002C000000}"/>
                </a:ext>
                <a:ext uri="{147F2762-F138-4A5C-976F-8EAC2B608ADB}">
                  <a16:predDERef xmlns:a16="http://schemas.microsoft.com/office/drawing/2014/main" pred="{00000000-0008-0000-0300-00002B000000}"/>
                </a:ext>
              </a:extLst>
            </xdr:cNvPr>
            <xdr:cNvGraphicFramePr/>
          </xdr:nvGraphicFramePr>
          <xdr:xfrm>
            <a:off x="0" y="0"/>
            <a:ext cx="0" cy="0"/>
          </xdr:xfrm>
          <a:graphic>
            <a:graphicData uri="http://schemas.microsoft.com/office/drawing/2010/slicer">
              <sle:slicer xmlns:sle="http://schemas.microsoft.com/office/drawing/2010/slicer" name="Cust.Name"/>
            </a:graphicData>
          </a:graphic>
        </xdr:graphicFrame>
      </mc:Choice>
      <mc:Fallback xmlns="">
        <xdr:sp macro="" textlink="">
          <xdr:nvSpPr>
            <xdr:cNvPr id="0" name=""/>
            <xdr:cNvSpPr>
              <a:spLocks noTextEdit="1"/>
            </xdr:cNvSpPr>
          </xdr:nvSpPr>
          <xdr:spPr>
            <a:xfrm>
              <a:off x="110490" y="3051146"/>
              <a:ext cx="3711546" cy="396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747225</xdr:colOff>
      <xdr:row>23</xdr:row>
      <xdr:rowOff>42779</xdr:rowOff>
    </xdr:from>
    <xdr:to>
      <xdr:col>8</xdr:col>
      <xdr:colOff>228476</xdr:colOff>
      <xdr:row>32</xdr:row>
      <xdr:rowOff>77180</xdr:rowOff>
    </xdr:to>
    <mc:AlternateContent xmlns:mc="http://schemas.openxmlformats.org/markup-compatibility/2006" xmlns:a14="http://schemas.microsoft.com/office/drawing/2010/main">
      <mc:Choice Requires="a14">
        <xdr:graphicFrame macro="">
          <xdr:nvGraphicFramePr>
            <xdr:cNvPr id="45" name="Risk Status">
              <a:extLst>
                <a:ext uri="{FF2B5EF4-FFF2-40B4-BE49-F238E27FC236}">
                  <a16:creationId xmlns:a16="http://schemas.microsoft.com/office/drawing/2014/main" id="{00000000-0008-0000-0300-00002D000000}"/>
                </a:ext>
                <a:ext uri="{147F2762-F138-4A5C-976F-8EAC2B608ADB}">
                  <a16:predDERef xmlns:a16="http://schemas.microsoft.com/office/drawing/2014/main" pred="{00000000-0008-0000-0300-00002C000000}"/>
                </a:ext>
              </a:extLst>
            </xdr:cNvPr>
            <xdr:cNvGraphicFramePr/>
          </xdr:nvGraphicFramePr>
          <xdr:xfrm>
            <a:off x="0" y="0"/>
            <a:ext cx="0" cy="0"/>
          </xdr:xfrm>
          <a:graphic>
            <a:graphicData uri="http://schemas.microsoft.com/office/drawing/2010/slicer">
              <sle:slicer xmlns:sle="http://schemas.microsoft.com/office/drawing/2010/slicer" name="Risk Status"/>
            </a:graphicData>
          </a:graphic>
        </xdr:graphicFrame>
      </mc:Choice>
      <mc:Fallback xmlns="">
        <xdr:sp macro="" textlink="">
          <xdr:nvSpPr>
            <xdr:cNvPr id="0" name=""/>
            <xdr:cNvSpPr>
              <a:spLocks noTextEdit="1"/>
            </xdr:cNvSpPr>
          </xdr:nvSpPr>
          <xdr:spPr>
            <a:xfrm>
              <a:off x="3928575" y="5243429"/>
              <a:ext cx="3538901" cy="1767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747225</xdr:colOff>
      <xdr:row>14</xdr:row>
      <xdr:rowOff>221823</xdr:rowOff>
    </xdr:from>
    <xdr:to>
      <xdr:col>8</xdr:col>
      <xdr:colOff>230401</xdr:colOff>
      <xdr:row>22</xdr:row>
      <xdr:rowOff>214110</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00000000-0008-0000-0300-00002E000000}"/>
                </a:ext>
                <a:ext uri="{147F2762-F138-4A5C-976F-8EAC2B608ADB}">
                  <a16:predDERef xmlns:a16="http://schemas.microsoft.com/office/drawing/2014/main" pred="{00000000-0008-0000-0300-00002D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28575" y="3022173"/>
              <a:ext cx="3540826" cy="2125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747225</xdr:colOff>
      <xdr:row>11</xdr:row>
      <xdr:rowOff>16322</xdr:rowOff>
    </xdr:from>
    <xdr:to>
      <xdr:col>8</xdr:col>
      <xdr:colOff>231043</xdr:colOff>
      <xdr:row>14</xdr:row>
      <xdr:rowOff>127058</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00000000-0008-0000-0300-00002F000000}"/>
                </a:ext>
                <a:ext uri="{147F2762-F138-4A5C-976F-8EAC2B608ADB}">
                  <a16:predDERef xmlns:a16="http://schemas.microsoft.com/office/drawing/2014/main" pred="{00000000-0008-0000-0300-00002E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28575" y="2016572"/>
              <a:ext cx="3541468" cy="910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92082</xdr:colOff>
      <xdr:row>11</xdr:row>
      <xdr:rowOff>16322</xdr:rowOff>
    </xdr:from>
    <xdr:to>
      <xdr:col>6</xdr:col>
      <xdr:colOff>640044</xdr:colOff>
      <xdr:row>14</xdr:row>
      <xdr:rowOff>127661</xdr:rowOff>
    </xdr:to>
    <mc:AlternateContent xmlns:mc="http://schemas.openxmlformats.org/markup-compatibility/2006" xmlns:a14="http://schemas.microsoft.com/office/drawing/2010/main">
      <mc:Choice Requires="a14">
        <xdr:graphicFrame macro="">
          <xdr:nvGraphicFramePr>
            <xdr:cNvPr id="50" name="Custo. Typ">
              <a:extLst>
                <a:ext uri="{FF2B5EF4-FFF2-40B4-BE49-F238E27FC236}">
                  <a16:creationId xmlns:a16="http://schemas.microsoft.com/office/drawing/2014/main" id="{00000000-0008-0000-0300-000032000000}"/>
                </a:ext>
                <a:ext uri="{147F2762-F138-4A5C-976F-8EAC2B608ADB}">
                  <a16:predDERef xmlns:a16="http://schemas.microsoft.com/office/drawing/2014/main" pred="{00000000-0008-0000-0300-00002F000000}"/>
                </a:ext>
              </a:extLst>
            </xdr:cNvPr>
            <xdr:cNvGraphicFramePr/>
          </xdr:nvGraphicFramePr>
          <xdr:xfrm>
            <a:off x="0" y="0"/>
            <a:ext cx="0" cy="0"/>
          </xdr:xfrm>
          <a:graphic>
            <a:graphicData uri="http://schemas.microsoft.com/office/drawing/2010/slicer">
              <sle:slicer xmlns:sle="http://schemas.microsoft.com/office/drawing/2010/slicer" name="Custo. Typ"/>
            </a:graphicData>
          </a:graphic>
        </xdr:graphicFrame>
      </mc:Choice>
      <mc:Fallback xmlns="">
        <xdr:sp macro="" textlink="">
          <xdr:nvSpPr>
            <xdr:cNvPr id="0" name=""/>
            <xdr:cNvSpPr>
              <a:spLocks noTextEdit="1"/>
            </xdr:cNvSpPr>
          </xdr:nvSpPr>
          <xdr:spPr>
            <a:xfrm>
              <a:off x="111132" y="2016572"/>
              <a:ext cx="3710262" cy="911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327314</xdr:colOff>
      <xdr:row>11</xdr:row>
      <xdr:rowOff>12700</xdr:rowOff>
    </xdr:from>
    <xdr:to>
      <xdr:col>12</xdr:col>
      <xdr:colOff>557530</xdr:colOff>
      <xdr:row>32</xdr:row>
      <xdr:rowOff>84424</xdr:rowOff>
    </xdr:to>
    <mc:AlternateContent xmlns:mc="http://schemas.openxmlformats.org/markup-compatibility/2006" xmlns:a14="http://schemas.microsoft.com/office/drawing/2010/main">
      <mc:Choice Requires="a14">
        <xdr:graphicFrame macro="">
          <xdr:nvGraphicFramePr>
            <xdr:cNvPr id="51" name="Invoice Typ">
              <a:extLst>
                <a:ext uri="{FF2B5EF4-FFF2-40B4-BE49-F238E27FC236}">
                  <a16:creationId xmlns:a16="http://schemas.microsoft.com/office/drawing/2014/main" id="{00000000-0008-0000-0300-000033000000}"/>
                </a:ext>
                <a:ext uri="{147F2762-F138-4A5C-976F-8EAC2B608ADB}">
                  <a16:predDERef xmlns:a16="http://schemas.microsoft.com/office/drawing/2014/main" pred="{00000000-0008-0000-0300-000032000000}"/>
                </a:ext>
              </a:extLst>
            </xdr:cNvPr>
            <xdr:cNvGraphicFramePr/>
          </xdr:nvGraphicFramePr>
          <xdr:xfrm>
            <a:off x="0" y="0"/>
            <a:ext cx="0" cy="0"/>
          </xdr:xfrm>
          <a:graphic>
            <a:graphicData uri="http://schemas.microsoft.com/office/drawing/2010/slicer">
              <sle:slicer xmlns:sle="http://schemas.microsoft.com/office/drawing/2010/slicer" name="Invoice Typ"/>
            </a:graphicData>
          </a:graphic>
        </xdr:graphicFrame>
      </mc:Choice>
      <mc:Fallback xmlns="">
        <xdr:sp macro="" textlink="">
          <xdr:nvSpPr>
            <xdr:cNvPr id="0" name=""/>
            <xdr:cNvSpPr>
              <a:spLocks noTextEdit="1"/>
            </xdr:cNvSpPr>
          </xdr:nvSpPr>
          <xdr:spPr>
            <a:xfrm>
              <a:off x="7566314" y="2012950"/>
              <a:ext cx="2668616" cy="5005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56</xdr:row>
      <xdr:rowOff>9525</xdr:rowOff>
    </xdr:from>
    <xdr:to>
      <xdr:col>2</xdr:col>
      <xdr:colOff>295275</xdr:colOff>
      <xdr:row>56</xdr:row>
      <xdr:rowOff>647700</xdr:rowOff>
    </xdr:to>
    <xdr:pic>
      <xdr:nvPicPr>
        <xdr:cNvPr id="2" name="Gambar 1">
          <a:extLst>
            <a:ext uri="{FF2B5EF4-FFF2-40B4-BE49-F238E27FC236}">
              <a16:creationId xmlns:a16="http://schemas.microsoft.com/office/drawing/2014/main" id="{1812426C-4508-4DBA-BDAA-320CAC513629}"/>
            </a:ext>
            <a:ext uri="{147F2762-F138-4A5C-976F-8EAC2B608ADB}">
              <a16:predDERef xmlns:a16="http://schemas.microsoft.com/office/drawing/2014/main" pred="{00000000-0008-0000-0300-000033000000}"/>
            </a:ext>
          </a:extLst>
        </xdr:cNvPr>
        <xdr:cNvPicPr>
          <a:picLocks noChangeAspect="1"/>
        </xdr:cNvPicPr>
      </xdr:nvPicPr>
      <xdr:blipFill>
        <a:blip xmlns:r="http://schemas.openxmlformats.org/officeDocument/2006/relationships" r:embed="rId10"/>
        <a:stretch>
          <a:fillRect/>
        </a:stretch>
      </xdr:blipFill>
      <xdr:spPr>
        <a:xfrm>
          <a:off x="323850" y="10715625"/>
          <a:ext cx="695325" cy="638175"/>
        </a:xfrm>
        <a:prstGeom prst="rect">
          <a:avLst/>
        </a:prstGeom>
      </xdr:spPr>
    </xdr:pic>
    <xdr:clientData/>
  </xdr:twoCellAnchor>
  <xdr:twoCellAnchor>
    <xdr:from>
      <xdr:col>11</xdr:col>
      <xdr:colOff>171450</xdr:colOff>
      <xdr:row>56</xdr:row>
      <xdr:rowOff>114300</xdr:rowOff>
    </xdr:from>
    <xdr:to>
      <xdr:col>11</xdr:col>
      <xdr:colOff>361950</xdr:colOff>
      <xdr:row>56</xdr:row>
      <xdr:rowOff>419100</xdr:rowOff>
    </xdr:to>
    <xdr:sp macro="" textlink="">
      <xdr:nvSpPr>
        <xdr:cNvPr id="7" name="Panah Atas 6">
          <a:extLst>
            <a:ext uri="{FF2B5EF4-FFF2-40B4-BE49-F238E27FC236}">
              <a16:creationId xmlns:a16="http://schemas.microsoft.com/office/drawing/2014/main" id="{10CBA3D4-07CE-497F-B40A-7FFE9E34396D}"/>
            </a:ext>
            <a:ext uri="{147F2762-F138-4A5C-976F-8EAC2B608ADB}">
              <a16:predDERef xmlns:a16="http://schemas.microsoft.com/office/drawing/2014/main" pred="{32952859-A0A3-4FFA-8B1E-94E12534119F}"/>
            </a:ext>
          </a:extLst>
        </xdr:cNvPr>
        <xdr:cNvSpPr/>
      </xdr:nvSpPr>
      <xdr:spPr>
        <a:xfrm>
          <a:off x="9410700" y="10820400"/>
          <a:ext cx="190500" cy="304800"/>
        </a:xfrm>
        <a:prstGeom prst="upArrow">
          <a:avLst/>
        </a:prstGeom>
        <a:solidFill>
          <a:srgbClr val="8FF666"/>
        </a:solidFill>
        <a:ln>
          <a:noFill/>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27</xdr:col>
      <xdr:colOff>247650</xdr:colOff>
      <xdr:row>56</xdr:row>
      <xdr:rowOff>161925</xdr:rowOff>
    </xdr:from>
    <xdr:to>
      <xdr:col>27</xdr:col>
      <xdr:colOff>438150</xdr:colOff>
      <xdr:row>56</xdr:row>
      <xdr:rowOff>466725</xdr:rowOff>
    </xdr:to>
    <xdr:sp macro="" textlink="">
      <xdr:nvSpPr>
        <xdr:cNvPr id="9" name="Panah Atas 8">
          <a:extLst>
            <a:ext uri="{FF2B5EF4-FFF2-40B4-BE49-F238E27FC236}">
              <a16:creationId xmlns:a16="http://schemas.microsoft.com/office/drawing/2014/main" id="{6867CC70-1B8C-471D-B414-82AE96B4F9E3}"/>
            </a:ext>
            <a:ext uri="{147F2762-F138-4A5C-976F-8EAC2B608ADB}">
              <a16:predDERef xmlns:a16="http://schemas.microsoft.com/office/drawing/2014/main" pred="{10CBA3D4-07CE-497F-B40A-7FFE9E34396D}"/>
            </a:ext>
          </a:extLst>
        </xdr:cNvPr>
        <xdr:cNvSpPr/>
      </xdr:nvSpPr>
      <xdr:spPr>
        <a:xfrm rot="10879933">
          <a:off x="19240500" y="10868025"/>
          <a:ext cx="190500" cy="304800"/>
        </a:xfrm>
        <a:prstGeom prst="upArrow">
          <a:avLst/>
        </a:prstGeom>
        <a:solidFill>
          <a:srgbClr val="FF0000"/>
        </a:solidFill>
        <a:ln>
          <a:noFill/>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171450</xdr:colOff>
      <xdr:row>56</xdr:row>
      <xdr:rowOff>142875</xdr:rowOff>
    </xdr:from>
    <xdr:to>
      <xdr:col>19</xdr:col>
      <xdr:colOff>361950</xdr:colOff>
      <xdr:row>56</xdr:row>
      <xdr:rowOff>447675</xdr:rowOff>
    </xdr:to>
    <xdr:sp macro="" textlink="">
      <xdr:nvSpPr>
        <xdr:cNvPr id="10" name="Panah Atas 9">
          <a:extLst>
            <a:ext uri="{FF2B5EF4-FFF2-40B4-BE49-F238E27FC236}">
              <a16:creationId xmlns:a16="http://schemas.microsoft.com/office/drawing/2014/main" id="{D07C466C-BBC6-459E-A4C6-609E1D3F08D8}"/>
            </a:ext>
            <a:ext uri="{147F2762-F138-4A5C-976F-8EAC2B608ADB}">
              <a16:predDERef xmlns:a16="http://schemas.microsoft.com/office/drawing/2014/main" pred="{6867CC70-1B8C-471D-B414-82AE96B4F9E3}"/>
            </a:ext>
          </a:extLst>
        </xdr:cNvPr>
        <xdr:cNvSpPr/>
      </xdr:nvSpPr>
      <xdr:spPr>
        <a:xfrm>
          <a:off x="14287500" y="10848975"/>
          <a:ext cx="190500" cy="304800"/>
        </a:xfrm>
        <a:prstGeom prst="upArrow">
          <a:avLst/>
        </a:prstGeom>
        <a:solidFill>
          <a:srgbClr val="8FF666"/>
        </a:solidFill>
        <a:ln>
          <a:noFill/>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nual%20Guide/Master%20Customer%20Clas.xlsx" TargetMode="External"/><Relationship Id="rId2" Type="http://schemas.openxmlformats.org/officeDocument/2006/relationships/externalLinkPath" Target="https://semenindonesia-my.sharepoint.com/personal/moh_rohman_sig_id/Documents/Commercial%20Finance%20II/Manual%20Guide/Master%20Customer%20Clas.xlsx" TargetMode="External"/><Relationship Id="rId1" Type="http://schemas.openxmlformats.org/officeDocument/2006/relationships/externalLinkPath" Target="/personal/moh_rohman_sig_id/Documents/Commercial%20Finance%20II/Manual%20Guide/Master%20Customer%20Cl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_XNRdWmOkq45BCZU_acniYJS5K79kpHi-ns5HiNz0T0wMrzR_4dTpQfu8RRKBKV" itemId="01NF74XO33ZR2KXIX6QRGZZWKDLVORQI3X">
      <xxl21:absoluteUrl r:id="rId2"/>
      <xxl21:relativeUrl r:id="rId3"/>
    </xxl21:alternateUrls>
    <sheetNames>
      <sheetName val="Sheet1"/>
      <sheetName val="Sheet2"/>
    </sheetNames>
    <sheetDataSet>
      <sheetData sheetId="0">
        <row r="1">
          <cell r="C1" t="str">
            <v>SORTING</v>
          </cell>
          <cell r="D1" t="str">
            <v>TYP CUST</v>
          </cell>
          <cell r="E1" t="str">
            <v>USER</v>
          </cell>
        </row>
        <row r="2">
          <cell r="C2" t="str">
            <v>PT KONSULTA SEMEN GRESIK</v>
          </cell>
          <cell r="D2" t="str">
            <v>Group</v>
          </cell>
          <cell r="E2" t="str">
            <v>ASET</v>
          </cell>
        </row>
        <row r="3">
          <cell r="C3" t="str">
            <v>KOPERASI KONSUMEN WARGA SEMEN GRESIK</v>
          </cell>
          <cell r="D3" t="str">
            <v>Group</v>
          </cell>
          <cell r="E3" t="str">
            <v>ASET</v>
          </cell>
        </row>
        <row r="4">
          <cell r="C4" t="str">
            <v>PT SWABINA GATRA</v>
          </cell>
          <cell r="D4" t="str">
            <v>Group</v>
          </cell>
          <cell r="E4" t="str">
            <v>ASET</v>
          </cell>
        </row>
        <row r="5">
          <cell r="C5" t="str">
            <v>DANA PENSIUN SEMEN GRESIK</v>
          </cell>
          <cell r="D5" t="str">
            <v>Group</v>
          </cell>
          <cell r="E5" t="str">
            <v>ASET</v>
          </cell>
        </row>
        <row r="6">
          <cell r="C6" t="str">
            <v>PT CIPTA NIRMALA</v>
          </cell>
          <cell r="D6" t="str">
            <v>Group</v>
          </cell>
          <cell r="E6" t="str">
            <v>ASET</v>
          </cell>
        </row>
        <row r="7">
          <cell r="C7" t="str">
            <v>PT VARIA USAHA BETON</v>
          </cell>
          <cell r="D7" t="str">
            <v>Group</v>
          </cell>
          <cell r="E7" t="str">
            <v>ASET</v>
          </cell>
        </row>
        <row r="8">
          <cell r="C8" t="str">
            <v>ETEX BUILDING PERFORMANCE INDONESIA</v>
          </cell>
          <cell r="D8" t="str">
            <v>External</v>
          </cell>
          <cell r="E8" t="str">
            <v>ASET</v>
          </cell>
        </row>
        <row r="9">
          <cell r="C9" t="str">
            <v>PT INDUSTRI KEMASAN SEMEN GRESIK</v>
          </cell>
          <cell r="D9" t="str">
            <v>Group</v>
          </cell>
          <cell r="E9" t="str">
            <v>ASET</v>
          </cell>
        </row>
        <row r="10">
          <cell r="C10" t="str">
            <v>PT KAWASAN INDUSTRI GRESIK</v>
          </cell>
          <cell r="D10" t="str">
            <v>Group</v>
          </cell>
          <cell r="E10" t="str">
            <v>ASET</v>
          </cell>
        </row>
        <row r="11">
          <cell r="C11" t="str">
            <v>PT SWADAYA GRAHA</v>
          </cell>
          <cell r="D11" t="str">
            <v>Group</v>
          </cell>
          <cell r="E11" t="str">
            <v>ASET</v>
          </cell>
        </row>
        <row r="12">
          <cell r="C12" t="str">
            <v>UNITED TRACTORS SEMEN GRESIK</v>
          </cell>
          <cell r="D12" t="str">
            <v>Group</v>
          </cell>
          <cell r="E12" t="str">
            <v>ASET</v>
          </cell>
        </row>
        <row r="13">
          <cell r="C13" t="str">
            <v>PT SEMEN PADANG</v>
          </cell>
          <cell r="D13" t="str">
            <v>Group</v>
          </cell>
          <cell r="E13" t="str">
            <v>ENGGINERING</v>
          </cell>
        </row>
        <row r="14">
          <cell r="C14" t="str">
            <v>PT SEMEN TONASA</v>
          </cell>
          <cell r="D14" t="str">
            <v>Group</v>
          </cell>
          <cell r="E14" t="str">
            <v>ENGGINERING, GOVERMENT</v>
          </cell>
        </row>
        <row r="15">
          <cell r="C15" t="str">
            <v>PT PETROKIMIA GRESIK</v>
          </cell>
          <cell r="D15" t="str">
            <v>External</v>
          </cell>
          <cell r="E15" t="str">
            <v>ASET, PAJAK</v>
          </cell>
        </row>
        <row r="16">
          <cell r="C16" t="str">
            <v>PT SEMEN BATURAJA</v>
          </cell>
          <cell r="D16" t="str">
            <v>Group</v>
          </cell>
          <cell r="E16" t="str">
            <v>KOMPENSASI</v>
          </cell>
        </row>
        <row r="17">
          <cell r="C17" t="str">
            <v>VARIA USAHA LINTAS SEGARA</v>
          </cell>
          <cell r="D17" t="str">
            <v>Group</v>
          </cell>
          <cell r="E17" t="str">
            <v>SILOG</v>
          </cell>
        </row>
        <row r="18">
          <cell r="C18" t="str">
            <v>PT BANK MANDIRI (PERSERO) TBK</v>
          </cell>
          <cell r="D18" t="str">
            <v>External</v>
          </cell>
          <cell r="E18" t="str">
            <v>ASET</v>
          </cell>
        </row>
        <row r="19">
          <cell r="C19" t="str">
            <v>PT BANK NEGARA INDONESIA (PERSERO)</v>
          </cell>
          <cell r="D19" t="str">
            <v>External</v>
          </cell>
          <cell r="E19" t="str">
            <v>ASET</v>
          </cell>
        </row>
        <row r="20">
          <cell r="C20" t="str">
            <v>PT GURITA LINTAS SAMUDERA</v>
          </cell>
          <cell r="D20" t="str">
            <v>External</v>
          </cell>
          <cell r="E20" t="str">
            <v>Belum di temukan (Tagihan Lama)</v>
          </cell>
        </row>
        <row r="21">
          <cell r="C21" t="str">
            <v>PT DELTA ARTHA BAHARI NUSANTARA</v>
          </cell>
          <cell r="D21" t="str">
            <v>External</v>
          </cell>
          <cell r="E21" t="str">
            <v>ASET, REKONSILIASI</v>
          </cell>
        </row>
        <row r="22">
          <cell r="C22" t="str">
            <v>PT. ENERGI NUSANTARA PERKASA</v>
          </cell>
          <cell r="D22" t="str">
            <v>External</v>
          </cell>
          <cell r="E22" t="str">
            <v>ASET</v>
          </cell>
        </row>
        <row r="23">
          <cell r="C23" t="str">
            <v>PT ARPENI PRATAMA OCEAN LINE Tbk.</v>
          </cell>
          <cell r="D23" t="str">
            <v>External</v>
          </cell>
          <cell r="E23" t="str">
            <v>Belum di temukan (Tagihan Lama)</v>
          </cell>
        </row>
        <row r="24">
          <cell r="C24" t="str">
            <v>PT HANJAYA MANDALA SAMPOERNA TBK</v>
          </cell>
          <cell r="D24" t="str">
            <v>External</v>
          </cell>
          <cell r="E24" t="str">
            <v>WASE MANAGEMENT</v>
          </cell>
        </row>
        <row r="25">
          <cell r="C25" t="str">
            <v>MAHKOTA CATERING</v>
          </cell>
          <cell r="D25" t="str">
            <v>External</v>
          </cell>
          <cell r="E25" t="str">
            <v>ASET</v>
          </cell>
        </row>
        <row r="26">
          <cell r="C26" t="str">
            <v>PT SURYA CIPTA INTERNUSA</v>
          </cell>
          <cell r="D26" t="str">
            <v>External</v>
          </cell>
          <cell r="E26" t="str">
            <v>ASET</v>
          </cell>
        </row>
        <row r="27">
          <cell r="C27" t="str">
            <v>PT BANK MANDIRI (PERSERO) TBK.</v>
          </cell>
          <cell r="D27" t="str">
            <v>External</v>
          </cell>
          <cell r="E27" t="str">
            <v>ASET</v>
          </cell>
        </row>
        <row r="28">
          <cell r="C28" t="str">
            <v>PT SADIKUN NIAGAMAS RAYA</v>
          </cell>
          <cell r="D28" t="str">
            <v>External</v>
          </cell>
          <cell r="E28" t="str">
            <v>ASET</v>
          </cell>
        </row>
        <row r="29">
          <cell r="C29" t="str">
            <v>PT SGG ENERGI PRIMA</v>
          </cell>
          <cell r="D29" t="str">
            <v>Group</v>
          </cell>
          <cell r="E29" t="str">
            <v>KOMPENSASI</v>
          </cell>
        </row>
        <row r="30">
          <cell r="C30" t="str">
            <v>PT SGG PRIMA BETON</v>
          </cell>
          <cell r="D30" t="str">
            <v>Group</v>
          </cell>
          <cell r="E30" t="str">
            <v>KOMPENSASI</v>
          </cell>
        </row>
        <row r="31">
          <cell r="C31" t="str">
            <v>PT TELEKOMUNIKASI SELULAR</v>
          </cell>
          <cell r="D31" t="str">
            <v>External</v>
          </cell>
          <cell r="E31" t="str">
            <v>ASET</v>
          </cell>
        </row>
        <row r="32">
          <cell r="C32" t="str">
            <v>CV HARAPAN JAYA GRESIK</v>
          </cell>
          <cell r="D32" t="str">
            <v>External</v>
          </cell>
          <cell r="E32" t="str">
            <v>ASET</v>
          </cell>
        </row>
        <row r="33">
          <cell r="C33" t="str">
            <v>PT TRIATA MULIA INDONESIA</v>
          </cell>
          <cell r="D33" t="str">
            <v>External</v>
          </cell>
          <cell r="E33" t="str">
            <v>WASE MANAGEMENT</v>
          </cell>
        </row>
        <row r="34">
          <cell r="C34" t="str">
            <v>Thang Long Cement Joint Stock Compa</v>
          </cell>
          <cell r="D34" t="str">
            <v>Group</v>
          </cell>
          <cell r="E34" t="str">
            <v>CAPITAL MANAGEMENT</v>
          </cell>
        </row>
        <row r="35">
          <cell r="C35" t="str">
            <v>PT PERKEBUNAN NUSANTARA X</v>
          </cell>
          <cell r="D35" t="str">
            <v>External</v>
          </cell>
          <cell r="E35" t="str">
            <v>ASET</v>
          </cell>
        </row>
        <row r="36">
          <cell r="C36" t="str">
            <v>PT AMAKO REZEKI UTAMA</v>
          </cell>
          <cell r="D36" t="str">
            <v>External</v>
          </cell>
          <cell r="E36" t="str">
            <v>WASE MANAGEMENT</v>
          </cell>
        </row>
        <row r="37">
          <cell r="C37" t="str">
            <v>PT SEMEN GRESIK</v>
          </cell>
          <cell r="D37" t="str">
            <v>Group</v>
          </cell>
          <cell r="E37" t="str">
            <v>ASET, KOMPENSASI, CAPITAL MANAGEMENT</v>
          </cell>
        </row>
        <row r="38">
          <cell r="C38" t="str">
            <v>PT INDOSAT TBK</v>
          </cell>
          <cell r="D38" t="str">
            <v>External</v>
          </cell>
          <cell r="E38" t="str">
            <v>REKONSILIASI</v>
          </cell>
        </row>
        <row r="39">
          <cell r="C39" t="str">
            <v>PT SINERGI INFORMATIKA SEMEN INDONE</v>
          </cell>
          <cell r="D39" t="str">
            <v>Group</v>
          </cell>
          <cell r="E39" t="str">
            <v>ASET, GOVERMENT, KOMPENSASI</v>
          </cell>
        </row>
        <row r="40">
          <cell r="C40" t="str">
            <v>PT KITA MANDIRI ABADI</v>
          </cell>
          <cell r="D40" t="str">
            <v>External</v>
          </cell>
          <cell r="E40" t="str">
            <v>WASE MANAGEMENT</v>
          </cell>
        </row>
        <row r="41">
          <cell r="C41" t="str">
            <v>PT TEKNOTAMA LINGKUNGAN INTERNUSA</v>
          </cell>
          <cell r="D41" t="str">
            <v>External</v>
          </cell>
          <cell r="E41" t="str">
            <v>WASE MANAGEMENT</v>
          </cell>
        </row>
        <row r="42">
          <cell r="C42" t="str">
            <v>PT PENGELOLA LIMBAH KUTAI KARTANEGA</v>
          </cell>
          <cell r="D42" t="str">
            <v>External</v>
          </cell>
          <cell r="E42" t="str">
            <v>WASE MANAGEMENT</v>
          </cell>
        </row>
        <row r="43">
          <cell r="C43" t="str">
            <v>PT THIESS CONTRACTORS INDONESIA</v>
          </cell>
          <cell r="D43" t="str">
            <v>External</v>
          </cell>
          <cell r="E43" t="str">
            <v>RESEARCH LABOTARY</v>
          </cell>
        </row>
        <row r="44">
          <cell r="C44" t="str">
            <v>YAYASAN SEMEN INDONESIA FOUNDATION</v>
          </cell>
          <cell r="D44" t="str">
            <v>Group</v>
          </cell>
          <cell r="E44" t="str">
            <v>ASET, GA</v>
          </cell>
        </row>
        <row r="45">
          <cell r="C45" t="str">
            <v>PT WASKITA KARYA (PERSERO) TBK.</v>
          </cell>
          <cell r="D45" t="str">
            <v>External</v>
          </cell>
          <cell r="E45" t="str">
            <v>Belum di temukan (Tagihan Lama)</v>
          </cell>
        </row>
        <row r="46">
          <cell r="C46" t="str">
            <v>PT KRAKATAU SEMEN INDONESIA</v>
          </cell>
          <cell r="D46" t="str">
            <v>Group</v>
          </cell>
          <cell r="E46" t="str">
            <v>KOMPENSASI</v>
          </cell>
        </row>
        <row r="47">
          <cell r="C47" t="str">
            <v>PT BAHTERA ABADI GAS</v>
          </cell>
          <cell r="D47" t="str">
            <v>External</v>
          </cell>
          <cell r="E47" t="str">
            <v>ASET</v>
          </cell>
        </row>
        <row r="48">
          <cell r="C48" t="str">
            <v>PT SEMEN GRESIK</v>
          </cell>
          <cell r="D48" t="str">
            <v>Group</v>
          </cell>
          <cell r="E48" t="str">
            <v>Belum di temukan (Tagihan Lama)</v>
          </cell>
        </row>
        <row r="49">
          <cell r="C49" t="str">
            <v>Universitas Indonesia</v>
          </cell>
          <cell r="D49" t="str">
            <v>External</v>
          </cell>
          <cell r="E49" t="str">
            <v>RESEARCH LABOTARY</v>
          </cell>
        </row>
        <row r="50">
          <cell r="C50" t="str">
            <v>CV Lisa Jaya Group</v>
          </cell>
          <cell r="D50" t="str">
            <v>External</v>
          </cell>
          <cell r="E50" t="str">
            <v>ASET</v>
          </cell>
        </row>
        <row r="51">
          <cell r="C51" t="str">
            <v>CV Bintang Meteor</v>
          </cell>
          <cell r="D51" t="str">
            <v>External</v>
          </cell>
          <cell r="E51" t="str">
            <v>ASET</v>
          </cell>
        </row>
        <row r="52">
          <cell r="C52" t="str">
            <v>PT Pertamina Gas</v>
          </cell>
          <cell r="D52" t="str">
            <v>External</v>
          </cell>
          <cell r="E52" t="str">
            <v>ASET</v>
          </cell>
        </row>
        <row r="53">
          <cell r="C53" t="str">
            <v>PT SEMEN INDONESIA ACEH</v>
          </cell>
          <cell r="D53" t="str">
            <v>Group</v>
          </cell>
          <cell r="E53" t="str">
            <v>KOMPENSASI</v>
          </cell>
        </row>
        <row r="54">
          <cell r="C54" t="str">
            <v>PT SEMEN KUPANG INDONESIA</v>
          </cell>
          <cell r="D54" t="str">
            <v>Group</v>
          </cell>
          <cell r="E54" t="str">
            <v>KOMPENSASI</v>
          </cell>
        </row>
        <row r="55">
          <cell r="C55" t="str">
            <v>PT. SEMEN INDONESIA INTERNATIONAL</v>
          </cell>
          <cell r="D55" t="str">
            <v>Group</v>
          </cell>
          <cell r="E55" t="str">
            <v>KOMPENSASI</v>
          </cell>
        </row>
        <row r="56">
          <cell r="C56" t="str">
            <v>PT GLOBAL INTERNUSA LINNES</v>
          </cell>
          <cell r="D56" t="str">
            <v>External</v>
          </cell>
          <cell r="E56" t="str">
            <v>Belum di temukan (Tagihan Lama)</v>
          </cell>
        </row>
        <row r="57">
          <cell r="C57" t="str">
            <v>PT. SURYA WIJAYA MEGAH</v>
          </cell>
          <cell r="D57" t="str">
            <v>External</v>
          </cell>
          <cell r="E57" t="str">
            <v>WASE MANAGEMENT</v>
          </cell>
        </row>
        <row r="58">
          <cell r="C58" t="str">
            <v>PT. TRI PUTRA JAYA SENTOSA</v>
          </cell>
          <cell r="D58" t="str">
            <v>External</v>
          </cell>
          <cell r="E58" t="str">
            <v>WASE MANAGEMENT</v>
          </cell>
        </row>
        <row r="59">
          <cell r="C59" t="str">
            <v>PT. BENTOEL PRIMA</v>
          </cell>
          <cell r="D59" t="str">
            <v>External</v>
          </cell>
          <cell r="E59" t="str">
            <v>WASE MANAGEMENT</v>
          </cell>
        </row>
        <row r="60">
          <cell r="C60" t="str">
            <v>FX EFFRIE PRIHANTO</v>
          </cell>
          <cell r="D60" t="str">
            <v>External</v>
          </cell>
          <cell r="E60" t="str">
            <v>ASET</v>
          </cell>
        </row>
        <row r="61">
          <cell r="C61" t="str">
            <v>BAMBANG WISANGGENI</v>
          </cell>
          <cell r="D61" t="str">
            <v>External</v>
          </cell>
          <cell r="E61" t="str">
            <v>ASET</v>
          </cell>
        </row>
        <row r="62">
          <cell r="C62" t="str">
            <v>HARIYANTO</v>
          </cell>
          <cell r="D62" t="str">
            <v>External</v>
          </cell>
          <cell r="E62" t="str">
            <v>ASET</v>
          </cell>
        </row>
        <row r="63">
          <cell r="C63" t="str">
            <v>SILALAHI</v>
          </cell>
          <cell r="D63" t="str">
            <v>External</v>
          </cell>
          <cell r="E63" t="str">
            <v>ASET</v>
          </cell>
        </row>
        <row r="64">
          <cell r="C64" t="str">
            <v>VIVI (ALM. ACHMAD CHUSAINI)</v>
          </cell>
          <cell r="D64" t="str">
            <v>External</v>
          </cell>
          <cell r="E64" t="str">
            <v>ASET</v>
          </cell>
        </row>
        <row r="65">
          <cell r="C65" t="str">
            <v>LINDA YULIA</v>
          </cell>
          <cell r="D65" t="str">
            <v>External</v>
          </cell>
          <cell r="E65" t="str">
            <v>ASET</v>
          </cell>
        </row>
        <row r="66">
          <cell r="C66" t="str">
            <v>ZAINUDIN</v>
          </cell>
          <cell r="D66" t="str">
            <v>External</v>
          </cell>
          <cell r="E66" t="str">
            <v>ASET</v>
          </cell>
        </row>
        <row r="67">
          <cell r="C67" t="str">
            <v>AGUS SUTRISNO</v>
          </cell>
          <cell r="D67" t="str">
            <v>External</v>
          </cell>
          <cell r="E67" t="str">
            <v>ASET</v>
          </cell>
        </row>
        <row r="68">
          <cell r="C68" t="str">
            <v>MOKHAMMAD KHOIRI</v>
          </cell>
          <cell r="D68" t="str">
            <v>External</v>
          </cell>
          <cell r="E68" t="str">
            <v>ASET</v>
          </cell>
        </row>
        <row r="69">
          <cell r="C69" t="str">
            <v>M NOOR</v>
          </cell>
          <cell r="D69" t="str">
            <v>External</v>
          </cell>
          <cell r="E69" t="str">
            <v>ASET</v>
          </cell>
        </row>
        <row r="70">
          <cell r="C70" t="str">
            <v>ACHMAD BASTOMI</v>
          </cell>
          <cell r="D70" t="str">
            <v>External</v>
          </cell>
          <cell r="E70" t="str">
            <v>ASET</v>
          </cell>
        </row>
        <row r="71">
          <cell r="C71" t="str">
            <v>SUBOWO</v>
          </cell>
          <cell r="D71" t="str">
            <v>External</v>
          </cell>
          <cell r="E71" t="str">
            <v>ASET</v>
          </cell>
        </row>
        <row r="72">
          <cell r="C72" t="str">
            <v>PT ADHIGUNA PUTERA</v>
          </cell>
          <cell r="D72" t="str">
            <v>External</v>
          </cell>
          <cell r="E72" t="str">
            <v>Belum di temukan (Tagihan Lama)</v>
          </cell>
        </row>
        <row r="73">
          <cell r="C73" t="str">
            <v>PT. LEWIND</v>
          </cell>
          <cell r="D73" t="str">
            <v>External</v>
          </cell>
          <cell r="E73" t="str">
            <v>WASE MANAGEMENT</v>
          </cell>
        </row>
        <row r="74">
          <cell r="C74" t="str">
            <v>PT. TELAGA BIRU SEMESTA</v>
          </cell>
          <cell r="D74" t="str">
            <v>External</v>
          </cell>
          <cell r="E74" t="str">
            <v>WASE MANAGEMENT</v>
          </cell>
        </row>
        <row r="75">
          <cell r="C75" t="str">
            <v>PT. MAHKOTA BERLIAN CEMERLANG</v>
          </cell>
          <cell r="D75" t="str">
            <v>External</v>
          </cell>
          <cell r="E75" t="str">
            <v>ASET</v>
          </cell>
        </row>
        <row r="76">
          <cell r="C76" t="str">
            <v>DHEA AYU ANDIRA LOEBIS</v>
          </cell>
          <cell r="D76" t="str">
            <v>External</v>
          </cell>
          <cell r="E76" t="str">
            <v>GA</v>
          </cell>
        </row>
        <row r="77">
          <cell r="C77" t="str">
            <v>PT. ARGUNGSIH NUSANTARA TRANSPOR</v>
          </cell>
          <cell r="D77" t="str">
            <v>External</v>
          </cell>
          <cell r="E77" t="str">
            <v>WASE MANAGEMENT</v>
          </cell>
        </row>
        <row r="78">
          <cell r="C78" t="str">
            <v>PT. BANK MANDIRI (PERSERO)</v>
          </cell>
          <cell r="D78" t="str">
            <v>External</v>
          </cell>
          <cell r="E78" t="str">
            <v>GA</v>
          </cell>
        </row>
        <row r="79">
          <cell r="C79" t="str">
            <v>PT. JAYA SAKTI LINGKUNGAN HIDUP</v>
          </cell>
          <cell r="D79" t="str">
            <v>External</v>
          </cell>
          <cell r="E79" t="str">
            <v>WASE MANAGEMENT</v>
          </cell>
        </row>
        <row r="80">
          <cell r="C80" t="str">
            <v>PT. BUMI ANUGERAH ABADI</v>
          </cell>
          <cell r="D80" t="str">
            <v>External</v>
          </cell>
          <cell r="E80" t="str">
            <v>WASE MANAGEMENT</v>
          </cell>
        </row>
        <row r="81">
          <cell r="C81" t="str">
            <v>PT. SEMEN INDONESIA BETON</v>
          </cell>
          <cell r="D81" t="str">
            <v>Group</v>
          </cell>
          <cell r="E81" t="str">
            <v>KOMPENSASI</v>
          </cell>
        </row>
        <row r="82">
          <cell r="C82" t="str">
            <v>PT. DAYAMITRA TELEKOMUNIKASI</v>
          </cell>
          <cell r="D82" t="str">
            <v>External</v>
          </cell>
          <cell r="E82" t="str">
            <v>ASET</v>
          </cell>
        </row>
        <row r="83">
          <cell r="C83" t="str">
            <v>BAMBANG SUGENG HARIADI</v>
          </cell>
          <cell r="D83" t="str">
            <v>External</v>
          </cell>
          <cell r="E83" t="str">
            <v>ASET</v>
          </cell>
        </row>
        <row r="84">
          <cell r="C84" t="str">
            <v>KEMAL ARIEFIANTO</v>
          </cell>
          <cell r="D84" t="str">
            <v>External</v>
          </cell>
          <cell r="E84" t="str">
            <v>ASET</v>
          </cell>
        </row>
        <row r="85">
          <cell r="C85" t="str">
            <v>JUMADI</v>
          </cell>
          <cell r="D85" t="str">
            <v>External</v>
          </cell>
          <cell r="E85" t="str">
            <v>ASET</v>
          </cell>
        </row>
        <row r="86">
          <cell r="C86" t="str">
            <v>UMI NORHIDAYATI</v>
          </cell>
          <cell r="D86" t="str">
            <v>External</v>
          </cell>
          <cell r="E86" t="str">
            <v>ASET</v>
          </cell>
        </row>
        <row r="87">
          <cell r="C87" t="str">
            <v>PT METATU NUSANTARA JAYA</v>
          </cell>
          <cell r="D87" t="str">
            <v>External</v>
          </cell>
          <cell r="E87" t="str">
            <v>WASE MANAGEMENT</v>
          </cell>
        </row>
        <row r="88">
          <cell r="C88" t="str">
            <v>PT ARDI RESTU ARTA</v>
          </cell>
          <cell r="D88" t="str">
            <v>External</v>
          </cell>
          <cell r="E88" t="str">
            <v>WASE MANAGEMENT</v>
          </cell>
        </row>
        <row r="89">
          <cell r="C89" t="str">
            <v>KEMENAG TUBAN</v>
          </cell>
          <cell r="D89" t="str">
            <v>External</v>
          </cell>
          <cell r="E89" t="str">
            <v>ASET</v>
          </cell>
        </row>
        <row r="90">
          <cell r="C90" t="str">
            <v>PT SINAR PELITA DUNIA</v>
          </cell>
          <cell r="D90" t="str">
            <v>External</v>
          </cell>
          <cell r="E90" t="str">
            <v>WASE MANAGEMENT</v>
          </cell>
        </row>
        <row r="91">
          <cell r="C91" t="str">
            <v>PT BANK MANDIRI (PERSERO)</v>
          </cell>
          <cell r="D91" t="str">
            <v>External</v>
          </cell>
          <cell r="E91" t="str">
            <v>ASET</v>
          </cell>
        </row>
        <row r="92">
          <cell r="C92" t="str">
            <v>CV. ANUGRAH ABADI</v>
          </cell>
          <cell r="D92" t="str">
            <v>External</v>
          </cell>
          <cell r="E92" t="str">
            <v>ASET</v>
          </cell>
        </row>
        <row r="93">
          <cell r="C93" t="str">
            <v>PT HIJAU ALAM NUSANTARA</v>
          </cell>
          <cell r="D93" t="str">
            <v>External</v>
          </cell>
          <cell r="E93" t="str">
            <v>WASE MANAGEMENT</v>
          </cell>
        </row>
        <row r="94">
          <cell r="C94" t="str">
            <v>PT ALDEFA SUKSES ABADI</v>
          </cell>
          <cell r="D94" t="str">
            <v>External</v>
          </cell>
          <cell r="E94" t="str">
            <v>ASET</v>
          </cell>
        </row>
        <row r="95">
          <cell r="C95" t="str">
            <v>PT. TRIJAYA ANUGRAH BINA STEEL</v>
          </cell>
          <cell r="D95" t="str">
            <v>External</v>
          </cell>
          <cell r="E95" t="str">
            <v>ASET</v>
          </cell>
        </row>
        <row r="96">
          <cell r="C96" t="str">
            <v>TITIN RAHMAWATI</v>
          </cell>
          <cell r="D96" t="str">
            <v>External</v>
          </cell>
          <cell r="E96" t="str">
            <v>ASET</v>
          </cell>
        </row>
        <row r="97">
          <cell r="C97" t="str">
            <v>BANK RAKYAT INDONESIA CABANG GRESIK</v>
          </cell>
          <cell r="D97" t="str">
            <v>External</v>
          </cell>
          <cell r="E97" t="str">
            <v>ASET</v>
          </cell>
        </row>
        <row r="98">
          <cell r="C98" t="str">
            <v>CV. METAJAYA</v>
          </cell>
          <cell r="D98" t="str">
            <v>External</v>
          </cell>
          <cell r="E98" t="str">
            <v>ASET</v>
          </cell>
        </row>
        <row r="99">
          <cell r="C99" t="str">
            <v>MUSONIFIN</v>
          </cell>
          <cell r="D99" t="str">
            <v>External</v>
          </cell>
          <cell r="E99" t="str">
            <v>ASET</v>
          </cell>
        </row>
        <row r="100">
          <cell r="C100" t="str">
            <v>UD. GATUL</v>
          </cell>
          <cell r="D100" t="str">
            <v>External</v>
          </cell>
          <cell r="E100" t="str">
            <v>ASET</v>
          </cell>
        </row>
        <row r="101">
          <cell r="C101" t="str">
            <v>VARIA USAHA LINTAS SEGARA</v>
          </cell>
          <cell r="D101" t="str">
            <v>Group</v>
          </cell>
          <cell r="E101" t="str">
            <v>SILOG</v>
          </cell>
        </row>
        <row r="102">
          <cell r="C102" t="str">
            <v>PT GLOBAL INTERNUSA LINNES</v>
          </cell>
          <cell r="D102" t="str">
            <v>External</v>
          </cell>
          <cell r="E102" t="str">
            <v>Belum di temukan (Tagihan Lama)</v>
          </cell>
        </row>
        <row r="103">
          <cell r="C103" t="str">
            <v>PT SEMEN INDONESIA INDUSTRI BANGUNA</v>
          </cell>
          <cell r="D103" t="str">
            <v>Group</v>
          </cell>
          <cell r="E103" t="str">
            <v>KOMPENSASI</v>
          </cell>
        </row>
        <row r="104">
          <cell r="C104" t="str">
            <v>PT. SINERGI MITRA INVESTAMA</v>
          </cell>
          <cell r="D104" t="str">
            <v>Group</v>
          </cell>
          <cell r="E104" t="str">
            <v>ASET, SMI</v>
          </cell>
        </row>
        <row r="105">
          <cell r="C105" t="str">
            <v>CV. ESTU SEMBADA</v>
          </cell>
          <cell r="D105" t="str">
            <v>External</v>
          </cell>
          <cell r="E105" t="str">
            <v>ASET</v>
          </cell>
        </row>
        <row r="106">
          <cell r="C106" t="str">
            <v>PT. PRIMA SARANA TRIJAYA</v>
          </cell>
          <cell r="D106" t="str">
            <v>External</v>
          </cell>
          <cell r="E106" t="str">
            <v>ASET</v>
          </cell>
        </row>
        <row r="107">
          <cell r="C107" t="str">
            <v>PT SEMEN INDONESIA DISTRIBUTOR</v>
          </cell>
          <cell r="D107" t="str">
            <v>Group</v>
          </cell>
          <cell r="E107" t="str">
            <v>KOMPENSASI</v>
          </cell>
        </row>
        <row r="108">
          <cell r="C108" t="str">
            <v>CV SURYA HUTAMA</v>
          </cell>
          <cell r="D108" t="str">
            <v>External</v>
          </cell>
          <cell r="E108" t="str">
            <v>RESEARCH LABOTARY</v>
          </cell>
        </row>
        <row r="109">
          <cell r="C109" t="str">
            <v>PT. SARANA KIAT MUAT</v>
          </cell>
          <cell r="D109" t="str">
            <v>External</v>
          </cell>
          <cell r="E109" t="str">
            <v>WASE MANAGEMENT</v>
          </cell>
        </row>
        <row r="110">
          <cell r="C110" t="str">
            <v>PT. CAHAYA INDAH MOJOKERTO</v>
          </cell>
          <cell r="D110" t="str">
            <v>External</v>
          </cell>
          <cell r="E110" t="str">
            <v>WASE MANAGEMENT</v>
          </cell>
        </row>
        <row r="111">
          <cell r="C111" t="str">
            <v>ACHMAD RIFQI</v>
          </cell>
          <cell r="D111" t="str">
            <v>External</v>
          </cell>
          <cell r="E111" t="str">
            <v>ASET</v>
          </cell>
        </row>
        <row r="112">
          <cell r="C112" t="str">
            <v>CANDRA IRAWAN</v>
          </cell>
          <cell r="D112" t="str">
            <v>External</v>
          </cell>
          <cell r="E112" t="str">
            <v>RESEARCH LABOTARY</v>
          </cell>
        </row>
        <row r="113">
          <cell r="C113" t="str">
            <v>PT. KOTABESI IRON MINING</v>
          </cell>
          <cell r="D113" t="str">
            <v>External</v>
          </cell>
          <cell r="E113" t="str">
            <v>RESEARCH LABOTARY</v>
          </cell>
        </row>
        <row r="114">
          <cell r="C114" t="str">
            <v>Yayasan Perg Tinggi Kristen Petra</v>
          </cell>
          <cell r="D114" t="str">
            <v>External</v>
          </cell>
          <cell r="E114" t="str">
            <v>RESEARCH LABOTARY</v>
          </cell>
        </row>
        <row r="115">
          <cell r="C115" t="str">
            <v>PT. PANCA GLOBAL ENERGI</v>
          </cell>
          <cell r="D115" t="str">
            <v>External</v>
          </cell>
          <cell r="E115" t="str">
            <v>Belum di temukan (Tagihan Lama)</v>
          </cell>
        </row>
        <row r="116">
          <cell r="C116" t="str">
            <v>PT. JAGAD MAHESA KARYA</v>
          </cell>
          <cell r="D116" t="str">
            <v>External</v>
          </cell>
          <cell r="E116" t="str">
            <v>RESEARCH LABOTARY</v>
          </cell>
        </row>
        <row r="117">
          <cell r="C117" t="str">
            <v>PT INTI BETON</v>
          </cell>
          <cell r="D117" t="str">
            <v>External</v>
          </cell>
          <cell r="E117" t="str">
            <v>RESEARCH LABOTARY</v>
          </cell>
        </row>
        <row r="118">
          <cell r="C118" t="str">
            <v>PT. SIKA INDONESIA</v>
          </cell>
          <cell r="D118" t="str">
            <v>External</v>
          </cell>
          <cell r="E118" t="str">
            <v>RESEARCH LABOTARY</v>
          </cell>
        </row>
        <row r="119">
          <cell r="C119" t="str">
            <v>PT PELABUHAN INDONESIA (PERSERO)</v>
          </cell>
          <cell r="D119" t="str">
            <v>External</v>
          </cell>
          <cell r="E119" t="str">
            <v>CSR, TUKS</v>
          </cell>
        </row>
        <row r="120">
          <cell r="C120" t="str">
            <v>PT. Tera Logistic Indonesia</v>
          </cell>
          <cell r="D120" t="str">
            <v>External</v>
          </cell>
          <cell r="E120" t="str">
            <v>Belum di temukan (Tagihan Lama)</v>
          </cell>
        </row>
        <row r="121">
          <cell r="C121" t="str">
            <v>PT. PUTRA BIMA INTERNUSA</v>
          </cell>
          <cell r="D121" t="str">
            <v>External</v>
          </cell>
          <cell r="E121" t="str">
            <v>WASE MANAGEMENT</v>
          </cell>
        </row>
        <row r="122">
          <cell r="C122" t="str">
            <v>PT DELTA INDRATAMA ORION</v>
          </cell>
          <cell r="D122" t="str">
            <v>External</v>
          </cell>
          <cell r="E122" t="str">
            <v>ASET</v>
          </cell>
        </row>
        <row r="123">
          <cell r="C123" t="str">
            <v>PT. SUMBER LIMBAH GUNA</v>
          </cell>
          <cell r="D123" t="str">
            <v>External</v>
          </cell>
          <cell r="E123" t="str">
            <v>WASE MANAGEMENT</v>
          </cell>
        </row>
        <row r="124">
          <cell r="C124" t="str">
            <v>Dinas Perumahan Rakyat, Kawasan</v>
          </cell>
          <cell r="D124" t="str">
            <v>External</v>
          </cell>
          <cell r="E124" t="str">
            <v>RESEARCH LABOTARY</v>
          </cell>
        </row>
        <row r="125">
          <cell r="C125" t="str">
            <v>PT. ALAM INDOMEGAH</v>
          </cell>
          <cell r="D125" t="str">
            <v>External</v>
          </cell>
          <cell r="E125" t="str">
            <v>WASE MANAGEMENT</v>
          </cell>
        </row>
        <row r="126">
          <cell r="C126" t="str">
            <v>ARIF SUKENDAR</v>
          </cell>
          <cell r="D126" t="str">
            <v>External</v>
          </cell>
          <cell r="E126" t="str">
            <v>RESEARCH LABOTARY</v>
          </cell>
        </row>
        <row r="127">
          <cell r="C127" t="str">
            <v>PT. META ADHYA TIRTA UMBULAN</v>
          </cell>
          <cell r="D127" t="str">
            <v>External</v>
          </cell>
          <cell r="E127" t="str">
            <v>ASET</v>
          </cell>
        </row>
        <row r="128">
          <cell r="C128" t="str">
            <v>PT. INTI KARYA JAYA PERKASA</v>
          </cell>
          <cell r="D128" t="str">
            <v>External</v>
          </cell>
          <cell r="E128" t="str">
            <v>ASET</v>
          </cell>
        </row>
        <row r="129">
          <cell r="C129" t="str">
            <v>BALAI BESAR KARANTINA PERTANIAN SUR</v>
          </cell>
          <cell r="D129" t="str">
            <v>External</v>
          </cell>
          <cell r="E129" t="str">
            <v>WASE MANAGEMENT</v>
          </cell>
        </row>
        <row r="130">
          <cell r="C130" t="str">
            <v>PT. SARANA BUMI LESTARI</v>
          </cell>
          <cell r="D130" t="str">
            <v>External</v>
          </cell>
          <cell r="E130" t="str">
            <v>WASE MANAGEMENT</v>
          </cell>
        </row>
        <row r="131">
          <cell r="C131" t="str">
            <v>PT SURYA HUTAMA PERKASA</v>
          </cell>
          <cell r="D131" t="str">
            <v>External</v>
          </cell>
          <cell r="E131" t="str">
            <v>RESEARCH LABOTARY</v>
          </cell>
        </row>
        <row r="132">
          <cell r="C132" t="str">
            <v>PT MITRA KIARA INDONESIA</v>
          </cell>
          <cell r="D132" t="str">
            <v>External</v>
          </cell>
          <cell r="E132" t="str">
            <v>CHANNEL MANAGEMENT</v>
          </cell>
        </row>
        <row r="133">
          <cell r="C133" t="str">
            <v>SI. INTERNATIONAL TRADING.LTD</v>
          </cell>
          <cell r="D133" t="str">
            <v>Group</v>
          </cell>
          <cell r="E133" t="str">
            <v>SIIT</v>
          </cell>
        </row>
        <row r="134">
          <cell r="C134" t="str">
            <v>PT ANEKA ADHI LOGAM</v>
          </cell>
          <cell r="D134" t="str">
            <v>External</v>
          </cell>
          <cell r="E134" t="str">
            <v>WASE MANAGEMENT</v>
          </cell>
        </row>
        <row r="135">
          <cell r="C135" t="str">
            <v>PT NOOR ANNISA KEMIKAL</v>
          </cell>
          <cell r="D135" t="str">
            <v>External</v>
          </cell>
          <cell r="E135" t="str">
            <v>WASE MANAGEMENT</v>
          </cell>
        </row>
        <row r="136">
          <cell r="C136" t="str">
            <v>PT NUSANTARA INDAH KEMILAU</v>
          </cell>
          <cell r="D136" t="str">
            <v>External</v>
          </cell>
          <cell r="E136" t="str">
            <v>WASE MANAGEMENT</v>
          </cell>
        </row>
        <row r="137">
          <cell r="C137" t="str">
            <v>TAI &amp; CHYUN ASSOCIATES INDUSTRIES,</v>
          </cell>
          <cell r="D137" t="str">
            <v>External</v>
          </cell>
          <cell r="E137" t="str">
            <v>Belum di temukan (Tagihan Lama)</v>
          </cell>
        </row>
        <row r="138">
          <cell r="C138" t="str">
            <v>PT MULTIHANA KREASINDO</v>
          </cell>
          <cell r="D138" t="str">
            <v>External</v>
          </cell>
          <cell r="E138" t="str">
            <v>WASE MANAGEMENT</v>
          </cell>
        </row>
        <row r="139">
          <cell r="C139" t="str">
            <v>PT ANUGERAH BETON INDONESIA MANUNGG</v>
          </cell>
          <cell r="D139" t="str">
            <v>External</v>
          </cell>
          <cell r="E139" t="str">
            <v>RESEARCH LABOTARY</v>
          </cell>
        </row>
        <row r="140">
          <cell r="C140" t="str">
            <v>PT TRI DIGI FIN</v>
          </cell>
          <cell r="D140" t="str">
            <v>External</v>
          </cell>
          <cell r="E140" t="str">
            <v>DIGITAL STATEGI DAN PARTNERSHIP</v>
          </cell>
        </row>
        <row r="141">
          <cell r="C141" t="str">
            <v>PT SOLUSI BANGUN BETON</v>
          </cell>
          <cell r="D141" t="str">
            <v>Group</v>
          </cell>
          <cell r="E141" t="str">
            <v>GOVERMENT</v>
          </cell>
        </row>
        <row r="142">
          <cell r="C142" t="str">
            <v>KALTIM KARIANGAU TERMINAL</v>
          </cell>
          <cell r="D142" t="str">
            <v>External</v>
          </cell>
          <cell r="E142" t="str">
            <v>PACKING PLANT 2</v>
          </cell>
        </row>
        <row r="143">
          <cell r="C143" t="str">
            <v>PT WAHYU SEJATI TUJUH</v>
          </cell>
          <cell r="D143" t="str">
            <v>External</v>
          </cell>
          <cell r="E143" t="str">
            <v>WASE MANAGEMENT</v>
          </cell>
        </row>
        <row r="144">
          <cell r="C144" t="str">
            <v>PT ASDP INDONESIA FERRY (PERSERO)</v>
          </cell>
          <cell r="D144" t="str">
            <v>External</v>
          </cell>
          <cell r="E144" t="str">
            <v>CSR</v>
          </cell>
        </row>
        <row r="145">
          <cell r="C145" t="str">
            <v>PT PEMBANGUNAN PERUMAHAN (Persero)</v>
          </cell>
          <cell r="D145" t="str">
            <v>External</v>
          </cell>
          <cell r="E145" t="str">
            <v>CSR</v>
          </cell>
        </row>
        <row r="146">
          <cell r="C146" t="str">
            <v>PT PERUSAHAAN GAS NEGARA (PERSERO)</v>
          </cell>
          <cell r="D146" t="str">
            <v>External</v>
          </cell>
          <cell r="E146" t="str">
            <v>CSR</v>
          </cell>
        </row>
        <row r="147">
          <cell r="C147" t="str">
            <v>PT PERUSAHAAN LISTRIK NEGARA</v>
          </cell>
          <cell r="D147" t="str">
            <v>External</v>
          </cell>
          <cell r="E147" t="str">
            <v>CSR</v>
          </cell>
        </row>
        <row r="148">
          <cell r="C148" t="str">
            <v>PT SUPERINTENDING COMPANY OF INDONE</v>
          </cell>
          <cell r="D148" t="str">
            <v>External</v>
          </cell>
          <cell r="E148" t="str">
            <v>CSR</v>
          </cell>
        </row>
        <row r="149">
          <cell r="C149" t="str">
            <v>PT WASKITA KARYA</v>
          </cell>
          <cell r="D149" t="str">
            <v>External</v>
          </cell>
          <cell r="E149" t="str">
            <v>CSR</v>
          </cell>
        </row>
        <row r="150">
          <cell r="C150" t="str">
            <v>PT INDOFARMA (PERSERO) TBK</v>
          </cell>
          <cell r="D150" t="str">
            <v>External</v>
          </cell>
          <cell r="E150" t="str">
            <v>CSR</v>
          </cell>
        </row>
        <row r="151">
          <cell r="C151" t="str">
            <v>PT Pertamina (Persero)</v>
          </cell>
          <cell r="D151" t="str">
            <v>External</v>
          </cell>
          <cell r="E151" t="str">
            <v>CSR</v>
          </cell>
        </row>
        <row r="152">
          <cell r="C152" t="str">
            <v>PT. BANK RAKYAT INDONESIA (PERSERO)</v>
          </cell>
          <cell r="D152" t="str">
            <v>External</v>
          </cell>
          <cell r="E152" t="str">
            <v>CSR</v>
          </cell>
        </row>
        <row r="153">
          <cell r="C153" t="str">
            <v>PT. ADHI KARYA (PERSERO) Tbk.</v>
          </cell>
          <cell r="D153" t="str">
            <v>External</v>
          </cell>
          <cell r="E153" t="str">
            <v>RESEARCH LABOTARY</v>
          </cell>
        </row>
        <row r="154">
          <cell r="C154" t="str">
            <v>PT ASURANSI KREDIT INDONESIA</v>
          </cell>
          <cell r="D154" t="str">
            <v>External</v>
          </cell>
          <cell r="E154" t="str">
            <v>CSR</v>
          </cell>
        </row>
        <row r="155">
          <cell r="C155" t="str">
            <v>PT. BYAKTA LOKA HIJAU KIRANA</v>
          </cell>
          <cell r="D155" t="str">
            <v>External</v>
          </cell>
          <cell r="E155" t="str">
            <v>WASE MANAGEMENT</v>
          </cell>
        </row>
        <row r="156">
          <cell r="C156" t="str">
            <v>PT JAYA JAGAT RAYA</v>
          </cell>
          <cell r="D156" t="str">
            <v>External</v>
          </cell>
          <cell r="E156" t="str">
            <v>WASE MANAGEMENT</v>
          </cell>
        </row>
        <row r="157">
          <cell r="C157" t="str">
            <v>PT RIVAN TANJUNG SENTOSA</v>
          </cell>
          <cell r="D157" t="str">
            <v>External</v>
          </cell>
          <cell r="E157" t="str">
            <v>WASE MANAGEMENT</v>
          </cell>
        </row>
        <row r="158">
          <cell r="C158" t="str">
            <v>PT. PELINDO MULTI TERMINAL</v>
          </cell>
          <cell r="D158" t="str">
            <v>External</v>
          </cell>
          <cell r="E158" t="str">
            <v>TUKS</v>
          </cell>
        </row>
        <row r="159">
          <cell r="C159" t="str">
            <v>PT SEMEN INDONESIA LOGISTIK</v>
          </cell>
          <cell r="D159" t="str">
            <v>Group</v>
          </cell>
          <cell r="E159" t="str">
            <v>ASET, KOMPENSASI, WASE MANAGEMENT</v>
          </cell>
        </row>
        <row r="160">
          <cell r="C160" t="str">
            <v>PT SOLUSI BANGUN INDONESIA</v>
          </cell>
          <cell r="D160" t="str">
            <v>Group</v>
          </cell>
          <cell r="E160" t="str">
            <v>KOMPENSASI, HC, WASE MANAGEMENT</v>
          </cell>
        </row>
        <row r="161">
          <cell r="C161" t="str">
            <v>PT MARGO MULYO MAKMUR</v>
          </cell>
          <cell r="D161" t="str">
            <v>External</v>
          </cell>
          <cell r="E161" t="str">
            <v>ASET</v>
          </cell>
        </row>
        <row r="162">
          <cell r="C162" t="str">
            <v>RHI MAGNESITA GMBH</v>
          </cell>
          <cell r="D162" t="str">
            <v>External</v>
          </cell>
          <cell r="E162" t="str">
            <v>IMPORT MANAGEMENT</v>
          </cell>
        </row>
        <row r="163">
          <cell r="C163" t="str">
            <v>PT BAHTERA CITRA ABADI</v>
          </cell>
          <cell r="D163" t="str">
            <v>External</v>
          </cell>
          <cell r="E163" t="str">
            <v>TRANSPORTATION 2</v>
          </cell>
        </row>
        <row r="164">
          <cell r="C164" t="str">
            <v>PT GUNUNG JATI MITRA ABADI</v>
          </cell>
          <cell r="D164" t="str">
            <v>External</v>
          </cell>
          <cell r="E164" t="str">
            <v>TRANSPORTATION 2</v>
          </cell>
        </row>
        <row r="165">
          <cell r="C165" t="str">
            <v>PT SEMESTA ABADI TRANSPORT</v>
          </cell>
          <cell r="D165" t="str">
            <v>External</v>
          </cell>
          <cell r="E165" t="str">
            <v>TRANSPORTATION 2</v>
          </cell>
        </row>
        <row r="166">
          <cell r="C166" t="str">
            <v>PT LOGISTIK SEMEN INDONESIA BERSATU</v>
          </cell>
          <cell r="D166" t="str">
            <v>External</v>
          </cell>
          <cell r="E166" t="str">
            <v>TRANSPORTATION 2</v>
          </cell>
        </row>
        <row r="167">
          <cell r="C167" t="str">
            <v>ARDIYAN JAYA TRANS, PT</v>
          </cell>
          <cell r="D167" t="str">
            <v>External</v>
          </cell>
          <cell r="E167" t="str">
            <v>WASE MANAGEMENT</v>
          </cell>
        </row>
        <row r="168">
          <cell r="C168" t="str">
            <v>PETROKOPINDO CIPTASELARAS</v>
          </cell>
          <cell r="D168" t="str">
            <v>External</v>
          </cell>
          <cell r="E168" t="str">
            <v>WASE MANAGEMENT</v>
          </cell>
        </row>
        <row r="169">
          <cell r="C169" t="str">
            <v>PT BADAN SURYA BUANA SENTOSA</v>
          </cell>
          <cell r="D169" t="str">
            <v>External</v>
          </cell>
          <cell r="E169" t="str">
            <v>TRANSPORTATION 2</v>
          </cell>
        </row>
        <row r="170">
          <cell r="C170" t="str">
            <v>PT MAKMUR JAYA BERKAT BERSAMA</v>
          </cell>
          <cell r="D170" t="str">
            <v>External</v>
          </cell>
          <cell r="E170" t="str">
            <v>TRANSPORTATION 2</v>
          </cell>
        </row>
        <row r="171">
          <cell r="C171" t="str">
            <v>BPR Mentari Terang</v>
          </cell>
          <cell r="D171" t="str">
            <v>External</v>
          </cell>
          <cell r="E171" t="str">
            <v>GA</v>
          </cell>
        </row>
        <row r="172">
          <cell r="C172" t="str">
            <v>ARIF PURWANTO</v>
          </cell>
          <cell r="D172" t="str">
            <v>External</v>
          </cell>
          <cell r="E172" t="str">
            <v>GA</v>
          </cell>
        </row>
        <row r="173">
          <cell r="C173" t="str">
            <v>DHITA NUGRAHING RAMADHANI</v>
          </cell>
          <cell r="D173" t="str">
            <v>External</v>
          </cell>
          <cell r="E173" t="str">
            <v>GA</v>
          </cell>
        </row>
        <row r="174">
          <cell r="C174" t="str">
            <v>SUPRAPTO</v>
          </cell>
          <cell r="D174" t="str">
            <v>External</v>
          </cell>
          <cell r="E174" t="str">
            <v>GA</v>
          </cell>
        </row>
        <row r="175">
          <cell r="C175" t="str">
            <v>EDI SUGIHARTO</v>
          </cell>
          <cell r="D175" t="str">
            <v>External</v>
          </cell>
          <cell r="E175" t="str">
            <v>GA</v>
          </cell>
        </row>
        <row r="176">
          <cell r="C176" t="str">
            <v>ASIYAH</v>
          </cell>
          <cell r="D176" t="str">
            <v>External</v>
          </cell>
          <cell r="E176" t="str">
            <v>GA</v>
          </cell>
        </row>
        <row r="177">
          <cell r="C177" t="str">
            <v>PT SURA RAYA INTI</v>
          </cell>
          <cell r="D177" t="str">
            <v>External</v>
          </cell>
          <cell r="E177" t="str">
            <v>TRANSPORTATION 2</v>
          </cell>
        </row>
        <row r="178">
          <cell r="C178" t="str">
            <v>FEBRI NURCAHYANI</v>
          </cell>
          <cell r="D178" t="str">
            <v>External</v>
          </cell>
          <cell r="E178" t="str">
            <v>GA</v>
          </cell>
        </row>
        <row r="179">
          <cell r="C179" t="str">
            <v>YATMUJI</v>
          </cell>
          <cell r="D179" t="str">
            <v>External</v>
          </cell>
          <cell r="E179" t="str">
            <v>GA</v>
          </cell>
        </row>
        <row r="180">
          <cell r="C180" t="str">
            <v>HERMANTO</v>
          </cell>
          <cell r="D180" t="str">
            <v>External</v>
          </cell>
          <cell r="E180" t="str">
            <v>GA</v>
          </cell>
        </row>
        <row r="181">
          <cell r="C181" t="str">
            <v>ZUHROTUS SHOLIHAH ZAIN</v>
          </cell>
          <cell r="D181" t="str">
            <v>External</v>
          </cell>
          <cell r="E181" t="str">
            <v>GA</v>
          </cell>
        </row>
        <row r="182">
          <cell r="C182" t="str">
            <v>SUHARTONO</v>
          </cell>
          <cell r="D182" t="str">
            <v>External</v>
          </cell>
          <cell r="E182" t="str">
            <v>GA</v>
          </cell>
        </row>
        <row r="183">
          <cell r="C183" t="str">
            <v>RIDA ZUBAIDA</v>
          </cell>
          <cell r="D183" t="str">
            <v>External</v>
          </cell>
          <cell r="E183" t="str">
            <v>GA</v>
          </cell>
        </row>
        <row r="184">
          <cell r="C184" t="str">
            <v>JAYUS ISWANDI</v>
          </cell>
          <cell r="D184" t="str">
            <v>External</v>
          </cell>
          <cell r="E184" t="str">
            <v>GA</v>
          </cell>
        </row>
        <row r="185">
          <cell r="C185" t="str">
            <v>PT BINAMULIA BHAKTIPERSADA</v>
          </cell>
          <cell r="D185" t="str">
            <v>External</v>
          </cell>
          <cell r="E185" t="str">
            <v>TRANSPORTATION 2</v>
          </cell>
        </row>
        <row r="186">
          <cell r="C186" t="str">
            <v>PT JAKALESTARI PERKASA</v>
          </cell>
          <cell r="D186" t="str">
            <v>External</v>
          </cell>
          <cell r="E186" t="str">
            <v>TRANSPORTATION 2</v>
          </cell>
        </row>
        <row r="187">
          <cell r="C187" t="str">
            <v>PT. MERAK JAYA BETON</v>
          </cell>
          <cell r="D187" t="str">
            <v>External</v>
          </cell>
          <cell r="E187" t="str">
            <v>RESEARCH LABOTARY</v>
          </cell>
        </row>
        <row r="188">
          <cell r="C188" t="str">
            <v>PT WIJAYA KARYA BANGUNAN GEDUNG Tbk</v>
          </cell>
          <cell r="D188" t="str">
            <v>External</v>
          </cell>
          <cell r="E188" t="str">
            <v>RESEARCH LABOTARY</v>
          </cell>
        </row>
        <row r="189">
          <cell r="C189" t="str">
            <v>PT SUN RISE MILL</v>
          </cell>
          <cell r="D189" t="str">
            <v>External</v>
          </cell>
          <cell r="E189" t="str">
            <v>RESEARCH LABOTARY</v>
          </cell>
        </row>
        <row r="190">
          <cell r="C190" t="str">
            <v>PT JAYA KONSTR MANGGALA PRATAMA Tbk</v>
          </cell>
          <cell r="D190" t="str">
            <v>External</v>
          </cell>
          <cell r="E190" t="str">
            <v>RESEARCH LABOTARY</v>
          </cell>
        </row>
        <row r="191">
          <cell r="C191" t="str">
            <v>PT Asuransi Jasa Indonesia</v>
          </cell>
          <cell r="D191" t="str">
            <v>External</v>
          </cell>
          <cell r="E191" t="str">
            <v>ASET</v>
          </cell>
        </row>
        <row r="192">
          <cell r="C192" t="str">
            <v>PT Asuransi Central Asia</v>
          </cell>
          <cell r="D192" t="str">
            <v>External</v>
          </cell>
          <cell r="E192" t="str">
            <v>ASET</v>
          </cell>
        </row>
        <row r="193">
          <cell r="C193" t="str">
            <v>SITI ROHANAH</v>
          </cell>
          <cell r="D193" t="str">
            <v>External</v>
          </cell>
          <cell r="E193" t="str">
            <v>GA</v>
          </cell>
        </row>
        <row r="194">
          <cell r="C194" t="str">
            <v>ABDUL QOHAR</v>
          </cell>
          <cell r="D194" t="str">
            <v>External</v>
          </cell>
          <cell r="E194" t="str">
            <v>GA</v>
          </cell>
        </row>
        <row r="195">
          <cell r="C195" t="str">
            <v>KUSNO ANDRIYONO</v>
          </cell>
          <cell r="D195" t="str">
            <v>External</v>
          </cell>
          <cell r="E195" t="str">
            <v>GA</v>
          </cell>
        </row>
        <row r="196">
          <cell r="C196" t="str">
            <v>INDHUN QUROTTUL AIN</v>
          </cell>
          <cell r="D196" t="str">
            <v>External</v>
          </cell>
          <cell r="E196" t="str">
            <v>GA</v>
          </cell>
        </row>
        <row r="197">
          <cell r="C197" t="str">
            <v>SINGGIH WIDAYAT</v>
          </cell>
          <cell r="D197" t="str">
            <v>External</v>
          </cell>
          <cell r="E197" t="str">
            <v>GA</v>
          </cell>
        </row>
        <row r="198">
          <cell r="C198" t="str">
            <v>DWI PURWANTO</v>
          </cell>
          <cell r="D198" t="str">
            <v>External</v>
          </cell>
          <cell r="E198" t="str">
            <v>GA</v>
          </cell>
        </row>
        <row r="199">
          <cell r="C199" t="str">
            <v>SRI SUWARSIH</v>
          </cell>
          <cell r="D199" t="str">
            <v>External</v>
          </cell>
          <cell r="E199" t="str">
            <v>GA</v>
          </cell>
        </row>
        <row r="200">
          <cell r="C200" t="str">
            <v>PT JAWA BERKAT LOGISTIK</v>
          </cell>
          <cell r="D200" t="str">
            <v>External</v>
          </cell>
          <cell r="E200" t="str">
            <v>GA</v>
          </cell>
        </row>
        <row r="201">
          <cell r="C201" t="str">
            <v>MOH FAKHRUDDIN ZAMRONI</v>
          </cell>
          <cell r="D201" t="str">
            <v>External</v>
          </cell>
          <cell r="E201" t="str">
            <v>GA</v>
          </cell>
        </row>
        <row r="202">
          <cell r="C202" t="str">
            <v>MOH ZAMRONI AFIF MUKTI</v>
          </cell>
          <cell r="D202" t="str">
            <v>External</v>
          </cell>
          <cell r="E202" t="str">
            <v>GA</v>
          </cell>
        </row>
        <row r="203">
          <cell r="C203" t="str">
            <v>MOCHAMMAD BADRUS SALAM</v>
          </cell>
          <cell r="D203" t="str">
            <v>External</v>
          </cell>
          <cell r="E203" t="str">
            <v>GA</v>
          </cell>
        </row>
        <row r="204">
          <cell r="C204" t="str">
            <v>RACHMAD AGUS PRANOTO</v>
          </cell>
          <cell r="D204" t="str">
            <v>External</v>
          </cell>
          <cell r="E204" t="str">
            <v>GA</v>
          </cell>
        </row>
        <row r="205">
          <cell r="C205" t="str">
            <v>YUSWIYANTO</v>
          </cell>
          <cell r="D205" t="str">
            <v>External</v>
          </cell>
          <cell r="E205" t="str">
            <v>GA</v>
          </cell>
        </row>
        <row r="206">
          <cell r="C206" t="str">
            <v>PT ECOMEC RESOURCES INDONESIA</v>
          </cell>
          <cell r="D206" t="str">
            <v>External</v>
          </cell>
          <cell r="E206" t="str">
            <v>RESEARCH LABOTARY</v>
          </cell>
        </row>
        <row r="207">
          <cell r="C207" t="str">
            <v>PT. MERAK JAYA BETON</v>
          </cell>
          <cell r="D207" t="str">
            <v>External</v>
          </cell>
          <cell r="E207" t="str">
            <v>RESEARCH LABOTARY</v>
          </cell>
        </row>
        <row r="208">
          <cell r="C208" t="str">
            <v>PT CHINA WEST DEVELOPMENT INDONESIA</v>
          </cell>
          <cell r="D208" t="str">
            <v>External</v>
          </cell>
          <cell r="E208" t="str">
            <v>RESEARCH LABOTARY</v>
          </cell>
        </row>
        <row r="209">
          <cell r="C209" t="str">
            <v>PT. LIVIA ANDALAN INDONESIA</v>
          </cell>
          <cell r="D209" t="str">
            <v>External</v>
          </cell>
          <cell r="E209" t="str">
            <v>RESEARCH LABOTARY</v>
          </cell>
        </row>
        <row r="210">
          <cell r="C210" t="str">
            <v>JUNI WAHJU WIDODO</v>
          </cell>
          <cell r="D210" t="str">
            <v>External</v>
          </cell>
          <cell r="E210" t="str">
            <v>GA</v>
          </cell>
        </row>
        <row r="211">
          <cell r="C211" t="str">
            <v>FEBRI NURCAHYANI</v>
          </cell>
          <cell r="D211" t="str">
            <v>External</v>
          </cell>
          <cell r="E211" t="str">
            <v>GA</v>
          </cell>
        </row>
        <row r="212">
          <cell r="C212" t="str">
            <v>YATMUJI</v>
          </cell>
          <cell r="D212" t="str">
            <v>External</v>
          </cell>
          <cell r="E212" t="str">
            <v>GA</v>
          </cell>
        </row>
        <row r="213">
          <cell r="C213" t="str">
            <v>MOH FAKHRUDDIN ZAMRONI</v>
          </cell>
          <cell r="D213" t="str">
            <v>External</v>
          </cell>
          <cell r="E213" t="str">
            <v>GA</v>
          </cell>
        </row>
        <row r="214">
          <cell r="C214" t="str">
            <v>MOH ZAMRONI AFIF MUKTI</v>
          </cell>
          <cell r="D214" t="str">
            <v>External</v>
          </cell>
          <cell r="E214" t="str">
            <v>GA</v>
          </cell>
        </row>
        <row r="215">
          <cell r="C215" t="str">
            <v>PT EMDEKI UTAMA TBK</v>
          </cell>
          <cell r="D215" t="str">
            <v>External</v>
          </cell>
          <cell r="E215" t="str">
            <v>RESEARCH LABOTARY</v>
          </cell>
        </row>
        <row r="216">
          <cell r="C216" t="str">
            <v>PT EMDEKI UTAMA TBK</v>
          </cell>
          <cell r="D216" t="str">
            <v>External</v>
          </cell>
          <cell r="E216" t="str">
            <v>RESEARCH LABOTARY</v>
          </cell>
        </row>
        <row r="217">
          <cell r="C217" t="str">
            <v>HALIM</v>
          </cell>
          <cell r="D217" t="str">
            <v>External</v>
          </cell>
          <cell r="E217" t="str">
            <v>GA</v>
          </cell>
        </row>
        <row r="218">
          <cell r="C218" t="str">
            <v>ROSYIDA DWI RAHMAWATI</v>
          </cell>
          <cell r="D218" t="str">
            <v>External</v>
          </cell>
          <cell r="E218" t="str">
            <v>GA</v>
          </cell>
        </row>
        <row r="219">
          <cell r="C219" t="str">
            <v>MOCH MAHENDRA FIRDAUS</v>
          </cell>
          <cell r="D219" t="str">
            <v>External</v>
          </cell>
          <cell r="E219" t="str">
            <v>GA</v>
          </cell>
        </row>
        <row r="220">
          <cell r="C220" t="str">
            <v>FARA MAHENDRA WIJAYA</v>
          </cell>
          <cell r="D220" t="str">
            <v>External</v>
          </cell>
          <cell r="E220" t="str">
            <v>GA</v>
          </cell>
        </row>
        <row r="221">
          <cell r="C221" t="str">
            <v>HUSAIN</v>
          </cell>
          <cell r="D221" t="str">
            <v>External</v>
          </cell>
          <cell r="E221" t="str">
            <v>GA</v>
          </cell>
        </row>
        <row r="222">
          <cell r="C222" t="str">
            <v>BAMBANG SUYANTO</v>
          </cell>
          <cell r="D222" t="str">
            <v>External</v>
          </cell>
          <cell r="E222" t="str">
            <v>GA</v>
          </cell>
        </row>
        <row r="223">
          <cell r="C223" t="str">
            <v>PT OMETRACO ARYA SAMANTA</v>
          </cell>
          <cell r="D223" t="str">
            <v>External</v>
          </cell>
          <cell r="E223" t="str">
            <v>RESEARCH LABOTARY</v>
          </cell>
        </row>
        <row r="224">
          <cell r="C224" t="str">
            <v>PT SUBUR BUANA RAYA</v>
          </cell>
          <cell r="D224" t="str">
            <v>External</v>
          </cell>
          <cell r="E224" t="str">
            <v>TRANSPORTATION 2</v>
          </cell>
        </row>
        <row r="225">
          <cell r="C225" t="str">
            <v>PT ADHI PERSADA BETON</v>
          </cell>
          <cell r="D225" t="str">
            <v>External</v>
          </cell>
          <cell r="E225" t="str">
            <v>RESEARCH LABOTARY</v>
          </cell>
        </row>
        <row r="226">
          <cell r="C226" t="str">
            <v>PT SMCC UTAMA INDONESIA</v>
          </cell>
          <cell r="D226" t="str">
            <v>External</v>
          </cell>
          <cell r="E226" t="str">
            <v>RESEARCH LABOTARY</v>
          </cell>
        </row>
        <row r="227">
          <cell r="C227" t="str">
            <v>PT WIJAYA KARYA BANGUNAN GEDUNG Tbk</v>
          </cell>
          <cell r="D227" t="str">
            <v>External</v>
          </cell>
          <cell r="E227" t="str">
            <v>RESEARCH LABOTARY</v>
          </cell>
        </row>
        <row r="228">
          <cell r="C228" t="str">
            <v>PT ELANG BHUMI PERSADA</v>
          </cell>
          <cell r="D228" t="str">
            <v>External</v>
          </cell>
          <cell r="E228" t="str">
            <v>RESEARCH LABOTARY</v>
          </cell>
        </row>
        <row r="229">
          <cell r="C229" t="str">
            <v>PT EMDEKI UTAMA TBK</v>
          </cell>
          <cell r="D229" t="str">
            <v>External</v>
          </cell>
          <cell r="E229" t="str">
            <v>RESEARCH LABOTARY</v>
          </cell>
        </row>
        <row r="230">
          <cell r="C230" t="str">
            <v>NUR FIKRI ADITYA</v>
          </cell>
          <cell r="D230" t="str">
            <v>External</v>
          </cell>
          <cell r="E230" t="str">
            <v>RESEARCH LABOTARY</v>
          </cell>
        </row>
        <row r="231">
          <cell r="C231" t="str">
            <v>PT ECOMEC RESOURCES INDONESIA</v>
          </cell>
          <cell r="D231" t="str">
            <v>External</v>
          </cell>
          <cell r="E231" t="str">
            <v>RESEARCH LABOTARY</v>
          </cell>
        </row>
        <row r="232">
          <cell r="C232" t="str">
            <v>PT ADHI PERSADA BETON</v>
          </cell>
          <cell r="D232" t="str">
            <v>External</v>
          </cell>
          <cell r="E232" t="str">
            <v>RESEARCH LABOTARY</v>
          </cell>
        </row>
        <row r="233">
          <cell r="C233" t="str">
            <v>PT Asuransi Jasa Indonesia</v>
          </cell>
          <cell r="D233" t="str">
            <v>External</v>
          </cell>
          <cell r="E233" t="str">
            <v>ASET</v>
          </cell>
        </row>
        <row r="234">
          <cell r="C234" t="str">
            <v>PT ECOMEC RESOURCES INDONESIA</v>
          </cell>
          <cell r="D234" t="str">
            <v>External</v>
          </cell>
          <cell r="E234" t="str">
            <v>RESEARCH LABOTARY</v>
          </cell>
        </row>
        <row r="235">
          <cell r="C235" t="str">
            <v>BPR Mentari Terang</v>
          </cell>
          <cell r="D235" t="str">
            <v>External</v>
          </cell>
          <cell r="E235" t="str">
            <v>GA</v>
          </cell>
        </row>
        <row r="236">
          <cell r="C236" t="str">
            <v>BPR Mentari Terang</v>
          </cell>
          <cell r="D236" t="str">
            <v>External</v>
          </cell>
          <cell r="E236" t="str">
            <v>GA</v>
          </cell>
        </row>
        <row r="237">
          <cell r="C237" t="str">
            <v>MAN 1 TUBAN/Moch Musta'in</v>
          </cell>
          <cell r="D237" t="str">
            <v>External</v>
          </cell>
          <cell r="E237" t="str">
            <v>GA</v>
          </cell>
        </row>
        <row r="238">
          <cell r="C238" t="str">
            <v>MTS N 1 TUBAN</v>
          </cell>
          <cell r="D238" t="str">
            <v>External</v>
          </cell>
          <cell r="E238" t="str">
            <v>GA</v>
          </cell>
        </row>
        <row r="239">
          <cell r="C239" t="str">
            <v>Nanik Irawati</v>
          </cell>
          <cell r="D239" t="str">
            <v>External</v>
          </cell>
          <cell r="E239" t="str">
            <v>GA</v>
          </cell>
        </row>
        <row r="240">
          <cell r="C240" t="str">
            <v>AINUR RODHIYAH</v>
          </cell>
          <cell r="D240" t="str">
            <v>External</v>
          </cell>
          <cell r="E240" t="str">
            <v>GA</v>
          </cell>
        </row>
        <row r="241">
          <cell r="C241" t="str">
            <v>HERMANTO</v>
          </cell>
          <cell r="D241" t="str">
            <v>External</v>
          </cell>
          <cell r="E241" t="str">
            <v>GA</v>
          </cell>
        </row>
        <row r="242">
          <cell r="C242" t="str">
            <v>ZUHROTUS SHOLIHAH ZAIN</v>
          </cell>
          <cell r="D242" t="str">
            <v>External</v>
          </cell>
          <cell r="E242" t="str">
            <v>GA</v>
          </cell>
        </row>
        <row r="243">
          <cell r="C243" t="str">
            <v>SUHARTONO</v>
          </cell>
          <cell r="D243" t="str">
            <v>External</v>
          </cell>
          <cell r="E243" t="str">
            <v>GA</v>
          </cell>
        </row>
        <row r="244">
          <cell r="C244" t="str">
            <v>RIDA ZUBAIDA</v>
          </cell>
          <cell r="D244" t="str">
            <v>External</v>
          </cell>
          <cell r="E244" t="str">
            <v>GA</v>
          </cell>
        </row>
        <row r="245">
          <cell r="C245" t="str">
            <v>MOCHAMMAD BADRUS SALAM</v>
          </cell>
          <cell r="D245" t="str">
            <v>External</v>
          </cell>
          <cell r="E245" t="str">
            <v>GA</v>
          </cell>
        </row>
        <row r="246">
          <cell r="C246" t="str">
            <v>PT EMDEKI UTAMA TBK</v>
          </cell>
          <cell r="D246" t="str">
            <v>External</v>
          </cell>
          <cell r="E246" t="str">
            <v>RESEARCH LABOTARY</v>
          </cell>
        </row>
        <row r="247">
          <cell r="C247" t="str">
            <v>PT EMDEKI UTAMA TBK</v>
          </cell>
          <cell r="D247" t="str">
            <v>External</v>
          </cell>
          <cell r="E247" t="str">
            <v>RESEARCH LABOTARY</v>
          </cell>
        </row>
        <row r="248">
          <cell r="C248" t="str">
            <v>PT EMDEKI UTAMA TBK</v>
          </cell>
          <cell r="D248" t="str">
            <v>External</v>
          </cell>
          <cell r="E248" t="str">
            <v>RESEARCH LABOTARY</v>
          </cell>
        </row>
        <row r="249">
          <cell r="C249" t="str">
            <v>ROSYIDA DWI RAHMAWATI</v>
          </cell>
          <cell r="D249" t="str">
            <v>External</v>
          </cell>
          <cell r="E249" t="str">
            <v>GA</v>
          </cell>
        </row>
        <row r="250">
          <cell r="C250" t="str">
            <v>MOCH MAHENDRA FIRDAUS</v>
          </cell>
          <cell r="D250" t="str">
            <v>External</v>
          </cell>
          <cell r="E250" t="str">
            <v>GA</v>
          </cell>
        </row>
        <row r="251">
          <cell r="C251" t="str">
            <v>PT OMETRACO ARYA SAMANTA</v>
          </cell>
          <cell r="D251" t="str">
            <v>External</v>
          </cell>
          <cell r="E251" t="str">
            <v>RESEARCH LABOTARY</v>
          </cell>
        </row>
        <row r="252">
          <cell r="C252" t="str">
            <v>HUSNUL FATHIYYA</v>
          </cell>
          <cell r="D252" t="str">
            <v>External</v>
          </cell>
          <cell r="E252" t="str">
            <v>GA</v>
          </cell>
        </row>
        <row r="253">
          <cell r="C253" t="str">
            <v>MITSYU UCHI MAMONTO</v>
          </cell>
          <cell r="D253" t="str">
            <v>External</v>
          </cell>
          <cell r="E253" t="str">
            <v>GA</v>
          </cell>
        </row>
        <row r="254">
          <cell r="C254" t="str">
            <v>NIA RAMADHANI</v>
          </cell>
          <cell r="D254" t="str">
            <v>External</v>
          </cell>
          <cell r="E254" t="str">
            <v>GA</v>
          </cell>
        </row>
        <row r="255">
          <cell r="C255" t="str">
            <v>HARI SUWARTONO</v>
          </cell>
          <cell r="D255" t="str">
            <v>External</v>
          </cell>
          <cell r="E255" t="str">
            <v>GA</v>
          </cell>
        </row>
        <row r="256">
          <cell r="C256" t="str">
            <v>JESSY VINKA AGUSTIN</v>
          </cell>
          <cell r="D256" t="str">
            <v>External</v>
          </cell>
          <cell r="E256" t="str">
            <v>GA</v>
          </cell>
        </row>
        <row r="257">
          <cell r="C257" t="str">
            <v>NYOTO</v>
          </cell>
          <cell r="D257" t="str">
            <v>External</v>
          </cell>
          <cell r="E257" t="str">
            <v>GA</v>
          </cell>
        </row>
        <row r="258">
          <cell r="C258" t="str">
            <v>ADI MAHENDRA</v>
          </cell>
          <cell r="D258" t="str">
            <v>External</v>
          </cell>
          <cell r="E258" t="str">
            <v>GA</v>
          </cell>
        </row>
        <row r="259">
          <cell r="C259" t="str">
            <v>SUBUR PANGAN SEJAHTERA</v>
          </cell>
          <cell r="D259" t="str">
            <v>External</v>
          </cell>
          <cell r="E259" t="str">
            <v>WASE MANAGEMENT</v>
          </cell>
        </row>
        <row r="260">
          <cell r="C260" t="str">
            <v>DOWA ECO SYSTEM INDONESIA</v>
          </cell>
          <cell r="D260" t="str">
            <v>External</v>
          </cell>
          <cell r="E260" t="str">
            <v>WASE MANAGEMENT</v>
          </cell>
        </row>
        <row r="261">
          <cell r="C261" t="str">
            <v>SMP N 3 Tuban</v>
          </cell>
          <cell r="D261" t="str">
            <v>External</v>
          </cell>
          <cell r="E261" t="str">
            <v>HRGA TUBAN</v>
          </cell>
        </row>
        <row r="262">
          <cell r="C262" t="str">
            <v>Sulami (SMP N 1 Merakurak)</v>
          </cell>
          <cell r="D262" t="str">
            <v>External</v>
          </cell>
          <cell r="E262" t="str">
            <v>HRGA TUBAN</v>
          </cell>
        </row>
        <row r="263">
          <cell r="C263" t="str">
            <v>PT SEMEN BATURAJA TBK</v>
          </cell>
          <cell r="D263" t="str">
            <v>Group</v>
          </cell>
          <cell r="E263" t="str">
            <v>HRGA TUBAN</v>
          </cell>
        </row>
        <row r="264">
          <cell r="C264" t="str">
            <v>SMP KHOIRUNNAS</v>
          </cell>
          <cell r="D264" t="str">
            <v>External</v>
          </cell>
          <cell r="E264" t="str">
            <v>HRGA TUBAN</v>
          </cell>
        </row>
        <row r="265">
          <cell r="C265" t="str">
            <v>SRI WATI</v>
          </cell>
          <cell r="D265" t="str">
            <v>External</v>
          </cell>
          <cell r="E265" t="str">
            <v>HRGA TUBAN</v>
          </cell>
        </row>
        <row r="266">
          <cell r="C266" t="str">
            <v>KUSDIYAH</v>
          </cell>
          <cell r="D266" t="str">
            <v>External</v>
          </cell>
          <cell r="E266" t="str">
            <v>HRGA TUBAN</v>
          </cell>
        </row>
        <row r="267">
          <cell r="C267" t="str">
            <v>FERNANDA FADHLI FAKHRUDDIN</v>
          </cell>
          <cell r="D267" t="str">
            <v>External</v>
          </cell>
          <cell r="E267" t="str">
            <v>HRGA TUBAN</v>
          </cell>
        </row>
        <row r="268">
          <cell r="C268" t="str">
            <v>SUNTORO</v>
          </cell>
          <cell r="D268" t="str">
            <v>External</v>
          </cell>
          <cell r="E268" t="str">
            <v>HRGA TUBAN</v>
          </cell>
        </row>
        <row r="269">
          <cell r="C269" t="str">
            <v>FAKHRI YULIANTONO</v>
          </cell>
          <cell r="D269" t="str">
            <v>External</v>
          </cell>
          <cell r="E269" t="str">
            <v>HRGA TUBAN</v>
          </cell>
        </row>
        <row r="270">
          <cell r="C270" t="str">
            <v>ACHMAD SHODIQ</v>
          </cell>
          <cell r="D270" t="str">
            <v>External</v>
          </cell>
          <cell r="E270" t="str">
            <v>HRGA TUBAN</v>
          </cell>
        </row>
        <row r="271">
          <cell r="C271" t="str">
            <v>R DODY SUPRIYODI</v>
          </cell>
          <cell r="D271" t="str">
            <v>External</v>
          </cell>
          <cell r="E271" t="str">
            <v>HRGA TUBAN</v>
          </cell>
        </row>
        <row r="272">
          <cell r="C272" t="str">
            <v>PT ADHIMIX PCI INDONESIA</v>
          </cell>
          <cell r="D272" t="str">
            <v>External</v>
          </cell>
          <cell r="E272" t="str">
            <v>R &amp; D</v>
          </cell>
        </row>
        <row r="273">
          <cell r="C273" t="str">
            <v>BALI AGE</v>
          </cell>
          <cell r="D273" t="str">
            <v>External</v>
          </cell>
          <cell r="E273" t="str">
            <v>ASET</v>
          </cell>
        </row>
        <row r="274">
          <cell r="C274" t="str">
            <v>SUGENG PRIBADI</v>
          </cell>
          <cell r="D274" t="str">
            <v>External</v>
          </cell>
          <cell r="E274" t="str">
            <v>HRGA TUBAN</v>
          </cell>
        </row>
        <row r="275">
          <cell r="C275" t="str">
            <v>SI INTERNATIONAL TRADING PTE LTD</v>
          </cell>
          <cell r="D275" t="str">
            <v>Group</v>
          </cell>
          <cell r="E275" t="str">
            <v>Despatch</v>
          </cell>
        </row>
        <row r="276">
          <cell r="C276" t="str">
            <v>BANGUN BERKAH BERKARYA, PT</v>
          </cell>
          <cell r="D276" t="str">
            <v>External</v>
          </cell>
          <cell r="E276" t="str">
            <v>WASE MANAGEMENT</v>
          </cell>
        </row>
        <row r="277">
          <cell r="C277" t="str">
            <v>PT SURYA PURNAMA SEMESTA</v>
          </cell>
          <cell r="D277" t="str">
            <v>External</v>
          </cell>
          <cell r="E277" t="str">
            <v>R &amp; D</v>
          </cell>
        </row>
        <row r="278">
          <cell r="C278" t="str">
            <v>WIWIK DWI PRATIWI</v>
          </cell>
          <cell r="D278" t="str">
            <v>External</v>
          </cell>
          <cell r="E278" t="str">
            <v>R &amp; D</v>
          </cell>
        </row>
        <row r="279">
          <cell r="C279" t="str">
            <v>PT TATAMULIA NUSANTARA INDAH</v>
          </cell>
          <cell r="D279" t="str">
            <v>External</v>
          </cell>
          <cell r="E279" t="str">
            <v>R &amp; D</v>
          </cell>
        </row>
        <row r="280">
          <cell r="C280" t="str">
            <v>WASKITA BETON PRECAST, PT</v>
          </cell>
          <cell r="D280" t="str">
            <v>External</v>
          </cell>
          <cell r="E280" t="str">
            <v>R &amp; D</v>
          </cell>
        </row>
        <row r="281">
          <cell r="C281" t="str">
            <v>KURNIAWAN HIDAYAT</v>
          </cell>
          <cell r="D281" t="str">
            <v>External</v>
          </cell>
          <cell r="E281" t="str">
            <v>R &amp; D</v>
          </cell>
        </row>
        <row r="282">
          <cell r="C282" t="str">
            <v>CAKRATEK BUANA AMERTA, PT</v>
          </cell>
          <cell r="D282" t="str">
            <v>External</v>
          </cell>
          <cell r="E282" t="str">
            <v>R &amp; D</v>
          </cell>
        </row>
        <row r="283">
          <cell r="C283" t="str">
            <v>PT SURYA PURNAMA SEMESTA</v>
          </cell>
          <cell r="D283" t="str">
            <v>External</v>
          </cell>
          <cell r="E283" t="str">
            <v>R &amp; D</v>
          </cell>
        </row>
        <row r="284">
          <cell r="C284" t="str">
            <v>WIWIK DWI PRATIWI</v>
          </cell>
          <cell r="D284" t="str">
            <v>External</v>
          </cell>
          <cell r="E284" t="str">
            <v>HRGA TUBAN</v>
          </cell>
        </row>
        <row r="285">
          <cell r="C285" t="str">
            <v>YONGKI KURNIAWAN</v>
          </cell>
          <cell r="D285" t="str">
            <v>External</v>
          </cell>
          <cell r="E285" t="str">
            <v>HRGA TUBAN</v>
          </cell>
        </row>
        <row r="286">
          <cell r="C286" t="str">
            <v>KOPERASI SIMPAN PINJAM DAN PEMB</v>
          </cell>
          <cell r="D286" t="str">
            <v>External</v>
          </cell>
          <cell r="E286" t="str">
            <v>HRGA TUBAN</v>
          </cell>
        </row>
        <row r="287">
          <cell r="C287" t="str">
            <v>PT TATAMULIA NUSANTARA INDAH</v>
          </cell>
          <cell r="D287" t="str">
            <v>External</v>
          </cell>
          <cell r="E287" t="str">
            <v>R &amp; D</v>
          </cell>
        </row>
        <row r="288">
          <cell r="C288" t="str">
            <v>SUGENG PRIBADI</v>
          </cell>
          <cell r="D288" t="str">
            <v>External</v>
          </cell>
          <cell r="E288" t="str">
            <v>HRGA TUBAN</v>
          </cell>
        </row>
        <row r="289">
          <cell r="C289" t="str">
            <v>WAHJUDY ERNANTO PUTRO</v>
          </cell>
          <cell r="D289" t="str">
            <v>External</v>
          </cell>
          <cell r="E289" t="str">
            <v>HRGA TUBAN</v>
          </cell>
        </row>
        <row r="290">
          <cell r="C290" t="str">
            <v>BALI AGE</v>
          </cell>
          <cell r="D290" t="str">
            <v>External</v>
          </cell>
          <cell r="E290" t="str">
            <v>HRGA TUBAN</v>
          </cell>
        </row>
        <row r="291">
          <cell r="C291" t="str">
            <v>SULIANA</v>
          </cell>
          <cell r="D291" t="str">
            <v>External</v>
          </cell>
          <cell r="E291" t="str">
            <v>HRGA TUBAN</v>
          </cell>
        </row>
        <row r="292">
          <cell r="C292" t="str">
            <v>ACHMAD QHOZI</v>
          </cell>
          <cell r="D292" t="str">
            <v>External</v>
          </cell>
          <cell r="E292" t="str">
            <v>HRGA TUBAN</v>
          </cell>
        </row>
        <row r="293">
          <cell r="C293" t="str">
            <v>ADITYA IQBAL MUBAROK</v>
          </cell>
          <cell r="D293" t="str">
            <v>External</v>
          </cell>
          <cell r="E293" t="str">
            <v>HRGA TUBAN</v>
          </cell>
        </row>
        <row r="294">
          <cell r="C294" t="str">
            <v>PRATIWI INDAH NURHAYATI</v>
          </cell>
          <cell r="D294" t="str">
            <v>External</v>
          </cell>
          <cell r="E294" t="str">
            <v>HRGA TUBAN</v>
          </cell>
        </row>
        <row r="295">
          <cell r="C295" t="str">
            <v>PT TARGET KELOLA SECURINDO</v>
          </cell>
          <cell r="D295" t="str">
            <v>External</v>
          </cell>
          <cell r="E295" t="str">
            <v>HRGA TUBAN</v>
          </cell>
        </row>
        <row r="296">
          <cell r="C296" t="str">
            <v>PANCER LIMA NUSANTARA, PT</v>
          </cell>
          <cell r="D296" t="str">
            <v>External</v>
          </cell>
          <cell r="E296" t="str">
            <v>R &amp; D</v>
          </cell>
        </row>
        <row r="297">
          <cell r="C297" t="str">
            <v>WASKITA BETON PRECAST, PT</v>
          </cell>
          <cell r="D297" t="str">
            <v>External</v>
          </cell>
          <cell r="E297" t="str">
            <v>R &amp; D</v>
          </cell>
        </row>
        <row r="298">
          <cell r="C298" t="str">
            <v>GATHOT SUWARNO</v>
          </cell>
          <cell r="D298" t="str">
            <v>External</v>
          </cell>
          <cell r="E298" t="str">
            <v>HRGA TUBAN</v>
          </cell>
        </row>
        <row r="299">
          <cell r="C299" t="str">
            <v>H. HANIF</v>
          </cell>
          <cell r="D299" t="str">
            <v>External</v>
          </cell>
          <cell r="E299" t="str">
            <v>HRGA TUBAN</v>
          </cell>
        </row>
        <row r="300">
          <cell r="C300" t="str">
            <v>SARNO IRIANTO</v>
          </cell>
          <cell r="D300" t="str">
            <v>External</v>
          </cell>
          <cell r="E300" t="str">
            <v>HRGA TUBAN</v>
          </cell>
        </row>
        <row r="301">
          <cell r="C301" t="str">
            <v>RUMIATI</v>
          </cell>
          <cell r="D301" t="str">
            <v>External</v>
          </cell>
          <cell r="E301" t="str">
            <v>HRGA TUBAN</v>
          </cell>
        </row>
        <row r="302">
          <cell r="C302" t="str">
            <v>HADI JUPRI</v>
          </cell>
          <cell r="D302" t="str">
            <v>External</v>
          </cell>
          <cell r="E302" t="str">
            <v>HRGA TUBAN</v>
          </cell>
        </row>
        <row r="303">
          <cell r="C303" t="str">
            <v>SUHARYANTO</v>
          </cell>
          <cell r="D303" t="str">
            <v>External</v>
          </cell>
          <cell r="E303" t="str">
            <v>HRGA TUBAN</v>
          </cell>
        </row>
        <row r="304">
          <cell r="C304" t="str">
            <v>INDARTO YUDO</v>
          </cell>
          <cell r="D304" t="str">
            <v>External</v>
          </cell>
          <cell r="E304" t="str">
            <v>HRGA TUBAN</v>
          </cell>
        </row>
        <row r="305">
          <cell r="C305" t="str">
            <v>LINDA ALVIYANI NUR HIDAYAH</v>
          </cell>
          <cell r="D305" t="str">
            <v>External</v>
          </cell>
          <cell r="E305" t="str">
            <v>HRGA TUBAN</v>
          </cell>
        </row>
        <row r="306">
          <cell r="C306" t="str">
            <v>DONI KUSBIANTORO</v>
          </cell>
          <cell r="D306" t="str">
            <v>External</v>
          </cell>
          <cell r="E306" t="str">
            <v>HRGA TUBAN</v>
          </cell>
        </row>
        <row r="307">
          <cell r="C307" t="str">
            <v>RACHMAD DWIYANTO</v>
          </cell>
          <cell r="D307" t="str">
            <v>External</v>
          </cell>
          <cell r="E307" t="str">
            <v>HRGA TUBAN</v>
          </cell>
        </row>
        <row r="308">
          <cell r="C308" t="str">
            <v>MARSO DARYANTO</v>
          </cell>
          <cell r="D308" t="str">
            <v>External</v>
          </cell>
          <cell r="E308" t="str">
            <v>HRGA TUBAN</v>
          </cell>
        </row>
        <row r="309">
          <cell r="C309" t="str">
            <v>TONI BUDI SANTOSO</v>
          </cell>
          <cell r="D309" t="str">
            <v>External</v>
          </cell>
          <cell r="E309" t="str">
            <v>R &amp; D</v>
          </cell>
        </row>
        <row r="310">
          <cell r="C310" t="str">
            <v>MOHAMMAD FAJAR SATRIA AGUNG</v>
          </cell>
          <cell r="D310" t="str">
            <v>External</v>
          </cell>
          <cell r="E310" t="str">
            <v>HRGA TUBAN</v>
          </cell>
        </row>
        <row r="311">
          <cell r="C311" t="str">
            <v>BRILLIANT SHOFFIAWINDA SUKMA NOOR</v>
          </cell>
          <cell r="D311" t="str">
            <v>External</v>
          </cell>
          <cell r="E311" t="str">
            <v>HRGA TUBAN</v>
          </cell>
        </row>
        <row r="312">
          <cell r="C312" t="str">
            <v>JONATHAN MARCELLINO UTOMO</v>
          </cell>
          <cell r="D312" t="str">
            <v>External</v>
          </cell>
          <cell r="E312" t="str">
            <v>R &amp; D</v>
          </cell>
        </row>
        <row r="313">
          <cell r="C313" t="str">
            <v>RUDY SULAIMAN</v>
          </cell>
          <cell r="D313" t="str">
            <v>External</v>
          </cell>
          <cell r="E313" t="str">
            <v>HRGA TUBAN</v>
          </cell>
        </row>
        <row r="314">
          <cell r="C314" t="str">
            <v>MELATI DWI WIDOWATI</v>
          </cell>
          <cell r="D314" t="str">
            <v>External</v>
          </cell>
          <cell r="E314" t="str">
            <v>HRGA TUBAN</v>
          </cell>
        </row>
        <row r="315">
          <cell r="C315" t="str">
            <v>NONO HARIJANTO</v>
          </cell>
          <cell r="D315" t="str">
            <v>External</v>
          </cell>
          <cell r="E315" t="str">
            <v>HRGA TUBAN</v>
          </cell>
        </row>
        <row r="316">
          <cell r="C316" t="str">
            <v>TRI ALVIANTI PUTRI SUSRIVANI</v>
          </cell>
          <cell r="D316" t="str">
            <v>External</v>
          </cell>
          <cell r="E316" t="str">
            <v>HRGA TUBAN</v>
          </cell>
        </row>
        <row r="317">
          <cell r="C317" t="str">
            <v>TONI TRI TOFANI</v>
          </cell>
          <cell r="D317" t="str">
            <v>External</v>
          </cell>
          <cell r="E317" t="str">
            <v>HRGA TUBAN</v>
          </cell>
        </row>
        <row r="318">
          <cell r="C318" t="str">
            <v>FADHIL SEPTIAWAN WAHYU</v>
          </cell>
          <cell r="D318" t="str">
            <v>External</v>
          </cell>
          <cell r="E318" t="str">
            <v>HRGA TUBAN</v>
          </cell>
        </row>
        <row r="319">
          <cell r="C319" t="str">
            <v>MOCHAMAD SAIFUDIN</v>
          </cell>
          <cell r="D319" t="str">
            <v>External</v>
          </cell>
          <cell r="E319" t="str">
            <v>HRGA TUBAN</v>
          </cell>
        </row>
        <row r="320">
          <cell r="C320" t="str">
            <v>ABDURROHMAN</v>
          </cell>
          <cell r="D320" t="str">
            <v>External</v>
          </cell>
          <cell r="E320" t="str">
            <v>HRGA TUBAN</v>
          </cell>
        </row>
        <row r="321">
          <cell r="C321" t="str">
            <v>SUNARYO</v>
          </cell>
          <cell r="D321" t="str">
            <v>External</v>
          </cell>
          <cell r="E321" t="str">
            <v>HRGA TUBAN</v>
          </cell>
        </row>
        <row r="322">
          <cell r="C322" t="str">
            <v>MAULANA RAFI MAHARDIKA</v>
          </cell>
          <cell r="D322" t="str">
            <v>External</v>
          </cell>
          <cell r="E322" t="str">
            <v>HRGA TUBAN</v>
          </cell>
        </row>
        <row r="323">
          <cell r="C323" t="str">
            <v>ALIFFATIKHA RIFLIANNISA</v>
          </cell>
          <cell r="D323" t="str">
            <v>External</v>
          </cell>
          <cell r="E323" t="str">
            <v>HRGA TUBAN</v>
          </cell>
        </row>
        <row r="324">
          <cell r="C324" t="str">
            <v>LAY SHOP, LDA</v>
          </cell>
          <cell r="D324" t="str">
            <v>External</v>
          </cell>
          <cell r="E324" t="str">
            <v>IMPORT MANAGEMENT</v>
          </cell>
        </row>
        <row r="325">
          <cell r="C325" t="str">
            <v>KURNIAWAN HIDAYAT</v>
          </cell>
          <cell r="D325" t="str">
            <v>External</v>
          </cell>
          <cell r="E325" t="str">
            <v>R &amp; D</v>
          </cell>
        </row>
        <row r="326">
          <cell r="C326" t="str">
            <v>CAKRATEK BUANA AMERTA, PT</v>
          </cell>
          <cell r="D326" t="str">
            <v>External</v>
          </cell>
          <cell r="E326" t="str">
            <v>R &amp; D</v>
          </cell>
        </row>
        <row r="327">
          <cell r="C327" t="str">
            <v>ABDUL MUNIF EFENDI</v>
          </cell>
          <cell r="D327" t="str">
            <v>External</v>
          </cell>
          <cell r="E327" t="str">
            <v>HRGA TUBAN</v>
          </cell>
        </row>
        <row r="328">
          <cell r="C328" t="str">
            <v>FITRI NUR RAHMAWATI</v>
          </cell>
          <cell r="D328" t="str">
            <v>External</v>
          </cell>
          <cell r="E328" t="str">
            <v>HRGA TUBAN</v>
          </cell>
        </row>
        <row r="329">
          <cell r="C329" t="str">
            <v>BUDI UTOMO</v>
          </cell>
          <cell r="D329" t="str">
            <v>External</v>
          </cell>
          <cell r="E329" t="str">
            <v>HRGA TUBAN</v>
          </cell>
        </row>
        <row r="330">
          <cell r="C330" t="str">
            <v>FARHATINA UALLIFAH</v>
          </cell>
          <cell r="D330" t="str">
            <v>External</v>
          </cell>
          <cell r="E330" t="str">
            <v>HRGA TUBAN</v>
          </cell>
        </row>
        <row r="331">
          <cell r="C331" t="str">
            <v>NADIYA SALMA KUSTIAWAN</v>
          </cell>
          <cell r="D331" t="str">
            <v>External</v>
          </cell>
          <cell r="E331" t="str">
            <v>HRGA TUBAN</v>
          </cell>
        </row>
        <row r="332">
          <cell r="C332" t="str">
            <v>KRISMA TETA AGUSTA</v>
          </cell>
          <cell r="D332" t="str">
            <v>External</v>
          </cell>
          <cell r="E332" t="str">
            <v>HRGA TUBAN</v>
          </cell>
        </row>
        <row r="333">
          <cell r="C333" t="str">
            <v>HETI SUSANTO</v>
          </cell>
          <cell r="D333" t="str">
            <v>External</v>
          </cell>
          <cell r="E333" t="str">
            <v>HRGA TUBAN</v>
          </cell>
        </row>
        <row r="334">
          <cell r="C334" t="str">
            <v>AGUNG TJAHYONO</v>
          </cell>
          <cell r="D334" t="str">
            <v>External</v>
          </cell>
          <cell r="E334" t="str">
            <v>HRGA TUBAN</v>
          </cell>
        </row>
        <row r="335">
          <cell r="C335" t="str">
            <v>AMIN PURNAWAN</v>
          </cell>
          <cell r="D335" t="str">
            <v>External</v>
          </cell>
          <cell r="E335" t="str">
            <v>HRGA TUBAN</v>
          </cell>
        </row>
        <row r="336">
          <cell r="C336" t="str">
            <v>Unirow Tuban</v>
          </cell>
          <cell r="D336" t="str">
            <v>External</v>
          </cell>
          <cell r="E336" t="str">
            <v>HRGA TUBAN</v>
          </cell>
        </row>
        <row r="337">
          <cell r="C337" t="str">
            <v>PT. VARIA USAHA DHARMA SEGARA</v>
          </cell>
          <cell r="D337" t="str">
            <v>External</v>
          </cell>
          <cell r="E337" t="str">
            <v>IMPORT MANAGEMENT</v>
          </cell>
        </row>
        <row r="338">
          <cell r="C338" t="str">
            <v>TAMYIS, S Ag</v>
          </cell>
          <cell r="D338" t="str">
            <v>External</v>
          </cell>
          <cell r="E338" t="str">
            <v>HRGA TUBAN</v>
          </cell>
        </row>
        <row r="339">
          <cell r="C339" t="str">
            <v>HIBRUL UMAM (IAINU)</v>
          </cell>
          <cell r="D339" t="str">
            <v>External</v>
          </cell>
          <cell r="E339" t="str">
            <v>HRGA TUBAN</v>
          </cell>
        </row>
        <row r="340">
          <cell r="C340" t="str">
            <v>YAY PONPES AL FATTAH SIMAN LAMONGAN</v>
          </cell>
          <cell r="D340" t="str">
            <v>External</v>
          </cell>
          <cell r="E340" t="str">
            <v>HRGA TUBAN</v>
          </cell>
        </row>
        <row r="341">
          <cell r="C341" t="str">
            <v>M ARIS SYUKRIYANTO</v>
          </cell>
          <cell r="D341" t="str">
            <v>External</v>
          </cell>
          <cell r="E341" t="str">
            <v>HRGA TUBAN</v>
          </cell>
        </row>
        <row r="342">
          <cell r="C342" t="str">
            <v>DR MOKH THOIF SH MH</v>
          </cell>
          <cell r="D342" t="str">
            <v>External</v>
          </cell>
          <cell r="E342" t="str">
            <v>HRGA TUBAN</v>
          </cell>
        </row>
        <row r="343">
          <cell r="C343" t="str">
            <v>TITIK NURHAYATI</v>
          </cell>
          <cell r="D343" t="str">
            <v>External</v>
          </cell>
          <cell r="E343" t="str">
            <v>HRGA TUBAN</v>
          </cell>
        </row>
        <row r="344">
          <cell r="C344" t="str">
            <v>RIZAL AMPERAWANTO</v>
          </cell>
          <cell r="D344" t="str">
            <v>External</v>
          </cell>
          <cell r="E344" t="str">
            <v>HRGA TUBAN</v>
          </cell>
        </row>
        <row r="345">
          <cell r="C345" t="str">
            <v>FAJRIATI ALJABHATI</v>
          </cell>
          <cell r="D345" t="str">
            <v>External</v>
          </cell>
          <cell r="E345" t="str">
            <v>HRGA TUBAN</v>
          </cell>
        </row>
        <row r="346">
          <cell r="C346" t="str">
            <v>AURA KHOIRISA</v>
          </cell>
          <cell r="D346" t="str">
            <v>External</v>
          </cell>
          <cell r="E346" t="str">
            <v>HRGA TUBAN</v>
          </cell>
        </row>
        <row r="347">
          <cell r="C347" t="str">
            <v>YULIK RETNOWATI</v>
          </cell>
          <cell r="D347" t="str">
            <v>External</v>
          </cell>
          <cell r="E347" t="str">
            <v>HRGA TUBAN</v>
          </cell>
        </row>
        <row r="348">
          <cell r="C348" t="str">
            <v>MAT SA'RONI</v>
          </cell>
          <cell r="D348" t="str">
            <v>External</v>
          </cell>
          <cell r="E348" t="str">
            <v>HRGA TUBAN</v>
          </cell>
        </row>
        <row r="349">
          <cell r="C349" t="str">
            <v>PT BMIX MORTAR INDONESIA</v>
          </cell>
          <cell r="D349" t="str">
            <v>External</v>
          </cell>
          <cell r="E349" t="str">
            <v>R &amp; D</v>
          </cell>
        </row>
        <row r="350">
          <cell r="C350" t="str">
            <v>PT PUPUK SRIWIDJAJA PALEMBANG</v>
          </cell>
          <cell r="D350" t="str">
            <v>External</v>
          </cell>
          <cell r="E350" t="str">
            <v>R &amp; D</v>
          </cell>
        </row>
        <row r="351">
          <cell r="C351" t="str">
            <v>ADI CHRISNUGRAHA</v>
          </cell>
          <cell r="D351" t="str">
            <v>External</v>
          </cell>
          <cell r="E351" t="str">
            <v>HRGA TUBAN</v>
          </cell>
        </row>
        <row r="352">
          <cell r="C352" t="str">
            <v>ACHMAD BUDIYONO</v>
          </cell>
          <cell r="D352" t="str">
            <v>External</v>
          </cell>
          <cell r="E352" t="str">
            <v>HRGA TUBAN</v>
          </cell>
        </row>
        <row r="353">
          <cell r="C353" t="str">
            <v>SUSI SULASTRI</v>
          </cell>
          <cell r="D353" t="str">
            <v>External</v>
          </cell>
          <cell r="E353" t="str">
            <v>HRGA TUBAN</v>
          </cell>
        </row>
        <row r="354">
          <cell r="C354" t="str">
            <v>SITI NUR AISYAH</v>
          </cell>
          <cell r="D354" t="str">
            <v>External</v>
          </cell>
          <cell r="E354" t="str">
            <v>HRGA TUBAN</v>
          </cell>
        </row>
        <row r="355">
          <cell r="C355" t="str">
            <v>CV MAHKOTA</v>
          </cell>
          <cell r="D355" t="str">
            <v>External</v>
          </cell>
          <cell r="E355" t="str">
            <v>HRGA TUBAN</v>
          </cell>
        </row>
        <row r="356">
          <cell r="C356" t="str">
            <v>IMADUDIN</v>
          </cell>
          <cell r="D356" t="str">
            <v>External</v>
          </cell>
          <cell r="E356" t="str">
            <v>HRGA TUBAN</v>
          </cell>
        </row>
        <row r="357">
          <cell r="C357" t="str">
            <v>TINEZSIA AULIA</v>
          </cell>
          <cell r="D357" t="str">
            <v>External</v>
          </cell>
          <cell r="E357" t="str">
            <v>HRGA TUBAN</v>
          </cell>
        </row>
        <row r="358">
          <cell r="C358" t="str">
            <v>DINAS PUBM &amp; SDA</v>
          </cell>
          <cell r="D358" t="str">
            <v>External</v>
          </cell>
          <cell r="E358" t="str">
            <v>HRGA TUBAN</v>
          </cell>
        </row>
        <row r="359">
          <cell r="C359" t="str">
            <v>YULIANTO BUDI PRASETYO</v>
          </cell>
          <cell r="D359" t="str">
            <v>External</v>
          </cell>
          <cell r="E359" t="str">
            <v>HRGA TUBAN</v>
          </cell>
        </row>
        <row r="360">
          <cell r="C360" t="str">
            <v>AGUNG TRIONO</v>
          </cell>
          <cell r="D360" t="str">
            <v>External</v>
          </cell>
          <cell r="E360" t="str">
            <v>HRGA TUBAN</v>
          </cell>
        </row>
        <row r="361">
          <cell r="C361" t="str">
            <v>BAMBANG ERMAWANTO</v>
          </cell>
          <cell r="D361" t="str">
            <v>External</v>
          </cell>
          <cell r="E361" t="str">
            <v>HRGA TUBAN</v>
          </cell>
        </row>
        <row r="362">
          <cell r="C362" t="str">
            <v>MAHENDRA RIFQY DIVA</v>
          </cell>
          <cell r="D362" t="str">
            <v>External</v>
          </cell>
          <cell r="E362" t="str">
            <v>HRGA TUBAN</v>
          </cell>
        </row>
        <row r="363">
          <cell r="C363" t="str">
            <v>MURI AGUNG ABADI, PT</v>
          </cell>
          <cell r="D363" t="str">
            <v>External</v>
          </cell>
          <cell r="E363" t="str">
            <v>HRGA TUBAN</v>
          </cell>
        </row>
        <row r="364">
          <cell r="C364" t="str">
            <v>MURI AGUNG ABADI, PT</v>
          </cell>
          <cell r="D364" t="str">
            <v>External</v>
          </cell>
          <cell r="E364" t="str">
            <v>HRGA TUBAN</v>
          </cell>
        </row>
        <row r="365">
          <cell r="C365" t="str">
            <v>NABILA MAHARANI NAUMI</v>
          </cell>
          <cell r="D365" t="str">
            <v>External</v>
          </cell>
          <cell r="E365" t="str">
            <v>HRGA TUBAN</v>
          </cell>
        </row>
        <row r="366">
          <cell r="C366" t="str">
            <v>PRIYANDOKO</v>
          </cell>
          <cell r="D366" t="str">
            <v>External</v>
          </cell>
          <cell r="E366" t="str">
            <v>HRGA TUBAN</v>
          </cell>
        </row>
        <row r="367">
          <cell r="C367" t="str">
            <v>SOEGENG TRIYATNO</v>
          </cell>
          <cell r="D367" t="str">
            <v>External</v>
          </cell>
          <cell r="E367" t="str">
            <v>HRGA TUBAN</v>
          </cell>
        </row>
        <row r="368">
          <cell r="C368" t="str">
            <v>PT INTI KARYA JAYA PERKASA</v>
          </cell>
          <cell r="D368" t="str">
            <v>External</v>
          </cell>
          <cell r="E368" t="str">
            <v>R &amp; D</v>
          </cell>
        </row>
        <row r="369">
          <cell r="C369" t="str">
            <v>SUMBER INTI ALAM, PT</v>
          </cell>
          <cell r="D369" t="str">
            <v>External</v>
          </cell>
          <cell r="E369" t="str">
            <v>R &amp; D</v>
          </cell>
        </row>
        <row r="370">
          <cell r="C370" t="str">
            <v>SMPIT AL-Uswah Tuban</v>
          </cell>
          <cell r="D370" t="str">
            <v>External</v>
          </cell>
          <cell r="E370" t="str">
            <v>HRGA TUBAN</v>
          </cell>
        </row>
        <row r="371">
          <cell r="C371" t="str">
            <v>SMK TARUNA JAYA PRAWIRA TUBAN</v>
          </cell>
          <cell r="D371" t="str">
            <v>External</v>
          </cell>
          <cell r="E371" t="str">
            <v>HRGA TUBAN</v>
          </cell>
        </row>
        <row r="372">
          <cell r="C372" t="str">
            <v>SRI SUSILAWATI</v>
          </cell>
          <cell r="D372" t="str">
            <v>External</v>
          </cell>
          <cell r="E372" t="str">
            <v>HRGA TUBAN</v>
          </cell>
        </row>
        <row r="373">
          <cell r="C373" t="str">
            <v>ARINTA SUKMA CINTA</v>
          </cell>
          <cell r="D373" t="str">
            <v>External</v>
          </cell>
          <cell r="E373" t="str">
            <v>HRGA TUBAN</v>
          </cell>
        </row>
        <row r="374">
          <cell r="C374" t="str">
            <v>SUYOTO</v>
          </cell>
          <cell r="D374" t="str">
            <v>External</v>
          </cell>
          <cell r="E374" t="str">
            <v>HRGA TUBAN</v>
          </cell>
        </row>
        <row r="375">
          <cell r="C375" t="str">
            <v>AGUS MARIANTO</v>
          </cell>
          <cell r="D375" t="str">
            <v>External</v>
          </cell>
          <cell r="E375" t="str">
            <v>HRGA TUBAN</v>
          </cell>
        </row>
        <row r="376">
          <cell r="C376" t="str">
            <v>AKHMAD YAZID</v>
          </cell>
          <cell r="D376" t="str">
            <v>External</v>
          </cell>
          <cell r="E376" t="str">
            <v>HRGA TUBAN</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5.356075578704" createdVersion="8" refreshedVersion="8" minRefreshableVersion="3" recordCount="2399" xr:uid="{AF34D689-9145-4CD6-BB29-0161FDC87A2A}">
  <cacheSource type="worksheet">
    <worksheetSource ref="B12:V2411" sheet="Detail Payment"/>
  </cacheSource>
  <cacheFields count="21">
    <cacheField name="Cust. Number" numFmtId="0">
      <sharedItems containsSemiMixedTypes="0" containsString="0" containsNumber="1" containsInteger="1" minValue="100000" maxValue="102011"/>
    </cacheField>
    <cacheField name="Cust.Name" numFmtId="0">
      <sharedItems count="238">
        <s v="PT ARDI RESTU ARTA"/>
        <s v="PT MULTIHANA KREASINDO"/>
        <s v="PT KITA MANDIRI ABADI"/>
        <s v="PT BANK NEGARA INDONESIA (PERSERO)"/>
        <s v="PT SEMEN GRESIK"/>
        <s v="PT WAHYU SEJATI TUJUH"/>
        <s v="PT KAWASAN INDUSTRI GRESIK"/>
        <s v="PT METATU NUSANTARA JAYA"/>
        <s v="PT. SEMEN INDONESIA BETON"/>
        <s v="PT SEMEN INDONESIA DISTRIBUTOR"/>
        <s v="PT. BYAKTA LOKA HIJAU KIRANA"/>
        <s v="PT BADAN SURYA BUANA SENTOSA"/>
        <s v="PT TRIATA MULIA INDONESIA"/>
        <s v="PT SINERGI INFORMATIKA SEMEN INDONE"/>
        <s v="PT BANK MANDIRI (PERSERO) TBK."/>
        <s v="PT. PUTRA BIMA INTERNUSA"/>
        <s v="ARDIYAN JAYA TRANS, PT"/>
        <s v="PT JAYA JAGAT RAYA"/>
        <s v="PT. LEWIND"/>
        <s v="PT TEKNOTAMA LINGKUNGAN INTERNUSA"/>
        <s v="PT MAKMUR JAYA BERKAT BERSAMA"/>
        <s v="PT. CAHAYA INDAH MOJOKERTO"/>
        <s v="PT KONSULTA SEMEN GRESIK"/>
        <s v="KOPERASI KONSUMEN WARGA SEMEN GRESIK"/>
        <s v="PT TELEKOMUNIKASI SELULAR"/>
        <s v="PT. TRI PUTRA JAYA SENTOSA"/>
        <s v="PT SWABINA GATRA"/>
        <s v="FEBRI NURCAHYANI"/>
        <s v="YATMUJI"/>
        <s v="HERMANTO"/>
        <s v="ZUHROTUS SHOLIHAH ZAIN"/>
        <s v="SUHARTONO"/>
        <s v="RIDA ZUBAIDA"/>
        <s v="JAYUS ISWANDI"/>
        <s v="ARIF PURWANTO"/>
        <s v="PT SEMEN BATURAJA"/>
        <s v="SUPRAPTO"/>
        <s v="EDI SUGIHARTO"/>
        <s v="DHITA NUGRAHING RAMADHANI"/>
        <s v="ASIYAH"/>
        <s v="BPR Mentari Terang"/>
        <s v="PT SURA RAYA INTI"/>
        <s v="PT DELTA ARTHA BAHARI NUSANTARA"/>
        <s v="UNITED TRACTORS SEMEN GRESIK"/>
        <s v="DANA PENSIUN SEMEN GRESIK"/>
        <s v="PT INDOSAT TBK"/>
        <s v="PT. SEMEN INDONESIA INTERNATIONAL"/>
        <s v="PT BINAMULIA BHAKTIPERSADA"/>
        <s v="PT SOLUSI BANGUN INDONESIA"/>
        <s v="PT. JAYA SAKTI LINGKUNGAN HIDUP"/>
        <s v="ETEX BUILDING PERFORMANCE INDONESIA"/>
        <s v="PT. ARGUNGSIH NUSANTARA TRANSPOR"/>
        <s v="PT. PELINDO MULTI TERMINAL"/>
        <s v="PT SINAR PELITA DUNIA"/>
        <s v="PT. SINERGI MITRA INVESTAMA"/>
        <s v="PT CIPTA NIRMALA"/>
        <s v="PT JAKALESTARI PERKASA"/>
        <s v="PT. SUMBER LIMBAH GUNA"/>
        <s v="PT WIJAYA KARYA BANGUNAN GEDUNG Tbk"/>
        <s v="PT. MERAK JAYA BETON"/>
        <s v="PT ANUGERAH BETON INDONESIA MANUNGG"/>
        <s v="PT JAYA KONSTR MANGGALA PRATAMA Tbk"/>
        <s v="PT SUN RISE MILL"/>
        <s v="PT INDUSTRI KEMASAN SEMEN GRESIK"/>
        <s v="PT. SARANA BUMI LESTARI"/>
        <s v="ABDUL QOHAR"/>
        <s v="SINGGIH WIDAYAT"/>
        <s v="SITI ROHANAH"/>
        <s v="MOH FAKHRUDDIN ZAMRONI"/>
        <s v="MOH ZAMRONI AFIF MUKTI"/>
        <s v="MOCHAMMAD BADRUS SALAM"/>
        <s v="RACHMAD AGUS PRANOTO"/>
        <s v="YUSWIYANTO"/>
        <s v="KUSNO ANDRIYONO"/>
        <s v="DWI PURWANTO"/>
        <s v="SRI SUWARSIH"/>
        <s v="INDHUN QUROTTUL AIN"/>
        <s v="PT. BUMI ANUGERAH ABADI"/>
        <s v="PT JAWA BERKAT LOGISTIK"/>
        <s v="PT Asuransi Jasa Indonesia"/>
        <s v="PT Asuransi Central Asia"/>
        <s v="PT ANEKA ADHI LOGAM"/>
        <s v="PT. SURYA WIJAYA MEGAH"/>
        <s v="PT SEMEN INDONESIA INDUSTRI BANGUNA"/>
        <s v="PETROKOPINDO CIPTASELARAS"/>
        <s v="PT VARIA USAHA BETON"/>
        <s v="PT HIJAU ALAM NUSANTARA"/>
        <s v="PT NUSANTARA INDAH KEMILAU"/>
        <s v="PT EMDEKI UTAMA TBK"/>
        <s v="PT OMETRACO ARYA SAMANTA"/>
        <s v="PT ECOMEC RESOURCES INDONESIA"/>
        <s v="PT SURYA HUTAMA PERKASA"/>
        <s v="PT CHINA WEST DEVELOPMENT INDONESIA"/>
        <s v="PT. LIVIA ANDALAN INDONESIA"/>
        <s v="ROSYIDA DWI RAHMAWATI"/>
        <s v="MOCH MAHENDRA FIRDAUS"/>
        <s v="FARA MAHENDRA WIJAYA"/>
        <s v="HUSAIN"/>
        <s v="BAMBANG SUYANTO"/>
        <s v="JUNI WAHJU WIDODO"/>
        <s v="HALIM"/>
        <s v="PT SUBUR BUANA RAYA"/>
        <s v="PT SEMEN PADANG"/>
        <s v="YAYASAN SEMEN INDONESIA FOUNDATION"/>
        <s v="PT RIVAN TANJUNG SENTOSA"/>
        <s v="PT SEMEN TONASA"/>
        <s v="PT SMCC UTAMA INDONESIA"/>
        <s v="PT ADHI PERSADA BETON"/>
        <s v="PT ELANG BHUMI PERSADA"/>
        <s v="NUR FIKRI ADITYA"/>
        <s v="PT SEMEN INDONESIA LOGISTIK"/>
        <s v="MAHKOTA CATERING"/>
        <s v="MTS N 1 TUBAN"/>
        <s v="Nanik Irawati"/>
        <s v="AINUR RODHIYAH"/>
        <s v="HUSNUL FATHIYYA"/>
        <s v="MITSYU UCHI MAMONTO"/>
        <s v="NIA RAMADHANI"/>
        <s v="HARI SUWARTONO"/>
        <s v="JESSY VINKA AGUSTIN"/>
        <s v="NYOTO"/>
        <s v="ADI MAHENDRA"/>
        <s v="MAN 1 TUBAN/Moch Musta'in"/>
        <s v="PT BAHTERA CITRA ABADI"/>
        <s v="PT SEMEN KUPANG INDONESIA"/>
        <s v="PT SEMEN BATURAJA TBK"/>
        <s v="SMP KHOIRUNNAS"/>
        <s v="FERNANDA FADHLI FAKHRUDDIN"/>
        <s v="SUNTORO"/>
        <s v="FAKHRI YULIANTONO"/>
        <s v="ACHMAD SHODIQ"/>
        <s v="R DODY SUPRIYODI"/>
        <s v="PT AMAKO REZEKI UTAMA"/>
        <s v="SRI WATI"/>
        <s v="KUSDIYAH"/>
        <s v="Sulami (SMP N 1 Merakurak)"/>
        <s v="SMP N 3 Tuban"/>
        <s v="PT BANK MANDIRI (PERSERO) TBK"/>
        <s v="PT TATAMULIA NUSANTARA INDAH"/>
        <s v="PT BMIX MORTAR INDONESIA"/>
        <s v="TAMYIS, S Ag"/>
        <s v="RIZAL AMPERAWANTO"/>
        <s v="FAJRIATI ALJABHATI"/>
        <s v="AURA KHOIRISA"/>
        <s v="YULIK RETNOWATI"/>
        <s v="MAT SA'RONI"/>
        <s v="PT PUPUK SRIWIDJAJA PALEMBANG"/>
        <s v="M ARIS SYUKRIYANTO"/>
        <s v="RHI MAGNESITA GMBH"/>
        <s v="PT SOLUSI BANGUN BETON"/>
        <s v="DOWA ECO SYSTEM INDONESIA"/>
        <s v="SUBUR PANGAN SEJAHTERA"/>
        <s v="PT ADHIMIX PCI INDONESIA"/>
        <s v="ADI CHRISNUGRAHA"/>
        <s v="ACHMAD BUDIYONO"/>
        <s v="SUSI SULASTRI"/>
        <s v="SUGENG PRIBADI"/>
        <s v="SITI NUR AISYAH"/>
        <s v="WAHJUDY ERNANTO PUTRO"/>
        <s v="DR MOKH THOIF SH MH"/>
        <s v="CV MAHKOTA"/>
        <s v="IMADUDIN"/>
        <s v="TINEZSIA AULIA"/>
        <s v="PT KRAKATAU SEMEN INDONESIA"/>
        <s v="SULIANA"/>
        <s v="ACHMAD QHOZI"/>
        <s v="ADITYA IQBAL MUBAROK"/>
        <s v="PRATIWI INDAH NURHAYATI"/>
        <s v="TITIK NURHAYATI"/>
        <s v="HIBRUL UMAM (IAINU)"/>
        <s v="Unirow Tuban"/>
        <s v="YAY PONPES AL FATTAH SIMAN LAMONGAN"/>
        <s v="PT. VARIA USAHA DHARMA SEGARA"/>
        <s v="YONGKI KURNIAWAN"/>
        <s v="DINAS PUBM &amp; SDA"/>
        <s v="GATHOT SUWARNO"/>
        <s v="H. HANIF"/>
        <s v="SARNO IRIANTO"/>
        <s v="RUMIATI"/>
        <s v="HADI JUPRI"/>
        <s v="SUHARYANTO"/>
        <s v="INDARTO YUDO"/>
        <s v="LINDA ALVIYANI NUR HIDAYAH"/>
        <s v="DONI KUSBIANTORO"/>
        <s v="RACHMAD DWIYANTO"/>
        <s v="MARSO DARYANTO"/>
        <s v="PT SEMESTA ABADI TRANSPORT"/>
        <s v="PT TARGET KELOLA SECURINDO"/>
        <s v="BALI AGE"/>
        <s v="PANCER LIMA NUSANTARA, PT"/>
        <s v="MOHAMMAD FAJAR SATRIA AGUNG"/>
        <s v="JONATHAN MARCELLINO UTOMO"/>
        <s v="RUDY SULAIMAN"/>
        <s v="BRILLIANT SHOFFIAWINDA SUKMA NOOR"/>
        <s v="LAY SHOP, LDA"/>
        <s v="MELATI DWI WIDOWATI"/>
        <s v="NONO HARIJANTO"/>
        <s v="TRI ALVIANTI PUTRI SUSRIVANI"/>
        <s v="TONI TRI TOFANI"/>
        <s v="FADHIL SEPTIAWAN WAHYU"/>
        <s v="MOCHAMAD SAIFUDIN"/>
        <s v="ABDURROHMAN"/>
        <s v="SUNARYO"/>
        <s v="MAULANA RAFI MAHARDIKA"/>
        <s v="ALIFFATIKHA RIFLIANNISA"/>
        <s v="TONI BUDI SANTOSO"/>
        <s v="PT PETROKIMIA GRESIK"/>
        <s v="WIWIK DWI PRATIWI"/>
        <s v="KURNIAWAN HIDAYAT"/>
        <s v="PT SURYA PURNAMA SEMESTA"/>
        <s v="WASKITA BETON PRECAST, PT"/>
        <s v="CAKRATEK BUANA AMERTA, PT"/>
        <s v="PT. SARANA KIAT MUAT"/>
        <s v="KOPERASI SIMPAN PINJAM DAN PEMB"/>
        <s v="FITRI NUR RAHMAWATI"/>
        <s v="BUDI UTOMO"/>
        <s v="FARHATINA UALLIFAH"/>
        <s v="NADIYA SALMA KUSTIAWAN"/>
        <s v="KRISMA TETA AGUSTA"/>
        <s v="HETI SUSANTO"/>
        <s v="AGUNG TJAHYONO"/>
        <s v="AMIN PURNAWAN"/>
        <s v="ABDUL MUNIF EFENDI"/>
        <s v="AGUNG TRIONO"/>
        <s v="BAMBANG ERMAWANTO"/>
        <s v="MAHENDRA RIFQY DIVA"/>
        <s v="NABILA MAHARANI NAUMI"/>
        <s v="PRIYANDOKO"/>
        <s v="YULIANTO BUDI PRASETYO"/>
        <s v="MURI AGUNG ABADI, PT"/>
        <s v="SUMBER INTI ALAM, PT"/>
        <s v="SMPIT AL-Uswah Tuban"/>
        <s v="SMK TARUNA JAYA PRAWIRA TUBAN"/>
        <s v="SRI SUSILAWATI"/>
        <s v="ARINTA SUKMA CINTA"/>
        <s v="SUYOTO"/>
        <s v="AGUS MARIANTO"/>
        <s v="AKHMAD YAZID"/>
      </sharedItems>
    </cacheField>
    <cacheField name="Custo. Typ" numFmtId="0">
      <sharedItems count="2">
        <s v="External"/>
        <s v="Group"/>
      </sharedItems>
    </cacheField>
    <cacheField name="Payment Document" numFmtId="0">
      <sharedItems containsMixedTypes="1" containsNumber="1" containsInteger="1" minValue="100003568" maxValue="1400052011"/>
    </cacheField>
    <cacheField name="GL Account Bank" numFmtId="0">
      <sharedItems containsMixedTypes="1" containsNumber="1" containsInteger="1" minValue="0" maxValue="11125421"/>
    </cacheField>
    <cacheField name="Text" numFmtId="0">
      <sharedItems containsMixedTypes="1" containsNumber="1" containsInteger="1" minValue="0" maxValue="1800000189"/>
    </cacheField>
    <cacheField name="Period" numFmtId="17">
      <sharedItems containsSemiMixedTypes="0" containsNonDate="0" containsDate="1" containsString="0" minDate="2025-01-04T00:00:00" maxDate="2026-06-01T00:00:00"/>
    </cacheField>
    <cacheField name="Receipt Date" numFmtId="167">
      <sharedItems containsSemiMixedTypes="0" containsNonDate="0" containsDate="1" containsString="0" minDate="2025-01-04T00:00:00" maxDate="2026-06-01T00:00:00"/>
    </cacheField>
    <cacheField name="Month" numFmtId="167">
      <sharedItems count="12">
        <s v="Jan"/>
        <s v="Feb"/>
        <s v="Mar"/>
        <s v="Apr"/>
        <s v="Mei"/>
        <s v="Jun"/>
        <s v="Jul"/>
        <s v="Agu"/>
        <s v="Sep"/>
        <s v="Okt"/>
        <s v="Nov"/>
        <s v="Des"/>
      </sharedItems>
    </cacheField>
    <cacheField name="Year" numFmtId="167">
      <sharedItems count="2">
        <s v="2025"/>
        <s v="2026"/>
      </sharedItems>
    </cacheField>
    <cacheField name="Due Date" numFmtId="167">
      <sharedItems containsSemiMixedTypes="0" containsNonDate="0" containsDate="1" containsString="0" minDate="2016-03-01T00:00:00" maxDate="2202-11-01T00:00:00"/>
    </cacheField>
    <cacheField name="Day Past Due" numFmtId="1">
      <sharedItems containsSemiMixedTypes="0" containsString="0" containsNumber="1" containsInteger="1" minValue="-64637" maxValue="3352"/>
    </cacheField>
    <cacheField name="Aging" numFmtId="168">
      <sharedItems count="7">
        <s v="0-30"/>
        <s v="Current"/>
        <s v="120-365"/>
        <s v="90-120"/>
        <s v="30-60"/>
        <s v="60-90"/>
        <s v="&gt;365"/>
      </sharedItems>
    </cacheField>
    <cacheField name="Risk Status" numFmtId="168">
      <sharedItems count="6">
        <s v="No Risk"/>
        <s v="High Risk"/>
        <s v="Warning +"/>
        <s v="Low Risk"/>
        <s v="Warning"/>
        <s v="High Risk +"/>
      </sharedItems>
    </cacheField>
    <cacheField name="Curr" numFmtId="0">
      <sharedItems/>
    </cacheField>
    <cacheField name="Invoice Number" numFmtId="0">
      <sharedItems containsMixedTypes="1" containsNumber="1" containsInteger="1" minValue="100001185" maxValue="1800000880"/>
    </cacheField>
    <cacheField name="Payment Amount" numFmtId="165">
      <sharedItems containsSemiMixedTypes="0" containsString="0" containsNumber="1" minValue="1" maxValue="311156262829"/>
    </cacheField>
    <cacheField name="Remark" numFmtId="165">
      <sharedItems/>
    </cacheField>
    <cacheField name="Invoice Date" numFmtId="14">
      <sharedItems containsSemiMixedTypes="0" containsNonDate="0" containsDate="1" containsString="0" minDate="2016-01-31T00:00:00" maxDate="2202-11-01T00:00:00"/>
    </cacheField>
    <cacheField name="Origin Inv" numFmtId="0">
      <sharedItems containsMixedTypes="1" containsNumber="1" containsInteger="1" minValue="1800000008" maxValue="1800001507"/>
    </cacheField>
    <cacheField name="Invoice Typ" numFmtId="0">
      <sharedItems containsBlank="1" count="21">
        <s v="AFR"/>
        <s v="Listrik"/>
        <s v="SHL"/>
        <s v="Potkar"/>
        <s v="Return OA"/>
        <s v="Manfee"/>
        <s v="Air"/>
        <s v="Sewa"/>
        <s v="Lainnya"/>
        <s v="RBB"/>
        <s v="Sharing Profit"/>
        <s v="Lab"/>
        <s v="Tax"/>
        <s v="Aval"/>
        <s v="Asuransi"/>
        <s v="Jasa"/>
        <s v="BKTL"/>
        <s v="Dividen"/>
        <s v="BPJS TK"/>
        <s v="SPPD"/>
        <m u="1"/>
      </sharedItems>
    </cacheField>
  </cacheFields>
  <extLst>
    <ext xmlns:x14="http://schemas.microsoft.com/office/spreadsheetml/2009/9/main" uri="{725AE2AE-9491-48be-B2B4-4EB974FC3084}">
      <x14:pivotCacheDefinition pivotCacheId="1206100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9">
  <r>
    <n v="101083"/>
    <x v="0"/>
    <x v="0"/>
    <s v="1400001165"/>
    <s v="11125421"/>
    <s v="PAID BY CMS BANK SYARIAH INDONESIA KC SURABAYA BAS"/>
    <d v="2025-01-04T00:00:00"/>
    <d v="2025-01-04T00:00:00"/>
    <x v="0"/>
    <x v="0"/>
    <d v="2024-12-30T00:00:00"/>
    <n v="5"/>
    <x v="0"/>
    <x v="0"/>
    <s v="IDR"/>
    <s v="1800000722"/>
    <n v="29691279"/>
    <s v="Biaya Pemusnahan Limbah FABA ex PT ARA"/>
    <d v="2024-11-30T00:00:00"/>
    <s v="1800000722"/>
    <x v="0"/>
  </r>
  <r>
    <n v="101531"/>
    <x v="1"/>
    <x v="0"/>
    <s v="1400002556"/>
    <s v="11125421"/>
    <s v="PAID BY CMS BANK SYARIAH INDONESIA KC SURABAYA BAS"/>
    <d v="2025-01-08T00:00:00"/>
    <d v="2025-01-08T00:00:00"/>
    <x v="0"/>
    <x v="0"/>
    <d v="2024-12-30T00:00:00"/>
    <n v="9"/>
    <x v="0"/>
    <x v="0"/>
    <s v="IDR"/>
    <s v="1800000759"/>
    <n v="6701292"/>
    <s v="Biaya Pemusnahan Limbah Non B3 - AM ex PT MHK"/>
    <d v="2024-11-30T00:00:00"/>
    <s v="1800000759"/>
    <x v="0"/>
  </r>
  <r>
    <n v="100146"/>
    <x v="2"/>
    <x v="0"/>
    <s v="1400003517"/>
    <s v="11125421"/>
    <s v="PAID BY CMS BANK SYARIAH INDONESIA KC SURABAYA BAS"/>
    <d v="2025-01-09T00:00:00"/>
    <d v="2025-01-09T00:00:00"/>
    <x v="0"/>
    <x v="0"/>
    <d v="2024-12-30T00:00:00"/>
    <n v="10"/>
    <x v="0"/>
    <x v="0"/>
    <s v="IDR"/>
    <s v="1800000736"/>
    <n v="13556430"/>
    <s v="Biaya Pemusnahan Limbah Resin ex PT KMA"/>
    <d v="2024-11-30T00:00:00"/>
    <s v="1800000736"/>
    <x v="0"/>
  </r>
  <r>
    <n v="100028"/>
    <x v="3"/>
    <x v="0"/>
    <s v="1400004048"/>
    <s v="11125421"/>
    <s v="PAID BY CMS BANK SYARIAH INDONESIA KC SURABAYA BAS"/>
    <d v="2025-01-10T00:00:00"/>
    <d v="2025-01-10T00:00:00"/>
    <x v="0"/>
    <x v="0"/>
    <d v="2025-01-30T00:00:00"/>
    <n v="-20"/>
    <x v="1"/>
    <x v="0"/>
    <s v="IDR"/>
    <s v="1800000779"/>
    <n v="3343457"/>
    <s v="TAGIHAN LISTRIK BANK BNI 46_TBN_NOV 24"/>
    <d v="2024-12-31T00:00:00"/>
    <s v="1800000779"/>
    <x v="1"/>
  </r>
  <r>
    <n v="100137"/>
    <x v="4"/>
    <x v="1"/>
    <s v="1400000000"/>
    <s v="11121871"/>
    <s v="SWEEPING GRESIK"/>
    <d v="2025-01-10T00:00:00"/>
    <d v="2025-01-10T00:00:00"/>
    <x v="0"/>
    <x v="0"/>
    <d v="2025-03-21T00:00:00"/>
    <n v="-70"/>
    <x v="1"/>
    <x v="0"/>
    <s v="IDR"/>
    <s v="1400000522"/>
    <n v="5000000000"/>
    <s v=" PEMBAYARAN POKOK SHL GRESIK 26 SEPT 2018"/>
    <d v="2025-03-21T00:00:00"/>
    <s v="1800001507"/>
    <x v="2"/>
  </r>
  <r>
    <n v="101539"/>
    <x v="5"/>
    <x v="0"/>
    <s v="1400005479"/>
    <s v="11123101"/>
    <s v=" WAHYU SEJATI TUJUH"/>
    <d v="2025-01-13T00:00:00"/>
    <d v="2025-01-13T00:00:00"/>
    <x v="0"/>
    <x v="0"/>
    <d v="2024-04-30T00:00:00"/>
    <n v="258"/>
    <x v="2"/>
    <x v="1"/>
    <s v="IDR"/>
    <s v="1800000216"/>
    <n v="1556302"/>
    <s v="Biaya Pemusnahan Limbah Fly Ash ex PT WST"/>
    <d v="2024-03-31T00:00:00"/>
    <s v="1800000216"/>
    <x v="0"/>
  </r>
  <r>
    <n v="101539"/>
    <x v="5"/>
    <x v="0"/>
    <s v="1400005479"/>
    <s v="11123101"/>
    <s v=" WAHYU SEJATI TUJUH"/>
    <d v="2025-01-13T00:00:00"/>
    <d v="2025-01-13T00:00:00"/>
    <x v="0"/>
    <x v="0"/>
    <d v="2024-04-30T00:00:00"/>
    <n v="258"/>
    <x v="2"/>
    <x v="1"/>
    <s v="IDR"/>
    <s v="1800000215"/>
    <n v="11565990"/>
    <s v="Biaya Pemusnahan Limbah Dust Aluminium ex PT WST"/>
    <d v="2024-03-31T00:00:00"/>
    <s v="1800000215"/>
    <x v="0"/>
  </r>
  <r>
    <n v="100009"/>
    <x v="6"/>
    <x v="1"/>
    <s v="1400000004"/>
    <s v="11125421"/>
    <s v="PAID BY CMS BANK SYARIAH INDONESIA KC SURABAYA BAS"/>
    <d v="2025-01-13T00:00:00"/>
    <d v="2025-01-13T00:00:00"/>
    <x v="0"/>
    <x v="0"/>
    <d v="2024-09-30T00:00:00"/>
    <n v="105"/>
    <x v="3"/>
    <x v="2"/>
    <s v="IDR"/>
    <s v="1800000341"/>
    <n v="15206916"/>
    <s v=" Pot. Gaji Kary. Penugasan SI - KIG 07.2024"/>
    <d v="2024-08-31T00:00:00"/>
    <s v="1800000341"/>
    <x v="3"/>
  </r>
  <r>
    <n v="100009"/>
    <x v="6"/>
    <x v="1"/>
    <s v="1400000003"/>
    <s v="11125421"/>
    <s v="PAID BY CMS BANK SYARIAH INDONESIA KC SURABAYA BAS"/>
    <d v="2025-01-13T00:00:00"/>
    <d v="2025-01-13T00:00:00"/>
    <x v="0"/>
    <x v="0"/>
    <d v="2024-11-30T00:00:00"/>
    <n v="44"/>
    <x v="4"/>
    <x v="3"/>
    <s v="IDR"/>
    <s v="1800000438"/>
    <n v="15928282"/>
    <s v=" Pot. Gaji Kary. Penugasan SI - KIG 09.2024"/>
    <d v="2024-10-31T00:00:00"/>
    <s v="1800000438"/>
    <x v="3"/>
  </r>
  <r>
    <n v="100009"/>
    <x v="6"/>
    <x v="1"/>
    <s v="1400000002"/>
    <s v="11125421"/>
    <s v="PAID BY CMS BANK SYARIAH INDONESIA KC SURABAYA BAS"/>
    <d v="2025-01-13T00:00:00"/>
    <d v="2025-01-13T00:00:00"/>
    <x v="0"/>
    <x v="0"/>
    <d v="2024-12-30T00:00:00"/>
    <n v="14"/>
    <x v="0"/>
    <x v="0"/>
    <s v="IDR"/>
    <s v="1800000487"/>
    <n v="16167455"/>
    <s v=" Pot. Gaji Kary. Penugasan SI - KIG 10.2024"/>
    <d v="2024-11-30T00:00:00"/>
    <s v="1800000487"/>
    <x v="3"/>
  </r>
  <r>
    <n v="100009"/>
    <x v="6"/>
    <x v="1"/>
    <s v="1400000001"/>
    <s v="11125421"/>
    <s v="PAID BY CMS BANK SYARIAH INDONESIA KC SURABAYA BAS"/>
    <d v="2025-01-13T00:00:00"/>
    <d v="2025-01-13T00:00:00"/>
    <x v="0"/>
    <x v="0"/>
    <d v="2024-10-30T00:00:00"/>
    <n v="75"/>
    <x v="5"/>
    <x v="4"/>
    <s v="IDR"/>
    <s v="1800000385"/>
    <n v="17478962"/>
    <s v=" Pot. Gaji Kary. Penugasan SI - KIG 08.2024"/>
    <d v="2024-09-30T00:00:00"/>
    <s v="1800000385"/>
    <x v="3"/>
  </r>
  <r>
    <n v="101082"/>
    <x v="7"/>
    <x v="0"/>
    <s v="1400006950"/>
    <s v="11123101"/>
    <s v="PAID BY CMS BANK BCA RN 7100000145"/>
    <d v="2025-01-14T00:00:00"/>
    <d v="2025-01-14T00:00:00"/>
    <x v="0"/>
    <x v="0"/>
    <d v="2024-10-30T00:00:00"/>
    <n v="76"/>
    <x v="5"/>
    <x v="4"/>
    <s v="IDR"/>
    <s v="1800000600"/>
    <n v="3786442"/>
    <s v="Biaya Pemusnahan Limbah SBE ex PT MNJ"/>
    <d v="2024-09-30T00:00:00"/>
    <s v="1800000600"/>
    <x v="0"/>
  </r>
  <r>
    <n v="101082"/>
    <x v="7"/>
    <x v="0"/>
    <s v="1400006952"/>
    <s v="11123101"/>
    <s v="PAID BY CMS BANK BCA RN 7100000143"/>
    <d v="2025-01-14T00:00:00"/>
    <d v="2025-01-14T00:00:00"/>
    <x v="0"/>
    <x v="0"/>
    <d v="2024-10-30T00:00:00"/>
    <n v="76"/>
    <x v="5"/>
    <x v="4"/>
    <s v="IDR"/>
    <s v="1800000599"/>
    <n v="5574696"/>
    <s v="Biaya Pemusnahan Limbah Residu Prodksi ex PT MNJ"/>
    <d v="2024-09-30T00:00:00"/>
    <s v="1800000599"/>
    <x v="0"/>
  </r>
  <r>
    <n v="100797"/>
    <x v="8"/>
    <x v="1"/>
    <s v="1400000005"/>
    <s v="11125421"/>
    <s v="PAID BY CMS BANK SYARIAH INDONESIA KC SURABAYA BAS"/>
    <d v="2025-01-14T00:00:00"/>
    <d v="2025-01-14T00:00:00"/>
    <x v="0"/>
    <x v="0"/>
    <d v="2024-12-30T00:00:00"/>
    <n v="15"/>
    <x v="0"/>
    <x v="0"/>
    <s v="IDR"/>
    <s v="1800000489"/>
    <n v="27060029"/>
    <s v=" Pot. Gaji Kary. Penugasan SI - SIB 10.2024"/>
    <d v="2024-11-30T00:00:00"/>
    <s v="1800000489"/>
    <x v="3"/>
  </r>
  <r>
    <n v="101082"/>
    <x v="7"/>
    <x v="0"/>
    <s v="1400006948"/>
    <s v="11123101"/>
    <s v="PAID BY CMS BANK BCA RN 7100000094"/>
    <d v="2025-01-14T00:00:00"/>
    <d v="2025-01-14T00:00:00"/>
    <x v="0"/>
    <x v="0"/>
    <d v="2024-09-30T00:00:00"/>
    <n v="106"/>
    <x v="3"/>
    <x v="2"/>
    <s v="IDR"/>
    <s v="1800000540"/>
    <n v="29996800"/>
    <s v="Biaya Pemusnahan Limbah Used Refracto ex PT MNJ"/>
    <d v="2024-08-31T00:00:00"/>
    <s v="1800000540"/>
    <x v="0"/>
  </r>
  <r>
    <n v="101082"/>
    <x v="7"/>
    <x v="0"/>
    <s v="1400006951"/>
    <s v="11123101"/>
    <s v="PAID BY CMS BANK BCA RN 7100000144"/>
    <d v="2025-01-14T00:00:00"/>
    <d v="2025-01-14T00:00:00"/>
    <x v="0"/>
    <x v="0"/>
    <d v="2024-10-30T00:00:00"/>
    <n v="76"/>
    <x v="5"/>
    <x v="4"/>
    <s v="IDR"/>
    <s v="1800000598"/>
    <n v="54151200"/>
    <s v="Biaya Pemusnahan Limbah Used Refractory ex PT MNJ"/>
    <d v="2024-09-30T00:00:00"/>
    <s v="1800000598"/>
    <x v="0"/>
  </r>
  <r>
    <n v="101082"/>
    <x v="7"/>
    <x v="0"/>
    <s v="1400006949"/>
    <s v="11123101"/>
    <s v="PAID BY CMS BANK BCA RN 7100000093"/>
    <d v="2025-01-14T00:00:00"/>
    <d v="2025-01-14T00:00:00"/>
    <x v="0"/>
    <x v="0"/>
    <d v="2024-09-30T00:00:00"/>
    <n v="106"/>
    <x v="3"/>
    <x v="2"/>
    <s v="IDR"/>
    <s v="1800000541"/>
    <n v="169137480"/>
    <s v="Biaya Pemusnahan Limbah Sludge Non B3 ex PT MNJ"/>
    <d v="2024-08-31T00:00:00"/>
    <s v="1800000541"/>
    <x v="0"/>
  </r>
  <r>
    <n v="101082"/>
    <x v="7"/>
    <x v="0"/>
    <s v="1400006953"/>
    <s v="11123101"/>
    <s v="PT METATU NUSANTARA JAYA"/>
    <d v="2025-01-14T00:00:00"/>
    <d v="2025-01-14T00:00:00"/>
    <x v="0"/>
    <x v="0"/>
    <d v="2024-07-30T00:00:00"/>
    <n v="168"/>
    <x v="2"/>
    <x v="1"/>
    <s v="IDR"/>
    <s v="1800000429"/>
    <n v="222642310"/>
    <s v="Biaya Pemusnahan Limbah SBE ex PT MNJ"/>
    <d v="2024-06-30T00:00:00"/>
    <s v="1800000429"/>
    <x v="0"/>
  </r>
  <r>
    <n v="101531"/>
    <x v="1"/>
    <x v="0"/>
    <s v="1400007368"/>
    <s v="11125421"/>
    <s v="PAID BY CMS BANK SYARIAH INDONESIA KC SURABAYA BAS"/>
    <d v="2025-01-15T00:00:00"/>
    <d v="2025-01-15T00:00:00"/>
    <x v="0"/>
    <x v="0"/>
    <d v="2024-12-30T00:00:00"/>
    <n v="16"/>
    <x v="0"/>
    <x v="0"/>
    <s v="IDR"/>
    <s v="1800000760"/>
    <n v="307740840"/>
    <s v="Biaya Pemusnahan Limbah Gypsum Low Grade ex PT MHK"/>
    <d v="2024-11-30T00:00:00"/>
    <s v="1800000760"/>
    <x v="0"/>
  </r>
  <r>
    <n v="101305"/>
    <x v="9"/>
    <x v="1"/>
    <s v="1400000006"/>
    <s v="11125421"/>
    <s v="PAID BY CMS BANK SYARIAH INDONESIA KC SURABAYA BAS"/>
    <d v="2025-01-16T00:00:00"/>
    <d v="2025-01-16T00:00:00"/>
    <x v="0"/>
    <x v="0"/>
    <d v="2025-01-30T00:00:00"/>
    <n v="-14"/>
    <x v="1"/>
    <x v="0"/>
    <s v="IDR"/>
    <s v="1800000544"/>
    <n v="2994176"/>
    <s v=" Pot. Gaji Kary. Penugasan SI - SID  11.2024"/>
    <d v="2024-12-31T00:00:00"/>
    <s v="1800000544"/>
    <x v="3"/>
  </r>
  <r>
    <n v="101691"/>
    <x v="10"/>
    <x v="0"/>
    <s v="1400007989"/>
    <s v="11125421"/>
    <s v="PAID BY CMS BANK SYARIAH INDONESIA KC SURABAYA BAS"/>
    <d v="2025-01-17T00:00:00"/>
    <d v="2025-01-17T00:00:00"/>
    <x v="0"/>
    <x v="0"/>
    <d v="2025-01-30T00:00:00"/>
    <n v="-13"/>
    <x v="1"/>
    <x v="0"/>
    <s v="IDR"/>
    <s v="1800000808"/>
    <n v="3633696"/>
    <s v="Biaya Pemusnahan Limbah Sludge Cat ex PT BLHK"/>
    <d v="2024-12-31T00:00:00"/>
    <s v="1800000808"/>
    <x v="0"/>
  </r>
  <r>
    <n v="101865"/>
    <x v="11"/>
    <x v="0"/>
    <s v="1400000007"/>
    <s v="11125421"/>
    <s v="PAID BY CMS BANK SYARIAH INDONESIA KC SURABAYA BAS"/>
    <d v="2025-01-17T00:00:00"/>
    <d v="2025-01-17T00:00:00"/>
    <x v="0"/>
    <x v="0"/>
    <d v="2024-12-30T00:00:00"/>
    <n v="18"/>
    <x v="0"/>
    <x v="0"/>
    <s v="IDR"/>
    <s v="1800000504"/>
    <n v="3834600"/>
    <s v="Tagihan Pengembalian Ongkos Angkut - PT SBS"/>
    <d v="2024-11-30T00:00:00"/>
    <s v="1800000504"/>
    <x v="4"/>
  </r>
  <r>
    <n v="100126"/>
    <x v="12"/>
    <x v="0"/>
    <s v="1400007789"/>
    <s v="11125421"/>
    <s v="PAID BY CMS BANK SYARIAH INDONESIA KC SURABAYA BAS"/>
    <d v="2025-01-17T00:00:00"/>
    <d v="2025-01-17T00:00:00"/>
    <x v="0"/>
    <x v="0"/>
    <d v="2024-08-30T00:00:00"/>
    <n v="140"/>
    <x v="2"/>
    <x v="1"/>
    <s v="IDR"/>
    <s v="1800000499"/>
    <n v="31709953"/>
    <s v="Biaya Pemusnahan Limbah FABA ex PT TMI"/>
    <d v="2024-07-31T00:00:00"/>
    <s v="1800000499"/>
    <x v="0"/>
  </r>
  <r>
    <n v="100137"/>
    <x v="4"/>
    <x v="1"/>
    <s v="1400000010"/>
    <s v="11121871"/>
    <s v="SWEEPING GRESIK"/>
    <d v="2025-01-17T00:00:00"/>
    <d v="2025-01-17T00:00:00"/>
    <x v="0"/>
    <x v="0"/>
    <d v="2025-02-10T00:00:00"/>
    <n v="-24"/>
    <x v="1"/>
    <x v="0"/>
    <s v="IDR"/>
    <s v="1400000000"/>
    <n v="5000000000"/>
    <s v=" PEMBAYARAN POKOK SHL GRESIK 26 SEPT 2018"/>
    <d v="2025-02-10T00:00:00"/>
    <s v="1800001507"/>
    <x v="2"/>
  </r>
  <r>
    <n v="100144"/>
    <x v="13"/>
    <x v="1"/>
    <s v="0100000337"/>
    <n v="0"/>
    <n v="0"/>
    <d v="2025-01-20T00:00:00"/>
    <d v="2025-01-20T00:00:00"/>
    <x v="0"/>
    <x v="0"/>
    <d v="2020-08-20T00:00:00"/>
    <n v="1614"/>
    <x v="6"/>
    <x v="5"/>
    <s v="IDR"/>
    <s v="1800000814"/>
    <n v="495000"/>
    <s v="Management Fee SISI Juli 2020"/>
    <d v="2020-07-21T00:00:00"/>
    <s v="1800000814"/>
    <x v="5"/>
  </r>
  <r>
    <n v="100144"/>
    <x v="13"/>
    <x v="1"/>
    <s v="0100000338"/>
    <n v="0"/>
    <n v="0"/>
    <d v="2025-01-20T00:00:00"/>
    <d v="2025-01-20T00:00:00"/>
    <x v="0"/>
    <x v="0"/>
    <d v="2020-06-25T00:00:00"/>
    <n v="1670"/>
    <x v="6"/>
    <x v="5"/>
    <s v="IDR"/>
    <s v="1800000601"/>
    <n v="565800"/>
    <s v="Management Fee SISI Mei 2020"/>
    <d v="2020-05-26T00:00:00"/>
    <s v="1800000601"/>
    <x v="5"/>
  </r>
  <r>
    <n v="100069"/>
    <x v="14"/>
    <x v="0"/>
    <s v="1400000009"/>
    <s v="11121161"/>
    <s v="PAID BY CMS BANK MANDIRI KC GRESIK RN 2100001316"/>
    <d v="2025-01-20T00:00:00"/>
    <d v="2025-01-20T00:00:00"/>
    <x v="0"/>
    <x v="0"/>
    <d v="2024-10-30T00:00:00"/>
    <n v="82"/>
    <x v="5"/>
    <x v="4"/>
    <s v="IDR"/>
    <s v="1800000422"/>
    <n v="883024"/>
    <s v="Tagihan Listrik ATM Mandiri (GUSI) - Sep 24"/>
    <d v="2024-09-30T00:00:00"/>
    <s v="1800000422"/>
    <x v="1"/>
  </r>
  <r>
    <n v="100069"/>
    <x v="14"/>
    <x v="0"/>
    <s v="1400000008"/>
    <s v="11121161"/>
    <s v="PAID BY CMS BANK MANDIRI KC GRESIK RN 2100001276"/>
    <d v="2025-01-20T00:00:00"/>
    <d v="2025-01-20T00:00:00"/>
    <x v="0"/>
    <x v="0"/>
    <d v="2024-09-30T00:00:00"/>
    <n v="112"/>
    <x v="3"/>
    <x v="2"/>
    <s v="IDR"/>
    <s v="1800000357"/>
    <n v="884928"/>
    <s v="Tagihan Listrik ATM Mandiri GUSI - Agustus 24"/>
    <d v="2024-08-31T00:00:00"/>
    <s v="1800000357"/>
    <x v="1"/>
  </r>
  <r>
    <n v="101490"/>
    <x v="15"/>
    <x v="0"/>
    <s v="1400008865"/>
    <s v="11125421"/>
    <s v="PAID BY CMS BANK SYARIAH INDONESIA KC SURABAYA BAS"/>
    <d v="2025-01-20T00:00:00"/>
    <d v="2025-01-20T00:00:00"/>
    <x v="0"/>
    <x v="0"/>
    <d v="2025-01-30T00:00:00"/>
    <n v="-10"/>
    <x v="1"/>
    <x v="0"/>
    <s v="IDR"/>
    <s v="1800000823"/>
    <n v="923076"/>
    <s v="Biaya Pemusnahan Limbah RDF ex PT PBI"/>
    <d v="2024-12-31T00:00:00"/>
    <s v="1800000823"/>
    <x v="0"/>
  </r>
  <r>
    <n v="101830"/>
    <x v="16"/>
    <x v="0"/>
    <s v="1400008875"/>
    <s v="11121161"/>
    <s v="Biaya Pemusnahan Limbah Bottom Ash ex PT AJT"/>
    <d v="2025-01-20T00:00:00"/>
    <d v="2025-01-20T00:00:00"/>
    <x v="0"/>
    <x v="0"/>
    <d v="2024-08-30T00:00:00"/>
    <n v="143"/>
    <x v="2"/>
    <x v="1"/>
    <s v="IDR"/>
    <s v="1800000464"/>
    <n v="2996301"/>
    <s v="Biaya Pemusnahan Limbah Bottom Ash ex PT AJT"/>
    <d v="2024-07-31T00:00:00"/>
    <s v="1800000464"/>
    <x v="0"/>
  </r>
  <r>
    <n v="101830"/>
    <x v="16"/>
    <x v="0"/>
    <s v="1400008878"/>
    <s v="11121161"/>
    <s v="bayar Biaya Pemusnahan Limbah SBE ex PT AJT"/>
    <d v="2025-01-20T00:00:00"/>
    <d v="2025-01-20T00:00:00"/>
    <x v="0"/>
    <x v="0"/>
    <d v="2025-01-30T00:00:00"/>
    <n v="-10"/>
    <x v="1"/>
    <x v="0"/>
    <s v="IDR"/>
    <s v="1800000848"/>
    <n v="3086226"/>
    <s v="Biaya Pemusnahan Limbah SBE ex PT AJT"/>
    <d v="2024-12-31T00:00:00"/>
    <s v="1800000848"/>
    <x v="0"/>
  </r>
  <r>
    <n v="101830"/>
    <x v="16"/>
    <x v="0"/>
    <s v="1400008876"/>
    <s v="11121161"/>
    <s v="Biaya Pemusnahan Limbah SBE ex PT AJT"/>
    <d v="2025-01-20T00:00:00"/>
    <d v="2025-01-20T00:00:00"/>
    <x v="0"/>
    <x v="0"/>
    <d v="2024-09-30T00:00:00"/>
    <n v="112"/>
    <x v="3"/>
    <x v="2"/>
    <s v="IDR"/>
    <s v="1800000519"/>
    <n v="3292454"/>
    <s v="Biaya Pemusnahan Limbah SBE ex PT AJT"/>
    <d v="2024-08-31T00:00:00"/>
    <s v="1800000519"/>
    <x v="0"/>
  </r>
  <r>
    <n v="101697"/>
    <x v="17"/>
    <x v="0"/>
    <s v="1400008872"/>
    <s v="11121161"/>
    <s v="PAID BY CMS BANK MANDIRI KC GRESIK RN 7100000216"/>
    <d v="2025-01-20T00:00:00"/>
    <d v="2025-01-20T00:00:00"/>
    <x v="0"/>
    <x v="0"/>
    <d v="2024-11-30T00:00:00"/>
    <n v="51"/>
    <x v="4"/>
    <x v="3"/>
    <s v="IDR"/>
    <s v="1800000656"/>
    <n v="3354087"/>
    <s v="Biaya Pemusnahan Limbah Bottom Ash ex PT JJR"/>
    <d v="2024-10-31T00:00:00"/>
    <s v="1800000656"/>
    <x v="0"/>
  </r>
  <r>
    <n v="100672"/>
    <x v="18"/>
    <x v="0"/>
    <s v="1400008877"/>
    <s v="11121161"/>
    <s v="Bayar Biaya Pemusnahan Limbah FABA ex PT LE"/>
    <d v="2025-01-20T00:00:00"/>
    <d v="2025-01-20T00:00:00"/>
    <x v="0"/>
    <x v="0"/>
    <d v="2024-12-31T00:00:00"/>
    <n v="20"/>
    <x v="0"/>
    <x v="0"/>
    <s v="IDR"/>
    <s v="1400182174"/>
    <n v="4000000"/>
    <s v="Kurang Bayar Biaya Pemusnahan Limbah FABA ex PT LE"/>
    <d v="2024-12-31T00:00:00"/>
    <s v="1800000265"/>
    <x v="0"/>
  </r>
  <r>
    <n v="101490"/>
    <x v="15"/>
    <x v="0"/>
    <s v="1400008871"/>
    <s v="11125421"/>
    <s v="PAID BY CMS BANK SYARIAH INDONESIA KC SURABAYA BAS"/>
    <d v="2025-01-20T00:00:00"/>
    <d v="2025-01-20T00:00:00"/>
    <x v="0"/>
    <x v="0"/>
    <d v="2025-01-30T00:00:00"/>
    <n v="-10"/>
    <x v="1"/>
    <x v="0"/>
    <s v="IDR"/>
    <s v="1800000822"/>
    <n v="4412028"/>
    <s v="Biaya Pemusnahan Limbah Material Rejct ex PT PBI"/>
    <d v="2024-12-31T00:00:00"/>
    <s v="1800000822"/>
    <x v="0"/>
  </r>
  <r>
    <n v="101697"/>
    <x v="17"/>
    <x v="0"/>
    <s v="1400008873"/>
    <s v="11121161"/>
    <s v="PAID BY CMS BANK MANDIRI KC GRESIK RN 7100000278"/>
    <d v="2025-01-20T00:00:00"/>
    <d v="2025-01-20T00:00:00"/>
    <x v="0"/>
    <x v="0"/>
    <d v="2024-12-30T00:00:00"/>
    <n v="21"/>
    <x v="0"/>
    <x v="0"/>
    <s v="IDR"/>
    <s v="1800000730"/>
    <n v="4780215"/>
    <s v="Biaya Pemusnahan Limbah Bottom Ash ex PT JJR"/>
    <d v="2024-11-30T00:00:00"/>
    <s v="1800000730"/>
    <x v="0"/>
  </r>
  <r>
    <n v="101490"/>
    <x v="15"/>
    <x v="0"/>
    <s v="1400008869"/>
    <s v="11125421"/>
    <s v="PAID BY CMS BANK SYARIAH INDONESIA KC SURABAYA BAS"/>
    <d v="2025-01-20T00:00:00"/>
    <d v="2025-01-20T00:00:00"/>
    <x v="0"/>
    <x v="0"/>
    <d v="2025-01-30T00:00:00"/>
    <n v="-10"/>
    <x v="1"/>
    <x v="0"/>
    <s v="IDR"/>
    <s v="1800000824"/>
    <n v="9084240"/>
    <s v="Biaya Pemusnahan Limbah Sludge IPAL ex PT PBI"/>
    <d v="2024-12-31T00:00:00"/>
    <s v="1800000824"/>
    <x v="0"/>
  </r>
  <r>
    <n v="100147"/>
    <x v="19"/>
    <x v="0"/>
    <s v="1400008862"/>
    <s v="11121161"/>
    <s v="PAID BY CMS BANK MANDIRI KC GRESIK RN 7100000236"/>
    <d v="2025-01-20T00:00:00"/>
    <d v="2025-01-20T00:00:00"/>
    <x v="0"/>
    <x v="0"/>
    <d v="2024-12-30T00:00:00"/>
    <n v="21"/>
    <x v="0"/>
    <x v="0"/>
    <s v="IDR"/>
    <s v="1800000750"/>
    <n v="9567756"/>
    <s v="Biaya Pemusnahan Limbah Bottom Ash ex PT TLI"/>
    <d v="2024-11-30T00:00:00"/>
    <s v="1800000750"/>
    <x v="0"/>
  </r>
  <r>
    <n v="100126"/>
    <x v="12"/>
    <x v="0"/>
    <s v="1400008864"/>
    <s v="11121161"/>
    <s v="PAID BY CMS BANK MANDIRI KC GRESIK RN 7100000183"/>
    <d v="2025-01-20T00:00:00"/>
    <d v="2025-01-20T00:00:00"/>
    <x v="0"/>
    <x v="0"/>
    <d v="2024-11-30T00:00:00"/>
    <n v="51"/>
    <x v="4"/>
    <x v="3"/>
    <s v="IDR"/>
    <s v="1800000688"/>
    <n v="14595834"/>
    <s v="Biaya Pemusnahan Limbah FABA ex PT TMI"/>
    <d v="2024-10-31T00:00:00"/>
    <s v="1800000688"/>
    <x v="0"/>
  </r>
  <r>
    <n v="101490"/>
    <x v="15"/>
    <x v="0"/>
    <s v="1400008870"/>
    <s v="11125421"/>
    <s v="PAID BY CMS BANK SYARIAH INDONESIA KC SURABAYA BAS"/>
    <d v="2025-01-20T00:00:00"/>
    <d v="2025-01-20T00:00:00"/>
    <x v="0"/>
    <x v="0"/>
    <d v="2025-01-30T00:00:00"/>
    <n v="-10"/>
    <x v="1"/>
    <x v="0"/>
    <s v="IDR"/>
    <s v="1800000825"/>
    <n v="23230080"/>
    <s v="Biaya Pemusnahan Limbah Sludge NonB3 ex PT PBI"/>
    <d v="2024-12-31T00:00:00"/>
    <s v="1800000825"/>
    <x v="0"/>
  </r>
  <r>
    <n v="101490"/>
    <x v="15"/>
    <x v="0"/>
    <s v="1400008868"/>
    <s v="11125421"/>
    <s v="PAID BY CMS BANK SYARIAH INDONESIA KC SURABAYA BAS"/>
    <d v="2025-01-20T00:00:00"/>
    <d v="2025-01-20T00:00:00"/>
    <x v="0"/>
    <x v="0"/>
    <d v="2025-01-30T00:00:00"/>
    <n v="-10"/>
    <x v="1"/>
    <x v="0"/>
    <s v="IDR"/>
    <s v="1800000820"/>
    <n v="23759550"/>
    <s v="Biaya Pemusnahan Limbah Carbon Active ex PT PBI"/>
    <d v="2024-12-31T00:00:00"/>
    <s v="1800000820"/>
    <x v="0"/>
  </r>
  <r>
    <n v="101490"/>
    <x v="15"/>
    <x v="0"/>
    <s v="1400008867"/>
    <s v="11125421"/>
    <s v="PAID BY CMS BANK SYARIAH INDONESIA KC SURABAYA BAS"/>
    <d v="2025-01-20T00:00:00"/>
    <d v="2025-01-20T00:00:00"/>
    <x v="0"/>
    <x v="0"/>
    <d v="2025-01-30T00:00:00"/>
    <n v="-10"/>
    <x v="1"/>
    <x v="0"/>
    <s v="IDR"/>
    <s v="1800000819"/>
    <n v="35777742"/>
    <s v="Biaya Pemusnahan Limbah Bottom Ash NonB3 ex PT PBI"/>
    <d v="2024-12-31T00:00:00"/>
    <s v="1800000819"/>
    <x v="0"/>
  </r>
  <r>
    <n v="101490"/>
    <x v="15"/>
    <x v="0"/>
    <s v="1400008866"/>
    <s v="11125421"/>
    <s v="PAID BY CMS BANK SYARIAH INDONESIA KC SURABAYA BAS"/>
    <d v="2025-01-20T00:00:00"/>
    <d v="2025-01-20T00:00:00"/>
    <x v="0"/>
    <x v="0"/>
    <d v="2025-01-30T00:00:00"/>
    <n v="-10"/>
    <x v="1"/>
    <x v="0"/>
    <s v="IDR"/>
    <s v="1800000821"/>
    <n v="48539634"/>
    <s v="Biaya Pemusnahan Limbah FABA ex PT PBI"/>
    <d v="2024-12-31T00:00:00"/>
    <s v="1800000821"/>
    <x v="0"/>
  </r>
  <r>
    <n v="100147"/>
    <x v="19"/>
    <x v="0"/>
    <s v="1400008863"/>
    <s v="11121161"/>
    <s v="PAID BY CMS BANK MANDIRI KC GRESIK RN 7100000237"/>
    <d v="2025-01-20T00:00:00"/>
    <d v="2025-01-20T00:00:00"/>
    <x v="0"/>
    <x v="0"/>
    <d v="2024-12-30T00:00:00"/>
    <n v="21"/>
    <x v="0"/>
    <x v="0"/>
    <s v="IDR"/>
    <s v="1800000749"/>
    <n v="101220678"/>
    <s v="Biaya Pemusnahan Limbah Non B3 - AM ex PT TLI"/>
    <d v="2024-11-30T00:00:00"/>
    <s v="1800000749"/>
    <x v="0"/>
  </r>
  <r>
    <n v="100126"/>
    <x v="12"/>
    <x v="0"/>
    <s v="1400008879"/>
    <s v="11121161"/>
    <s v="Biaya Pemusnahan Limbah Sludge Paper ex PT TMI"/>
    <d v="2025-01-20T00:00:00"/>
    <d v="2025-01-20T00:00:00"/>
    <x v="0"/>
    <x v="0"/>
    <d v="2024-05-30T00:00:00"/>
    <n v="235"/>
    <x v="2"/>
    <x v="1"/>
    <s v="IDR"/>
    <s v="1800000287"/>
    <n v="112416060"/>
    <s v="Biaya Pemusnahan Limbah Sludge Paper ex PT TMI"/>
    <d v="2024-04-30T00:00:00"/>
    <s v="1800000287"/>
    <x v="0"/>
  </r>
  <r>
    <n v="100144"/>
    <x v="13"/>
    <x v="1"/>
    <s v="0100000345"/>
    <n v="0"/>
    <n v="0"/>
    <d v="2025-01-21T00:00:00"/>
    <d v="2025-01-21T00:00:00"/>
    <x v="0"/>
    <x v="0"/>
    <d v="2020-09-20T00:00:00"/>
    <n v="1584"/>
    <x v="6"/>
    <x v="5"/>
    <s v="IDR"/>
    <s v="1800000967"/>
    <n v="495000"/>
    <s v="Management Fee SISI Agustus 2020"/>
    <d v="2020-08-21T00:00:00"/>
    <s v="1800000967"/>
    <x v="5"/>
  </r>
  <r>
    <n v="100144"/>
    <x v="13"/>
    <x v="1"/>
    <s v="0100000343"/>
    <n v="0"/>
    <n v="0"/>
    <d v="2025-01-21T00:00:00"/>
    <d v="2025-01-21T00:00:00"/>
    <x v="0"/>
    <x v="0"/>
    <d v="2020-05-22T00:00:00"/>
    <n v="1705"/>
    <x v="6"/>
    <x v="5"/>
    <s v="IDR"/>
    <s v="1800000463"/>
    <n v="565800"/>
    <s v="Management Fee SISI April 2020"/>
    <d v="2020-04-22T00:00:00"/>
    <s v="1800000463"/>
    <x v="5"/>
  </r>
  <r>
    <n v="100144"/>
    <x v="13"/>
    <x v="1"/>
    <s v="0100000344"/>
    <n v="0"/>
    <n v="0"/>
    <d v="2025-01-21T00:00:00"/>
    <d v="2025-01-21T00:00:00"/>
    <x v="0"/>
    <x v="0"/>
    <d v="2020-04-30T00:00:00"/>
    <n v="1727"/>
    <x v="6"/>
    <x v="5"/>
    <s v="IDR"/>
    <s v="1800000357"/>
    <n v="565800"/>
    <s v="Management Fee SISI Maret 2020"/>
    <d v="2020-03-31T00:00:00"/>
    <s v="1800000357"/>
    <x v="5"/>
  </r>
  <r>
    <n v="100144"/>
    <x v="13"/>
    <x v="1"/>
    <s v="0100000346"/>
    <n v="0"/>
    <n v="0"/>
    <d v="2025-01-21T00:00:00"/>
    <d v="2025-01-21T00:00:00"/>
    <x v="0"/>
    <x v="0"/>
    <d v="2020-03-22T00:00:00"/>
    <n v="1766"/>
    <x v="6"/>
    <x v="5"/>
    <s v="IDR"/>
    <s v="1800000210"/>
    <n v="565800"/>
    <s v="Management Fee SISI Februari 2020"/>
    <d v="2020-02-21T00:00:00"/>
    <s v="1800000210"/>
    <x v="5"/>
  </r>
  <r>
    <n v="100144"/>
    <x v="13"/>
    <x v="1"/>
    <s v="0100000347"/>
    <n v="0"/>
    <n v="0"/>
    <d v="2025-01-21T00:00:00"/>
    <d v="2025-01-21T00:00:00"/>
    <x v="0"/>
    <x v="0"/>
    <d v="2020-10-25T00:00:00"/>
    <n v="1549"/>
    <x v="6"/>
    <x v="5"/>
    <s v="IDR"/>
    <s v="1800001110"/>
    <n v="609000"/>
    <s v="Management Fee SISI September 2020"/>
    <d v="2020-09-25T00:00:00"/>
    <s v="1800001110"/>
    <x v="5"/>
  </r>
  <r>
    <n v="101539"/>
    <x v="5"/>
    <x v="0"/>
    <s v="1400010555"/>
    <s v="11123101"/>
    <s v="Biaya Pemusnahan Limbah Fly Ash ex  PT WST"/>
    <d v="2025-01-21T00:00:00"/>
    <d v="2025-01-21T00:00:00"/>
    <x v="0"/>
    <x v="0"/>
    <d v="2024-03-30T00:00:00"/>
    <n v="297"/>
    <x v="2"/>
    <x v="1"/>
    <s v="IDR"/>
    <s v="1800000152"/>
    <n v="1284129"/>
    <s v="Biaya Pemusnahan Limbah Fly Ash ex  PT WST"/>
    <d v="2024-02-29T00:00:00"/>
    <s v="1800000152"/>
    <x v="0"/>
  </r>
  <r>
    <n v="101539"/>
    <x v="5"/>
    <x v="0"/>
    <s v="1400010556"/>
    <s v="11123101"/>
    <s v="Biaya Pemusnahan Limbah Dust Aluminium ex  PT WST"/>
    <d v="2025-01-21T00:00:00"/>
    <d v="2025-01-21T00:00:00"/>
    <x v="0"/>
    <x v="0"/>
    <d v="2024-03-30T00:00:00"/>
    <n v="297"/>
    <x v="2"/>
    <x v="1"/>
    <s v="IDR"/>
    <s v="1800000151"/>
    <n v="21516273"/>
    <s v="Biaya Pemusnahan Limbah Dust Aluminium ex  PT WST"/>
    <d v="2024-02-29T00:00:00"/>
    <s v="1800000151"/>
    <x v="0"/>
  </r>
  <r>
    <n v="101083"/>
    <x v="0"/>
    <x v="0"/>
    <s v="1400009679"/>
    <s v="11125421"/>
    <s v="PAID BY CMS BANK SYARIAH INDONESIA KC SURABAYA BAS"/>
    <d v="2025-01-21T00:00:00"/>
    <d v="2025-01-21T00:00:00"/>
    <x v="0"/>
    <x v="0"/>
    <d v="2025-01-30T00:00:00"/>
    <n v="-9"/>
    <x v="1"/>
    <x v="0"/>
    <s v="IDR"/>
    <s v="1800000807"/>
    <n v="27341631"/>
    <s v="Biaya Pemusnahan Limbah FABA ex PT ARA"/>
    <d v="2024-12-31T00:00:00"/>
    <s v="1800000807"/>
    <x v="0"/>
  </r>
  <r>
    <n v="101864"/>
    <x v="20"/>
    <x v="0"/>
    <s v="1400000011"/>
    <s v="11125421"/>
    <s v="PAID BY CMS BANK SYARIAH INDONESIA KC SURABAYA BAS"/>
    <d v="2025-01-23T00:00:00"/>
    <d v="2025-01-23T00:00:00"/>
    <x v="0"/>
    <x v="0"/>
    <d v="2024-12-30T00:00:00"/>
    <n v="24"/>
    <x v="0"/>
    <x v="0"/>
    <s v="IDR"/>
    <s v="1800000500"/>
    <n v="2971200"/>
    <s v="Tagihan Pengembalian Ongkos Angkut - PT MJJB"/>
    <d v="2024-11-30T00:00:00"/>
    <s v="1800000500"/>
    <x v="4"/>
  </r>
  <r>
    <n v="101330"/>
    <x v="21"/>
    <x v="0"/>
    <s v="1400012694"/>
    <s v="11123101"/>
    <s v="PT. CAHAYA INDAH MOJOKERTO"/>
    <d v="2025-01-23T00:00:00"/>
    <d v="2025-01-23T00:00:00"/>
    <x v="0"/>
    <x v="0"/>
    <d v="2024-12-30T00:00:00"/>
    <n v="24"/>
    <x v="0"/>
    <x v="0"/>
    <s v="IDR"/>
    <s v="1800000726"/>
    <n v="3476010"/>
    <s v="Biaya Pemusnahan Limbah Resin ex PT CIM"/>
    <d v="2024-11-30T00:00:00"/>
    <s v="1800000726"/>
    <x v="0"/>
  </r>
  <r>
    <n v="101330"/>
    <x v="21"/>
    <x v="0"/>
    <s v="1400012694"/>
    <s v="11123101"/>
    <s v="PT. CAHAYA INDAH MOJOKERTO"/>
    <d v="2025-01-23T00:00:00"/>
    <d v="2025-01-23T00:00:00"/>
    <x v="0"/>
    <x v="0"/>
    <d v="2024-12-30T00:00:00"/>
    <n v="24"/>
    <x v="0"/>
    <x v="0"/>
    <s v="IDR"/>
    <s v="1800000725"/>
    <n v="14318676"/>
    <s v="Biaya Pemusnahan Limbah Residu Prod ex PT CIM"/>
    <d v="2024-11-30T00:00:00"/>
    <s v="1800000725"/>
    <x v="0"/>
  </r>
  <r>
    <n v="101330"/>
    <x v="21"/>
    <x v="0"/>
    <s v="1400012694"/>
    <s v="11123101"/>
    <s v="PT. CAHAYA INDAH MOJOKERTO"/>
    <d v="2025-01-23T00:00:00"/>
    <d v="2025-01-23T00:00:00"/>
    <x v="0"/>
    <x v="0"/>
    <d v="2024-12-30T00:00:00"/>
    <n v="24"/>
    <x v="0"/>
    <x v="0"/>
    <s v="IDR"/>
    <s v="1800000729"/>
    <n v="22699250"/>
    <s v="Biaya Pemusnahan Limbah Steel Slag ex PT CIM"/>
    <d v="2024-11-30T00:00:00"/>
    <s v="1800000729"/>
    <x v="0"/>
  </r>
  <r>
    <n v="101330"/>
    <x v="21"/>
    <x v="0"/>
    <s v="1400012694"/>
    <s v="11123101"/>
    <s v="PT. CAHAYA INDAH MOJOKERTO"/>
    <d v="2025-01-23T00:00:00"/>
    <d v="2025-01-23T00:00:00"/>
    <x v="0"/>
    <x v="0"/>
    <d v="2024-12-30T00:00:00"/>
    <n v="24"/>
    <x v="0"/>
    <x v="0"/>
    <s v="IDR"/>
    <s v="1800000727"/>
    <n v="27119200"/>
    <s v="Biaya Pemusnahan Limbah Sludge IPAL  ex PT CIM"/>
    <d v="2024-11-30T00:00:00"/>
    <s v="1800000727"/>
    <x v="0"/>
  </r>
  <r>
    <n v="101330"/>
    <x v="21"/>
    <x v="0"/>
    <s v="1400012694"/>
    <s v="11123101"/>
    <s v="PT. CAHAYA INDAH MOJOKERTO"/>
    <d v="2025-01-23T00:00:00"/>
    <d v="2025-01-23T00:00:00"/>
    <x v="0"/>
    <x v="0"/>
    <d v="2024-12-30T00:00:00"/>
    <n v="24"/>
    <x v="0"/>
    <x v="0"/>
    <s v="IDR"/>
    <s v="1800000728"/>
    <n v="157337576"/>
    <s v="Biaya Pemusnahan Limbah SBE  ex PT CIM"/>
    <d v="2024-11-30T00:00:00"/>
    <s v="1800000728"/>
    <x v="0"/>
  </r>
  <r>
    <n v="101330"/>
    <x v="21"/>
    <x v="0"/>
    <s v="1400012694"/>
    <s v="11123101"/>
    <s v="PT. CAHAYA INDAH MOJOKERTO"/>
    <d v="2025-01-23T00:00:00"/>
    <d v="2025-01-23T00:00:00"/>
    <x v="0"/>
    <x v="0"/>
    <d v="2024-12-30T00:00:00"/>
    <n v="24"/>
    <x v="0"/>
    <x v="0"/>
    <s v="IDR"/>
    <s v="1800000724"/>
    <n v="498619737"/>
    <s v="Biaya Pemusnahan Limbah FABA ex PT CIM"/>
    <d v="2024-11-30T00:00:00"/>
    <s v="1800000724"/>
    <x v="0"/>
  </r>
  <r>
    <n v="100000"/>
    <x v="22"/>
    <x v="1"/>
    <s v="1400000014"/>
    <s v="11125421"/>
    <s v="PAID BY CMS BANK SYARIAH INDONESIA KC SURABAYA BAS"/>
    <d v="2025-01-24T00:00:00"/>
    <d v="2025-01-24T00:00:00"/>
    <x v="0"/>
    <x v="0"/>
    <d v="2025-01-30T00:00:00"/>
    <n v="-6"/>
    <x v="1"/>
    <x v="0"/>
    <s v="IDR"/>
    <s v="1800000574"/>
    <n v="310300"/>
    <s v="Penagihan Air Bersih - Des 2024"/>
    <d v="2024-12-31T00:00:00"/>
    <s v="1800000574"/>
    <x v="6"/>
  </r>
  <r>
    <n v="100001"/>
    <x v="23"/>
    <x v="1"/>
    <s v="1400011447"/>
    <s v="11125421"/>
    <s v="PAID BY CMS BANK SYARIAH INDONESIA KC SURABAYA BAS"/>
    <d v="2025-01-24T00:00:00"/>
    <d v="2025-01-24T00:00:00"/>
    <x v="0"/>
    <x v="0"/>
    <d v="2025-01-30T00:00:00"/>
    <n v="-6"/>
    <x v="1"/>
    <x v="0"/>
    <s v="IDR"/>
    <s v="1800000780"/>
    <n v="455070"/>
    <s v="TAGIHAN LISTRIK KOPERASI KONSUMEN KWSG_NOV 24"/>
    <d v="2024-12-31T00:00:00"/>
    <s v="1800000780"/>
    <x v="1"/>
  </r>
  <r>
    <n v="100001"/>
    <x v="23"/>
    <x v="1"/>
    <s v="1400000012"/>
    <s v="11125421"/>
    <s v="PAID BY CMS BANK SYARIAH INDONESIA KC SURABAYA BAS"/>
    <d v="2025-01-24T00:00:00"/>
    <d v="2025-01-24T00:00:00"/>
    <x v="0"/>
    <x v="0"/>
    <d v="2025-01-30T00:00:00"/>
    <n v="-6"/>
    <x v="1"/>
    <x v="0"/>
    <s v="IDR"/>
    <s v="1800000570"/>
    <n v="3765330"/>
    <s v="Penagihan Air Bersih - Des 2024"/>
    <d v="2024-12-31T00:00:00"/>
    <s v="1800000570"/>
    <x v="6"/>
  </r>
  <r>
    <n v="100120"/>
    <x v="24"/>
    <x v="0"/>
    <s v="1400000013"/>
    <s v="11125421"/>
    <s v="PAID BY CMS BANK SYARIAH INDONESIA KC SURABAYA BAS"/>
    <d v="2025-01-24T00:00:00"/>
    <d v="2025-01-24T00:00:00"/>
    <x v="0"/>
    <x v="0"/>
    <d v="2025-01-30T00:00:00"/>
    <n v="-6"/>
    <x v="1"/>
    <x v="0"/>
    <s v="IDR"/>
    <s v="1800000586"/>
    <n v="4863949"/>
    <s v="Tagihan Listrik TELEKOMSEL - Des 24"/>
    <d v="2024-12-31T00:00:00"/>
    <s v="1800000586"/>
    <x v="1"/>
  </r>
  <r>
    <n v="100622"/>
    <x v="25"/>
    <x v="0"/>
    <s v="1400013432"/>
    <s v="11123101"/>
    <s v="PT. TRI PUTRA JAYA SENTO"/>
    <d v="2025-01-25T00:00:00"/>
    <d v="2025-01-25T00:00:00"/>
    <x v="0"/>
    <x v="0"/>
    <d v="2024-10-30T00:00:00"/>
    <n v="87"/>
    <x v="5"/>
    <x v="4"/>
    <s v="IDR"/>
    <s v="1800000619"/>
    <n v="8214000"/>
    <s v="Biaya Pemusnahan Limbah Sludge Paper ex PT TJS"/>
    <d v="2024-09-30T00:00:00"/>
    <s v="1800000619"/>
    <x v="0"/>
  </r>
  <r>
    <n v="100622"/>
    <x v="25"/>
    <x v="0"/>
    <s v="1400013432"/>
    <s v="11123101"/>
    <s v="PT. TRI PUTRA JAYA SENTO"/>
    <d v="2025-01-25T00:00:00"/>
    <d v="2025-01-25T00:00:00"/>
    <x v="0"/>
    <x v="0"/>
    <d v="2024-10-30T00:00:00"/>
    <n v="87"/>
    <x v="5"/>
    <x v="4"/>
    <s v="IDR"/>
    <s v="1800000618"/>
    <n v="28937700"/>
    <s v="Biaya Pemusnahan Limbah Bottom Ash ex PT TJS"/>
    <d v="2024-09-30T00:00:00"/>
    <s v="1800000618"/>
    <x v="0"/>
  </r>
  <r>
    <n v="100002"/>
    <x v="26"/>
    <x v="1"/>
    <s v="1400000017"/>
    <s v="11121161"/>
    <s v="PAID BY CMS BANK MANDIRI KC GRESIK RN 2100001296"/>
    <d v="2025-01-30T00:00:00"/>
    <d v="2025-01-30T00:00:00"/>
    <x v="0"/>
    <x v="0"/>
    <d v="2024-10-30T00:00:00"/>
    <n v="92"/>
    <x v="3"/>
    <x v="2"/>
    <s v="IDR"/>
    <s v="1800000402"/>
    <n v="320314"/>
    <s v="Tagihan Air Sanitasi SWAB - Agustus 24"/>
    <d v="2024-09-30T00:00:00"/>
    <s v="1800000402"/>
    <x v="6"/>
  </r>
  <r>
    <n v="101880"/>
    <x v="27"/>
    <x v="0"/>
    <s v="1400013105"/>
    <s v="11121161"/>
    <s v="PENDAPATAN GS DES-FEBRI NURCAHYANI"/>
    <d v="2025-01-30T00:00:00"/>
    <d v="2025-01-30T00:00:00"/>
    <x v="0"/>
    <x v="0"/>
    <d v="2025-01-07T00:00:00"/>
    <n v="23"/>
    <x v="0"/>
    <x v="0"/>
    <s v="IDR"/>
    <s v="1800000006"/>
    <n v="2000000"/>
    <s v="PENDAPATAN GRAHA SANDIYA DESEMBER 2024"/>
    <d v="2025-01-07T00:00:00"/>
    <s v="1800000006"/>
    <x v="7"/>
  </r>
  <r>
    <n v="101881"/>
    <x v="28"/>
    <x v="0"/>
    <s v="1400013106"/>
    <s v="11121161"/>
    <s v="PENDAPATAN GS DES-YATMUJI"/>
    <d v="2025-01-30T00:00:00"/>
    <d v="2025-01-30T00:00:00"/>
    <x v="0"/>
    <x v="0"/>
    <d v="2025-01-07T00:00:00"/>
    <n v="23"/>
    <x v="0"/>
    <x v="0"/>
    <s v="IDR"/>
    <s v="1800000007"/>
    <n v="2000000"/>
    <s v="PENDAPATAN GRAHA SANDIYA DESEMBER 2024"/>
    <d v="2025-01-07T00:00:00"/>
    <s v="1800000007"/>
    <x v="7"/>
  </r>
  <r>
    <n v="101882"/>
    <x v="29"/>
    <x v="0"/>
    <s v="1400013107"/>
    <s v="11121161"/>
    <s v="PENDAPATAN GS DES-HERMANTO"/>
    <d v="2025-01-30T00:00:00"/>
    <d v="2025-01-30T00:00:00"/>
    <x v="0"/>
    <x v="0"/>
    <d v="2025-01-07T00:00:00"/>
    <n v="23"/>
    <x v="0"/>
    <x v="0"/>
    <s v="IDR"/>
    <s v="1800000008"/>
    <n v="2000000"/>
    <s v="PENDAPATAN GRAHA SANDIYA DESEMBER 2024"/>
    <d v="2025-01-07T00:00:00"/>
    <s v="1800000008"/>
    <x v="7"/>
  </r>
  <r>
    <n v="101883"/>
    <x v="30"/>
    <x v="0"/>
    <s v="1400013108"/>
    <s v="11121161"/>
    <s v="PENDAPATAN GS DES-ZUHROTUS SHOLIHAH ZAIN"/>
    <d v="2025-01-30T00:00:00"/>
    <d v="2025-01-30T00:00:00"/>
    <x v="0"/>
    <x v="0"/>
    <d v="2025-01-07T00:00:00"/>
    <n v="23"/>
    <x v="0"/>
    <x v="0"/>
    <s v="IDR"/>
    <s v="1800000009"/>
    <n v="2000000"/>
    <s v="PENDAPATAN GRAHA SANDIYA DESEMBER 2024"/>
    <d v="2025-01-07T00:00:00"/>
    <s v="1800000009"/>
    <x v="7"/>
  </r>
  <r>
    <n v="101884"/>
    <x v="31"/>
    <x v="0"/>
    <s v="1400013111"/>
    <s v="11121161"/>
    <s v="PENDAPATAN GS DES-SUHARTONO"/>
    <d v="2025-01-30T00:00:00"/>
    <d v="2025-01-30T00:00:00"/>
    <x v="0"/>
    <x v="0"/>
    <d v="2025-01-07T00:00:00"/>
    <n v="23"/>
    <x v="0"/>
    <x v="0"/>
    <s v="IDR"/>
    <s v="1800000010"/>
    <n v="2000000"/>
    <s v="PENDAPATAN GRAHA SANDIYA DESEMBER 2024"/>
    <d v="2025-01-07T00:00:00"/>
    <s v="1800000010"/>
    <x v="7"/>
  </r>
  <r>
    <n v="101885"/>
    <x v="32"/>
    <x v="0"/>
    <s v="1400013112"/>
    <s v="11121161"/>
    <s v="PENDAPATAN GS DES-RIDA ZUBAIDA"/>
    <d v="2025-01-30T00:00:00"/>
    <d v="2025-01-30T00:00:00"/>
    <x v="0"/>
    <x v="0"/>
    <d v="2025-01-07T00:00:00"/>
    <n v="23"/>
    <x v="0"/>
    <x v="0"/>
    <s v="IDR"/>
    <s v="1800000011"/>
    <n v="2000000"/>
    <s v="PENDAPATAN GRAHA SANDIYA DESEMBER 2024"/>
    <d v="2025-01-07T00:00:00"/>
    <s v="1800000011"/>
    <x v="7"/>
  </r>
  <r>
    <n v="101886"/>
    <x v="33"/>
    <x v="0"/>
    <s v="1400013104"/>
    <s v="11121161"/>
    <s v="PENDAPATAN GS DES-JAYUS ISWANDI"/>
    <d v="2025-01-30T00:00:00"/>
    <d v="2025-01-30T00:00:00"/>
    <x v="0"/>
    <x v="0"/>
    <d v="2025-01-07T00:00:00"/>
    <n v="23"/>
    <x v="0"/>
    <x v="0"/>
    <s v="IDR"/>
    <s v="1800000012"/>
    <n v="2000000"/>
    <s v="PENDAPATAN GRAHA SANDIYA DESEMBER 2024"/>
    <d v="2025-01-07T00:00:00"/>
    <s v="1800000012"/>
    <x v="7"/>
  </r>
  <r>
    <n v="100002"/>
    <x v="26"/>
    <x v="1"/>
    <s v="1400000018"/>
    <s v="11121161"/>
    <s v="PAID BY CMS BANK MANDIRI KC GRESIK RN 2100001295"/>
    <d v="2025-01-30T00:00:00"/>
    <d v="2025-01-30T00:00:00"/>
    <x v="0"/>
    <x v="0"/>
    <d v="2024-10-30T00:00:00"/>
    <n v="92"/>
    <x v="3"/>
    <x v="2"/>
    <s v="IDR"/>
    <s v="1800000412"/>
    <n v="5604660"/>
    <s v="Tagihan Air Bersih SWAB - Sep 24"/>
    <d v="2024-09-30T00:00:00"/>
    <s v="1800000412"/>
    <x v="6"/>
  </r>
  <r>
    <n v="100002"/>
    <x v="26"/>
    <x v="1"/>
    <s v="1400013103"/>
    <s v="11121161"/>
    <s v="PAID BY CMS BANK MANDIRI KC GRESIK RN 7100000120"/>
    <d v="2025-01-30T00:00:00"/>
    <d v="2025-01-30T00:00:00"/>
    <x v="0"/>
    <x v="0"/>
    <d v="2024-10-30T00:00:00"/>
    <n v="92"/>
    <x v="3"/>
    <x v="2"/>
    <s v="IDR"/>
    <s v="1800000581"/>
    <n v="6532511"/>
    <s v="Tagihan Pem. Listrik Tuban Swabina Juli 2024"/>
    <d v="2024-09-30T00:00:00"/>
    <s v="1800000581"/>
    <x v="1"/>
  </r>
  <r>
    <n v="101833"/>
    <x v="34"/>
    <x v="0"/>
    <s v="1400013109"/>
    <s v="11121161"/>
    <s v="PENDAPATAN GS DES-ARIF PURWANTO"/>
    <d v="2025-01-30T00:00:00"/>
    <d v="2025-01-30T00:00:00"/>
    <x v="0"/>
    <x v="0"/>
    <d v="2025-01-07T00:00:00"/>
    <n v="23"/>
    <x v="0"/>
    <x v="0"/>
    <s v="IDR"/>
    <s v="1800000018"/>
    <n v="9150000"/>
    <s v="PENDAPATAN GRAHA SANDIYA DESEMBER 2024"/>
    <d v="2025-01-07T00:00:00"/>
    <s v="1800000018"/>
    <x v="7"/>
  </r>
  <r>
    <n v="100018"/>
    <x v="35"/>
    <x v="1"/>
    <s v="1400000015"/>
    <s v="11125421"/>
    <s v="PAID BY CMS BANK SYARIAH INDONESIA KC SURABAYA BAS"/>
    <d v="2025-01-30T00:00:00"/>
    <d v="2025-01-30T00:00:00"/>
    <x v="0"/>
    <x v="0"/>
    <d v="2025-01-30T00:00:00"/>
    <n v="0"/>
    <x v="0"/>
    <x v="0"/>
    <s v="IDR"/>
    <s v="1800000546"/>
    <n v="11139057"/>
    <s v=" Pot. Gaji Kary. Penugasan SI - SMBR 11.2024"/>
    <d v="2024-12-31T00:00:00"/>
    <s v="1800000546"/>
    <x v="3"/>
  </r>
  <r>
    <n v="101855"/>
    <x v="36"/>
    <x v="0"/>
    <s v="1400013113"/>
    <s v="11121161"/>
    <s v="PENDAPATAN GS DES-SUPRAPTO"/>
    <d v="2025-01-30T00:00:00"/>
    <d v="2025-01-30T00:00:00"/>
    <x v="0"/>
    <x v="0"/>
    <d v="2025-01-07T00:00:00"/>
    <n v="23"/>
    <x v="0"/>
    <x v="0"/>
    <s v="IDR"/>
    <s v="1800000016"/>
    <n v="11920000"/>
    <s v="PENDAPATAN GRAHA SANDIYA DESEMBER 2024"/>
    <d v="2025-01-07T00:00:00"/>
    <s v="1800000016"/>
    <x v="7"/>
  </r>
  <r>
    <n v="101856"/>
    <x v="37"/>
    <x v="0"/>
    <s v="1400013110"/>
    <s v="11121161"/>
    <s v="PENDAPATAN GS DES-EDI SUGIHARTO"/>
    <d v="2025-01-30T00:00:00"/>
    <d v="2025-01-30T00:00:00"/>
    <x v="0"/>
    <x v="0"/>
    <d v="2025-01-07T00:00:00"/>
    <n v="23"/>
    <x v="0"/>
    <x v="0"/>
    <s v="IDR"/>
    <s v="1800000017"/>
    <n v="12150000"/>
    <s v="PENDAPATAN GRAHA SANDIYA DESEMBER 2024"/>
    <d v="2025-01-07T00:00:00"/>
    <s v="1800000017"/>
    <x v="7"/>
  </r>
  <r>
    <n v="101854"/>
    <x v="38"/>
    <x v="0"/>
    <s v="1400013114"/>
    <s v="11121161"/>
    <s v="PENDAPATAN GS DES-DHITA NUGRAHING RAMADHANI"/>
    <d v="2025-01-30T00:00:00"/>
    <d v="2025-01-30T00:00:00"/>
    <x v="0"/>
    <x v="0"/>
    <d v="2025-01-07T00:00:00"/>
    <n v="23"/>
    <x v="0"/>
    <x v="0"/>
    <s v="IDR"/>
    <s v="1800000014"/>
    <n v="12220000"/>
    <s v="PENDAPATAN GRAHA SANDIYA DESEMBER 2024"/>
    <d v="2025-01-07T00:00:00"/>
    <s v="1800000014"/>
    <x v="7"/>
  </r>
  <r>
    <n v="101859"/>
    <x v="39"/>
    <x v="0"/>
    <s v="1400013116"/>
    <s v="11121161"/>
    <s v="PENDAPATAN GS DES-ASIYAH"/>
    <d v="2025-01-30T00:00:00"/>
    <d v="2025-01-30T00:00:00"/>
    <x v="0"/>
    <x v="0"/>
    <d v="2025-01-07T00:00:00"/>
    <n v="23"/>
    <x v="0"/>
    <x v="0"/>
    <s v="IDR"/>
    <s v="1800000015"/>
    <n v="13508500"/>
    <s v="PENDAPATAN GRAHA SANDIYA DESEMBER 2024"/>
    <d v="2025-01-07T00:00:00"/>
    <s v="1800000015"/>
    <x v="7"/>
  </r>
  <r>
    <n v="101396"/>
    <x v="40"/>
    <x v="0"/>
    <s v="1400013115"/>
    <s v="11121161"/>
    <s v="PENDAPATAN GS DES-BPR Mentari Terang"/>
    <d v="2025-01-30T00:00:00"/>
    <d v="2025-01-30T00:00:00"/>
    <x v="0"/>
    <x v="0"/>
    <d v="2025-01-07T00:00:00"/>
    <n v="23"/>
    <x v="0"/>
    <x v="0"/>
    <s v="IDR"/>
    <s v="1800000013"/>
    <n v="15388000"/>
    <s v="PENDAPATAN GRAHA SANDIYA DESEMBER 2024"/>
    <d v="2025-01-07T00:00:00"/>
    <s v="1800000013"/>
    <x v="7"/>
  </r>
  <r>
    <n v="101866"/>
    <x v="41"/>
    <x v="0"/>
    <s v="1400000016"/>
    <s v="11125421"/>
    <s v="PAID BY CMS BANK SYARIAH INDONESIA KC SURABAYA BAS"/>
    <d v="2025-01-30T00:00:00"/>
    <d v="2025-01-30T00:00:00"/>
    <x v="0"/>
    <x v="0"/>
    <d v="2024-12-30T00:00:00"/>
    <n v="31"/>
    <x v="4"/>
    <x v="3"/>
    <s v="IDR"/>
    <s v="1800000505"/>
    <n v="87639800"/>
    <s v="Tagihan Pengembalian Ongkos Angkut - PT SRI"/>
    <d v="2024-11-30T00:00:00"/>
    <s v="1800000505"/>
    <x v="4"/>
  </r>
  <r>
    <n v="100031"/>
    <x v="42"/>
    <x v="0"/>
    <s v="1400013985"/>
    <s v="11125421"/>
    <s v="PAID BY CMS BANK SYARIAH INDONESIA KC SURABAYA BAS"/>
    <d v="2025-01-31T00:00:00"/>
    <d v="2025-01-31T00:00:00"/>
    <x v="0"/>
    <x v="0"/>
    <d v="2025-01-30T00:00:00"/>
    <n v="1"/>
    <x v="0"/>
    <x v="0"/>
    <s v="IDR"/>
    <s v="1800000775"/>
    <n v="26477"/>
    <s v="Tag. Pem. Listrik Gresik DAB Sept KurangTagih 2024"/>
    <d v="2024-12-31T00:00:00"/>
    <s v="1800000775"/>
    <x v="1"/>
  </r>
  <r>
    <n v="100031"/>
    <x v="42"/>
    <x v="0"/>
    <s v="1400013984"/>
    <s v="11125421"/>
    <s v="PAID BY CMS BANK SYARIAH INDONESIA KC SURABAYA BAS"/>
    <d v="2025-01-31T00:00:00"/>
    <d v="2025-01-31T00:00:00"/>
    <x v="0"/>
    <x v="0"/>
    <d v="2025-01-30T00:00:00"/>
    <n v="1"/>
    <x v="0"/>
    <x v="0"/>
    <s v="IDR"/>
    <s v="1800000803"/>
    <n v="409921"/>
    <s v="Tagihan Pem. Listrik Gresik DAB November 2024"/>
    <d v="2024-12-31T00:00:00"/>
    <s v="1800000803"/>
    <x v="1"/>
  </r>
  <r>
    <n v="100011"/>
    <x v="43"/>
    <x v="1"/>
    <s v="1400000055"/>
    <s v="11121161"/>
    <s v="sisa voucher 1400000782"/>
    <d v="2025-01-31T00:00:00"/>
    <d v="2025-01-31T00:00:00"/>
    <x v="0"/>
    <x v="0"/>
    <d v="2022-03-17T00:00:00"/>
    <n v="1051"/>
    <x v="6"/>
    <x v="5"/>
    <s v="IDR"/>
    <s v="0100002106"/>
    <n v="495063"/>
    <s v="sisa voucher 1400000782"/>
    <d v="2022-03-17T00:00:00"/>
    <s v="1800000421"/>
    <x v="8"/>
  </r>
  <r>
    <n v="100003"/>
    <x v="44"/>
    <x v="1"/>
    <s v="1400000023"/>
    <s v="11121161"/>
    <s v="PAID BY CMS BANK MANDIRI KC GRESIK RN 2100001421"/>
    <d v="2025-01-31T00:00:00"/>
    <d v="2025-01-31T00:00:00"/>
    <x v="0"/>
    <x v="0"/>
    <d v="2025-01-30T00:00:00"/>
    <n v="1"/>
    <x v="0"/>
    <x v="0"/>
    <s v="IDR"/>
    <s v="1800000575"/>
    <n v="535000"/>
    <s v="Penagihan Air Bersih - Des 2024"/>
    <d v="2024-12-31T00:00:00"/>
    <s v="1800000575"/>
    <x v="6"/>
  </r>
  <r>
    <n v="100144"/>
    <x v="13"/>
    <x v="1"/>
    <s v="1400000040"/>
    <s v="11121161"/>
    <s v="Pemakaian  Air Bersih Periode"/>
    <d v="2025-01-31T00:00:00"/>
    <d v="2025-01-31T00:00:00"/>
    <x v="0"/>
    <x v="0"/>
    <d v="2019-07-30T00:00:00"/>
    <n v="2012"/>
    <x v="6"/>
    <x v="5"/>
    <s v="IDR"/>
    <s v="1800001042"/>
    <n v="690179"/>
    <s v="Pemakaian  Air Bersih Periode Juni   2019"/>
    <d v="2019-06-30T00:00:00"/>
    <s v="1800001042"/>
    <x v="6"/>
  </r>
  <r>
    <n v="100031"/>
    <x v="42"/>
    <x v="0"/>
    <s v="1400000035"/>
    <s v="11125421"/>
    <s v="PAID BY CMS BANK SYARIAH INDONESIA KC SURABAYA BAS"/>
    <d v="2025-01-31T00:00:00"/>
    <d v="2025-01-31T00:00:00"/>
    <x v="0"/>
    <x v="0"/>
    <d v="2025-01-30T00:00:00"/>
    <n v="1"/>
    <x v="0"/>
    <x v="0"/>
    <s v="IDR"/>
    <s v="1800000562"/>
    <n v="802500"/>
    <s v="Penagihan Air Bersih - Des 2024"/>
    <d v="2024-12-31T00:00:00"/>
    <s v="1800000562"/>
    <x v="6"/>
  </r>
  <r>
    <n v="100144"/>
    <x v="13"/>
    <x v="1"/>
    <s v="1400000037"/>
    <s v="11121161"/>
    <s v="Tag. Pem Air Gresik SISI Des"/>
    <d v="2025-01-31T00:00:00"/>
    <d v="2025-01-31T00:00:00"/>
    <x v="0"/>
    <x v="0"/>
    <d v="2020-01-22T00:00:00"/>
    <n v="1836"/>
    <x v="6"/>
    <x v="5"/>
    <s v="IDR"/>
    <s v="1800002164"/>
    <n v="1015872"/>
    <s v="Tag. Pem Air Gresik SISI Des  2019"/>
    <d v="2019-12-23T00:00:00"/>
    <s v="1800002164"/>
    <x v="6"/>
  </r>
  <r>
    <n v="100144"/>
    <x v="13"/>
    <x v="1"/>
    <s v="1400000041"/>
    <s v="11121161"/>
    <s v="Tag Pem Air Gresik SISI Mei 2"/>
    <d v="2025-01-31T00:00:00"/>
    <d v="2025-01-31T00:00:00"/>
    <x v="0"/>
    <x v="0"/>
    <d v="2020-06-21T00:00:00"/>
    <n v="1685"/>
    <x v="6"/>
    <x v="5"/>
    <s v="IDR"/>
    <s v="1800000584"/>
    <n v="1191696"/>
    <s v="Tag Pem Air Gresik SISI Mei 2020"/>
    <d v="2020-05-22T00:00:00"/>
    <s v="1800000584"/>
    <x v="6"/>
  </r>
  <r>
    <n v="100144"/>
    <x v="13"/>
    <x v="1"/>
    <s v="1400000042"/>
    <s v="11121161"/>
    <s v="Pemakaian  Air Bersih  Period"/>
    <d v="2025-01-31T00:00:00"/>
    <d v="2025-01-31T00:00:00"/>
    <x v="0"/>
    <x v="0"/>
    <d v="2019-04-25T00:00:00"/>
    <n v="2108"/>
    <x v="6"/>
    <x v="5"/>
    <s v="IDR"/>
    <s v="1800000548"/>
    <n v="1230602"/>
    <s v="Pemakaian  Air Bersih  Periode Maret  2019"/>
    <d v="2019-03-26T00:00:00"/>
    <s v="1800000548"/>
    <x v="6"/>
  </r>
  <r>
    <n v="100144"/>
    <x v="13"/>
    <x v="1"/>
    <s v="1400000038"/>
    <s v="11121161"/>
    <s v="Tag Pem Air Gresik SISI Juli"/>
    <d v="2025-01-31T00:00:00"/>
    <d v="2025-01-31T00:00:00"/>
    <x v="0"/>
    <x v="0"/>
    <d v="2020-08-24T00:00:00"/>
    <n v="1621"/>
    <x v="6"/>
    <x v="5"/>
    <s v="IDR"/>
    <s v="1800000804"/>
    <n v="1353550"/>
    <s v="Tag Pem Air Gresik SISI Juli 2020"/>
    <d v="2020-07-25T00:00:00"/>
    <s v="1800000804"/>
    <x v="6"/>
  </r>
  <r>
    <n v="100144"/>
    <x v="13"/>
    <x v="1"/>
    <s v="1400000043"/>
    <s v="11121161"/>
    <s v="Tag Pem Air Gresik SISI Jan 2"/>
    <d v="2025-01-31T00:00:00"/>
    <d v="2025-01-31T00:00:00"/>
    <x v="0"/>
    <x v="0"/>
    <d v="2020-02-22T00:00:00"/>
    <n v="1805"/>
    <x v="6"/>
    <x v="5"/>
    <s v="IDR"/>
    <s v="1800000087"/>
    <n v="1478224"/>
    <s v="Tag Pem Air Gresik SISI Jan 2020"/>
    <d v="2020-01-23T00:00:00"/>
    <s v="1800000087"/>
    <x v="6"/>
  </r>
  <r>
    <n v="100144"/>
    <x v="13"/>
    <x v="1"/>
    <s v="1400000044"/>
    <s v="11121161"/>
    <s v="Pemakaian  Air Bersih Periode"/>
    <d v="2025-01-31T00:00:00"/>
    <d v="2025-01-31T00:00:00"/>
    <x v="0"/>
    <x v="0"/>
    <d v="2019-06-30T00:00:00"/>
    <n v="2042"/>
    <x v="6"/>
    <x v="5"/>
    <s v="IDR"/>
    <s v="1800000913"/>
    <n v="1523602"/>
    <s v="Pemakaian  Air Bersih Periode Mei   2019"/>
    <d v="2019-05-31T00:00:00"/>
    <s v="1800000913"/>
    <x v="6"/>
  </r>
  <r>
    <n v="100144"/>
    <x v="13"/>
    <x v="1"/>
    <s v="1400000039"/>
    <s v="11121161"/>
    <s v="Tag Pem Air Gresik SISI Agust"/>
    <d v="2025-01-31T00:00:00"/>
    <d v="2025-01-31T00:00:00"/>
    <x v="0"/>
    <x v="0"/>
    <d v="2020-09-23T00:00:00"/>
    <n v="1591"/>
    <x v="6"/>
    <x v="5"/>
    <s v="IDR"/>
    <s v="1800000995"/>
    <n v="1871430"/>
    <s v="Tag Pem Air Gresik SISI Agustus 2020"/>
    <d v="2020-08-24T00:00:00"/>
    <s v="1800000995"/>
    <x v="6"/>
  </r>
  <r>
    <n v="100142"/>
    <x v="45"/>
    <x v="0"/>
    <s v="1400013417"/>
    <s v="11121161"/>
    <s v="PAID BY CMS BANK MANDIRI KC GRESIK RN 7100000331"/>
    <d v="2025-01-31T00:00:00"/>
    <d v="2025-01-31T00:00:00"/>
    <x v="0"/>
    <x v="0"/>
    <d v="2025-01-30T00:00:00"/>
    <n v="1"/>
    <x v="0"/>
    <x v="0"/>
    <s v="IDR"/>
    <s v="1800000802"/>
    <n v="1900649"/>
    <s v="Tagihan Pem. Listrik Tuban Indosat Oktober 2024"/>
    <d v="2024-12-31T00:00:00"/>
    <s v="1800000802"/>
    <x v="1"/>
  </r>
  <r>
    <n v="100144"/>
    <x v="13"/>
    <x v="1"/>
    <s v="1400000045"/>
    <s v="11121161"/>
    <s v="Tag Pem Air Gresik SISI April"/>
    <d v="2025-01-31T00:00:00"/>
    <d v="2025-01-31T00:00:00"/>
    <x v="0"/>
    <x v="0"/>
    <d v="2020-05-21T00:00:00"/>
    <n v="1716"/>
    <x v="6"/>
    <x v="5"/>
    <s v="IDR"/>
    <s v="1800000449"/>
    <n v="1999184"/>
    <s v="Tag Pem Air Gresik SISI April 2020"/>
    <d v="2020-04-21T00:00:00"/>
    <s v="1800000449"/>
    <x v="6"/>
  </r>
  <r>
    <n v="100144"/>
    <x v="13"/>
    <x v="1"/>
    <s v="1400000046"/>
    <s v="11121161"/>
    <s v="Pemakaian  Air Bersih  Period"/>
    <d v="2025-01-31T00:00:00"/>
    <d v="2025-01-31T00:00:00"/>
    <x v="0"/>
    <x v="0"/>
    <d v="2019-05-30T00:00:00"/>
    <n v="2073"/>
    <x v="6"/>
    <x v="5"/>
    <s v="IDR"/>
    <s v="1800000726"/>
    <n v="2037981"/>
    <s v="Pemakaian  Air Bersih  Periode April  2019"/>
    <d v="2019-04-30T00:00:00"/>
    <s v="1800000726"/>
    <x v="6"/>
  </r>
  <r>
    <n v="100144"/>
    <x v="13"/>
    <x v="1"/>
    <s v="1400000047"/>
    <s v="11121161"/>
    <s v="Tag Pem Air Gresik SISI Maret"/>
    <d v="2025-01-31T00:00:00"/>
    <d v="2025-01-31T00:00:00"/>
    <x v="0"/>
    <x v="0"/>
    <d v="2020-04-22T00:00:00"/>
    <n v="1745"/>
    <x v="6"/>
    <x v="5"/>
    <s v="IDR"/>
    <s v="1800000320"/>
    <n v="2070816"/>
    <s v="Tag Pem Air Gresik SISI Maret 2020"/>
    <d v="2020-03-23T00:00:00"/>
    <s v="1800000320"/>
    <x v="6"/>
  </r>
  <r>
    <n v="100144"/>
    <x v="13"/>
    <x v="1"/>
    <s v="1400000048"/>
    <s v="11121161"/>
    <s v="Tag Pem Air Gresik SISI Septe"/>
    <d v="2025-01-31T00:00:00"/>
    <d v="2025-01-31T00:00:00"/>
    <x v="0"/>
    <x v="0"/>
    <d v="2020-10-25T00:00:00"/>
    <n v="1559"/>
    <x v="6"/>
    <x v="5"/>
    <s v="IDR"/>
    <s v="1800001095"/>
    <n v="2118600"/>
    <s v="Tag Pem Air Gresik SISI September 2020"/>
    <d v="2020-09-25T00:00:00"/>
    <s v="1800001095"/>
    <x v="6"/>
  </r>
  <r>
    <n v="100011"/>
    <x v="43"/>
    <x v="1"/>
    <s v="1400000064"/>
    <s v="11121161"/>
    <s v="Man. Fee Rapel A"/>
    <d v="2025-01-31T00:00:00"/>
    <d v="2025-01-31T00:00:00"/>
    <x v="0"/>
    <x v="0"/>
    <d v="2022-12-30T00:00:00"/>
    <n v="763"/>
    <x v="6"/>
    <x v="5"/>
    <s v="IDR"/>
    <s v="1800000761"/>
    <n v="3388517"/>
    <s v="UTSG - AHP - Man. Fee Rapel Apr-Jul 2022"/>
    <d v="2022-11-30T00:00:00"/>
    <s v="1800000761"/>
    <x v="5"/>
  </r>
  <r>
    <n v="100011"/>
    <x v="43"/>
    <x v="1"/>
    <s v="1400000062"/>
    <s v="11121161"/>
    <s v="Pot. Kry penugasan Sep 2022"/>
    <d v="2025-01-31T00:00:00"/>
    <d v="2025-01-31T00:00:00"/>
    <x v="0"/>
    <x v="0"/>
    <d v="2022-11-30T00:00:00"/>
    <n v="793"/>
    <x v="6"/>
    <x v="5"/>
    <s v="IDR"/>
    <s v="1800000710"/>
    <n v="3538378"/>
    <s v="Pot. Kry penugasan Sep 2022"/>
    <d v="2022-10-31T00:00:00"/>
    <s v="1800000710"/>
    <x v="3"/>
  </r>
  <r>
    <n v="100672"/>
    <x v="18"/>
    <x v="0"/>
    <s v="1400013428"/>
    <s v="11121161"/>
    <s v="Biaya Pemusnahan Limbah FABA ex PT LE"/>
    <d v="2025-01-31T00:00:00"/>
    <d v="2025-01-31T00:00:00"/>
    <x v="0"/>
    <x v="0"/>
    <d v="2025-01-03T00:00:00"/>
    <n v="28"/>
    <x v="0"/>
    <x v="0"/>
    <s v="IDR"/>
    <s v="1400008877"/>
    <n v="4000000"/>
    <s v="Kurang Bayar Biaya Pemusnahan Limbah FABA ex PT LE"/>
    <d v="2025-01-03T00:00:00"/>
    <s v="1800000265"/>
    <x v="0"/>
  </r>
  <r>
    <n v="100011"/>
    <x v="43"/>
    <x v="1"/>
    <s v="1400000068"/>
    <s v="11121161"/>
    <s v="Pot. Gaji Kary. Penugasan SI"/>
    <d v="2025-01-31T00:00:00"/>
    <d v="2025-01-31T00:00:00"/>
    <x v="0"/>
    <x v="0"/>
    <d v="2023-07-30T00:00:00"/>
    <n v="551"/>
    <x v="6"/>
    <x v="5"/>
    <s v="IDR"/>
    <s v="1800000342"/>
    <n v="4670019"/>
    <s v="Pot. Gaji Kary. Penugasan SI - UTSG 05.2023"/>
    <d v="2023-06-30T00:00:00"/>
    <s v="1800000342"/>
    <x v="3"/>
  </r>
  <r>
    <n v="100011"/>
    <x v="43"/>
    <x v="1"/>
    <s v="1400000061"/>
    <s v="11121161"/>
    <s v="Potongan Karyawan Penugasan J"/>
    <d v="2025-01-31T00:00:00"/>
    <d v="2025-01-31T00:00:00"/>
    <x v="0"/>
    <x v="0"/>
    <d v="2022-09-30T00:00:00"/>
    <n v="854"/>
    <x v="6"/>
    <x v="5"/>
    <s v="IDR"/>
    <s v="1800000559"/>
    <n v="6190360"/>
    <s v="Potongan Karyawan Penugasan Juli 2022"/>
    <d v="2022-08-31T00:00:00"/>
    <s v="1800000559"/>
    <x v="3"/>
  </r>
  <r>
    <n v="100590"/>
    <x v="46"/>
    <x v="1"/>
    <s v="1400000022"/>
    <s v="11125421"/>
    <s v="PAID BY CMS BANK SYARIAH INDONESIA KC SURABAYA BAS"/>
    <d v="2025-01-31T00:00:00"/>
    <d v="2025-01-31T00:00:00"/>
    <x v="0"/>
    <x v="0"/>
    <d v="2024-11-30T00:00:00"/>
    <n v="62"/>
    <x v="5"/>
    <x v="4"/>
    <s v="IDR"/>
    <s v="1800000450"/>
    <n v="6415741"/>
    <s v=" Pot. Gaji Kary. Penugasan SI - SII 09.2024"/>
    <d v="2024-10-31T00:00:00"/>
    <s v="1800000450"/>
    <x v="3"/>
  </r>
  <r>
    <n v="101887"/>
    <x v="47"/>
    <x v="0"/>
    <s v="1400000019"/>
    <s v="11121161"/>
    <s v="Tagihan Pengembalian Ongkos Angkut - PT Binamulia"/>
    <d v="2025-01-31T00:00:00"/>
    <d v="2025-01-31T00:00:00"/>
    <x v="0"/>
    <x v="0"/>
    <d v="2025-02-14T00:00:00"/>
    <n v="-14"/>
    <x v="1"/>
    <x v="0"/>
    <s v="IDR"/>
    <s v="1800000018"/>
    <n v="7713648"/>
    <s v="Tagihan Pengembalian Ongkos Angkut - PT Binamulia"/>
    <d v="2025-01-15T00:00:00"/>
    <s v="1800000018"/>
    <x v="4"/>
  </r>
  <r>
    <n v="101398"/>
    <x v="48"/>
    <x v="1"/>
    <s v="1400000029"/>
    <s v="11121161"/>
    <s v=" Pot. Gaji Kary. Penugasan SI - SBI 12.2023"/>
    <d v="2025-01-31T00:00:00"/>
    <d v="2025-01-31T00:00:00"/>
    <x v="0"/>
    <x v="0"/>
    <d v="2024-03-01T00:00:00"/>
    <n v="336"/>
    <x v="2"/>
    <x v="1"/>
    <s v="IDR"/>
    <s v="1800000017"/>
    <n v="7874384"/>
    <s v=" Pot. Gaji Kary. Penugasan SI - SBI 12.2023"/>
    <d v="2024-01-31T00:00:00"/>
    <s v="1800000017"/>
    <x v="3"/>
  </r>
  <r>
    <n v="100011"/>
    <x v="43"/>
    <x v="1"/>
    <s v="1400000070"/>
    <s v="11121161"/>
    <s v="Pot. Gaji Kary. Penugasan SI"/>
    <d v="2025-01-31T00:00:00"/>
    <d v="2025-01-31T00:00:00"/>
    <x v="0"/>
    <x v="0"/>
    <d v="2023-09-30T00:00:00"/>
    <n v="489"/>
    <x v="6"/>
    <x v="5"/>
    <s v="IDR"/>
    <s v="1800000451"/>
    <n v="7936582"/>
    <s v="Pot. Gaji Kary. Penugasan SI - UTSG 07.2023"/>
    <d v="2023-08-31T00:00:00"/>
    <s v="1800000451"/>
    <x v="3"/>
  </r>
  <r>
    <n v="100011"/>
    <x v="43"/>
    <x v="1"/>
    <s v="1400000072"/>
    <s v="11121161"/>
    <s v="Pot. Gaji Kary. Penugasan SI"/>
    <d v="2025-01-31T00:00:00"/>
    <d v="2025-01-31T00:00:00"/>
    <x v="0"/>
    <x v="0"/>
    <d v="2023-10-30T00:00:00"/>
    <n v="459"/>
    <x v="6"/>
    <x v="5"/>
    <s v="IDR"/>
    <s v="1800000508"/>
    <n v="7983832"/>
    <s v="Pot. Gaji Kary. Penugasan SI - UTSG 08.2023"/>
    <d v="2023-09-30T00:00:00"/>
    <s v="1800000508"/>
    <x v="3"/>
  </r>
  <r>
    <n v="100011"/>
    <x v="43"/>
    <x v="1"/>
    <s v="1400000073"/>
    <s v="11121161"/>
    <s v="Pot. Gaji Kary. Penugasan SI"/>
    <d v="2025-01-31T00:00:00"/>
    <d v="2025-01-31T00:00:00"/>
    <x v="0"/>
    <x v="0"/>
    <d v="2023-11-30T00:00:00"/>
    <n v="428"/>
    <x v="6"/>
    <x v="5"/>
    <s v="IDR"/>
    <s v="1800000575"/>
    <n v="8015332"/>
    <s v="Pot. Gaji Kary. Penugasan SI - UTSG 09.2023"/>
    <d v="2023-10-31T00:00:00"/>
    <s v="1800000575"/>
    <x v="3"/>
  </r>
  <r>
    <n v="100011"/>
    <x v="43"/>
    <x v="1"/>
    <s v="1400000066"/>
    <s v="11121161"/>
    <s v=" Potongan Gaji Karyawan Penuga"/>
    <d v="2025-01-31T00:00:00"/>
    <d v="2025-01-31T00:00:00"/>
    <x v="0"/>
    <x v="0"/>
    <d v="2023-05-30T00:00:00"/>
    <n v="612"/>
    <x v="6"/>
    <x v="5"/>
    <s v="IDR"/>
    <s v="1800000221"/>
    <n v="8133242"/>
    <s v="Potongan Gaji Karyawan Penugasan 02.2023 - 03.2023"/>
    <d v="2023-04-30T00:00:00"/>
    <s v="1800000221"/>
    <x v="3"/>
  </r>
  <r>
    <n v="100011"/>
    <x v="43"/>
    <x v="1"/>
    <s v="1400000065"/>
    <s v="11121161"/>
    <s v="Pot. Kry. Penugasan SI - UTSG"/>
    <d v="2025-01-31T00:00:00"/>
    <d v="2025-01-31T00:00:00"/>
    <x v="0"/>
    <x v="0"/>
    <d v="2023-03-30T00:00:00"/>
    <n v="673"/>
    <x v="6"/>
    <x v="5"/>
    <s v="IDR"/>
    <s v="1800000087"/>
    <n v="8187160"/>
    <s v="Pot. Kry. Penugasan SI - UTSG 12.2022 - 01.2023"/>
    <d v="2023-02-28T00:00:00"/>
    <s v="1800000087"/>
    <x v="3"/>
  </r>
  <r>
    <n v="100144"/>
    <x v="13"/>
    <x v="1"/>
    <s v="1400000049"/>
    <s v="11121161"/>
    <s v=" Pot. Gaji Kary. Penugasan SI"/>
    <d v="2025-01-31T00:00:00"/>
    <d v="2025-01-31T00:00:00"/>
    <x v="0"/>
    <x v="0"/>
    <d v="2023-11-30T00:00:00"/>
    <n v="428"/>
    <x v="6"/>
    <x v="5"/>
    <s v="IDR"/>
    <s v="1800000572"/>
    <n v="8637577"/>
    <s v=" Pot. Gaji Kary. Penugasan SI - SISI 09.2023"/>
    <d v="2023-10-31T00:00:00"/>
    <s v="1800000572"/>
    <x v="3"/>
  </r>
  <r>
    <n v="100144"/>
    <x v="13"/>
    <x v="1"/>
    <s v="1400000050"/>
    <s v="11121161"/>
    <s v=" Pot. Gaji Kary. Penugasan SI"/>
    <d v="2025-01-31T00:00:00"/>
    <d v="2025-01-31T00:00:00"/>
    <x v="0"/>
    <x v="0"/>
    <d v="2024-08-30T00:00:00"/>
    <n v="154"/>
    <x v="2"/>
    <x v="1"/>
    <s v="IDR"/>
    <s v="1800000295"/>
    <n v="9660888"/>
    <s v=" Pot. Gaji Kary. Penugasan SI - SISI 06.2024"/>
    <d v="2024-07-31T00:00:00"/>
    <s v="1800000295"/>
    <x v="3"/>
  </r>
  <r>
    <n v="100733"/>
    <x v="49"/>
    <x v="0"/>
    <s v="1400013430"/>
    <s v="11123101"/>
    <s v="PT. JAYA SAKTI LINGKUNGA"/>
    <d v="2025-01-31T00:00:00"/>
    <d v="2025-01-31T00:00:00"/>
    <x v="0"/>
    <x v="0"/>
    <d v="2025-01-30T00:00:00"/>
    <n v="1"/>
    <x v="0"/>
    <x v="0"/>
    <s v="IDR"/>
    <s v="1800000815"/>
    <n v="10033450"/>
    <s v="Biaya Pemusnahan Limbah Carbon Active ex PT JSLH"/>
    <d v="2024-12-31T00:00:00"/>
    <s v="1800000815"/>
    <x v="0"/>
  </r>
  <r>
    <n v="101697"/>
    <x v="17"/>
    <x v="0"/>
    <s v="1400013284"/>
    <s v="11121161"/>
    <s v="Biaya Pemusnahan Limbah SBE ex PT JJR"/>
    <d v="2025-01-31T00:00:00"/>
    <d v="2025-01-31T00:00:00"/>
    <x v="0"/>
    <x v="0"/>
    <d v="2024-12-30T00:00:00"/>
    <n v="32"/>
    <x v="4"/>
    <x v="3"/>
    <s v="IDR"/>
    <s v="1800000731"/>
    <n v="11238750"/>
    <s v="Biaya Pemusnahan Limbah SBE ex PT JJR"/>
    <d v="2024-11-30T00:00:00"/>
    <s v="1800000731"/>
    <x v="0"/>
  </r>
  <r>
    <n v="100733"/>
    <x v="49"/>
    <x v="0"/>
    <s v="1400013431"/>
    <s v="11123101"/>
    <s v="PT. JAYA SAKTI LINGKUNGA"/>
    <d v="2025-01-31T00:00:00"/>
    <d v="2025-01-31T00:00:00"/>
    <x v="0"/>
    <x v="0"/>
    <d v="2025-01-30T00:00:00"/>
    <n v="1"/>
    <x v="0"/>
    <x v="0"/>
    <s v="IDR"/>
    <s v="1800000816"/>
    <n v="12960100"/>
    <s v="Biaya Pemusnahan Limbah Sludge IPAL ex PT JSLH"/>
    <d v="2024-12-31T00:00:00"/>
    <s v="1800000816"/>
    <x v="0"/>
  </r>
  <r>
    <n v="100007"/>
    <x v="50"/>
    <x v="0"/>
    <s v="1400000034"/>
    <s v="11121161"/>
    <n v="0"/>
    <d v="2025-01-31T00:00:00"/>
    <d v="2025-01-31T00:00:00"/>
    <x v="0"/>
    <x v="0"/>
    <d v="2025-01-30T00:00:00"/>
    <n v="1"/>
    <x v="0"/>
    <x v="0"/>
    <s v="IDR"/>
    <s v="1800000565"/>
    <n v="13759200"/>
    <s v="Penagihan Air Proses - Des 2024"/>
    <d v="2024-12-31T00:00:00"/>
    <s v="1800000565"/>
    <x v="6"/>
  </r>
  <r>
    <n v="100011"/>
    <x v="43"/>
    <x v="1"/>
    <s v="1400000074"/>
    <s v="11121161"/>
    <s v="Pot. Gaji Kary. Penugasan SI"/>
    <d v="2025-01-31T00:00:00"/>
    <d v="2025-01-31T00:00:00"/>
    <x v="0"/>
    <x v="0"/>
    <d v="2023-12-30T00:00:00"/>
    <n v="398"/>
    <x v="6"/>
    <x v="5"/>
    <s v="IDR"/>
    <s v="1800000655"/>
    <n v="13845749"/>
    <s v=" Pot. Gaji Kary. Penugasan SI - UTSG 10.2023"/>
    <d v="2023-11-30T00:00:00"/>
    <s v="1800000655"/>
    <x v="3"/>
  </r>
  <r>
    <n v="100011"/>
    <x v="43"/>
    <x v="1"/>
    <s v="1400000053"/>
    <s v="11121161"/>
    <s v="Pot Kry Penugasan PT UTSG  Ag"/>
    <d v="2025-01-31T00:00:00"/>
    <d v="2025-01-31T00:00:00"/>
    <x v="0"/>
    <x v="0"/>
    <d v="2022-01-26T00:00:00"/>
    <n v="1101"/>
    <x v="6"/>
    <x v="5"/>
    <s v="IDR"/>
    <s v="1800000939"/>
    <n v="14078592"/>
    <s v="Pot Kry Penugasan PT UTSG  Agustus-November 2021"/>
    <d v="2021-12-27T00:00:00"/>
    <s v="1800000939"/>
    <x v="3"/>
  </r>
  <r>
    <n v="100011"/>
    <x v="43"/>
    <x v="1"/>
    <s v="1400000060"/>
    <s v="11121161"/>
    <s v="UTSG - Management Fee Juli 20"/>
    <d v="2025-01-31T00:00:00"/>
    <d v="2025-01-31T00:00:00"/>
    <x v="0"/>
    <x v="0"/>
    <d v="2022-08-30T00:00:00"/>
    <n v="885"/>
    <x v="6"/>
    <x v="5"/>
    <s v="IDR"/>
    <s v="1800000455"/>
    <n v="15949161"/>
    <s v="UTSG - Management Fee Juli 2022"/>
    <d v="2022-07-31T00:00:00"/>
    <s v="1800000455"/>
    <x v="5"/>
  </r>
  <r>
    <n v="100011"/>
    <x v="43"/>
    <x v="1"/>
    <s v="1400000075"/>
    <s v="11121161"/>
    <s v="Pot. Gaji Kary. Penugasan SI"/>
    <d v="2025-01-31T00:00:00"/>
    <d v="2025-01-31T00:00:00"/>
    <x v="0"/>
    <x v="0"/>
    <d v="2024-03-01T00:00:00"/>
    <n v="336"/>
    <x v="2"/>
    <x v="1"/>
    <s v="IDR"/>
    <s v="1800000015"/>
    <n v="17238576"/>
    <s v=" Pot. Gaji Kary. Penugasan SI - UTSG 12.2023"/>
    <d v="2024-01-31T00:00:00"/>
    <s v="1800000015"/>
    <x v="3"/>
  </r>
  <r>
    <n v="100011"/>
    <x v="43"/>
    <x v="1"/>
    <s v="1400015227"/>
    <s v="11121161"/>
    <s v="Tagihan Pem. Listrik Tuban UT"/>
    <d v="2025-01-31T00:00:00"/>
    <d v="2025-01-31T00:00:00"/>
    <x v="0"/>
    <x v="0"/>
    <d v="2023-03-30T00:00:00"/>
    <n v="673"/>
    <x v="6"/>
    <x v="5"/>
    <s v="IDR"/>
    <s v="1800000115"/>
    <n v="17507128"/>
    <s v="Tagihan Pem. Listrik Tuban UTSG Desember 2022"/>
    <d v="2023-02-28T00:00:00"/>
    <s v="1800000115"/>
    <x v="1"/>
  </r>
  <r>
    <n v="100007"/>
    <x v="50"/>
    <x v="0"/>
    <s v="1400000020"/>
    <s v="11121161"/>
    <s v="Penagihan Air Bersih ETEX - Nov 24"/>
    <d v="2025-01-31T00:00:00"/>
    <d v="2025-01-31T00:00:00"/>
    <x v="0"/>
    <x v="0"/>
    <d v="2024-12-30T00:00:00"/>
    <n v="32"/>
    <x v="4"/>
    <x v="3"/>
    <s v="IDR"/>
    <s v="1800000528"/>
    <n v="18981800"/>
    <s v="Penagihan Air Bersih ETEX - Nov 24"/>
    <d v="2024-11-30T00:00:00"/>
    <s v="1800000528"/>
    <x v="6"/>
  </r>
  <r>
    <n v="100007"/>
    <x v="50"/>
    <x v="0"/>
    <s v="1400000034"/>
    <s v="11121161"/>
    <n v="0"/>
    <d v="2025-01-31T00:00:00"/>
    <d v="2025-01-31T00:00:00"/>
    <x v="0"/>
    <x v="0"/>
    <d v="2025-01-30T00:00:00"/>
    <n v="1"/>
    <x v="0"/>
    <x v="0"/>
    <s v="IDR"/>
    <s v="1800000564"/>
    <n v="20437000"/>
    <s v="Penagihan Air Bersih - Des 2024"/>
    <d v="2024-12-31T00:00:00"/>
    <s v="1800000564"/>
    <x v="6"/>
  </r>
  <r>
    <n v="100011"/>
    <x v="43"/>
    <x v="1"/>
    <s v="1400000069"/>
    <s v="11121161"/>
    <s v="Pot. Gaji Kary. Penugasan SI"/>
    <d v="2025-01-31T00:00:00"/>
    <d v="2025-01-31T00:00:00"/>
    <x v="0"/>
    <x v="0"/>
    <d v="2023-08-30T00:00:00"/>
    <n v="520"/>
    <x v="6"/>
    <x v="5"/>
    <s v="IDR"/>
    <s v="1800000391"/>
    <n v="21020863"/>
    <s v="Pot. Gaji Kary. Penugasan SI - UTSG 06.2023"/>
    <d v="2023-07-31T00:00:00"/>
    <s v="1800000391"/>
    <x v="3"/>
  </r>
  <r>
    <n v="100011"/>
    <x v="43"/>
    <x v="1"/>
    <s v="1400015232"/>
    <s v="11121161"/>
    <s v="Tagihan Pem. Listrik Tuban UT"/>
    <d v="2025-01-31T00:00:00"/>
    <d v="2025-01-31T00:00:00"/>
    <x v="0"/>
    <x v="0"/>
    <d v="2023-08-30T00:00:00"/>
    <n v="520"/>
    <x v="6"/>
    <x v="5"/>
    <s v="IDR"/>
    <s v="1800000429"/>
    <n v="21100008"/>
    <s v="Tagihan Pem Listrik Tuban UTSG Mei 2023"/>
    <d v="2023-07-31T00:00:00"/>
    <s v="1800000429"/>
    <x v="1"/>
  </r>
  <r>
    <n v="100011"/>
    <x v="43"/>
    <x v="1"/>
    <s v="1400000067"/>
    <s v="11121161"/>
    <s v=" Pot. Gaji Kary. Penugasan SI"/>
    <d v="2025-01-31T00:00:00"/>
    <d v="2025-01-31T00:00:00"/>
    <x v="0"/>
    <x v="0"/>
    <d v="2023-06-30T00:00:00"/>
    <n v="581"/>
    <x v="6"/>
    <x v="5"/>
    <s v="IDR"/>
    <s v="1800000308"/>
    <n v="23226595"/>
    <s v=" Pot. Gaji Kary. Penugasan SI - UTSG 04.2023"/>
    <d v="2023-05-31T00:00:00"/>
    <s v="1800000308"/>
    <x v="3"/>
  </r>
  <r>
    <n v="100007"/>
    <x v="50"/>
    <x v="0"/>
    <s v="1400000021"/>
    <s v="11121161"/>
    <s v="Penagihan Air Proses ETEX - Nov 24"/>
    <d v="2025-01-31T00:00:00"/>
    <d v="2025-01-31T00:00:00"/>
    <x v="0"/>
    <x v="0"/>
    <d v="2024-12-30T00:00:00"/>
    <n v="32"/>
    <x v="4"/>
    <x v="3"/>
    <s v="IDR"/>
    <s v="1800000529"/>
    <n v="24189750"/>
    <s v="Penagihan Air Proses ETEX - Nov 24"/>
    <d v="2024-11-30T00:00:00"/>
    <s v="1800000529"/>
    <x v="6"/>
  </r>
  <r>
    <n v="100011"/>
    <x v="43"/>
    <x v="1"/>
    <s v="1400015239"/>
    <s v="11121161"/>
    <s v="Tagihan Pem. Listrik Tuban UT"/>
    <d v="2025-01-31T00:00:00"/>
    <d v="2025-01-31T00:00:00"/>
    <x v="0"/>
    <x v="0"/>
    <d v="2024-03-30T00:00:00"/>
    <n v="307"/>
    <x v="2"/>
    <x v="1"/>
    <s v="IDR"/>
    <s v="1800000121"/>
    <n v="24292910"/>
    <s v="Tagihan Pem. Listrik Tuban UTSG Desember 2023"/>
    <d v="2024-02-29T00:00:00"/>
    <s v="1800000121"/>
    <x v="1"/>
  </r>
  <r>
    <n v="100137"/>
    <x v="4"/>
    <x v="1"/>
    <s v="1400000036"/>
    <s v="11121161"/>
    <s v="Biaya Recruitment Bersama BUM"/>
    <d v="2025-01-31T00:00:00"/>
    <d v="2025-01-31T00:00:00"/>
    <x v="0"/>
    <x v="0"/>
    <d v="2025-01-30T00:00:00"/>
    <n v="1"/>
    <x v="0"/>
    <x v="0"/>
    <s v="IDR"/>
    <s v="1800000569"/>
    <n v="24679097"/>
    <s v="Biaya Recruitment Bersama BUMN - SG 2024"/>
    <d v="2024-12-31T00:00:00"/>
    <s v="1800000569"/>
    <x v="9"/>
  </r>
  <r>
    <n v="100011"/>
    <x v="43"/>
    <x v="1"/>
    <s v="1400015238"/>
    <s v="11121161"/>
    <s v="Tagihan Pem. Listrik Tuban UT"/>
    <d v="2025-01-31T00:00:00"/>
    <d v="2025-01-31T00:00:00"/>
    <x v="0"/>
    <x v="0"/>
    <d v="2024-03-01T00:00:00"/>
    <n v="336"/>
    <x v="2"/>
    <x v="1"/>
    <s v="IDR"/>
    <s v="1800000075"/>
    <n v="25118746"/>
    <s v="Tagihan Pem. Listrik Tuban UTSG November 2023"/>
    <d v="2024-01-31T00:00:00"/>
    <s v="1800000075"/>
    <x v="1"/>
  </r>
  <r>
    <n v="100733"/>
    <x v="49"/>
    <x v="0"/>
    <s v="1400013429"/>
    <s v="11123101"/>
    <s v="PT. JAYA SAKTI LINGKUNGA"/>
    <d v="2025-01-31T00:00:00"/>
    <d v="2025-01-31T00:00:00"/>
    <x v="0"/>
    <x v="0"/>
    <d v="2025-01-30T00:00:00"/>
    <n v="1"/>
    <x v="0"/>
    <x v="0"/>
    <s v="IDR"/>
    <s v="1800000814"/>
    <n v="25241348"/>
    <s v="Biaya Pemusnahan Limbah FABA ex PT JSLH"/>
    <d v="2024-12-31T00:00:00"/>
    <s v="1800000814"/>
    <x v="0"/>
  </r>
  <r>
    <n v="100011"/>
    <x v="43"/>
    <x v="1"/>
    <s v="1400015229"/>
    <s v="11121161"/>
    <s v="Tagihan Pem. Listrik Tuban UT"/>
    <d v="2025-01-31T00:00:00"/>
    <d v="2025-01-31T00:00:00"/>
    <x v="0"/>
    <x v="0"/>
    <d v="2023-05-30T00:00:00"/>
    <n v="612"/>
    <x v="6"/>
    <x v="5"/>
    <s v="IDR"/>
    <s v="1800000236"/>
    <n v="27013485"/>
    <s v="Tagihan Pem. Listrik Tuban UTSG Februari 2023"/>
    <d v="2023-04-30T00:00:00"/>
    <s v="1800000236"/>
    <x v="1"/>
  </r>
  <r>
    <n v="100011"/>
    <x v="43"/>
    <x v="1"/>
    <s v="1400015216"/>
    <s v="11121161"/>
    <s v="Tagihan Pem. Listrik Tuban UT"/>
    <d v="2025-01-31T00:00:00"/>
    <d v="2025-01-31T00:00:00"/>
    <x v="0"/>
    <x v="0"/>
    <d v="2022-05-30T00:00:00"/>
    <n v="977"/>
    <x v="6"/>
    <x v="5"/>
    <s v="IDR"/>
    <s v="1800000190"/>
    <n v="27735172"/>
    <s v="Tagihan Pem. Listrik Tuban UTSG Desember 2021"/>
    <d v="2022-04-30T00:00:00"/>
    <s v="1800000190"/>
    <x v="1"/>
  </r>
  <r>
    <n v="101398"/>
    <x v="48"/>
    <x v="1"/>
    <s v="1400000026"/>
    <s v="11121161"/>
    <s v="PAID BY CMS BANK MANDIRI KC GRESIK RN 2100001329"/>
    <d v="2025-01-31T00:00:00"/>
    <d v="2025-01-31T00:00:00"/>
    <x v="0"/>
    <x v="0"/>
    <d v="2024-10-30T00:00:00"/>
    <n v="93"/>
    <x v="3"/>
    <x v="2"/>
    <s v="IDR"/>
    <s v="1800000396"/>
    <n v="28388680"/>
    <s v=" Pot. Gaji Kary. Penugasan SI - SBI 08.2024"/>
    <d v="2024-09-30T00:00:00"/>
    <s v="1800000396"/>
    <x v="3"/>
  </r>
  <r>
    <n v="100011"/>
    <x v="43"/>
    <x v="1"/>
    <s v="1400015235"/>
    <s v="11121161"/>
    <s v="Tagihan Pem. Listrik Tuban UT"/>
    <d v="2025-01-31T00:00:00"/>
    <d v="2025-01-31T00:00:00"/>
    <x v="0"/>
    <x v="0"/>
    <d v="2023-11-30T00:00:00"/>
    <n v="428"/>
    <x v="6"/>
    <x v="5"/>
    <s v="IDR"/>
    <s v="1800000614"/>
    <n v="28610684"/>
    <s v="Tagihan Pem. Listrik Tuban UTSG Agustus 2023"/>
    <d v="2023-10-31T00:00:00"/>
    <s v="1800000614"/>
    <x v="1"/>
  </r>
  <r>
    <n v="100011"/>
    <x v="43"/>
    <x v="1"/>
    <s v="1400015209"/>
    <s v="11121161"/>
    <s v="Tagihan Pemakaian Listrik Tub"/>
    <d v="2025-01-31T00:00:00"/>
    <d v="2025-01-31T00:00:00"/>
    <x v="0"/>
    <x v="0"/>
    <d v="2021-07-30T00:00:00"/>
    <n v="1281"/>
    <x v="6"/>
    <x v="5"/>
    <s v="IDR"/>
    <s v="1800000260"/>
    <n v="28646233"/>
    <s v="Tagihan Pemakaian Listrik Tuban UTSG APRIL 2021"/>
    <d v="2021-06-30T00:00:00"/>
    <s v="1800000260"/>
    <x v="1"/>
  </r>
  <r>
    <n v="100011"/>
    <x v="43"/>
    <x v="1"/>
    <s v="1400015234"/>
    <s v="11121161"/>
    <s v="Tagihan Pem. Listrik Tuban UT"/>
    <d v="2025-01-31T00:00:00"/>
    <d v="2025-01-31T00:00:00"/>
    <x v="0"/>
    <x v="0"/>
    <d v="2023-10-30T00:00:00"/>
    <n v="459"/>
    <x v="6"/>
    <x v="5"/>
    <s v="IDR"/>
    <s v="1800000539"/>
    <n v="29132611"/>
    <s v="Tagihan Pem. Listrik Tuban UTSG Juli 2023"/>
    <d v="2023-09-30T00:00:00"/>
    <s v="1800000539"/>
    <x v="1"/>
  </r>
  <r>
    <n v="100011"/>
    <x v="43"/>
    <x v="1"/>
    <s v="1400015208"/>
    <s v="11121161"/>
    <s v="Pemakaian Listrik UTS"/>
    <d v="2025-01-31T00:00:00"/>
    <d v="2025-01-31T00:00:00"/>
    <x v="0"/>
    <x v="0"/>
    <d v="2021-06-30T00:00:00"/>
    <n v="1311"/>
    <x v="6"/>
    <x v="5"/>
    <s v="IDR"/>
    <s v="1800000232"/>
    <n v="30020925"/>
    <s v="Tagihan Pemakaian Listrik UTSG MARET 2021"/>
    <d v="2021-05-31T00:00:00"/>
    <s v="1800000232"/>
    <x v="1"/>
  </r>
  <r>
    <n v="100011"/>
    <x v="43"/>
    <x v="1"/>
    <s v="1400015212"/>
    <s v="11121161"/>
    <s v="TAGIHAN LISTRIK UTSG BULAN AG"/>
    <d v="2025-01-31T00:00:00"/>
    <d v="2025-01-31T00:00:00"/>
    <x v="0"/>
    <x v="0"/>
    <d v="2021-11-30T00:00:00"/>
    <n v="1158"/>
    <x v="6"/>
    <x v="5"/>
    <s v="IDR"/>
    <s v="1800000482"/>
    <n v="30127270"/>
    <s v="TAGIHAN LISTRIK UTSG BULAN AGUSTUS 2021"/>
    <d v="2021-10-31T00:00:00"/>
    <s v="1800000482"/>
    <x v="1"/>
  </r>
  <r>
    <n v="100011"/>
    <x v="43"/>
    <x v="1"/>
    <s v="1400015210"/>
    <s v="11121161"/>
    <s v="Tagihan Pemakaian Listrik Tub"/>
    <d v="2025-01-31T00:00:00"/>
    <d v="2025-01-31T00:00:00"/>
    <x v="0"/>
    <x v="0"/>
    <d v="2021-09-30T00:00:00"/>
    <n v="1219"/>
    <x v="6"/>
    <x v="5"/>
    <s v="IDR"/>
    <s v="1800000387"/>
    <n v="30236920"/>
    <s v="Tagihan Pemakaian Listrik Tuban UTSG JUNI 2021"/>
    <d v="2021-08-31T00:00:00"/>
    <s v="1800000387"/>
    <x v="1"/>
  </r>
  <r>
    <n v="100011"/>
    <x v="43"/>
    <x v="1"/>
    <s v="1400015237"/>
    <s v="11121161"/>
    <s v="Tagihan Pem. Listrik Tuban UT"/>
    <d v="2025-01-31T00:00:00"/>
    <d v="2025-01-31T00:00:00"/>
    <x v="0"/>
    <x v="0"/>
    <d v="2024-01-30T00:00:00"/>
    <n v="367"/>
    <x v="6"/>
    <x v="5"/>
    <s v="IDR"/>
    <s v="1800000753"/>
    <n v="30245014"/>
    <s v="Tagihan Pem. Listrik Tuban UTSG Oktober 2023"/>
    <d v="2023-12-31T00:00:00"/>
    <s v="1800000753"/>
    <x v="1"/>
  </r>
  <r>
    <n v="100011"/>
    <x v="43"/>
    <x v="1"/>
    <s v="1400015224"/>
    <s v="11121161"/>
    <s v="Tagihan Pem. Listrik Tuban UT"/>
    <d v="2025-01-31T00:00:00"/>
    <d v="2025-01-31T00:00:00"/>
    <x v="0"/>
    <x v="0"/>
    <d v="2022-12-30T00:00:00"/>
    <n v="763"/>
    <x v="6"/>
    <x v="5"/>
    <s v="IDR"/>
    <s v="1800000680"/>
    <n v="31718812"/>
    <s v="Tagihan Pem. Listrik Tuban UTSG September 2022"/>
    <d v="2022-11-30T00:00:00"/>
    <s v="1800000680"/>
    <x v="1"/>
  </r>
  <r>
    <n v="100011"/>
    <x v="43"/>
    <x v="1"/>
    <s v="1400015223"/>
    <s v="11121161"/>
    <s v="Tagihan Pem. Listrik Tuban UT"/>
    <d v="2025-01-31T00:00:00"/>
    <d v="2025-01-31T00:00:00"/>
    <x v="0"/>
    <x v="0"/>
    <d v="2022-11-30T00:00:00"/>
    <n v="793"/>
    <x v="6"/>
    <x v="5"/>
    <s v="IDR"/>
    <s v="1800000628"/>
    <n v="32362108"/>
    <s v="Tagihan Pem. Listrik Tuban UTSG Agustus 2022"/>
    <d v="2022-10-31T00:00:00"/>
    <s v="1800000628"/>
    <x v="1"/>
  </r>
  <r>
    <n v="100011"/>
    <x v="43"/>
    <x v="1"/>
    <s v="1400015213"/>
    <s v="11121161"/>
    <s v="Tagihan Listrik UTSG bln Okto"/>
    <d v="2025-01-31T00:00:00"/>
    <d v="2025-01-31T00:00:00"/>
    <x v="0"/>
    <x v="0"/>
    <d v="2022-01-30T00:00:00"/>
    <n v="1097"/>
    <x v="6"/>
    <x v="5"/>
    <s v="IDR"/>
    <s v="1800000558"/>
    <n v="32365853"/>
    <s v="Tagihan Listrik UTSG bln Oktober 2021"/>
    <d v="2021-12-31T00:00:00"/>
    <s v="1800000558"/>
    <x v="1"/>
  </r>
  <r>
    <n v="100011"/>
    <x v="43"/>
    <x v="1"/>
    <s v="1400015218"/>
    <s v="11121161"/>
    <s v="Tagihan Pem. Listrik Tuban UT"/>
    <d v="2025-01-31T00:00:00"/>
    <d v="2025-01-31T00:00:00"/>
    <x v="0"/>
    <x v="0"/>
    <d v="2022-07-30T00:00:00"/>
    <n v="916"/>
    <x v="6"/>
    <x v="5"/>
    <s v="IDR"/>
    <s v="1800000354"/>
    <n v="32706454"/>
    <s v="Tagihan Pem. Listrik Tuban UTSG Maret 2022"/>
    <d v="2022-06-30T00:00:00"/>
    <s v="1800000354"/>
    <x v="1"/>
  </r>
  <r>
    <n v="100011"/>
    <x v="43"/>
    <x v="1"/>
    <s v="1400015228"/>
    <s v="11121161"/>
    <s v="Tagihan Pem. Listrik Tuban UT"/>
    <d v="2025-01-31T00:00:00"/>
    <d v="2025-01-31T00:00:00"/>
    <x v="0"/>
    <x v="0"/>
    <d v="2023-04-30T00:00:00"/>
    <n v="642"/>
    <x v="6"/>
    <x v="5"/>
    <s v="IDR"/>
    <s v="1800000135"/>
    <n v="32943553"/>
    <s v="Tagihan Pem. Listrik Tuban UTSG Januari 2023"/>
    <d v="2023-03-31T00:00:00"/>
    <s v="1800000135"/>
    <x v="1"/>
  </r>
  <r>
    <n v="100011"/>
    <x v="43"/>
    <x v="1"/>
    <s v="1400015233"/>
    <s v="11121161"/>
    <s v="Tagihan Pem. Listrik Tuban UT"/>
    <d v="2025-01-31T00:00:00"/>
    <d v="2025-01-31T00:00:00"/>
    <x v="0"/>
    <x v="0"/>
    <d v="2023-09-30T00:00:00"/>
    <n v="489"/>
    <x v="6"/>
    <x v="5"/>
    <s v="IDR"/>
    <s v="1800000489"/>
    <n v="33312692"/>
    <s v="Tagihan Pem Listrik Tuban UTSG Juni2023"/>
    <d v="2023-08-31T00:00:00"/>
    <s v="1800000489"/>
    <x v="1"/>
  </r>
  <r>
    <n v="100011"/>
    <x v="43"/>
    <x v="1"/>
    <s v="1400015236"/>
    <s v="11121161"/>
    <s v="Tagihan Pem. Listrik Tuban UT"/>
    <d v="2025-01-31T00:00:00"/>
    <d v="2025-01-31T00:00:00"/>
    <x v="0"/>
    <x v="0"/>
    <d v="2023-12-30T00:00:00"/>
    <n v="398"/>
    <x v="6"/>
    <x v="5"/>
    <s v="IDR"/>
    <s v="1800000623"/>
    <n v="33735479"/>
    <s v="Tagihan Pem. Listrik Tuban UTSG September 2023"/>
    <d v="2023-11-30T00:00:00"/>
    <s v="1800000623"/>
    <x v="1"/>
  </r>
  <r>
    <n v="101398"/>
    <x v="48"/>
    <x v="1"/>
    <s v="1400000024"/>
    <s v="11121161"/>
    <s v="PAID BY CMS BANK MANDIRI KC GRESIK RN 2100001246"/>
    <d v="2025-01-31T00:00:00"/>
    <d v="2025-01-31T00:00:00"/>
    <x v="0"/>
    <x v="0"/>
    <d v="2024-08-30T00:00:00"/>
    <n v="154"/>
    <x v="2"/>
    <x v="1"/>
    <s v="IDR"/>
    <s v="1800000301"/>
    <n v="33893113"/>
    <s v=" Pot. Gaji Kary. Penugasan SI - SBI 06.2024"/>
    <d v="2024-07-31T00:00:00"/>
    <s v="1800000301"/>
    <x v="3"/>
  </r>
  <r>
    <n v="101398"/>
    <x v="48"/>
    <x v="1"/>
    <s v="1400000031"/>
    <s v="11121161"/>
    <s v=" Pot. Gaji Kary. Penugasan SI - SBI 03.2024"/>
    <d v="2025-01-31T00:00:00"/>
    <d v="2025-01-31T00:00:00"/>
    <x v="0"/>
    <x v="0"/>
    <d v="2024-05-30T00:00:00"/>
    <n v="246"/>
    <x v="2"/>
    <x v="1"/>
    <s v="IDR"/>
    <s v="1800000167"/>
    <n v="34063296"/>
    <s v=" Pot. Gaji Kary. Penugasan SI - SBI 03.2024"/>
    <d v="2024-04-30T00:00:00"/>
    <s v="1800000167"/>
    <x v="3"/>
  </r>
  <r>
    <n v="101398"/>
    <x v="48"/>
    <x v="1"/>
    <s v="1400000030"/>
    <s v="11121161"/>
    <s v=" Pot. Gaji Kary. Penugasan SI - SBI 02.2024"/>
    <d v="2025-01-31T00:00:00"/>
    <d v="2025-01-31T00:00:00"/>
    <x v="0"/>
    <x v="0"/>
    <d v="2024-04-05T00:00:00"/>
    <n v="301"/>
    <x v="2"/>
    <x v="1"/>
    <s v="IDR"/>
    <s v="1800000115"/>
    <n v="34109490"/>
    <s v=" Pot. Gaji Kary. Penugasan SI - SBI 02.2024"/>
    <d v="2024-03-06T00:00:00"/>
    <s v="1800000115"/>
    <x v="3"/>
  </r>
  <r>
    <n v="100011"/>
    <x v="43"/>
    <x v="1"/>
    <s v="1400015220"/>
    <s v="11121161"/>
    <s v="Tagihan Pem. Listrik Tuban UT"/>
    <d v="2025-01-31T00:00:00"/>
    <d v="2025-01-31T00:00:00"/>
    <x v="0"/>
    <x v="0"/>
    <d v="2022-08-30T00:00:00"/>
    <n v="885"/>
    <x v="6"/>
    <x v="5"/>
    <s v="IDR"/>
    <s v="1800000401"/>
    <n v="34615264"/>
    <s v="Tagihan Pem. Listrik Tuban UTSG Mei 2022"/>
    <d v="2022-07-31T00:00:00"/>
    <s v="1800000401"/>
    <x v="1"/>
  </r>
  <r>
    <n v="100011"/>
    <x v="43"/>
    <x v="1"/>
    <s v="1400015211"/>
    <s v="11121161"/>
    <s v="Tagihan Pemakaian Listrik Tub"/>
    <d v="2025-01-31T00:00:00"/>
    <d v="2025-01-31T00:00:00"/>
    <x v="0"/>
    <x v="0"/>
    <d v="2021-10-30T00:00:00"/>
    <n v="1189"/>
    <x v="6"/>
    <x v="5"/>
    <s v="IDR"/>
    <s v="1800000414"/>
    <n v="34949864"/>
    <s v="Tagihan Pemakaian Listrik Tuban UTSG JULI 2021"/>
    <d v="2021-09-30T00:00:00"/>
    <s v="1800000414"/>
    <x v="1"/>
  </r>
  <r>
    <n v="100011"/>
    <x v="43"/>
    <x v="1"/>
    <s v="1400000056"/>
    <s v="11121161"/>
    <s v="Man Fee UTSG April 20"/>
    <d v="2025-01-31T00:00:00"/>
    <d v="2025-01-31T00:00:00"/>
    <x v="0"/>
    <x v="0"/>
    <d v="2022-05-21T00:00:00"/>
    <n v="986"/>
    <x v="6"/>
    <x v="5"/>
    <s v="IDR"/>
    <s v="1800000232"/>
    <n v="35316000"/>
    <s v="Man Fee UTSG April 2022"/>
    <d v="2022-04-21T00:00:00"/>
    <s v="1800000232"/>
    <x v="5"/>
  </r>
  <r>
    <n v="100011"/>
    <x v="43"/>
    <x v="1"/>
    <s v="1400000057"/>
    <s v="11121161"/>
    <s v="UTSG - Management Fee Mei 2022"/>
    <d v="2025-01-31T00:00:00"/>
    <d v="2025-01-31T00:00:00"/>
    <x v="0"/>
    <x v="0"/>
    <d v="2022-06-23T00:00:00"/>
    <n v="953"/>
    <x v="6"/>
    <x v="5"/>
    <s v="IDR"/>
    <s v="1800000297"/>
    <n v="35316000"/>
    <s v="UTSG - Management Fee Mei 2022"/>
    <d v="2022-05-24T00:00:00"/>
    <s v="1800000297"/>
    <x v="5"/>
  </r>
  <r>
    <n v="100011"/>
    <x v="43"/>
    <x v="1"/>
    <s v="1400000059"/>
    <s v="11121161"/>
    <s v="UTSG - Management Fee Juni 20"/>
    <d v="2025-01-31T00:00:00"/>
    <d v="2025-01-31T00:00:00"/>
    <x v="0"/>
    <x v="0"/>
    <d v="2022-07-30T00:00:00"/>
    <n v="916"/>
    <x v="6"/>
    <x v="5"/>
    <s v="IDR"/>
    <s v="1800000356"/>
    <n v="35316000"/>
    <s v="UTSG - Management Fee Juni 2022"/>
    <d v="2022-06-30T00:00:00"/>
    <s v="1800000356"/>
    <x v="5"/>
  </r>
  <r>
    <n v="100011"/>
    <x v="43"/>
    <x v="1"/>
    <s v="1400015215"/>
    <s v="11121161"/>
    <s v="Tagihan Listrik UTSG bln DES"/>
    <d v="2025-01-31T00:00:00"/>
    <d v="2025-01-31T00:00:00"/>
    <x v="0"/>
    <x v="0"/>
    <d v="2022-04-30T00:00:00"/>
    <n v="1007"/>
    <x v="6"/>
    <x v="5"/>
    <s v="IDR"/>
    <s v="1800000177"/>
    <n v="35397007"/>
    <s v="Tagihan Listrik UTSG Bln Januari 2022"/>
    <d v="2022-03-31T00:00:00"/>
    <s v="1800000177"/>
    <x v="1"/>
  </r>
  <r>
    <n v="100011"/>
    <x v="43"/>
    <x v="1"/>
    <s v="1400015230"/>
    <s v="11121161"/>
    <s v="Tagihan Pem. Listrik Tuban UT"/>
    <d v="2025-01-31T00:00:00"/>
    <d v="2025-01-31T00:00:00"/>
    <x v="0"/>
    <x v="0"/>
    <d v="2023-06-30T00:00:00"/>
    <n v="581"/>
    <x v="6"/>
    <x v="5"/>
    <s v="IDR"/>
    <s v="1800000296"/>
    <n v="35930258"/>
    <s v="Tagihan Pem. Listrik Tuban UTSG Maret 2023"/>
    <d v="2023-05-31T00:00:00"/>
    <s v="1800000296"/>
    <x v="1"/>
  </r>
  <r>
    <n v="100011"/>
    <x v="43"/>
    <x v="1"/>
    <s v="1400015221"/>
    <s v="11121161"/>
    <s v="Tagihan Pem. Listrik Tuban UT"/>
    <d v="2025-01-31T00:00:00"/>
    <d v="2025-01-31T00:00:00"/>
    <x v="0"/>
    <x v="0"/>
    <d v="2022-09-30T00:00:00"/>
    <n v="854"/>
    <x v="6"/>
    <x v="5"/>
    <s v="IDR"/>
    <s v="1800000459"/>
    <n v="36058316"/>
    <s v="Tagihan Pem. Listrik Tuban UTSG Juni 2022"/>
    <d v="2022-08-31T00:00:00"/>
    <s v="1800000459"/>
    <x v="1"/>
  </r>
  <r>
    <n v="100011"/>
    <x v="43"/>
    <x v="1"/>
    <s v="1400015231"/>
    <s v="11121161"/>
    <s v="Tagihan Pem. Listrik Tuban UT"/>
    <d v="2025-01-31T00:00:00"/>
    <d v="2025-01-31T00:00:00"/>
    <x v="0"/>
    <x v="0"/>
    <d v="2023-07-30T00:00:00"/>
    <n v="551"/>
    <x v="6"/>
    <x v="5"/>
    <s v="IDR"/>
    <s v="1800000324"/>
    <n v="36680149"/>
    <s v="Tagihan Pem Listrik Tuban UTSG April 2023"/>
    <d v="2023-06-30T00:00:00"/>
    <s v="1800000324"/>
    <x v="1"/>
  </r>
  <r>
    <n v="101398"/>
    <x v="48"/>
    <x v="1"/>
    <s v="1400000032"/>
    <s v="11121161"/>
    <s v=" Pot. Gaji Kary. Penugasan SI - SBI 05.2024"/>
    <d v="2025-01-31T00:00:00"/>
    <d v="2025-01-31T00:00:00"/>
    <x v="0"/>
    <x v="0"/>
    <d v="2024-07-30T00:00:00"/>
    <n v="185"/>
    <x v="2"/>
    <x v="1"/>
    <s v="IDR"/>
    <s v="1800000254"/>
    <n v="38621513"/>
    <s v=" Pot. Gaji Kary. Penugasan SI - SBI 05.2024"/>
    <d v="2024-06-30T00:00:00"/>
    <s v="1800000254"/>
    <x v="3"/>
  </r>
  <r>
    <n v="100011"/>
    <x v="43"/>
    <x v="1"/>
    <s v="1400015226"/>
    <s v="11121161"/>
    <s v="Tagihan Pem. Listrik Tuban UT"/>
    <d v="2025-01-31T00:00:00"/>
    <d v="2025-01-31T00:00:00"/>
    <x v="0"/>
    <x v="0"/>
    <d v="2023-03-02T00:00:00"/>
    <n v="701"/>
    <x v="6"/>
    <x v="5"/>
    <s v="IDR"/>
    <s v="1800000052"/>
    <n v="40550195"/>
    <s v="Tagihan Pem. Listrik Tuban UTSG November 2022"/>
    <d v="2023-01-31T00:00:00"/>
    <s v="1800000052"/>
    <x v="1"/>
  </r>
  <r>
    <n v="100011"/>
    <x v="43"/>
    <x v="1"/>
    <s v="1400015225"/>
    <s v="11121161"/>
    <s v="Tagihan Pem. Listrik Tuban UT"/>
    <d v="2025-01-31T00:00:00"/>
    <d v="2025-01-31T00:00:00"/>
    <x v="0"/>
    <x v="0"/>
    <d v="2023-01-30T00:00:00"/>
    <n v="732"/>
    <x v="6"/>
    <x v="5"/>
    <s v="IDR"/>
    <s v="1800000733"/>
    <n v="40673794"/>
    <s v="Tagihan Pem. Listrik Tuban UTSG Oktober 2022"/>
    <d v="2022-12-31T00:00:00"/>
    <s v="1800000733"/>
    <x v="1"/>
  </r>
  <r>
    <n v="100011"/>
    <x v="43"/>
    <x v="1"/>
    <s v="1400015217"/>
    <s v="11121161"/>
    <s v="Tagihan Pem. Listrik Tuban UT"/>
    <d v="2025-01-31T00:00:00"/>
    <d v="2025-01-31T00:00:00"/>
    <x v="0"/>
    <x v="0"/>
    <d v="2022-05-30T00:00:00"/>
    <n v="977"/>
    <x v="6"/>
    <x v="5"/>
    <s v="IDR"/>
    <s v="1800000215"/>
    <n v="43215521"/>
    <s v="Tagihan Pem. Listrik Tuban UTSG Februari 2022"/>
    <d v="2022-04-30T00:00:00"/>
    <s v="1800000215"/>
    <x v="1"/>
  </r>
  <r>
    <n v="100011"/>
    <x v="43"/>
    <x v="1"/>
    <s v="1400015222"/>
    <s v="11121161"/>
    <s v="Tagihan Pem. Listrik Tuban UT"/>
    <d v="2025-01-31T00:00:00"/>
    <d v="2025-01-31T00:00:00"/>
    <x v="0"/>
    <x v="0"/>
    <d v="2022-10-30T00:00:00"/>
    <n v="824"/>
    <x v="6"/>
    <x v="5"/>
    <s v="IDR"/>
    <s v="1800000557"/>
    <n v="43857811"/>
    <s v="Tagihan Pem. Listrik Tuban UTSG Juli 2022"/>
    <d v="2022-09-30T00:00:00"/>
    <s v="1800000557"/>
    <x v="1"/>
  </r>
  <r>
    <n v="100011"/>
    <x v="43"/>
    <x v="1"/>
    <s v="1400015219"/>
    <s v="11121161"/>
    <s v="Tagihan Pem. Listrik Tuban UT"/>
    <d v="2025-01-31T00:00:00"/>
    <d v="2025-01-31T00:00:00"/>
    <x v="0"/>
    <x v="0"/>
    <d v="2022-07-30T00:00:00"/>
    <n v="916"/>
    <x v="6"/>
    <x v="5"/>
    <s v="IDR"/>
    <s v="1800000350"/>
    <n v="45689000"/>
    <s v="Tagihan Pem. Listrik Tuban UTSG April 2022"/>
    <d v="2022-06-30T00:00:00"/>
    <s v="1800000350"/>
    <x v="1"/>
  </r>
  <r>
    <n v="100011"/>
    <x v="43"/>
    <x v="1"/>
    <s v="1400000052"/>
    <s v="11121161"/>
    <s v="UTSG. Man Fee. Nov2021."/>
    <d v="2025-01-31T00:00:00"/>
    <d v="2025-01-31T00:00:00"/>
    <x v="0"/>
    <x v="0"/>
    <d v="2021-12-23T00:00:00"/>
    <n v="1135"/>
    <x v="6"/>
    <x v="5"/>
    <s v="IDR"/>
    <s v="1800000861"/>
    <n v="46656000"/>
    <s v="UTSG. Man Fee. Nov2021."/>
    <d v="2021-11-23T00:00:00"/>
    <s v="1800000861"/>
    <x v="5"/>
  </r>
  <r>
    <n v="100011"/>
    <x v="43"/>
    <x v="1"/>
    <s v="1400000054"/>
    <s v="11121161"/>
    <s v="UTSG. Man Fee. Okt2021."/>
    <d v="2025-01-31T00:00:00"/>
    <d v="2025-01-31T00:00:00"/>
    <x v="0"/>
    <x v="0"/>
    <d v="2021-12-08T00:00:00"/>
    <n v="1150"/>
    <x v="6"/>
    <x v="5"/>
    <s v="IDR"/>
    <s v="1800000839"/>
    <n v="46656000"/>
    <s v="UTSG. Man Fee. Okt2021."/>
    <d v="2021-11-08T00:00:00"/>
    <s v="1800000839"/>
    <x v="5"/>
  </r>
  <r>
    <n v="100712"/>
    <x v="51"/>
    <x v="0"/>
    <s v="1400013283"/>
    <s v="11121161"/>
    <s v="Biaya Pemusnahan Limbah FABA ex PT ANT"/>
    <d v="2025-01-31T00:00:00"/>
    <d v="2025-01-31T00:00:00"/>
    <x v="0"/>
    <x v="0"/>
    <d v="2025-01-30T00:00:00"/>
    <n v="1"/>
    <x v="0"/>
    <x v="0"/>
    <s v="IDR"/>
    <s v="1800000806"/>
    <n v="51407763"/>
    <s v="Biaya Pemusnahan Limbah FABA ex PT ANT"/>
    <d v="2024-12-31T00:00:00"/>
    <s v="1800000806"/>
    <x v="0"/>
  </r>
  <r>
    <n v="100011"/>
    <x v="43"/>
    <x v="1"/>
    <s v="1400015214"/>
    <s v="11121161"/>
    <s v="Tagihan Listrik UTSG bln NOV"/>
    <d v="2025-01-31T00:00:00"/>
    <d v="2025-01-31T00:00:00"/>
    <x v="0"/>
    <x v="0"/>
    <d v="2022-03-02T00:00:00"/>
    <n v="1066"/>
    <x v="6"/>
    <x v="5"/>
    <s v="IDR"/>
    <s v="1800000059"/>
    <n v="56139755"/>
    <s v="Tagihan Listrik UTSG Bln November 2021"/>
    <d v="2022-01-31T00:00:00"/>
    <s v="1800000059"/>
    <x v="1"/>
  </r>
  <r>
    <n v="101398"/>
    <x v="48"/>
    <x v="1"/>
    <s v="1400000025"/>
    <s v="11121161"/>
    <s v="PAID BY CMS BANK MANDIRI KC GRESIK RN 2100001289"/>
    <d v="2025-01-31T00:00:00"/>
    <d v="2025-01-31T00:00:00"/>
    <x v="0"/>
    <x v="0"/>
    <d v="2024-09-30T00:00:00"/>
    <n v="123"/>
    <x v="2"/>
    <x v="1"/>
    <s v="IDR"/>
    <s v="1800000352"/>
    <n v="59655814"/>
    <s v=" Pot. Gaji Kary. Penugasan SI - SBI 07.2024"/>
    <d v="2024-08-31T00:00:00"/>
    <s v="1800000352"/>
    <x v="3"/>
  </r>
  <r>
    <n v="100011"/>
    <x v="43"/>
    <x v="1"/>
    <s v="1400000063"/>
    <s v="11121161"/>
    <s v="Man. Fee UTSG - Tantiem TB202"/>
    <d v="2025-01-31T00:00:00"/>
    <d v="2025-01-31T00:00:00"/>
    <x v="0"/>
    <x v="0"/>
    <d v="2022-11-30T00:00:00"/>
    <n v="793"/>
    <x v="6"/>
    <x v="5"/>
    <s v="IDR"/>
    <s v="1800000701"/>
    <n v="85394035"/>
    <s v="Man. Fee UTSG - Tantiem TB2021 BW"/>
    <d v="2022-10-31T00:00:00"/>
    <s v="1800000701"/>
    <x v="5"/>
  </r>
  <r>
    <n v="101398"/>
    <x v="48"/>
    <x v="1"/>
    <s v="1400000027"/>
    <s v="11121161"/>
    <s v="Bayar PPh Management Fee SBI Oktober 2020"/>
    <d v="2025-01-31T00:00:00"/>
    <d v="2025-01-31T00:00:00"/>
    <x v="0"/>
    <x v="0"/>
    <d v="2020-11-25T00:00:00"/>
    <n v="1528"/>
    <x v="6"/>
    <x v="5"/>
    <s v="IDR"/>
    <s v="1800001184"/>
    <n v="148351500"/>
    <s v="Management Fee SBI Oktober 2020"/>
    <d v="2020-10-26T00:00:00"/>
    <s v="1800001184"/>
    <x v="5"/>
  </r>
  <r>
    <n v="100011"/>
    <x v="43"/>
    <x v="1"/>
    <s v="1400000058"/>
    <s v="11121161"/>
    <s v="Pembayaran Sewa Tanah di Tuba"/>
    <d v="2025-01-31T00:00:00"/>
    <d v="2025-01-31T00:00:00"/>
    <x v="0"/>
    <x v="0"/>
    <d v="2022-06-08T00:00:00"/>
    <n v="968"/>
    <x v="6"/>
    <x v="5"/>
    <s v="IDR"/>
    <s v="1800000275"/>
    <n v="328511368"/>
    <s v="Pembayaran Sewa Tanah di Tuban (T2)"/>
    <d v="2022-05-09T00:00:00"/>
    <s v="1800000275"/>
    <x v="7"/>
  </r>
  <r>
    <n v="100011"/>
    <x v="43"/>
    <x v="1"/>
    <s v="1400000071"/>
    <s v="11121161"/>
    <s v="Penagihan Sewa Tanah di Tuban"/>
    <d v="2025-01-31T00:00:00"/>
    <d v="2025-01-31T00:00:00"/>
    <x v="0"/>
    <x v="0"/>
    <d v="2023-09-30T00:00:00"/>
    <n v="489"/>
    <x v="6"/>
    <x v="5"/>
    <s v="IDR"/>
    <s v="1800000434"/>
    <n v="328511368"/>
    <s v="Penagihan Sewa Tanah di Tuban - 2023"/>
    <d v="2023-08-31T00:00:00"/>
    <s v="1800000434"/>
    <x v="7"/>
  </r>
  <r>
    <n v="101798"/>
    <x v="52"/>
    <x v="0"/>
    <s v="1400000033"/>
    <s v="11121161"/>
    <s v="BAYAR PPh PENAGIHAN SHARING PROFIT TUKS"/>
    <d v="2025-01-31T00:00:00"/>
    <d v="2025-01-31T00:00:00"/>
    <x v="0"/>
    <x v="0"/>
    <d v="2025-01-01T00:00:00"/>
    <n v="30"/>
    <x v="4"/>
    <x v="3"/>
    <s v="IDR"/>
    <s v="1800000537"/>
    <n v="477085312"/>
    <s v="PENAGIHAN SHARING PROFIT TUKS SI-PMT NOVEMBER 2024"/>
    <d v="2024-12-02T00:00:00"/>
    <s v="1800000537"/>
    <x v="10"/>
  </r>
  <r>
    <n v="100011"/>
    <x v="43"/>
    <x v="1"/>
    <s v="1400000051"/>
    <s v="11121161"/>
    <s v="Pembayaran Sewa Tanah di Tuban"/>
    <d v="2025-01-31T00:00:00"/>
    <d v="2025-01-31T00:00:00"/>
    <x v="0"/>
    <x v="0"/>
    <d v="2021-11-05T00:00:00"/>
    <n v="1183"/>
    <x v="6"/>
    <x v="5"/>
    <s v="IDR"/>
    <s v="1800000795"/>
    <n v="650517560"/>
    <s v="Pembayaran Sewa Tanah di Tuban"/>
    <d v="2021-10-06T00:00:00"/>
    <s v="1800000795"/>
    <x v="7"/>
  </r>
  <r>
    <n v="101398"/>
    <x v="48"/>
    <x v="1"/>
    <s v="1400000028"/>
    <s v="11121161"/>
    <s v="Management Fee Tantiem Komut &amp; Kom SBI TB 2020"/>
    <d v="2025-01-31T00:00:00"/>
    <d v="2025-01-31T00:00:00"/>
    <x v="0"/>
    <x v="0"/>
    <d v="2022-04-14T00:00:00"/>
    <n v="1023"/>
    <x v="6"/>
    <x v="5"/>
    <s v="IDR"/>
    <s v="1800000133"/>
    <n v="1226045455"/>
    <s v="Management Fee Tantiem Komut &amp; Kom SBI TB 2020"/>
    <d v="2022-03-15T00:00:00"/>
    <s v="1800000133"/>
    <x v="5"/>
  </r>
  <r>
    <n v="101118"/>
    <x v="53"/>
    <x v="0"/>
    <s v="1400015332"/>
    <s v="11123101"/>
    <s v="SETORAN TUNAI"/>
    <d v="2025-02-03T00:00:00"/>
    <d v="2025-02-03T00:00:00"/>
    <x v="1"/>
    <x v="0"/>
    <d v="2025-01-30T00:00:00"/>
    <n v="4"/>
    <x v="0"/>
    <x v="0"/>
    <s v="IDR"/>
    <s v="1800000827"/>
    <n v="1748142"/>
    <s v="Biaya Pemusnahan Limbah Residu Plastk ex PT SPD"/>
    <d v="2024-12-31T00:00:00"/>
    <s v="1800000827"/>
    <x v="0"/>
  </r>
  <r>
    <n v="101118"/>
    <x v="53"/>
    <x v="0"/>
    <s v="1400015331"/>
    <s v="11123101"/>
    <s v="SETORAN TUNAI"/>
    <d v="2025-02-03T00:00:00"/>
    <d v="2025-02-03T00:00:00"/>
    <x v="1"/>
    <x v="0"/>
    <d v="2025-01-30T00:00:00"/>
    <n v="4"/>
    <x v="0"/>
    <x v="0"/>
    <s v="IDR"/>
    <s v="1800000826"/>
    <n v="42659766"/>
    <s v="Biaya Pemusnahan Limbah Bottom Ash ex PT spd"/>
    <d v="2024-12-31T00:00:00"/>
    <s v="1800000826"/>
    <x v="0"/>
  </r>
  <r>
    <n v="100001"/>
    <x v="23"/>
    <x v="1"/>
    <s v="1400000076"/>
    <s v="11125421"/>
    <s v="PAID BY CMS BANK SYARIAH INDONESIA KC SURABAYA BAS"/>
    <d v="2025-02-04T00:00:00"/>
    <d v="2025-02-04T00:00:00"/>
    <x v="1"/>
    <x v="0"/>
    <d v="2025-01-30T00:00:00"/>
    <n v="5"/>
    <x v="0"/>
    <x v="0"/>
    <s v="IDR"/>
    <s v="1800000538"/>
    <n v="11222283"/>
    <s v=" Pot. Gaji Kary. Penugasan SI - KWSG 11.2024"/>
    <d v="2024-12-31T00:00:00"/>
    <s v="1800000538"/>
    <x v="3"/>
  </r>
  <r>
    <n v="100797"/>
    <x v="8"/>
    <x v="1"/>
    <s v="1400000077"/>
    <s v="11125421"/>
    <s v="PAID BY CMS BANK SYARIAH INDONESIA KC SURABAYA BAS"/>
    <d v="2025-02-06T00:00:00"/>
    <d v="2025-02-06T00:00:00"/>
    <x v="1"/>
    <x v="0"/>
    <d v="2025-01-30T00:00:00"/>
    <n v="7"/>
    <x v="0"/>
    <x v="0"/>
    <s v="IDR"/>
    <s v="1800000543"/>
    <n v="20477293"/>
    <s v=" Pot. Gaji Kary. Penugasan SI - SIB 11.2024"/>
    <d v="2024-12-31T00:00:00"/>
    <s v="1800000543"/>
    <x v="3"/>
  </r>
  <r>
    <n v="100028"/>
    <x v="3"/>
    <x v="0"/>
    <s v="1400018475"/>
    <s v="11125421"/>
    <s v="PAID BY CMS BANK SYARIAH INDONESIA KC SURABAYA BAS"/>
    <d v="2025-02-12T00:00:00"/>
    <d v="2025-02-12T00:00:00"/>
    <x v="1"/>
    <x v="0"/>
    <d v="2025-03-02T00:00:00"/>
    <n v="-18"/>
    <x v="1"/>
    <x v="0"/>
    <s v="IDR"/>
    <s v="1800000002"/>
    <n v="3002416"/>
    <s v="TAGIHAN LISTRIK BANK BNI 46 DES 2024"/>
    <d v="2025-01-31T00:00:00"/>
    <s v="1800000002"/>
    <x v="1"/>
  </r>
  <r>
    <n v="101284"/>
    <x v="54"/>
    <x v="1"/>
    <s v="1400000085"/>
    <s v="11125421"/>
    <s v="PAID BY CMS BANK SYARIAH INDONESIA KC SURABAYA BAS"/>
    <d v="2025-02-14T00:00:00"/>
    <d v="2025-02-14T00:00:00"/>
    <x v="1"/>
    <x v="0"/>
    <d v="2025-01-30T00:00:00"/>
    <n v="15"/>
    <x v="0"/>
    <x v="0"/>
    <s v="IDR"/>
    <s v="1800000585"/>
    <n v="348915"/>
    <s v="Tagihan Listrik SMI Lt 3&amp;4 GUSI - Des 24"/>
    <d v="2024-12-31T00:00:00"/>
    <s v="1800000585"/>
    <x v="1"/>
  </r>
  <r>
    <n v="100004"/>
    <x v="55"/>
    <x v="1"/>
    <s v="1400000081"/>
    <s v="11125421"/>
    <s v="PAID BY CMS BANK SYARIAH INDONESIA KC SURABAYA BAS"/>
    <d v="2025-02-14T00:00:00"/>
    <d v="2025-02-14T00:00:00"/>
    <x v="1"/>
    <x v="0"/>
    <d v="2024-11-30T00:00:00"/>
    <n v="76"/>
    <x v="5"/>
    <x v="4"/>
    <s v="IDR"/>
    <s v="1800000473"/>
    <n v="778050"/>
    <s v="Tagihan Air Proses CN - Okt 24"/>
    <d v="2024-10-31T00:00:00"/>
    <s v="1800000473"/>
    <x v="6"/>
  </r>
  <r>
    <n v="100004"/>
    <x v="55"/>
    <x v="1"/>
    <s v="1400000082"/>
    <s v="11125421"/>
    <s v="PAID BY CMS BANK SYARIAH INDONESIA KC SURABAYA BAS"/>
    <d v="2025-02-14T00:00:00"/>
    <d v="2025-02-14T00:00:00"/>
    <x v="1"/>
    <x v="0"/>
    <d v="2024-12-30T00:00:00"/>
    <n v="46"/>
    <x v="4"/>
    <x v="3"/>
    <s v="IDR"/>
    <s v="1800000525"/>
    <n v="848250"/>
    <s v="Penagihan Air Proses CN - Nov 24"/>
    <d v="2024-11-30T00:00:00"/>
    <s v="1800000525"/>
    <x v="6"/>
  </r>
  <r>
    <n v="100004"/>
    <x v="55"/>
    <x v="1"/>
    <s v="1400000078"/>
    <s v="11125421"/>
    <s v="PAID BY CMS BANK SYARIAH INDONESIA KC SURABAYA BAS"/>
    <d v="2025-02-14T00:00:00"/>
    <d v="2025-02-14T00:00:00"/>
    <x v="1"/>
    <x v="0"/>
    <d v="2024-11-30T00:00:00"/>
    <n v="76"/>
    <x v="5"/>
    <x v="4"/>
    <s v="IDR"/>
    <s v="1800000435"/>
    <n v="6615776"/>
    <s v=" Pot. Gaji Kary. Penugasan SI - PTCN 09.2024"/>
    <d v="2024-10-31T00:00:00"/>
    <s v="1800000435"/>
    <x v="3"/>
  </r>
  <r>
    <n v="100004"/>
    <x v="55"/>
    <x v="1"/>
    <s v="1400000079"/>
    <s v="11125421"/>
    <s v="PAID BY CMS BANK SYARIAH INDONESIA KC SURABAYA BAS"/>
    <d v="2025-02-14T00:00:00"/>
    <d v="2025-02-14T00:00:00"/>
    <x v="1"/>
    <x v="0"/>
    <d v="2024-12-30T00:00:00"/>
    <n v="46"/>
    <x v="4"/>
    <x v="3"/>
    <s v="IDR"/>
    <s v="1800000485"/>
    <n v="6615776"/>
    <s v=" Pot. Gaji Kary. Penugasan SI - PTCN 10.2024"/>
    <d v="2024-11-30T00:00:00"/>
    <s v="1800000485"/>
    <x v="3"/>
  </r>
  <r>
    <n v="100004"/>
    <x v="55"/>
    <x v="1"/>
    <s v="1400000080"/>
    <s v="11125421"/>
    <s v="PAID BY CMS BANK SYARIAH INDONESIA KC SURABAYA BAS"/>
    <d v="2025-02-14T00:00:00"/>
    <d v="2025-02-14T00:00:00"/>
    <x v="1"/>
    <x v="0"/>
    <d v="2025-01-30T00:00:00"/>
    <n v="15"/>
    <x v="0"/>
    <x v="0"/>
    <s v="IDR"/>
    <s v="1800000539"/>
    <n v="6669351"/>
    <s v=" Pot. Gaji Kary. Penugasan SI - PTCN 11.2024"/>
    <d v="2024-12-31T00:00:00"/>
    <s v="1800000539"/>
    <x v="3"/>
  </r>
  <r>
    <n v="101284"/>
    <x v="54"/>
    <x v="1"/>
    <s v="1400019204"/>
    <s v="11125421"/>
    <s v="PAID BY CMS BANK SYARIAH INDONESIA KC SURABAYA BAS"/>
    <d v="2025-02-14T00:00:00"/>
    <d v="2025-02-14T00:00:00"/>
    <x v="1"/>
    <x v="0"/>
    <d v="2025-01-30T00:00:00"/>
    <n v="15"/>
    <x v="0"/>
    <x v="0"/>
    <s v="IDR"/>
    <s v="1800000804"/>
    <n v="17808154"/>
    <s v="Tagihan Pem. Listrik Gresik SMI November 2024"/>
    <d v="2024-12-31T00:00:00"/>
    <s v="1800000804"/>
    <x v="1"/>
  </r>
  <r>
    <n v="100004"/>
    <x v="55"/>
    <x v="1"/>
    <s v="1400000083"/>
    <s v="11125421"/>
    <s v="PAID BY CMS BANK SYARIAH INDONESIA KC SURABAYA BAS"/>
    <d v="2025-02-14T00:00:00"/>
    <d v="2025-02-14T00:00:00"/>
    <x v="1"/>
    <x v="0"/>
    <d v="2024-11-30T00:00:00"/>
    <n v="76"/>
    <x v="5"/>
    <x v="4"/>
    <s v="IDR"/>
    <s v="1800000462"/>
    <n v="64221400"/>
    <s v="Tagihan Air Bersih CN - Okt 24"/>
    <d v="2024-10-31T00:00:00"/>
    <s v="1800000462"/>
    <x v="6"/>
  </r>
  <r>
    <n v="100004"/>
    <x v="55"/>
    <x v="1"/>
    <s v="1400000084"/>
    <s v="11125421"/>
    <s v="PAID BY CMS BANK SYARIAH INDONESIA KC SURABAYA BAS"/>
    <d v="2025-02-14T00:00:00"/>
    <d v="2025-02-14T00:00:00"/>
    <x v="1"/>
    <x v="0"/>
    <d v="2024-12-30T00:00:00"/>
    <n v="46"/>
    <x v="4"/>
    <x v="3"/>
    <s v="IDR"/>
    <s v="1800000524"/>
    <n v="65066700"/>
    <s v="Penagihan Air Bersih CN - Nov 24"/>
    <d v="2024-11-30T00:00:00"/>
    <s v="1800000524"/>
    <x v="6"/>
  </r>
  <r>
    <n v="100069"/>
    <x v="14"/>
    <x v="0"/>
    <s v="1400019879"/>
    <s v="11121161"/>
    <s v="TAGIHAN LISTRIK ATM KPSI BANK"/>
    <d v="2025-02-18T00:00:00"/>
    <d v="2025-02-18T00:00:00"/>
    <x v="1"/>
    <x v="0"/>
    <d v="2025-01-30T00:00:00"/>
    <n v="19"/>
    <x v="0"/>
    <x v="0"/>
    <s v="IDR"/>
    <s v="1800000777"/>
    <n v="671621"/>
    <s v="TAGIHAN LISTRIK ATM KPSI BANK MANDIRI_TBN_NOV 24"/>
    <d v="2024-12-31T00:00:00"/>
    <s v="1800000777"/>
    <x v="1"/>
  </r>
  <r>
    <n v="100069"/>
    <x v="14"/>
    <x v="0"/>
    <s v="1400000088"/>
    <s v="11121161"/>
    <s v="Tagihan Listrik ATM Mandiri G"/>
    <d v="2025-02-18T00:00:00"/>
    <d v="2025-02-18T00:00:00"/>
    <x v="1"/>
    <x v="0"/>
    <d v="2025-01-30T00:00:00"/>
    <n v="19"/>
    <x v="0"/>
    <x v="0"/>
    <s v="IDR"/>
    <s v="1800000587"/>
    <n v="694454"/>
    <s v="Tagihan Listrik ATM Mandiri GUSI - Des 24"/>
    <d v="2024-12-31T00:00:00"/>
    <s v="1800000587"/>
    <x v="1"/>
  </r>
  <r>
    <n v="100069"/>
    <x v="14"/>
    <x v="0"/>
    <s v="1400019882"/>
    <s v="11121161"/>
    <s v="TAGIHAN LISTRIK ATM KPSI BANK"/>
    <d v="2025-02-18T00:00:00"/>
    <d v="2025-02-18T00:00:00"/>
    <x v="1"/>
    <x v="0"/>
    <d v="2024-12-30T00:00:00"/>
    <n v="50"/>
    <x v="4"/>
    <x v="3"/>
    <s v="IDR"/>
    <s v="1800000699"/>
    <n v="750081"/>
    <s v="TAGIHAN LISTRIK ATM KPSI BANK MANDIRI - Okt 24"/>
    <d v="2024-11-30T00:00:00"/>
    <s v="1800000699"/>
    <x v="1"/>
  </r>
  <r>
    <n v="100069"/>
    <x v="14"/>
    <x v="0"/>
    <s v="1400000089"/>
    <s v="11121161"/>
    <s v="Tagihan Listrik ATM Mandiri G"/>
    <d v="2025-02-18T00:00:00"/>
    <d v="2025-02-18T00:00:00"/>
    <x v="1"/>
    <x v="0"/>
    <d v="2024-12-30T00:00:00"/>
    <n v="50"/>
    <x v="4"/>
    <x v="3"/>
    <s v="IDR"/>
    <s v="1800000510"/>
    <n v="865881"/>
    <s v="Tagihan Listrik Mandiri  (ATM GUSI) - Nop 24"/>
    <d v="2024-11-30T00:00:00"/>
    <s v="1800000510"/>
    <x v="1"/>
  </r>
  <r>
    <n v="100069"/>
    <x v="14"/>
    <x v="0"/>
    <s v="1400019880"/>
    <s v="11121161"/>
    <s v="TAGIHAN LISTRIK KCP BANK MAND"/>
    <d v="2025-02-18T00:00:00"/>
    <d v="2025-02-18T00:00:00"/>
    <x v="1"/>
    <x v="0"/>
    <d v="2025-01-30T00:00:00"/>
    <n v="19"/>
    <x v="0"/>
    <x v="0"/>
    <s v="IDR"/>
    <s v="1800000778"/>
    <n v="2780634"/>
    <s v="TAGIHAN LISTRIK KCP BANK MANDIRI_TBN_NOV 24"/>
    <d v="2024-12-31T00:00:00"/>
    <s v="1800000778"/>
    <x v="1"/>
  </r>
  <r>
    <n v="100069"/>
    <x v="14"/>
    <x v="0"/>
    <s v="1400019881"/>
    <s v="11121161"/>
    <s v="TAGIHAN LISTRIK KCP BANK MAND"/>
    <d v="2025-02-18T00:00:00"/>
    <d v="2025-02-18T00:00:00"/>
    <x v="1"/>
    <x v="0"/>
    <d v="2024-12-30T00:00:00"/>
    <n v="50"/>
    <x v="4"/>
    <x v="3"/>
    <s v="IDR"/>
    <s v="1800000700"/>
    <n v="3222104"/>
    <s v="TAGIHAN LISTRIK KCP BANK MANDIRI TBN - Okt 24"/>
    <d v="2024-11-30T00:00:00"/>
    <s v="1800000700"/>
    <x v="1"/>
  </r>
  <r>
    <n v="101890"/>
    <x v="56"/>
    <x v="0"/>
    <s v="1400000091"/>
    <s v="11121161"/>
    <s v="Tagihan Pengembalian Ongkos A"/>
    <d v="2025-02-18T00:00:00"/>
    <d v="2025-02-18T00:00:00"/>
    <x v="1"/>
    <x v="0"/>
    <d v="2025-02-14T00:00:00"/>
    <n v="4"/>
    <x v="0"/>
    <x v="0"/>
    <s v="IDR"/>
    <s v="1800000022"/>
    <n v="6369000"/>
    <s v="Tagihan Pengembalian Ongkos Angkut - PT JLP"/>
    <d v="2025-01-15T00:00:00"/>
    <s v="1800000022"/>
    <x v="4"/>
  </r>
  <r>
    <n v="100672"/>
    <x v="18"/>
    <x v="0"/>
    <s v="1400019877"/>
    <s v="11121161"/>
    <s v="Bayar Biaya Pemusnahan"/>
    <d v="2025-02-18T00:00:00"/>
    <d v="2025-02-18T00:00:00"/>
    <x v="1"/>
    <x v="0"/>
    <d v="2025-01-24T00:00:00"/>
    <n v="25"/>
    <x v="0"/>
    <x v="0"/>
    <s v="IDR"/>
    <s v="1400013428"/>
    <n v="10000000"/>
    <s v="Kurang Bayar Biaya Pemusnahan Limbah FABA ex PT LE"/>
    <d v="2025-01-24T00:00:00"/>
    <s v="1800000265"/>
    <x v="0"/>
  </r>
  <r>
    <n v="100147"/>
    <x v="19"/>
    <x v="0"/>
    <s v="1400019878"/>
    <s v="11121161"/>
    <s v=" Biaya Pemusnahan Limbah"/>
    <d v="2025-02-18T00:00:00"/>
    <d v="2025-02-18T00:00:00"/>
    <x v="1"/>
    <x v="0"/>
    <d v="2025-01-30T00:00:00"/>
    <n v="19"/>
    <x v="0"/>
    <x v="0"/>
    <s v="IDR"/>
    <s v="1800000831"/>
    <n v="11774180"/>
    <s v="Biaya Pemusnahan Limbah FABA ex PT TLI"/>
    <d v="2024-12-31T00:00:00"/>
    <s v="1800000831"/>
    <x v="0"/>
  </r>
  <r>
    <n v="100147"/>
    <x v="19"/>
    <x v="0"/>
    <s v="1400019878"/>
    <s v="11121161"/>
    <s v=" Biaya Pemusnahan Limbah"/>
    <d v="2025-02-18T00:00:00"/>
    <d v="2025-02-18T00:00:00"/>
    <x v="1"/>
    <x v="0"/>
    <d v="2025-01-30T00:00:00"/>
    <n v="19"/>
    <x v="0"/>
    <x v="0"/>
    <s v="IDR"/>
    <s v="1800000830"/>
    <n v="41741986"/>
    <s v="Biaya Pemusnahan Limbah Alter Material ex PT TLI"/>
    <d v="2024-12-31T00:00:00"/>
    <s v="1800000830"/>
    <x v="0"/>
  </r>
  <r>
    <n v="101082"/>
    <x v="7"/>
    <x v="0"/>
    <s v="1400019875"/>
    <s v="11123101"/>
    <s v="PAID BY CMS BANK BCA RN 7100000146"/>
    <d v="2025-02-18T00:00:00"/>
    <d v="2025-02-18T00:00:00"/>
    <x v="1"/>
    <x v="0"/>
    <d v="2024-10-30T00:00:00"/>
    <n v="111"/>
    <x v="3"/>
    <x v="2"/>
    <s v="IDR"/>
    <s v="1800000601"/>
    <n v="155946300"/>
    <s v="Biaya Pemusnahan Limbah Sludge Non B3 ex PT MNJ"/>
    <d v="2024-09-30T00:00:00"/>
    <s v="1800000601"/>
    <x v="0"/>
  </r>
  <r>
    <n v="101082"/>
    <x v="7"/>
    <x v="0"/>
    <s v="1400019876"/>
    <s v="11123101"/>
    <s v="PAID BY CMS BANK BCA RN 7100000142"/>
    <d v="2025-02-18T00:00:00"/>
    <d v="2025-02-18T00:00:00"/>
    <x v="1"/>
    <x v="0"/>
    <d v="2024-10-30T00:00:00"/>
    <n v="111"/>
    <x v="3"/>
    <x v="2"/>
    <s v="IDR"/>
    <s v="1800000597"/>
    <n v="386847540"/>
    <s v="Biaya Pemusnahan Limbah FABA ex PT MNJ"/>
    <d v="2024-09-30T00:00:00"/>
    <s v="1800000597"/>
    <x v="0"/>
  </r>
  <r>
    <n v="100137"/>
    <x v="4"/>
    <x v="1"/>
    <s v="1400000086"/>
    <s v="11121871"/>
    <s v="SWEEPING GRESIK"/>
    <d v="2025-02-18T00:00:00"/>
    <d v="2025-02-18T00:00:00"/>
    <x v="1"/>
    <x v="0"/>
    <d v="2025-01-17T00:00:00"/>
    <n v="32"/>
    <x v="4"/>
    <x v="3"/>
    <s v="IDR"/>
    <s v="1400000010"/>
    <n v="10000000000"/>
    <s v="PEMBAYARAN POKOK SHL GRESIK 26 SEPT 2018"/>
    <d v="2025-01-17T00:00:00"/>
    <s v="1800001507"/>
    <x v="2"/>
  </r>
  <r>
    <n v="100031"/>
    <x v="42"/>
    <x v="0"/>
    <s v="1400000094"/>
    <s v="11125421"/>
    <s v="PAID BY CMS BANK SYARIAH INDONESIA KC SURABAYA BAS"/>
    <d v="2025-02-19T00:00:00"/>
    <d v="2025-02-19T00:00:00"/>
    <x v="1"/>
    <x v="0"/>
    <d v="2025-03-02T00:00:00"/>
    <n v="-11"/>
    <x v="1"/>
    <x v="0"/>
    <s v="IDR"/>
    <s v="1800000057"/>
    <n v="11700"/>
    <s v="Penagihan Air Proses Januari 2025"/>
    <d v="2025-01-31T00:00:00"/>
    <s v="1800000057"/>
    <x v="6"/>
  </r>
  <r>
    <n v="100031"/>
    <x v="42"/>
    <x v="0"/>
    <s v="1400000095"/>
    <s v="11125421"/>
    <s v="PAID BY CMS BANK SYARIAH INDONESIA KC SURABAYA BAS"/>
    <d v="2025-02-19T00:00:00"/>
    <d v="2025-02-19T00:00:00"/>
    <x v="1"/>
    <x v="0"/>
    <d v="2025-03-02T00:00:00"/>
    <n v="-11"/>
    <x v="1"/>
    <x v="0"/>
    <s v="IDR"/>
    <s v="1800000056"/>
    <n v="727600"/>
    <s v="Penagihan Air Bersih Januari 25"/>
    <d v="2025-01-31T00:00:00"/>
    <s v="1800000056"/>
    <x v="6"/>
  </r>
  <r>
    <n v="101490"/>
    <x v="15"/>
    <x v="0"/>
    <s v="1400020149"/>
    <s v="11125421"/>
    <s v="PAID BY CMS BANK SYARIAH INDONESIA KC SURABAYA BAS"/>
    <d v="2025-02-19T00:00:00"/>
    <d v="2025-02-19T00:00:00"/>
    <x v="1"/>
    <x v="0"/>
    <d v="2025-03-02T00:00:00"/>
    <n v="-11"/>
    <x v="1"/>
    <x v="0"/>
    <s v="IDR"/>
    <s v="1800000047"/>
    <n v="1036917"/>
    <s v="Biaya Pemusnahan Limbah RDF ex PT PBI"/>
    <d v="2025-01-31T00:00:00"/>
    <s v="1800000047"/>
    <x v="0"/>
  </r>
  <r>
    <n v="101490"/>
    <x v="15"/>
    <x v="0"/>
    <s v="1400020194"/>
    <s v="11125421"/>
    <s v="PAID BY CMS BANK SYARIAH INDONESIA KC SURABAYA BAS"/>
    <d v="2025-02-19T00:00:00"/>
    <d v="2025-02-19T00:00:00"/>
    <x v="1"/>
    <x v="0"/>
    <d v="2025-03-02T00:00:00"/>
    <n v="-11"/>
    <x v="1"/>
    <x v="0"/>
    <s v="IDR"/>
    <s v="1800000046"/>
    <n v="4005314"/>
    <s v="Biaya Pemusnahan Limbah Non B3 ex PT PBI"/>
    <d v="2025-01-31T00:00:00"/>
    <s v="1800000046"/>
    <x v="0"/>
  </r>
  <r>
    <n v="100590"/>
    <x v="46"/>
    <x v="1"/>
    <s v="1400000092"/>
    <s v="11121151"/>
    <s v="2100001400"/>
    <d v="2025-02-19T00:00:00"/>
    <d v="2025-02-19T00:00:00"/>
    <x v="1"/>
    <x v="0"/>
    <d v="2024-12-30T00:00:00"/>
    <n v="51"/>
    <x v="4"/>
    <x v="3"/>
    <s v="IDR"/>
    <s v="1800000499"/>
    <n v="6415741"/>
    <s v=" Pot. Gaji Kary. Penugasan SI - SII 10.2024"/>
    <d v="2024-11-30T00:00:00"/>
    <s v="1800000499"/>
    <x v="3"/>
  </r>
  <r>
    <n v="100590"/>
    <x v="46"/>
    <x v="1"/>
    <s v="1400000093"/>
    <s v="11121151"/>
    <s v="2100001455"/>
    <d v="2025-02-19T00:00:00"/>
    <d v="2025-02-19T00:00:00"/>
    <x v="1"/>
    <x v="0"/>
    <d v="2025-01-30T00:00:00"/>
    <n v="20"/>
    <x v="0"/>
    <x v="0"/>
    <s v="IDR"/>
    <s v="1800000553"/>
    <n v="6597989"/>
    <s v=" Pot. Gaji Kary. Penugasan SI - SII 11.2024"/>
    <d v="2024-12-31T00:00:00"/>
    <s v="1800000553"/>
    <x v="3"/>
  </r>
  <r>
    <n v="101490"/>
    <x v="15"/>
    <x v="0"/>
    <s v="1400020215"/>
    <s v="11125421"/>
    <s v="PAID BY CMS BANK SYARIAH INDONESIA KC SURABAYA BAS"/>
    <d v="2025-02-19T00:00:00"/>
    <d v="2025-02-19T00:00:00"/>
    <x v="1"/>
    <x v="0"/>
    <d v="2025-03-02T00:00:00"/>
    <n v="-11"/>
    <x v="1"/>
    <x v="0"/>
    <s v="IDR"/>
    <s v="1800000048"/>
    <n v="17562080"/>
    <s v="Biaya Pemusnahan Limbah Sludge IPAL ex PT PBI"/>
    <d v="2025-01-31T00:00:00"/>
    <s v="1800000048"/>
    <x v="0"/>
  </r>
  <r>
    <n v="101490"/>
    <x v="15"/>
    <x v="0"/>
    <s v="1400020148"/>
    <s v="11125421"/>
    <s v="PAID BY CMS BANK SYARIAH INDONESIA KC SURABAYA BAS"/>
    <d v="2025-02-19T00:00:00"/>
    <d v="2025-02-19T00:00:00"/>
    <x v="1"/>
    <x v="0"/>
    <d v="2025-03-02T00:00:00"/>
    <n v="-11"/>
    <x v="1"/>
    <x v="0"/>
    <s v="IDR"/>
    <s v="1800000045"/>
    <n v="22850760"/>
    <s v="Biaya Pemusnahan Limbah Karbon Aktif ex PT PBI"/>
    <d v="2025-01-31T00:00:00"/>
    <s v="1800000045"/>
    <x v="0"/>
  </r>
  <r>
    <n v="101490"/>
    <x v="15"/>
    <x v="0"/>
    <s v="1400020150"/>
    <s v="11125421"/>
    <s v="PAID BY CMS BANK SYARIAH INDONESIA KC SURABAYA BAS"/>
    <d v="2025-02-19T00:00:00"/>
    <d v="2025-02-19T00:00:00"/>
    <x v="1"/>
    <x v="0"/>
    <d v="2025-03-02T00:00:00"/>
    <n v="-11"/>
    <x v="1"/>
    <x v="0"/>
    <s v="IDR"/>
    <s v="1800000049"/>
    <n v="26213628"/>
    <s v="Biaya Pemusnahan Limbah Sludge Non B3 ex PT PBI"/>
    <d v="2025-01-31T00:00:00"/>
    <s v="1800000049"/>
    <x v="0"/>
  </r>
  <r>
    <n v="101490"/>
    <x v="15"/>
    <x v="0"/>
    <s v="1400020195"/>
    <s v="11125421"/>
    <s v="PAID BY CMS BANK SYARIAH INDONESIA KC SURABAYA BAS"/>
    <d v="2025-02-19T00:00:00"/>
    <d v="2025-02-19T00:00:00"/>
    <x v="1"/>
    <x v="0"/>
    <d v="2025-03-02T00:00:00"/>
    <n v="-11"/>
    <x v="1"/>
    <x v="0"/>
    <s v="IDR"/>
    <s v="1800000043"/>
    <n v="27253870"/>
    <s v="Biaya Pemusnahan Limbah Bottom Ash NonB3 ex PT PBI"/>
    <d v="2025-01-31T00:00:00"/>
    <s v="1800000043"/>
    <x v="0"/>
  </r>
  <r>
    <n v="101490"/>
    <x v="15"/>
    <x v="0"/>
    <s v="1400020151"/>
    <s v="11125421"/>
    <s v="PAID BY CMS BANK SYARIAH INDONESIA KC SURABAYA BAS"/>
    <d v="2025-02-19T00:00:00"/>
    <d v="2025-02-19T00:00:00"/>
    <x v="1"/>
    <x v="0"/>
    <d v="2025-03-02T00:00:00"/>
    <n v="-11"/>
    <x v="1"/>
    <x v="0"/>
    <s v="IDR"/>
    <s v="1800000044"/>
    <n v="49575053"/>
    <s v="Biaya Pemusnahan Limbah FABA ex PT PBI"/>
    <d v="2025-01-31T00:00:00"/>
    <s v="1800000044"/>
    <x v="0"/>
  </r>
  <r>
    <n v="101493"/>
    <x v="57"/>
    <x v="0"/>
    <s v="1400020224"/>
    <s v="11125421"/>
    <s v="PAID BY CMS BANK SYARIAH INDONESIA KC SURABAYA BAS"/>
    <d v="2025-02-19T00:00:00"/>
    <d v="2025-02-19T00:00:00"/>
    <x v="1"/>
    <x v="0"/>
    <d v="2024-12-30T00:00:00"/>
    <n v="51"/>
    <x v="4"/>
    <x v="3"/>
    <s v="IDR"/>
    <s v="1800000758"/>
    <n v="335881560"/>
    <s v="Biaya Pemusnahan Limbah Sludge Paper ex PT SLG"/>
    <d v="2024-11-30T00:00:00"/>
    <s v="1800000758"/>
    <x v="0"/>
  </r>
  <r>
    <n v="100002"/>
    <x v="26"/>
    <x v="1"/>
    <s v="1400000097"/>
    <s v="11125421"/>
    <s v="PAID BY CMS BANK SYARIAH INDONESIA KC SURABAYA BAS"/>
    <d v="2025-02-20T00:00:00"/>
    <d v="2025-02-20T00:00:00"/>
    <x v="1"/>
    <x v="0"/>
    <d v="2024-11-30T00:00:00"/>
    <n v="82"/>
    <x v="5"/>
    <x v="4"/>
    <s v="IDR"/>
    <s v="1800000451"/>
    <n v="308736"/>
    <s v="Tagihan Air Sanitasi SWAB - Sep 24"/>
    <d v="2024-10-31T00:00:00"/>
    <s v="1800000451"/>
    <x v="6"/>
  </r>
  <r>
    <n v="100002"/>
    <x v="26"/>
    <x v="1"/>
    <s v="1400000096"/>
    <s v="11125421"/>
    <s v="PAID BY CMS BANK SYARIAH INDONESIA KC SURABAYA BAS"/>
    <d v="2025-02-20T00:00:00"/>
    <d v="2025-02-20T00:00:00"/>
    <x v="1"/>
    <x v="0"/>
    <d v="2024-11-30T00:00:00"/>
    <n v="82"/>
    <x v="5"/>
    <x v="4"/>
    <s v="IDR"/>
    <s v="1800000465"/>
    <n v="5335020"/>
    <s v="Tagihan Air Bersih SWAB - Okt 24"/>
    <d v="2024-10-31T00:00:00"/>
    <s v="1800000465"/>
    <x v="6"/>
  </r>
  <r>
    <n v="100002"/>
    <x v="26"/>
    <x v="1"/>
    <s v="1400020933"/>
    <s v="11125421"/>
    <s v="PAID BY CMS BANK SYARIAH INDONESIA KC SURABAYA BAS"/>
    <d v="2025-02-20T00:00:00"/>
    <d v="2025-02-20T00:00:00"/>
    <x v="1"/>
    <x v="0"/>
    <d v="2024-11-30T00:00:00"/>
    <n v="82"/>
    <x v="5"/>
    <x v="4"/>
    <s v="IDR"/>
    <s v="1800000694"/>
    <n v="7776798"/>
    <s v="Tagihan Pem. Listrik Tuban Swabina Agustus 2024"/>
    <d v="2024-10-31T00:00:00"/>
    <s v="1800000694"/>
    <x v="1"/>
  </r>
  <r>
    <n v="100000"/>
    <x v="22"/>
    <x v="1"/>
    <s v="1400000100"/>
    <s v="11125421"/>
    <s v="PAID BY CMS BANK SYARIAH INDONESIA KC SURABAYA BAS"/>
    <d v="2025-02-21T00:00:00"/>
    <d v="2025-02-21T00:00:00"/>
    <x v="1"/>
    <x v="0"/>
    <d v="2025-03-02T00:00:00"/>
    <n v="-9"/>
    <x v="1"/>
    <x v="0"/>
    <s v="IDR"/>
    <s v="1800000041"/>
    <n v="299600"/>
    <s v="Penagihan Air Bersih Januari 25"/>
    <d v="2025-01-31T00:00:00"/>
    <s v="1800000041"/>
    <x v="6"/>
  </r>
  <r>
    <n v="100009"/>
    <x v="6"/>
    <x v="1"/>
    <s v="1400000099"/>
    <s v="11125421"/>
    <s v="PAID BY CMS BANK SYARIAH INDONESIA KC SURABAYA BAS"/>
    <d v="2025-02-21T00:00:00"/>
    <d v="2025-02-21T00:00:00"/>
    <x v="1"/>
    <x v="0"/>
    <d v="2025-01-30T00:00:00"/>
    <n v="22"/>
    <x v="0"/>
    <x v="0"/>
    <s v="IDR"/>
    <s v="1800000541"/>
    <n v="18355349"/>
    <s v=" Pot. Gaji Kary. Penugasan SI - KIG 11.2024"/>
    <d v="2024-12-31T00:00:00"/>
    <s v="1800000541"/>
    <x v="3"/>
  </r>
  <r>
    <n v="100009"/>
    <x v="6"/>
    <x v="1"/>
    <s v="1400000098"/>
    <s v="11125421"/>
    <s v="PAID BY CMS BANK SYARIAH INDONESIA KC SURABAYA BAS"/>
    <d v="2025-02-21T00:00:00"/>
    <d v="2025-02-21T00:00:00"/>
    <x v="1"/>
    <x v="0"/>
    <d v="2025-03-02T00:00:00"/>
    <n v="-9"/>
    <x v="1"/>
    <x v="0"/>
    <s v="IDR"/>
    <s v="1800000005"/>
    <n v="18838075"/>
    <s v="Pot. Gaji Kary. Penugasan SI - KIG 12.2024"/>
    <d v="2025-01-31T00:00:00"/>
    <s v="1800000005"/>
    <x v="3"/>
  </r>
  <r>
    <n v="100137"/>
    <x v="4"/>
    <x v="1"/>
    <s v="1400000101"/>
    <s v="11121871"/>
    <s v="SWEEPING GRESIK"/>
    <d v="2025-02-21T00:00:00"/>
    <d v="2025-02-21T00:00:00"/>
    <x v="1"/>
    <x v="0"/>
    <d v="2025-02-17T00:00:00"/>
    <n v="4"/>
    <x v="0"/>
    <x v="0"/>
    <s v="IDR"/>
    <s v="1400000086"/>
    <n v="5500000000"/>
    <s v="PEMBAYARAN POKOK SHL GRESIK 26 SEPT 2018"/>
    <d v="2025-02-17T00:00:00"/>
    <s v="1800001507"/>
    <x v="2"/>
  </r>
  <r>
    <n v="101878"/>
    <x v="58"/>
    <x v="0"/>
    <s v="1400000103"/>
    <s v="11121161"/>
    <s v="Bayar Biaya Uji Lab (Permeability Beton)"/>
    <d v="2025-02-24T00:00:00"/>
    <d v="2025-02-24T00:00:00"/>
    <x v="1"/>
    <x v="0"/>
    <d v="2024-12-12T00:00:00"/>
    <n v="74"/>
    <x v="5"/>
    <x v="4"/>
    <s v="IDR"/>
    <s v="1400000540"/>
    <n v="117480"/>
    <s v="Kurang Bayar Biaya Uji Lab (Permeability Beton) -"/>
    <d v="2024-12-12T00:00:00"/>
    <s v="1800000581"/>
    <x v="11"/>
  </r>
  <r>
    <n v="101330"/>
    <x v="21"/>
    <x v="0"/>
    <s v="1400021718"/>
    <s v="11123101"/>
    <s v="1800000811"/>
    <d v="2025-02-24T00:00:00"/>
    <d v="2025-02-24T00:00:00"/>
    <x v="1"/>
    <x v="0"/>
    <d v="2025-01-30T00:00:00"/>
    <n v="25"/>
    <x v="0"/>
    <x v="0"/>
    <s v="IDR"/>
    <s v="1800000811"/>
    <n v="640920"/>
    <s v="Biaya Pemusnahan Limbah Steel Slag ex PT CIM"/>
    <d v="2024-12-31T00:00:00"/>
    <s v="1800000811"/>
    <x v="0"/>
  </r>
  <r>
    <n v="101526"/>
    <x v="59"/>
    <x v="0"/>
    <s v="1400000106"/>
    <s v="11121161"/>
    <s v="Tagihan Uji Lab Permeability Beton - Jan 25"/>
    <d v="2025-02-24T00:00:00"/>
    <d v="2025-02-24T00:00:00"/>
    <x v="1"/>
    <x v="0"/>
    <d v="2025-03-02T00:00:00"/>
    <n v="-6"/>
    <x v="1"/>
    <x v="0"/>
    <s v="IDR"/>
    <s v="1800000050"/>
    <n v="1164120"/>
    <s v="Tagihan Uji Lab Permeability Beton - Jan 25"/>
    <d v="2025-01-31T00:00:00"/>
    <s v="1800000050"/>
    <x v="11"/>
  </r>
  <r>
    <n v="101532"/>
    <x v="60"/>
    <x v="0"/>
    <s v="1400000107"/>
    <s v="11121161"/>
    <s v="Bayar Biaya Uji Lab (Permeability Beton)"/>
    <d v="2025-02-24T00:00:00"/>
    <d v="2025-02-24T00:00:00"/>
    <x v="1"/>
    <x v="0"/>
    <d v="2025-03-02T00:00:00"/>
    <n v="-6"/>
    <x v="1"/>
    <x v="0"/>
    <s v="IDR"/>
    <s v="1800000049"/>
    <n v="1164120"/>
    <s v="Tagihan Uji Lab Permeability Beton - Jan 25"/>
    <d v="2025-01-31T00:00:00"/>
    <s v="1800000049"/>
    <x v="11"/>
  </r>
  <r>
    <n v="101894"/>
    <x v="61"/>
    <x v="0"/>
    <s v="1400000104"/>
    <s v="11121161"/>
    <n v="0"/>
    <d v="2025-02-24T00:00:00"/>
    <d v="2025-02-24T00:00:00"/>
    <x v="1"/>
    <x v="0"/>
    <d v="2025-01-31T00:00:00"/>
    <n v="24"/>
    <x v="0"/>
    <x v="0"/>
    <s v="IDR"/>
    <s v="1800000061"/>
    <n v="1164120"/>
    <s v="Tagihan Uji Lab Permeability Beton - Jan 25"/>
    <d v="2025-01-31T00:00:00"/>
    <s v="1800000061"/>
    <x v="11"/>
  </r>
  <r>
    <n v="101879"/>
    <x v="62"/>
    <x v="0"/>
    <s v="1400000102"/>
    <s v="11121161"/>
    <s v="Taginah Uji Lab Analisa Fisik"/>
    <d v="2025-02-24T00:00:00"/>
    <d v="2025-02-24T00:00:00"/>
    <x v="1"/>
    <x v="0"/>
    <d v="2024-12-31T00:00:00"/>
    <n v="55"/>
    <x v="4"/>
    <x v="3"/>
    <s v="IDR"/>
    <s v="1800000588"/>
    <n v="1480740"/>
    <s v="Taginah Uji Lab Analisa Fisika XRF XRD - Des 24"/>
    <d v="2024-12-31T00:00:00"/>
    <s v="1800000588"/>
    <x v="11"/>
  </r>
  <r>
    <n v="100008"/>
    <x v="63"/>
    <x v="1"/>
    <s v="1400000105"/>
    <s v="11121161"/>
    <s v="PAID BY CMS BANK MANDIRI KC GRESIK RN 2100001382"/>
    <d v="2025-02-24T00:00:00"/>
    <d v="2025-02-24T00:00:00"/>
    <x v="1"/>
    <x v="0"/>
    <d v="2024-12-30T00:00:00"/>
    <n v="56"/>
    <x v="4"/>
    <x v="3"/>
    <s v="IDR"/>
    <s v="1800000486"/>
    <n v="26448391"/>
    <s v=" Pot. Gaji Kary. Penugasan SI - IKSG 10.2024"/>
    <d v="2024-11-30T00:00:00"/>
    <s v="1800000486"/>
    <x v="3"/>
  </r>
  <r>
    <n v="101330"/>
    <x v="21"/>
    <x v="0"/>
    <s v="1400021719"/>
    <s v="11123101"/>
    <s v="1800000810"/>
    <d v="2025-02-24T00:00:00"/>
    <d v="2025-02-24T00:00:00"/>
    <x v="1"/>
    <x v="0"/>
    <d v="2025-01-30T00:00:00"/>
    <n v="25"/>
    <x v="0"/>
    <x v="0"/>
    <s v="IDR"/>
    <s v="1800000810"/>
    <n v="101483360"/>
    <s v="Biaya Pemusnahan Limbah SBE ex PT CIM"/>
    <d v="2024-12-31T00:00:00"/>
    <s v="1800000810"/>
    <x v="0"/>
  </r>
  <r>
    <n v="101330"/>
    <x v="21"/>
    <x v="0"/>
    <s v="1400021720"/>
    <s v="11123101"/>
    <s v="1800000809"/>
    <d v="2025-02-24T00:00:00"/>
    <d v="2025-02-24T00:00:00"/>
    <x v="1"/>
    <x v="0"/>
    <d v="2025-01-30T00:00:00"/>
    <n v="25"/>
    <x v="0"/>
    <x v="0"/>
    <s v="IDR"/>
    <s v="1800000809"/>
    <n v="209197923"/>
    <s v="Biaya Pemusnahan Limbah FABA ex PT CIM"/>
    <d v="2024-12-31T00:00:00"/>
    <s v="1800000809"/>
    <x v="0"/>
  </r>
  <r>
    <n v="101305"/>
    <x v="9"/>
    <x v="1"/>
    <s v="1400000108"/>
    <s v="11125421"/>
    <s v="PAID BY CMS BANK SYARIAH INDONESIA KC SURABAYA BAS"/>
    <d v="2025-02-25T00:00:00"/>
    <d v="2025-02-25T00:00:00"/>
    <x v="1"/>
    <x v="0"/>
    <d v="2025-03-02T00:00:00"/>
    <n v="-5"/>
    <x v="1"/>
    <x v="0"/>
    <s v="IDR"/>
    <s v="1800000008"/>
    <n v="2994176"/>
    <s v="Pot. Gaji Kary. Penugasan SI - SID  12.2024"/>
    <d v="2025-01-31T00:00:00"/>
    <s v="1800000008"/>
    <x v="3"/>
  </r>
  <r>
    <n v="101506"/>
    <x v="64"/>
    <x v="0"/>
    <s v="1400022110"/>
    <s v="11123101"/>
    <s v="Biaya Pemusnahan Limbah Bottom Ash ex PT SBL"/>
    <d v="2025-02-25T00:00:00"/>
    <d v="2025-02-25T00:00:00"/>
    <x v="1"/>
    <x v="0"/>
    <d v="2022-09-30T00:00:00"/>
    <n v="879"/>
    <x v="6"/>
    <x v="5"/>
    <s v="IDR"/>
    <s v="1800000456"/>
    <n v="22789393"/>
    <s v="Biaya Pemusnahan Limbah Bottom Ash ex PT SBL"/>
    <d v="2022-08-31T00:00:00"/>
    <s v="1800000456"/>
    <x v="0"/>
  </r>
  <r>
    <n v="101118"/>
    <x v="53"/>
    <x v="0"/>
    <s v="0100037845"/>
    <n v="0"/>
    <n v="0"/>
    <d v="2025-02-26T00:00:00"/>
    <d v="2025-02-26T00:00:00"/>
    <x v="1"/>
    <x v="0"/>
    <d v="2025-02-03T00:00:00"/>
    <n v="23"/>
    <x v="0"/>
    <x v="0"/>
    <s v="IDR"/>
    <s v="1400015332"/>
    <n v="32076"/>
    <s v="Kurang Bayar PPh Biaya Pemusnahan Limbah Resid"/>
    <d v="2025-02-03T00:00:00"/>
    <s v="1800000827"/>
    <x v="12"/>
  </r>
  <r>
    <n v="101830"/>
    <x v="16"/>
    <x v="0"/>
    <s v="0100037847"/>
    <n v="0"/>
    <n v="0"/>
    <d v="2025-02-26T00:00:00"/>
    <d v="2025-02-26T00:00:00"/>
    <x v="1"/>
    <x v="0"/>
    <d v="2025-01-13T00:00:00"/>
    <n v="44"/>
    <x v="4"/>
    <x v="3"/>
    <s v="IDR"/>
    <s v="1400008878"/>
    <n v="56628"/>
    <s v="Kurang bayar Biaya Pemusnahan Limbah SBE ex PT AJT"/>
    <d v="2025-01-13T00:00:00"/>
    <s v="1800000848"/>
    <x v="0"/>
  </r>
  <r>
    <n v="100733"/>
    <x v="49"/>
    <x v="0"/>
    <s v="0100037841"/>
    <n v="0"/>
    <n v="0"/>
    <d v="2025-02-26T00:00:00"/>
    <d v="2025-02-26T00:00:00"/>
    <x v="1"/>
    <x v="0"/>
    <d v="2025-01-31T00:00:00"/>
    <n v="26"/>
    <x v="0"/>
    <x v="0"/>
    <s v="IDR"/>
    <s v="1400013430"/>
    <n v="184100"/>
    <s v="Kurang Bayar PPh Biaya Pemusnahan Limbah Carbo"/>
    <d v="2025-01-31T00:00:00"/>
    <s v="1800000815"/>
    <x v="12"/>
  </r>
  <r>
    <n v="100733"/>
    <x v="49"/>
    <x v="0"/>
    <s v="0100037842"/>
    <n v="0"/>
    <n v="0"/>
    <d v="2025-02-26T00:00:00"/>
    <d v="2025-02-26T00:00:00"/>
    <x v="1"/>
    <x v="0"/>
    <d v="2025-01-31T00:00:00"/>
    <n v="26"/>
    <x v="0"/>
    <x v="0"/>
    <s v="IDR"/>
    <s v="1400013431"/>
    <n v="237800"/>
    <s v="Kurang Bayar PPh Biaya Pemusnahan Limbah Sludg"/>
    <d v="2025-01-31T00:00:00"/>
    <s v="1800000816"/>
    <x v="12"/>
  </r>
  <r>
    <n v="100733"/>
    <x v="49"/>
    <x v="0"/>
    <s v="0100037840"/>
    <n v="0"/>
    <n v="0"/>
    <d v="2025-02-26T00:00:00"/>
    <d v="2025-02-26T00:00:00"/>
    <x v="1"/>
    <x v="0"/>
    <d v="2025-01-31T00:00:00"/>
    <n v="26"/>
    <x v="0"/>
    <x v="0"/>
    <s v="IDR"/>
    <s v="1400013429"/>
    <n v="463144"/>
    <s v="Kurang Bayar PPh Biaya Pemusnahan Limbah FABA"/>
    <d v="2025-01-31T00:00:00"/>
    <s v="1800000814"/>
    <x v="12"/>
  </r>
  <r>
    <n v="101118"/>
    <x v="53"/>
    <x v="0"/>
    <s v="0100037844"/>
    <n v="0"/>
    <n v="0"/>
    <d v="2025-02-26T00:00:00"/>
    <d v="2025-02-26T00:00:00"/>
    <x v="1"/>
    <x v="0"/>
    <d v="2025-02-03T00:00:00"/>
    <n v="23"/>
    <x v="0"/>
    <x v="0"/>
    <s v="IDR"/>
    <s v="1400015331"/>
    <n v="782748"/>
    <s v="Kurang Bayar PPh Biaya Pemusnahan Limbah Botto"/>
    <d v="2025-02-03T00:00:00"/>
    <s v="1800000826"/>
    <x v="12"/>
  </r>
  <r>
    <n v="100011"/>
    <x v="43"/>
    <x v="1"/>
    <s v="0100001950"/>
    <n v="0"/>
    <n v="0"/>
    <d v="2025-02-26T00:00:00"/>
    <d v="2025-02-26T00:00:00"/>
    <x v="1"/>
    <x v="0"/>
    <d v="2025-01-30T00:00:00"/>
    <n v="27"/>
    <x v="0"/>
    <x v="0"/>
    <s v="IDR"/>
    <s v="1400000063"/>
    <n v="1566863"/>
    <s v="Kurang Bayar PPh Man. Fee UTSG - Tantiem TB202"/>
    <d v="2025-01-30T00:00:00"/>
    <s v="1800000701"/>
    <x v="12"/>
  </r>
  <r>
    <n v="101539"/>
    <x v="5"/>
    <x v="0"/>
    <s v="1400023482"/>
    <s v="11123101"/>
    <s v="PT WAHYU SEJATI TUJUH"/>
    <d v="2025-02-27T00:00:00"/>
    <d v="2025-02-27T00:00:00"/>
    <x v="1"/>
    <x v="0"/>
    <d v="2024-05-11T00:00:00"/>
    <n v="292"/>
    <x v="2"/>
    <x v="1"/>
    <s v="IDR"/>
    <s v="1400077266"/>
    <n v="2000"/>
    <s v="RESIDUAL INV 1800000537"/>
    <d v="2024-05-11T00:00:00"/>
    <s v="1800000537"/>
    <x v="0"/>
  </r>
  <r>
    <n v="100001"/>
    <x v="23"/>
    <x v="1"/>
    <s v="1400023483"/>
    <s v="11125421"/>
    <s v="PAID BY CMS BANK SYARIAH INDONESIA KC SURABAYA BAS"/>
    <d v="2025-02-27T00:00:00"/>
    <d v="2025-02-27T00:00:00"/>
    <x v="1"/>
    <x v="0"/>
    <d v="2025-03-02T00:00:00"/>
    <n v="-3"/>
    <x v="1"/>
    <x v="0"/>
    <s v="IDR"/>
    <s v="1800000003"/>
    <n v="378702"/>
    <s v="TAGIHAN LISTRIK KOPERASI KONSUMEN KWSG - DES 24"/>
    <d v="2025-01-31T00:00:00"/>
    <s v="1800000003"/>
    <x v="1"/>
  </r>
  <r>
    <n v="100003"/>
    <x v="44"/>
    <x v="1"/>
    <s v="1400000111"/>
    <s v="11121161"/>
    <s v="PAID BY CMS BANK MANDIRI KC GRESIK RN 2100001463"/>
    <d v="2025-02-27T00:00:00"/>
    <d v="2025-02-27T00:00:00"/>
    <x v="1"/>
    <x v="0"/>
    <d v="2025-03-02T00:00:00"/>
    <n v="-3"/>
    <x v="1"/>
    <x v="0"/>
    <s v="IDR"/>
    <s v="1800000043"/>
    <n v="502900"/>
    <s v="Penagihan Air Bersih Januari 25"/>
    <d v="2025-01-31T00:00:00"/>
    <s v="1800000043"/>
    <x v="6"/>
  </r>
  <r>
    <n v="101539"/>
    <x v="5"/>
    <x v="0"/>
    <s v="1400023482"/>
    <s v="11123101"/>
    <s v="PT WAHYU SEJATI TUJUH"/>
    <d v="2025-02-27T00:00:00"/>
    <d v="2025-02-27T00:00:00"/>
    <x v="1"/>
    <x v="0"/>
    <d v="2024-08-30T00:00:00"/>
    <n v="181"/>
    <x v="2"/>
    <x v="1"/>
    <s v="IDR"/>
    <s v="1800000502"/>
    <n v="1243363"/>
    <s v="Biaya Pemusnahan Limbah Fly Ash ex PT WST"/>
    <d v="2024-07-31T00:00:00"/>
    <s v="1800000502"/>
    <x v="0"/>
  </r>
  <r>
    <n v="100001"/>
    <x v="23"/>
    <x v="1"/>
    <s v="1400000109"/>
    <s v="11125421"/>
    <s v="PAID BY CMS BANK SYARIAH INDONESIA KC SURABAYA BAS"/>
    <d v="2025-02-27T00:00:00"/>
    <d v="2025-02-27T00:00:00"/>
    <x v="1"/>
    <x v="0"/>
    <d v="2025-03-02T00:00:00"/>
    <n v="-3"/>
    <x v="1"/>
    <x v="0"/>
    <s v="IDR"/>
    <s v="1800000040"/>
    <n v="3938670"/>
    <s v="Penagihan Air Bersih Januari 25"/>
    <d v="2025-01-31T00:00:00"/>
    <s v="1800000040"/>
    <x v="6"/>
  </r>
  <r>
    <n v="100018"/>
    <x v="35"/>
    <x v="1"/>
    <s v="1400000110"/>
    <s v="11125421"/>
    <s v="PAID BY CMS BANK SYARIAH INDONESIA KC SURABAYA BAS"/>
    <d v="2025-02-27T00:00:00"/>
    <d v="2025-02-27T00:00:00"/>
    <x v="1"/>
    <x v="0"/>
    <d v="2025-03-02T00:00:00"/>
    <n v="-3"/>
    <x v="1"/>
    <x v="0"/>
    <s v="IDR"/>
    <s v="1800000010"/>
    <n v="11216983"/>
    <s v="Pot. Gaji Kary. Penugasan SI - SMBR 12.2024"/>
    <d v="2025-01-31T00:00:00"/>
    <s v="1800000010"/>
    <x v="3"/>
  </r>
  <r>
    <n v="100733"/>
    <x v="49"/>
    <x v="0"/>
    <s v="1400023484"/>
    <s v="11125421"/>
    <s v="PAID BY CMS BANK SYARIAH INDONESIA KC SURABAYA BAS"/>
    <d v="2025-02-27T00:00:00"/>
    <d v="2025-02-27T00:00:00"/>
    <x v="1"/>
    <x v="0"/>
    <d v="2025-03-02T00:00:00"/>
    <n v="-3"/>
    <x v="1"/>
    <x v="0"/>
    <s v="IDR"/>
    <s v="1800000030"/>
    <n v="20143200"/>
    <s v="Biaya Pemusnahan Limbah Sludge IPAL ex PT JSLH"/>
    <d v="2025-01-31T00:00:00"/>
    <s v="1800000030"/>
    <x v="0"/>
  </r>
  <r>
    <n v="101539"/>
    <x v="5"/>
    <x v="0"/>
    <s v="1400023482"/>
    <s v="11123101"/>
    <s v="PT WAHYU SEJATI TUJUH"/>
    <d v="2025-02-27T00:00:00"/>
    <d v="2025-02-27T00:00:00"/>
    <x v="1"/>
    <x v="0"/>
    <d v="2024-08-30T00:00:00"/>
    <n v="181"/>
    <x v="2"/>
    <x v="1"/>
    <s v="IDR"/>
    <s v="1800000501"/>
    <n v="23090778"/>
    <s v="Biaya Pemusnahan Limbah Dust Aluminium ex PT WST"/>
    <d v="2024-07-31T00:00:00"/>
    <s v="1800000501"/>
    <x v="0"/>
  </r>
  <r>
    <n v="100733"/>
    <x v="49"/>
    <x v="0"/>
    <s v="1400023489"/>
    <s v="11125421"/>
    <s v="PAID BY CMS BANK SYARIAH INDONESIA KC SURABAYA BAS"/>
    <d v="2025-02-27T00:00:00"/>
    <d v="2025-02-27T00:00:00"/>
    <x v="1"/>
    <x v="0"/>
    <d v="2025-03-02T00:00:00"/>
    <n v="-3"/>
    <x v="1"/>
    <x v="0"/>
    <s v="IDR"/>
    <s v="1800000028"/>
    <n v="29280779"/>
    <s v="Biaya Pemusnahan Limbah FABA ex PT JSLH"/>
    <d v="2025-01-31T00:00:00"/>
    <s v="1800000028"/>
    <x v="0"/>
  </r>
  <r>
    <n v="100733"/>
    <x v="49"/>
    <x v="0"/>
    <s v="1400023490"/>
    <s v="11125421"/>
    <s v="PAID BY CMS BANK SYARIAH INDONESIA KC SURABAYA BAS"/>
    <d v="2025-02-27T00:00:00"/>
    <d v="2025-02-27T00:00:00"/>
    <x v="1"/>
    <x v="0"/>
    <d v="2025-03-02T00:00:00"/>
    <n v="-3"/>
    <x v="1"/>
    <x v="0"/>
    <s v="IDR"/>
    <s v="1800000029"/>
    <n v="33522950"/>
    <s v="Biaya Pemusnahan Limbah Karbon Aktif ex PT JSLH"/>
    <d v="2025-01-31T00:00:00"/>
    <s v="1800000029"/>
    <x v="0"/>
  </r>
  <r>
    <n v="100733"/>
    <x v="49"/>
    <x v="0"/>
    <s v="1400023491"/>
    <s v="11125421"/>
    <s v="PAID BY CMS BANK SYARIAH INDONESIA KC SURABAYA BAS"/>
    <d v="2025-02-27T00:00:00"/>
    <d v="2025-02-27T00:00:00"/>
    <x v="1"/>
    <x v="0"/>
    <d v="2025-03-02T00:00:00"/>
    <n v="-3"/>
    <x v="1"/>
    <x v="0"/>
    <s v="IDR"/>
    <s v="1800000031"/>
    <n v="52477832"/>
    <s v="Biaya Pemusnahan Limbah SBE ex PT JSLH"/>
    <d v="2025-01-31T00:00:00"/>
    <s v="1800000031"/>
    <x v="0"/>
  </r>
  <r>
    <n v="100008"/>
    <x v="63"/>
    <x v="1"/>
    <s v="1400000119"/>
    <s v="11121161"/>
    <s v="Tagihan Air Sanitasi IKSG 08-09/24"/>
    <d v="2025-02-28T00:00:00"/>
    <d v="2025-02-28T00:00:00"/>
    <x v="1"/>
    <x v="0"/>
    <d v="2024-11-30T00:00:00"/>
    <n v="90"/>
    <x v="3"/>
    <x v="2"/>
    <s v="IDR"/>
    <s v="1800000452"/>
    <n v="40110"/>
    <s v="Tagihan Air Sanitasi IKSG - Sep 24"/>
    <d v="2024-10-31T00:00:00"/>
    <s v="1800000452"/>
    <x v="6"/>
  </r>
  <r>
    <n v="100008"/>
    <x v="63"/>
    <x v="1"/>
    <s v="1400000119"/>
    <s v="11121161"/>
    <s v="Tagihan Air Sanitasi IKSG 08-09/24"/>
    <d v="2025-02-28T00:00:00"/>
    <d v="2025-02-28T00:00:00"/>
    <x v="1"/>
    <x v="0"/>
    <d v="2024-10-30T00:00:00"/>
    <n v="121"/>
    <x v="2"/>
    <x v="1"/>
    <s v="IDR"/>
    <s v="1800000401"/>
    <n v="91960"/>
    <s v="Tagihan Air Sanitasi IKSG - Agustus 24"/>
    <d v="2024-09-30T00:00:00"/>
    <s v="1800000401"/>
    <x v="6"/>
  </r>
  <r>
    <n v="101284"/>
    <x v="54"/>
    <x v="1"/>
    <s v="1400000116"/>
    <s v="11125421"/>
    <s v="PAID BY CMS BANK SYARIAH INDONESIA KC SURABAYA BAS"/>
    <d v="2025-02-28T00:00:00"/>
    <d v="2025-02-28T00:00:00"/>
    <x v="1"/>
    <x v="0"/>
    <d v="2025-03-02T00:00:00"/>
    <n v="-2"/>
    <x v="1"/>
    <x v="0"/>
    <s v="IDR"/>
    <s v="1800000032"/>
    <n v="422075"/>
    <s v="Biaya Tagihan Listrik Kopi Kilen Jan 25"/>
    <d v="2025-01-31T00:00:00"/>
    <s v="1800000032"/>
    <x v="1"/>
  </r>
  <r>
    <n v="101860"/>
    <x v="65"/>
    <x v="0"/>
    <s v="1400024456"/>
    <s v="11121161"/>
    <s v="PDP GS JAN25 PEL. GS ABDUL QOHAR"/>
    <d v="2025-02-28T00:00:00"/>
    <d v="2025-02-28T00:00:00"/>
    <x v="1"/>
    <x v="0"/>
    <d v="2025-02-28T00:00:00"/>
    <n v="0"/>
    <x v="0"/>
    <x v="0"/>
    <s v="IDR"/>
    <s v="1800000084"/>
    <n v="1480000"/>
    <s v="PENDAPATAN GRAHA SANDIYA JANUARI 2025"/>
    <d v="2025-02-28T00:00:00"/>
    <s v="1800000084"/>
    <x v="7"/>
  </r>
  <r>
    <n v="101871"/>
    <x v="66"/>
    <x v="0"/>
    <s v="1400024453"/>
    <s v="11121161"/>
    <s v="PDP GS JAN25 PEL. GS SINGGIH WIDAYAT"/>
    <d v="2025-02-28T00:00:00"/>
    <d v="2025-02-28T00:00:00"/>
    <x v="1"/>
    <x v="0"/>
    <d v="2025-02-28T00:00:00"/>
    <n v="0"/>
    <x v="0"/>
    <x v="0"/>
    <s v="IDR"/>
    <s v="1800000081"/>
    <n v="1515000"/>
    <s v="PENDAPATAN GRAHA SANDIYA JANUARI 2025"/>
    <d v="2025-02-28T00:00:00"/>
    <s v="1800000081"/>
    <x v="7"/>
  </r>
  <r>
    <n v="101822"/>
    <x v="67"/>
    <x v="0"/>
    <s v="1400024498"/>
    <s v="11121161"/>
    <s v="PDP GS JAN25 UM. GS SITI ROHANAH"/>
    <d v="2025-02-28T00:00:00"/>
    <d v="2025-02-28T00:00:00"/>
    <x v="1"/>
    <x v="0"/>
    <d v="2025-02-28T00:00:00"/>
    <n v="0"/>
    <x v="0"/>
    <x v="0"/>
    <s v="IDR"/>
    <s v="1800000078"/>
    <n v="2000000"/>
    <s v="PENDAPATAN GRAHA SANDIYA JANUARI 2025"/>
    <d v="2025-02-28T00:00:00"/>
    <s v="1800000078"/>
    <x v="7"/>
  </r>
  <r>
    <n v="101895"/>
    <x v="68"/>
    <x v="0"/>
    <s v="1400024500"/>
    <s v="11121161"/>
    <s v="PDP GS JAN25 UM. GS MOH. ZAMRONI A.M."/>
    <d v="2025-02-28T00:00:00"/>
    <d v="2025-02-28T00:00:00"/>
    <x v="1"/>
    <x v="0"/>
    <d v="2025-02-28T00:00:00"/>
    <n v="0"/>
    <x v="0"/>
    <x v="0"/>
    <s v="IDR"/>
    <s v="1800000073"/>
    <n v="2000000"/>
    <s v="PENDAPATAN GRAHA SANDIYA JANUARI 2025"/>
    <d v="2025-02-28T00:00:00"/>
    <s v="1800000073"/>
    <x v="7"/>
  </r>
  <r>
    <n v="101896"/>
    <x v="69"/>
    <x v="0"/>
    <s v="1400024499"/>
    <s v="11121161"/>
    <s v="PDP GS JAN25 UM. GS MOH. ZAMRONI A.M."/>
    <d v="2025-02-28T00:00:00"/>
    <d v="2025-02-28T00:00:00"/>
    <x v="1"/>
    <x v="0"/>
    <d v="2025-02-28T00:00:00"/>
    <n v="0"/>
    <x v="0"/>
    <x v="0"/>
    <s v="IDR"/>
    <s v="1800000074"/>
    <n v="2000000"/>
    <s v="PENDAPATAN GRAHA SANDIYA JANUARI 2025"/>
    <d v="2025-02-28T00:00:00"/>
    <s v="1800000074"/>
    <x v="7"/>
  </r>
  <r>
    <n v="101897"/>
    <x v="70"/>
    <x v="0"/>
    <s v="1400024457"/>
    <s v="11121161"/>
    <s v="PDP GS JAN25 UPL. GS MOH. BADRUS SALAM"/>
    <d v="2025-02-28T00:00:00"/>
    <d v="2025-02-28T00:00:00"/>
    <x v="1"/>
    <x v="0"/>
    <d v="2025-02-28T00:00:00"/>
    <n v="0"/>
    <x v="0"/>
    <x v="0"/>
    <s v="IDR"/>
    <s v="1800000075"/>
    <n v="2000000"/>
    <s v="PENDAPATAN GRAHA SANDIYA JANUARI 2025"/>
    <d v="2025-02-28T00:00:00"/>
    <s v="1800000075"/>
    <x v="7"/>
  </r>
  <r>
    <n v="101898"/>
    <x v="71"/>
    <x v="0"/>
    <s v="1400024497"/>
    <s v="11121161"/>
    <s v="PDP GS JAN25 UM. GS RACHMAD AGUS P."/>
    <d v="2025-02-28T00:00:00"/>
    <d v="2025-02-28T00:00:00"/>
    <x v="1"/>
    <x v="0"/>
    <d v="2025-02-28T00:00:00"/>
    <n v="0"/>
    <x v="0"/>
    <x v="0"/>
    <s v="IDR"/>
    <s v="1800000076"/>
    <n v="2000000"/>
    <s v="PENDAPATAN GRAHA SANDIYA JANUARI 2025"/>
    <d v="2025-02-28T00:00:00"/>
    <s v="1800000076"/>
    <x v="7"/>
  </r>
  <r>
    <n v="101899"/>
    <x v="72"/>
    <x v="0"/>
    <s v="1400024450"/>
    <s v="11121161"/>
    <s v="NUR ALVIANITA ERWIN DP Graha Yuswiyanto_13/01"/>
    <d v="2025-02-28T00:00:00"/>
    <d v="2025-02-28T00:00:00"/>
    <x v="1"/>
    <x v="0"/>
    <d v="2025-02-28T00:00:00"/>
    <n v="0"/>
    <x v="0"/>
    <x v="0"/>
    <s v="IDR"/>
    <s v="1800000077"/>
    <n v="2000000"/>
    <s v="PENDAPATAN GRAHA SANDIYA JANUARI 2025"/>
    <d v="2025-02-28T00:00:00"/>
    <s v="1800000077"/>
    <x v="7"/>
  </r>
  <r>
    <n v="100069"/>
    <x v="14"/>
    <x v="0"/>
    <s v="1400023939"/>
    <s v="11121161"/>
    <s v="TAGIHAN LISTRIK MANDIRI DESEMBER 2023"/>
    <d v="2025-02-28T00:00:00"/>
    <d v="2025-02-28T00:00:00"/>
    <x v="1"/>
    <x v="0"/>
    <d v="2024-03-01T00:00:00"/>
    <n v="364"/>
    <x v="2"/>
    <x v="1"/>
    <s v="IDR"/>
    <s v="1800000000"/>
    <n v="3294288"/>
    <s v="TAGIHAN LISTRIK MANDIRI DESEMBER 2023"/>
    <d v="2024-01-31T00:00:00"/>
    <s v="1800000000"/>
    <x v="1"/>
  </r>
  <r>
    <n v="100008"/>
    <x v="63"/>
    <x v="1"/>
    <s v="1400024501"/>
    <s v="11121161"/>
    <s v="Tagihan Barang Gudang IKSG November 2024"/>
    <d v="2025-02-28T00:00:00"/>
    <d v="2025-02-28T00:00:00"/>
    <x v="1"/>
    <x v="0"/>
    <d v="2025-01-30T00:00:00"/>
    <n v="29"/>
    <x v="0"/>
    <x v="0"/>
    <s v="IDR"/>
    <s v="1800000852"/>
    <n v="3517199"/>
    <s v="Tagihan Barang Gudang IKSG November 2024"/>
    <d v="2024-12-31T00:00:00"/>
    <s v="1800000852"/>
    <x v="13"/>
  </r>
  <r>
    <n v="100672"/>
    <x v="18"/>
    <x v="0"/>
    <s v="1400023940"/>
    <s v="11121161"/>
    <s v="Biaya Pemusnahan"/>
    <d v="2025-02-28T00:00:00"/>
    <d v="2025-02-28T00:00:00"/>
    <x v="1"/>
    <x v="0"/>
    <d v="2025-02-03T00:00:00"/>
    <n v="25"/>
    <x v="0"/>
    <x v="0"/>
    <s v="IDR"/>
    <s v="1400019877"/>
    <n v="4000000"/>
    <s v="Kurang Bayar Biaya Pemusnahan"/>
    <d v="2025-02-03T00:00:00"/>
    <s v="1800000265"/>
    <x v="0"/>
  </r>
  <r>
    <n v="100144"/>
    <x v="13"/>
    <x v="1"/>
    <s v="1400000114"/>
    <s v="11121161"/>
    <s v=" Pot. Gaji Kary. Penugasan SI - SISI 03.2024"/>
    <d v="2025-02-28T00:00:00"/>
    <d v="2025-02-28T00:00:00"/>
    <x v="1"/>
    <x v="0"/>
    <d v="2024-05-30T00:00:00"/>
    <n v="274"/>
    <x v="2"/>
    <x v="1"/>
    <s v="IDR"/>
    <s v="1800000162"/>
    <n v="9094203"/>
    <s v=" Pot. Gaji Kary. Penugasan SI - SISI 03.2024"/>
    <d v="2024-04-30T00:00:00"/>
    <s v="1800000162"/>
    <x v="3"/>
  </r>
  <r>
    <n v="101869"/>
    <x v="73"/>
    <x v="0"/>
    <s v="1400024451"/>
    <s v="11121161"/>
    <s v="PDP GS JAN25 PEL GS KUSNO ANDRIYONO"/>
    <d v="2025-02-28T00:00:00"/>
    <d v="2025-02-28T00:00:00"/>
    <x v="1"/>
    <x v="0"/>
    <d v="2025-02-28T00:00:00"/>
    <n v="0"/>
    <x v="0"/>
    <x v="0"/>
    <s v="IDR"/>
    <s v="1800000079"/>
    <n v="9425000"/>
    <s v="PENDAPATAN GRAHA SANDIYA JANUARI 2025"/>
    <d v="2025-02-28T00:00:00"/>
    <s v="1800000079"/>
    <x v="7"/>
  </r>
  <r>
    <n v="101872"/>
    <x v="74"/>
    <x v="0"/>
    <s v="1400024454"/>
    <s v="11121161"/>
    <s v="PDP GS JAN25 PEL GS. DURI PURWANTO"/>
    <d v="2025-02-28T00:00:00"/>
    <d v="2025-02-28T00:00:00"/>
    <x v="1"/>
    <x v="0"/>
    <d v="2025-02-28T00:00:00"/>
    <n v="0"/>
    <x v="0"/>
    <x v="0"/>
    <s v="IDR"/>
    <s v="1800000082"/>
    <n v="9770000"/>
    <s v="PENDAPATAN GRAHA SANDIYA JANUARI 2025"/>
    <d v="2025-02-28T00:00:00"/>
    <s v="1800000082"/>
    <x v="7"/>
  </r>
  <r>
    <n v="101873"/>
    <x v="75"/>
    <x v="0"/>
    <s v="1400024455"/>
    <s v="11121161"/>
    <s v="PDP GS JAN25 PEL. GS SRI SUWARSI"/>
    <d v="2025-02-28T00:00:00"/>
    <d v="2025-02-28T00:00:00"/>
    <x v="1"/>
    <x v="0"/>
    <d v="2025-02-28T00:00:00"/>
    <n v="0"/>
    <x v="0"/>
    <x v="0"/>
    <s v="IDR"/>
    <s v="1800000083"/>
    <n v="12020000"/>
    <s v="PENDAPATAN GRAHA SANDIYA JANUARI 2025"/>
    <d v="2025-02-28T00:00:00"/>
    <s v="1800000083"/>
    <x v="7"/>
  </r>
  <r>
    <n v="101870"/>
    <x v="76"/>
    <x v="0"/>
    <s v="1400024452"/>
    <s v="11121161"/>
    <s v="PDP GS JAN25 PEL. GS INDHUN QURATTUL A."/>
    <d v="2025-02-28T00:00:00"/>
    <d v="2025-02-28T00:00:00"/>
    <x v="1"/>
    <x v="0"/>
    <d v="2025-02-28T00:00:00"/>
    <n v="0"/>
    <x v="0"/>
    <x v="0"/>
    <s v="IDR"/>
    <s v="1800000080"/>
    <n v="12150000"/>
    <s v="PENDAPATAN GRAHA SANDIYA JANUARI 2025"/>
    <d v="2025-02-28T00:00:00"/>
    <s v="1800000080"/>
    <x v="7"/>
  </r>
  <r>
    <n v="100011"/>
    <x v="43"/>
    <x v="1"/>
    <s v="1400000113"/>
    <s v="11121161"/>
    <s v="Pot. Gaji Kary. Penugasan SI"/>
    <d v="2025-02-28T00:00:00"/>
    <d v="2025-02-28T00:00:00"/>
    <x v="1"/>
    <x v="0"/>
    <d v="2025-01-30T00:00:00"/>
    <n v="29"/>
    <x v="0"/>
    <x v="0"/>
    <s v="IDR"/>
    <s v="1800000550"/>
    <n v="12899051"/>
    <s v=" Pot. Gaji Kary. Penugasan SI - UTSG 11.2024"/>
    <d v="2024-12-31T00:00:00"/>
    <s v="1800000550"/>
    <x v="3"/>
  </r>
  <r>
    <n v="100011"/>
    <x v="43"/>
    <x v="1"/>
    <s v="1400000113"/>
    <s v="11121161"/>
    <s v="Pot. Gaji Kary. Penugasan SI"/>
    <d v="2025-02-28T00:00:00"/>
    <d v="2025-02-28T00:00:00"/>
    <x v="1"/>
    <x v="0"/>
    <d v="2025-03-02T00:00:00"/>
    <n v="-2"/>
    <x v="1"/>
    <x v="0"/>
    <s v="IDR"/>
    <s v="1800000014"/>
    <n v="17507997"/>
    <s v="Pot. Gaji Kary. Penugasan SI - UTSG 12.2024"/>
    <d v="2025-01-31T00:00:00"/>
    <s v="1800000014"/>
    <x v="3"/>
  </r>
  <r>
    <n v="100011"/>
    <x v="43"/>
    <x v="1"/>
    <s v="1400024447"/>
    <s v="11121161"/>
    <s v="Tagihan Pem. Listrik Tuban PT"/>
    <d v="2025-02-28T00:00:00"/>
    <d v="2025-02-28T00:00:00"/>
    <x v="1"/>
    <x v="0"/>
    <d v="2024-05-30T00:00:00"/>
    <n v="274"/>
    <x v="2"/>
    <x v="1"/>
    <s v="IDR"/>
    <s v="1800000272"/>
    <n v="17537198"/>
    <s v="Tagihan Pem. Listrik Tuban UTSG Februari 2024"/>
    <d v="2024-04-30T00:00:00"/>
    <s v="1800000272"/>
    <x v="1"/>
  </r>
  <r>
    <n v="100011"/>
    <x v="43"/>
    <x v="1"/>
    <s v="1400024447"/>
    <s v="11121161"/>
    <s v="Tagihan Pem. Listrik Tuban PT"/>
    <d v="2025-02-28T00:00:00"/>
    <d v="2025-02-28T00:00:00"/>
    <x v="1"/>
    <x v="0"/>
    <d v="2024-04-30T00:00:00"/>
    <n v="304"/>
    <x v="2"/>
    <x v="1"/>
    <s v="IDR"/>
    <s v="1800000220"/>
    <n v="17838938"/>
    <s v="Tagihan Pem. Listrik Tuban UTSG Januari 2024"/>
    <d v="2024-03-31T00:00:00"/>
    <s v="1800000220"/>
    <x v="1"/>
  </r>
  <r>
    <n v="100736"/>
    <x v="77"/>
    <x v="0"/>
    <s v="1400024503"/>
    <s v="11121161"/>
    <s v="Kurang Bayar Biaya Pemusnahan Limbah FABA ex PT BA"/>
    <d v="2025-02-28T00:00:00"/>
    <d v="2025-02-28T00:00:00"/>
    <x v="1"/>
    <x v="0"/>
    <d v="2024-11-25T00:00:00"/>
    <n v="95"/>
    <x v="3"/>
    <x v="2"/>
    <s v="IDR"/>
    <s v="1400164546"/>
    <n v="17972044"/>
    <s v="Kurang Bayar Biaya Pemusnahan Limbah FABA ex PT BA"/>
    <d v="2024-11-25T00:00:00"/>
    <s v="1800000219"/>
    <x v="0"/>
  </r>
  <r>
    <n v="100011"/>
    <x v="43"/>
    <x v="1"/>
    <s v="1400024448"/>
    <s v="11121161"/>
    <s v="Tagihan Pem. Listrik Tuban PT"/>
    <d v="2025-02-28T00:00:00"/>
    <d v="2025-02-28T00:00:00"/>
    <x v="1"/>
    <x v="0"/>
    <d v="2024-10-30T00:00:00"/>
    <n v="121"/>
    <x v="2"/>
    <x v="1"/>
    <s v="IDR"/>
    <s v="1800000580"/>
    <n v="23876843"/>
    <s v="Tagihan Pem. Listrik Tuban PT UTSG Juli 2024"/>
    <d v="2024-09-30T00:00:00"/>
    <s v="1800000580"/>
    <x v="1"/>
  </r>
  <r>
    <n v="100011"/>
    <x v="43"/>
    <x v="1"/>
    <s v="1400024448"/>
    <s v="11121161"/>
    <s v="Tagihan Pem. Listrik Tuban PT"/>
    <d v="2025-02-28T00:00:00"/>
    <d v="2025-02-28T00:00:00"/>
    <x v="1"/>
    <x v="0"/>
    <d v="2024-12-30T00:00:00"/>
    <n v="60"/>
    <x v="5"/>
    <x v="4"/>
    <s v="IDR"/>
    <s v="1800000770"/>
    <n v="26411042"/>
    <s v="Tagihan Pem. Listrik Tuban PT UTSG September 2024"/>
    <d v="2024-11-30T00:00:00"/>
    <s v="1800000770"/>
    <x v="1"/>
  </r>
  <r>
    <n v="100011"/>
    <x v="43"/>
    <x v="1"/>
    <s v="1400024447"/>
    <s v="11121161"/>
    <s v="Tagihan Pem. Listrik Tuban PT"/>
    <d v="2025-02-28T00:00:00"/>
    <d v="2025-02-28T00:00:00"/>
    <x v="1"/>
    <x v="0"/>
    <d v="2024-07-30T00:00:00"/>
    <n v="213"/>
    <x v="2"/>
    <x v="1"/>
    <s v="IDR"/>
    <s v="1800000435"/>
    <n v="26901499"/>
    <s v="Tagihan Pem. Listrik Tuban UTSG April 2024"/>
    <d v="2024-06-30T00:00:00"/>
    <s v="1800000435"/>
    <x v="1"/>
  </r>
  <r>
    <n v="100011"/>
    <x v="43"/>
    <x v="1"/>
    <s v="1400024512"/>
    <s v="11121161"/>
    <s v="Tagihan Pem. Listrik Tuban UT"/>
    <d v="2025-02-28T00:00:00"/>
    <d v="2025-02-28T00:00:00"/>
    <x v="1"/>
    <x v="0"/>
    <d v="2024-08-30T00:00:00"/>
    <n v="182"/>
    <x v="2"/>
    <x v="1"/>
    <s v="IDR"/>
    <s v="1800000505"/>
    <n v="30342991"/>
    <s v="Tagihan Pem. Listrik Tuban UTSG Mei 2024"/>
    <d v="2024-07-31T00:00:00"/>
    <s v="1800000505"/>
    <x v="1"/>
  </r>
  <r>
    <n v="100011"/>
    <x v="43"/>
    <x v="1"/>
    <s v="1400024448"/>
    <s v="11121161"/>
    <s v="Tagihan Pem. Listrik Tuban PT"/>
    <d v="2025-02-28T00:00:00"/>
    <d v="2025-02-28T00:00:00"/>
    <x v="1"/>
    <x v="0"/>
    <d v="2025-01-30T00:00:00"/>
    <n v="29"/>
    <x v="0"/>
    <x v="0"/>
    <s v="IDR"/>
    <s v="1800000800"/>
    <n v="30713167"/>
    <s v="Tagihan Pem. Listrik Tuban PT UTSG Oktober 2024"/>
    <d v="2024-12-31T00:00:00"/>
    <s v="1800000800"/>
    <x v="1"/>
  </r>
  <r>
    <n v="101284"/>
    <x v="54"/>
    <x v="1"/>
    <s v="1400000118"/>
    <s v="11125421"/>
    <s v="PAID BY CMS BANK SYARIAH INDONESIA KC SURABAYA BAS"/>
    <d v="2025-02-28T00:00:00"/>
    <d v="2025-02-28T00:00:00"/>
    <x v="1"/>
    <x v="0"/>
    <d v="2024-08-30T00:00:00"/>
    <n v="182"/>
    <x v="2"/>
    <x v="1"/>
    <s v="IDR"/>
    <s v="1800000330"/>
    <n v="31522200"/>
    <s v="Tagihan Air Bersih SMI - Juli 24"/>
    <d v="2024-07-31T00:00:00"/>
    <s v="1800000330"/>
    <x v="6"/>
  </r>
  <r>
    <n v="100011"/>
    <x v="43"/>
    <x v="1"/>
    <s v="1400024448"/>
    <s v="11121161"/>
    <s v="Tagihan Pem. Listrik Tuban PT"/>
    <d v="2025-02-28T00:00:00"/>
    <d v="2025-02-28T00:00:00"/>
    <x v="1"/>
    <x v="0"/>
    <d v="2024-11-30T00:00:00"/>
    <n v="90"/>
    <x v="3"/>
    <x v="2"/>
    <s v="IDR"/>
    <s v="1800000693"/>
    <n v="31693045"/>
    <s v="Tagihan Pem. Listrik Tuban PT UTSG Agustus 2024"/>
    <d v="2024-10-31T00:00:00"/>
    <s v="1800000693"/>
    <x v="1"/>
  </r>
  <r>
    <n v="100144"/>
    <x v="13"/>
    <x v="1"/>
    <s v="1400000115"/>
    <s v="11121161"/>
    <s v="Management Fee SISI September 2020"/>
    <d v="2025-02-28T00:00:00"/>
    <d v="2025-02-28T00:00:00"/>
    <x v="1"/>
    <x v="0"/>
    <d v="2025-01-21T00:00:00"/>
    <n v="38"/>
    <x v="4"/>
    <x v="3"/>
    <s v="IDR"/>
    <s v="0100000347"/>
    <n v="32886000"/>
    <s v="Management Fee SISI September 2020"/>
    <d v="2025-01-21T00:00:00"/>
    <s v="1800001110"/>
    <x v="5"/>
  </r>
  <r>
    <n v="101891"/>
    <x v="78"/>
    <x v="0"/>
    <s v="1400000120"/>
    <s v="11121161"/>
    <s v="Tagihan Pengembalian Ongkos Angkut - PT JBL"/>
    <d v="2025-02-28T00:00:00"/>
    <d v="2025-02-28T00:00:00"/>
    <x v="1"/>
    <x v="0"/>
    <d v="2025-02-14T00:00:00"/>
    <n v="14"/>
    <x v="0"/>
    <x v="0"/>
    <s v="IDR"/>
    <s v="1800000023"/>
    <n v="38201300"/>
    <s v="Tagihan Pengembalian Ongkos Angkut - PT JBL"/>
    <d v="2025-01-15T00:00:00"/>
    <s v="1800000023"/>
    <x v="4"/>
  </r>
  <r>
    <n v="100712"/>
    <x v="51"/>
    <x v="0"/>
    <s v="1400024502"/>
    <s v="11121161"/>
    <s v="Biaya Pemusnahan Limbah FABA ex PT ANT"/>
    <d v="2025-02-28T00:00:00"/>
    <d v="2025-02-28T00:00:00"/>
    <x v="1"/>
    <x v="0"/>
    <d v="2025-03-02T00:00:00"/>
    <n v="-2"/>
    <x v="1"/>
    <x v="0"/>
    <s v="IDR"/>
    <s v="1800000020"/>
    <n v="39328399"/>
    <s v="Biaya Pemusnahan Limbah FABA ex PT ANT"/>
    <d v="2025-01-31T00:00:00"/>
    <s v="1800000020"/>
    <x v="0"/>
  </r>
  <r>
    <n v="100011"/>
    <x v="43"/>
    <x v="1"/>
    <s v="1400024447"/>
    <s v="11121161"/>
    <s v="Tagihan Pem. Listrik Tuban PT"/>
    <d v="2025-02-28T00:00:00"/>
    <d v="2025-02-28T00:00:00"/>
    <x v="1"/>
    <x v="0"/>
    <d v="2024-06-30T00:00:00"/>
    <n v="243"/>
    <x v="2"/>
    <x v="1"/>
    <s v="IDR"/>
    <s v="1800000343"/>
    <n v="40395800"/>
    <s v="Tagihan Pem. Listrik Tuban UTSG Maret 2024"/>
    <d v="2024-05-31T00:00:00"/>
    <s v="1800000343"/>
    <x v="1"/>
  </r>
  <r>
    <n v="101284"/>
    <x v="54"/>
    <x v="1"/>
    <s v="1400000117"/>
    <s v="11125421"/>
    <s v="PAID BY CMS BANK SYARIAH INDONESIA KC SURABAYA BAS"/>
    <d v="2025-02-28T00:00:00"/>
    <d v="2025-02-28T00:00:00"/>
    <x v="1"/>
    <x v="0"/>
    <d v="2025-01-30T00:00:00"/>
    <n v="29"/>
    <x v="0"/>
    <x v="0"/>
    <s v="IDR"/>
    <s v="1800000576"/>
    <n v="44747400"/>
    <s v="Penagihan Air Bersih - Des 2024"/>
    <d v="2024-12-31T00:00:00"/>
    <s v="1800000576"/>
    <x v="6"/>
  </r>
  <r>
    <n v="101284"/>
    <x v="54"/>
    <x v="1"/>
    <s v="1400000123"/>
    <s v="11121161"/>
    <s v="Management Fee SMI Mei 2020 1800000597"/>
    <d v="2025-02-28T00:00:00"/>
    <d v="2025-02-28T00:00:00"/>
    <x v="1"/>
    <x v="0"/>
    <d v="2021-07-31T00:00:00"/>
    <n v="1308"/>
    <x v="6"/>
    <x v="5"/>
    <s v="IDR"/>
    <s v="0100003391"/>
    <n v="45133200"/>
    <s v="Management Fee SMI Mei 2020 1800000597"/>
    <d v="2021-07-31T00:00:00"/>
    <s v="1800000597"/>
    <x v="5"/>
  </r>
  <r>
    <n v="100011"/>
    <x v="43"/>
    <x v="1"/>
    <s v="1400024448"/>
    <s v="11121161"/>
    <s v="Tagihan Pem. Listrik Tuban PT"/>
    <d v="2025-02-28T00:00:00"/>
    <d v="2025-02-28T00:00:00"/>
    <x v="1"/>
    <x v="0"/>
    <d v="2024-09-30T00:00:00"/>
    <n v="151"/>
    <x v="2"/>
    <x v="1"/>
    <s v="IDR"/>
    <s v="1800000557"/>
    <n v="47679030"/>
    <s v="Tagihan Pem. Listrik Tuban PT UTSG Juni 2024"/>
    <d v="2024-08-31T00:00:00"/>
    <s v="1800000557"/>
    <x v="1"/>
  </r>
  <r>
    <n v="101284"/>
    <x v="54"/>
    <x v="1"/>
    <s v="1400000122"/>
    <s v="11121161"/>
    <s v="Management Fee SMI April 2021 (inc.THR) 1800000253"/>
    <d v="2025-02-28T00:00:00"/>
    <d v="2025-02-28T00:00:00"/>
    <x v="1"/>
    <x v="0"/>
    <d v="2021-07-31T00:00:00"/>
    <n v="1308"/>
    <x v="6"/>
    <x v="5"/>
    <s v="IDR"/>
    <s v="0100003391"/>
    <n v="88646400"/>
    <s v="Management Fee SMI April 2021 (inc.THR) 1800000253"/>
    <d v="2021-07-31T00:00:00"/>
    <s v="1800000253"/>
    <x v="5"/>
  </r>
  <r>
    <n v="101798"/>
    <x v="52"/>
    <x v="0"/>
    <s v="1400000112"/>
    <s v="11121161"/>
    <s v="PENAGIHAN SHAR. PROFIT SI-PMT 1-24 DESEMBER 2024"/>
    <d v="2025-02-28T00:00:00"/>
    <d v="2025-02-28T00:00:00"/>
    <x v="1"/>
    <x v="0"/>
    <d v="2025-01-23T00:00:00"/>
    <n v="36"/>
    <x v="4"/>
    <x v="3"/>
    <s v="IDR"/>
    <s v="1800000582"/>
    <n v="544509632"/>
    <s v="PENAGIHAN SHAR. PROFIT SI-PMT 1-24 DESEMBER 2024"/>
    <d v="2024-12-24T00:00:00"/>
    <s v="1800000582"/>
    <x v="10"/>
  </r>
  <r>
    <n v="101798"/>
    <x v="52"/>
    <x v="0"/>
    <s v="1400000121"/>
    <s v="11121161"/>
    <s v="PENAGIHAN SHARING PROFIT TUKS SI-PMT MEI 2024"/>
    <d v="2025-02-28T00:00:00"/>
    <d v="2025-02-28T00:00:00"/>
    <x v="1"/>
    <x v="0"/>
    <d v="2024-07-03T00:00:00"/>
    <n v="240"/>
    <x v="2"/>
    <x v="1"/>
    <s v="IDR"/>
    <s v="1800000239"/>
    <n v="619917748"/>
    <s v="PENAGIHAN SHARING PROFIT TUKS SI-PMT MEI 2024"/>
    <d v="2024-06-03T00:00:00"/>
    <s v="1800000239"/>
    <x v="10"/>
  </r>
  <r>
    <n v="100093"/>
    <x v="79"/>
    <x v="0"/>
    <s v="1400000090"/>
    <s v="11121161"/>
    <s v="Klaim kerusakan Jetty Tuban P"/>
    <d v="2025-02-28T00:00:00"/>
    <d v="2025-02-28T00:00:00"/>
    <x v="1"/>
    <x v="0"/>
    <d v="2025-02-28T00:00:00"/>
    <n v="0"/>
    <x v="0"/>
    <x v="0"/>
    <s v="IDR"/>
    <s v="1800000088"/>
    <n v="1757225969"/>
    <s v="Klaim kerusakan Jetty Tuban Plant D.O.L Des 2024"/>
    <d v="2025-02-28T00:00:00"/>
    <s v="1800000088"/>
    <x v="14"/>
  </r>
  <r>
    <n v="100094"/>
    <x v="80"/>
    <x v="0"/>
    <s v="1400000087"/>
    <s v="11121161"/>
    <s v="Klaim Machinery Bdreakdown Ja"/>
    <d v="2025-02-28T00:00:00"/>
    <d v="2025-02-28T00:00:00"/>
    <x v="1"/>
    <x v="0"/>
    <d v="2025-02-28T00:00:00"/>
    <n v="0"/>
    <x v="0"/>
    <x v="0"/>
    <s v="IDR"/>
    <s v="1800000089"/>
    <n v="15849702764"/>
    <s v="Klaim Machinery Bdreakdown Jan 2025"/>
    <d v="2025-02-28T00:00:00"/>
    <s v="1800000089"/>
    <x v="14"/>
  </r>
  <r>
    <n v="100146"/>
    <x v="2"/>
    <x v="0"/>
    <s v="1400024202"/>
    <s v="11125421"/>
    <s v="PAID BY CMS BANK SYARIAH INDONESIA KC SURABAYA BAS"/>
    <d v="2025-03-01T00:00:00"/>
    <d v="2025-03-01T00:00:00"/>
    <x v="2"/>
    <x v="0"/>
    <d v="2025-03-02T00:00:00"/>
    <n v="-1"/>
    <x v="1"/>
    <x v="0"/>
    <s v="IDR"/>
    <s v="1800000032"/>
    <n v="26618454"/>
    <s v="Biaya Pemusnahan Limbah FABA ex PT KMA"/>
    <d v="2025-01-31T00:00:00"/>
    <s v="1800000032"/>
    <x v="0"/>
  </r>
  <r>
    <n v="101522"/>
    <x v="81"/>
    <x v="0"/>
    <s v="1400024427"/>
    <s v="11123101"/>
    <s v="PAID BY CMS BANK BCA RN 7100000400"/>
    <d v="2025-03-03T00:00:00"/>
    <d v="2025-03-03T00:00:00"/>
    <x v="2"/>
    <x v="0"/>
    <d v="2024-03-01T00:00:00"/>
    <n v="367"/>
    <x v="6"/>
    <x v="5"/>
    <s v="IDR"/>
    <s v="1800000020"/>
    <n v="1383210"/>
    <s v="Biaya Pemusnahan Limbah Dross Aluminum ex PT AAL"/>
    <d v="2024-01-31T00:00:00"/>
    <s v="1800000020"/>
    <x v="0"/>
  </r>
  <r>
    <n v="101522"/>
    <x v="81"/>
    <x v="0"/>
    <s v="1400024428"/>
    <s v="11123101"/>
    <s v="PAID BY CMS BANK BCA RN 7100000400"/>
    <d v="2025-03-03T00:00:00"/>
    <d v="2025-03-03T00:00:00"/>
    <x v="2"/>
    <x v="0"/>
    <d v="2024-03-30T00:00:00"/>
    <n v="338"/>
    <x v="2"/>
    <x v="1"/>
    <s v="IDR"/>
    <s v="1800000101"/>
    <n v="4538106"/>
    <s v="Biaya Pemusnahan Limbah Dust Aluminium ex PT AAL"/>
    <d v="2024-02-29T00:00:00"/>
    <s v="1800000101"/>
    <x v="0"/>
  </r>
  <r>
    <n v="101522"/>
    <x v="81"/>
    <x v="0"/>
    <s v="1400024426"/>
    <s v="11123101"/>
    <s v="PAID BY CMS BANK BCA RN 7100000400"/>
    <d v="2025-03-03T00:00:00"/>
    <d v="2025-03-03T00:00:00"/>
    <x v="2"/>
    <x v="0"/>
    <d v="2024-01-30T00:00:00"/>
    <n v="398"/>
    <x v="6"/>
    <x v="5"/>
    <s v="IDR"/>
    <s v="1800000707"/>
    <n v="8580411"/>
    <s v="Biaya Pemusnahan Limbah Dust/Dross Al ex PT AAL"/>
    <d v="2023-12-31T00:00:00"/>
    <s v="1800000707"/>
    <x v="0"/>
  </r>
  <r>
    <n v="101522"/>
    <x v="81"/>
    <x v="0"/>
    <s v="1400024429"/>
    <s v="11123101"/>
    <s v="PAID BY CMS BANK BCA RN 7100000400"/>
    <d v="2025-03-03T00:00:00"/>
    <d v="2025-03-03T00:00:00"/>
    <x v="2"/>
    <x v="0"/>
    <d v="2024-08-30T00:00:00"/>
    <n v="185"/>
    <x v="2"/>
    <x v="1"/>
    <s v="IDR"/>
    <s v="1800000463"/>
    <n v="20495052"/>
    <s v="Biaya Pemusnahan Limbah Dust Aluminium ex PT AAL"/>
    <d v="2024-07-31T00:00:00"/>
    <s v="1800000463"/>
    <x v="0"/>
  </r>
  <r>
    <n v="101522"/>
    <x v="81"/>
    <x v="0"/>
    <s v="1400024430"/>
    <s v="11123101"/>
    <s v="PAID BY CMS BANK BCA RN 7100000400"/>
    <d v="2025-03-03T00:00:00"/>
    <d v="2025-03-03T00:00:00"/>
    <x v="2"/>
    <x v="0"/>
    <d v="2024-10-30T00:00:00"/>
    <n v="124"/>
    <x v="2"/>
    <x v="1"/>
    <s v="IDR"/>
    <s v="1800000585"/>
    <n v="22531608"/>
    <s v="Biaya Pemusnahan Limbah Dust Aluminium ex PT AAL"/>
    <d v="2024-09-30T00:00:00"/>
    <s v="1800000585"/>
    <x v="0"/>
  </r>
  <r>
    <n v="101330"/>
    <x v="21"/>
    <x v="0"/>
    <s v="0100040388"/>
    <n v="0"/>
    <n v="0"/>
    <d v="2025-03-04T00:00:00"/>
    <d v="2025-03-04T00:00:00"/>
    <x v="2"/>
    <x v="0"/>
    <d v="2025-02-24T00:00:00"/>
    <n v="8"/>
    <x v="0"/>
    <x v="0"/>
    <s v="IDR"/>
    <s v="1400021718"/>
    <n v="11760"/>
    <s v="Kurang Bayar PPh Biaya Pemusnahan Limbah Steel Sla"/>
    <d v="2025-02-24T00:00:00"/>
    <s v="1800000811"/>
    <x v="12"/>
  </r>
  <r>
    <n v="101330"/>
    <x v="21"/>
    <x v="0"/>
    <s v="0100040381"/>
    <n v="0"/>
    <n v="0"/>
    <d v="2025-03-04T00:00:00"/>
    <d v="2025-03-04T00:00:00"/>
    <x v="2"/>
    <x v="0"/>
    <d v="2025-01-23T00:00:00"/>
    <n v="40"/>
    <x v="4"/>
    <x v="3"/>
    <s v="IDR"/>
    <s v="1400012694"/>
    <n v="63780"/>
    <s v="Kurang Bayar PPh Biaya Pemusnahan Limbah Resin ex"/>
    <d v="2025-01-23T00:00:00"/>
    <s v="1800000726"/>
    <x v="12"/>
  </r>
  <r>
    <n v="101330"/>
    <x v="21"/>
    <x v="0"/>
    <s v="0100040384"/>
    <n v="0"/>
    <n v="0"/>
    <d v="2025-03-04T00:00:00"/>
    <d v="2025-03-04T00:00:00"/>
    <x v="2"/>
    <x v="0"/>
    <d v="2025-01-23T00:00:00"/>
    <n v="40"/>
    <x v="4"/>
    <x v="3"/>
    <s v="IDR"/>
    <s v="1400012694"/>
    <n v="262728"/>
    <s v="Kurang Bayar PPh Biaya Pemusnahan Limbah Residu Pr"/>
    <d v="2025-01-23T00:00:00"/>
    <s v="1800000725"/>
    <x v="12"/>
  </r>
  <r>
    <n v="101330"/>
    <x v="21"/>
    <x v="0"/>
    <s v="0100040380"/>
    <n v="0"/>
    <n v="0"/>
    <d v="2025-03-04T00:00:00"/>
    <d v="2025-03-04T00:00:00"/>
    <x v="2"/>
    <x v="0"/>
    <d v="2025-01-23T00:00:00"/>
    <n v="40"/>
    <x v="4"/>
    <x v="3"/>
    <s v="IDR"/>
    <s v="1400012694"/>
    <n v="416500"/>
    <s v="Kurang Bayar PPh Biaya Pemusnahan Limbah Steel Sla"/>
    <d v="2025-01-23T00:00:00"/>
    <s v="1800000729"/>
    <x v="12"/>
  </r>
  <r>
    <n v="101330"/>
    <x v="21"/>
    <x v="0"/>
    <s v="0100040382"/>
    <n v="0"/>
    <n v="0"/>
    <d v="2025-03-04T00:00:00"/>
    <d v="2025-03-04T00:00:00"/>
    <x v="2"/>
    <x v="0"/>
    <d v="2025-01-23T00:00:00"/>
    <n v="40"/>
    <x v="4"/>
    <x v="3"/>
    <s v="IDR"/>
    <s v="1400012694"/>
    <n v="497600"/>
    <s v="Kurang Bayar PPh Biaya Pemusnahan Limbah Sludge IP"/>
    <d v="2025-01-23T00:00:00"/>
    <s v="1800000727"/>
    <x v="12"/>
  </r>
  <r>
    <n v="101330"/>
    <x v="21"/>
    <x v="0"/>
    <s v="0100040387"/>
    <n v="0"/>
    <n v="0"/>
    <d v="2025-03-04T00:00:00"/>
    <d v="2025-03-04T00:00:00"/>
    <x v="2"/>
    <x v="0"/>
    <d v="2025-02-24T00:00:00"/>
    <n v="8"/>
    <x v="0"/>
    <x v="0"/>
    <s v="IDR"/>
    <s v="1400021719"/>
    <n v="1862080"/>
    <s v="Kurang Bayar PPh Biaya Pemusnahan Limbah SBE ex PT"/>
    <d v="2025-02-24T00:00:00"/>
    <s v="1800000810"/>
    <x v="12"/>
  </r>
  <r>
    <n v="101330"/>
    <x v="21"/>
    <x v="0"/>
    <s v="0100040383"/>
    <n v="0"/>
    <n v="0"/>
    <d v="2025-03-04T00:00:00"/>
    <d v="2025-03-04T00:00:00"/>
    <x v="2"/>
    <x v="0"/>
    <d v="2025-01-23T00:00:00"/>
    <n v="40"/>
    <x v="4"/>
    <x v="3"/>
    <s v="IDR"/>
    <s v="1400012694"/>
    <n v="2886928"/>
    <s v="Kurang Bayar PPh Biaya Pemusnahan Limbah SBE  ex P"/>
    <d v="2025-01-23T00:00:00"/>
    <s v="1800000728"/>
    <x v="12"/>
  </r>
  <r>
    <n v="101330"/>
    <x v="21"/>
    <x v="0"/>
    <s v="0100040386"/>
    <n v="0"/>
    <n v="0"/>
    <d v="2025-03-04T00:00:00"/>
    <d v="2025-03-04T00:00:00"/>
    <x v="2"/>
    <x v="0"/>
    <d v="2025-02-24T00:00:00"/>
    <n v="8"/>
    <x v="0"/>
    <x v="0"/>
    <s v="IDR"/>
    <s v="1400021720"/>
    <n v="3838494"/>
    <s v="Kurang Bayar PPh Biaya Pemusnahan Limbah FABA ex P"/>
    <d v="2025-02-24T00:00:00"/>
    <s v="1800000809"/>
    <x v="12"/>
  </r>
  <r>
    <n v="101798"/>
    <x v="52"/>
    <x v="0"/>
    <s v="0100002204"/>
    <n v="0"/>
    <n v="0"/>
    <d v="2025-03-04T00:00:00"/>
    <d v="2025-03-04T00:00:00"/>
    <x v="2"/>
    <x v="0"/>
    <d v="2025-01-30T00:00:00"/>
    <n v="33"/>
    <x v="4"/>
    <x v="3"/>
    <s v="IDR"/>
    <s v="1400000033"/>
    <n v="8753859"/>
    <s v="KURANG BAYAR PPh PENAGIHAN SHARING PROFIT TUKS"/>
    <d v="2025-01-30T00:00:00"/>
    <s v="1800000537"/>
    <x v="12"/>
  </r>
  <r>
    <n v="101330"/>
    <x v="21"/>
    <x v="0"/>
    <s v="0100040385"/>
    <n v="0"/>
    <n v="0"/>
    <d v="2025-03-04T00:00:00"/>
    <d v="2025-03-04T00:00:00"/>
    <x v="2"/>
    <x v="0"/>
    <d v="2025-01-23T00:00:00"/>
    <n v="40"/>
    <x v="4"/>
    <x v="3"/>
    <s v="IDR"/>
    <s v="1400012694"/>
    <n v="9148986"/>
    <s v="Kurang Bayar PPh Biaya Pemusnahan Limbah FABA ex P"/>
    <d v="2025-01-23T00:00:00"/>
    <s v="1800000724"/>
    <x v="12"/>
  </r>
  <r>
    <n v="101798"/>
    <x v="52"/>
    <x v="0"/>
    <s v="0100002203"/>
    <n v="0"/>
    <n v="0"/>
    <d v="2025-03-04T00:00:00"/>
    <d v="2025-03-04T00:00:00"/>
    <x v="2"/>
    <x v="0"/>
    <d v="2024-12-01T00:00:00"/>
    <n v="93"/>
    <x v="3"/>
    <x v="2"/>
    <s v="IDR"/>
    <s v="1800000476"/>
    <n v="9800019"/>
    <s v="PENAGIHAN SHARING PROFIT TUKS SI-PMT OKTOBER 2024"/>
    <d v="2024-11-01T00:00:00"/>
    <s v="1800000476"/>
    <x v="10"/>
  </r>
  <r>
    <n v="101083"/>
    <x v="0"/>
    <x v="0"/>
    <s v="1400024848"/>
    <s v="11125421"/>
    <s v="PAID BY CMS BANK SYARIAH INDONESIA KC SURABAYA BAS"/>
    <d v="2025-03-04T00:00:00"/>
    <d v="2025-03-04T00:00:00"/>
    <x v="2"/>
    <x v="0"/>
    <d v="2025-03-02T00:00:00"/>
    <n v="2"/>
    <x v="0"/>
    <x v="0"/>
    <s v="IDR"/>
    <s v="1800000021"/>
    <n v="13894884"/>
    <s v="Biaya Pemusnahan Limbah FABA ex PT ARA"/>
    <d v="2025-01-31T00:00:00"/>
    <s v="1800000021"/>
    <x v="0"/>
  </r>
  <r>
    <n v="100137"/>
    <x v="4"/>
    <x v="1"/>
    <s v="1400000124"/>
    <s v="11121871"/>
    <s v="SWEEPING GRESIK"/>
    <d v="2025-03-04T00:00:00"/>
    <d v="2025-03-04T00:00:00"/>
    <x v="2"/>
    <x v="0"/>
    <d v="2025-02-21T00:00:00"/>
    <n v="11"/>
    <x v="0"/>
    <x v="0"/>
    <s v="IDR"/>
    <s v="1400000101"/>
    <n v="5000000000"/>
    <s v=" PEMBAYARAN POKOK SHL GRESIK 26 SEPT 2018"/>
    <d v="2025-02-21T00:00:00"/>
    <s v="1800001507"/>
    <x v="2"/>
  </r>
  <r>
    <n v="100590"/>
    <x v="46"/>
    <x v="1"/>
    <s v="0100002342"/>
    <n v="0"/>
    <n v="0"/>
    <d v="2025-03-06T00:00:00"/>
    <d v="2025-03-06T00:00:00"/>
    <x v="2"/>
    <x v="0"/>
    <d v="2019-01-31T00:00:00"/>
    <n v="2226"/>
    <x v="6"/>
    <x v="5"/>
    <s v="IDR"/>
    <s v="1400000666"/>
    <n v="20505562"/>
    <s v="Tagihan gaji Pegawai bulan Jan- nop 2018"/>
    <d v="2019-01-31T00:00:00"/>
    <s v="1800000192"/>
    <x v="3"/>
  </r>
  <r>
    <n v="101691"/>
    <x v="10"/>
    <x v="0"/>
    <s v="1400026149"/>
    <s v="11125421"/>
    <s v="PAID BY CMS BANK SYARIAH INDONESIA KC SURABAYA BAS"/>
    <d v="2025-03-07T00:00:00"/>
    <d v="2025-03-07T00:00:00"/>
    <x v="2"/>
    <x v="0"/>
    <d v="2025-03-02T00:00:00"/>
    <n v="5"/>
    <x v="0"/>
    <x v="0"/>
    <s v="IDR"/>
    <s v="1800000022"/>
    <n v="14080293"/>
    <s v="Biaya Pemusnahan Limbah Sludge Cat ex PT BLHK"/>
    <d v="2025-01-31T00:00:00"/>
    <s v="1800000022"/>
    <x v="0"/>
  </r>
  <r>
    <n v="100120"/>
    <x v="24"/>
    <x v="0"/>
    <s v="1400000125"/>
    <s v="11125421"/>
    <s v="PAID BY CMS BANK SYARIAH INDONESIA KC SURABAYA BAS"/>
    <d v="2025-03-10T00:00:00"/>
    <d v="2025-03-10T00:00:00"/>
    <x v="2"/>
    <x v="0"/>
    <d v="2025-03-03T00:00:00"/>
    <n v="7"/>
    <x v="0"/>
    <x v="0"/>
    <s v="IDR"/>
    <s v="1800000091"/>
    <n v="5442993"/>
    <s v="Biaya Tagihan Listrik Telkomsel Jan 25"/>
    <d v="2025-02-01T00:00:00"/>
    <s v="1800000091"/>
    <x v="1"/>
  </r>
  <r>
    <n v="100028"/>
    <x v="3"/>
    <x v="0"/>
    <s v="1400027052"/>
    <s v="11125421"/>
    <s v="PAID BY CMS BANK SYARIAH INDONESIA KC SURABAYA BAS"/>
    <d v="2025-03-11T00:00:00"/>
    <d v="2025-03-11T00:00:00"/>
    <x v="2"/>
    <x v="0"/>
    <d v="2025-03-30T00:00:00"/>
    <n v="-19"/>
    <x v="1"/>
    <x v="0"/>
    <s v="IDR"/>
    <s v="1800000069"/>
    <n v="2942785"/>
    <s v="TAGIHAN LISTRIK BANK BNI 46"/>
    <d v="2025-02-28T00:00:00"/>
    <s v="1800000069"/>
    <x v="1"/>
  </r>
  <r>
    <n v="101490"/>
    <x v="15"/>
    <x v="0"/>
    <s v="1400028963"/>
    <s v="11125421"/>
    <s v="PAID BY CMS BANK SYARIAH INDONESIA KC SURABAYA BAS"/>
    <d v="2025-03-12T00:00:00"/>
    <d v="2025-03-12T00:00:00"/>
    <x v="2"/>
    <x v="0"/>
    <d v="2025-03-30T00:00:00"/>
    <n v="-18"/>
    <x v="1"/>
    <x v="0"/>
    <s v="IDR"/>
    <s v="1800000119"/>
    <n v="1341354"/>
    <s v="Biaya Pemusnahan Limbah RDF ex PT PBI"/>
    <d v="2025-02-28T00:00:00"/>
    <s v="1800000119"/>
    <x v="0"/>
  </r>
  <r>
    <n v="101490"/>
    <x v="15"/>
    <x v="0"/>
    <s v="1400028962"/>
    <s v="11125421"/>
    <s v="PAID BY CMS BANK SYARIAH INDONESIA KC SURABAYA BAS"/>
    <d v="2025-03-12T00:00:00"/>
    <d v="2025-03-12T00:00:00"/>
    <x v="2"/>
    <x v="0"/>
    <d v="2025-03-30T00:00:00"/>
    <n v="-18"/>
    <x v="1"/>
    <x v="0"/>
    <s v="IDR"/>
    <s v="1800000118"/>
    <n v="5011820"/>
    <s v="Biaya Pemusnahan Limbah Material Reject ex PT PBI"/>
    <d v="2025-02-28T00:00:00"/>
    <s v="1800000118"/>
    <x v="0"/>
  </r>
  <r>
    <n v="101490"/>
    <x v="15"/>
    <x v="0"/>
    <s v="1400028961"/>
    <s v="11125421"/>
    <s v="PAID BY CMS BANK SYARIAH INDONESIA KC SURABAYA BAS"/>
    <d v="2025-03-12T00:00:00"/>
    <d v="2025-03-12T00:00:00"/>
    <x v="2"/>
    <x v="0"/>
    <d v="2025-03-30T00:00:00"/>
    <n v="-18"/>
    <x v="1"/>
    <x v="0"/>
    <s v="IDR"/>
    <s v="1800000117"/>
    <n v="14008680"/>
    <s v="Biaya Pemusnahan Limbah Karbon Aktif ex PT PBI"/>
    <d v="2025-02-28T00:00:00"/>
    <s v="1800000117"/>
    <x v="0"/>
  </r>
  <r>
    <n v="101490"/>
    <x v="15"/>
    <x v="0"/>
    <s v="1400028964"/>
    <s v="11125421"/>
    <s v="PAID BY CMS BANK SYARIAH INDONESIA KC SURABAYA BAS"/>
    <d v="2025-03-12T00:00:00"/>
    <d v="2025-03-12T00:00:00"/>
    <x v="2"/>
    <x v="0"/>
    <d v="2025-03-30T00:00:00"/>
    <n v="-18"/>
    <x v="1"/>
    <x v="0"/>
    <s v="IDR"/>
    <s v="1800000115"/>
    <n v="18733449"/>
    <s v="Biaya Pemusnahan Limbah Bottom Ash-Non B3 ex PT PB"/>
    <d v="2025-02-28T00:00:00"/>
    <s v="1800000115"/>
    <x v="0"/>
  </r>
  <r>
    <n v="101490"/>
    <x v="15"/>
    <x v="0"/>
    <s v="1400029044"/>
    <s v="11125421"/>
    <s v="PAID BY CMS BANK SYARIAH INDONESIA KC SURABAYA BAS"/>
    <d v="2025-03-12T00:00:00"/>
    <d v="2025-03-12T00:00:00"/>
    <x v="2"/>
    <x v="0"/>
    <d v="2025-03-30T00:00:00"/>
    <n v="-18"/>
    <x v="1"/>
    <x v="0"/>
    <s v="IDR"/>
    <s v="1800000120"/>
    <n v="20716104"/>
    <s v="Biaya Pemusnahan Limbah Sludge Non B3 ex PT PBI"/>
    <d v="2025-02-28T00:00:00"/>
    <s v="1800000120"/>
    <x v="0"/>
  </r>
  <r>
    <n v="101490"/>
    <x v="15"/>
    <x v="0"/>
    <s v="1400029045"/>
    <s v="11125421"/>
    <s v="PAID BY CMS BANK SYARIAH INDONESIA KC SURABAYA BAS"/>
    <d v="2025-03-12T00:00:00"/>
    <d v="2025-03-12T00:00:00"/>
    <x v="2"/>
    <x v="0"/>
    <d v="2025-03-30T00:00:00"/>
    <n v="-18"/>
    <x v="1"/>
    <x v="0"/>
    <s v="IDR"/>
    <s v="1800000116"/>
    <n v="103658346"/>
    <s v="Biaya Pemusnahan Limbah FABA ex PT PBI"/>
    <d v="2025-02-28T00:00:00"/>
    <s v="1800000116"/>
    <x v="0"/>
  </r>
  <r>
    <n v="100137"/>
    <x v="4"/>
    <x v="1"/>
    <s v="0100002604"/>
    <n v="0"/>
    <n v="0"/>
    <d v="2025-03-13T00:00:00"/>
    <d v="2025-03-13T00:00:00"/>
    <x v="2"/>
    <x v="0"/>
    <d v="2024-11-29T00:00:00"/>
    <n v="104"/>
    <x v="3"/>
    <x v="2"/>
    <s v="IDR"/>
    <s v="1800000480"/>
    <n v="22122551"/>
    <s v="Penagihan Batu Gamping Desember 2023 - 2"/>
    <d v="2024-10-30T00:00:00"/>
    <s v="1800000480"/>
    <x v="12"/>
  </r>
  <r>
    <n v="100797"/>
    <x v="8"/>
    <x v="1"/>
    <s v="1400000126"/>
    <s v="11125421"/>
    <s v="PAID BY CMS BANK SYARIAH INDONESIA KC SURABAYA BAS"/>
    <d v="2025-03-13T00:00:00"/>
    <d v="2025-03-13T00:00:00"/>
    <x v="2"/>
    <x v="0"/>
    <d v="2025-03-02T00:00:00"/>
    <n v="11"/>
    <x v="0"/>
    <x v="0"/>
    <s v="IDR"/>
    <s v="1800000007"/>
    <n v="27060029"/>
    <s v="Pot. Gaji Kary. Penugasan SI - SIB 12.2024"/>
    <d v="2025-01-31T00:00:00"/>
    <s v="1800000007"/>
    <x v="3"/>
  </r>
  <r>
    <n v="100621"/>
    <x v="82"/>
    <x v="0"/>
    <s v="1400029220"/>
    <s v="11125421"/>
    <s v="PAID BY CMS BANK SYARIAH INDONESIA KC SURABAYA BAS"/>
    <d v="2025-03-13T00:00:00"/>
    <d v="2025-03-13T00:00:00"/>
    <x v="2"/>
    <x v="0"/>
    <d v="2025-03-02T00:00:00"/>
    <n v="11"/>
    <x v="0"/>
    <x v="0"/>
    <s v="IDR"/>
    <s v="1800000054"/>
    <n v="33938894"/>
    <s v="Biaya Pemusnahan Limbah Bottom Ash ex PT SWM"/>
    <d v="2025-01-31T00:00:00"/>
    <s v="1800000054"/>
    <x v="0"/>
  </r>
  <r>
    <n v="100621"/>
    <x v="82"/>
    <x v="0"/>
    <s v="1400029219"/>
    <s v="11125421"/>
    <s v="PAID BY CMS BANK SYARIAH INDONESIA KC SURABAYA BAS"/>
    <d v="2025-03-13T00:00:00"/>
    <d v="2025-03-13T00:00:00"/>
    <x v="2"/>
    <x v="0"/>
    <d v="2025-03-02T00:00:00"/>
    <n v="11"/>
    <x v="0"/>
    <x v="0"/>
    <s v="IDR"/>
    <s v="1800000055"/>
    <n v="63743636"/>
    <s v="Biaya Pemusnahan Limbah SBE ex PT SWM"/>
    <d v="2025-01-31T00:00:00"/>
    <s v="1800000055"/>
    <x v="0"/>
  </r>
  <r>
    <n v="100137"/>
    <x v="4"/>
    <x v="1"/>
    <s v="0100002603"/>
    <n v="0"/>
    <n v="0"/>
    <d v="2025-03-13T00:00:00"/>
    <d v="2025-03-13T00:00:00"/>
    <x v="2"/>
    <x v="0"/>
    <d v="2024-11-29T00:00:00"/>
    <n v="104"/>
    <x v="3"/>
    <x v="2"/>
    <s v="IDR"/>
    <s v="1800000479"/>
    <n v="65653968"/>
    <s v="Penagihan Batu Gamping Desember 2023 - 1"/>
    <d v="2024-10-30T00:00:00"/>
    <s v="1800000479"/>
    <x v="12"/>
  </r>
  <r>
    <n v="101539"/>
    <x v="5"/>
    <x v="0"/>
    <s v="1400029331"/>
    <s v="11123101"/>
    <s v="PAID BY CMS BANK BCA RN 7100000453"/>
    <d v="2025-03-14T00:00:00"/>
    <d v="2025-03-14T00:00:00"/>
    <x v="2"/>
    <x v="0"/>
    <d v="2024-07-30T00:00:00"/>
    <n v="227"/>
    <x v="2"/>
    <x v="1"/>
    <s v="IDR"/>
    <s v="1800000397"/>
    <n v="2731322"/>
    <s v="Biaya Pemusnahan Limbah Fly Ash ex PT WST"/>
    <d v="2024-06-30T00:00:00"/>
    <s v="1800000397"/>
    <x v="0"/>
  </r>
  <r>
    <n v="101539"/>
    <x v="5"/>
    <x v="0"/>
    <s v="1400029330"/>
    <s v="11123101"/>
    <s v="PAID BY CMS BANK BCA RN 7100000453"/>
    <d v="2025-03-14T00:00:00"/>
    <d v="2025-03-14T00:00:00"/>
    <x v="2"/>
    <x v="0"/>
    <d v="2024-07-30T00:00:00"/>
    <n v="227"/>
    <x v="2"/>
    <x v="1"/>
    <s v="IDR"/>
    <s v="1800000396"/>
    <n v="29809647"/>
    <s v="Biaya Pemusnahan Limbah Dust Aluminium ex PT WST"/>
    <d v="2024-06-30T00:00:00"/>
    <s v="1800000396"/>
    <x v="0"/>
  </r>
  <r>
    <n v="100142"/>
    <x v="45"/>
    <x v="0"/>
    <s v="0100054699"/>
    <n v="0"/>
    <n v="0"/>
    <d v="2025-03-17T00:00:00"/>
    <d v="2025-03-17T00:00:00"/>
    <x v="2"/>
    <x v="0"/>
    <d v="2021-06-10T00:00:00"/>
    <n v="1376"/>
    <x v="6"/>
    <x v="5"/>
    <s v="IDR"/>
    <s v="0100178918"/>
    <n v="1"/>
    <s v="Tagihan Pemakaian Listrik INDOSAT JULI 2020"/>
    <d v="2021-06-10T00:00:00"/>
    <s v="1400009210"/>
    <x v="1"/>
  </r>
  <r>
    <n v="100142"/>
    <x v="45"/>
    <x v="0"/>
    <s v="0100054699"/>
    <n v="0"/>
    <n v="0"/>
    <d v="2025-03-17T00:00:00"/>
    <d v="2025-03-17T00:00:00"/>
    <x v="2"/>
    <x v="0"/>
    <d v="2021-06-10T00:00:00"/>
    <n v="1376"/>
    <x v="6"/>
    <x v="5"/>
    <s v="IDR"/>
    <s v="0100178924"/>
    <n v="1"/>
    <s v="Tagihan Pemakaian Listrik INDOSAT APRIL 2020"/>
    <d v="2021-06-10T00:00:00"/>
    <s v="1800000184"/>
    <x v="1"/>
  </r>
  <r>
    <n v="100142"/>
    <x v="45"/>
    <x v="0"/>
    <s v="0100054699"/>
    <n v="0"/>
    <n v="0"/>
    <d v="2025-03-17T00:00:00"/>
    <d v="2025-03-17T00:00:00"/>
    <x v="2"/>
    <x v="0"/>
    <d v="2021-06-10T00:00:00"/>
    <n v="1376"/>
    <x v="6"/>
    <x v="5"/>
    <s v="IDR"/>
    <s v="0100178925"/>
    <n v="1"/>
    <s v="Tagihan Pemakaian Listrik PT INDOSAT AGUSTUS 2020"/>
    <d v="2021-06-10T00:00:00"/>
    <s v="1800000342"/>
    <x v="1"/>
  </r>
  <r>
    <n v="101282"/>
    <x v="83"/>
    <x v="1"/>
    <s v="1400000127"/>
    <s v="11125421"/>
    <s v="PAID BY CMS BANK SYARIAH INDONESIA KC SURABAYA BAS"/>
    <d v="2025-03-17T00:00:00"/>
    <d v="2025-03-17T00:00:00"/>
    <x v="2"/>
    <x v="0"/>
    <d v="2025-03-30T00:00:00"/>
    <n v="-13"/>
    <x v="1"/>
    <x v="0"/>
    <s v="IDR"/>
    <s v="1800000119"/>
    <n v="46013526"/>
    <s v="Asuransi Kesehatan AP SIIB 2024-2025"/>
    <d v="2025-02-28T00:00:00"/>
    <s v="1800000119"/>
    <x v="14"/>
  </r>
  <r>
    <n v="100147"/>
    <x v="19"/>
    <x v="0"/>
    <s v="0100054781"/>
    <n v="0"/>
    <n v="0"/>
    <d v="2025-03-18T00:00:00"/>
    <d v="2025-03-18T00:00:00"/>
    <x v="2"/>
    <x v="0"/>
    <d v="2025-02-06T00:00:00"/>
    <n v="40"/>
    <x v="4"/>
    <x v="3"/>
    <s v="IDR"/>
    <s v="1400019878"/>
    <n v="216040"/>
    <s v="Kurang Bayar PPh Biaya Pemusnahan Limbah FABA"/>
    <d v="2025-02-06T00:00:00"/>
    <s v="1800000831"/>
    <x v="12"/>
  </r>
  <r>
    <n v="100147"/>
    <x v="19"/>
    <x v="0"/>
    <s v="0100054781"/>
    <n v="0"/>
    <n v="0"/>
    <d v="2025-03-18T00:00:00"/>
    <d v="2025-03-18T00:00:00"/>
    <x v="2"/>
    <x v="0"/>
    <d v="2025-02-06T00:00:00"/>
    <n v="40"/>
    <x v="4"/>
    <x v="3"/>
    <s v="IDR"/>
    <s v="1400019878"/>
    <n v="765908"/>
    <s v="Kurang Bayar PPh Biaya Pemusnahan Limbah Alter"/>
    <d v="2025-02-06T00:00:00"/>
    <s v="1800000830"/>
    <x v="12"/>
  </r>
  <r>
    <n v="101834"/>
    <x v="84"/>
    <x v="0"/>
    <s v="1400031017"/>
    <s v="11125421"/>
    <s v="PAID BY CMS BANK SYARIAH INDONESIA KC SURABAYA BAS"/>
    <d v="2025-03-18T00:00:00"/>
    <d v="2025-03-18T00:00:00"/>
    <x v="2"/>
    <x v="0"/>
    <d v="2024-11-30T00:00:00"/>
    <n v="108"/>
    <x v="3"/>
    <x v="2"/>
    <s v="IDR"/>
    <s v="1800000679"/>
    <n v="2310132"/>
    <s v="Biaya Pemusnahan Limbah Non B3 (AF) ex PT MNJ"/>
    <d v="2024-10-31T00:00:00"/>
    <s v="1800000679"/>
    <x v="0"/>
  </r>
  <r>
    <n v="101834"/>
    <x v="84"/>
    <x v="0"/>
    <s v="1400031018"/>
    <s v="11125421"/>
    <s v="PAID BY CMS BANK SYARIAH INDONESIA KC SURABAYA BAS"/>
    <d v="2025-03-18T00:00:00"/>
    <d v="2025-03-18T00:00:00"/>
    <x v="2"/>
    <x v="0"/>
    <d v="2024-12-30T00:00:00"/>
    <n v="78"/>
    <x v="5"/>
    <x v="4"/>
    <s v="IDR"/>
    <s v="1800000761"/>
    <n v="3272280"/>
    <s v="Biaya Pemusnahan Limbah Non B3 - AM ex PT PCS"/>
    <d v="2024-11-30T00:00:00"/>
    <s v="1800000761"/>
    <x v="0"/>
  </r>
  <r>
    <n v="101834"/>
    <x v="84"/>
    <x v="0"/>
    <s v="1400031016"/>
    <s v="11125421"/>
    <s v="PAID BY CMS BANK SYARIAH INDONESIA KC SURABAYA BAS"/>
    <d v="2025-03-18T00:00:00"/>
    <d v="2025-03-18T00:00:00"/>
    <x v="2"/>
    <x v="0"/>
    <d v="2024-10-30T00:00:00"/>
    <n v="139"/>
    <x v="2"/>
    <x v="1"/>
    <s v="IDR"/>
    <s v="1800000626"/>
    <n v="5841528"/>
    <s v="Biaya Pemusnahan Limbah Non B3 - AM ex PT PCS"/>
    <d v="2024-09-30T00:00:00"/>
    <s v="1800000626"/>
    <x v="0"/>
  </r>
  <r>
    <n v="101118"/>
    <x v="53"/>
    <x v="0"/>
    <s v="1400031183"/>
    <s v="11123101"/>
    <s v="PAID BY CMS BANK BCA RN 7100000364"/>
    <d v="2025-03-18T00:00:00"/>
    <d v="2025-03-18T00:00:00"/>
    <x v="2"/>
    <x v="0"/>
    <d v="2025-03-02T00:00:00"/>
    <n v="16"/>
    <x v="0"/>
    <x v="0"/>
    <s v="IDR"/>
    <s v="1800000053"/>
    <n v="61611705"/>
    <s v="Biaya Pemusnahan Limbah Bottom Ash ex PT SPD"/>
    <d v="2025-01-31T00:00:00"/>
    <s v="1800000053"/>
    <x v="0"/>
  </r>
  <r>
    <n v="101798"/>
    <x v="52"/>
    <x v="0"/>
    <s v="1400000128"/>
    <s v="11125421"/>
    <s v="2100001498"/>
    <d v="2025-03-18T00:00:00"/>
    <d v="2025-03-18T00:00:00"/>
    <x v="2"/>
    <x v="0"/>
    <d v="2025-03-06T00:00:00"/>
    <n v="12"/>
    <x v="0"/>
    <x v="0"/>
    <s v="IDR"/>
    <s v="1800000062"/>
    <n v="907007884"/>
    <s v="PENAGIHAN SHARING PROFIT TUKS SI-PMT JANUARI 2025"/>
    <d v="2025-02-04T00:00:00"/>
    <s v="1800000062"/>
    <x v="10"/>
  </r>
  <r>
    <n v="101305"/>
    <x v="9"/>
    <x v="1"/>
    <s v="1400000129"/>
    <s v="11125421"/>
    <s v="PAID BY CMS BANK SYARIAH INDONESIA KC SURABAYA BAS"/>
    <d v="2025-03-19T00:00:00"/>
    <d v="2025-03-19T00:00:00"/>
    <x v="2"/>
    <x v="0"/>
    <d v="2025-03-30T00:00:00"/>
    <n v="-11"/>
    <x v="1"/>
    <x v="0"/>
    <s v="IDR"/>
    <s v="1800000069"/>
    <n v="2999176"/>
    <s v="Pot. Gaji Kary. Penugasan SI - SID  01.2025"/>
    <d v="2025-02-28T00:00:00"/>
    <s v="1800000069"/>
    <x v="3"/>
  </r>
  <r>
    <n v="101284"/>
    <x v="54"/>
    <x v="1"/>
    <s v="1400000130"/>
    <s v="11125421"/>
    <s v="PAID BY CMS BANK SYARIAH INDONESIA KC SURABAYA BAS"/>
    <d v="2025-03-20T00:00:00"/>
    <d v="2025-03-20T00:00:00"/>
    <x v="2"/>
    <x v="0"/>
    <d v="2025-03-30T00:00:00"/>
    <n v="-10"/>
    <x v="1"/>
    <x v="0"/>
    <s v="IDR"/>
    <s v="1800000092"/>
    <n v="928739"/>
    <s v="Biaya Tagihan Listrik LT 1 Kopi Kilen Feb 25"/>
    <d v="2025-02-28T00:00:00"/>
    <s v="1800000092"/>
    <x v="1"/>
  </r>
  <r>
    <n v="100733"/>
    <x v="49"/>
    <x v="0"/>
    <s v="1400034808"/>
    <s v="11125421"/>
    <s v="PAID BY CMS BANK SYARIAH INDONESIA KC SURABAYA BAS"/>
    <d v="2025-03-20T00:00:00"/>
    <d v="2025-03-20T00:00:00"/>
    <x v="2"/>
    <x v="0"/>
    <d v="2025-03-30T00:00:00"/>
    <n v="-10"/>
    <x v="1"/>
    <x v="0"/>
    <s v="IDR"/>
    <s v="1800000109"/>
    <n v="7272480"/>
    <s v="Biaya Pemusnahan Limbah Resin ex PT JSLH"/>
    <d v="2025-02-28T00:00:00"/>
    <s v="1800000109"/>
    <x v="0"/>
  </r>
  <r>
    <n v="100733"/>
    <x v="49"/>
    <x v="0"/>
    <s v="1400034809"/>
    <s v="11125421"/>
    <s v="PAID BY CMS BANK SYARIAH INDONESIA KC SURABAYA BAS"/>
    <d v="2025-03-20T00:00:00"/>
    <d v="2025-03-20T00:00:00"/>
    <x v="2"/>
    <x v="0"/>
    <d v="2025-03-30T00:00:00"/>
    <n v="-10"/>
    <x v="1"/>
    <x v="0"/>
    <s v="IDR"/>
    <s v="1800000110"/>
    <n v="11227000"/>
    <s v="Biaya Pemusnahan Limbah Sludge IPAL ex PT JSLH"/>
    <d v="2025-02-28T00:00:00"/>
    <s v="1800000110"/>
    <x v="0"/>
  </r>
  <r>
    <n v="100733"/>
    <x v="49"/>
    <x v="0"/>
    <s v="1400034811"/>
    <s v="11125421"/>
    <s v="PAID BY CMS BANK SYARIAH INDONESIA KC SURABAYA BAS"/>
    <d v="2025-03-20T00:00:00"/>
    <d v="2025-03-20T00:00:00"/>
    <x v="2"/>
    <x v="0"/>
    <d v="2025-03-30T00:00:00"/>
    <n v="-10"/>
    <x v="1"/>
    <x v="0"/>
    <s v="IDR"/>
    <s v="1800000108"/>
    <n v="22846400"/>
    <s v="Biaya Pemusnahan Limbah Karbon Aktif ex PT JSLH"/>
    <d v="2025-02-28T00:00:00"/>
    <s v="1800000108"/>
    <x v="0"/>
  </r>
  <r>
    <n v="100733"/>
    <x v="49"/>
    <x v="0"/>
    <s v="1400034819"/>
    <s v="11125421"/>
    <s v="PAID BY CMS BANK SYARIAH INDONESIA KC SURABAYA BAS"/>
    <d v="2025-03-20T00:00:00"/>
    <d v="2025-03-20T00:00:00"/>
    <x v="2"/>
    <x v="0"/>
    <d v="2025-03-30T00:00:00"/>
    <n v="-10"/>
    <x v="1"/>
    <x v="0"/>
    <s v="IDR"/>
    <s v="1800000111"/>
    <n v="53705608"/>
    <s v="Biaya Pemusnahan Limbah SBE ex PT JSLH"/>
    <d v="2025-02-28T00:00:00"/>
    <s v="1800000111"/>
    <x v="0"/>
  </r>
  <r>
    <n v="100733"/>
    <x v="49"/>
    <x v="0"/>
    <s v="1400034828"/>
    <s v="11125421"/>
    <s v="PAID BY CMS BANK SYARIAH INDONESIA KC SURABAYA BAS"/>
    <d v="2025-03-20T00:00:00"/>
    <d v="2025-03-20T00:00:00"/>
    <x v="2"/>
    <x v="0"/>
    <d v="2025-03-30T00:00:00"/>
    <n v="-10"/>
    <x v="1"/>
    <x v="0"/>
    <s v="IDR"/>
    <s v="1800000107"/>
    <n v="64674060"/>
    <s v="Biaya Pemusnahan Limbah FABA ex PT JSLH"/>
    <d v="2025-02-28T00:00:00"/>
    <s v="1800000107"/>
    <x v="0"/>
  </r>
  <r>
    <n v="100622"/>
    <x v="25"/>
    <x v="0"/>
    <s v="1400035969"/>
    <s v="11125421"/>
    <s v="PAID BY CMS BANK SYARIAH INDONESIA KC SURABAYA BAS"/>
    <d v="2025-03-21T00:00:00"/>
    <d v="2025-03-21T00:00:00"/>
    <x v="2"/>
    <x v="0"/>
    <d v="2024-12-30T00:00:00"/>
    <n v="81"/>
    <x v="5"/>
    <x v="4"/>
    <s v="IDR"/>
    <s v="1800000748"/>
    <n v="18759000"/>
    <s v="Biaya Pemusnahan Limbah Sludge Paper ex PT TJS"/>
    <d v="2024-11-30T00:00:00"/>
    <s v="1800000748"/>
    <x v="0"/>
  </r>
  <r>
    <n v="100622"/>
    <x v="25"/>
    <x v="0"/>
    <s v="1400035967"/>
    <s v="11125421"/>
    <s v="PAID BY CMS BANK SYARIAH INDONESIA KC SURABAYA BAS"/>
    <d v="2025-03-21T00:00:00"/>
    <d v="2025-03-21T00:00:00"/>
    <x v="2"/>
    <x v="0"/>
    <d v="2024-11-30T00:00:00"/>
    <n v="111"/>
    <x v="3"/>
    <x v="2"/>
    <s v="IDR"/>
    <s v="1800000685"/>
    <n v="25535994"/>
    <s v="Biaya Pemusnahan Limbah Bottom Ash ex PT TJS"/>
    <d v="2024-10-31T00:00:00"/>
    <s v="1800000685"/>
    <x v="0"/>
  </r>
  <r>
    <n v="100622"/>
    <x v="25"/>
    <x v="0"/>
    <s v="1400035968"/>
    <s v="11125421"/>
    <s v="PAID BY CMS BANK SYARIAH INDONESIA KC SURABAYA BAS"/>
    <d v="2025-03-21T00:00:00"/>
    <d v="2025-03-21T00:00:00"/>
    <x v="2"/>
    <x v="0"/>
    <d v="2024-12-30T00:00:00"/>
    <n v="81"/>
    <x v="5"/>
    <x v="4"/>
    <s v="IDR"/>
    <s v="1800000747"/>
    <n v="39159912"/>
    <s v="Biaya Pemusnahan Limbah Bottom Ash ex PT TJS"/>
    <d v="2024-11-30T00:00:00"/>
    <s v="1800000747"/>
    <x v="0"/>
  </r>
  <r>
    <n v="100137"/>
    <x v="4"/>
    <x v="1"/>
    <s v="1400000132"/>
    <s v="11121871"/>
    <s v="SWEEPING GRESIK"/>
    <d v="2025-03-21T00:00:00"/>
    <d v="2025-03-21T00:00:00"/>
    <x v="2"/>
    <x v="0"/>
    <d v="2025-03-21T00:00:00"/>
    <n v="0"/>
    <x v="0"/>
    <x v="0"/>
    <s v="IDR"/>
    <s v="1800000169"/>
    <n v="14979134836"/>
    <s v="BUNGA SHL SEMEN GRESIK JAN SD MAR 2025"/>
    <d v="2025-03-21T00:00:00"/>
    <s v="1800000169"/>
    <x v="2"/>
  </r>
  <r>
    <n v="100137"/>
    <x v="4"/>
    <x v="1"/>
    <s v="1400000131"/>
    <s v="11121871"/>
    <s v="SWEEPING PT SEMEN GRESIK"/>
    <d v="2025-03-21T00:00:00"/>
    <d v="2025-03-21T00:00:00"/>
    <x v="2"/>
    <x v="0"/>
    <d v="2025-03-04T00:00:00"/>
    <n v="17"/>
    <x v="0"/>
    <x v="0"/>
    <s v="IDR"/>
    <s v="1400000124"/>
    <n v="21500000000"/>
    <s v=" PEMBAYARAN POKOK SHL GRESIK 26 SEPT 2018"/>
    <d v="2025-03-04T00:00:00"/>
    <s v="1800001507"/>
    <x v="2"/>
  </r>
  <r>
    <n v="100590"/>
    <x v="46"/>
    <x v="1"/>
    <s v="1400000134"/>
    <s v="11121151"/>
    <s v="PT. SEMEN INDONESIA INTERNATIONAL"/>
    <d v="2025-03-24T00:00:00"/>
    <d v="2025-03-24T00:00:00"/>
    <x v="2"/>
    <x v="0"/>
    <d v="2025-03-02T00:00:00"/>
    <n v="22"/>
    <x v="0"/>
    <x v="0"/>
    <s v="IDR"/>
    <s v="1800000017"/>
    <n v="6506865"/>
    <s v="Pot. Gaji Kary. Penugasan SI - SII 12.2024"/>
    <d v="2025-01-31T00:00:00"/>
    <s v="1800000017"/>
    <x v="3"/>
  </r>
  <r>
    <n v="100009"/>
    <x v="6"/>
    <x v="1"/>
    <s v="1400000133"/>
    <s v="11125421"/>
    <s v="PAID BY CMS BANK SYARIAH INDONESIA KC SURABAYA BAS"/>
    <d v="2025-03-24T00:00:00"/>
    <d v="2025-03-24T00:00:00"/>
    <x v="2"/>
    <x v="0"/>
    <d v="2025-03-30T00:00:00"/>
    <n v="-6"/>
    <x v="1"/>
    <x v="0"/>
    <s v="IDR"/>
    <s v="1800000066"/>
    <n v="20543932"/>
    <s v="Pot. Gaji Kary. Penugasan SI - KIG 01.2025"/>
    <d v="2025-02-28T00:00:00"/>
    <s v="1800000066"/>
    <x v="3"/>
  </r>
  <r>
    <n v="100028"/>
    <x v="3"/>
    <x v="0"/>
    <s v="1400036943"/>
    <s v="11121161"/>
    <s v="TAGIHAN PEMAKAIAN LISTRIK BNI"/>
    <d v="2025-03-25T00:00:00"/>
    <d v="2025-03-25T00:00:00"/>
    <x v="2"/>
    <x v="0"/>
    <d v="2021-10-30T00:00:00"/>
    <n v="1242"/>
    <x v="6"/>
    <x v="5"/>
    <s v="IDR"/>
    <s v="1800000416"/>
    <n v="92602"/>
    <s v="Tagihan Pemakaian Listrik Tuban BNI JULI 2021"/>
    <d v="2021-09-30T00:00:00"/>
    <s v="1800000416"/>
    <x v="1"/>
  </r>
  <r>
    <n v="100002"/>
    <x v="26"/>
    <x v="1"/>
    <s v="1400000136"/>
    <s v="11121161"/>
    <s v="Tagihan Air Sanitasi SWAB - Okt-Nov24"/>
    <d v="2025-03-25T00:00:00"/>
    <d v="2025-03-25T00:00:00"/>
    <x v="2"/>
    <x v="0"/>
    <d v="2024-12-30T00:00:00"/>
    <n v="85"/>
    <x v="5"/>
    <x v="4"/>
    <s v="IDR"/>
    <s v="1800000501"/>
    <n v="393638"/>
    <s v="Tagihan Air Sanitasi SWAB - Okt 24"/>
    <d v="2024-11-30T00:00:00"/>
    <s v="1800000501"/>
    <x v="6"/>
  </r>
  <r>
    <n v="100028"/>
    <x v="3"/>
    <x v="0"/>
    <s v="1400036943"/>
    <s v="11121161"/>
    <s v="TAGIHAN PEMAKAIAN LISTRIK BNI"/>
    <d v="2025-03-25T00:00:00"/>
    <d v="2025-03-25T00:00:00"/>
    <x v="2"/>
    <x v="0"/>
    <d v="2020-08-13T00:00:00"/>
    <n v="1685"/>
    <x v="6"/>
    <x v="5"/>
    <s v="IDR"/>
    <s v="1400099155"/>
    <n v="1383852"/>
    <s v="Tagihan Pemakaian Listrik Periode Juni 2018"/>
    <d v="2020-08-13T00:00:00"/>
    <s v="1800000497"/>
    <x v="1"/>
  </r>
  <r>
    <n v="100028"/>
    <x v="3"/>
    <x v="0"/>
    <s v="1400036943"/>
    <s v="11121161"/>
    <s v="TAGIHAN PEMAKAIAN LISTRIK BNI"/>
    <d v="2025-03-25T00:00:00"/>
    <d v="2025-03-25T00:00:00"/>
    <x v="2"/>
    <x v="0"/>
    <d v="2019-12-31T00:00:00"/>
    <n v="1911"/>
    <x v="6"/>
    <x v="5"/>
    <s v="IDR"/>
    <s v="1400135316"/>
    <n v="1759835"/>
    <s v="Tagihan Pemakaian Listrik Tuban BNI OKT 2019"/>
    <d v="2019-12-31T00:00:00"/>
    <s v="1800000392"/>
    <x v="1"/>
  </r>
  <r>
    <n v="100142"/>
    <x v="45"/>
    <x v="0"/>
    <s v="1400036969"/>
    <s v="11121161"/>
    <s v="PAID BY CMS BANK MANDIRI KC GRESIK RN 7100000452"/>
    <d v="2025-03-25T00:00:00"/>
    <d v="2025-03-25T00:00:00"/>
    <x v="2"/>
    <x v="0"/>
    <d v="2025-03-30T00:00:00"/>
    <n v="-5"/>
    <x v="1"/>
    <x v="0"/>
    <s v="IDR"/>
    <s v="1800000098"/>
    <n v="1762741"/>
    <s v="Tagihan Listrik INDOSAT Nov 24"/>
    <d v="2025-02-28T00:00:00"/>
    <s v="1800000098"/>
    <x v="1"/>
  </r>
  <r>
    <n v="100142"/>
    <x v="45"/>
    <x v="0"/>
    <s v="1400036970"/>
    <s v="11121161"/>
    <s v="PAID BY CMS BANK MANDIRI KC GRESIK RN 7100000452"/>
    <d v="2025-03-25T00:00:00"/>
    <d v="2025-03-25T00:00:00"/>
    <x v="2"/>
    <x v="0"/>
    <d v="2025-03-30T00:00:00"/>
    <n v="-5"/>
    <x v="1"/>
    <x v="0"/>
    <s v="IDR"/>
    <s v="1800000102"/>
    <n v="1799032"/>
    <s v="Tagihan Listrik INDOSAT Des 24"/>
    <d v="2025-02-28T00:00:00"/>
    <s v="1800000102"/>
    <x v="1"/>
  </r>
  <r>
    <n v="100028"/>
    <x v="3"/>
    <x v="0"/>
    <s v="1400036943"/>
    <s v="11121161"/>
    <s v="TAGIHAN PEMAKAIAN LISTRIK BNI"/>
    <d v="2025-03-25T00:00:00"/>
    <d v="2025-03-25T00:00:00"/>
    <x v="2"/>
    <x v="0"/>
    <d v="2021-10-30T00:00:00"/>
    <n v="1242"/>
    <x v="6"/>
    <x v="5"/>
    <s v="IDR"/>
    <s v="1800000392"/>
    <n v="2944102"/>
    <s v="TAGIHAN LISTRIK BNI AGUSTUS 2021"/>
    <d v="2021-09-30T00:00:00"/>
    <s v="1800000392"/>
    <x v="1"/>
  </r>
  <r>
    <n v="100028"/>
    <x v="3"/>
    <x v="0"/>
    <s v="1400036943"/>
    <s v="11121161"/>
    <s v="TAGIHAN PEMAKAIAN LISTRIK BNI"/>
    <d v="2025-03-25T00:00:00"/>
    <d v="2025-03-25T00:00:00"/>
    <x v="2"/>
    <x v="0"/>
    <d v="2021-11-30T00:00:00"/>
    <n v="1211"/>
    <x v="6"/>
    <x v="5"/>
    <s v="IDR"/>
    <s v="1800000438"/>
    <n v="3263121"/>
    <s v="TAGIHAN LISTRIK BNI SEPTEMBER 2021"/>
    <d v="2021-10-31T00:00:00"/>
    <s v="1800000438"/>
    <x v="1"/>
  </r>
  <r>
    <n v="100028"/>
    <x v="3"/>
    <x v="0"/>
    <s v="1400036943"/>
    <s v="11121161"/>
    <s v="TAGIHAN PEMAKAIAN LISTRIK BNI"/>
    <d v="2025-03-25T00:00:00"/>
    <d v="2025-03-25T00:00:00"/>
    <x v="2"/>
    <x v="0"/>
    <d v="2020-04-29T00:00:00"/>
    <n v="1791"/>
    <x v="6"/>
    <x v="5"/>
    <s v="IDR"/>
    <s v="1400183077"/>
    <n v="3887588"/>
    <s v="Tagihan Pemakaian Listrik Periode Juni 2018 18-233"/>
    <d v="2020-04-29T00:00:00"/>
    <s v="1800000233"/>
    <x v="1"/>
  </r>
  <r>
    <n v="100028"/>
    <x v="3"/>
    <x v="0"/>
    <s v="1400036943"/>
    <s v="11121161"/>
    <s v="TAGIHAN PEMAKAIAN LISTRIK BNI"/>
    <d v="2025-03-25T00:00:00"/>
    <d v="2025-03-25T00:00:00"/>
    <x v="2"/>
    <x v="0"/>
    <d v="2021-12-30T00:00:00"/>
    <n v="1181"/>
    <x v="6"/>
    <x v="5"/>
    <s v="IDR"/>
    <s v="1800000486"/>
    <n v="3961548"/>
    <s v="TAGIHAN LISTRIK BNI OKTOBER 2021"/>
    <d v="2021-11-30T00:00:00"/>
    <s v="1800000486"/>
    <x v="1"/>
  </r>
  <r>
    <n v="100028"/>
    <x v="3"/>
    <x v="0"/>
    <s v="1400036943"/>
    <s v="11121161"/>
    <s v="TAGIHAN PEMAKAIAN LISTRIK BNI"/>
    <d v="2025-03-25T00:00:00"/>
    <d v="2025-03-25T00:00:00"/>
    <x v="2"/>
    <x v="0"/>
    <d v="2020-09-30T00:00:00"/>
    <n v="1637"/>
    <x v="6"/>
    <x v="5"/>
    <s v="IDR"/>
    <s v="1800000271"/>
    <n v="4558836"/>
    <s v="Tagihan Pemakaian Listrik BNI JUNI 2020"/>
    <d v="2020-08-31T00:00:00"/>
    <s v="1800000271"/>
    <x v="1"/>
  </r>
  <r>
    <n v="100002"/>
    <x v="26"/>
    <x v="1"/>
    <s v="1400000136"/>
    <s v="11121161"/>
    <s v="Tagihan Air Sanitasi SWAB - Okt-Nov24"/>
    <d v="2025-03-25T00:00:00"/>
    <d v="2025-03-25T00:00:00"/>
    <x v="2"/>
    <x v="0"/>
    <d v="2024-12-30T00:00:00"/>
    <n v="85"/>
    <x v="5"/>
    <x v="4"/>
    <s v="IDR"/>
    <s v="1800000518"/>
    <n v="5055750"/>
    <s v="Penagihan Air Bersih SWAB - Nov 24"/>
    <d v="2024-11-30T00:00:00"/>
    <s v="1800000518"/>
    <x v="6"/>
  </r>
  <r>
    <n v="100006"/>
    <x v="85"/>
    <x v="1"/>
    <s v="1400000139"/>
    <s v="11121161"/>
    <s v="PAID BY CMS BANK MANDIRI KC GRESIK RN 2100001510"/>
    <d v="2025-03-25T00:00:00"/>
    <d v="2025-03-25T00:00:00"/>
    <x v="2"/>
    <x v="0"/>
    <d v="2025-03-30T00:00:00"/>
    <n v="-5"/>
    <x v="1"/>
    <x v="0"/>
    <s v="IDR"/>
    <s v="1800000122"/>
    <n v="5413356"/>
    <s v="Asuransi Kesehatan AP VUB 2024-2025"/>
    <d v="2025-02-28T00:00:00"/>
    <s v="1800000122"/>
    <x v="14"/>
  </r>
  <r>
    <n v="100028"/>
    <x v="3"/>
    <x v="0"/>
    <s v="1400036943"/>
    <s v="11121161"/>
    <s v="TAGIHAN PEMAKAIAN LISTRIK BNI"/>
    <d v="2025-03-25T00:00:00"/>
    <d v="2025-03-25T00:00:00"/>
    <x v="2"/>
    <x v="0"/>
    <d v="2020-10-30T00:00:00"/>
    <n v="1607"/>
    <x v="6"/>
    <x v="5"/>
    <s v="IDR"/>
    <s v="1800000309"/>
    <n v="6679666"/>
    <s v="Tagihan Pemakaian Listrik BNI JULI 2020"/>
    <d v="2020-09-30T00:00:00"/>
    <s v="1800000309"/>
    <x v="1"/>
  </r>
  <r>
    <n v="100002"/>
    <x v="26"/>
    <x v="1"/>
    <s v="1400036972"/>
    <s v="11121161"/>
    <s v="Tagihan Pem. Listrik Tuban Swabina September 2024"/>
    <d v="2025-03-25T00:00:00"/>
    <d v="2025-03-25T00:00:00"/>
    <x v="2"/>
    <x v="0"/>
    <d v="2024-12-30T00:00:00"/>
    <n v="85"/>
    <x v="5"/>
    <x v="4"/>
    <s v="IDR"/>
    <s v="1800000771"/>
    <n v="7880489"/>
    <s v="Tagihan Pem. Listrik Tuban Swabina September 2024"/>
    <d v="2024-11-30T00:00:00"/>
    <s v="1800000771"/>
    <x v="1"/>
  </r>
  <r>
    <n v="101214"/>
    <x v="86"/>
    <x v="0"/>
    <s v="1400000135"/>
    <s v="11121161"/>
    <s v="Bayar Pemusnahan lb3 ex hijau alam nusantar"/>
    <d v="2025-03-25T00:00:00"/>
    <d v="2025-03-25T00:00:00"/>
    <x v="2"/>
    <x v="0"/>
    <d v="2024-11-12T00:00:00"/>
    <n v="133"/>
    <x v="2"/>
    <x v="1"/>
    <s v="IDR"/>
    <s v="1400000466"/>
    <n v="10000000"/>
    <s v="Kurang Bayar Pemusnahan lb3 ex hijau alam nusantar"/>
    <d v="2024-11-12T00:00:00"/>
    <s v="1800000098"/>
    <x v="0"/>
  </r>
  <r>
    <n v="101524"/>
    <x v="87"/>
    <x v="0"/>
    <s v="1400036971"/>
    <s v="11121161"/>
    <s v="Biaya Pemusnahan Limbah Tnh Terkont"/>
    <d v="2025-03-25T00:00:00"/>
    <d v="2025-03-25T00:00:00"/>
    <x v="2"/>
    <x v="0"/>
    <d v="2023-07-18T00:00:00"/>
    <n v="616"/>
    <x v="6"/>
    <x v="5"/>
    <s v="IDR"/>
    <s v="1400067908"/>
    <n v="10000000"/>
    <s v="Kurang bayar Biaya Pemusnahan Limbah Tnh Terkont"/>
    <d v="2023-07-18T00:00:00"/>
    <s v="1800000019"/>
    <x v="0"/>
  </r>
  <r>
    <n v="101083"/>
    <x v="0"/>
    <x v="0"/>
    <s v="1400036988"/>
    <s v="11125421"/>
    <s v="PAID BY CMS BANK SYARIAH INDONESIA KC SURABAYA BAS"/>
    <d v="2025-03-25T00:00:00"/>
    <d v="2025-03-25T00:00:00"/>
    <x v="2"/>
    <x v="0"/>
    <d v="2025-03-30T00:00:00"/>
    <n v="-5"/>
    <x v="1"/>
    <x v="0"/>
    <s v="IDR"/>
    <s v="1800000093"/>
    <n v="10620306"/>
    <s v="Biaya Pemusnahan Limbah FABA ex PT ARA"/>
    <d v="2025-02-28T00:00:00"/>
    <s v="1800000093"/>
    <x v="0"/>
  </r>
  <r>
    <n v="100672"/>
    <x v="18"/>
    <x v="0"/>
    <s v="1400036974"/>
    <s v="11121161"/>
    <s v="Biaya Pemusnahan"/>
    <d v="2025-03-25T00:00:00"/>
    <d v="2025-03-25T00:00:00"/>
    <x v="2"/>
    <x v="0"/>
    <d v="2025-02-20T00:00:00"/>
    <n v="33"/>
    <x v="4"/>
    <x v="3"/>
    <s v="IDR"/>
    <s v="1400023940"/>
    <n v="14000000"/>
    <s v="Kurang Bayar Biaya Pemusnahan"/>
    <d v="2025-02-20T00:00:00"/>
    <s v="1800000265"/>
    <x v="0"/>
  </r>
  <r>
    <n v="100144"/>
    <x v="13"/>
    <x v="1"/>
    <s v="1400000140"/>
    <s v="11121161"/>
    <s v="PAID BY CMS BANK MANDIRI KC GRESIK RN 2100001279"/>
    <d v="2025-03-25T00:00:00"/>
    <d v="2025-03-25T00:00:00"/>
    <x v="2"/>
    <x v="0"/>
    <d v="2024-09-30T00:00:00"/>
    <n v="176"/>
    <x v="2"/>
    <x v="1"/>
    <s v="IDR"/>
    <s v="1800000347"/>
    <n v="19989803"/>
    <s v=" Pot. Gaji Kary. Penugasan SI - SISI 07.2024"/>
    <d v="2024-08-31T00:00:00"/>
    <s v="1800000347"/>
    <x v="3"/>
  </r>
  <r>
    <n v="100736"/>
    <x v="77"/>
    <x v="0"/>
    <s v="1400036973"/>
    <s v="11121161"/>
    <s v="Biaya Pemusnahan Limbah FABA ex PT BAA"/>
    <d v="2025-03-25T00:00:00"/>
    <d v="2025-03-25T00:00:00"/>
    <x v="2"/>
    <x v="0"/>
    <d v="2021-12-09T00:00:00"/>
    <n v="1202"/>
    <x v="6"/>
    <x v="5"/>
    <s v="IDR"/>
    <s v="0100426792"/>
    <n v="20000000"/>
    <s v="DPP+PPN Biaya Pemusnahan Limbah FABA ex PT BAA"/>
    <d v="2021-12-09T00:00:00"/>
    <s v="1800000353"/>
    <x v="0"/>
  </r>
  <r>
    <n v="100008"/>
    <x v="63"/>
    <x v="1"/>
    <s v="1400000138"/>
    <s v="11121161"/>
    <s v="PAID BY CMS BANK MANDIRI KC GRESIK RN 2100001470"/>
    <d v="2025-03-25T00:00:00"/>
    <d v="2025-03-25T00:00:00"/>
    <x v="2"/>
    <x v="0"/>
    <d v="2025-03-02T00:00:00"/>
    <n v="23"/>
    <x v="0"/>
    <x v="0"/>
    <s v="IDR"/>
    <s v="1800000004"/>
    <n v="23889016"/>
    <s v="Pot. Gaji Kary. Penugasan SI - IKSG 12.2024"/>
    <d v="2025-01-31T00:00:00"/>
    <s v="1800000004"/>
    <x v="3"/>
  </r>
  <r>
    <n v="100144"/>
    <x v="13"/>
    <x v="1"/>
    <s v="1400000141"/>
    <s v="11121161"/>
    <s v="Management Fee SISI Agustus 2020"/>
    <d v="2025-03-25T00:00:00"/>
    <d v="2025-03-25T00:00:00"/>
    <x v="2"/>
    <x v="0"/>
    <d v="2025-01-21T00:00:00"/>
    <n v="63"/>
    <x v="5"/>
    <x v="4"/>
    <s v="IDR"/>
    <s v="0100000345"/>
    <n v="26730000"/>
    <s v="Management Fee SISI Agustus 2020"/>
    <d v="2025-01-21T00:00:00"/>
    <s v="1800000967"/>
    <x v="5"/>
  </r>
  <r>
    <n v="101798"/>
    <x v="52"/>
    <x v="0"/>
    <s v="1400000137"/>
    <s v="11121161"/>
    <s v="PENAGIHAN SHARING PROFIT TUKS SI-PMT OKTOBER 2024"/>
    <d v="2025-03-25T00:00:00"/>
    <d v="2025-03-25T00:00:00"/>
    <x v="2"/>
    <x v="0"/>
    <d v="2025-03-04T00:00:00"/>
    <n v="21"/>
    <x v="0"/>
    <x v="0"/>
    <s v="IDR"/>
    <s v="0100002203"/>
    <n v="534101034"/>
    <s v="PENAGIHAN SHARING PROFIT TUKS SI-PMT OKTOBER 2024"/>
    <d v="2025-03-04T00:00:00"/>
    <s v="1800000476"/>
    <x v="10"/>
  </r>
  <r>
    <n v="100031"/>
    <x v="42"/>
    <x v="0"/>
    <s v="1400037213"/>
    <s v="11125421"/>
    <s v="PAID BY CMS BANK SYARIAH INDONESIA KC SURABAYA BAS"/>
    <d v="2025-03-26T00:00:00"/>
    <d v="2025-03-26T00:00:00"/>
    <x v="2"/>
    <x v="0"/>
    <d v="2025-03-30T00:00:00"/>
    <n v="-4"/>
    <x v="1"/>
    <x v="0"/>
    <s v="IDR"/>
    <s v="1800000088"/>
    <n v="284937"/>
    <s v="Tagihan Listrik DAB Des 24"/>
    <d v="2025-02-28T00:00:00"/>
    <s v="1800000088"/>
    <x v="1"/>
  </r>
  <r>
    <n v="100031"/>
    <x v="42"/>
    <x v="0"/>
    <s v="1400000142"/>
    <s v="11125421"/>
    <s v="PAID BY CMS BANK SYARIAH INDONESIA KC SURABAYA BAS"/>
    <d v="2025-03-26T00:00:00"/>
    <d v="2025-03-26T00:00:00"/>
    <x v="2"/>
    <x v="0"/>
    <d v="2025-03-30T00:00:00"/>
    <n v="-4"/>
    <x v="1"/>
    <x v="0"/>
    <s v="IDR"/>
    <s v="1800000103"/>
    <n v="631300"/>
    <s v="Penagihan Air Bersih Februari 2025"/>
    <d v="2025-02-28T00:00:00"/>
    <s v="1800000103"/>
    <x v="6"/>
  </r>
  <r>
    <n v="100003"/>
    <x v="44"/>
    <x v="1"/>
    <s v="1400000144"/>
    <s v="11121161"/>
    <s v="PAID BY CMS BANK MANDIRI KC GRESIK RN 2100001506"/>
    <d v="2025-03-27T00:00:00"/>
    <d v="2025-03-27T00:00:00"/>
    <x v="2"/>
    <x v="0"/>
    <d v="2025-03-30T00:00:00"/>
    <n v="-3"/>
    <x v="1"/>
    <x v="0"/>
    <s v="IDR"/>
    <s v="1800000110"/>
    <n v="428000"/>
    <s v="Penagihan Air Bersih Februari 2025"/>
    <d v="2025-02-28T00:00:00"/>
    <s v="1800000110"/>
    <x v="6"/>
  </r>
  <r>
    <n v="100120"/>
    <x v="24"/>
    <x v="0"/>
    <s v="1400000145"/>
    <s v="11125421"/>
    <s v="PAID BY CMS BANK SYARIAH INDONESIA KC SURABAYA BAS"/>
    <d v="2025-03-27T00:00:00"/>
    <d v="2025-03-27T00:00:00"/>
    <x v="2"/>
    <x v="0"/>
    <d v="2025-03-31T00:00:00"/>
    <n v="-4"/>
    <x v="1"/>
    <x v="0"/>
    <s v="IDR"/>
    <s v="1800000125"/>
    <n v="5919180"/>
    <s v="Biaya Tagihan Listrik Telkomsel Feb 2025"/>
    <d v="2025-03-01T00:00:00"/>
    <s v="1800000125"/>
    <x v="1"/>
  </r>
  <r>
    <n v="100018"/>
    <x v="35"/>
    <x v="1"/>
    <s v="1400000143"/>
    <s v="11125421"/>
    <s v="PAID BY CMS BANK SYARIAH INDONESIA KC SURABAYA BAS"/>
    <d v="2025-03-27T00:00:00"/>
    <d v="2025-03-27T00:00:00"/>
    <x v="2"/>
    <x v="0"/>
    <d v="2025-03-30T00:00:00"/>
    <n v="-3"/>
    <x v="1"/>
    <x v="0"/>
    <s v="IDR"/>
    <s v="1800000073"/>
    <n v="11139057"/>
    <s v="Pot. Gaji Kary. Penugasan SI - SMBR 01.2025"/>
    <d v="2025-02-28T00:00:00"/>
    <s v="1800000073"/>
    <x v="3"/>
  </r>
  <r>
    <n v="100000"/>
    <x v="22"/>
    <x v="1"/>
    <s v="1400000146"/>
    <s v="11125421"/>
    <s v="PAID BY CMS BANK SYARIAH INDONESIA KC SURABAYA BAS"/>
    <d v="2025-03-28T00:00:00"/>
    <d v="2025-03-28T00:00:00"/>
    <x v="2"/>
    <x v="0"/>
    <d v="2025-03-30T00:00:00"/>
    <n v="-2"/>
    <x v="1"/>
    <x v="0"/>
    <s v="IDR"/>
    <s v="1800000109"/>
    <n v="299600"/>
    <s v="Penagihan Air Bersih Februari 2025"/>
    <d v="2025-02-28T00:00:00"/>
    <s v="1800000109"/>
    <x v="6"/>
  </r>
  <r>
    <n v="101082"/>
    <x v="7"/>
    <x v="0"/>
    <s v="1400038889"/>
    <s v="11123101"/>
    <s v="PAID BY CMS BANK BCA RN 7100000454"/>
    <d v="2025-03-28T00:00:00"/>
    <d v="2025-03-28T00:00:00"/>
    <x v="2"/>
    <x v="0"/>
    <d v="2024-12-30T00:00:00"/>
    <n v="88"/>
    <x v="5"/>
    <x v="4"/>
    <s v="IDR"/>
    <s v="1800000764"/>
    <n v="2556050"/>
    <s v="Biaya Pemusnahan Limbah Used Rags ex PT MNJ"/>
    <d v="2024-11-30T00:00:00"/>
    <s v="1800000764"/>
    <x v="0"/>
  </r>
  <r>
    <n v="101082"/>
    <x v="7"/>
    <x v="0"/>
    <s v="1400038890"/>
    <s v="11123101"/>
    <s v="PAID BY CMS BANK BCA RN 7100000454"/>
    <d v="2025-03-28T00:00:00"/>
    <d v="2025-03-28T00:00:00"/>
    <x v="2"/>
    <x v="0"/>
    <d v="2024-12-30T00:00:00"/>
    <n v="88"/>
    <x v="5"/>
    <x v="4"/>
    <s v="IDR"/>
    <s v="1800000765"/>
    <n v="2895912"/>
    <s v="Biaya Pemusnahan Limbah Residu Prod ex PT MNJ"/>
    <d v="2024-11-30T00:00:00"/>
    <s v="1800000765"/>
    <x v="0"/>
  </r>
  <r>
    <n v="101082"/>
    <x v="7"/>
    <x v="0"/>
    <s v="1400038892"/>
    <s v="11123101"/>
    <s v="PAID BY CMS BANK BCA RN 7100000454"/>
    <d v="2025-03-28T00:00:00"/>
    <d v="2025-03-28T00:00:00"/>
    <x v="2"/>
    <x v="0"/>
    <d v="2024-12-30T00:00:00"/>
    <n v="88"/>
    <x v="5"/>
    <x v="4"/>
    <s v="IDR"/>
    <s v="1800000767"/>
    <n v="4635334"/>
    <s v="Biaya Pemusnahan Limbah SBE ex PT MNJ"/>
    <d v="2024-11-30T00:00:00"/>
    <s v="1800000767"/>
    <x v="0"/>
  </r>
  <r>
    <n v="101082"/>
    <x v="7"/>
    <x v="0"/>
    <s v="1400038891"/>
    <s v="11123101"/>
    <s v="PAID BY CMS BANK BCA RN 7100000454"/>
    <d v="2025-03-28T00:00:00"/>
    <d v="2025-03-28T00:00:00"/>
    <x v="2"/>
    <x v="0"/>
    <d v="2024-12-30T00:00:00"/>
    <n v="88"/>
    <x v="5"/>
    <x v="4"/>
    <s v="IDR"/>
    <s v="1800000766"/>
    <n v="5225460"/>
    <s v="Biaya Pemusnahan Limbah Resin Anorgnk ex PT MNJ"/>
    <d v="2024-11-30T00:00:00"/>
    <s v="1800000766"/>
    <x v="0"/>
  </r>
  <r>
    <n v="101082"/>
    <x v="7"/>
    <x v="0"/>
    <s v="1400038885"/>
    <s v="11123101"/>
    <s v="PAID BY CMS BANK BCA RN 7100000454"/>
    <d v="2025-03-28T00:00:00"/>
    <d v="2025-03-28T00:00:00"/>
    <x v="2"/>
    <x v="0"/>
    <d v="2024-11-30T00:00:00"/>
    <n v="118"/>
    <x v="3"/>
    <x v="2"/>
    <s v="IDR"/>
    <s v="1800000676"/>
    <n v="5227640"/>
    <s v="Biaya Pemusnahan Limbah Resin (Anorgk) ex PT MNJ"/>
    <d v="2024-10-31T00:00:00"/>
    <s v="1800000676"/>
    <x v="0"/>
  </r>
  <r>
    <n v="101082"/>
    <x v="7"/>
    <x v="0"/>
    <s v="1400038884"/>
    <s v="11123101"/>
    <s v="PAID BY CMS BANK BCA RN 7100000454"/>
    <d v="2025-03-28T00:00:00"/>
    <d v="2025-03-28T00:00:00"/>
    <x v="2"/>
    <x v="0"/>
    <d v="2024-11-30T00:00:00"/>
    <n v="118"/>
    <x v="3"/>
    <x v="2"/>
    <s v="IDR"/>
    <s v="1800000675"/>
    <n v="6491604"/>
    <s v="Biaya Pemusnahan Limbah Residu Produksi ex PT MNJ"/>
    <d v="2024-10-31T00:00:00"/>
    <s v="1800000675"/>
    <x v="0"/>
  </r>
  <r>
    <n v="101082"/>
    <x v="7"/>
    <x v="0"/>
    <s v="1400038886"/>
    <s v="11123101"/>
    <s v="PAID BY CMS BANK BCA RN 7100000454"/>
    <d v="2025-03-28T00:00:00"/>
    <d v="2025-03-28T00:00:00"/>
    <x v="2"/>
    <x v="0"/>
    <d v="2024-11-30T00:00:00"/>
    <n v="118"/>
    <x v="3"/>
    <x v="2"/>
    <s v="IDR"/>
    <s v="1800000677"/>
    <n v="7903808"/>
    <s v="Biaya Pemusnahan Limbah SBE ex PT MNJ"/>
    <d v="2024-10-31T00:00:00"/>
    <s v="1800000677"/>
    <x v="0"/>
  </r>
  <r>
    <n v="101082"/>
    <x v="7"/>
    <x v="0"/>
    <s v="1400038883"/>
    <s v="11123101"/>
    <s v="PAID BY CMS BANK BCA RN 7100000454"/>
    <d v="2025-03-28T00:00:00"/>
    <d v="2025-03-28T00:00:00"/>
    <x v="2"/>
    <x v="0"/>
    <d v="2024-11-30T00:00:00"/>
    <n v="118"/>
    <x v="3"/>
    <x v="2"/>
    <s v="IDR"/>
    <s v="1800000673"/>
    <n v="10794924"/>
    <s v="Biaya Pemusnahan Limbah Glyserin Pitch ex PT MNJ"/>
    <d v="2024-10-31T00:00:00"/>
    <s v="1800000673"/>
    <x v="0"/>
  </r>
  <r>
    <n v="101082"/>
    <x v="7"/>
    <x v="0"/>
    <s v="1400038888"/>
    <s v="11123101"/>
    <s v="PAID BY CMS BANK BCA RN 7100000454"/>
    <d v="2025-03-28T00:00:00"/>
    <d v="2025-03-28T00:00:00"/>
    <x v="2"/>
    <x v="0"/>
    <d v="2024-12-30T00:00:00"/>
    <n v="88"/>
    <x v="5"/>
    <x v="4"/>
    <s v="IDR"/>
    <s v="1800000763"/>
    <n v="22468824"/>
    <s v="Biaya Pemusnahan Limbah Glyserin Pitch ex PT MNJ"/>
    <d v="2024-11-30T00:00:00"/>
    <s v="1800000763"/>
    <x v="0"/>
  </r>
  <r>
    <n v="101082"/>
    <x v="7"/>
    <x v="0"/>
    <s v="1400038887"/>
    <s v="11123101"/>
    <s v="PAID BY CMS BANK BCA RN 7100000454"/>
    <d v="2025-03-28T00:00:00"/>
    <d v="2025-03-28T00:00:00"/>
    <x v="2"/>
    <x v="0"/>
    <d v="2024-11-30T00:00:00"/>
    <n v="118"/>
    <x v="3"/>
    <x v="2"/>
    <s v="IDR"/>
    <s v="1800000678"/>
    <n v="119384430"/>
    <s v="Biaya Pemusnahan Limbah Sludge Non B3 ex PT MNJ"/>
    <d v="2024-10-31T00:00:00"/>
    <s v="1800000678"/>
    <x v="0"/>
  </r>
  <r>
    <n v="101082"/>
    <x v="7"/>
    <x v="0"/>
    <s v="1400038882"/>
    <s v="11123101"/>
    <s v="PAID BY CMS BANK BCA RN 7100000454"/>
    <d v="2025-03-28T00:00:00"/>
    <d v="2025-03-28T00:00:00"/>
    <x v="2"/>
    <x v="0"/>
    <d v="2024-09-30T00:00:00"/>
    <n v="179"/>
    <x v="2"/>
    <x v="1"/>
    <s v="IDR"/>
    <s v="1800000539"/>
    <n v="187299387"/>
    <s v="Biaya Pemusnahan Limbah FABA ex PT MNJ"/>
    <d v="2024-08-31T00:00:00"/>
    <s v="1800000539"/>
    <x v="0"/>
  </r>
  <r>
    <n v="101901"/>
    <x v="88"/>
    <x v="0"/>
    <s v="1400000152"/>
    <s v="11121161"/>
    <s v="Tagihan Uji Lab Kubus Mortar Maret 2025"/>
    <d v="2025-03-31T00:00:00"/>
    <d v="2025-03-31T00:00:00"/>
    <x v="2"/>
    <x v="0"/>
    <d v="2025-03-31T00:00:00"/>
    <n v="0"/>
    <x v="0"/>
    <x v="0"/>
    <s v="IDR"/>
    <s v="1800000149"/>
    <n v="152600"/>
    <s v="Tagihan Uji Lab Kubus Mortar Maret 2025"/>
    <d v="2025-03-31T00:00:00"/>
    <s v="1800000149"/>
    <x v="11"/>
  </r>
  <r>
    <n v="101909"/>
    <x v="89"/>
    <x v="0"/>
    <s v="1400000153"/>
    <s v="11121161"/>
    <s v="Tagihan Uji Lab Beton Maret 2025"/>
    <d v="2025-03-31T00:00:00"/>
    <d v="2025-03-31T00:00:00"/>
    <x v="2"/>
    <x v="0"/>
    <d v="2025-03-31T00:00:00"/>
    <n v="0"/>
    <x v="0"/>
    <x v="0"/>
    <s v="IDR"/>
    <s v="1800000150"/>
    <n v="376050"/>
    <s v="Tagihan Uji Lab Beton Maret 2025"/>
    <d v="2025-03-31T00:00:00"/>
    <s v="1800000150"/>
    <x v="11"/>
  </r>
  <r>
    <n v="101901"/>
    <x v="88"/>
    <x v="0"/>
    <s v="1400000155"/>
    <s v="11121161"/>
    <s v="Tagihan Uji Lab Mortar Maret 2025"/>
    <d v="2025-03-31T00:00:00"/>
    <d v="2025-03-31T00:00:00"/>
    <x v="2"/>
    <x v="0"/>
    <d v="2025-03-31T00:00:00"/>
    <n v="0"/>
    <x v="0"/>
    <x v="0"/>
    <s v="IDR"/>
    <s v="1800000153"/>
    <n v="534100"/>
    <s v="Tagihan Uji Lab Mortar Maret 2025"/>
    <d v="2025-03-31T00:00:00"/>
    <s v="1800000153"/>
    <x v="11"/>
  </r>
  <r>
    <n v="100129"/>
    <x v="90"/>
    <x v="0"/>
    <s v="1400000156"/>
    <s v="11121161"/>
    <s v="Tagihan Uji Lab Manganese Maret 2025"/>
    <d v="2025-03-31T00:00:00"/>
    <d v="2025-03-31T00:00:00"/>
    <x v="2"/>
    <x v="0"/>
    <d v="2025-04-30T00:00:00"/>
    <n v="-30"/>
    <x v="1"/>
    <x v="0"/>
    <s v="IDR"/>
    <s v="1800000152"/>
    <n v="773900"/>
    <s v="Tagihan Uji Lab Manganese Maret 2025"/>
    <d v="2025-03-31T00:00:00"/>
    <s v="1800000152"/>
    <x v="11"/>
  </r>
  <r>
    <n v="101508"/>
    <x v="91"/>
    <x v="0"/>
    <s v="1400000158"/>
    <s v="11121161"/>
    <s v="Tagihan Uji Lab XRF Pasir Maret 2025"/>
    <d v="2025-03-31T00:00:00"/>
    <d v="2025-03-31T00:00:00"/>
    <x v="2"/>
    <x v="0"/>
    <d v="2025-04-30T00:00:00"/>
    <n v="-30"/>
    <x v="1"/>
    <x v="0"/>
    <s v="IDR"/>
    <s v="1800000176"/>
    <n v="937400"/>
    <s v="Tagihan Uji Lab XRF Pasir Maret 2025"/>
    <d v="2025-03-31T00:00:00"/>
    <s v="1800000176"/>
    <x v="11"/>
  </r>
  <r>
    <n v="101734"/>
    <x v="92"/>
    <x v="0"/>
    <s v="1400000159"/>
    <s v="11121161"/>
    <s v="Tagihan Uji Lab Chloride Ion XRF"/>
    <d v="2025-03-31T00:00:00"/>
    <d v="2025-03-31T00:00:00"/>
    <x v="2"/>
    <x v="0"/>
    <d v="2025-03-31T00:00:00"/>
    <n v="0"/>
    <x v="0"/>
    <x v="0"/>
    <s v="IDR"/>
    <s v="1800000175"/>
    <n v="1155400"/>
    <s v="Tagihan Uji Lab Chloride Ion XRF"/>
    <d v="2025-03-31T00:00:00"/>
    <s v="1800000175"/>
    <x v="11"/>
  </r>
  <r>
    <n v="101812"/>
    <x v="93"/>
    <x v="0"/>
    <s v="1400000154"/>
    <s v="11121161"/>
    <s v="Tagihan Uji Lab Beton Maret 2025"/>
    <d v="2025-03-31T00:00:00"/>
    <d v="2025-03-31T00:00:00"/>
    <x v="2"/>
    <x v="0"/>
    <d v="2025-04-30T00:00:00"/>
    <n v="-30"/>
    <x v="1"/>
    <x v="0"/>
    <s v="IDR"/>
    <s v="1800000151"/>
    <n v="1262220"/>
    <s v="Tagihan Uji Lab Beton Maret 2025"/>
    <d v="2025-03-31T00:00:00"/>
    <s v="1800000151"/>
    <x v="11"/>
  </r>
  <r>
    <n v="101904"/>
    <x v="94"/>
    <x v="0"/>
    <s v="1400036934"/>
    <s v="11121161"/>
    <s v="UM PDP GS FEB-ROSYIDA DWI RAHMAWATI_03/03"/>
    <d v="2025-03-31T00:00:00"/>
    <d v="2025-03-31T00:00:00"/>
    <x v="2"/>
    <x v="0"/>
    <d v="2025-03-31T00:00:00"/>
    <n v="0"/>
    <x v="0"/>
    <x v="0"/>
    <s v="IDR"/>
    <s v="1800000155"/>
    <n v="2000000"/>
    <s v="PENDAPATAN GRAHA SANDIYA FEBRUARI2025"/>
    <d v="2025-03-31T00:00:00"/>
    <s v="1800000155"/>
    <x v="7"/>
  </r>
  <r>
    <n v="101905"/>
    <x v="95"/>
    <x v="0"/>
    <s v="1400036935"/>
    <s v="11121161"/>
    <s v="UM PDP GS FEB-MOCH MAHENDRA FIRDAUS_03/03"/>
    <d v="2025-03-31T00:00:00"/>
    <d v="2025-03-31T00:00:00"/>
    <x v="2"/>
    <x v="0"/>
    <d v="2025-03-31T00:00:00"/>
    <n v="0"/>
    <x v="0"/>
    <x v="0"/>
    <s v="IDR"/>
    <s v="1800000156"/>
    <n v="2000000"/>
    <s v="PENDAPATAN GRAHA SANDIYA FEBRUARI2025"/>
    <d v="2025-03-31T00:00:00"/>
    <s v="1800000156"/>
    <x v="7"/>
  </r>
  <r>
    <n v="101906"/>
    <x v="96"/>
    <x v="0"/>
    <s v="1400036936"/>
    <s v="11121161"/>
    <s v="UM PDP GS FEB-FARA MAHENDRA WIJAYA_03/03"/>
    <d v="2025-03-31T00:00:00"/>
    <d v="2025-03-31T00:00:00"/>
    <x v="2"/>
    <x v="0"/>
    <d v="2025-03-31T00:00:00"/>
    <n v="0"/>
    <x v="0"/>
    <x v="0"/>
    <s v="IDR"/>
    <s v="1800000157"/>
    <n v="2000000"/>
    <s v="PENDAPATAN GRAHA SANDIYA FEBRUARI2025"/>
    <d v="2025-03-31T00:00:00"/>
    <s v="1800000157"/>
    <x v="7"/>
  </r>
  <r>
    <n v="101907"/>
    <x v="97"/>
    <x v="0"/>
    <s v="1400036927"/>
    <s v="11121161"/>
    <s v="UM PDP GS FEB-HUSAIN_24/02"/>
    <d v="2025-03-31T00:00:00"/>
    <d v="2025-03-31T00:00:00"/>
    <x v="2"/>
    <x v="0"/>
    <d v="2025-03-31T00:00:00"/>
    <n v="0"/>
    <x v="0"/>
    <x v="0"/>
    <s v="IDR"/>
    <s v="1800000158"/>
    <n v="2000000"/>
    <s v="PENDAPATAN GRAHA SANDIYA FEBRUARI2025"/>
    <d v="2025-03-31T00:00:00"/>
    <s v="1800000158"/>
    <x v="7"/>
  </r>
  <r>
    <n v="101908"/>
    <x v="98"/>
    <x v="0"/>
    <s v="1400036942"/>
    <s v="11121161"/>
    <s v="UM PDP GS FEB-BAMBANG SUYANTO_03/03"/>
    <d v="2025-03-31T00:00:00"/>
    <d v="2025-03-31T00:00:00"/>
    <x v="2"/>
    <x v="0"/>
    <d v="2025-03-31T00:00:00"/>
    <n v="0"/>
    <x v="0"/>
    <x v="0"/>
    <s v="IDR"/>
    <s v="1800000159"/>
    <n v="2000000"/>
    <s v="PENDAPATAN GRAHA SANDIYA FEBRUARI2025"/>
    <d v="2025-03-31T00:00:00"/>
    <s v="1800000159"/>
    <x v="7"/>
  </r>
  <r>
    <n v="101526"/>
    <x v="59"/>
    <x v="0"/>
    <s v="1400000157"/>
    <s v="11121161"/>
    <s v="Tagihan Uji Lab Permeability Maret 2025"/>
    <d v="2025-03-31T00:00:00"/>
    <d v="2025-03-31T00:00:00"/>
    <x v="2"/>
    <x v="0"/>
    <d v="2025-04-30T00:00:00"/>
    <n v="-30"/>
    <x v="1"/>
    <x v="0"/>
    <s v="IDR"/>
    <s v="1800000174"/>
    <n v="2328240"/>
    <s v="Tagihan Uji Lab Permeability Maret 2025"/>
    <d v="2025-03-31T00:00:00"/>
    <s v="1800000174"/>
    <x v="11"/>
  </r>
  <r>
    <n v="101874"/>
    <x v="99"/>
    <x v="0"/>
    <s v="1400036929"/>
    <s v="11121161"/>
    <s v="PEL PDP GS FEB-JUNI WAHJU WIDODO_03/03"/>
    <d v="2025-03-31T00:00:00"/>
    <d v="2025-03-31T00:00:00"/>
    <x v="2"/>
    <x v="0"/>
    <d v="2025-03-31T00:00:00"/>
    <n v="0"/>
    <x v="0"/>
    <x v="0"/>
    <s v="IDR"/>
    <s v="1800000160"/>
    <n v="6735000"/>
    <s v="PENDAPATAN GRAHA SANDIYA FEBRUARI2025"/>
    <d v="2025-03-31T00:00:00"/>
    <s v="1800000160"/>
    <x v="7"/>
  </r>
  <r>
    <n v="101881"/>
    <x v="28"/>
    <x v="0"/>
    <s v="1400036928"/>
    <s v="11121161"/>
    <s v="PEL PDP GS FEB-YATMUJI_03/03"/>
    <d v="2025-03-31T00:00:00"/>
    <d v="2025-03-31T00:00:00"/>
    <x v="2"/>
    <x v="0"/>
    <d v="2025-03-31T00:00:00"/>
    <n v="0"/>
    <x v="0"/>
    <x v="0"/>
    <s v="IDR"/>
    <s v="1800000165"/>
    <n v="9500000"/>
    <s v="PENDAPATAN GRAHA SANDIYA FEBRUARI2025"/>
    <d v="2025-03-31T00:00:00"/>
    <s v="1800000165"/>
    <x v="7"/>
  </r>
  <r>
    <n v="101895"/>
    <x v="68"/>
    <x v="0"/>
    <s v="1400036931"/>
    <s v="11121161"/>
    <s v="PEL PDP GS FEB-MOH FAKHRUDDIN ZAMRONI_03/03"/>
    <d v="2025-03-31T00:00:00"/>
    <d v="2025-03-31T00:00:00"/>
    <x v="2"/>
    <x v="0"/>
    <d v="2025-03-31T00:00:00"/>
    <n v="0"/>
    <x v="0"/>
    <x v="0"/>
    <s v="IDR"/>
    <s v="1800000162"/>
    <n v="11348000"/>
    <s v="PENDAPATAN GRAHA SANDIYA FEBRUARI2025"/>
    <d v="2025-03-31T00:00:00"/>
    <s v="1800000162"/>
    <x v="7"/>
  </r>
  <r>
    <n v="101880"/>
    <x v="27"/>
    <x v="0"/>
    <s v="1400036930"/>
    <s v="11121161"/>
    <s v="PEL PDP GS FEB-FEBRI NURCAHYANI_03/03"/>
    <d v="2025-03-31T00:00:00"/>
    <d v="2025-03-31T00:00:00"/>
    <x v="2"/>
    <x v="0"/>
    <d v="2025-03-31T00:00:00"/>
    <n v="0"/>
    <x v="0"/>
    <x v="0"/>
    <s v="IDR"/>
    <s v="1800000161"/>
    <n v="12050000"/>
    <s v="PENDAPATAN GRAHA SANDIYA FEBRUARI2025"/>
    <d v="2025-03-31T00:00:00"/>
    <s v="1800000161"/>
    <x v="7"/>
  </r>
  <r>
    <n v="101896"/>
    <x v="69"/>
    <x v="0"/>
    <s v="1400036932"/>
    <s v="11121161"/>
    <s v="PEL PDP GS FEB-MOH ZAMRONI AFIF MUKTI_03/03"/>
    <d v="2025-03-31T00:00:00"/>
    <d v="2025-03-31T00:00:00"/>
    <x v="2"/>
    <x v="0"/>
    <d v="2025-03-31T00:00:00"/>
    <n v="0"/>
    <x v="0"/>
    <x v="0"/>
    <s v="IDR"/>
    <s v="1800000163"/>
    <n v="12185000"/>
    <s v="PENDAPATAN GRAHA SANDIYA FEBRUARI2025"/>
    <d v="2025-03-31T00:00:00"/>
    <s v="1800000163"/>
    <x v="7"/>
  </r>
  <r>
    <n v="101903"/>
    <x v="100"/>
    <x v="0"/>
    <s v="1400036933"/>
    <s v="11121161"/>
    <s v="PEL PDP GS FEB-HALIM_03/03"/>
    <d v="2025-03-31T00:00:00"/>
    <d v="2025-03-31T00:00:00"/>
    <x v="2"/>
    <x v="0"/>
    <d v="2025-03-31T00:00:00"/>
    <n v="0"/>
    <x v="0"/>
    <x v="0"/>
    <s v="IDR"/>
    <s v="1800000164"/>
    <n v="15932000"/>
    <s v="PENDAPATAN GRAHA SANDIYA FEBRUARI2025"/>
    <d v="2025-03-31T00:00:00"/>
    <s v="1800000164"/>
    <x v="7"/>
  </r>
  <r>
    <n v="100028"/>
    <x v="3"/>
    <x v="0"/>
    <s v="1400036948"/>
    <s v="11121161"/>
    <s v="TAGIHAN PEMAKAIAN LISTRIK BNI"/>
    <d v="2025-03-31T00:00:00"/>
    <d v="2025-03-31T00:00:00"/>
    <x v="2"/>
    <x v="0"/>
    <d v="2025-04-30T00:00:00"/>
    <n v="-30"/>
    <x v="1"/>
    <x v="0"/>
    <s v="IDR"/>
    <s v="1800000223"/>
    <n v="24451132"/>
    <s v="Tagihan Listrik Periode April 2018"/>
    <d v="2025-03-31T00:00:00"/>
    <s v="1800000223"/>
    <x v="1"/>
  </r>
  <r>
    <n v="101284"/>
    <x v="54"/>
    <x v="1"/>
    <s v="1400000147"/>
    <s v="11121161"/>
    <s v="Management Fee SMI Juli 2021"/>
    <d v="2025-03-31T00:00:00"/>
    <d v="2025-03-31T00:00:00"/>
    <x v="2"/>
    <x v="0"/>
    <d v="2021-11-12T00:00:00"/>
    <n v="1235"/>
    <x v="6"/>
    <x v="5"/>
    <s v="IDR"/>
    <s v="0100006418"/>
    <n v="44323200"/>
    <s v="Management Fee SMI Juli 2021"/>
    <d v="2021-11-12T00:00:00"/>
    <s v="1800000540"/>
    <x v="5"/>
  </r>
  <r>
    <n v="101284"/>
    <x v="54"/>
    <x v="1"/>
    <s v="1400000148"/>
    <s v="11121161"/>
    <s v="Management Fee SMI September 2020 1800001114"/>
    <d v="2025-03-31T00:00:00"/>
    <d v="2025-03-31T00:00:00"/>
    <x v="2"/>
    <x v="0"/>
    <d v="2021-07-31T00:00:00"/>
    <n v="1339"/>
    <x v="6"/>
    <x v="5"/>
    <s v="IDR"/>
    <s v="0100003391"/>
    <n v="45133200"/>
    <s v="Management Fee SMI September 2020 1800001114"/>
    <d v="2021-07-31T00:00:00"/>
    <s v="1800001114"/>
    <x v="5"/>
  </r>
  <r>
    <n v="101284"/>
    <x v="54"/>
    <x v="1"/>
    <s v="1400000149"/>
    <s v="11121161"/>
    <s v="Management Fee AP. SMI Agustus 2020 1800000959"/>
    <d v="2025-03-31T00:00:00"/>
    <d v="2025-03-31T00:00:00"/>
    <x v="2"/>
    <x v="0"/>
    <d v="2021-07-31T00:00:00"/>
    <n v="1339"/>
    <x v="6"/>
    <x v="5"/>
    <s v="IDR"/>
    <s v="0100003391"/>
    <n v="45133200"/>
    <s v="Management Fee AP. SMI Agustus 2020 1800000959"/>
    <d v="2021-07-31T00:00:00"/>
    <s v="1800000959"/>
    <x v="5"/>
  </r>
  <r>
    <n v="101284"/>
    <x v="54"/>
    <x v="1"/>
    <s v="1400000150"/>
    <s v="11121161"/>
    <s v="Management Fee SMI Juli 2020 1800000810"/>
    <d v="2025-03-31T00:00:00"/>
    <d v="2025-03-31T00:00:00"/>
    <x v="2"/>
    <x v="0"/>
    <d v="2021-07-31T00:00:00"/>
    <n v="1339"/>
    <x v="6"/>
    <x v="5"/>
    <s v="IDR"/>
    <s v="0100003391"/>
    <n v="45133200"/>
    <s v="Management Fee SMI Juli 2020 1800000810"/>
    <d v="2021-07-31T00:00:00"/>
    <s v="1800000810"/>
    <x v="5"/>
  </r>
  <r>
    <n v="101284"/>
    <x v="54"/>
    <x v="1"/>
    <s v="1400000151"/>
    <s v="11121161"/>
    <s v="Management Fee SMI Juni 2020 1800000681"/>
    <d v="2025-03-31T00:00:00"/>
    <d v="2025-03-31T00:00:00"/>
    <x v="2"/>
    <x v="0"/>
    <d v="2021-07-31T00:00:00"/>
    <n v="1339"/>
    <x v="6"/>
    <x v="5"/>
    <s v="IDR"/>
    <s v="0100003391"/>
    <n v="45133200"/>
    <s v="Management Fee SMI Juni 2020 1800000681"/>
    <d v="2021-07-31T00:00:00"/>
    <s v="1800000681"/>
    <x v="5"/>
  </r>
  <r>
    <n v="100031"/>
    <x v="42"/>
    <x v="0"/>
    <s v="1400047919"/>
    <s v="11121161"/>
    <s v="Tagihan Listrik DAB Jan 25"/>
    <d v="2025-04-09T00:00:00"/>
    <d v="2025-04-09T00:00:00"/>
    <x v="3"/>
    <x v="0"/>
    <d v="2025-03-30T00:00:00"/>
    <n v="10"/>
    <x v="0"/>
    <x v="0"/>
    <s v="IDR"/>
    <s v="1800000090"/>
    <n v="205054"/>
    <s v="Tagihan Listrik DAB Jan 25"/>
    <d v="2025-02-28T00:00:00"/>
    <s v="1800000090"/>
    <x v="1"/>
  </r>
  <r>
    <n v="100146"/>
    <x v="2"/>
    <x v="0"/>
    <s v="1400039409"/>
    <s v="11125421"/>
    <s v="PAID BY CMS BANK SYARIAH INDONESIA KC SURABAYA BAS"/>
    <d v="2025-04-09T00:00:00"/>
    <d v="2025-04-09T00:00:00"/>
    <x v="3"/>
    <x v="0"/>
    <d v="2025-03-30T00:00:00"/>
    <n v="10"/>
    <x v="0"/>
    <x v="0"/>
    <s v="IDR"/>
    <s v="1800000112"/>
    <n v="19473831"/>
    <s v="Biaya Pemusnahan Limbah FABA ex PT KMA"/>
    <d v="2025-02-28T00:00:00"/>
    <s v="1800000112"/>
    <x v="0"/>
  </r>
  <r>
    <n v="101118"/>
    <x v="53"/>
    <x v="0"/>
    <s v="1400039421"/>
    <s v="11123101"/>
    <s v="PAID BY CMS BANK BCA RN 7100000427"/>
    <d v="2025-04-09T00:00:00"/>
    <d v="2025-04-09T00:00:00"/>
    <x v="3"/>
    <x v="0"/>
    <d v="2025-03-30T00:00:00"/>
    <n v="10"/>
    <x v="0"/>
    <x v="0"/>
    <s v="IDR"/>
    <s v="1800000124"/>
    <n v="49858344"/>
    <s v="Biaya Pemusnahan Limbah Bottom Ash ex PT SPD"/>
    <d v="2025-02-28T00:00:00"/>
    <s v="1800000124"/>
    <x v="0"/>
  </r>
  <r>
    <n v="101284"/>
    <x v="54"/>
    <x v="1"/>
    <s v="1400000160"/>
    <s v="11125421"/>
    <s v="PAID BY CMS BANK SYARIAH INDONESIA KC SURABAYA BAS"/>
    <d v="2025-04-10T00:00:00"/>
    <d v="2025-04-10T00:00:00"/>
    <x v="3"/>
    <x v="0"/>
    <d v="2025-03-02T00:00:00"/>
    <n v="39"/>
    <x v="4"/>
    <x v="3"/>
    <s v="IDR"/>
    <s v="1800000035"/>
    <n v="348915"/>
    <s v="Biaya Tagihan Listrik Lt 3/4 Gusi Jan 25"/>
    <d v="2025-01-31T00:00:00"/>
    <s v="1800000035"/>
    <x v="1"/>
  </r>
  <r>
    <n v="101284"/>
    <x v="54"/>
    <x v="1"/>
    <s v="1400000161"/>
    <s v="11125421"/>
    <s v="PAID BY CMS BANK SYARIAH INDONESIA KC SURABAYA BAS"/>
    <d v="2025-04-10T00:00:00"/>
    <d v="2025-04-10T00:00:00"/>
    <x v="3"/>
    <x v="0"/>
    <d v="2025-03-02T00:00:00"/>
    <n v="39"/>
    <x v="4"/>
    <x v="3"/>
    <s v="IDR"/>
    <s v="1800000033"/>
    <n v="641121"/>
    <s v="Biaya Tagihan Listrik ATM Mandiri Jan 25"/>
    <d v="2025-01-31T00:00:00"/>
    <s v="1800000033"/>
    <x v="1"/>
  </r>
  <r>
    <n v="101531"/>
    <x v="1"/>
    <x v="0"/>
    <s v="1400039662"/>
    <s v="11125421"/>
    <s v="PAID BY CMS BANK SYARIAH INDONESIA KC SURABAYA BAS"/>
    <d v="2025-04-10T00:00:00"/>
    <d v="2025-04-10T00:00:00"/>
    <x v="3"/>
    <x v="0"/>
    <d v="2025-03-02T00:00:00"/>
    <n v="39"/>
    <x v="4"/>
    <x v="3"/>
    <s v="IDR"/>
    <s v="1800000034"/>
    <n v="2731540"/>
    <s v="Biaya Pemusnahan Limbah Gypsum PP ex PT MHK"/>
    <d v="2025-01-31T00:00:00"/>
    <s v="1800000034"/>
    <x v="0"/>
  </r>
  <r>
    <n v="100146"/>
    <x v="2"/>
    <x v="0"/>
    <s v="1400039659"/>
    <s v="11125421"/>
    <s v="PAID BY CMS BANK SYARIAH INDONESIA KC SURABAYA BAS"/>
    <d v="2025-04-10T00:00:00"/>
    <d v="2025-04-10T00:00:00"/>
    <x v="3"/>
    <x v="0"/>
    <d v="2025-01-30T00:00:00"/>
    <n v="70"/>
    <x v="5"/>
    <x v="4"/>
    <s v="IDR"/>
    <s v="1800000818"/>
    <n v="6540120"/>
    <s v="Biaya Pemusnahan Limbah Resin ex PT KMA"/>
    <d v="2024-12-31T00:00:00"/>
    <s v="1800000818"/>
    <x v="0"/>
  </r>
  <r>
    <n v="100007"/>
    <x v="50"/>
    <x v="0"/>
    <s v="1400000189"/>
    <s v="11121161"/>
    <s v="Penagihan Air Proses Januari25"/>
    <d v="2025-04-10T00:00:00"/>
    <d v="2025-04-10T00:00:00"/>
    <x v="3"/>
    <x v="0"/>
    <d v="2025-03-02T00:00:00"/>
    <n v="39"/>
    <x v="4"/>
    <x v="3"/>
    <s v="IDR"/>
    <s v="1800000038"/>
    <n v="18726500"/>
    <s v="Penagihan Air Proses Januari25"/>
    <d v="2025-01-31T00:00:00"/>
    <s v="1800000038"/>
    <x v="6"/>
  </r>
  <r>
    <n v="100007"/>
    <x v="50"/>
    <x v="0"/>
    <s v="1400000183"/>
    <s v="11121161"/>
    <s v="Penagihan Air Proses Februari 2025"/>
    <d v="2025-04-10T00:00:00"/>
    <d v="2025-04-10T00:00:00"/>
    <x v="3"/>
    <x v="0"/>
    <d v="2025-03-30T00:00:00"/>
    <n v="11"/>
    <x v="0"/>
    <x v="0"/>
    <s v="IDR"/>
    <s v="1800000105"/>
    <n v="23294700"/>
    <s v="Penagihan Air Proses Februari 2025"/>
    <d v="2025-02-28T00:00:00"/>
    <s v="1800000105"/>
    <x v="6"/>
  </r>
  <r>
    <n v="100146"/>
    <x v="2"/>
    <x v="0"/>
    <s v="1400039660"/>
    <s v="11125421"/>
    <s v="PAID BY CMS BANK SYARIAH INDONESIA KC SURABAYA BAS"/>
    <d v="2025-04-10T00:00:00"/>
    <d v="2025-04-10T00:00:00"/>
    <x v="3"/>
    <x v="0"/>
    <d v="2025-01-30T00:00:00"/>
    <n v="70"/>
    <x v="5"/>
    <x v="4"/>
    <s v="IDR"/>
    <s v="1800000817"/>
    <n v="26295678"/>
    <s v="Biaya Pemusnahan Limbah FABA ex PT KMA"/>
    <d v="2024-12-31T00:00:00"/>
    <s v="1800000817"/>
    <x v="0"/>
  </r>
  <r>
    <n v="101531"/>
    <x v="1"/>
    <x v="0"/>
    <s v="1400039661"/>
    <s v="11125421"/>
    <s v="PAID BY CMS BANK SYARIAH INDONESIA KC SURABAYA BAS"/>
    <d v="2025-04-10T00:00:00"/>
    <d v="2025-04-10T00:00:00"/>
    <x v="3"/>
    <x v="0"/>
    <d v="2025-03-02T00:00:00"/>
    <n v="39"/>
    <x v="4"/>
    <x v="3"/>
    <s v="IDR"/>
    <s v="1800000033"/>
    <n v="46154524"/>
    <s v="Biaya Pemusnahan Limbah Alter. Material ex PT MHK"/>
    <d v="2025-01-31T00:00:00"/>
    <s v="1800000033"/>
    <x v="0"/>
  </r>
  <r>
    <n v="101531"/>
    <x v="1"/>
    <x v="0"/>
    <s v="1400039840"/>
    <s v="11125421"/>
    <s v="PAID BY CMS BANK SYARIAH INDONESIA KC SURABAYA BAS"/>
    <d v="2025-04-10T00:00:00"/>
    <d v="2025-04-10T00:00:00"/>
    <x v="3"/>
    <x v="0"/>
    <d v="2025-03-30T00:00:00"/>
    <n v="11"/>
    <x v="0"/>
    <x v="0"/>
    <s v="IDR"/>
    <s v="1800000113"/>
    <n v="56215224"/>
    <s v="Biaya Pemusnahan Limbah Non B3; AM ex PT MHK"/>
    <d v="2025-02-28T00:00:00"/>
    <s v="1800000113"/>
    <x v="0"/>
  </r>
  <r>
    <n v="101284"/>
    <x v="54"/>
    <x v="1"/>
    <s v="1400000187"/>
    <s v="11121161"/>
    <s v="Pembayaran Bagi Hasil Tahun 2020-2021"/>
    <d v="2025-04-10T00:00:00"/>
    <d v="2025-04-10T00:00:00"/>
    <x v="3"/>
    <x v="0"/>
    <d v="2022-10-25T00:00:00"/>
    <n v="898"/>
    <x v="6"/>
    <x v="5"/>
    <s v="IDR"/>
    <s v="0100008838"/>
    <n v="500000000"/>
    <s v="Pembayaran Bagi Hasil Tahun 2020-2021"/>
    <d v="2022-10-25T00:00:00"/>
    <s v="1800000283"/>
    <x v="10"/>
  </r>
  <r>
    <n v="101531"/>
    <x v="1"/>
    <x v="0"/>
    <s v="1400039841"/>
    <s v="11125421"/>
    <s v="PAID BY CMS BANK SYARIAH INDONESIA KC SURABAYA BAS"/>
    <d v="2025-04-10T00:00:00"/>
    <d v="2025-04-10T00:00:00"/>
    <x v="3"/>
    <x v="0"/>
    <d v="2025-03-30T00:00:00"/>
    <n v="11"/>
    <x v="0"/>
    <x v="0"/>
    <s v="IDR"/>
    <s v="1800000114"/>
    <n v="641373440"/>
    <s v="Biaya Pemusnahan Limbah Gypsum PP ex PT MHK"/>
    <d v="2025-02-28T00:00:00"/>
    <s v="1800000114"/>
    <x v="0"/>
  </r>
  <r>
    <n v="100147"/>
    <x v="19"/>
    <x v="0"/>
    <s v="1400047978"/>
    <s v="11121161"/>
    <s v="Biaya Pemusnahan Limbah"/>
    <d v="2025-04-11T00:00:00"/>
    <d v="2025-04-11T00:00:00"/>
    <x v="3"/>
    <x v="0"/>
    <d v="2025-03-02T00:00:00"/>
    <n v="40"/>
    <x v="4"/>
    <x v="3"/>
    <s v="IDR"/>
    <s v="1800000057"/>
    <n v="12735778"/>
    <s v="Biaya Pemusnahan Limbah FABA ex PT TLI"/>
    <d v="2025-01-31T00:00:00"/>
    <s v="1800000057"/>
    <x v="0"/>
  </r>
  <r>
    <n v="100147"/>
    <x v="19"/>
    <x v="0"/>
    <s v="1400047978"/>
    <s v="11121161"/>
    <s v="Biaya Pemusnahan Limbah"/>
    <d v="2025-04-11T00:00:00"/>
    <d v="2025-04-11T00:00:00"/>
    <x v="3"/>
    <x v="0"/>
    <d v="2025-03-02T00:00:00"/>
    <n v="40"/>
    <x v="4"/>
    <x v="3"/>
    <s v="IDR"/>
    <s v="1800000058"/>
    <n v="25259442"/>
    <s v="Biaya Pemusnahan Limbah Alter.Material ex PT TLI"/>
    <d v="2025-01-31T00:00:00"/>
    <s v="1800000058"/>
    <x v="0"/>
  </r>
  <r>
    <n v="100007"/>
    <x v="50"/>
    <x v="0"/>
    <s v="1400000188"/>
    <s v="11121161"/>
    <s v="Penagihan Air Januari - Februari 2025"/>
    <d v="2025-04-14T00:00:00"/>
    <d v="2025-04-14T00:00:00"/>
    <x v="3"/>
    <x v="0"/>
    <d v="2025-03-02T00:00:00"/>
    <n v="43"/>
    <x v="4"/>
    <x v="3"/>
    <s v="IDR"/>
    <s v="1800000037"/>
    <n v="17269800"/>
    <s v="Penagihan Air Bersih Januari 25"/>
    <d v="2025-01-31T00:00:00"/>
    <s v="1800000037"/>
    <x v="6"/>
  </r>
  <r>
    <n v="100007"/>
    <x v="50"/>
    <x v="0"/>
    <s v="1400000188"/>
    <s v="11121161"/>
    <s v="Penagihan Air Januari - Februari 2025"/>
    <d v="2025-04-14T00:00:00"/>
    <d v="2025-04-14T00:00:00"/>
    <x v="3"/>
    <x v="0"/>
    <d v="2025-03-30T00:00:00"/>
    <n v="15"/>
    <x v="0"/>
    <x v="0"/>
    <s v="IDR"/>
    <s v="1800000104"/>
    <n v="20715200"/>
    <s v="Penagihan Air Bersih Februari 2025"/>
    <d v="2025-02-28T00:00:00"/>
    <s v="1800000104"/>
    <x v="6"/>
  </r>
  <r>
    <n v="100146"/>
    <x v="2"/>
    <x v="0"/>
    <s v="1400041936"/>
    <s v="11125421"/>
    <s v="PAID BY CMS BANK SYARIAH INDONESIA KC SURABAYA BAS"/>
    <d v="2025-04-14T00:00:00"/>
    <d v="2025-04-14T00:00:00"/>
    <x v="3"/>
    <x v="0"/>
    <d v="2025-04-30T00:00:00"/>
    <n v="-16"/>
    <x v="1"/>
    <x v="0"/>
    <s v="IDR"/>
    <s v="1800000173"/>
    <n v="21671271"/>
    <s v="Biaya Pemusnahan Limbah FABA ex PT KMA"/>
    <d v="2025-03-31T00:00:00"/>
    <s v="1800000173"/>
    <x v="0"/>
  </r>
  <r>
    <n v="100067"/>
    <x v="101"/>
    <x v="0"/>
    <s v="1400000163"/>
    <s v="11125421"/>
    <s v="PAID BY CMS BANK SYARIAH INDONESIA KC SURABAYA BAS"/>
    <d v="2025-04-14T00:00:00"/>
    <d v="2025-04-14T00:00:00"/>
    <x v="3"/>
    <x v="0"/>
    <d v="2025-02-28T00:00:00"/>
    <n v="45"/>
    <x v="4"/>
    <x v="3"/>
    <s v="IDR"/>
    <s v="1800000118"/>
    <n v="21881324"/>
    <s v="Tagihan Pengembalian Ongkos Angkut PT SBR"/>
    <d v="2025-02-28T00:00:00"/>
    <s v="1800000118"/>
    <x v="4"/>
  </r>
  <r>
    <n v="100146"/>
    <x v="2"/>
    <x v="0"/>
    <s v="1400041937"/>
    <s v="11125421"/>
    <s v="PAID BY CMS BANK SYARIAH INDONESIA KC SURABAYA BAS"/>
    <d v="2025-04-14T00:00:00"/>
    <d v="2025-04-14T00:00:00"/>
    <x v="3"/>
    <x v="0"/>
    <d v="2025-04-30T00:00:00"/>
    <n v="-16"/>
    <x v="1"/>
    <x v="0"/>
    <s v="IDR"/>
    <s v="1800000174"/>
    <n v="28563450"/>
    <s v="Biaya Pemusnahan Limbah Resin ec PT KMA"/>
    <d v="2025-03-31T00:00:00"/>
    <s v="1800000174"/>
    <x v="0"/>
  </r>
  <r>
    <n v="100137"/>
    <x v="4"/>
    <x v="1"/>
    <s v="1400000162"/>
    <s v="11121871"/>
    <s v="SWEEPING GRESIK"/>
    <d v="2025-04-14T00:00:00"/>
    <d v="2025-04-14T00:00:00"/>
    <x v="3"/>
    <x v="0"/>
    <d v="2025-03-21T00:00:00"/>
    <n v="24"/>
    <x v="0"/>
    <x v="0"/>
    <s v="IDR"/>
    <s v="1400000131"/>
    <n v="7000000000"/>
    <s v=" PEMBAYARAN POKOK SHL GRESIK 26 SEPT 2018"/>
    <d v="2025-03-21T00:00:00"/>
    <s v="1800001507"/>
    <x v="2"/>
  </r>
  <r>
    <n v="100002"/>
    <x v="26"/>
    <x v="1"/>
    <s v="0100074262"/>
    <n v="0"/>
    <n v="0"/>
    <d v="2025-04-15T00:00:00"/>
    <d v="2025-04-15T00:00:00"/>
    <x v="3"/>
    <x v="0"/>
    <d v="2020-03-19T00:00:00"/>
    <n v="1853"/>
    <x v="6"/>
    <x v="5"/>
    <s v="IDR"/>
    <s v="1400042539"/>
    <n v="56602"/>
    <s v="Kurang bayar PPh Tag Pem Air Tuban SWABINA Des 19"/>
    <d v="2020-03-19T00:00:00"/>
    <s v="1800000030"/>
    <x v="12"/>
  </r>
  <r>
    <n v="100002"/>
    <x v="26"/>
    <x v="1"/>
    <s v="1400042539"/>
    <s v="11121161"/>
    <s v="Kurang bayar PPh Tag Pem Air Tuban SWABINA Des 19"/>
    <d v="2025-04-15T00:00:00"/>
    <d v="2025-04-15T00:00:00"/>
    <x v="3"/>
    <x v="0"/>
    <d v="2020-03-01T00:00:00"/>
    <n v="1871"/>
    <x v="6"/>
    <x v="5"/>
    <s v="IDR"/>
    <s v="1800000030"/>
    <n v="566016"/>
    <s v="Tag Pem Air Tuban SWABINA Des 2019"/>
    <d v="2020-01-31T00:00:00"/>
    <s v="1800000030"/>
    <x v="6"/>
  </r>
  <r>
    <n v="100013"/>
    <x v="102"/>
    <x v="1"/>
    <s v="0100003705"/>
    <n v="0"/>
    <n v="0"/>
    <d v="2025-04-15T00:00:00"/>
    <d v="2025-04-15T00:00:00"/>
    <x v="3"/>
    <x v="0"/>
    <d v="2025-01-30T00:00:00"/>
    <n v="75"/>
    <x v="5"/>
    <x v="4"/>
    <s v="IDR"/>
    <s v="1800000566"/>
    <n v="889337"/>
    <s v="Biaya Recruitment Bersama BUMN - SP 2024"/>
    <d v="2024-12-31T00:00:00"/>
    <s v="1800000566"/>
    <x v="9"/>
  </r>
  <r>
    <n v="100002"/>
    <x v="26"/>
    <x v="1"/>
    <s v="0100003707"/>
    <n v="0"/>
    <n v="0"/>
    <d v="2025-04-15T00:00:00"/>
    <d v="2025-04-15T00:00:00"/>
    <x v="3"/>
    <x v="0"/>
    <d v="2020-03-19T00:00:00"/>
    <n v="1853"/>
    <x v="6"/>
    <x v="5"/>
    <s v="IDR"/>
    <s v="1400000164"/>
    <n v="986272"/>
    <s v="Kurang bayar PPh Tag Pem Air Gresik SWABINA Jan 20"/>
    <d v="2020-03-19T00:00:00"/>
    <s v="1800000081"/>
    <x v="12"/>
  </r>
  <r>
    <n v="100002"/>
    <x v="26"/>
    <x v="1"/>
    <s v="1400000164"/>
    <s v="11121161"/>
    <s v=" Sewa Menyewa Tanah &amp; Bangunan di Gresik"/>
    <d v="2025-04-15T00:00:00"/>
    <d v="2025-04-15T00:00:00"/>
    <x v="3"/>
    <x v="0"/>
    <d v="2020-02-22T00:00:00"/>
    <n v="1879"/>
    <x v="6"/>
    <x v="5"/>
    <s v="IDR"/>
    <s v="1800000081"/>
    <n v="9862720"/>
    <s v="Tag Pem Air Gresik SWABINA Jan 2020"/>
    <d v="2020-01-23T00:00:00"/>
    <s v="1800000081"/>
    <x v="6"/>
  </r>
  <r>
    <n v="100002"/>
    <x v="26"/>
    <x v="1"/>
    <s v="0100003707"/>
    <n v="0"/>
    <n v="0"/>
    <d v="2025-04-15T00:00:00"/>
    <d v="2025-04-15T00:00:00"/>
    <x v="3"/>
    <x v="0"/>
    <d v="2020-03-19T00:00:00"/>
    <n v="1853"/>
    <x v="6"/>
    <x v="5"/>
    <s v="IDR"/>
    <s v="1400000164"/>
    <n v="10418647"/>
    <s v="Kurang bayar PPh Sewa Menyewa Tanah &amp; Bangunan"/>
    <d v="2020-03-19T00:00:00"/>
    <s v="1800000069"/>
    <x v="12"/>
  </r>
  <r>
    <n v="100002"/>
    <x v="26"/>
    <x v="1"/>
    <s v="1400000164"/>
    <s v="11121161"/>
    <s v=" Sewa Menyewa Tanah &amp; Bangunan di Gresik"/>
    <d v="2025-04-15T00:00:00"/>
    <d v="2025-04-15T00:00:00"/>
    <x v="3"/>
    <x v="0"/>
    <d v="2020-02-20T00:00:00"/>
    <n v="1881"/>
    <x v="6"/>
    <x v="5"/>
    <s v="IDR"/>
    <s v="1800000069"/>
    <n v="104186469"/>
    <s v="Sewa Menyewa Tanah &amp; Bangunan di Gresik(Swabina)"/>
    <d v="2020-01-21T00:00:00"/>
    <s v="1800000069"/>
    <x v="7"/>
  </r>
  <r>
    <n v="100160"/>
    <x v="103"/>
    <x v="1"/>
    <s v="1400000190"/>
    <s v="11121161"/>
    <s v="Biaya Pemakaian Air SIF Maret22"/>
    <d v="2025-04-16T00:00:00"/>
    <d v="2025-04-16T00:00:00"/>
    <x v="3"/>
    <x v="0"/>
    <d v="2022-04-30T00:00:00"/>
    <n v="1082"/>
    <x v="6"/>
    <x v="5"/>
    <s v="IDR"/>
    <s v="1800000171"/>
    <n v="10988900"/>
    <s v="Biaya Pemakaian Air SIF Maret22"/>
    <d v="2022-03-31T00:00:00"/>
    <s v="1800000171"/>
    <x v="6"/>
  </r>
  <r>
    <n v="100160"/>
    <x v="103"/>
    <x v="1"/>
    <s v="1400000192"/>
    <s v="11121161"/>
    <s v="Biaya Pemakaian air SIF Feb22"/>
    <d v="2025-04-16T00:00:00"/>
    <d v="2025-04-16T00:00:00"/>
    <x v="3"/>
    <x v="0"/>
    <d v="2022-03-30T00:00:00"/>
    <n v="1113"/>
    <x v="6"/>
    <x v="5"/>
    <s v="IDR"/>
    <s v="1800000113"/>
    <n v="15525700"/>
    <s v="Biaya Pemakaian air SIF Feb22"/>
    <d v="2022-02-28T00:00:00"/>
    <s v="1800000113"/>
    <x v="6"/>
  </r>
  <r>
    <n v="100160"/>
    <x v="103"/>
    <x v="1"/>
    <s v="1400000191"/>
    <s v="11121161"/>
    <s v="Biaya Pemakaian air SIF Jan22"/>
    <d v="2025-04-16T00:00:00"/>
    <d v="2025-04-16T00:00:00"/>
    <x v="3"/>
    <x v="0"/>
    <d v="2022-03-30T00:00:00"/>
    <n v="1113"/>
    <x v="6"/>
    <x v="5"/>
    <s v="IDR"/>
    <s v="1800000110"/>
    <n v="20554700"/>
    <s v="Biaya Pemakaian air SIF Jan22"/>
    <d v="2022-02-28T00:00:00"/>
    <s v="1800000110"/>
    <x v="6"/>
  </r>
  <r>
    <n v="101284"/>
    <x v="54"/>
    <x v="1"/>
    <s v="1400000165"/>
    <s v="11125421"/>
    <s v="PAID BY CMS BANK SYARIAH INDONESIA KC SURABAYA BAS"/>
    <d v="2025-04-17T00:00:00"/>
    <d v="2025-04-17T00:00:00"/>
    <x v="3"/>
    <x v="0"/>
    <d v="2025-01-30T00:00:00"/>
    <n v="77"/>
    <x v="5"/>
    <x v="4"/>
    <s v="IDR"/>
    <s v="1800000584"/>
    <n v="603025"/>
    <s v="Tagihan Listrik SMI Kopi Killen - Des 24"/>
    <d v="2024-12-31T00:00:00"/>
    <s v="1800000584"/>
    <x v="1"/>
  </r>
  <r>
    <n v="101284"/>
    <x v="54"/>
    <x v="1"/>
    <s v="1400000166"/>
    <s v="11125421"/>
    <s v="PAID BY CMS BANK SYARIAH INDONESIA KC SURABAYA BAS"/>
    <d v="2025-04-17T00:00:00"/>
    <d v="2025-04-17T00:00:00"/>
    <x v="3"/>
    <x v="0"/>
    <d v="2025-04-30T00:00:00"/>
    <n v="-13"/>
    <x v="1"/>
    <x v="0"/>
    <s v="IDR"/>
    <s v="1800000154"/>
    <n v="923023"/>
    <s v="Biaya Tagihan Listrik LT 1 Kopi Kilen Maret 2025"/>
    <d v="2025-03-31T00:00:00"/>
    <s v="1800000154"/>
    <x v="1"/>
  </r>
  <r>
    <n v="101082"/>
    <x v="7"/>
    <x v="0"/>
    <s v="0100077086"/>
    <n v="0"/>
    <n v="0"/>
    <d v="2025-04-21T00:00:00"/>
    <d v="2025-04-21T00:00:00"/>
    <x v="3"/>
    <x v="0"/>
    <d v="2024-12-30T00:00:00"/>
    <n v="112"/>
    <x v="3"/>
    <x v="2"/>
    <s v="IDR"/>
    <s v="1400038889"/>
    <n v="46900"/>
    <s v="1800000764 RESIDUAL"/>
    <d v="2024-11-30T00:00:00"/>
    <s v="1800000764"/>
    <x v="12"/>
  </r>
  <r>
    <n v="101082"/>
    <x v="7"/>
    <x v="0"/>
    <s v="0100077086"/>
    <n v="0"/>
    <n v="0"/>
    <d v="2025-04-21T00:00:00"/>
    <d v="2025-04-21T00:00:00"/>
    <x v="3"/>
    <x v="0"/>
    <d v="2024-12-30T00:00:00"/>
    <n v="112"/>
    <x v="3"/>
    <x v="2"/>
    <s v="IDR"/>
    <s v="1400038890"/>
    <n v="53136"/>
    <s v="1800000765 RESIDUAL"/>
    <d v="2024-11-30T00:00:00"/>
    <s v="1800000765"/>
    <x v="12"/>
  </r>
  <r>
    <n v="101796"/>
    <x v="104"/>
    <x v="0"/>
    <s v="0100077079"/>
    <n v="0"/>
    <n v="0"/>
    <d v="2025-04-21T00:00:00"/>
    <d v="2025-04-21T00:00:00"/>
    <x v="3"/>
    <x v="0"/>
    <d v="2024-12-30T00:00:00"/>
    <n v="112"/>
    <x v="3"/>
    <x v="2"/>
    <s v="IDR"/>
    <s v="1800000745"/>
    <n v="83400"/>
    <s v="Biaya Pemusnahan Limbah Sludge IPAL  ex PT RTS"/>
    <d v="2024-11-30T00:00:00"/>
    <s v="1800000745"/>
    <x v="0"/>
  </r>
  <r>
    <n v="101082"/>
    <x v="7"/>
    <x v="0"/>
    <s v="0100077086"/>
    <n v="0"/>
    <n v="0"/>
    <d v="2025-04-21T00:00:00"/>
    <d v="2025-04-21T00:00:00"/>
    <x v="3"/>
    <x v="0"/>
    <d v="2024-12-30T00:00:00"/>
    <n v="112"/>
    <x v="3"/>
    <x v="2"/>
    <s v="IDR"/>
    <s v="1400038892"/>
    <n v="85052"/>
    <s v="1800000767 RESIDUAL"/>
    <d v="2024-11-30T00:00:00"/>
    <s v="1800000767"/>
    <x v="12"/>
  </r>
  <r>
    <n v="101082"/>
    <x v="7"/>
    <x v="0"/>
    <s v="0100077086"/>
    <n v="0"/>
    <n v="0"/>
    <d v="2025-04-21T00:00:00"/>
    <d v="2025-04-21T00:00:00"/>
    <x v="3"/>
    <x v="0"/>
    <d v="2024-12-30T00:00:00"/>
    <n v="112"/>
    <x v="3"/>
    <x v="2"/>
    <s v="IDR"/>
    <s v="1400038891"/>
    <n v="95880"/>
    <s v="1800000766 RESIDUAL"/>
    <d v="2024-11-30T00:00:00"/>
    <s v="1800000766"/>
    <x v="12"/>
  </r>
  <r>
    <n v="101082"/>
    <x v="7"/>
    <x v="0"/>
    <s v="0100077086"/>
    <n v="0"/>
    <n v="0"/>
    <d v="2025-04-21T00:00:00"/>
    <d v="2025-04-21T00:00:00"/>
    <x v="3"/>
    <x v="0"/>
    <d v="2024-11-30T00:00:00"/>
    <n v="142"/>
    <x v="2"/>
    <x v="1"/>
    <s v="IDR"/>
    <s v="1400038885"/>
    <n v="95920"/>
    <s v="1800000676 RESIDUAL"/>
    <d v="2024-10-31T00:00:00"/>
    <s v="1800000676"/>
    <x v="12"/>
  </r>
  <r>
    <n v="101082"/>
    <x v="7"/>
    <x v="0"/>
    <s v="0100077085"/>
    <n v="0"/>
    <n v="0"/>
    <d v="2025-04-21T00:00:00"/>
    <d v="2025-04-21T00:00:00"/>
    <x v="3"/>
    <x v="0"/>
    <d v="2024-11-30T00:00:00"/>
    <n v="142"/>
    <x v="2"/>
    <x v="1"/>
    <s v="IDR"/>
    <s v="1400038884"/>
    <n v="119112"/>
    <s v="1800000675 RESIDUAL"/>
    <d v="2024-10-31T00:00:00"/>
    <s v="1800000675"/>
    <x v="12"/>
  </r>
  <r>
    <n v="101082"/>
    <x v="7"/>
    <x v="0"/>
    <s v="0100077086"/>
    <n v="0"/>
    <n v="0"/>
    <d v="2025-04-21T00:00:00"/>
    <d v="2025-04-21T00:00:00"/>
    <x v="3"/>
    <x v="0"/>
    <d v="2024-11-30T00:00:00"/>
    <n v="142"/>
    <x v="2"/>
    <x v="1"/>
    <s v="IDR"/>
    <s v="1400038886"/>
    <n v="145024"/>
    <s v="1800000677 RESIDUAL"/>
    <d v="2024-10-31T00:00:00"/>
    <s v="1800000677"/>
    <x v="12"/>
  </r>
  <r>
    <n v="101082"/>
    <x v="7"/>
    <x v="0"/>
    <s v="0100077084"/>
    <n v="0"/>
    <n v="0"/>
    <d v="2025-04-21T00:00:00"/>
    <d v="2025-04-21T00:00:00"/>
    <x v="3"/>
    <x v="0"/>
    <d v="2024-11-30T00:00:00"/>
    <n v="142"/>
    <x v="2"/>
    <x v="1"/>
    <s v="IDR"/>
    <s v="1400038883"/>
    <n v="198072"/>
    <s v="1800000673 RESIDUAL"/>
    <d v="2024-10-31T00:00:00"/>
    <s v="1800000673"/>
    <x v="12"/>
  </r>
  <r>
    <n v="101082"/>
    <x v="7"/>
    <x v="0"/>
    <s v="0100077086"/>
    <n v="0"/>
    <n v="0"/>
    <d v="2025-04-21T00:00:00"/>
    <d v="2025-04-21T00:00:00"/>
    <x v="3"/>
    <x v="0"/>
    <d v="2024-12-30T00:00:00"/>
    <n v="112"/>
    <x v="3"/>
    <x v="2"/>
    <s v="IDR"/>
    <s v="1400038888"/>
    <n v="412272"/>
    <s v="1800000763 RESIDUAL"/>
    <d v="2024-11-30T00:00:00"/>
    <s v="1800000763"/>
    <x v="12"/>
  </r>
  <r>
    <n v="101330"/>
    <x v="21"/>
    <x v="0"/>
    <s v="1400045847"/>
    <s v="11123101"/>
    <s v="PAID BY CMS BANK BCA RN 7100000431"/>
    <d v="2025-04-21T00:00:00"/>
    <d v="2025-04-21T00:00:00"/>
    <x v="3"/>
    <x v="0"/>
    <d v="2025-03-30T00:00:00"/>
    <n v="22"/>
    <x v="0"/>
    <x v="0"/>
    <s v="IDR"/>
    <s v="1800000104"/>
    <n v="2045712"/>
    <s v="Biaya Pemusnahan Limbah Residu Produksi ex PT CIM"/>
    <d v="2025-02-28T00:00:00"/>
    <s v="1800000104"/>
    <x v="0"/>
  </r>
  <r>
    <n v="101082"/>
    <x v="7"/>
    <x v="0"/>
    <s v="0100077086"/>
    <n v="0"/>
    <n v="0"/>
    <d v="2025-04-21T00:00:00"/>
    <d v="2025-04-21T00:00:00"/>
    <x v="3"/>
    <x v="0"/>
    <d v="2024-11-30T00:00:00"/>
    <n v="142"/>
    <x v="2"/>
    <x v="1"/>
    <s v="IDR"/>
    <s v="1400038887"/>
    <n v="2190540"/>
    <s v="1800000678 RESIDUAL"/>
    <d v="2024-10-31T00:00:00"/>
    <s v="1800000678"/>
    <x v="12"/>
  </r>
  <r>
    <n v="100028"/>
    <x v="3"/>
    <x v="0"/>
    <s v="1400049044"/>
    <s v="11121161"/>
    <s v="Krg byr PPN Tagihan Listrik Periode April 2018"/>
    <d v="2025-04-21T00:00:00"/>
    <d v="2025-04-21T00:00:00"/>
    <x v="3"/>
    <x v="0"/>
    <d v="2025-02-17T00:00:00"/>
    <n v="63"/>
    <x v="5"/>
    <x v="4"/>
    <s v="IDR"/>
    <s v="1400036948"/>
    <n v="2689625"/>
    <s v="Krg byr PPN Tagihan Listrik Periode April 2018"/>
    <d v="2025-02-17T00:00:00"/>
    <s v="1800000223"/>
    <x v="1"/>
  </r>
  <r>
    <n v="100028"/>
    <x v="3"/>
    <x v="0"/>
    <s v="1400045897"/>
    <s v="11125421"/>
    <s v="PAID BY CMS BANK SYARIAH INDONESIA KC SURABAYA BAS"/>
    <d v="2025-04-21T00:00:00"/>
    <d v="2025-04-21T00:00:00"/>
    <x v="3"/>
    <x v="0"/>
    <d v="2025-04-30T00:00:00"/>
    <n v="-9"/>
    <x v="1"/>
    <x v="0"/>
    <s v="IDR"/>
    <s v="1800000151"/>
    <n v="2955340"/>
    <s v="TAGIHAN LISTRIK BANK BNI 46"/>
    <d v="2025-03-31T00:00:00"/>
    <s v="1800000151"/>
    <x v="1"/>
  </r>
  <r>
    <n v="100001"/>
    <x v="23"/>
    <x v="1"/>
    <s v="1400000167"/>
    <s v="11125421"/>
    <s v="PAID BY CMS BANK SYARIAH INDONESIA KC SURABAYA BAS"/>
    <d v="2025-04-21T00:00:00"/>
    <d v="2025-04-21T00:00:00"/>
    <x v="3"/>
    <x v="0"/>
    <d v="2025-03-30T00:00:00"/>
    <n v="22"/>
    <x v="0"/>
    <x v="0"/>
    <s v="IDR"/>
    <s v="1800000108"/>
    <n v="4246830"/>
    <s v="Penagihan Air Bersih Februari 2025"/>
    <d v="2025-02-28T00:00:00"/>
    <s v="1800000108"/>
    <x v="6"/>
  </r>
  <r>
    <n v="101796"/>
    <x v="104"/>
    <x v="0"/>
    <s v="1400049107"/>
    <s v="11121161"/>
    <s v="Biaya Pemusnahan Limbah Sludge IPAL  ex PT RTS"/>
    <d v="2025-04-21T00:00:00"/>
    <d v="2025-04-21T00:00:00"/>
    <x v="3"/>
    <x v="0"/>
    <d v="2025-04-21T00:00:00"/>
    <n v="0"/>
    <x v="0"/>
    <x v="0"/>
    <s v="IDR"/>
    <s v="0100077079"/>
    <n v="4545300"/>
    <s v="Biaya Pemusnahan Limbah Sludge IPAL ex PT RTS"/>
    <d v="2025-04-21T00:00:00"/>
    <s v="1800000745"/>
    <x v="0"/>
  </r>
  <r>
    <n v="101330"/>
    <x v="21"/>
    <x v="0"/>
    <s v="1400045848"/>
    <s v="11123101"/>
    <s v="PAID BY CMS BANK BCA RN 7100000432"/>
    <d v="2025-04-21T00:00:00"/>
    <d v="2025-04-21T00:00:00"/>
    <x v="3"/>
    <x v="0"/>
    <d v="2025-03-30T00:00:00"/>
    <n v="22"/>
    <x v="0"/>
    <x v="0"/>
    <s v="IDR"/>
    <s v="1800000105"/>
    <n v="4669560"/>
    <s v="Biaya Pemusnahan Limbah Resin ex PT CIM"/>
    <d v="2025-02-28T00:00:00"/>
    <s v="1800000105"/>
    <x v="0"/>
  </r>
  <r>
    <n v="101305"/>
    <x v="9"/>
    <x v="1"/>
    <s v="1400000170"/>
    <s v="11125421"/>
    <s v="PAID BY CMS BANK SYARIAH INDONESIA KC SURABAYA BAS"/>
    <d v="2025-04-21T00:00:00"/>
    <d v="2025-04-21T00:00:00"/>
    <x v="3"/>
    <x v="0"/>
    <d v="2025-04-30T00:00:00"/>
    <n v="-9"/>
    <x v="1"/>
    <x v="0"/>
    <s v="IDR"/>
    <s v="1800000138"/>
    <n v="4844288"/>
    <s v="Pot. Gaji Kary. Penugasan SI - SID  02.2025"/>
    <d v="2025-03-31T00:00:00"/>
    <s v="1800000138"/>
    <x v="3"/>
  </r>
  <r>
    <n v="100147"/>
    <x v="19"/>
    <x v="0"/>
    <s v="1400049043"/>
    <s v="11121161"/>
    <s v="Biaya Pemusnahan Limbah"/>
    <d v="2025-04-21T00:00:00"/>
    <d v="2025-04-21T00:00:00"/>
    <x v="3"/>
    <x v="0"/>
    <d v="2025-03-30T00:00:00"/>
    <n v="22"/>
    <x v="0"/>
    <x v="0"/>
    <s v="IDR"/>
    <s v="1800000130"/>
    <n v="9705905"/>
    <s v="Biaya Pemusnahan Limbah FABA ex PT TLI"/>
    <d v="2025-02-28T00:00:00"/>
    <s v="1800000130"/>
    <x v="0"/>
  </r>
  <r>
    <n v="101330"/>
    <x v="21"/>
    <x v="0"/>
    <s v="1400045843"/>
    <s v="11123101"/>
    <s v="PAID BY CMS BANK BCA RN 7100000366"/>
    <d v="2025-04-21T00:00:00"/>
    <d v="2025-04-21T00:00:00"/>
    <x v="3"/>
    <x v="0"/>
    <d v="2025-03-02T00:00:00"/>
    <n v="50"/>
    <x v="4"/>
    <x v="3"/>
    <s v="IDR"/>
    <s v="1800000024"/>
    <n v="10985892"/>
    <s v="Biaya Pemusnahan Limbah Residu Produksi ex PT CIM"/>
    <d v="2025-01-31T00:00:00"/>
    <s v="1800000024"/>
    <x v="0"/>
  </r>
  <r>
    <n v="100001"/>
    <x v="23"/>
    <x v="1"/>
    <s v="1400000168"/>
    <s v="11125421"/>
    <s v="PAID BY CMS BANK SYARIAH INDONESIA KC SURABAYA BAS"/>
    <d v="2025-04-21T00:00:00"/>
    <d v="2025-04-21T00:00:00"/>
    <x v="3"/>
    <x v="0"/>
    <d v="2025-03-02T00:00:00"/>
    <n v="50"/>
    <x v="4"/>
    <x v="3"/>
    <s v="IDR"/>
    <s v="1800000002"/>
    <n v="12972338"/>
    <s v="Pot. Gaji Kary. Penugasan SI - KWSG 12.2024"/>
    <d v="2025-01-31T00:00:00"/>
    <s v="1800000002"/>
    <x v="3"/>
  </r>
  <r>
    <n v="101330"/>
    <x v="21"/>
    <x v="0"/>
    <s v="1400045849"/>
    <s v="11123101"/>
    <s v="PAID BY CMS BANK BCA RN 7100000430"/>
    <d v="2025-04-21T00:00:00"/>
    <d v="2025-04-21T00:00:00"/>
    <x v="3"/>
    <x v="0"/>
    <d v="2025-03-30T00:00:00"/>
    <n v="22"/>
    <x v="0"/>
    <x v="0"/>
    <s v="IDR"/>
    <s v="1800000106"/>
    <n v="20272692"/>
    <s v="Biaya Pemusnahan Limbah SBE ex PT CIM"/>
    <d v="2025-02-28T00:00:00"/>
    <s v="1800000106"/>
    <x v="0"/>
  </r>
  <r>
    <n v="100797"/>
    <x v="8"/>
    <x v="1"/>
    <s v="1400000169"/>
    <s v="11125421"/>
    <s v="PAID BY CMS BANK SYARIAH INDONESIA KC SURABAYA BAS"/>
    <d v="2025-04-21T00:00:00"/>
    <d v="2025-04-21T00:00:00"/>
    <x v="3"/>
    <x v="0"/>
    <d v="2025-03-30T00:00:00"/>
    <n v="22"/>
    <x v="0"/>
    <x v="0"/>
    <s v="IDR"/>
    <s v="1800000068"/>
    <n v="20482293"/>
    <s v="Pot. Gaji Kary. Penugasan SI - SIB 01.2025"/>
    <d v="2025-02-28T00:00:00"/>
    <s v="1800000068"/>
    <x v="3"/>
  </r>
  <r>
    <n v="100009"/>
    <x v="6"/>
    <x v="1"/>
    <s v="1400000171"/>
    <s v="11125421"/>
    <s v="PAID BY CMS BANK SYARIAH INDONESIA KC SURABAYA BAS"/>
    <d v="2025-04-21T00:00:00"/>
    <d v="2025-04-21T00:00:00"/>
    <x v="3"/>
    <x v="0"/>
    <d v="2025-04-30T00:00:00"/>
    <n v="-9"/>
    <x v="1"/>
    <x v="0"/>
    <s v="IDR"/>
    <s v="1800000135"/>
    <n v="22363489"/>
    <s v="Pot. Gaji Kary. Penugasan SI - KIG 02.2025"/>
    <d v="2025-03-31T00:00:00"/>
    <s v="1800000135"/>
    <x v="3"/>
  </r>
  <r>
    <n v="101330"/>
    <x v="21"/>
    <x v="0"/>
    <s v="1400045844"/>
    <s v="11123101"/>
    <s v="PAID BY CMS BANK BCA RN 7100000368"/>
    <d v="2025-04-21T00:00:00"/>
    <d v="2025-04-21T00:00:00"/>
    <x v="3"/>
    <x v="0"/>
    <d v="2025-03-02T00:00:00"/>
    <n v="50"/>
    <x v="4"/>
    <x v="3"/>
    <s v="IDR"/>
    <s v="1800000025"/>
    <n v="35821760"/>
    <s v="Biaya Pemusnahan Limbah Sludge IPAL ex PT CIM"/>
    <d v="2025-01-31T00:00:00"/>
    <s v="1800000025"/>
    <x v="0"/>
  </r>
  <r>
    <n v="101330"/>
    <x v="21"/>
    <x v="0"/>
    <s v="1400045846"/>
    <s v="11123101"/>
    <s v="PAID BY CMS BANK BCA RN 7100000433"/>
    <d v="2025-04-21T00:00:00"/>
    <d v="2025-04-21T00:00:00"/>
    <x v="3"/>
    <x v="0"/>
    <d v="2025-03-30T00:00:00"/>
    <n v="22"/>
    <x v="0"/>
    <x v="0"/>
    <s v="IDR"/>
    <s v="1800000103"/>
    <n v="55659978"/>
    <s v="Biaya Pemusnahan Limbah FABA ex PT CIM"/>
    <d v="2025-02-28T00:00:00"/>
    <s v="1800000103"/>
    <x v="0"/>
  </r>
  <r>
    <n v="101330"/>
    <x v="21"/>
    <x v="0"/>
    <s v="1400045845"/>
    <s v="11123101"/>
    <s v="PAID BY CMS BANK BCA RN 7100000367"/>
    <d v="2025-04-21T00:00:00"/>
    <d v="2025-04-21T00:00:00"/>
    <x v="3"/>
    <x v="0"/>
    <d v="2025-03-02T00:00:00"/>
    <n v="50"/>
    <x v="4"/>
    <x v="3"/>
    <s v="IDR"/>
    <s v="1800000026"/>
    <n v="63983436"/>
    <s v="Biaya Pemusnahan Limbah SBE ex PT CIM"/>
    <d v="2025-01-31T00:00:00"/>
    <s v="1800000026"/>
    <x v="0"/>
  </r>
  <r>
    <n v="100147"/>
    <x v="19"/>
    <x v="0"/>
    <s v="1400049043"/>
    <s v="11121161"/>
    <s v="Biaya Pemusnahan Limbah"/>
    <d v="2025-04-21T00:00:00"/>
    <d v="2025-04-21T00:00:00"/>
    <x v="3"/>
    <x v="0"/>
    <d v="2025-03-30T00:00:00"/>
    <n v="22"/>
    <x v="0"/>
    <x v="0"/>
    <s v="IDR"/>
    <s v="1800000129"/>
    <n v="102746670"/>
    <s v="Biaya Pemusnahan Limbah Non B3; AM ex PT TLI"/>
    <d v="2025-02-28T00:00:00"/>
    <s v="1800000129"/>
    <x v="0"/>
  </r>
  <r>
    <n v="101493"/>
    <x v="57"/>
    <x v="0"/>
    <s v="1400046399"/>
    <s v="11123101"/>
    <s v="PAID BY CMS BANK BCA RN 7100000313"/>
    <d v="2025-04-21T00:00:00"/>
    <d v="2025-04-21T00:00:00"/>
    <x v="3"/>
    <x v="0"/>
    <d v="2025-01-30T00:00:00"/>
    <n v="81"/>
    <x v="5"/>
    <x v="4"/>
    <s v="IDR"/>
    <s v="1800000845"/>
    <n v="128811837"/>
    <s v="Biaya Pemusnahan Limbah Bottom Ash ex PT SLG"/>
    <d v="2024-12-31T00:00:00"/>
    <s v="1800000845"/>
    <x v="0"/>
  </r>
  <r>
    <n v="101330"/>
    <x v="21"/>
    <x v="0"/>
    <s v="1400045842"/>
    <s v="11123101"/>
    <s v="PAID BY CMS BANK BCA RN 7100000365"/>
    <d v="2025-04-21T00:00:00"/>
    <d v="2025-04-21T00:00:00"/>
    <x v="3"/>
    <x v="0"/>
    <d v="2025-03-02T00:00:00"/>
    <n v="50"/>
    <x v="4"/>
    <x v="3"/>
    <s v="IDR"/>
    <s v="1800000023"/>
    <n v="239316803"/>
    <s v="Biaya Pemusnahan Limbah FABA ex PT CIM"/>
    <d v="2025-01-31T00:00:00"/>
    <s v="1800000023"/>
    <x v="0"/>
  </r>
  <r>
    <n v="100031"/>
    <x v="42"/>
    <x v="0"/>
    <s v="1400046508"/>
    <s v="11125421"/>
    <s v="PAID BY CMS BANK SYARIAH INDONESIA KC SURABAYA BAS"/>
    <d v="2025-04-22T00:00:00"/>
    <d v="2025-04-22T00:00:00"/>
    <x v="3"/>
    <x v="0"/>
    <d v="2025-04-30T00:00:00"/>
    <n v="-8"/>
    <x v="1"/>
    <x v="0"/>
    <s v="IDR"/>
    <s v="1800000166"/>
    <n v="210389"/>
    <s v="Tagihan Listrik DAB Feb 25"/>
    <d v="2025-03-31T00:00:00"/>
    <s v="1800000166"/>
    <x v="1"/>
  </r>
  <r>
    <n v="100002"/>
    <x v="26"/>
    <x v="1"/>
    <s v="1400000172"/>
    <s v="11125421"/>
    <s v="PAID BY CMS BANK SYARIAH INDONESIA KC SURABAYA BAS"/>
    <d v="2025-04-22T00:00:00"/>
    <d v="2025-04-22T00:00:00"/>
    <x v="3"/>
    <x v="0"/>
    <d v="2025-01-30T00:00:00"/>
    <n v="82"/>
    <x v="5"/>
    <x v="4"/>
    <s v="IDR"/>
    <s v="1800000554"/>
    <n v="270144"/>
    <s v="Tagihan Air Sanitasi SWAB - Nov 2024"/>
    <d v="2024-12-31T00:00:00"/>
    <s v="1800000554"/>
    <x v="6"/>
  </r>
  <r>
    <n v="100004"/>
    <x v="55"/>
    <x v="1"/>
    <s v="1400000177"/>
    <s v="11125421"/>
    <s v="PAID BY CMS BANK SYARIAH INDONESIA KC SURABAYA BAS"/>
    <d v="2025-04-22T00:00:00"/>
    <d v="2025-04-22T00:00:00"/>
    <x v="3"/>
    <x v="0"/>
    <d v="2025-01-30T00:00:00"/>
    <n v="82"/>
    <x v="5"/>
    <x v="4"/>
    <s v="IDR"/>
    <s v="1800000580"/>
    <n v="286650"/>
    <s v="Penagihan Air Proses - Des 2024"/>
    <d v="2024-12-31T00:00:00"/>
    <s v="1800000580"/>
    <x v="6"/>
  </r>
  <r>
    <n v="100004"/>
    <x v="55"/>
    <x v="1"/>
    <s v="1400000178"/>
    <s v="11125421"/>
    <s v="PAID BY CMS BANK SYARIAH INDONESIA KC SURABAYA BAS"/>
    <d v="2025-04-22T00:00:00"/>
    <d v="2025-04-22T00:00:00"/>
    <x v="3"/>
    <x v="0"/>
    <d v="2025-03-02T00:00:00"/>
    <n v="51"/>
    <x v="4"/>
    <x v="3"/>
    <s v="IDR"/>
    <s v="1800000060"/>
    <n v="304200"/>
    <s v="Penagihan Air Proses Januari 2025"/>
    <d v="2025-01-31T00:00:00"/>
    <s v="1800000060"/>
    <x v="6"/>
  </r>
  <r>
    <n v="100031"/>
    <x v="42"/>
    <x v="0"/>
    <s v="1400000174"/>
    <s v="11125421"/>
    <s v="PAID BY CMS BANK SYARIAH INDONESIA KC SURABAYA BAS"/>
    <d v="2025-04-22T00:00:00"/>
    <d v="2025-04-22T00:00:00"/>
    <x v="3"/>
    <x v="0"/>
    <d v="2025-04-30T00:00:00"/>
    <n v="-8"/>
    <x v="1"/>
    <x v="0"/>
    <s v="IDR"/>
    <s v="1800000155"/>
    <n v="706200"/>
    <s v="Penagihan Air Bersih Maret 2025"/>
    <d v="2025-03-31T00:00:00"/>
    <s v="1800000155"/>
    <x v="6"/>
  </r>
  <r>
    <n v="100002"/>
    <x v="26"/>
    <x v="1"/>
    <s v="1400000173"/>
    <s v="11125421"/>
    <s v="PAID BY CMS BANK SYARIAH INDONESIA KC SURABAYA BAS"/>
    <d v="2025-04-22T00:00:00"/>
    <d v="2025-04-22T00:00:00"/>
    <x v="3"/>
    <x v="0"/>
    <d v="2025-01-30T00:00:00"/>
    <n v="82"/>
    <x v="5"/>
    <x v="4"/>
    <s v="IDR"/>
    <s v="1800000571"/>
    <n v="5103900"/>
    <s v="Penagihan Air Bersih - Des 2024"/>
    <d v="2024-12-31T00:00:00"/>
    <s v="1800000571"/>
    <x v="6"/>
  </r>
  <r>
    <n v="100004"/>
    <x v="55"/>
    <x v="1"/>
    <s v="1400000179"/>
    <s v="11125421"/>
    <s v="PAID BY CMS BANK SYARIAH INDONESIA KC SURABAYA BAS"/>
    <d v="2025-04-22T00:00:00"/>
    <d v="2025-04-22T00:00:00"/>
    <x v="3"/>
    <x v="0"/>
    <d v="2025-03-30T00:00:00"/>
    <n v="23"/>
    <x v="0"/>
    <x v="0"/>
    <s v="IDR"/>
    <s v="1800000064"/>
    <n v="6674351"/>
    <s v="Pot. Gaji Kary. Penugasan SI - PTCN 01.2025"/>
    <d v="2025-02-28T00:00:00"/>
    <s v="1800000064"/>
    <x v="3"/>
  </r>
  <r>
    <n v="100002"/>
    <x v="26"/>
    <x v="1"/>
    <s v="1400046486"/>
    <s v="11125421"/>
    <s v="PAID BY CMS BANK SYARIAH INDONESIA KC SURABAYA BAS"/>
    <d v="2025-04-22T00:00:00"/>
    <d v="2025-04-22T00:00:00"/>
    <x v="3"/>
    <x v="0"/>
    <d v="2025-01-30T00:00:00"/>
    <n v="82"/>
    <x v="5"/>
    <x v="4"/>
    <s v="IDR"/>
    <s v="1800000801"/>
    <n v="7470911"/>
    <s v="Tagihan Pem. Listrik Tuban PT Swabina Oktober 2024"/>
    <d v="2024-12-31T00:00:00"/>
    <s v="1800000801"/>
    <x v="1"/>
  </r>
  <r>
    <n v="100712"/>
    <x v="51"/>
    <x v="0"/>
    <s v="1400049045"/>
    <s v="11121161"/>
    <s v="Biaya Pemusnahan Limbah FABA ex PT ANT"/>
    <d v="2025-04-22T00:00:00"/>
    <d v="2025-04-22T00:00:00"/>
    <x v="3"/>
    <x v="0"/>
    <d v="2025-03-30T00:00:00"/>
    <n v="23"/>
    <x v="0"/>
    <x v="0"/>
    <s v="IDR"/>
    <s v="1800000092"/>
    <n v="43009329"/>
    <s v="Biaya Pemusnahan Limbah FABA ex PT ANT"/>
    <d v="2025-02-28T00:00:00"/>
    <s v="1800000092"/>
    <x v="0"/>
  </r>
  <r>
    <n v="100004"/>
    <x v="55"/>
    <x v="1"/>
    <s v="1400000175"/>
    <s v="11125421"/>
    <s v="PAID BY CMS BANK SYARIAH INDONESIA KC SURABAYA BAS"/>
    <d v="2025-04-22T00:00:00"/>
    <d v="2025-04-22T00:00:00"/>
    <x v="3"/>
    <x v="0"/>
    <d v="2025-01-30T00:00:00"/>
    <n v="82"/>
    <x v="5"/>
    <x v="4"/>
    <s v="IDR"/>
    <s v="1800000579"/>
    <n v="63365400"/>
    <s v="Penagihan Air Bersih - Des 2024"/>
    <d v="2024-12-31T00:00:00"/>
    <s v="1800000579"/>
    <x v="6"/>
  </r>
  <r>
    <n v="100004"/>
    <x v="55"/>
    <x v="1"/>
    <s v="1400000176"/>
    <s v="11125421"/>
    <s v="PAID BY CMS BANK SYARIAH INDONESIA KC SURABAYA BAS"/>
    <d v="2025-04-22T00:00:00"/>
    <d v="2025-04-22T00:00:00"/>
    <x v="3"/>
    <x v="0"/>
    <d v="2025-03-02T00:00:00"/>
    <n v="51"/>
    <x v="4"/>
    <x v="3"/>
    <s v="IDR"/>
    <s v="1800000048"/>
    <n v="76783200"/>
    <s v="Penagihan Air Bersih Januari 25"/>
    <d v="2025-01-31T00:00:00"/>
    <s v="1800000048"/>
    <x v="6"/>
  </r>
  <r>
    <n v="101493"/>
    <x v="57"/>
    <x v="0"/>
    <s v="1400046485"/>
    <s v="11123101"/>
    <n v="0"/>
    <d v="2025-04-22T00:00:00"/>
    <d v="2025-04-22T00:00:00"/>
    <x v="3"/>
    <x v="0"/>
    <d v="2025-01-30T00:00:00"/>
    <n v="82"/>
    <x v="5"/>
    <x v="4"/>
    <s v="IDR"/>
    <s v="1800000846"/>
    <n v="236356740"/>
    <s v="Biaya Pemusnahan Limbah Sludge Paper ex PT SLG"/>
    <d v="2024-12-31T00:00:00"/>
    <s v="1800000846"/>
    <x v="0"/>
  </r>
  <r>
    <n v="100733"/>
    <x v="49"/>
    <x v="0"/>
    <s v="1400047547"/>
    <s v="11125421"/>
    <s v="PAID BY CMS BANK SYARIAH INDONESIA KC SURABAYA BAS"/>
    <d v="2025-04-24T00:00:00"/>
    <d v="2025-04-24T00:00:00"/>
    <x v="3"/>
    <x v="0"/>
    <d v="2025-04-30T00:00:00"/>
    <n v="-6"/>
    <x v="1"/>
    <x v="0"/>
    <s v="IDR"/>
    <s v="1800000203"/>
    <n v="7575500"/>
    <s v="Biaya Pemusnahan Limbah Sludge IPAL ex PT JSLH"/>
    <d v="2025-03-31T00:00:00"/>
    <s v="1800000203"/>
    <x v="0"/>
  </r>
  <r>
    <n v="100733"/>
    <x v="49"/>
    <x v="0"/>
    <s v="1400047548"/>
    <s v="11125421"/>
    <s v="PAID BY CMS BANK SYARIAH INDONESIA KC SURABAYA BAS"/>
    <d v="2025-04-24T00:00:00"/>
    <d v="2025-04-24T00:00:00"/>
    <x v="3"/>
    <x v="0"/>
    <d v="2025-04-30T00:00:00"/>
    <n v="-6"/>
    <x v="1"/>
    <x v="0"/>
    <s v="IDR"/>
    <s v="1800000204"/>
    <n v="15723686"/>
    <s v="Biaya Pemusnahan Limbah SBE ex PT JSLH"/>
    <d v="2025-03-31T00:00:00"/>
    <s v="1800000204"/>
    <x v="0"/>
  </r>
  <r>
    <n v="100733"/>
    <x v="49"/>
    <x v="0"/>
    <s v="1400047549"/>
    <s v="11125421"/>
    <s v="PAID BY CMS BANK SYARIAH INDONESIA KC SURABAYA BAS"/>
    <d v="2025-04-24T00:00:00"/>
    <d v="2025-04-24T00:00:00"/>
    <x v="3"/>
    <x v="0"/>
    <d v="2025-04-30T00:00:00"/>
    <n v="-6"/>
    <x v="1"/>
    <x v="0"/>
    <s v="IDR"/>
    <s v="1800000202"/>
    <n v="19587300"/>
    <s v="Biaya Pemusnahan Limbah Karbon AKtif ex PT JSLH"/>
    <d v="2025-03-31T00:00:00"/>
    <s v="1800000202"/>
    <x v="0"/>
  </r>
  <r>
    <n v="100733"/>
    <x v="49"/>
    <x v="0"/>
    <s v="1400047550"/>
    <s v="11125421"/>
    <s v="PAID BY CMS BANK SYARIAH INDONESIA KC SURABAYA BAS"/>
    <d v="2025-04-24T00:00:00"/>
    <d v="2025-04-24T00:00:00"/>
    <x v="3"/>
    <x v="0"/>
    <d v="2025-04-30T00:00:00"/>
    <n v="-6"/>
    <x v="1"/>
    <x v="0"/>
    <s v="IDR"/>
    <s v="1800000201"/>
    <n v="47515171"/>
    <s v="Biaya Pemusnahan Limbah FABA ex PT JSLH"/>
    <d v="2025-03-31T00:00:00"/>
    <s v="1800000201"/>
    <x v="0"/>
  </r>
  <r>
    <n v="100014"/>
    <x v="105"/>
    <x v="1"/>
    <s v="1400000180"/>
    <s v="11121871"/>
    <s v="SWEEPING TONASA"/>
    <d v="2025-04-24T00:00:00"/>
    <d v="2025-04-24T00:00:00"/>
    <x v="3"/>
    <x v="0"/>
    <d v="2024-05-30T00:00:00"/>
    <n v="329"/>
    <x v="2"/>
    <x v="1"/>
    <s v="IDR"/>
    <s v="1800000193"/>
    <n v="412863312"/>
    <s v="Jasa Pengeloaan Keuangan ST (MSA) - 2023"/>
    <d v="2024-04-30T00:00:00"/>
    <s v="1800000193"/>
    <x v="15"/>
  </r>
  <r>
    <n v="100014"/>
    <x v="105"/>
    <x v="1"/>
    <s v="1400000180"/>
    <s v="11121871"/>
    <s v="SWEEPING TONASA"/>
    <d v="2025-04-24T00:00:00"/>
    <d v="2025-04-24T00:00:00"/>
    <x v="3"/>
    <x v="0"/>
    <d v="2023-10-30T00:00:00"/>
    <n v="542"/>
    <x v="6"/>
    <x v="5"/>
    <s v="IDR"/>
    <s v="1800000543"/>
    <n v="428217929"/>
    <s v="Man. Fee ST - Tantiem TB2022 AW"/>
    <d v="2023-09-30T00:00:00"/>
    <s v="1800000543"/>
    <x v="5"/>
  </r>
  <r>
    <n v="100014"/>
    <x v="105"/>
    <x v="1"/>
    <s v="1400000180"/>
    <s v="11121871"/>
    <s v="SWEEPING TONASA"/>
    <d v="2025-04-24T00:00:00"/>
    <d v="2025-04-24T00:00:00"/>
    <x v="3"/>
    <x v="0"/>
    <d v="2025-05-15T00:00:00"/>
    <n v="-21"/>
    <x v="1"/>
    <x v="0"/>
    <s v="IDR"/>
    <s v="1800000179"/>
    <n v="1235814085"/>
    <s v="Tag. Jasa Keuangan ST-MSA 2024"/>
    <d v="2025-03-31T00:00:00"/>
    <s v="1800000179"/>
    <x v="15"/>
  </r>
  <r>
    <n v="100001"/>
    <x v="23"/>
    <x v="1"/>
    <s v="1400047920"/>
    <s v="11125421"/>
    <s v="PAID BY CMS BANK SYARIAH INDONESIA KC SURABAYA BAS"/>
    <d v="2025-04-25T00:00:00"/>
    <d v="2025-04-25T00:00:00"/>
    <x v="3"/>
    <x v="0"/>
    <d v="2025-04-30T00:00:00"/>
    <n v="-5"/>
    <x v="1"/>
    <x v="0"/>
    <s v="IDR"/>
    <s v="1800000152"/>
    <n v="388117"/>
    <s v="TAGIHAN LISTRIK KOPERASI KONSUMEN KWSG"/>
    <d v="2025-03-31T00:00:00"/>
    <s v="1800000152"/>
    <x v="1"/>
  </r>
  <r>
    <n v="100001"/>
    <x v="23"/>
    <x v="1"/>
    <s v="1400000186"/>
    <s v="11125421"/>
    <s v="PAID BY CMS BANK SYARIAH INDONESIA KC SURABAYA BAS"/>
    <d v="2025-04-25T00:00:00"/>
    <d v="2025-04-25T00:00:00"/>
    <x v="3"/>
    <x v="0"/>
    <d v="2025-03-30T00:00:00"/>
    <n v="26"/>
    <x v="0"/>
    <x v="0"/>
    <s v="IDR"/>
    <s v="1800000063"/>
    <n v="11360118"/>
    <s v="Pot. Gaji Kary. Penugasan SI - KWSG 01.2025"/>
    <d v="2025-02-28T00:00:00"/>
    <s v="1800000063"/>
    <x v="3"/>
  </r>
  <r>
    <n v="100018"/>
    <x v="35"/>
    <x v="1"/>
    <s v="1400000182"/>
    <s v="11125421"/>
    <s v="PAID BY CMS BANK SYARIAH INDONESIA KC SURABAYA BAS"/>
    <d v="2025-04-25T00:00:00"/>
    <d v="2025-04-25T00:00:00"/>
    <x v="3"/>
    <x v="0"/>
    <d v="2025-04-30T00:00:00"/>
    <n v="-5"/>
    <x v="1"/>
    <x v="0"/>
    <s v="IDR"/>
    <s v="1800000140"/>
    <n v="11538286"/>
    <s v="Pot. Gaji Kary. Penugasan SI - SMBR 02.2025"/>
    <d v="2025-03-31T00:00:00"/>
    <s v="1800000140"/>
    <x v="3"/>
  </r>
  <r>
    <n v="100008"/>
    <x v="63"/>
    <x v="1"/>
    <s v="1400000185"/>
    <s v="11121161"/>
    <s v="PAID BY CMS BANK MANDIRI KC GRESIK RN 2100001511"/>
    <d v="2025-04-25T00:00:00"/>
    <d v="2025-04-25T00:00:00"/>
    <x v="3"/>
    <x v="0"/>
    <d v="2025-03-30T00:00:00"/>
    <n v="26"/>
    <x v="0"/>
    <x v="0"/>
    <s v="IDR"/>
    <s v="1800000065"/>
    <n v="23335568"/>
    <s v="Pot. Gaji Kary. Penugasan SI - IKSG 01.2025"/>
    <d v="2025-02-28T00:00:00"/>
    <s v="1800000065"/>
    <x v="3"/>
  </r>
  <r>
    <n v="100008"/>
    <x v="63"/>
    <x v="1"/>
    <s v="1400000184"/>
    <s v="11121161"/>
    <s v="PAID BY CMS BANK MANDIRI KC GRESIK RN 2100001427"/>
    <d v="2025-04-25T00:00:00"/>
    <d v="2025-04-25T00:00:00"/>
    <x v="3"/>
    <x v="0"/>
    <d v="2025-01-30T00:00:00"/>
    <n v="85"/>
    <x v="5"/>
    <x v="4"/>
    <s v="IDR"/>
    <s v="1800000540"/>
    <n v="23353976"/>
    <s v=" Pot. Gaji Kary. Penugasan SI - IKSG 11.2024"/>
    <d v="2024-12-31T00:00:00"/>
    <s v="1800000540"/>
    <x v="3"/>
  </r>
  <r>
    <n v="101118"/>
    <x v="53"/>
    <x v="0"/>
    <s v="1400048012"/>
    <s v="11125421"/>
    <s v="PAID BY CMS BANK SYARIAH INDONESIA KC SURABAYA BAS"/>
    <d v="2025-04-25T00:00:00"/>
    <d v="2025-04-25T00:00:00"/>
    <x v="3"/>
    <x v="0"/>
    <d v="2025-04-30T00:00:00"/>
    <n v="-5"/>
    <x v="1"/>
    <x v="0"/>
    <s v="IDR"/>
    <s v="1800000207"/>
    <n v="31512663"/>
    <s v="Biaya Pemusnahan Limbah FABA ex PT SPD"/>
    <d v="2025-03-31T00:00:00"/>
    <s v="1800000207"/>
    <x v="0"/>
  </r>
  <r>
    <n v="101798"/>
    <x v="52"/>
    <x v="0"/>
    <s v="1400000181"/>
    <s v="11125421"/>
    <s v="PAID BY CMS BANK SYARIAH INDONESIA KC SURABAYA BAS"/>
    <d v="2025-04-25T00:00:00"/>
    <d v="2025-04-25T00:00:00"/>
    <x v="3"/>
    <x v="0"/>
    <d v="2025-04-02T00:00:00"/>
    <n v="23"/>
    <x v="0"/>
    <x v="0"/>
    <s v="IDR"/>
    <s v="1800000128"/>
    <n v="720993385"/>
    <s v="PENAGIHAN SHARING PROFIT TUKS SI-PMT FEB 2025"/>
    <d v="2025-03-03T00:00:00"/>
    <s v="1800000128"/>
    <x v="10"/>
  </r>
  <r>
    <n v="101687"/>
    <x v="106"/>
    <x v="0"/>
    <s v="1400049103"/>
    <s v="11121161"/>
    <s v="Tagihan Lab Uji Kuat Tekan Beton Silinder - Jan 25"/>
    <d v="2025-04-28T00:00:00"/>
    <d v="2025-04-28T00:00:00"/>
    <x v="3"/>
    <x v="0"/>
    <d v="2025-03-02T00:00:00"/>
    <n v="57"/>
    <x v="4"/>
    <x v="3"/>
    <s v="IDR"/>
    <s v="1800000066"/>
    <n v="156960"/>
    <s v="Tagihan Lab Uji Kuat Tekan Beton Silinder - Jan 25"/>
    <d v="2025-01-31T00:00:00"/>
    <s v="1800000066"/>
    <x v="11"/>
  </r>
  <r>
    <n v="101901"/>
    <x v="88"/>
    <x v="0"/>
    <s v="1400000198"/>
    <s v="11121161"/>
    <s v="Tagihan Uji Kuat Tarik Mortar Feb 2025"/>
    <d v="2025-04-28T00:00:00"/>
    <d v="2025-04-28T00:00:00"/>
    <x v="3"/>
    <x v="0"/>
    <d v="2025-02-28T00:00:00"/>
    <n v="59"/>
    <x v="4"/>
    <x v="3"/>
    <s v="IDR"/>
    <s v="1800000117"/>
    <n v="272500"/>
    <s v="Tagihan Uji Kuat Tarik Mortar Feb 2025"/>
    <d v="2025-02-28T00:00:00"/>
    <s v="1800000117"/>
    <x v="11"/>
  </r>
  <r>
    <n v="100000"/>
    <x v="22"/>
    <x v="1"/>
    <s v="1400000201"/>
    <s v="11125421"/>
    <s v="PAID BY CMS BANK SYARIAH INDONESIA KC SURABAYA BAS"/>
    <d v="2025-04-28T00:00:00"/>
    <d v="2025-04-28T00:00:00"/>
    <x v="3"/>
    <x v="0"/>
    <d v="2025-04-30T00:00:00"/>
    <n v="-2"/>
    <x v="1"/>
    <x v="0"/>
    <s v="IDR"/>
    <s v="1800000159"/>
    <n v="310300"/>
    <s v="Penagihan Air Bersih Maret 2025"/>
    <d v="2025-03-31T00:00:00"/>
    <s v="1800000159"/>
    <x v="6"/>
  </r>
  <r>
    <n v="101521"/>
    <x v="107"/>
    <x v="0"/>
    <s v="1400000199"/>
    <s v="11121161"/>
    <s v="Tagihan Uji Kuat Tekan Beton Silinder Feb 2025"/>
    <d v="2025-04-28T00:00:00"/>
    <d v="2025-04-28T00:00:00"/>
    <x v="3"/>
    <x v="0"/>
    <d v="2025-03-30T00:00:00"/>
    <n v="29"/>
    <x v="0"/>
    <x v="0"/>
    <s v="IDR"/>
    <s v="1800000102"/>
    <n v="366240"/>
    <s v="Tagihan Uji Kuat Tekan Beton Silinder Feb 2025"/>
    <d v="2025-02-28T00:00:00"/>
    <s v="1800000102"/>
    <x v="11"/>
  </r>
  <r>
    <n v="100137"/>
    <x v="4"/>
    <x v="1"/>
    <s v="1400000197"/>
    <s v="11121161"/>
    <s v="Biaya Tagihan Listrik Perdin Blok FF03 Jan 25"/>
    <d v="2025-04-28T00:00:00"/>
    <d v="2025-04-28T00:00:00"/>
    <x v="3"/>
    <x v="0"/>
    <d v="2025-03-02T00:00:00"/>
    <n v="57"/>
    <x v="4"/>
    <x v="3"/>
    <s v="IDR"/>
    <s v="1800000054"/>
    <n v="418430"/>
    <s v="Biaya Tagihan Listrik Perdin Blok FF03 Jan 25"/>
    <d v="2025-01-31T00:00:00"/>
    <s v="1800000054"/>
    <x v="1"/>
  </r>
  <r>
    <n v="100137"/>
    <x v="4"/>
    <x v="1"/>
    <s v="1400000206"/>
    <s v="11121161"/>
    <s v="Biaya Tagihan Listrik Perdin Blok FF03 Maret 2025"/>
    <d v="2025-04-28T00:00:00"/>
    <d v="2025-04-28T00:00:00"/>
    <x v="3"/>
    <x v="0"/>
    <d v="2025-04-30T00:00:00"/>
    <n v="-2"/>
    <x v="1"/>
    <x v="0"/>
    <s v="IDR"/>
    <s v="1800000168"/>
    <n v="418430"/>
    <s v="Biaya Tagihan Listrik Perdin Blok FF03 Maret 2025"/>
    <d v="2025-03-31T00:00:00"/>
    <s v="1800000168"/>
    <x v="1"/>
  </r>
  <r>
    <n v="101900"/>
    <x v="108"/>
    <x v="0"/>
    <s v="1400000194"/>
    <s v="11121161"/>
    <s v="Tagihan Uji Kuat Tekan Capping Feb 2025"/>
    <d v="2025-04-28T00:00:00"/>
    <d v="2025-04-28T00:00:00"/>
    <x v="3"/>
    <x v="0"/>
    <d v="2025-02-28T00:00:00"/>
    <n v="59"/>
    <x v="4"/>
    <x v="3"/>
    <s v="IDR"/>
    <s v="1800000100"/>
    <n v="562440"/>
    <s v="Tagihan Uji Kuat Tekan Capping Feb 2025"/>
    <d v="2025-02-28T00:00:00"/>
    <s v="1800000100"/>
    <x v="11"/>
  </r>
  <r>
    <n v="101532"/>
    <x v="60"/>
    <x v="0"/>
    <s v="1400000193"/>
    <s v="11121161"/>
    <s v="Tagihan Uji Lab Permeability Feb 2025"/>
    <d v="2025-04-28T00:00:00"/>
    <d v="2025-04-28T00:00:00"/>
    <x v="3"/>
    <x v="0"/>
    <d v="2025-02-28T00:00:00"/>
    <n v="59"/>
    <x v="4"/>
    <x v="3"/>
    <s v="IDR"/>
    <s v="1800000098"/>
    <n v="1164120"/>
    <s v="Tagihan Uji Lab Permeability Feb 2025"/>
    <d v="2025-02-28T00:00:00"/>
    <s v="1800000098"/>
    <x v="11"/>
  </r>
  <r>
    <n v="101878"/>
    <x v="58"/>
    <x v="0"/>
    <s v="1400000196"/>
    <s v="11121161"/>
    <s v="Tagihan Uji Lab Permeability Feb 2025"/>
    <d v="2025-04-28T00:00:00"/>
    <d v="2025-04-28T00:00:00"/>
    <x v="3"/>
    <x v="0"/>
    <d v="2025-02-28T00:00:00"/>
    <n v="59"/>
    <x v="4"/>
    <x v="3"/>
    <s v="IDR"/>
    <s v="1800000101"/>
    <n v="1552160"/>
    <s v="Tagihan Uji Lab Permeability Feb 2025"/>
    <d v="2025-02-28T00:00:00"/>
    <s v="1800000101"/>
    <x v="11"/>
  </r>
  <r>
    <n v="101902"/>
    <x v="109"/>
    <x v="0"/>
    <s v="1400000195"/>
    <s v="11121161"/>
    <s v="Tagihan Uji Kuat Tekan Feb 2025"/>
    <d v="2025-04-28T00:00:00"/>
    <d v="2025-04-28T00:00:00"/>
    <x v="3"/>
    <x v="0"/>
    <d v="2025-02-28T00:00:00"/>
    <n v="59"/>
    <x v="4"/>
    <x v="3"/>
    <s v="IDR"/>
    <s v="1800000099"/>
    <n v="2602920"/>
    <s v="Tagihan Uji Kuat Tekan Feb 2025"/>
    <d v="2025-02-28T00:00:00"/>
    <s v="1800000099"/>
    <x v="11"/>
  </r>
  <r>
    <n v="101697"/>
    <x v="17"/>
    <x v="0"/>
    <s v="1400049324"/>
    <s v="11121161"/>
    <s v="PAID BY CMS BANK MANDIRI KC GRESIK RN 7100000385"/>
    <d v="2025-04-28T00:00:00"/>
    <d v="2025-04-28T00:00:00"/>
    <x v="3"/>
    <x v="0"/>
    <d v="2025-03-02T00:00:00"/>
    <n v="57"/>
    <x v="4"/>
    <x v="3"/>
    <s v="IDR"/>
    <s v="1800000027"/>
    <n v="14377100"/>
    <s v="Biaya Pemusnahan Limbah SBE ex PT JJR"/>
    <d v="2025-01-31T00:00:00"/>
    <s v="1800000027"/>
    <x v="0"/>
  </r>
  <r>
    <n v="100137"/>
    <x v="4"/>
    <x v="1"/>
    <s v="1400000204"/>
    <s v="11121161"/>
    <s v="SG - DA - Man. Fee Mar 2023"/>
    <d v="2025-04-28T00:00:00"/>
    <d v="2025-04-28T00:00:00"/>
    <x v="3"/>
    <x v="0"/>
    <d v="2023-04-30T00:00:00"/>
    <n v="729"/>
    <x v="6"/>
    <x v="5"/>
    <s v="IDR"/>
    <s v="1800000193"/>
    <n v="204617962"/>
    <s v="SG - DA - Man. Fee Mar 2023"/>
    <d v="2023-03-31T00:00:00"/>
    <s v="1800000193"/>
    <x v="5"/>
  </r>
  <r>
    <n v="100137"/>
    <x v="4"/>
    <x v="1"/>
    <s v="1400000208"/>
    <s v="11121161"/>
    <s v="Bayar Retribusi Jual Beli Tanah Liat Februa"/>
    <d v="2025-04-28T00:00:00"/>
    <d v="2025-04-28T00:00:00"/>
    <x v="3"/>
    <x v="0"/>
    <d v="2022-10-01T00:00:00"/>
    <n v="940"/>
    <x v="6"/>
    <x v="5"/>
    <s v="IDR"/>
    <s v="1800000592"/>
    <n v="617664524"/>
    <s v="Penagihan Jual Beli Tanah Liat Februari 2022"/>
    <d v="2022-09-01T00:00:00"/>
    <s v="1800000592"/>
    <x v="16"/>
  </r>
  <r>
    <n v="100137"/>
    <x v="4"/>
    <x v="1"/>
    <s v="1400000205"/>
    <s v="11121161"/>
    <s v="Man. Fee SG - Tantiem TB2021 HPS"/>
    <d v="2025-04-28T00:00:00"/>
    <d v="2025-04-28T00:00:00"/>
    <x v="3"/>
    <x v="0"/>
    <d v="2022-12-19T00:00:00"/>
    <n v="861"/>
    <x v="6"/>
    <x v="5"/>
    <s v="IDR"/>
    <s v="0100012746"/>
    <n v="703415971"/>
    <s v="Man. Fee SG - Tantiem TB2021 HPS"/>
    <d v="2022-12-19T00:00:00"/>
    <s v="1800000693"/>
    <x v="5"/>
  </r>
  <r>
    <n v="100137"/>
    <x v="4"/>
    <x v="1"/>
    <s v="1400000207"/>
    <s v="11121161"/>
    <s v="Retribusi Jual Beli Batu Gamping Januari 2020"/>
    <d v="2025-04-28T00:00:00"/>
    <d v="2025-04-28T00:00:00"/>
    <x v="3"/>
    <x v="0"/>
    <d v="2021-09-28T00:00:00"/>
    <n v="1308"/>
    <x v="6"/>
    <x v="5"/>
    <s v="IDR"/>
    <s v="0100005048"/>
    <n v="6121346113"/>
    <s v="Jual Beli Batu Gamping Januari 2020"/>
    <d v="2021-09-28T00:00:00"/>
    <s v="1800000298"/>
    <x v="16"/>
  </r>
  <r>
    <n v="100137"/>
    <x v="4"/>
    <x v="1"/>
    <s v="1400000200"/>
    <s v="11121871"/>
    <s v="SWEEPING PT SEMEN GRESIK"/>
    <d v="2025-04-28T00:00:00"/>
    <d v="2025-04-28T00:00:00"/>
    <x v="3"/>
    <x v="0"/>
    <d v="2025-04-11T00:00:00"/>
    <n v="17"/>
    <x v="0"/>
    <x v="0"/>
    <s v="IDR"/>
    <s v="1400000162"/>
    <n v="10000000000"/>
    <s v=" PEMBAYARAN POKOK SHL GRESIK 26 SEPT 2018"/>
    <d v="2025-04-11T00:00:00"/>
    <s v="1800001507"/>
    <x v="2"/>
  </r>
  <r>
    <n v="100001"/>
    <x v="23"/>
    <x v="1"/>
    <s v="1400050266"/>
    <s v="11125421"/>
    <s v="PAID BY CMS BANK SYARIAH INDONESIA KC SURABAYA BAS"/>
    <d v="2025-04-29T00:00:00"/>
    <d v="2025-04-29T00:00:00"/>
    <x v="3"/>
    <x v="0"/>
    <d v="2025-03-30T00:00:00"/>
    <n v="30"/>
    <x v="4"/>
    <x v="3"/>
    <s v="IDR"/>
    <s v="1800000070"/>
    <n v="367194"/>
    <s v="TAGIHAN LISTRIK KOPERASI KONSUMEN KWSG"/>
    <d v="2025-02-28T00:00:00"/>
    <s v="1800000070"/>
    <x v="1"/>
  </r>
  <r>
    <n v="100003"/>
    <x v="44"/>
    <x v="1"/>
    <s v="1400000211"/>
    <s v="11121161"/>
    <s v="PAID BY CMS BANK MANDIRI KC GRESIK RN 2100001553"/>
    <d v="2025-04-29T00:00:00"/>
    <d v="2025-04-29T00:00:00"/>
    <x v="3"/>
    <x v="0"/>
    <d v="2025-04-30T00:00:00"/>
    <n v="-1"/>
    <x v="1"/>
    <x v="0"/>
    <s v="IDR"/>
    <s v="1800000162"/>
    <n v="460100"/>
    <s v="Penagihan Air Bersih Maret 2025"/>
    <d v="2025-03-31T00:00:00"/>
    <s v="1800000162"/>
    <x v="6"/>
  </r>
  <r>
    <n v="100001"/>
    <x v="23"/>
    <x v="1"/>
    <s v="1400000209"/>
    <s v="11125421"/>
    <s v="PAID BY CMS BANK SYARIAH INDONESIA KC SURABAYA BAS"/>
    <d v="2025-04-29T00:00:00"/>
    <d v="2025-04-29T00:00:00"/>
    <x v="3"/>
    <x v="0"/>
    <d v="2025-04-30T00:00:00"/>
    <n v="-1"/>
    <x v="1"/>
    <x v="0"/>
    <s v="IDR"/>
    <s v="1800000161"/>
    <n v="4323870"/>
    <s v="Penagihan Air Bersih Maret 2025"/>
    <d v="2025-03-31T00:00:00"/>
    <s v="1800000161"/>
    <x v="6"/>
  </r>
  <r>
    <n v="100672"/>
    <x v="18"/>
    <x v="0"/>
    <s v="1400051120"/>
    <s v="11121161"/>
    <s v=" Bayar Biaya Pemusnahan"/>
    <d v="2025-04-29T00:00:00"/>
    <d v="2025-04-29T00:00:00"/>
    <x v="3"/>
    <x v="0"/>
    <d v="2025-02-07T00:00:00"/>
    <n v="81"/>
    <x v="5"/>
    <x v="4"/>
    <s v="IDR"/>
    <s v="1400036974"/>
    <n v="10000000"/>
    <s v="Kurang Bayar Biaya Pemusnahan"/>
    <d v="2025-02-07T00:00:00"/>
    <s v="1800000265"/>
    <x v="0"/>
  </r>
  <r>
    <n v="100001"/>
    <x v="23"/>
    <x v="1"/>
    <s v="1400000210"/>
    <s v="11125421"/>
    <s v="PAID BY CMS BANK SYARIAH INDONESIA KC SURABAYA BAS"/>
    <d v="2025-04-29T00:00:00"/>
    <d v="2025-04-29T00:00:00"/>
    <x v="3"/>
    <x v="0"/>
    <d v="2025-04-30T00:00:00"/>
    <n v="-1"/>
    <x v="1"/>
    <x v="0"/>
    <s v="IDR"/>
    <s v="1800000132"/>
    <n v="13072847"/>
    <s v="Pot. Gaji Kary. Penugasan SI - KWSG 02.2025"/>
    <d v="2025-03-31T00:00:00"/>
    <s v="1800000132"/>
    <x v="3"/>
  </r>
  <r>
    <n v="101539"/>
    <x v="5"/>
    <x v="0"/>
    <s v="1400050755"/>
    <s v="11123101"/>
    <s v="PT WAHYU SEJATI TUJUH"/>
    <d v="2025-04-29T00:00:00"/>
    <d v="2025-04-29T00:00:00"/>
    <x v="3"/>
    <x v="0"/>
    <d v="2024-09-25T00:00:00"/>
    <n v="216"/>
    <x v="2"/>
    <x v="1"/>
    <s v="IDR"/>
    <s v="1400131394"/>
    <n v="43676004"/>
    <s v="RESIDUAL INV 1800000291"/>
    <d v="2024-09-25T00:00:00"/>
    <s v="1800000291"/>
    <x v="0"/>
  </r>
  <r>
    <n v="100001"/>
    <x v="23"/>
    <x v="1"/>
    <s v="1400000212"/>
    <s v="11125421"/>
    <s v="PAID BY CMS BANK SYARIAH INDONESIA KC SURABAYA BAS"/>
    <d v="2025-04-29T00:00:00"/>
    <d v="2025-04-29T00:00:00"/>
    <x v="3"/>
    <x v="0"/>
    <d v="2025-03-30T00:00:00"/>
    <n v="30"/>
    <x v="4"/>
    <x v="3"/>
    <s v="IDR"/>
    <s v="1800000124"/>
    <n v="61105000"/>
    <s v="Penagihan Sewa Tanah &amp; Bangunan di Tuban"/>
    <d v="2025-02-28T00:00:00"/>
    <s v="1800000124"/>
    <x v="7"/>
  </r>
  <r>
    <n v="101521"/>
    <x v="107"/>
    <x v="0"/>
    <s v="1400000203"/>
    <s v="11121161"/>
    <s v="-"/>
    <d v="2025-04-30T00:00:00"/>
    <d v="2025-04-30T00:00:00"/>
    <x v="3"/>
    <x v="0"/>
    <d v="2025-05-30T00:00:00"/>
    <n v="-30"/>
    <x v="1"/>
    <x v="0"/>
    <s v="IDR"/>
    <s v="1800000209"/>
    <n v="183120"/>
    <s v="Tagihan Uji Lab Kuat Tekan April 2025"/>
    <d v="2025-04-30T00:00:00"/>
    <s v="1800000209"/>
    <x v="11"/>
  </r>
  <r>
    <n v="100012"/>
    <x v="110"/>
    <x v="1"/>
    <s v="1400051604"/>
    <s v="11111001"/>
    <s v="KOMPENSASI SILOG"/>
    <d v="2025-04-30T00:00:00"/>
    <d v="2025-04-30T00:00:00"/>
    <x v="3"/>
    <x v="0"/>
    <d v="2024-06-30T00:00:00"/>
    <n v="304"/>
    <x v="2"/>
    <x v="1"/>
    <s v="IDR"/>
    <s v="1800000342"/>
    <n v="1097046"/>
    <s v="Tagihan Pem. Listrik Tuban Silog Maret 2024"/>
    <d v="2024-05-31T00:00:00"/>
    <s v="1800000342"/>
    <x v="1"/>
  </r>
  <r>
    <n v="100012"/>
    <x v="110"/>
    <x v="1"/>
    <s v="1400051604"/>
    <s v="11111001"/>
    <s v="KOMPENSASI SILOG"/>
    <d v="2025-04-30T00:00:00"/>
    <d v="2025-04-30T00:00:00"/>
    <x v="3"/>
    <x v="0"/>
    <d v="2024-03-30T00:00:00"/>
    <n v="396"/>
    <x v="6"/>
    <x v="5"/>
    <s v="IDR"/>
    <s v="1800000120"/>
    <n v="1536695"/>
    <s v="Tagihan Pem. Listrik Tuban Silog Desember 2023"/>
    <d v="2024-02-29T00:00:00"/>
    <s v="1800000120"/>
    <x v="1"/>
  </r>
  <r>
    <n v="100142"/>
    <x v="45"/>
    <x v="0"/>
    <s v="1400051119"/>
    <s v="11121161"/>
    <s v="PAID BY CMS BANK MANDIRI KC GRESIK RN 7100000466"/>
    <d v="2025-04-30T00:00:00"/>
    <d v="2025-04-30T00:00:00"/>
    <x v="3"/>
    <x v="0"/>
    <d v="2025-05-01T00:00:00"/>
    <n v="-1"/>
    <x v="1"/>
    <x v="0"/>
    <s v="IDR"/>
    <s v="1800000171"/>
    <n v="1739929"/>
    <s v="Tagihan Listrik INDOSAT Jan 25"/>
    <d v="2025-04-01T00:00:00"/>
    <s v="1800000171"/>
    <x v="1"/>
  </r>
  <r>
    <n v="100129"/>
    <x v="90"/>
    <x v="0"/>
    <s v="1400000202"/>
    <s v="11121161"/>
    <n v="0"/>
    <d v="2025-04-30T00:00:00"/>
    <d v="2025-04-30T00:00:00"/>
    <x v="3"/>
    <x v="0"/>
    <d v="2025-05-30T00:00:00"/>
    <n v="-30"/>
    <x v="1"/>
    <x v="0"/>
    <s v="IDR"/>
    <s v="1800000210"/>
    <n v="1874800"/>
    <s v="Tagihan Uji Lab XRF Manganese April 2025"/>
    <d v="2025-04-30T00:00:00"/>
    <s v="1800000210"/>
    <x v="11"/>
  </r>
  <r>
    <n v="100012"/>
    <x v="110"/>
    <x v="1"/>
    <s v="1400051604"/>
    <s v="11111001"/>
    <s v="KOMPENSASI SILOG"/>
    <d v="2025-04-30T00:00:00"/>
    <d v="2025-04-30T00:00:00"/>
    <x v="3"/>
    <x v="0"/>
    <d v="2024-10-30T00:00:00"/>
    <n v="182"/>
    <x v="2"/>
    <x v="1"/>
    <s v="IDR"/>
    <s v="1800000579"/>
    <n v="2292600"/>
    <s v="Tagihan Pem. Listrik Tuban Silog Juli 2024"/>
    <d v="2024-09-30T00:00:00"/>
    <s v="1800000579"/>
    <x v="1"/>
  </r>
  <r>
    <n v="100012"/>
    <x v="110"/>
    <x v="1"/>
    <s v="1400051604"/>
    <s v="11111001"/>
    <s v="KOMPENSASI SILOG"/>
    <d v="2025-04-30T00:00:00"/>
    <d v="2025-04-30T00:00:00"/>
    <x v="3"/>
    <x v="0"/>
    <d v="2024-07-30T00:00:00"/>
    <n v="274"/>
    <x v="2"/>
    <x v="1"/>
    <s v="IDR"/>
    <s v="1800000440"/>
    <n v="2389033"/>
    <s v="Tagihan Pem. Listrik Tuban Silog April 2024"/>
    <d v="2024-06-30T00:00:00"/>
    <s v="1800000440"/>
    <x v="1"/>
  </r>
  <r>
    <n v="100012"/>
    <x v="110"/>
    <x v="1"/>
    <s v="1400051604"/>
    <s v="11111001"/>
    <s v="KOMPENSASI SILOG"/>
    <d v="2025-04-30T00:00:00"/>
    <d v="2025-04-30T00:00:00"/>
    <x v="3"/>
    <x v="0"/>
    <d v="2024-08-30T00:00:00"/>
    <n v="243"/>
    <x v="2"/>
    <x v="1"/>
    <s v="IDR"/>
    <s v="1800000504"/>
    <n v="2596414"/>
    <s v="Tagihan Pem. Listrik Tuban Silog Mei 2024"/>
    <d v="2024-07-31T00:00:00"/>
    <s v="1800000504"/>
    <x v="1"/>
  </r>
  <r>
    <n v="100012"/>
    <x v="110"/>
    <x v="1"/>
    <s v="1400051604"/>
    <s v="11111001"/>
    <s v="KOMPENSASI SILOG"/>
    <d v="2025-04-30T00:00:00"/>
    <d v="2025-04-30T00:00:00"/>
    <x v="3"/>
    <x v="0"/>
    <d v="2025-01-30T00:00:00"/>
    <n v="90"/>
    <x v="3"/>
    <x v="2"/>
    <s v="IDR"/>
    <s v="1800000799"/>
    <n v="2904789"/>
    <s v="Tagihan Pem. Listrik Tuban Silog Oktober 2024"/>
    <d v="2024-12-31T00:00:00"/>
    <s v="1800000799"/>
    <x v="1"/>
  </r>
  <r>
    <n v="100012"/>
    <x v="110"/>
    <x v="1"/>
    <s v="1400051604"/>
    <s v="11111001"/>
    <s v="KOMPENSASI SILOG"/>
    <d v="2025-04-30T00:00:00"/>
    <d v="2025-04-30T00:00:00"/>
    <x v="3"/>
    <x v="0"/>
    <d v="2024-11-30T00:00:00"/>
    <n v="151"/>
    <x v="2"/>
    <x v="1"/>
    <s v="IDR"/>
    <s v="1800000692"/>
    <n v="3141826"/>
    <s v="Tagihan Pem. Listrik Tuban Silog Agustus 2024"/>
    <d v="2024-10-31T00:00:00"/>
    <s v="1800000692"/>
    <x v="1"/>
  </r>
  <r>
    <n v="100012"/>
    <x v="110"/>
    <x v="1"/>
    <s v="1400051604"/>
    <s v="11111001"/>
    <s v="KOMPENSASI SILOG"/>
    <d v="2025-04-30T00:00:00"/>
    <d v="2025-04-30T00:00:00"/>
    <x v="3"/>
    <x v="0"/>
    <d v="2024-09-30T00:00:00"/>
    <n v="212"/>
    <x v="2"/>
    <x v="1"/>
    <s v="IDR"/>
    <s v="1800000556"/>
    <n v="3284920"/>
    <s v="Tagihan Pem. Listrik Tuban Silog Juni 2024"/>
    <d v="2024-08-31T00:00:00"/>
    <s v="1800000556"/>
    <x v="1"/>
  </r>
  <r>
    <n v="100012"/>
    <x v="110"/>
    <x v="1"/>
    <s v="1400051604"/>
    <s v="11111001"/>
    <s v="KOMPENSASI SILOG"/>
    <d v="2025-04-30T00:00:00"/>
    <d v="2025-04-30T00:00:00"/>
    <x v="3"/>
    <x v="0"/>
    <d v="2024-05-30T00:00:00"/>
    <n v="335"/>
    <x v="2"/>
    <x v="1"/>
    <s v="IDR"/>
    <s v="1800000270"/>
    <n v="3994163"/>
    <s v="Tagihan Pem. Listrik Tuban Silog Februari 2024"/>
    <d v="2024-04-30T00:00:00"/>
    <s v="1800000270"/>
    <x v="1"/>
  </r>
  <r>
    <n v="100012"/>
    <x v="110"/>
    <x v="1"/>
    <s v="1400051604"/>
    <s v="11111001"/>
    <s v="KOMPENSASI SILOG"/>
    <d v="2025-04-30T00:00:00"/>
    <d v="2025-04-30T00:00:00"/>
    <x v="3"/>
    <x v="0"/>
    <d v="2024-04-30T00:00:00"/>
    <n v="365"/>
    <x v="6"/>
    <x v="5"/>
    <s v="IDR"/>
    <s v="1800000219"/>
    <n v="5448943"/>
    <s v="Tagihan Pem. Listrik Tuban Silog Januari 2024"/>
    <d v="2024-03-31T00:00:00"/>
    <s v="1800000219"/>
    <x v="1"/>
  </r>
  <r>
    <n v="100012"/>
    <x v="110"/>
    <x v="1"/>
    <s v="1400000214"/>
    <s v="11111001"/>
    <s v="KOMPENSASI SILOG"/>
    <d v="2025-04-30T00:00:00"/>
    <d v="2025-04-30T00:00:00"/>
    <x v="3"/>
    <x v="0"/>
    <d v="2025-03-02T00:00:00"/>
    <n v="59"/>
    <x v="4"/>
    <x v="3"/>
    <s v="IDR"/>
    <s v="1800000039"/>
    <n v="6818040"/>
    <s v="Penagihan Air Bersih Januari 25"/>
    <d v="2025-01-31T00:00:00"/>
    <s v="1800000039"/>
    <x v="6"/>
  </r>
  <r>
    <n v="100012"/>
    <x v="110"/>
    <x v="1"/>
    <s v="1400051604"/>
    <s v="11111001"/>
    <s v="KOMPENSASI SILOG"/>
    <d v="2025-04-30T00:00:00"/>
    <d v="2025-04-30T00:00:00"/>
    <x v="3"/>
    <x v="0"/>
    <d v="2024-09-30T00:00:00"/>
    <n v="212"/>
    <x v="2"/>
    <x v="1"/>
    <s v="IDR"/>
    <s v="1800000544"/>
    <n v="6935016"/>
    <s v="Biaya Pemusnahan Limbah SBE ex PT SILOG"/>
    <d v="2024-08-31T00:00:00"/>
    <s v="1800000544"/>
    <x v="0"/>
  </r>
  <r>
    <n v="100012"/>
    <x v="110"/>
    <x v="1"/>
    <s v="1400000214"/>
    <s v="11111001"/>
    <s v="KOMPENSASI SILOG"/>
    <d v="2025-04-30T00:00:00"/>
    <d v="2025-04-30T00:00:00"/>
    <x v="3"/>
    <x v="0"/>
    <d v="2025-01-30T00:00:00"/>
    <n v="90"/>
    <x v="3"/>
    <x v="2"/>
    <s v="IDR"/>
    <s v="1800000568"/>
    <n v="7126200"/>
    <s v="Penagihan Air Bersih - Des 2024"/>
    <d v="2024-12-31T00:00:00"/>
    <s v="1800000568"/>
    <x v="6"/>
  </r>
  <r>
    <n v="100012"/>
    <x v="110"/>
    <x v="1"/>
    <s v="1400000214"/>
    <s v="11111001"/>
    <s v="KOMPENSASI SILOG"/>
    <d v="2025-04-30T00:00:00"/>
    <d v="2025-04-30T00:00:00"/>
    <x v="3"/>
    <x v="0"/>
    <d v="2024-11-30T00:00:00"/>
    <n v="151"/>
    <x v="2"/>
    <x v="1"/>
    <s v="IDR"/>
    <s v="1800000459"/>
    <n v="8453000"/>
    <s v="Tagihan Air Bersih SILOG - Okt 24"/>
    <d v="2024-10-31T00:00:00"/>
    <s v="1800000459"/>
    <x v="6"/>
  </r>
  <r>
    <n v="100012"/>
    <x v="110"/>
    <x v="1"/>
    <s v="1400000214"/>
    <s v="11111001"/>
    <s v="KOMPENSASI SILOG"/>
    <d v="2025-04-30T00:00:00"/>
    <d v="2025-04-30T00:00:00"/>
    <x v="3"/>
    <x v="0"/>
    <d v="2024-08-30T00:00:00"/>
    <n v="243"/>
    <x v="2"/>
    <x v="1"/>
    <s v="IDR"/>
    <s v="1800000316"/>
    <n v="8589960"/>
    <s v="Tagihan Air Bersih SILOG - Juli 24"/>
    <d v="2024-07-31T00:00:00"/>
    <s v="1800000316"/>
    <x v="6"/>
  </r>
  <r>
    <n v="100012"/>
    <x v="110"/>
    <x v="1"/>
    <s v="1400051604"/>
    <s v="11111001"/>
    <s v="KOMPENSASI SILOG"/>
    <d v="2025-04-30T00:00:00"/>
    <d v="2025-04-30T00:00:00"/>
    <x v="3"/>
    <x v="0"/>
    <d v="2024-09-30T00:00:00"/>
    <n v="212"/>
    <x v="2"/>
    <x v="1"/>
    <s v="IDR"/>
    <s v="1800000542"/>
    <n v="8937016"/>
    <s v="Biaya Pemusnahan Limbah Fly Ash ex PT SILOG"/>
    <d v="2024-08-31T00:00:00"/>
    <s v="1800000542"/>
    <x v="0"/>
  </r>
  <r>
    <n v="100012"/>
    <x v="110"/>
    <x v="1"/>
    <s v="1400000214"/>
    <s v="11111001"/>
    <s v="KOMPENSASI SILOG"/>
    <d v="2025-04-30T00:00:00"/>
    <d v="2025-04-30T00:00:00"/>
    <x v="3"/>
    <x v="0"/>
    <d v="2024-09-30T00:00:00"/>
    <n v="212"/>
    <x v="2"/>
    <x v="1"/>
    <s v="IDR"/>
    <s v="1800000360"/>
    <n v="11276730"/>
    <s v="Tagihan Air Bersih SILOG - Agustus 24"/>
    <d v="2024-08-31T00:00:00"/>
    <s v="1800000360"/>
    <x v="6"/>
  </r>
  <r>
    <n v="100621"/>
    <x v="82"/>
    <x v="0"/>
    <s v="1400050843"/>
    <s v="11125421"/>
    <s v="PAID BY CMS BANK SYARIAH INDONESIA KC SURABAYA BAS"/>
    <d v="2025-04-30T00:00:00"/>
    <d v="2025-04-30T00:00:00"/>
    <x v="3"/>
    <x v="0"/>
    <d v="2025-03-30T00:00:00"/>
    <n v="31"/>
    <x v="4"/>
    <x v="3"/>
    <s v="IDR"/>
    <s v="1800000125"/>
    <n v="11564355"/>
    <s v="Biaya Pemusnahan Limbah Bottom Ash ex PT SWM"/>
    <d v="2025-02-28T00:00:00"/>
    <s v="1800000125"/>
    <x v="0"/>
  </r>
  <r>
    <n v="100012"/>
    <x v="110"/>
    <x v="1"/>
    <s v="1400000214"/>
    <s v="11111001"/>
    <s v="KOMPENSASI SILOG"/>
    <d v="2025-04-30T00:00:00"/>
    <d v="2025-04-30T00:00:00"/>
    <x v="3"/>
    <x v="0"/>
    <d v="2024-10-30T00:00:00"/>
    <n v="182"/>
    <x v="2"/>
    <x v="1"/>
    <s v="IDR"/>
    <s v="1800000404"/>
    <n v="13616820"/>
    <s v="Tagihan Air Bersih SILOG - Sep 24"/>
    <d v="2024-09-30T00:00:00"/>
    <s v="1800000404"/>
    <x v="6"/>
  </r>
  <r>
    <n v="100012"/>
    <x v="110"/>
    <x v="1"/>
    <s v="1400000214"/>
    <s v="11111001"/>
    <s v="KOMPENSASI SILOG"/>
    <d v="2025-04-30T00:00:00"/>
    <d v="2025-04-30T00:00:00"/>
    <x v="3"/>
    <x v="0"/>
    <d v="2024-12-17T00:00:00"/>
    <n v="134"/>
    <x v="2"/>
    <x v="1"/>
    <s v="IDR"/>
    <s v="0100013268"/>
    <n v="14830200"/>
    <s v="Tagihan Air Bersih SILOG - Mar 24"/>
    <d v="2024-12-17T00:00:00"/>
    <s v="1800000129"/>
    <x v="6"/>
  </r>
  <r>
    <n v="100012"/>
    <x v="110"/>
    <x v="1"/>
    <s v="1400051604"/>
    <s v="11111001"/>
    <s v="KOMPENSASI SILOG"/>
    <d v="2025-04-30T00:00:00"/>
    <d v="2025-04-30T00:00:00"/>
    <x v="3"/>
    <x v="0"/>
    <d v="2024-09-30T00:00:00"/>
    <n v="212"/>
    <x v="2"/>
    <x v="1"/>
    <s v="IDR"/>
    <s v="1800000543"/>
    <n v="16268250"/>
    <s v="Biaya Pemusnahan Limbah Sand Blasting ex PT SILOG"/>
    <d v="2024-08-31T00:00:00"/>
    <s v="1800000543"/>
    <x v="0"/>
  </r>
  <r>
    <n v="100012"/>
    <x v="110"/>
    <x v="1"/>
    <s v="1400051604"/>
    <s v="11111001"/>
    <s v="KOMPENSASI SILOG"/>
    <d v="2025-04-30T00:00:00"/>
    <d v="2025-04-30T00:00:00"/>
    <x v="3"/>
    <x v="0"/>
    <d v="2024-10-30T00:00:00"/>
    <n v="182"/>
    <x v="2"/>
    <x v="1"/>
    <s v="IDR"/>
    <s v="1800000612"/>
    <n v="19674936"/>
    <s v="Biaya Pemusnahan Limbah Fly Ash ex PT SILOG"/>
    <d v="2024-09-30T00:00:00"/>
    <s v="1800000612"/>
    <x v="0"/>
  </r>
  <r>
    <n v="100736"/>
    <x v="77"/>
    <x v="0"/>
    <s v="1400051121"/>
    <s v="11121161"/>
    <s v="DPP+PPN Biaya Pemusnahan Limbah FABA ex PT BAA"/>
    <d v="2025-04-30T00:00:00"/>
    <d v="2025-04-30T00:00:00"/>
    <x v="3"/>
    <x v="0"/>
    <d v="2025-03-17T00:00:00"/>
    <n v="44"/>
    <x v="4"/>
    <x v="3"/>
    <s v="IDR"/>
    <s v="1400036973"/>
    <n v="20108068"/>
    <s v="DPP+PPN Biaya Pemusnahan Limbah FABA ex PT BAA"/>
    <d v="2025-03-17T00:00:00"/>
    <s v="1800000353"/>
    <x v="0"/>
  </r>
  <r>
    <n v="100012"/>
    <x v="110"/>
    <x v="1"/>
    <s v="1400000214"/>
    <s v="11111001"/>
    <s v="KOMPENSASI SILOG"/>
    <d v="2025-04-30T00:00:00"/>
    <d v="2025-04-30T00:00:00"/>
    <x v="3"/>
    <x v="0"/>
    <d v="2024-11-30T00:00:00"/>
    <n v="151"/>
    <x v="2"/>
    <x v="1"/>
    <s v="IDR"/>
    <s v="1800000442"/>
    <n v="20119482"/>
    <s v=" Pot. Gaji Kary. Penugasan SI - Silog 09.2024"/>
    <d v="2024-10-31T00:00:00"/>
    <s v="1800000442"/>
    <x v="3"/>
  </r>
  <r>
    <n v="100012"/>
    <x v="110"/>
    <x v="1"/>
    <s v="1400000214"/>
    <s v="11111001"/>
    <s v="KOMPENSASI SILOG"/>
    <d v="2025-04-30T00:00:00"/>
    <d v="2025-04-30T00:00:00"/>
    <x v="3"/>
    <x v="0"/>
    <d v="2024-12-30T00:00:00"/>
    <n v="121"/>
    <x v="2"/>
    <x v="1"/>
    <s v="IDR"/>
    <s v="1800000491"/>
    <n v="20591622"/>
    <s v=" Pot. Gaji Kary. Penugasan SI - Silog 10.2024"/>
    <d v="2024-11-30T00:00:00"/>
    <s v="1800000491"/>
    <x v="3"/>
  </r>
  <r>
    <n v="100012"/>
    <x v="110"/>
    <x v="1"/>
    <s v="1400000214"/>
    <s v="11111001"/>
    <s v="KOMPENSASI SILOG"/>
    <d v="2025-04-30T00:00:00"/>
    <d v="2025-04-30T00:00:00"/>
    <x v="3"/>
    <x v="0"/>
    <d v="2024-10-30T00:00:00"/>
    <n v="182"/>
    <x v="2"/>
    <x v="1"/>
    <s v="IDR"/>
    <s v="1800000389"/>
    <n v="23010276"/>
    <s v=" Pot. Gaji Kary. Penugasan SI - Silog 08.2024"/>
    <d v="2024-09-30T00:00:00"/>
    <s v="1800000389"/>
    <x v="3"/>
  </r>
  <r>
    <n v="100012"/>
    <x v="110"/>
    <x v="1"/>
    <s v="1400000214"/>
    <s v="11111001"/>
    <s v="KOMPENSASI SILOG"/>
    <d v="2025-04-30T00:00:00"/>
    <d v="2025-04-30T00:00:00"/>
    <x v="3"/>
    <x v="0"/>
    <d v="2024-09-30T00:00:00"/>
    <n v="212"/>
    <x v="2"/>
    <x v="1"/>
    <s v="IDR"/>
    <s v="1800000345"/>
    <n v="37083060"/>
    <s v=" Pot. Gaji Kary. Penugasan SI - Silog 07.2024"/>
    <d v="2024-08-31T00:00:00"/>
    <s v="1800000345"/>
    <x v="3"/>
  </r>
  <r>
    <n v="100012"/>
    <x v="110"/>
    <x v="1"/>
    <s v="1400000214"/>
    <s v="11111001"/>
    <s v="KOMPENSASI SILOG"/>
    <d v="2025-04-30T00:00:00"/>
    <d v="2025-04-30T00:00:00"/>
    <x v="3"/>
    <x v="0"/>
    <d v="2023-11-30T00:00:00"/>
    <n v="517"/>
    <x v="6"/>
    <x v="5"/>
    <s v="IDR"/>
    <s v="1800000584"/>
    <n v="42083100"/>
    <s v="Asuransi Kesehatan AP SILOG 2023-2024"/>
    <d v="2023-10-31T00:00:00"/>
    <s v="1800000584"/>
    <x v="14"/>
  </r>
  <r>
    <n v="100621"/>
    <x v="82"/>
    <x v="0"/>
    <s v="1400050844"/>
    <s v="11125421"/>
    <s v="PAID BY CMS BANK SYARIAH INDONESIA KC SURABAYA BAS"/>
    <d v="2025-04-30T00:00:00"/>
    <d v="2025-04-30T00:00:00"/>
    <x v="3"/>
    <x v="0"/>
    <d v="2025-03-30T00:00:00"/>
    <n v="31"/>
    <x v="4"/>
    <x v="3"/>
    <s v="IDR"/>
    <s v="1800000126"/>
    <n v="43056090"/>
    <s v="Biaya Pemusnahan Limbah SBE ex PT SWM"/>
    <d v="2025-02-28T00:00:00"/>
    <s v="1800000126"/>
    <x v="0"/>
  </r>
  <r>
    <n v="101082"/>
    <x v="7"/>
    <x v="0"/>
    <s v="1400050943"/>
    <s v="11123101"/>
    <s v="PAID BY CMS BANK BCA RN 7100000512"/>
    <d v="2025-04-30T00:00:00"/>
    <d v="2025-04-30T00:00:00"/>
    <x v="3"/>
    <x v="0"/>
    <d v="2024-11-30T00:00:00"/>
    <n v="151"/>
    <x v="2"/>
    <x v="1"/>
    <s v="IDR"/>
    <s v="1800000674"/>
    <n v="73771200"/>
    <s v="Biaya Pemusnahan Limbah Used Refractory ex PT MNJ"/>
    <d v="2024-10-31T00:00:00"/>
    <s v="1800000674"/>
    <x v="0"/>
  </r>
  <r>
    <n v="101493"/>
    <x v="57"/>
    <x v="0"/>
    <s v="1400050958"/>
    <s v="11125421"/>
    <s v="PAID BY CMS BANK SYARIAH INDONESIA KC SURABAYA BAS"/>
    <d v="2025-04-30T00:00:00"/>
    <d v="2025-04-30T00:00:00"/>
    <x v="3"/>
    <x v="0"/>
    <d v="2025-03-02T00:00:00"/>
    <n v="59"/>
    <x v="4"/>
    <x v="3"/>
    <s v="IDR"/>
    <s v="1800000064"/>
    <n v="94415255"/>
    <s v="Biaya Pemusnahan Limbah Bottom Ash ex PT SLG"/>
    <d v="2025-01-31T00:00:00"/>
    <s v="1800000064"/>
    <x v="0"/>
  </r>
  <r>
    <n v="101082"/>
    <x v="7"/>
    <x v="0"/>
    <s v="1400050944"/>
    <s v="11123101"/>
    <s v="PAID BY CMS BANK BCA RN 7100000512"/>
    <d v="2025-04-30T00:00:00"/>
    <d v="2025-04-30T00:00:00"/>
    <x v="3"/>
    <x v="0"/>
    <d v="2024-12-30T00:00:00"/>
    <n v="121"/>
    <x v="2"/>
    <x v="1"/>
    <s v="IDR"/>
    <s v="1800000768"/>
    <n v="223102290"/>
    <s v="Biaya Pemusnahan Limbah Sludge Non-B3 ex PT MNJ"/>
    <d v="2024-11-30T00:00:00"/>
    <s v="1800000768"/>
    <x v="0"/>
  </r>
  <r>
    <n v="101493"/>
    <x v="57"/>
    <x v="0"/>
    <s v="1400050959"/>
    <s v="11125421"/>
    <s v="PAID BY CMS BANK SYARIAH INDONESIA KC SURABAYA BAS"/>
    <d v="2025-04-30T00:00:00"/>
    <d v="2025-04-30T00:00:00"/>
    <x v="3"/>
    <x v="0"/>
    <d v="2025-03-02T00:00:00"/>
    <n v="59"/>
    <x v="4"/>
    <x v="3"/>
    <s v="IDR"/>
    <s v="1800000065"/>
    <n v="242169660"/>
    <s v="Biaya Pemusnahan Limbah Sludge Paper ex PT SLG"/>
    <d v="2025-01-31T00:00:00"/>
    <s v="1800000065"/>
    <x v="0"/>
  </r>
  <r>
    <n v="101082"/>
    <x v="7"/>
    <x v="0"/>
    <s v="1400050942"/>
    <s v="11123101"/>
    <s v="PAID BY CMS BANK BCA RN 7100000512"/>
    <d v="2025-04-30T00:00:00"/>
    <d v="2025-04-30T00:00:00"/>
    <x v="3"/>
    <x v="0"/>
    <d v="2024-11-30T00:00:00"/>
    <n v="151"/>
    <x v="2"/>
    <x v="1"/>
    <s v="IDR"/>
    <s v="1800000672"/>
    <n v="416873007"/>
    <s v="Biaya Pemusnahan Limbah FABA ex PT MNJ"/>
    <d v="2024-10-31T00:00:00"/>
    <s v="1800000672"/>
    <x v="0"/>
  </r>
  <r>
    <n v="100137"/>
    <x v="4"/>
    <x v="1"/>
    <s v="1400000213"/>
    <s v="11121871"/>
    <s v="SWEEPING GRESIK"/>
    <d v="2025-04-30T00:00:00"/>
    <d v="2025-04-30T00:00:00"/>
    <x v="3"/>
    <x v="0"/>
    <d v="2025-04-28T00:00:00"/>
    <n v="2"/>
    <x v="0"/>
    <x v="0"/>
    <s v="IDR"/>
    <s v="1400000200"/>
    <n v="6500000000"/>
    <s v=" PEMBAYARAN POKOK SHL GRESIK 26 SEPT 2018"/>
    <d v="2025-04-28T00:00:00"/>
    <s v="1800001507"/>
    <x v="2"/>
  </r>
  <r>
    <n v="101691"/>
    <x v="10"/>
    <x v="0"/>
    <s v="1400051284"/>
    <s v="11125421"/>
    <s v="PAID BY CMS BANK SYARIAH INDONESIA KC SURABAYA BAS"/>
    <d v="2025-05-02T00:00:00"/>
    <d v="2025-05-02T00:00:00"/>
    <x v="4"/>
    <x v="0"/>
    <d v="2025-03-30T00:00:00"/>
    <n v="33"/>
    <x v="4"/>
    <x v="3"/>
    <s v="IDR"/>
    <s v="1800000094"/>
    <n v="5068500"/>
    <s v="Biaya Pemusnahan Limbah Sludge Cat ex PT BLHK"/>
    <d v="2025-02-28T00:00:00"/>
    <s v="1800000094"/>
    <x v="0"/>
  </r>
  <r>
    <n v="100012"/>
    <x v="110"/>
    <x v="1"/>
    <s v="0100091385"/>
    <n v="0"/>
    <n v="0"/>
    <d v="2025-05-05T00:00:00"/>
    <d v="2025-05-05T00:00:00"/>
    <x v="4"/>
    <x v="0"/>
    <d v="2019-02-26T00:00:00"/>
    <n v="2260"/>
    <x v="6"/>
    <x v="5"/>
    <s v="IDR"/>
    <s v="1400045357"/>
    <n v="23463"/>
    <s v="PPh Tagihan Pemakaian Listrik SILOG PEB 2019"/>
    <d v="2019-02-26T00:00:00"/>
    <s v="1800000050"/>
    <x v="12"/>
  </r>
  <r>
    <n v="100012"/>
    <x v="110"/>
    <x v="1"/>
    <s v="0100091387"/>
    <n v="0"/>
    <n v="0"/>
    <d v="2025-05-05T00:00:00"/>
    <d v="2025-05-05T00:00:00"/>
    <x v="4"/>
    <x v="0"/>
    <d v="2019-09-30T00:00:00"/>
    <n v="2044"/>
    <x v="6"/>
    <x v="5"/>
    <s v="IDR"/>
    <s v="1400031484"/>
    <n v="193197"/>
    <s v="PPHTagihan Pemakaian Listrik Tuban SILOG JULI 2019"/>
    <d v="2019-09-30T00:00:00"/>
    <s v="1800000237"/>
    <x v="12"/>
  </r>
  <r>
    <n v="100012"/>
    <x v="110"/>
    <x v="1"/>
    <s v="0100091386"/>
    <n v="0"/>
    <n v="0"/>
    <d v="2025-05-05T00:00:00"/>
    <d v="2025-05-05T00:00:00"/>
    <x v="4"/>
    <x v="0"/>
    <d v="2019-08-31T00:00:00"/>
    <n v="2074"/>
    <x v="6"/>
    <x v="5"/>
    <s v="IDR"/>
    <s v="1400031484"/>
    <n v="194934"/>
    <s v="PPHTagihan Pemakaian Listrik Tuban SILOG JUNI 2019"/>
    <d v="2019-08-31T00:00:00"/>
    <s v="1800000147"/>
    <x v="12"/>
  </r>
  <r>
    <n v="100012"/>
    <x v="110"/>
    <x v="1"/>
    <s v="0100004387"/>
    <n v="0"/>
    <n v="0"/>
    <d v="2025-05-05T00:00:00"/>
    <d v="2025-05-05T00:00:00"/>
    <x v="4"/>
    <x v="0"/>
    <d v="2018-08-25T00:00:00"/>
    <n v="2445"/>
    <x v="6"/>
    <x v="5"/>
    <s v="IDR"/>
    <s v="1400000767"/>
    <n v="462289"/>
    <s v="pph SILOG DR 18.1178 Air"/>
    <d v="2018-08-25T00:00:00"/>
    <s v="1800001178"/>
    <x v="12"/>
  </r>
  <r>
    <n v="100012"/>
    <x v="110"/>
    <x v="1"/>
    <s v="0100004391"/>
    <n v="0"/>
    <n v="0"/>
    <d v="2025-05-05T00:00:00"/>
    <d v="2025-05-05T00:00:00"/>
    <x v="4"/>
    <x v="0"/>
    <d v="2018-12-27T00:00:00"/>
    <n v="2321"/>
    <x v="6"/>
    <x v="5"/>
    <s v="IDR"/>
    <s v="1400000282"/>
    <n v="934642"/>
    <s v="pph pemakaian air bersih des 2018"/>
    <d v="2018-12-27T00:00:00"/>
    <s v="1800002112"/>
    <x v="12"/>
  </r>
  <r>
    <n v="100012"/>
    <x v="110"/>
    <x v="1"/>
    <s v="0100004385"/>
    <n v="0"/>
    <n v="0"/>
    <d v="2025-05-05T00:00:00"/>
    <d v="2025-05-05T00:00:00"/>
    <x v="4"/>
    <x v="0"/>
    <d v="2018-07-29T00:00:00"/>
    <n v="2472"/>
    <x v="6"/>
    <x v="5"/>
    <s v="IDR"/>
    <s v="1400000447"/>
    <n v="1037680"/>
    <s v="sisa pph Tagihan Pemakaian Air Bersih Periode Juni"/>
    <d v="2018-07-29T00:00:00"/>
    <s v="1800000974"/>
    <x v="12"/>
  </r>
  <r>
    <n v="100012"/>
    <x v="110"/>
    <x v="1"/>
    <s v="0100004383"/>
    <n v="0"/>
    <n v="0"/>
    <d v="2025-05-05T00:00:00"/>
    <d v="2025-05-05T00:00:00"/>
    <x v="4"/>
    <x v="0"/>
    <d v="2018-04-30T00:00:00"/>
    <n v="2562"/>
    <x v="6"/>
    <x v="5"/>
    <s v="IDR"/>
    <s v="1400000471"/>
    <n v="1096480"/>
    <s v="sisa &amp; pph PT. Silog DR 18.691 Air"/>
    <d v="2018-04-30T00:00:00"/>
    <s v="1800000691"/>
    <x v="12"/>
  </r>
  <r>
    <n v="100012"/>
    <x v="110"/>
    <x v="1"/>
    <s v="0100004384"/>
    <n v="0"/>
    <n v="0"/>
    <d v="2025-05-05T00:00:00"/>
    <d v="2025-05-05T00:00:00"/>
    <x v="4"/>
    <x v="0"/>
    <d v="2018-05-31T00:00:00"/>
    <n v="2531"/>
    <x v="6"/>
    <x v="5"/>
    <s v="IDR"/>
    <s v="1400000471"/>
    <n v="1178240"/>
    <s v="sisa &amp; pph PT. Silog DR 18.799 Air"/>
    <d v="2018-05-31T00:00:00"/>
    <s v="1800000799"/>
    <x v="12"/>
  </r>
  <r>
    <n v="100012"/>
    <x v="110"/>
    <x v="1"/>
    <s v="0100004388"/>
    <n v="0"/>
    <n v="0"/>
    <d v="2025-05-05T00:00:00"/>
    <d v="2025-05-05T00:00:00"/>
    <x v="4"/>
    <x v="0"/>
    <d v="2018-08-29T00:00:00"/>
    <n v="2441"/>
    <x v="6"/>
    <x v="5"/>
    <s v="IDR"/>
    <s v="1400000693"/>
    <n v="1215212"/>
    <s v="PPH Tagihan Pemakaian Air Periode Agustus 2018"/>
    <d v="2018-08-29T00:00:00"/>
    <s v="1800001244"/>
    <x v="12"/>
  </r>
  <r>
    <n v="100012"/>
    <x v="110"/>
    <x v="1"/>
    <s v="0100004390"/>
    <n v="0"/>
    <n v="0"/>
    <d v="2025-05-05T00:00:00"/>
    <d v="2025-05-05T00:00:00"/>
    <x v="4"/>
    <x v="0"/>
    <d v="2018-09-29T00:00:00"/>
    <n v="2410"/>
    <x v="6"/>
    <x v="5"/>
    <s v="IDR"/>
    <s v="1400000044"/>
    <n v="1263157"/>
    <s v="pph pemakaian air bersih sept 2018"/>
    <d v="2018-09-29T00:00:00"/>
    <s v="1800001523"/>
    <x v="12"/>
  </r>
  <r>
    <n v="100142"/>
    <x v="45"/>
    <x v="0"/>
    <s v="1400055764"/>
    <s v="11121161"/>
    <s v="Tagihan Pem Listrik Tuban"/>
    <d v="2025-05-05T00:00:00"/>
    <d v="2025-05-05T00:00:00"/>
    <x v="4"/>
    <x v="0"/>
    <d v="2023-08-30T00:00:00"/>
    <n v="614"/>
    <x v="6"/>
    <x v="5"/>
    <s v="IDR"/>
    <s v="1800000431"/>
    <n v="1315834"/>
    <s v="Tagihan Pem Listrik Tuban Indosat Mei 2023"/>
    <d v="2023-07-31T00:00:00"/>
    <s v="1800000431"/>
    <x v="1"/>
  </r>
  <r>
    <n v="100012"/>
    <x v="110"/>
    <x v="1"/>
    <s v="0100004381"/>
    <n v="0"/>
    <n v="0"/>
    <d v="2025-05-05T00:00:00"/>
    <d v="2025-05-05T00:00:00"/>
    <x v="4"/>
    <x v="0"/>
    <d v="2017-05-12T00:00:00"/>
    <n v="2915"/>
    <x v="6"/>
    <x v="5"/>
    <s v="IDR"/>
    <s v="1400015430"/>
    <n v="1393840"/>
    <s v="PPH Air April 2017"/>
    <d v="2017-05-12T00:00:00"/>
    <s v="1800000282"/>
    <x v="12"/>
  </r>
  <r>
    <n v="100142"/>
    <x v="45"/>
    <x v="0"/>
    <s v="1400055764"/>
    <s v="11121161"/>
    <s v="Tagihan Pem Listrik Tuban"/>
    <d v="2025-05-05T00:00:00"/>
    <d v="2025-05-05T00:00:00"/>
    <x v="4"/>
    <x v="0"/>
    <d v="2023-07-30T00:00:00"/>
    <n v="645"/>
    <x v="6"/>
    <x v="5"/>
    <s v="IDR"/>
    <s v="1800000326"/>
    <n v="1681637"/>
    <s v="Tagihan Pem Listrik Tuban Indosat April 2023"/>
    <d v="2023-06-30T00:00:00"/>
    <s v="1800000326"/>
    <x v="1"/>
  </r>
  <r>
    <n v="100012"/>
    <x v="110"/>
    <x v="1"/>
    <s v="0100004382"/>
    <n v="0"/>
    <n v="0"/>
    <d v="2025-05-05T00:00:00"/>
    <d v="2025-05-05T00:00:00"/>
    <x v="4"/>
    <x v="0"/>
    <d v="2018-03-29T00:00:00"/>
    <n v="2594"/>
    <x v="6"/>
    <x v="5"/>
    <s v="IDR"/>
    <s v="1400000453"/>
    <n v="2352000"/>
    <s v="sisa pph Tagihan Pemakaian Air Bersih Periode mar"/>
    <d v="2018-03-29T00:00:00"/>
    <s v="1800000448"/>
    <x v="12"/>
  </r>
  <r>
    <n v="100012"/>
    <x v="110"/>
    <x v="1"/>
    <s v="0100004389"/>
    <n v="0"/>
    <n v="0"/>
    <d v="2025-05-05T00:00:00"/>
    <d v="2025-05-05T00:00:00"/>
    <x v="4"/>
    <x v="0"/>
    <d v="2018-09-29T00:00:00"/>
    <n v="2410"/>
    <x v="6"/>
    <x v="5"/>
    <s v="IDR"/>
    <s v="1400000044"/>
    <n v="2448843"/>
    <s v="pph pemakaian listrik sept 2018"/>
    <d v="2018-09-29T00:00:00"/>
    <s v="1800001522"/>
    <x v="12"/>
  </r>
  <r>
    <n v="100012"/>
    <x v="110"/>
    <x v="1"/>
    <s v="0100004379"/>
    <n v="0"/>
    <n v="0"/>
    <d v="2025-05-05T00:00:00"/>
    <d v="2025-05-05T00:00:00"/>
    <x v="4"/>
    <x v="0"/>
    <d v="2017-04-30T00:00:00"/>
    <n v="2927"/>
    <x v="6"/>
    <x v="5"/>
    <s v="IDR"/>
    <s v="1400015430"/>
    <n v="3846080"/>
    <s v="PPH Air Jan,Peb, MAret 2017"/>
    <d v="2017-04-30T00:00:00"/>
    <s v="1800000191"/>
    <x v="12"/>
  </r>
  <r>
    <n v="100012"/>
    <x v="110"/>
    <x v="1"/>
    <s v="0100091389"/>
    <n v="0"/>
    <n v="0"/>
    <d v="2025-05-05T00:00:00"/>
    <d v="2025-05-05T00:00:00"/>
    <x v="4"/>
    <x v="0"/>
    <d v="2018-09-18T00:00:00"/>
    <n v="2421"/>
    <x v="6"/>
    <x v="5"/>
    <s v="IDR"/>
    <s v="1400062978"/>
    <n v="4666663"/>
    <s v="pph Tagihan Pemakaian Listrik Periode Juni 2018"/>
    <d v="2018-09-18T00:00:00"/>
    <s v="1800000501"/>
    <x v="12"/>
  </r>
  <r>
    <n v="100012"/>
    <x v="110"/>
    <x v="1"/>
    <s v="0100004375"/>
    <n v="0"/>
    <n v="0"/>
    <d v="2025-05-05T00:00:00"/>
    <d v="2025-05-05T00:00:00"/>
    <x v="4"/>
    <x v="0"/>
    <d v="2016-03-01T00:00:00"/>
    <n v="3352"/>
    <x v="6"/>
    <x v="5"/>
    <s v="IDR"/>
    <s v="1400000134"/>
    <n v="7154470"/>
    <s v="PPH Final Sewa Tnh Tuban 1 Juni '14 s.d 31 Mei 16"/>
    <d v="2016-01-31T00:00:00"/>
    <s v="1800000004"/>
    <x v="12"/>
  </r>
  <r>
    <n v="100012"/>
    <x v="110"/>
    <x v="1"/>
    <s v="0100091388"/>
    <n v="0"/>
    <n v="0"/>
    <d v="2025-05-05T00:00:00"/>
    <d v="2025-05-05T00:00:00"/>
    <x v="4"/>
    <x v="0"/>
    <d v="2018-07-09T00:00:00"/>
    <n v="2492"/>
    <x v="6"/>
    <x v="5"/>
    <s v="IDR"/>
    <s v="1400035027"/>
    <n v="8866475"/>
    <s v="sisa &amp; pph SILOG DR 18.158 Air"/>
    <d v="2018-07-09T00:00:00"/>
    <s v="1800000158"/>
    <x v="12"/>
  </r>
  <r>
    <n v="100012"/>
    <x v="110"/>
    <x v="1"/>
    <s v="0100004386"/>
    <n v="0"/>
    <n v="0"/>
    <d v="2025-05-05T00:00:00"/>
    <d v="2025-05-05T00:00:00"/>
    <x v="4"/>
    <x v="0"/>
    <d v="2017-12-31T00:00:00"/>
    <n v="2682"/>
    <x v="6"/>
    <x v="5"/>
    <s v="IDR"/>
    <s v="1400000967"/>
    <n v="23298858"/>
    <s v="pph SILOG Dr 18.1865 SEWA TANAH"/>
    <d v="2017-12-31T00:00:00"/>
    <s v="1800001074"/>
    <x v="12"/>
  </r>
  <r>
    <n v="100012"/>
    <x v="110"/>
    <x v="1"/>
    <s v="0100004392"/>
    <n v="0"/>
    <n v="0"/>
    <d v="2025-05-05T00:00:00"/>
    <d v="2025-05-05T00:00:00"/>
    <x v="4"/>
    <x v="0"/>
    <d v="2016-03-01T00:00:00"/>
    <n v="3352"/>
    <x v="6"/>
    <x v="5"/>
    <s v="IDR"/>
    <s v="1400000329"/>
    <n v="28348700"/>
    <s v="PPH Final Sewa Tnh &amp; Bgn Sayung 1 Des 13-30 nop 15"/>
    <d v="2016-01-31T00:00:00"/>
    <s v="1800000080"/>
    <x v="12"/>
  </r>
  <r>
    <n v="100012"/>
    <x v="110"/>
    <x v="1"/>
    <s v="0100004376"/>
    <n v="0"/>
    <n v="0"/>
    <d v="2025-05-05T00:00:00"/>
    <d v="2025-05-05T00:00:00"/>
    <x v="4"/>
    <x v="0"/>
    <d v="2016-03-01T00:00:00"/>
    <n v="3352"/>
    <x v="6"/>
    <x v="5"/>
    <s v="IDR"/>
    <s v="1400000134"/>
    <n v="46597716"/>
    <s v="PPH Final Tnh &amp; Bgn Palur 1 Sep '13 s.d 31 Agst 15"/>
    <d v="2016-01-31T00:00:00"/>
    <s v="1800000079"/>
    <x v="12"/>
  </r>
  <r>
    <n v="100012"/>
    <x v="110"/>
    <x v="1"/>
    <s v="0100004377"/>
    <n v="0"/>
    <n v="0"/>
    <d v="2025-05-05T00:00:00"/>
    <d v="2025-05-05T00:00:00"/>
    <x v="4"/>
    <x v="0"/>
    <d v="2016-04-10T00:00:00"/>
    <n v="3312"/>
    <x v="6"/>
    <x v="5"/>
    <s v="IDR"/>
    <s v="1400000155"/>
    <n v="71194672"/>
    <s v="PPH Final Sewa Tanah Gresik Tahun 2015"/>
    <d v="2016-04-10T00:00:00"/>
    <s v="1800000112"/>
    <x v="12"/>
  </r>
  <r>
    <n v="100012"/>
    <x v="110"/>
    <x v="1"/>
    <s v="0100004378"/>
    <n v="0"/>
    <n v="0"/>
    <d v="2025-05-05T00:00:00"/>
    <d v="2025-05-05T00:00:00"/>
    <x v="4"/>
    <x v="0"/>
    <d v="2016-04-29T00:00:00"/>
    <n v="3293"/>
    <x v="6"/>
    <x v="5"/>
    <s v="IDR"/>
    <s v="1400000155"/>
    <n v="89081903"/>
    <s v="PPH Final Sewa Tanah Gresik Tahun 2015"/>
    <d v="2016-04-29T00:00:00"/>
    <s v="1800000113"/>
    <x v="12"/>
  </r>
  <r>
    <n v="100012"/>
    <x v="110"/>
    <x v="1"/>
    <s v="0100004380"/>
    <n v="0"/>
    <n v="0"/>
    <d v="2025-05-05T00:00:00"/>
    <d v="2025-05-05T00:00:00"/>
    <x v="4"/>
    <x v="0"/>
    <d v="2017-06-05T00:00:00"/>
    <n v="2891"/>
    <x v="6"/>
    <x v="5"/>
    <s v="IDR"/>
    <s v="1400015619"/>
    <n v="89081903"/>
    <s v="PPH Sewa tanah bulan Juli 2017"/>
    <d v="2017-06-05T00:00:00"/>
    <s v="1800000339"/>
    <x v="12"/>
  </r>
  <r>
    <n v="100012"/>
    <x v="110"/>
    <x v="1"/>
    <s v="0100004393"/>
    <n v="0"/>
    <n v="0"/>
    <d v="2025-05-05T00:00:00"/>
    <d v="2025-05-05T00:00:00"/>
    <x v="4"/>
    <x v="0"/>
    <d v="2016-03-01T00:00:00"/>
    <n v="3352"/>
    <x v="6"/>
    <x v="5"/>
    <s v="IDR"/>
    <s v="1400000134"/>
    <n v="89081903"/>
    <s v="PPH Final Sewa Tanah Gresik Tahun 2014"/>
    <d v="2016-01-31T00:00:00"/>
    <s v="1800000003"/>
    <x v="12"/>
  </r>
  <r>
    <n v="100137"/>
    <x v="4"/>
    <x v="1"/>
    <s v="1400000229"/>
    <s v="11121161"/>
    <s v="Bayar Retribusi Jual Beli Batu Gamping 2019"/>
    <d v="2025-05-07T00:00:00"/>
    <d v="2025-05-07T00:00:00"/>
    <x v="4"/>
    <x v="0"/>
    <d v="2022-05-23T00:00:00"/>
    <n v="1080"/>
    <x v="6"/>
    <x v="5"/>
    <s v="IDR"/>
    <s v="0100003907"/>
    <n v="990526336"/>
    <s v="Jual Beli Batu Gamping 2019"/>
    <d v="2022-05-23T00:00:00"/>
    <s v="1800000673"/>
    <x v="16"/>
  </r>
  <r>
    <n v="100137"/>
    <x v="4"/>
    <x v="1"/>
    <s v="1400000228"/>
    <s v="11121161"/>
    <s v="BAYAR PENAGIHAN BATU KAPUR PABRIK REMBANG"/>
    <d v="2025-05-07T00:00:00"/>
    <d v="2025-05-07T00:00:00"/>
    <x v="4"/>
    <x v="0"/>
    <d v="2021-09-28T00:00:00"/>
    <n v="1317"/>
    <x v="6"/>
    <x v="5"/>
    <s v="IDR"/>
    <s v="0100005048"/>
    <n v="7936866282"/>
    <s v="PENAGIHAN BATU KAPUR PABRIK REMBANG"/>
    <d v="2021-09-28T00:00:00"/>
    <s v="1800001822"/>
    <x v="16"/>
  </r>
  <r>
    <n v="101490"/>
    <x v="15"/>
    <x v="0"/>
    <s v="1400053169"/>
    <s v="11125421"/>
    <s v="PAID BY CMS BANK SYARIAH INDONESIA KC SURABAYA BAS"/>
    <d v="2025-05-08T00:00:00"/>
    <d v="2025-05-08T00:00:00"/>
    <x v="4"/>
    <x v="0"/>
    <d v="2025-04-30T00:00:00"/>
    <n v="8"/>
    <x v="0"/>
    <x v="0"/>
    <s v="IDR"/>
    <s v="1800000179"/>
    <n v="1082697"/>
    <s v="Biaya Pemusnahan Limbah CacahanPlastik ex PT PBI"/>
    <d v="2025-03-31T00:00:00"/>
    <s v="1800000179"/>
    <x v="0"/>
  </r>
  <r>
    <n v="101082"/>
    <x v="7"/>
    <x v="0"/>
    <s v="0100091545"/>
    <n v="0"/>
    <n v="0"/>
    <d v="2025-05-08T00:00:00"/>
    <d v="2025-05-08T00:00:00"/>
    <x v="4"/>
    <x v="0"/>
    <d v="2024-11-30T00:00:00"/>
    <n v="159"/>
    <x v="2"/>
    <x v="1"/>
    <s v="IDR"/>
    <s v="1400050943"/>
    <n v="1353600"/>
    <s v="1800000674 RESIDUAL"/>
    <d v="2024-10-31T00:00:00"/>
    <s v="1800000674"/>
    <x v="12"/>
  </r>
  <r>
    <n v="101398"/>
    <x v="48"/>
    <x v="1"/>
    <s v="0100004451"/>
    <n v="0"/>
    <n v="0"/>
    <d v="2025-05-08T00:00:00"/>
    <d v="2025-05-08T00:00:00"/>
    <x v="4"/>
    <x v="0"/>
    <d v="2025-01-30T00:00:00"/>
    <n v="98"/>
    <x v="3"/>
    <x v="2"/>
    <s v="IDR"/>
    <s v="1400000027"/>
    <n v="2747250"/>
    <s v="Kurang Bayar PPh Management Fee SBI Oktober 2020"/>
    <d v="2025-01-30T00:00:00"/>
    <s v="1800001184"/>
    <x v="12"/>
  </r>
  <r>
    <n v="101082"/>
    <x v="7"/>
    <x v="0"/>
    <s v="0100091545"/>
    <n v="0"/>
    <n v="0"/>
    <d v="2025-05-08T00:00:00"/>
    <d v="2025-05-08T00:00:00"/>
    <x v="4"/>
    <x v="0"/>
    <d v="2024-12-30T00:00:00"/>
    <n v="129"/>
    <x v="2"/>
    <x v="1"/>
    <s v="IDR"/>
    <s v="1400050944"/>
    <n v="4093620"/>
    <s v="1800000768 RESIDUAL"/>
    <d v="2024-11-30T00:00:00"/>
    <s v="1800000768"/>
    <x v="12"/>
  </r>
  <r>
    <n v="101490"/>
    <x v="15"/>
    <x v="0"/>
    <s v="1400053171"/>
    <s v="11125421"/>
    <s v="PAID BY CMS BANK SYARIAH INDONESIA KC SURABAYA BAS"/>
    <d v="2025-05-08T00:00:00"/>
    <d v="2025-05-08T00:00:00"/>
    <x v="4"/>
    <x v="0"/>
    <d v="2025-04-30T00:00:00"/>
    <n v="8"/>
    <x v="0"/>
    <x v="0"/>
    <s v="IDR"/>
    <s v="1800000178"/>
    <n v="6084598"/>
    <s v="Biaya Pemusnahan Limbah Non B3 ex PT PBI"/>
    <d v="2025-03-31T00:00:00"/>
    <s v="1800000178"/>
    <x v="0"/>
  </r>
  <r>
    <n v="101082"/>
    <x v="7"/>
    <x v="0"/>
    <s v="0100091545"/>
    <n v="0"/>
    <n v="0"/>
    <d v="2025-05-08T00:00:00"/>
    <d v="2025-05-08T00:00:00"/>
    <x v="4"/>
    <x v="0"/>
    <d v="2024-11-30T00:00:00"/>
    <n v="159"/>
    <x v="2"/>
    <x v="1"/>
    <s v="IDR"/>
    <s v="1400050942"/>
    <n v="7649046"/>
    <s v="1800000672 RESIDUAL"/>
    <d v="2024-10-31T00:00:00"/>
    <s v="1800000672"/>
    <x v="12"/>
  </r>
  <r>
    <n v="101490"/>
    <x v="15"/>
    <x v="0"/>
    <s v="1400053173"/>
    <s v="11125421"/>
    <s v="PAID BY CMS BANK SYARIAH INDONESIA KC SURABAYA BAS"/>
    <d v="2025-05-08T00:00:00"/>
    <d v="2025-05-08T00:00:00"/>
    <x v="4"/>
    <x v="0"/>
    <d v="2025-04-30T00:00:00"/>
    <n v="8"/>
    <x v="0"/>
    <x v="0"/>
    <s v="IDR"/>
    <s v="1800000180"/>
    <n v="12783520"/>
    <s v="Biaya Pemusnahan Limbah Sludge IPAL ex PT PBI"/>
    <d v="2025-03-31T00:00:00"/>
    <s v="1800000180"/>
    <x v="0"/>
  </r>
  <r>
    <n v="101490"/>
    <x v="15"/>
    <x v="0"/>
    <s v="1400053179"/>
    <s v="11125421"/>
    <s v="PAID BY CMS BANK SYARIAH INDONESIA KC SURABAYA BAS"/>
    <d v="2025-05-08T00:00:00"/>
    <d v="2025-05-08T00:00:00"/>
    <x v="4"/>
    <x v="0"/>
    <d v="2025-04-30T00:00:00"/>
    <n v="8"/>
    <x v="0"/>
    <x v="0"/>
    <s v="IDR"/>
    <s v="1800000177"/>
    <n v="19642890"/>
    <s v="Biaya Pemusnahan Limbah Karbon Aktif ex PT PBI"/>
    <d v="2025-03-31T00:00:00"/>
    <s v="1800000177"/>
    <x v="0"/>
  </r>
  <r>
    <n v="101490"/>
    <x v="15"/>
    <x v="0"/>
    <s v="1400053170"/>
    <s v="11125421"/>
    <s v="PAID BY CMS BANK SYARIAH INDONESIA KC SURABAYA BAS"/>
    <d v="2025-05-08T00:00:00"/>
    <d v="2025-05-08T00:00:00"/>
    <x v="4"/>
    <x v="0"/>
    <d v="2025-04-30T00:00:00"/>
    <n v="8"/>
    <x v="0"/>
    <x v="0"/>
    <s v="IDR"/>
    <s v="1800000181"/>
    <n v="22038492"/>
    <s v="Biaya Pemusnahan Limbah Sludge Non B3 ex PT PBI"/>
    <d v="2025-03-31T00:00:00"/>
    <s v="1800000181"/>
    <x v="0"/>
  </r>
  <r>
    <n v="101490"/>
    <x v="15"/>
    <x v="0"/>
    <s v="1400053178"/>
    <s v="11125421"/>
    <s v="PAID BY CMS BANK SYARIAH INDONESIA KC SURABAYA BAS"/>
    <d v="2025-05-08T00:00:00"/>
    <d v="2025-05-08T00:00:00"/>
    <x v="4"/>
    <x v="0"/>
    <d v="2025-04-30T00:00:00"/>
    <n v="8"/>
    <x v="0"/>
    <x v="0"/>
    <s v="IDR"/>
    <s v="1800000175"/>
    <n v="26697697"/>
    <s v="Biaya Pemusnahan Limbah Bottom Ash nonB3 ex PT PBI"/>
    <d v="2025-03-31T00:00:00"/>
    <s v="1800000175"/>
    <x v="0"/>
  </r>
  <r>
    <n v="101490"/>
    <x v="15"/>
    <x v="0"/>
    <s v="1400053172"/>
    <s v="11125421"/>
    <s v="PAID BY CMS BANK SYARIAH INDONESIA KC SURABAYA BAS"/>
    <d v="2025-05-08T00:00:00"/>
    <d v="2025-05-08T00:00:00"/>
    <x v="4"/>
    <x v="0"/>
    <d v="2025-04-30T00:00:00"/>
    <n v="8"/>
    <x v="0"/>
    <x v="0"/>
    <s v="IDR"/>
    <s v="1800000176"/>
    <n v="71140267"/>
    <s v="Biaya Pemusnahan Limbah FABA ex PT PBI"/>
    <d v="2025-03-31T00:00:00"/>
    <s v="1800000176"/>
    <x v="0"/>
  </r>
  <r>
    <n v="100137"/>
    <x v="4"/>
    <x v="1"/>
    <s v="1400000215"/>
    <s v="11121871"/>
    <s v="SWEEPING PT SEMEN GRESIK"/>
    <d v="2025-05-08T00:00:00"/>
    <d v="2025-05-08T00:00:00"/>
    <x v="4"/>
    <x v="0"/>
    <d v="2025-04-29T00:00:00"/>
    <n v="9"/>
    <x v="0"/>
    <x v="0"/>
    <s v="IDR"/>
    <s v="1400000213"/>
    <n v="5000000000"/>
    <s v=" PEMBAYARAN POKOK SHL GRESIK 26 SEPT 2018"/>
    <d v="2025-04-29T00:00:00"/>
    <s v="1800001507"/>
    <x v="2"/>
  </r>
  <r>
    <n v="100002"/>
    <x v="26"/>
    <x v="1"/>
    <s v="1400000216"/>
    <s v="11125421"/>
    <s v="PAID BY CMS BANK SYARIAH INDONESIA KC SURABAYA BAS"/>
    <d v="2025-05-09T00:00:00"/>
    <d v="2025-05-09T00:00:00"/>
    <x v="4"/>
    <x v="0"/>
    <d v="2025-03-02T00:00:00"/>
    <n v="68"/>
    <x v="5"/>
    <x v="4"/>
    <s v="IDR"/>
    <s v="1800000001"/>
    <n v="289440"/>
    <s v="Tagihan Air Sanitasi SWAB - Des 2024"/>
    <d v="2025-01-31T00:00:00"/>
    <s v="1800000001"/>
    <x v="6"/>
  </r>
  <r>
    <n v="100002"/>
    <x v="26"/>
    <x v="1"/>
    <s v="1400000217"/>
    <s v="11125421"/>
    <s v="PAID BY CMS BANK SYARIAH INDONESIA KC SURABAYA BAS"/>
    <d v="2025-05-09T00:00:00"/>
    <d v="2025-05-09T00:00:00"/>
    <x v="4"/>
    <x v="0"/>
    <d v="2025-03-02T00:00:00"/>
    <n v="68"/>
    <x v="5"/>
    <x v="4"/>
    <s v="IDR"/>
    <s v="1800000042"/>
    <n v="5142420"/>
    <s v="Penagihan Air Bersih Januari 25"/>
    <d v="2025-01-31T00:00:00"/>
    <s v="1800000042"/>
    <x v="6"/>
  </r>
  <r>
    <n v="100672"/>
    <x v="18"/>
    <x v="0"/>
    <s v="1400056034"/>
    <s v="11121161"/>
    <s v="Bayar Biaya Pemusnahan"/>
    <d v="2025-05-09T00:00:00"/>
    <d v="2025-05-09T00:00:00"/>
    <x v="4"/>
    <x v="0"/>
    <d v="2025-04-29T00:00:00"/>
    <n v="10"/>
    <x v="0"/>
    <x v="0"/>
    <s v="IDR"/>
    <s v="1400051120"/>
    <n v="10000000"/>
    <s v="Kurang Bayar Biaya Pemusnahan"/>
    <d v="2025-04-29T00:00:00"/>
    <s v="1800000265"/>
    <x v="0"/>
  </r>
  <r>
    <n v="100146"/>
    <x v="2"/>
    <x v="0"/>
    <s v="1400053338"/>
    <s v="11125421"/>
    <s v="PAID BY CMS BANK SYARIAH INDONESIA KC SURABAYA BAS"/>
    <d v="2025-05-09T00:00:00"/>
    <d v="2025-05-09T00:00:00"/>
    <x v="4"/>
    <x v="0"/>
    <d v="2025-05-30T00:00:00"/>
    <n v="-21"/>
    <x v="1"/>
    <x v="0"/>
    <s v="IDR"/>
    <s v="1800000249"/>
    <n v="16055046"/>
    <s v="Biaya Pemusnahan Limbah FABA ex PT KMA"/>
    <d v="2025-04-30T00:00:00"/>
    <s v="1800000249"/>
    <x v="0"/>
  </r>
  <r>
    <n v="100120"/>
    <x v="24"/>
    <x v="0"/>
    <s v="1400000218"/>
    <s v="11125421"/>
    <s v="PAID BY CMS BANK SYARIAH INDONESIA KC SURABAYA BAS"/>
    <d v="2025-05-12T00:00:00"/>
    <d v="2025-05-12T00:00:00"/>
    <x v="4"/>
    <x v="0"/>
    <d v="2025-05-01T00:00:00"/>
    <n v="11"/>
    <x v="0"/>
    <x v="0"/>
    <s v="IDR"/>
    <s v="1800000181"/>
    <n v="5102043"/>
    <s v="Biaya Tagihan Listrik Telkomsel Maret 2025"/>
    <d v="2025-04-01T00:00:00"/>
    <s v="1800000181"/>
    <x v="1"/>
  </r>
  <r>
    <n v="100069"/>
    <x v="14"/>
    <x v="0"/>
    <s v="1400056288"/>
    <s v="11121161"/>
    <s v="TAGIHAN LISTRIK KCP BANK MANDIRI"/>
    <d v="2025-05-14T00:00:00"/>
    <d v="2025-05-14T00:00:00"/>
    <x v="4"/>
    <x v="0"/>
    <d v="2025-04-30T00:00:00"/>
    <n v="14"/>
    <x v="0"/>
    <x v="0"/>
    <s v="IDR"/>
    <s v="1800000149"/>
    <n v="202558"/>
    <s v="TAGIHAN LISTRIK ATM KPSI BANK MANDIRI"/>
    <d v="2025-03-31T00:00:00"/>
    <s v="1800000149"/>
    <x v="1"/>
  </r>
  <r>
    <n v="100069"/>
    <x v="14"/>
    <x v="0"/>
    <s v="1400056289"/>
    <s v="11121161"/>
    <s v="KRG BYR TAGIHAN LISTRIK ATM KPSI BANK MANDIRI FEB"/>
    <d v="2025-05-14T00:00:00"/>
    <d v="2025-05-14T00:00:00"/>
    <x v="4"/>
    <x v="0"/>
    <d v="2025-03-30T00:00:00"/>
    <n v="45"/>
    <x v="4"/>
    <x v="3"/>
    <s v="IDR"/>
    <s v="1800000067"/>
    <n v="213174"/>
    <s v="TAGIHAN LISTRIK ATM KPSI BANK MANDIRI"/>
    <d v="2025-02-28T00:00:00"/>
    <s v="1800000067"/>
    <x v="1"/>
  </r>
  <r>
    <n v="100069"/>
    <x v="14"/>
    <x v="0"/>
    <s v="1400056287"/>
    <s v="11121161"/>
    <s v="TAGIHAN LISTRIK KCP BANK MANDIRI"/>
    <d v="2025-05-14T00:00:00"/>
    <d v="2025-05-14T00:00:00"/>
    <x v="4"/>
    <x v="0"/>
    <d v="2025-03-02T00:00:00"/>
    <n v="73"/>
    <x v="5"/>
    <x v="4"/>
    <s v="IDR"/>
    <s v="1800000000"/>
    <n v="299330"/>
    <s v="TAGIHAN LISTRIK ATM KPSI BANK MANDIRI"/>
    <d v="2025-01-31T00:00:00"/>
    <s v="1800000000"/>
    <x v="1"/>
  </r>
  <r>
    <n v="100069"/>
    <x v="14"/>
    <x v="0"/>
    <s v="1400056287"/>
    <s v="11121161"/>
    <s v="TAGIHAN LISTRIK KCP BANK MANDIRI"/>
    <d v="2025-05-14T00:00:00"/>
    <d v="2025-05-14T00:00:00"/>
    <x v="4"/>
    <x v="0"/>
    <d v="2025-03-02T00:00:00"/>
    <n v="73"/>
    <x v="5"/>
    <x v="4"/>
    <s v="IDR"/>
    <s v="1800000001"/>
    <n v="2626853"/>
    <s v="TAGIHAN LISTRIK KCP BANK MANDIRI"/>
    <d v="2025-01-31T00:00:00"/>
    <s v="1800000001"/>
    <x v="1"/>
  </r>
  <r>
    <n v="100069"/>
    <x v="14"/>
    <x v="0"/>
    <s v="1400056288"/>
    <s v="11121161"/>
    <s v="TAGIHAN LISTRIK KCP BANK MANDIRI"/>
    <d v="2025-05-14T00:00:00"/>
    <d v="2025-05-14T00:00:00"/>
    <x v="4"/>
    <x v="0"/>
    <d v="2025-04-30T00:00:00"/>
    <n v="14"/>
    <x v="0"/>
    <x v="0"/>
    <s v="IDR"/>
    <s v="1800000150"/>
    <n v="2933370"/>
    <s v="TAGIHAN LISTRIK KCP BANK MANDIRI"/>
    <d v="2025-03-31T00:00:00"/>
    <s v="1800000150"/>
    <x v="1"/>
  </r>
  <r>
    <n v="100069"/>
    <x v="14"/>
    <x v="0"/>
    <s v="1400056289"/>
    <s v="11121161"/>
    <s v="KRG BYR TAGIHAN LISTRIK ATM KPSI BANK MANDIRI FEB"/>
    <d v="2025-05-14T00:00:00"/>
    <d v="2025-05-14T00:00:00"/>
    <x v="4"/>
    <x v="0"/>
    <d v="2025-03-30T00:00:00"/>
    <n v="45"/>
    <x v="4"/>
    <x v="3"/>
    <s v="IDR"/>
    <s v="1800000068"/>
    <n v="2938601"/>
    <s v="TAGIHAN LISTRIK KCP BANK MANDIRI"/>
    <d v="2025-02-28T00:00:00"/>
    <s v="1800000068"/>
    <x v="1"/>
  </r>
  <r>
    <n v="100146"/>
    <x v="2"/>
    <x v="0"/>
    <s v="1400054045"/>
    <s v="11125421"/>
    <s v="PAID BY CMS BANK SYARIAH INDONESIA KC SURABAYA BAS"/>
    <d v="2025-05-14T00:00:00"/>
    <d v="2025-05-14T00:00:00"/>
    <x v="4"/>
    <x v="0"/>
    <d v="2025-05-30T00:00:00"/>
    <n v="-16"/>
    <x v="1"/>
    <x v="0"/>
    <s v="IDR"/>
    <s v="1800000250"/>
    <n v="4663020"/>
    <s v="Biaya Pemusnahan Limbah Resin ex PT KMA"/>
    <d v="2025-04-30T00:00:00"/>
    <s v="1800000250"/>
    <x v="0"/>
  </r>
  <r>
    <n v="101531"/>
    <x v="1"/>
    <x v="0"/>
    <s v="1400054312"/>
    <s v="11125421"/>
    <s v="PAID BY CMS BANK SYARIAH INDONESIA KC SURABAYA BAS"/>
    <d v="2025-05-14T00:00:00"/>
    <d v="2025-05-14T00:00:00"/>
    <x v="4"/>
    <x v="0"/>
    <d v="2025-04-30T00:00:00"/>
    <n v="14"/>
    <x v="0"/>
    <x v="0"/>
    <s v="IDR"/>
    <s v="1800000208"/>
    <n v="45482866"/>
    <s v="Biaya Pemusnahan Limbah NonB3-Alter.Mat. ex PT MHK"/>
    <d v="2025-03-31T00:00:00"/>
    <s v="1800000208"/>
    <x v="0"/>
  </r>
  <r>
    <n v="100028"/>
    <x v="3"/>
    <x v="0"/>
    <s v="1400054519"/>
    <s v="11125421"/>
    <s v="PAID BY CMS BANK SYARIAH INDONESIA KC SURABAYA BAS"/>
    <d v="2025-05-15T00:00:00"/>
    <d v="2025-05-15T00:00:00"/>
    <x v="4"/>
    <x v="0"/>
    <d v="2025-05-30T00:00:00"/>
    <n v="-15"/>
    <x v="1"/>
    <x v="0"/>
    <s v="IDR"/>
    <s v="1800000228"/>
    <n v="3332994"/>
    <s v="TAGIHAN LISTRIK BANK BNI 46"/>
    <d v="2025-04-30T00:00:00"/>
    <s v="1800000228"/>
    <x v="1"/>
  </r>
  <r>
    <n v="101691"/>
    <x v="10"/>
    <x v="0"/>
    <s v="1400054526"/>
    <s v="11125421"/>
    <s v="PAID BY CMS BANK SYARIAH INDONESIA KC SURABAYA BAS"/>
    <d v="2025-05-15T00:00:00"/>
    <d v="2025-05-15T00:00:00"/>
    <x v="4"/>
    <x v="0"/>
    <d v="2025-05-30T00:00:00"/>
    <n v="-15"/>
    <x v="1"/>
    <x v="0"/>
    <s v="IDR"/>
    <s v="1800000244"/>
    <n v="4470417"/>
    <s v="Biaya Pemusnahan Limbah Sludge Cat ex PT BLHK"/>
    <d v="2025-04-30T00:00:00"/>
    <s v="1800000244"/>
    <x v="0"/>
  </r>
  <r>
    <n v="100147"/>
    <x v="19"/>
    <x v="0"/>
    <s v="1400056033"/>
    <s v="11121161"/>
    <s v="Pemusnahan Limbah NonB3&amp;Bottom FLYASH"/>
    <d v="2025-05-15T00:00:00"/>
    <d v="2025-05-15T00:00:00"/>
    <x v="4"/>
    <x v="0"/>
    <d v="2025-04-30T00:00:00"/>
    <n v="15"/>
    <x v="0"/>
    <x v="0"/>
    <s v="IDR"/>
    <s v="1800000198"/>
    <n v="9781442"/>
    <s v="Biaya Pemusnahan Limbah Bottom Ash ex PT TLI"/>
    <d v="2025-03-31T00:00:00"/>
    <s v="1800000198"/>
    <x v="0"/>
  </r>
  <r>
    <n v="100797"/>
    <x v="8"/>
    <x v="1"/>
    <s v="1400000219"/>
    <s v="11125421"/>
    <s v="PAID BY CMS BANK SYARIAH INDONESIA KC SURABAYA BAS"/>
    <d v="2025-05-15T00:00:00"/>
    <d v="2025-05-15T00:00:00"/>
    <x v="4"/>
    <x v="0"/>
    <d v="2025-04-30T00:00:00"/>
    <n v="15"/>
    <x v="0"/>
    <x v="0"/>
    <s v="IDR"/>
    <s v="1800000137"/>
    <n v="20482293"/>
    <s v="Pot. Gaji Kary. Penugasan SI - SIB 02.2025"/>
    <d v="2025-03-31T00:00:00"/>
    <s v="1800000137"/>
    <x v="3"/>
  </r>
  <r>
    <n v="100147"/>
    <x v="19"/>
    <x v="0"/>
    <s v="1400056033"/>
    <s v="11121161"/>
    <s v="Pemusnahan Limbah NonB3&amp;Bottom FLYASH"/>
    <d v="2025-05-15T00:00:00"/>
    <d v="2025-05-15T00:00:00"/>
    <x v="4"/>
    <x v="0"/>
    <d v="2025-04-30T00:00:00"/>
    <n v="15"/>
    <x v="0"/>
    <x v="0"/>
    <s v="IDR"/>
    <s v="1800000197"/>
    <n v="123585072"/>
    <s v="Biaya Pemusnahan Limbah NonB3-Alter.Mat. ex PT TLI"/>
    <d v="2025-03-31T00:00:00"/>
    <s v="1800000197"/>
    <x v="0"/>
  </r>
  <r>
    <n v="100137"/>
    <x v="4"/>
    <x v="1"/>
    <s v="1400000220"/>
    <s v="11121871"/>
    <s v="SWEEPING PT SEMEN GRESIK"/>
    <d v="2025-05-15T00:00:00"/>
    <d v="2025-05-15T00:00:00"/>
    <x v="4"/>
    <x v="0"/>
    <d v="2025-05-08T00:00:00"/>
    <n v="7"/>
    <x v="0"/>
    <x v="0"/>
    <s v="IDR"/>
    <s v="1400000215"/>
    <n v="5000000000"/>
    <s v=" PEMBAYARAN POKOK SHL GRESIK 26 SEPT 2018"/>
    <d v="2025-05-08T00:00:00"/>
    <s v="1800001507"/>
    <x v="2"/>
  </r>
  <r>
    <n v="101284"/>
    <x v="54"/>
    <x v="1"/>
    <s v="1400000224"/>
    <s v="11125421"/>
    <s v="PAID BY CMS BANK SYARIAH INDONESIA KC SURABAYA BAS"/>
    <d v="2025-05-16T00:00:00"/>
    <d v="2025-05-16T00:00:00"/>
    <x v="4"/>
    <x v="0"/>
    <d v="2025-03-30T00:00:00"/>
    <n v="47"/>
    <x v="4"/>
    <x v="3"/>
    <s v="IDR"/>
    <s v="1800000094"/>
    <n v="348915"/>
    <s v="Biaya Tagihan Listrik ATM Lt 3/4 Gusi Feb 2025"/>
    <d v="2025-02-28T00:00:00"/>
    <s v="1800000094"/>
    <x v="1"/>
  </r>
  <r>
    <n v="101284"/>
    <x v="54"/>
    <x v="1"/>
    <s v="1400000226"/>
    <s v="11125421"/>
    <s v="PAID BY CMS BANK SYARIAH INDONESIA KC SURABAYA BAS"/>
    <d v="2025-05-16T00:00:00"/>
    <d v="2025-05-16T00:00:00"/>
    <x v="4"/>
    <x v="0"/>
    <d v="2025-04-30T00:00:00"/>
    <n v="16"/>
    <x v="0"/>
    <x v="0"/>
    <s v="IDR"/>
    <s v="1800000171"/>
    <n v="348915"/>
    <s v="Biaya Tagihan Listrik ATM Lt 3/4 Gusi Maret 2025"/>
    <d v="2025-03-31T00:00:00"/>
    <s v="1800000171"/>
    <x v="1"/>
  </r>
  <r>
    <n v="101284"/>
    <x v="54"/>
    <x v="1"/>
    <s v="1400000225"/>
    <s v="11125421"/>
    <s v="PAID BY CMS BANK SYARIAH INDONESIA KC SURABAYA BAS"/>
    <d v="2025-05-16T00:00:00"/>
    <d v="2025-05-16T00:00:00"/>
    <x v="4"/>
    <x v="0"/>
    <d v="2025-04-30T00:00:00"/>
    <n v="16"/>
    <x v="0"/>
    <x v="0"/>
    <s v="IDR"/>
    <s v="1800000170"/>
    <n v="597312"/>
    <s v="Biaya Tagihan Listrik ATM Mandiri Maret 2025"/>
    <d v="2025-03-31T00:00:00"/>
    <s v="1800000170"/>
    <x v="1"/>
  </r>
  <r>
    <n v="101284"/>
    <x v="54"/>
    <x v="1"/>
    <s v="1400000223"/>
    <s v="11125421"/>
    <s v="PAID BY CMS BANK SYARIAH INDONESIA KC SURABAYA BAS"/>
    <d v="2025-05-16T00:00:00"/>
    <d v="2025-05-16T00:00:00"/>
    <x v="4"/>
    <x v="0"/>
    <d v="2025-03-30T00:00:00"/>
    <n v="47"/>
    <x v="4"/>
    <x v="3"/>
    <s v="IDR"/>
    <s v="1800000093"/>
    <n v="665883"/>
    <s v="Biaya Tagihan Listrik ATM Mandiri Feb 2025"/>
    <d v="2025-02-28T00:00:00"/>
    <s v="1800000093"/>
    <x v="1"/>
  </r>
  <r>
    <n v="101284"/>
    <x v="54"/>
    <x v="1"/>
    <s v="1400000222"/>
    <s v="11125421"/>
    <s v="PAID BY CMS BANK SYARIAH INDONESIA KC SURABAYA BAS"/>
    <d v="2025-05-16T00:00:00"/>
    <d v="2025-05-16T00:00:00"/>
    <x v="4"/>
    <x v="0"/>
    <d v="2025-05-30T00:00:00"/>
    <n v="-14"/>
    <x v="1"/>
    <x v="0"/>
    <s v="IDR"/>
    <s v="1800000206"/>
    <n v="888738"/>
    <s v="Biaya Tagihan Listrik LT 1 Kopi Kilen April 2025"/>
    <d v="2025-04-30T00:00:00"/>
    <s v="1800000206"/>
    <x v="1"/>
  </r>
  <r>
    <n v="101284"/>
    <x v="54"/>
    <x v="1"/>
    <s v="1400055479"/>
    <s v="11125421"/>
    <s v="PAID BY CMS BANK SYARIAH INDONESIA KC SURABAYA BAS"/>
    <d v="2025-05-16T00:00:00"/>
    <d v="2025-05-16T00:00:00"/>
    <x v="4"/>
    <x v="0"/>
    <d v="2025-03-30T00:00:00"/>
    <n v="47"/>
    <x v="4"/>
    <x v="3"/>
    <s v="IDR"/>
    <s v="1800000089"/>
    <n v="16505031"/>
    <s v="Tagihan Listrik SMI Des 24"/>
    <d v="2025-02-28T00:00:00"/>
    <s v="1800000089"/>
    <x v="1"/>
  </r>
  <r>
    <n v="100621"/>
    <x v="82"/>
    <x v="0"/>
    <s v="1400055476"/>
    <s v="11125421"/>
    <s v="PAID BY CMS BANK SYARIAH INDONESIA KC SURABAYA BAS"/>
    <d v="2025-05-16T00:00:00"/>
    <d v="2025-05-16T00:00:00"/>
    <x v="4"/>
    <x v="0"/>
    <d v="2025-04-30T00:00:00"/>
    <n v="16"/>
    <x v="0"/>
    <x v="0"/>
    <s v="IDR"/>
    <s v="1800000218"/>
    <n v="16688881"/>
    <s v="Biaya Pemusnahan Limbah FABA ex PT SWM"/>
    <d v="2025-03-31T00:00:00"/>
    <s v="1800000218"/>
    <x v="0"/>
  </r>
  <r>
    <n v="101284"/>
    <x v="54"/>
    <x v="1"/>
    <s v="1400055480"/>
    <s v="11125421"/>
    <s v="PAID BY CMS BANK SYARIAH INDONESIA KC SURABAYA BAS"/>
    <d v="2025-05-16T00:00:00"/>
    <d v="2025-05-16T00:00:00"/>
    <x v="4"/>
    <x v="0"/>
    <d v="2025-04-30T00:00:00"/>
    <n v="16"/>
    <x v="0"/>
    <x v="0"/>
    <s v="IDR"/>
    <s v="1800000167"/>
    <n v="17539381"/>
    <s v="Tagihan Listrik SMI Feb 25"/>
    <d v="2025-03-31T00:00:00"/>
    <s v="1800000167"/>
    <x v="1"/>
  </r>
  <r>
    <n v="101284"/>
    <x v="54"/>
    <x v="1"/>
    <s v="1400055478"/>
    <s v="11125421"/>
    <s v="PAID BY CMS BANK SYARIAH INDONESIA KC SURABAYA BAS"/>
    <d v="2025-05-16T00:00:00"/>
    <d v="2025-05-16T00:00:00"/>
    <x v="4"/>
    <x v="0"/>
    <d v="2025-03-30T00:00:00"/>
    <n v="47"/>
    <x v="4"/>
    <x v="3"/>
    <s v="IDR"/>
    <s v="1800000091"/>
    <n v="17574744"/>
    <s v="Tagihan Listrik SMI Jan 25"/>
    <d v="2025-02-28T00:00:00"/>
    <s v="1800000091"/>
    <x v="1"/>
  </r>
  <r>
    <n v="100621"/>
    <x v="82"/>
    <x v="0"/>
    <s v="1400055477"/>
    <s v="11125421"/>
    <s v="PAID BY CMS BANK SYARIAH INDONESIA KC SURABAYA BAS"/>
    <d v="2025-05-16T00:00:00"/>
    <d v="2025-05-16T00:00:00"/>
    <x v="4"/>
    <x v="0"/>
    <d v="2025-04-30T00:00:00"/>
    <n v="16"/>
    <x v="0"/>
    <x v="0"/>
    <s v="IDR"/>
    <s v="1800000219"/>
    <n v="18308730"/>
    <s v="Biaya Pemusnahan Limbah SBE ex PT SWM"/>
    <d v="2025-03-31T00:00:00"/>
    <s v="1800000219"/>
    <x v="0"/>
  </r>
  <r>
    <n v="101798"/>
    <x v="52"/>
    <x v="0"/>
    <s v="1400000221"/>
    <s v="11125421"/>
    <s v="PAID BY CMS BANK SYARIAH INDONESIA KC SURABAYA BAS"/>
    <d v="2025-05-16T00:00:00"/>
    <d v="2025-05-16T00:00:00"/>
    <x v="4"/>
    <x v="0"/>
    <d v="2025-05-02T00:00:00"/>
    <n v="14"/>
    <x v="0"/>
    <x v="0"/>
    <s v="IDR"/>
    <s v="1800000202"/>
    <n v="540923912"/>
    <s v="PENAGIHAN SHARING PROFIT TUKS SI-PMT Maret 2025"/>
    <d v="2025-04-02T00:00:00"/>
    <s v="1800000202"/>
    <x v="10"/>
  </r>
  <r>
    <n v="100622"/>
    <x v="25"/>
    <x v="0"/>
    <s v="1400055575"/>
    <s v="11125421"/>
    <s v="PAID BY CMS BANK SYARIAH INDONESIA KC SURABAYA BAS"/>
    <d v="2025-05-17T00:00:00"/>
    <d v="2025-05-17T00:00:00"/>
    <x v="4"/>
    <x v="0"/>
    <d v="2025-01-30T00:00:00"/>
    <n v="107"/>
    <x v="3"/>
    <x v="2"/>
    <s v="IDR"/>
    <s v="1800000829"/>
    <n v="15645450"/>
    <s v="Biaya Pemusnahan Limbah Sludge Paper ex PT TJS"/>
    <d v="2024-12-31T00:00:00"/>
    <s v="1800000829"/>
    <x v="0"/>
  </r>
  <r>
    <n v="101697"/>
    <x v="17"/>
    <x v="0"/>
    <s v="0100108950"/>
    <n v="0"/>
    <n v="0"/>
    <d v="2025-05-19T00:00:00"/>
    <d v="2025-05-19T00:00:00"/>
    <x v="4"/>
    <x v="0"/>
    <d v="2025-01-30T00:00:00"/>
    <n v="109"/>
    <x v="3"/>
    <x v="2"/>
    <s v="IDR"/>
    <s v="1800000812"/>
    <n v="61996"/>
    <s v="Biaya Pemusnahan Limbah Bottom Ash ex PT JJR"/>
    <d v="2024-12-31T00:00:00"/>
    <s v="1800000812"/>
    <x v="0"/>
  </r>
  <r>
    <n v="100000"/>
    <x v="22"/>
    <x v="1"/>
    <s v="1400000227"/>
    <s v="11125421"/>
    <s v="PAID BY CMS BANK SYARIAH INDONESIA KC SURABAYA BAS"/>
    <d v="2025-05-19T00:00:00"/>
    <d v="2025-05-19T00:00:00"/>
    <x v="4"/>
    <x v="0"/>
    <d v="2025-05-30T00:00:00"/>
    <n v="-11"/>
    <x v="1"/>
    <x v="0"/>
    <s v="IDR"/>
    <s v="1800000216"/>
    <n v="246100"/>
    <s v="Penagihan Penyediaan Air Bersih April 2025"/>
    <d v="2025-04-30T00:00:00"/>
    <s v="1800000216"/>
    <x v="6"/>
  </r>
  <r>
    <n v="101697"/>
    <x v="17"/>
    <x v="0"/>
    <s v="0100108952"/>
    <n v="0"/>
    <n v="0"/>
    <d v="2025-05-19T00:00:00"/>
    <d v="2025-05-19T00:00:00"/>
    <x v="4"/>
    <x v="0"/>
    <d v="2025-01-30T00:00:00"/>
    <n v="109"/>
    <x v="3"/>
    <x v="2"/>
    <s v="IDR"/>
    <s v="1800000813"/>
    <n v="269800"/>
    <s v="Biaya Pemusnahan Limbah SBE ex PT JJR"/>
    <d v="2024-12-31T00:00:00"/>
    <s v="1800000813"/>
    <x v="0"/>
  </r>
  <r>
    <n v="101083"/>
    <x v="0"/>
    <x v="0"/>
    <s v="1400055752"/>
    <s v="11125421"/>
    <s v="PAID BY CMS BANK SYARIAH INDONESIA KC SURABAYA BAS"/>
    <d v="2025-05-19T00:00:00"/>
    <d v="2025-05-19T00:00:00"/>
    <x v="4"/>
    <x v="0"/>
    <d v="2025-05-30T00:00:00"/>
    <n v="-11"/>
    <x v="1"/>
    <x v="0"/>
    <s v="IDR"/>
    <s v="1800000243"/>
    <n v="18795960"/>
    <s v="Biaya Pemusnahan Limbah FABA ex PT ARA"/>
    <d v="2025-04-30T00:00:00"/>
    <s v="1800000243"/>
    <x v="0"/>
  </r>
  <r>
    <n v="100672"/>
    <x v="18"/>
    <x v="0"/>
    <s v="1400059308"/>
    <s v="11121161"/>
    <s v="Bayar Biaya Pemusnahan"/>
    <d v="2025-05-20T00:00:00"/>
    <d v="2025-05-20T00:00:00"/>
    <x v="4"/>
    <x v="0"/>
    <d v="2025-05-09T00:00:00"/>
    <n v="11"/>
    <x v="0"/>
    <x v="0"/>
    <s v="IDR"/>
    <s v="1400056034"/>
    <n v="5000000"/>
    <s v="Kurang Bayar Biaya Pemusnahan"/>
    <d v="2025-05-09T00:00:00"/>
    <s v="1800000265"/>
    <x v="0"/>
  </r>
  <r>
    <n v="100712"/>
    <x v="51"/>
    <x v="0"/>
    <s v="1400059307"/>
    <s v="11121161"/>
    <s v="Biaya Pemusnahan Limbah FABA ex PT ANT"/>
    <d v="2025-05-20T00:00:00"/>
    <d v="2025-05-20T00:00:00"/>
    <x v="4"/>
    <x v="0"/>
    <d v="2025-04-30T00:00:00"/>
    <n v="20"/>
    <x v="0"/>
    <x v="0"/>
    <s v="IDR"/>
    <s v="1800000199"/>
    <n v="30674017"/>
    <s v="Biaya Pemusnahan Limbah FABA ex PT ANT"/>
    <d v="2025-03-31T00:00:00"/>
    <s v="1800000199"/>
    <x v="0"/>
  </r>
  <r>
    <n v="100126"/>
    <x v="12"/>
    <x v="0"/>
    <s v="1400056035"/>
    <s v="11121161"/>
    <s v="PAID BY CMS BANK MANDIRI KC GRESIK RN 7100000065"/>
    <d v="2025-05-20T00:00:00"/>
    <d v="2025-05-20T00:00:00"/>
    <x v="4"/>
    <x v="0"/>
    <d v="2024-08-30T00:00:00"/>
    <n v="263"/>
    <x v="2"/>
    <x v="1"/>
    <s v="IDR"/>
    <s v="1800000500"/>
    <n v="96534324"/>
    <s v="Biaya Pemusnahan Limbah Sludge Paper ex PT TMI"/>
    <d v="2024-07-31T00:00:00"/>
    <s v="1800000500"/>
    <x v="0"/>
  </r>
  <r>
    <n v="101493"/>
    <x v="57"/>
    <x v="0"/>
    <s v="1400056117"/>
    <s v="11125421"/>
    <s v="PAID BY CMS BANK SYARIAH INDONESIA KC SURABAYA BAS"/>
    <d v="2025-05-20T00:00:00"/>
    <d v="2025-05-20T00:00:00"/>
    <x v="4"/>
    <x v="0"/>
    <d v="2025-03-30T00:00:00"/>
    <n v="51"/>
    <x v="4"/>
    <x v="3"/>
    <s v="IDR"/>
    <s v="1800000135"/>
    <n v="131930766"/>
    <s v="Biaya Pemusnahan Limbah FABA ex PT SLG"/>
    <d v="2025-02-28T00:00:00"/>
    <s v="1800000135"/>
    <x v="0"/>
  </r>
  <r>
    <n v="100126"/>
    <x v="12"/>
    <x v="0"/>
    <s v="1400056036"/>
    <s v="11121161"/>
    <s v="PAID BY CMS BANK MANDIRI KC GRESIK RN 7100000131"/>
    <d v="2025-05-20T00:00:00"/>
    <d v="2025-05-20T00:00:00"/>
    <x v="4"/>
    <x v="0"/>
    <d v="2024-10-30T00:00:00"/>
    <n v="202"/>
    <x v="2"/>
    <x v="1"/>
    <s v="IDR"/>
    <s v="1800000623"/>
    <n v="214954104"/>
    <s v="Biaya Pemusnahan Limbah Sludge Paper ex PT TMI"/>
    <d v="2024-09-30T00:00:00"/>
    <s v="1800000623"/>
    <x v="0"/>
  </r>
  <r>
    <n v="101493"/>
    <x v="57"/>
    <x v="0"/>
    <s v="1400056118"/>
    <s v="11125421"/>
    <s v="PAID BY CMS BANK SYARIAH INDONESIA KC SURABAYA BAS"/>
    <d v="2025-05-20T00:00:00"/>
    <d v="2025-05-20T00:00:00"/>
    <x v="4"/>
    <x v="0"/>
    <d v="2025-03-30T00:00:00"/>
    <n v="51"/>
    <x v="4"/>
    <x v="3"/>
    <s v="IDR"/>
    <s v="1800000136"/>
    <n v="375223780"/>
    <s v="Biaya Pemusnahan Limbah Sludge Paper ex PT SLG"/>
    <d v="2025-02-28T00:00:00"/>
    <s v="1800000136"/>
    <x v="0"/>
  </r>
  <r>
    <n v="100137"/>
    <x v="4"/>
    <x v="1"/>
    <s v="1400000230"/>
    <s v="11121871"/>
    <s v="SWEEPING GRESIK"/>
    <d v="2025-05-20T00:00:00"/>
    <d v="2025-05-20T00:00:00"/>
    <x v="4"/>
    <x v="0"/>
    <d v="2025-05-15T00:00:00"/>
    <n v="5"/>
    <x v="0"/>
    <x v="0"/>
    <s v="IDR"/>
    <s v="1400000220"/>
    <n v="18000000000"/>
    <s v=" PEMBAYARAN POKOK SHL GRESIK 26 SEPT 2018"/>
    <d v="2025-05-15T00:00:00"/>
    <s v="1800001507"/>
    <x v="2"/>
  </r>
  <r>
    <n v="101305"/>
    <x v="9"/>
    <x v="1"/>
    <s v="1400000232"/>
    <s v="11125421"/>
    <s v="PAID BY CMS BANK SYARIAH INDONESIA KC SURABAYA BAS"/>
    <d v="2025-05-21T00:00:00"/>
    <d v="2025-05-21T00:00:00"/>
    <x v="4"/>
    <x v="0"/>
    <d v="2025-05-30T00:00:00"/>
    <n v="-9"/>
    <x v="1"/>
    <x v="0"/>
    <s v="IDR"/>
    <s v="1800000189"/>
    <n v="4449548"/>
    <s v="Pot. Gaji Kary. Penugasan SIG - SID  03.2025"/>
    <d v="2025-04-30T00:00:00"/>
    <s v="1800000189"/>
    <x v="3"/>
  </r>
  <r>
    <n v="100137"/>
    <x v="4"/>
    <x v="1"/>
    <s v="1400000231"/>
    <s v="11121871"/>
    <s v="SWEEPING GRESIK"/>
    <d v="2025-05-21T00:00:00"/>
    <d v="2025-05-21T00:00:00"/>
    <x v="4"/>
    <x v="0"/>
    <d v="2025-06-20T00:00:00"/>
    <n v="-30"/>
    <x v="1"/>
    <x v="0"/>
    <s v="IDR"/>
    <s v="1400000230"/>
    <n v="7000000000"/>
    <s v=" PEMBAYARAN POKOK SHL GRESIK 26 SEPT 2018"/>
    <d v="2025-06-20T00:00:00"/>
    <s v="1800001507"/>
    <x v="2"/>
  </r>
  <r>
    <n v="100012"/>
    <x v="110"/>
    <x v="1"/>
    <s v="0100004906"/>
    <n v="0"/>
    <n v="0"/>
    <d v="2025-05-22T00:00:00"/>
    <d v="2025-05-22T00:00:00"/>
    <x v="4"/>
    <x v="0"/>
    <d v="2025-04-30T00:00:00"/>
    <n v="22"/>
    <x v="0"/>
    <x v="0"/>
    <s v="IDR"/>
    <s v="1400000214"/>
    <n v="757560"/>
    <s v="Kurang Bayar Penagihan Air Bersih Januari 25"/>
    <d v="2025-04-30T00:00:00"/>
    <s v="1800000039"/>
    <x v="6"/>
  </r>
  <r>
    <n v="100012"/>
    <x v="110"/>
    <x v="1"/>
    <s v="0100004908"/>
    <n v="0"/>
    <n v="0"/>
    <d v="2025-05-22T00:00:00"/>
    <d v="2025-05-22T00:00:00"/>
    <x v="4"/>
    <x v="0"/>
    <d v="2025-03-30T00:00:00"/>
    <n v="53"/>
    <x v="4"/>
    <x v="3"/>
    <s v="IDR"/>
    <s v="1800000107"/>
    <n v="919130"/>
    <s v="Penagihan Air Bersih Februari 2025"/>
    <d v="2025-02-28T00:00:00"/>
    <s v="1800000107"/>
    <x v="6"/>
  </r>
  <r>
    <n v="100012"/>
    <x v="110"/>
    <x v="1"/>
    <s v="0100004907"/>
    <n v="0"/>
    <n v="0"/>
    <d v="2025-05-22T00:00:00"/>
    <d v="2025-05-22T00:00:00"/>
    <x v="4"/>
    <x v="0"/>
    <d v="2025-04-30T00:00:00"/>
    <n v="22"/>
    <x v="0"/>
    <x v="0"/>
    <s v="IDR"/>
    <s v="1800000158"/>
    <n v="929830"/>
    <s v="Penagihan Air Bersih Maret 2025"/>
    <d v="2025-03-31T00:00:00"/>
    <s v="1800000158"/>
    <x v="6"/>
  </r>
  <r>
    <n v="101539"/>
    <x v="5"/>
    <x v="0"/>
    <s v="1400056959"/>
    <s v="11123101"/>
    <s v="PAID BY CMS BANK BCA RN 7100000568"/>
    <d v="2025-05-22T00:00:00"/>
    <d v="2025-05-22T00:00:00"/>
    <x v="4"/>
    <x v="0"/>
    <d v="2024-11-30T00:00:00"/>
    <n v="173"/>
    <x v="2"/>
    <x v="1"/>
    <s v="IDR"/>
    <s v="1800000691"/>
    <n v="1090000"/>
    <s v="Biaya Pemusnahan Limbah Used Rags ex PT WST"/>
    <d v="2024-10-31T00:00:00"/>
    <s v="1800000691"/>
    <x v="0"/>
  </r>
  <r>
    <n v="100050"/>
    <x v="111"/>
    <x v="0"/>
    <s v="1400059825"/>
    <s v="11121161"/>
    <s v="TAGIHAN AIR &amp; LISTRIK CV. MAHKOTA KATERING"/>
    <d v="2025-05-22T00:00:00"/>
    <d v="2025-05-22T00:00:00"/>
    <x v="4"/>
    <x v="0"/>
    <d v="2024-11-30T00:00:00"/>
    <n v="173"/>
    <x v="2"/>
    <x v="1"/>
    <s v="IDR"/>
    <s v="1800000636"/>
    <n v="1185800"/>
    <s v="TAGIHAN AIR CV. MAHKOTA KATERING"/>
    <d v="2024-10-31T00:00:00"/>
    <s v="1800000636"/>
    <x v="6"/>
  </r>
  <r>
    <n v="100050"/>
    <x v="111"/>
    <x v="0"/>
    <s v="1400059825"/>
    <s v="11121161"/>
    <s v="TAGIHAN AIR &amp; LISTRIK CV. MAHKOTA KATERING"/>
    <d v="2025-05-22T00:00:00"/>
    <d v="2025-05-22T00:00:00"/>
    <x v="4"/>
    <x v="0"/>
    <d v="2024-10-30T00:00:00"/>
    <n v="204"/>
    <x v="2"/>
    <x v="1"/>
    <s v="IDR"/>
    <s v="1800000630"/>
    <n v="1235850"/>
    <s v="TAGIHAN AIR CV. MAHKOTA KATERIN - AGUS 24"/>
    <d v="2024-09-30T00:00:00"/>
    <s v="1800000630"/>
    <x v="6"/>
  </r>
  <r>
    <n v="100050"/>
    <x v="111"/>
    <x v="0"/>
    <s v="1400059825"/>
    <s v="11121161"/>
    <s v="TAGIHAN AIR &amp; LISTRIK CV. MAHKOTA KATERING"/>
    <d v="2025-05-22T00:00:00"/>
    <d v="2025-05-22T00:00:00"/>
    <x v="4"/>
    <x v="0"/>
    <d v="2024-09-30T00:00:00"/>
    <n v="234"/>
    <x v="2"/>
    <x v="1"/>
    <s v="IDR"/>
    <s v="1800000514"/>
    <n v="1243550"/>
    <s v="TAGIHAN AIR CV. MAHKOTA KATERING - JULI 24"/>
    <d v="2024-08-31T00:00:00"/>
    <s v="1800000514"/>
    <x v="6"/>
  </r>
  <r>
    <n v="100050"/>
    <x v="111"/>
    <x v="0"/>
    <s v="1400059825"/>
    <s v="11121161"/>
    <s v="TAGIHAN AIR &amp; LISTRIK CV. MAHKOTA KATERING"/>
    <d v="2025-05-22T00:00:00"/>
    <d v="2025-05-22T00:00:00"/>
    <x v="4"/>
    <x v="0"/>
    <d v="2024-08-30T00:00:00"/>
    <n v="265"/>
    <x v="2"/>
    <x v="1"/>
    <s v="IDR"/>
    <s v="1800000446"/>
    <n v="1324400"/>
    <s v="TAGIHAN AIR CV. MAHKOTA KATERING"/>
    <d v="2024-07-31T00:00:00"/>
    <s v="1800000446"/>
    <x v="6"/>
  </r>
  <r>
    <n v="100050"/>
    <x v="111"/>
    <x v="0"/>
    <s v="1400059825"/>
    <s v="11121161"/>
    <s v="TAGIHAN AIR &amp; LISTRIK CV. MAHKOTA KATERING"/>
    <d v="2025-05-22T00:00:00"/>
    <d v="2025-05-22T00:00:00"/>
    <x v="4"/>
    <x v="0"/>
    <d v="2024-10-30T00:00:00"/>
    <n v="204"/>
    <x v="2"/>
    <x v="1"/>
    <s v="IDR"/>
    <s v="1800000565"/>
    <n v="1415430"/>
    <s v="TAGIHAN LISTRIK CV. MAHKOTA KATERING - AGUS 24"/>
    <d v="2024-09-30T00:00:00"/>
    <s v="1800000565"/>
    <x v="1"/>
  </r>
  <r>
    <n v="100050"/>
    <x v="111"/>
    <x v="0"/>
    <s v="1400059825"/>
    <s v="11121161"/>
    <s v="TAGIHAN AIR &amp; LISTRIK CV. MAHKOTA KATERING"/>
    <d v="2025-05-22T00:00:00"/>
    <d v="2025-05-22T00:00:00"/>
    <x v="4"/>
    <x v="0"/>
    <d v="2024-07-30T00:00:00"/>
    <n v="296"/>
    <x v="2"/>
    <x v="1"/>
    <s v="IDR"/>
    <s v="1800000368"/>
    <n v="1501500"/>
    <s v="TAGIHAN AIR CV. MAHKOTA KATERING - MEI 24"/>
    <d v="2024-06-30T00:00:00"/>
    <s v="1800000368"/>
    <x v="6"/>
  </r>
  <r>
    <n v="100050"/>
    <x v="111"/>
    <x v="0"/>
    <s v="1400059825"/>
    <s v="11121161"/>
    <s v="TAGIHAN AIR &amp; LISTRIK CV. MAHKOTA KATERING"/>
    <d v="2025-05-22T00:00:00"/>
    <d v="2025-05-22T00:00:00"/>
    <x v="4"/>
    <x v="0"/>
    <d v="2024-09-30T00:00:00"/>
    <n v="234"/>
    <x v="2"/>
    <x v="1"/>
    <s v="IDR"/>
    <s v="1800000513"/>
    <n v="1502007"/>
    <s v="TAGIHAN LISTRIK CV. MAHKOTA KATERING - JULI 24"/>
    <d v="2024-08-31T00:00:00"/>
    <s v="1800000513"/>
    <x v="1"/>
  </r>
  <r>
    <n v="100050"/>
    <x v="111"/>
    <x v="0"/>
    <s v="1400059825"/>
    <s v="11121161"/>
    <s v="TAGIHAN AIR &amp; LISTRIK CV. MAHKOTA KATERING"/>
    <d v="2025-05-22T00:00:00"/>
    <d v="2025-05-22T00:00:00"/>
    <x v="4"/>
    <x v="0"/>
    <d v="2024-11-30T00:00:00"/>
    <n v="173"/>
    <x v="2"/>
    <x v="1"/>
    <s v="IDR"/>
    <s v="1800000635"/>
    <n v="1758718"/>
    <s v="TAGIHAN LISTRIK CV. MAHKOTA KATERING"/>
    <d v="2024-10-31T00:00:00"/>
    <s v="1800000635"/>
    <x v="1"/>
  </r>
  <r>
    <n v="100050"/>
    <x v="111"/>
    <x v="0"/>
    <s v="1400059825"/>
    <s v="11121161"/>
    <s v="TAGIHAN AIR &amp; LISTRIK CV. MAHKOTA KATERING"/>
    <d v="2025-05-22T00:00:00"/>
    <d v="2025-05-22T00:00:00"/>
    <x v="4"/>
    <x v="0"/>
    <d v="2024-07-30T00:00:00"/>
    <n v="296"/>
    <x v="2"/>
    <x v="1"/>
    <s v="IDR"/>
    <s v="1800000367"/>
    <n v="1998314"/>
    <s v="TAGIHAN LISTRIK CV. MAHKOTA KATERING - MEI 24"/>
    <d v="2024-06-30T00:00:00"/>
    <s v="1800000367"/>
    <x v="1"/>
  </r>
  <r>
    <n v="100050"/>
    <x v="111"/>
    <x v="0"/>
    <s v="1400059825"/>
    <s v="11121161"/>
    <s v="TAGIHAN AIR &amp; LISTRIK CV. MAHKOTA KATERING"/>
    <d v="2025-05-22T00:00:00"/>
    <d v="2025-05-22T00:00:00"/>
    <x v="4"/>
    <x v="0"/>
    <d v="2024-08-30T00:00:00"/>
    <n v="265"/>
    <x v="2"/>
    <x v="1"/>
    <s v="IDR"/>
    <s v="1800000445"/>
    <n v="2192609"/>
    <s v="TAGIHAN LISTRIK CV. MAHKOTA KATERING"/>
    <d v="2024-07-31T00:00:00"/>
    <s v="1800000445"/>
    <x v="1"/>
  </r>
  <r>
    <n v="100120"/>
    <x v="24"/>
    <x v="0"/>
    <s v="1400000233"/>
    <s v="11125421"/>
    <s v="PAID BY CMS BANK SYARIAH INDONESIA KC SURABAYA BAS"/>
    <d v="2025-05-22T00:00:00"/>
    <d v="2025-05-22T00:00:00"/>
    <x v="4"/>
    <x v="0"/>
    <d v="2025-06-01T00:00:00"/>
    <n v="-10"/>
    <x v="1"/>
    <x v="0"/>
    <s v="IDR"/>
    <s v="1800000243"/>
    <n v="5378232"/>
    <s v="Biaya Tagihan Listrik Telkomsel April 2025"/>
    <d v="2025-05-02T00:00:00"/>
    <s v="1800000243"/>
    <x v="1"/>
  </r>
  <r>
    <n v="101539"/>
    <x v="5"/>
    <x v="0"/>
    <s v="1400056958"/>
    <s v="11123101"/>
    <s v="PAID BY CMS BANK BCA RN 7100000568"/>
    <d v="2025-05-22T00:00:00"/>
    <d v="2025-05-22T00:00:00"/>
    <x v="4"/>
    <x v="0"/>
    <d v="2024-11-30T00:00:00"/>
    <n v="173"/>
    <x v="2"/>
    <x v="1"/>
    <s v="IDR"/>
    <s v="1800000690"/>
    <n v="7304526"/>
    <s v="Biaya Pemusnahan Limbah Dust Aluminium ex PT WST"/>
    <d v="2024-10-31T00:00:00"/>
    <s v="1800000690"/>
    <x v="0"/>
  </r>
  <r>
    <n v="100120"/>
    <x v="24"/>
    <x v="0"/>
    <s v="0100004914"/>
    <n v="0"/>
    <n v="0"/>
    <d v="2025-05-23T00:00:00"/>
    <d v="2025-05-23T00:00:00"/>
    <x v="4"/>
    <x v="0"/>
    <d v="2022-11-08T00:00:00"/>
    <n v="927"/>
    <x v="6"/>
    <x v="5"/>
    <s v="IDR"/>
    <s v="0100009856"/>
    <n v="6675"/>
    <s v="PEMAKAIAN LISTRIK TELKOM SELULALAR SEPT 21"/>
    <d v="2022-11-08T00:00:00"/>
    <s v="1800000834"/>
    <x v="1"/>
  </r>
  <r>
    <n v="101118"/>
    <x v="53"/>
    <x v="0"/>
    <s v="1400057307"/>
    <s v="11125421"/>
    <s v="PAID BY CMS BANK SYARIAH INDONESIA KC SURABAYA BAS"/>
    <d v="2025-05-23T00:00:00"/>
    <d v="2025-05-23T00:00:00"/>
    <x v="4"/>
    <x v="0"/>
    <d v="2025-05-30T00:00:00"/>
    <n v="-7"/>
    <x v="1"/>
    <x v="0"/>
    <s v="IDR"/>
    <s v="1800000272"/>
    <n v="3842577"/>
    <s v="Biaya Pemusnahan Limbah Bottom Ash ex PT SPD"/>
    <d v="2025-04-30T00:00:00"/>
    <s v="1800000272"/>
    <x v="0"/>
  </r>
  <r>
    <n v="101798"/>
    <x v="52"/>
    <x v="0"/>
    <s v="0100004917"/>
    <n v="0"/>
    <n v="0"/>
    <d v="2025-05-23T00:00:00"/>
    <d v="2025-05-23T00:00:00"/>
    <x v="4"/>
    <x v="0"/>
    <d v="2025-02-18T00:00:00"/>
    <n v="94"/>
    <x v="3"/>
    <x v="2"/>
    <s v="IDR"/>
    <s v="1400000112"/>
    <n v="9991002"/>
    <s v="KURANG BAYAR PPh PENAGIHAN SHAR. PROFIT SI-PMT 1-2"/>
    <d v="2025-02-18T00:00:00"/>
    <s v="1800000582"/>
    <x v="12"/>
  </r>
  <r>
    <n v="101539"/>
    <x v="5"/>
    <x v="0"/>
    <s v="0100116824"/>
    <n v="0"/>
    <n v="0"/>
    <d v="2025-05-26T00:00:00"/>
    <d v="2025-05-26T00:00:00"/>
    <x v="4"/>
    <x v="0"/>
    <d v="2024-11-30T00:00:00"/>
    <n v="177"/>
    <x v="2"/>
    <x v="1"/>
    <s v="IDR"/>
    <s v="1400056959"/>
    <n v="20000"/>
    <s v="1800000691 RESIDUAL"/>
    <d v="2024-10-31T00:00:00"/>
    <s v="1800000691"/>
    <x v="12"/>
  </r>
  <r>
    <n v="101539"/>
    <x v="5"/>
    <x v="0"/>
    <s v="0100116824"/>
    <n v="0"/>
    <n v="0"/>
    <d v="2025-05-26T00:00:00"/>
    <d v="2025-05-26T00:00:00"/>
    <x v="4"/>
    <x v="0"/>
    <d v="2024-11-30T00:00:00"/>
    <n v="177"/>
    <x v="2"/>
    <x v="1"/>
    <s v="IDR"/>
    <s v="1400056958"/>
    <n v="134028"/>
    <s v="1800000690 RESIDUAL"/>
    <d v="2024-10-31T00:00:00"/>
    <s v="1800000690"/>
    <x v="12"/>
  </r>
  <r>
    <n v="101284"/>
    <x v="54"/>
    <x v="1"/>
    <s v="1400000235"/>
    <s v="11125421"/>
    <s v="PAID BY CMS BANK SYARIAH INDONESIA KC SURABAYA BAS"/>
    <d v="2025-05-26T00:00:00"/>
    <d v="2025-05-26T00:00:00"/>
    <x v="4"/>
    <x v="0"/>
    <d v="2025-05-30T00:00:00"/>
    <n v="-4"/>
    <x v="1"/>
    <x v="0"/>
    <s v="IDR"/>
    <s v="1800000205"/>
    <n v="348915"/>
    <s v="Biaya Tagihan Listrik Lt 3/4 Gusi April 2025"/>
    <d v="2025-04-30T00:00:00"/>
    <s v="1800000205"/>
    <x v="1"/>
  </r>
  <r>
    <n v="101490"/>
    <x v="15"/>
    <x v="0"/>
    <s v="1400057966"/>
    <s v="11125421"/>
    <s v="PAID BY CMS BANK SYARIAH INDONESIA KC SURABAYA BAS"/>
    <d v="2025-05-26T00:00:00"/>
    <d v="2025-05-26T00:00:00"/>
    <x v="4"/>
    <x v="0"/>
    <d v="2025-05-30T00:00:00"/>
    <n v="-4"/>
    <x v="1"/>
    <x v="0"/>
    <s v="IDR"/>
    <s v="1800000265"/>
    <n v="1728195"/>
    <s v="Biaya Pemusnahan Limbah RDF ex PT PBI"/>
    <d v="2025-04-30T00:00:00"/>
    <s v="1800000265"/>
    <x v="0"/>
  </r>
  <r>
    <n v="101490"/>
    <x v="15"/>
    <x v="0"/>
    <s v="1400057959"/>
    <s v="11125421"/>
    <s v="PAID BY CMS BANK SYARIAH INDONESIA KC SURABAYA BAS"/>
    <d v="2025-05-26T00:00:00"/>
    <d v="2025-05-26T00:00:00"/>
    <x v="4"/>
    <x v="0"/>
    <d v="2025-05-30T00:00:00"/>
    <n v="-4"/>
    <x v="1"/>
    <x v="0"/>
    <s v="IDR"/>
    <s v="1800000264"/>
    <n v="1942598"/>
    <s v="Biaya Pemusnahan Limbah Non B3 ex PT PBI"/>
    <d v="2025-04-30T00:00:00"/>
    <s v="1800000264"/>
    <x v="0"/>
  </r>
  <r>
    <n v="101490"/>
    <x v="15"/>
    <x v="0"/>
    <s v="1400057958"/>
    <s v="11125421"/>
    <s v="PAID BY CMS BANK SYARIAH INDONESIA KC SURABAYA BAS"/>
    <d v="2025-05-26T00:00:00"/>
    <d v="2025-05-26T00:00:00"/>
    <x v="4"/>
    <x v="0"/>
    <d v="2025-05-30T00:00:00"/>
    <n v="-4"/>
    <x v="1"/>
    <x v="0"/>
    <s v="IDR"/>
    <s v="1800000266"/>
    <n v="8850800"/>
    <s v="Biaya Pemusnahan Limbah Sludge IPAL ex PT PBI"/>
    <d v="2025-04-30T00:00:00"/>
    <s v="1800000266"/>
    <x v="0"/>
  </r>
  <r>
    <n v="100009"/>
    <x v="6"/>
    <x v="1"/>
    <s v="1400000234"/>
    <s v="11125421"/>
    <s v="PAID BY CMS BANK SYARIAH INDONESIA KC SURABAYA BAS"/>
    <d v="2025-05-26T00:00:00"/>
    <d v="2025-05-26T00:00:00"/>
    <x v="4"/>
    <x v="0"/>
    <d v="2025-05-30T00:00:00"/>
    <n v="-4"/>
    <x v="1"/>
    <x v="0"/>
    <s v="IDR"/>
    <s v="1800000186"/>
    <n v="19204276"/>
    <s v="Pot. Gaji Kary. Penugasan SIG - KIG 03.2025"/>
    <d v="2025-04-30T00:00:00"/>
    <s v="1800000186"/>
    <x v="3"/>
  </r>
  <r>
    <n v="101284"/>
    <x v="54"/>
    <x v="1"/>
    <s v="1400058951"/>
    <s v="11125421"/>
    <s v="PAID BY CMS BANK SYARIAH INDONESIA KC SURABAYA BAS"/>
    <d v="2025-05-26T00:00:00"/>
    <d v="2025-05-26T00:00:00"/>
    <x v="4"/>
    <x v="0"/>
    <d v="2025-05-30T00:00:00"/>
    <n v="-4"/>
    <x v="1"/>
    <x v="0"/>
    <s v="IDR"/>
    <s v="1800000234"/>
    <n v="19650981"/>
    <s v="Tagihan Listrik SMI Mar 25"/>
    <d v="2025-04-30T00:00:00"/>
    <s v="1800000234"/>
    <x v="1"/>
  </r>
  <r>
    <n v="101490"/>
    <x v="15"/>
    <x v="0"/>
    <s v="1400057960"/>
    <s v="11125421"/>
    <s v="PAID BY CMS BANK SYARIAH INDONESIA KC SURABAYA BAS"/>
    <d v="2025-05-26T00:00:00"/>
    <d v="2025-05-26T00:00:00"/>
    <x v="4"/>
    <x v="0"/>
    <d v="2025-05-30T00:00:00"/>
    <n v="-4"/>
    <x v="1"/>
    <x v="0"/>
    <s v="IDR"/>
    <s v="1800000267"/>
    <n v="22685952"/>
    <s v="Biaya Pemusnahan Limbah Sludge Non B3 ex PT PBI"/>
    <d v="2025-04-30T00:00:00"/>
    <s v="1800000267"/>
    <x v="0"/>
  </r>
  <r>
    <n v="101490"/>
    <x v="15"/>
    <x v="0"/>
    <s v="1400057961"/>
    <s v="11125421"/>
    <s v="PAID BY CMS BANK SYARIAH INDONESIA KC SURABAYA BAS"/>
    <d v="2025-05-26T00:00:00"/>
    <d v="2025-05-26T00:00:00"/>
    <x v="4"/>
    <x v="0"/>
    <d v="2025-05-30T00:00:00"/>
    <n v="-4"/>
    <x v="1"/>
    <x v="0"/>
    <s v="IDR"/>
    <s v="1800000263"/>
    <n v="23753280"/>
    <s v="Biaya Pemusnahan Limbah Karbon Aktif ex PT PBI"/>
    <d v="2025-04-30T00:00:00"/>
    <s v="1800000263"/>
    <x v="0"/>
  </r>
  <r>
    <n v="101490"/>
    <x v="15"/>
    <x v="0"/>
    <s v="1400057965"/>
    <s v="11125421"/>
    <s v="PAID BY CMS BANK SYARIAH INDONESIA KC SURABAYA BAS"/>
    <d v="2025-05-26T00:00:00"/>
    <d v="2025-05-26T00:00:00"/>
    <x v="4"/>
    <x v="0"/>
    <d v="2025-05-30T00:00:00"/>
    <n v="-4"/>
    <x v="1"/>
    <x v="0"/>
    <s v="IDR"/>
    <s v="1800000261"/>
    <n v="24835050"/>
    <s v="Biaya Pemusnahan Limbah Bottom Ash NonB3 ex PT PBI"/>
    <d v="2025-04-30T00:00:00"/>
    <s v="1800000261"/>
    <x v="0"/>
  </r>
  <r>
    <n v="101490"/>
    <x v="15"/>
    <x v="0"/>
    <s v="1400057967"/>
    <s v="11125421"/>
    <s v="PAID BY CMS BANK SYARIAH INDONESIA KC SURABAYA BAS"/>
    <d v="2025-05-26T00:00:00"/>
    <d v="2025-05-26T00:00:00"/>
    <x v="4"/>
    <x v="0"/>
    <d v="2025-05-30T00:00:00"/>
    <n v="-4"/>
    <x v="1"/>
    <x v="0"/>
    <s v="IDR"/>
    <s v="1800000262"/>
    <n v="80512850"/>
    <s v="Biaya Pemusnahan Limbah FABA ex PT PBI"/>
    <d v="2025-04-30T00:00:00"/>
    <s v="1800000262"/>
    <x v="0"/>
  </r>
  <r>
    <n v="100031"/>
    <x v="42"/>
    <x v="0"/>
    <s v="0100005029"/>
    <n v="0"/>
    <n v="0"/>
    <d v="2025-05-27T00:00:00"/>
    <d v="2025-05-27T00:00:00"/>
    <x v="4"/>
    <x v="0"/>
    <d v="2025-04-30T00:00:00"/>
    <n v="27"/>
    <x v="0"/>
    <x v="0"/>
    <s v="IDR"/>
    <s v="1800000000"/>
    <n v="74100"/>
    <s v="Penagihan Air Proses - Des 2024"/>
    <d v="2025-03-31T00:00:00"/>
    <s v="1800000000"/>
    <x v="6"/>
  </r>
  <r>
    <n v="101284"/>
    <x v="54"/>
    <x v="1"/>
    <s v="1400000238"/>
    <s v="11125421"/>
    <s v="PAID BY CMS BANK SYARIAH INDONESIA KC SURABAYA BAS"/>
    <d v="2025-05-27T00:00:00"/>
    <d v="2025-05-27T00:00:00"/>
    <x v="4"/>
    <x v="0"/>
    <d v="2025-05-30T00:00:00"/>
    <n v="-3"/>
    <x v="1"/>
    <x v="0"/>
    <s v="IDR"/>
    <s v="1800000207"/>
    <n v="742072"/>
    <s v="Biaya Tagihan Listrik ATM Mandiri April 2025"/>
    <d v="2025-04-30T00:00:00"/>
    <s v="1800000207"/>
    <x v="1"/>
  </r>
  <r>
    <n v="100018"/>
    <x v="35"/>
    <x v="1"/>
    <s v="1400000237"/>
    <s v="11125421"/>
    <s v="PAID BY CMS BANK SYARIAH INDONESIA KC SURABAYA BAS"/>
    <d v="2025-05-27T00:00:00"/>
    <d v="2025-05-27T00:00:00"/>
    <x v="4"/>
    <x v="0"/>
    <d v="2025-05-30T00:00:00"/>
    <n v="-3"/>
    <x v="1"/>
    <x v="0"/>
    <s v="IDR"/>
    <s v="1800000191"/>
    <n v="11154210"/>
    <s v="Pot. Gaji Kary. Penugasan SIG - SMBR 03.2025"/>
    <d v="2025-04-30T00:00:00"/>
    <s v="1800000191"/>
    <x v="3"/>
  </r>
  <r>
    <n v="101798"/>
    <x v="52"/>
    <x v="0"/>
    <s v="1400000236"/>
    <s v="11125421"/>
    <s v="PAID BY CMS BANK SYARIAH INDONESIA KC SURABAYA BAS"/>
    <d v="2025-05-27T00:00:00"/>
    <d v="2025-05-27T00:00:00"/>
    <x v="4"/>
    <x v="0"/>
    <d v="2025-06-01T00:00:00"/>
    <n v="-5"/>
    <x v="1"/>
    <x v="0"/>
    <s v="IDR"/>
    <s v="1800000245"/>
    <n v="474252758"/>
    <s v="PENAGIHAN SHARING PROFIT BULAN APRIL 2025"/>
    <d v="2025-05-02T00:00:00"/>
    <s v="1800000245"/>
    <x v="10"/>
  </r>
  <r>
    <n v="101082"/>
    <x v="7"/>
    <x v="0"/>
    <s v="0100116989"/>
    <n v="0"/>
    <n v="0"/>
    <d v="2025-05-28T00:00:00"/>
    <d v="2025-05-28T00:00:00"/>
    <x v="4"/>
    <x v="0"/>
    <d v="2025-01-30T00:00:00"/>
    <n v="118"/>
    <x v="3"/>
    <x v="2"/>
    <s v="IDR"/>
    <s v="1400059377"/>
    <n v="92920"/>
    <s v="1800000842 RESIDUAL"/>
    <d v="2024-12-31T00:00:00"/>
    <s v="1800000842"/>
    <x v="12"/>
  </r>
  <r>
    <n v="101082"/>
    <x v="7"/>
    <x v="0"/>
    <s v="0100116989"/>
    <n v="0"/>
    <n v="0"/>
    <d v="2025-05-28T00:00:00"/>
    <d v="2025-05-28T00:00:00"/>
    <x v="4"/>
    <x v="0"/>
    <d v="2025-01-30T00:00:00"/>
    <n v="118"/>
    <x v="3"/>
    <x v="2"/>
    <s v="IDR"/>
    <s v="1400059376"/>
    <n v="108360"/>
    <s v="1800000841 RESIDUAL"/>
    <d v="2024-12-31T00:00:00"/>
    <s v="1800000841"/>
    <x v="12"/>
  </r>
  <r>
    <n v="101082"/>
    <x v="7"/>
    <x v="0"/>
    <s v="0100116989"/>
    <n v="0"/>
    <n v="0"/>
    <d v="2025-05-28T00:00:00"/>
    <d v="2025-05-28T00:00:00"/>
    <x v="4"/>
    <x v="0"/>
    <d v="2025-01-30T00:00:00"/>
    <n v="118"/>
    <x v="3"/>
    <x v="2"/>
    <s v="IDR"/>
    <s v="1400059374"/>
    <n v="241100"/>
    <s v="1800000839 RESIDUAL"/>
    <d v="2024-12-31T00:00:00"/>
    <s v="1800000839"/>
    <x v="12"/>
  </r>
  <r>
    <n v="101082"/>
    <x v="7"/>
    <x v="0"/>
    <s v="0100116989"/>
    <n v="0"/>
    <n v="0"/>
    <d v="2025-05-28T00:00:00"/>
    <d v="2025-05-28T00:00:00"/>
    <x v="4"/>
    <x v="0"/>
    <d v="2025-01-30T00:00:00"/>
    <n v="118"/>
    <x v="3"/>
    <x v="2"/>
    <s v="IDR"/>
    <s v="1400059373"/>
    <n v="334320"/>
    <s v="1800000838 RESIDUAL"/>
    <d v="2024-12-31T00:00:00"/>
    <s v="1800000838"/>
    <x v="12"/>
  </r>
  <r>
    <n v="100001"/>
    <x v="23"/>
    <x v="1"/>
    <s v="1400059332"/>
    <s v="11125421"/>
    <s v="PAID BY CMS BANK SYARIAH INDONESIA KC SURABAYA BAS"/>
    <d v="2025-05-28T00:00:00"/>
    <d v="2025-05-28T00:00:00"/>
    <x v="4"/>
    <x v="0"/>
    <d v="2025-05-30T00:00:00"/>
    <n v="-2"/>
    <x v="1"/>
    <x v="0"/>
    <s v="IDR"/>
    <s v="1800000229"/>
    <n v="357779"/>
    <s v="TAGIHAN LISTRIK KOPERASI KONSUMEN KWSG"/>
    <d v="2025-04-30T00:00:00"/>
    <s v="1800000229"/>
    <x v="1"/>
  </r>
  <r>
    <n v="101082"/>
    <x v="7"/>
    <x v="0"/>
    <s v="0100116989"/>
    <n v="0"/>
    <n v="0"/>
    <d v="2025-05-28T00:00:00"/>
    <d v="2025-05-28T00:00:00"/>
    <x v="4"/>
    <x v="0"/>
    <d v="2025-01-30T00:00:00"/>
    <n v="118"/>
    <x v="3"/>
    <x v="2"/>
    <s v="IDR"/>
    <s v="1400059375"/>
    <n v="640640"/>
    <s v="1800000840 RESIDUAL"/>
    <d v="2024-12-31T00:00:00"/>
    <s v="1800000840"/>
    <x v="12"/>
  </r>
  <r>
    <n v="101082"/>
    <x v="7"/>
    <x v="0"/>
    <s v="0100116989"/>
    <n v="0"/>
    <n v="0"/>
    <d v="2025-05-28T00:00:00"/>
    <d v="2025-05-28T00:00:00"/>
    <x v="4"/>
    <x v="0"/>
    <d v="2025-01-30T00:00:00"/>
    <n v="118"/>
    <x v="3"/>
    <x v="2"/>
    <s v="IDR"/>
    <s v="1400059378"/>
    <n v="1657700"/>
    <s v="1800000843 RESIDUAL"/>
    <d v="2024-12-31T00:00:00"/>
    <s v="1800000843"/>
    <x v="12"/>
  </r>
  <r>
    <n v="101082"/>
    <x v="7"/>
    <x v="0"/>
    <s v="0100116989"/>
    <n v="0"/>
    <n v="0"/>
    <d v="2025-05-28T00:00:00"/>
    <d v="2025-05-28T00:00:00"/>
    <x v="4"/>
    <x v="0"/>
    <d v="2025-01-30T00:00:00"/>
    <n v="118"/>
    <x v="3"/>
    <x v="2"/>
    <s v="IDR"/>
    <s v="1400059379"/>
    <n v="2084760"/>
    <s v="1800000844 RESIDUAL"/>
    <d v="2024-12-31T00:00:00"/>
    <s v="1800000844"/>
    <x v="12"/>
  </r>
  <r>
    <n v="101082"/>
    <x v="7"/>
    <x v="0"/>
    <s v="1400059382"/>
    <s v="11123101"/>
    <s v="PAID BY CMS BANK BCA RN 7100000569"/>
    <d v="2025-05-28T00:00:00"/>
    <d v="2025-05-28T00:00:00"/>
    <x v="4"/>
    <x v="0"/>
    <d v="2025-03-02T00:00:00"/>
    <n v="87"/>
    <x v="5"/>
    <x v="4"/>
    <s v="IDR"/>
    <s v="1800000038"/>
    <n v="2564988"/>
    <s v="Biaya Pemusnahan Limbah Residu Produksi ex PT MNJ"/>
    <d v="2025-01-31T00:00:00"/>
    <s v="1800000038"/>
    <x v="0"/>
  </r>
  <r>
    <n v="100001"/>
    <x v="23"/>
    <x v="1"/>
    <s v="1400000242"/>
    <s v="11125421"/>
    <s v="PAID BY CMS BANK SYARIAH INDONESIA KC SURABAYA BAS"/>
    <d v="2025-05-28T00:00:00"/>
    <d v="2025-05-28T00:00:00"/>
    <x v="4"/>
    <x v="0"/>
    <d v="2025-05-30T00:00:00"/>
    <n v="-2"/>
    <x v="1"/>
    <x v="0"/>
    <s v="IDR"/>
    <s v="1800000218"/>
    <n v="4372020"/>
    <s v="Penagihan Penyediaan Air Bersih April 2025"/>
    <d v="2025-04-30T00:00:00"/>
    <s v="1800000218"/>
    <x v="6"/>
  </r>
  <r>
    <n v="101082"/>
    <x v="7"/>
    <x v="0"/>
    <s v="1400059377"/>
    <s v="11123101"/>
    <s v="PAID BY CMS BANK BCA RN 7100000569"/>
    <d v="2025-05-28T00:00:00"/>
    <d v="2025-05-28T00:00:00"/>
    <x v="4"/>
    <x v="0"/>
    <d v="2025-01-30T00:00:00"/>
    <n v="118"/>
    <x v="3"/>
    <x v="2"/>
    <s v="IDR"/>
    <s v="1800000842"/>
    <n v="5064140"/>
    <s v="Biaya Pemusnahan Limbah Resin Anorgnik ex PT MNJ"/>
    <d v="2024-12-31T00:00:00"/>
    <s v="1800000842"/>
    <x v="0"/>
  </r>
  <r>
    <n v="101082"/>
    <x v="7"/>
    <x v="0"/>
    <s v="0100116989"/>
    <n v="0"/>
    <n v="0"/>
    <d v="2025-05-28T00:00:00"/>
    <d v="2025-05-28T00:00:00"/>
    <x v="4"/>
    <x v="0"/>
    <d v="2025-01-30T00:00:00"/>
    <n v="118"/>
    <x v="3"/>
    <x v="2"/>
    <s v="IDR"/>
    <s v="1400059372"/>
    <n v="5166468"/>
    <s v="1800000837 RESIDUAL"/>
    <d v="2024-12-31T00:00:00"/>
    <s v="1800000837"/>
    <x v="12"/>
  </r>
  <r>
    <n v="101082"/>
    <x v="7"/>
    <x v="0"/>
    <s v="1400059383"/>
    <s v="11123101"/>
    <s v="PAID BY CMS BANK BCA RN 7100000569"/>
    <d v="2025-05-28T00:00:00"/>
    <d v="2025-05-28T00:00:00"/>
    <x v="4"/>
    <x v="0"/>
    <d v="2025-03-02T00:00:00"/>
    <n v="87"/>
    <x v="5"/>
    <x v="4"/>
    <s v="IDR"/>
    <s v="1800000039"/>
    <n v="5508860"/>
    <s v="Biaya Pemusnahan Limbah Resin ex PT MNJ"/>
    <d v="2025-01-31T00:00:00"/>
    <s v="1800000039"/>
    <x v="0"/>
  </r>
  <r>
    <n v="101082"/>
    <x v="7"/>
    <x v="0"/>
    <s v="1400059376"/>
    <s v="11123101"/>
    <s v="PAID BY CMS BANK BCA RN 7100000569"/>
    <d v="2025-05-28T00:00:00"/>
    <d v="2025-05-28T00:00:00"/>
    <x v="4"/>
    <x v="0"/>
    <d v="2025-01-30T00:00:00"/>
    <n v="118"/>
    <x v="3"/>
    <x v="2"/>
    <s v="IDR"/>
    <s v="1800000841"/>
    <n v="5905620"/>
    <s v="Biaya Pemusnahan Limbah Residu Produksi ex PT MNJ"/>
    <d v="2024-12-31T00:00:00"/>
    <s v="1800000841"/>
    <x v="0"/>
  </r>
  <r>
    <n v="100590"/>
    <x v="46"/>
    <x v="1"/>
    <s v="1400000240"/>
    <s v="11121161"/>
    <s v="PAID BY CMS BANK MANDIRI KC GRESIK RN 2100001531"/>
    <d v="2025-05-28T00:00:00"/>
    <d v="2025-05-28T00:00:00"/>
    <x v="4"/>
    <x v="0"/>
    <d v="2025-03-30T00:00:00"/>
    <n v="59"/>
    <x v="4"/>
    <x v="3"/>
    <s v="IDR"/>
    <s v="1800000082"/>
    <n v="6506865"/>
    <s v="Pot. Gaji Kary. Penugasan SI - SII 01.2025"/>
    <d v="2025-02-28T00:00:00"/>
    <s v="1800000082"/>
    <x v="3"/>
  </r>
  <r>
    <n v="101082"/>
    <x v="7"/>
    <x v="0"/>
    <s v="0100116988"/>
    <n v="0"/>
    <n v="0"/>
    <d v="2025-05-28T00:00:00"/>
    <d v="2025-05-28T00:00:00"/>
    <x v="4"/>
    <x v="0"/>
    <d v="2024-12-30T00:00:00"/>
    <n v="149"/>
    <x v="2"/>
    <x v="1"/>
    <s v="IDR"/>
    <s v="1400059371"/>
    <n v="10484352"/>
    <s v="1800000762 RESIDUAL"/>
    <d v="2024-11-30T00:00:00"/>
    <s v="1800000762"/>
    <x v="12"/>
  </r>
  <r>
    <n v="101082"/>
    <x v="7"/>
    <x v="0"/>
    <s v="1400059374"/>
    <s v="11123101"/>
    <s v="PAID BY CMS BANK BCA RN 7100000569"/>
    <d v="2025-05-28T00:00:00"/>
    <d v="2025-05-28T00:00:00"/>
    <x v="4"/>
    <x v="0"/>
    <d v="2025-01-30T00:00:00"/>
    <n v="118"/>
    <x v="3"/>
    <x v="2"/>
    <s v="IDR"/>
    <s v="1800000839"/>
    <n v="13139950"/>
    <s v="Biaya Pemusnahan Limbah Terkontamnsi B3 ex PT MNJ"/>
    <d v="2024-12-31T00:00:00"/>
    <s v="1800000839"/>
    <x v="0"/>
  </r>
  <r>
    <n v="101082"/>
    <x v="7"/>
    <x v="0"/>
    <s v="1400059381"/>
    <s v="11123101"/>
    <s v="PAID BY CMS BANK BCA RN 7100000569"/>
    <d v="2025-05-28T00:00:00"/>
    <d v="2025-05-28T00:00:00"/>
    <x v="4"/>
    <x v="0"/>
    <d v="2025-03-02T00:00:00"/>
    <n v="87"/>
    <x v="5"/>
    <x v="4"/>
    <s v="IDR"/>
    <s v="1800000037"/>
    <n v="14693200"/>
    <s v="Biaya Pemusnahan Limbah Refract Bekas ex PT MNJ"/>
    <d v="2025-01-31T00:00:00"/>
    <s v="1800000037"/>
    <x v="0"/>
  </r>
  <r>
    <n v="100001"/>
    <x v="23"/>
    <x v="1"/>
    <s v="1400000241"/>
    <s v="11125421"/>
    <s v="PAID BY CMS BANK SYARIAH INDONESIA KC SURABAYA BAS"/>
    <d v="2025-05-28T00:00:00"/>
    <d v="2025-05-28T00:00:00"/>
    <x v="4"/>
    <x v="0"/>
    <d v="2025-05-30T00:00:00"/>
    <n v="-2"/>
    <x v="1"/>
    <x v="0"/>
    <s v="IDR"/>
    <s v="1800000183"/>
    <n v="15900106"/>
    <s v="Pot. Gaji Kary. Penugasan SIG - KWSG 03.2025"/>
    <d v="2025-04-30T00:00:00"/>
    <s v="1800000183"/>
    <x v="3"/>
  </r>
  <r>
    <n v="101082"/>
    <x v="7"/>
    <x v="0"/>
    <s v="1400059373"/>
    <s v="11123101"/>
    <s v="PAID BY CMS BANK BCA RN 7100000569"/>
    <d v="2025-05-28T00:00:00"/>
    <d v="2025-05-28T00:00:00"/>
    <x v="4"/>
    <x v="0"/>
    <d v="2025-01-30T00:00:00"/>
    <n v="118"/>
    <x v="3"/>
    <x v="2"/>
    <s v="IDR"/>
    <s v="1800000838"/>
    <n v="18220440"/>
    <s v="Biaya Pemusnahan Limbah Glyserin Pitch ex PT MNJ"/>
    <d v="2024-12-31T00:00:00"/>
    <s v="1800000838"/>
    <x v="0"/>
  </r>
  <r>
    <n v="101082"/>
    <x v="7"/>
    <x v="0"/>
    <s v="1400059375"/>
    <s v="11123101"/>
    <s v="PAID BY CMS BANK BCA RN 7100000569"/>
    <d v="2025-05-28T00:00:00"/>
    <d v="2025-05-28T00:00:00"/>
    <x v="4"/>
    <x v="0"/>
    <d v="2025-01-30T00:00:00"/>
    <n v="118"/>
    <x v="3"/>
    <x v="2"/>
    <s v="IDR"/>
    <s v="1800000840"/>
    <n v="34914880"/>
    <s v="Biaya Pemusnahan Limbah Refractory Bekas ex PT MNJ"/>
    <d v="2024-12-31T00:00:00"/>
    <s v="1800000840"/>
    <x v="0"/>
  </r>
  <r>
    <n v="101082"/>
    <x v="7"/>
    <x v="0"/>
    <s v="1400059380"/>
    <s v="11123101"/>
    <s v="PAID BY CMS BANK BCA RN 7100000569"/>
    <d v="2025-05-28T00:00:00"/>
    <d v="2025-05-28T00:00:00"/>
    <x v="4"/>
    <x v="0"/>
    <d v="2025-03-02T00:00:00"/>
    <n v="87"/>
    <x v="5"/>
    <x v="4"/>
    <s v="IDR"/>
    <s v="1800000036"/>
    <n v="39904900"/>
    <s v="Biaya Pemusnahan Limbah Terkontaminas B3 ex PT MNJ"/>
    <d v="2025-01-31T00:00:00"/>
    <s v="1800000036"/>
    <x v="0"/>
  </r>
  <r>
    <n v="101082"/>
    <x v="7"/>
    <x v="0"/>
    <s v="1400059385"/>
    <s v="11123101"/>
    <s v="PAID BY CMS BANK BCA RN 7100000569"/>
    <d v="2025-05-28T00:00:00"/>
    <d v="2025-05-28T00:00:00"/>
    <x v="4"/>
    <x v="0"/>
    <d v="2025-03-02T00:00:00"/>
    <n v="87"/>
    <x v="5"/>
    <x v="4"/>
    <s v="IDR"/>
    <s v="1800000042"/>
    <n v="56002020"/>
    <s v="Biaya Pemusnahan Limbah Sludge Non B3 ex PT MNJ"/>
    <d v="2025-01-31T00:00:00"/>
    <s v="1800000042"/>
    <x v="0"/>
  </r>
  <r>
    <n v="101082"/>
    <x v="7"/>
    <x v="0"/>
    <s v="1400059384"/>
    <s v="11123101"/>
    <s v="PAID BY CMS BANK BCA RN 7100000569"/>
    <d v="2025-05-28T00:00:00"/>
    <d v="2025-05-28T00:00:00"/>
    <x v="4"/>
    <x v="0"/>
    <d v="2025-03-02T00:00:00"/>
    <n v="87"/>
    <x v="5"/>
    <x v="4"/>
    <s v="IDR"/>
    <s v="1800000041"/>
    <n v="88498190"/>
    <s v="Biaya Pemusnahan Limbah SBE ex PT MNJ"/>
    <d v="2025-01-31T00:00:00"/>
    <s v="1800000041"/>
    <x v="0"/>
  </r>
  <r>
    <n v="101082"/>
    <x v="7"/>
    <x v="0"/>
    <s v="1400059378"/>
    <s v="11123101"/>
    <s v="PAID BY CMS BANK BCA RN 7100000569"/>
    <d v="2025-05-28T00:00:00"/>
    <d v="2025-05-28T00:00:00"/>
    <x v="4"/>
    <x v="0"/>
    <d v="2025-01-30T00:00:00"/>
    <n v="118"/>
    <x v="3"/>
    <x v="2"/>
    <s v="IDR"/>
    <s v="1800000843"/>
    <n v="90344650"/>
    <s v="Biaya Pemusnahan Limbah Sludge IPAL ex PT MNJ"/>
    <d v="2024-12-31T00:00:00"/>
    <s v="1800000843"/>
    <x v="0"/>
  </r>
  <r>
    <n v="101082"/>
    <x v="7"/>
    <x v="0"/>
    <s v="1400059379"/>
    <s v="11123101"/>
    <s v="PAID BY CMS BANK BCA RN 7100000569"/>
    <d v="2025-05-28T00:00:00"/>
    <d v="2025-05-28T00:00:00"/>
    <x v="4"/>
    <x v="0"/>
    <d v="2025-01-30T00:00:00"/>
    <n v="118"/>
    <x v="3"/>
    <x v="2"/>
    <s v="IDR"/>
    <s v="1800000844"/>
    <n v="113619420"/>
    <s v="Biaya Pemusnahan Limbah Sludge NonB3 ex PT MNJ"/>
    <d v="2024-12-31T00:00:00"/>
    <s v="1800000844"/>
    <x v="0"/>
  </r>
  <r>
    <n v="101082"/>
    <x v="7"/>
    <x v="0"/>
    <s v="1400059372"/>
    <s v="11123101"/>
    <s v="PAID BY CMS BANK BCA RN 7100000569"/>
    <d v="2025-05-28T00:00:00"/>
    <d v="2025-05-28T00:00:00"/>
    <x v="4"/>
    <x v="0"/>
    <d v="2025-01-30T00:00:00"/>
    <n v="118"/>
    <x v="3"/>
    <x v="2"/>
    <s v="IDR"/>
    <s v="1800000837"/>
    <n v="281572506"/>
    <s v="Biaya Pemusnahan Limbah FABA ex PT MNJ"/>
    <d v="2024-12-31T00:00:00"/>
    <s v="1800000837"/>
    <x v="0"/>
  </r>
  <r>
    <n v="101082"/>
    <x v="7"/>
    <x v="0"/>
    <s v="1400059371"/>
    <s v="11123101"/>
    <s v="PAID BY CMS BANK BCA RN 7100000569"/>
    <d v="2025-05-28T00:00:00"/>
    <d v="2025-05-28T00:00:00"/>
    <x v="4"/>
    <x v="0"/>
    <d v="2024-12-30T00:00:00"/>
    <n v="149"/>
    <x v="2"/>
    <x v="1"/>
    <s v="IDR"/>
    <s v="1800000762"/>
    <n v="571397184"/>
    <s v="Biaya Pemusnahan Limbah FABA ex PT MNJ"/>
    <d v="2024-11-30T00:00:00"/>
    <s v="1800000762"/>
    <x v="0"/>
  </r>
  <r>
    <n v="100003"/>
    <x v="44"/>
    <x v="1"/>
    <s v="1400000249"/>
    <s v="11121161"/>
    <s v="PAID BY CMS BANK MANDIRI KC GRESIK RN 2100001592"/>
    <d v="2025-05-30T00:00:00"/>
    <d v="2025-05-30T00:00:00"/>
    <x v="4"/>
    <x v="0"/>
    <d v="2025-05-30T00:00:00"/>
    <n v="0"/>
    <x v="0"/>
    <x v="0"/>
    <s v="IDR"/>
    <s v="1800000219"/>
    <n v="299600"/>
    <s v="Penagihan Penyediaan Air Bersih April 2025"/>
    <d v="2025-04-30T00:00:00"/>
    <s v="1800000219"/>
    <x v="6"/>
  </r>
  <r>
    <n v="100672"/>
    <x v="18"/>
    <x v="0"/>
    <s v="1400059839"/>
    <s v="11121161"/>
    <s v="Bayar Biaya Pemusnahan"/>
    <d v="2025-05-30T00:00:00"/>
    <d v="2025-05-30T00:00:00"/>
    <x v="4"/>
    <x v="0"/>
    <d v="2025-05-20T00:00:00"/>
    <n v="10"/>
    <x v="0"/>
    <x v="0"/>
    <s v="IDR"/>
    <s v="1400059308"/>
    <n v="5000000"/>
    <s v="Kurang Bayar Biaya Pemusnahan"/>
    <d v="2025-05-20T00:00:00"/>
    <s v="1800000265"/>
    <x v="0"/>
  </r>
  <r>
    <n v="101830"/>
    <x v="16"/>
    <x v="0"/>
    <s v="1400059862"/>
    <s v="11121161"/>
    <s v="PAID BY CMS BANK MANDIRI KC GRESIK RN 7100000449"/>
    <d v="2025-05-30T00:00:00"/>
    <d v="2025-05-30T00:00:00"/>
    <x v="4"/>
    <x v="0"/>
    <d v="2025-03-30T00:00:00"/>
    <n v="61"/>
    <x v="5"/>
    <x v="4"/>
    <s v="IDR"/>
    <s v="1800000087"/>
    <n v="9829402"/>
    <s v="Biaya Pemusnahan Limbah SBE ex PT AJT"/>
    <d v="2025-02-28T00:00:00"/>
    <s v="1800000087"/>
    <x v="0"/>
  </r>
  <r>
    <n v="100008"/>
    <x v="63"/>
    <x v="1"/>
    <s v="1400000248"/>
    <s v="11121161"/>
    <s v="PAID BY CMS BANK MANDIRI KC GRESIK RN 2100001557"/>
    <d v="2025-05-30T00:00:00"/>
    <d v="2025-05-30T00:00:00"/>
    <x v="4"/>
    <x v="0"/>
    <d v="2025-04-30T00:00:00"/>
    <n v="30"/>
    <x v="4"/>
    <x v="3"/>
    <s v="IDR"/>
    <s v="1800000134"/>
    <n v="25502762"/>
    <s v="Pot. Gaji Kary. Penugasan SI - IKSG 02.2025"/>
    <d v="2025-03-31T00:00:00"/>
    <s v="1800000134"/>
    <x v="3"/>
  </r>
  <r>
    <n v="101522"/>
    <x v="81"/>
    <x v="0"/>
    <s v="1400059827"/>
    <s v="11123101"/>
    <s v="PAID BY CMS BANK BCA RN 7100000570"/>
    <d v="2025-05-30T00:00:00"/>
    <d v="2025-05-30T00:00:00"/>
    <x v="4"/>
    <x v="0"/>
    <d v="2024-12-30T00:00:00"/>
    <n v="151"/>
    <x v="2"/>
    <x v="1"/>
    <s v="IDR"/>
    <s v="1800000744"/>
    <n v="36821142"/>
    <s v="Biaya Pemusnahan Limbah Dross Aluminium ex PT AAL"/>
    <d v="2024-11-30T00:00:00"/>
    <s v="1800000744"/>
    <x v="0"/>
  </r>
  <r>
    <n v="101522"/>
    <x v="81"/>
    <x v="0"/>
    <s v="1400059826"/>
    <s v="11123101"/>
    <s v="PAID BY CMS BANK BCA RN 7100000570"/>
    <d v="2025-05-30T00:00:00"/>
    <d v="2025-05-30T00:00:00"/>
    <x v="4"/>
    <x v="0"/>
    <d v="2024-11-30T00:00:00"/>
    <n v="181"/>
    <x v="2"/>
    <x v="1"/>
    <s v="IDR"/>
    <s v="1800000662"/>
    <n v="61804134"/>
    <s v="Biaya Pemusnahan Limbah Dust Aluminium ex PT AAL"/>
    <d v="2024-10-31T00:00:00"/>
    <s v="1800000662"/>
    <x v="0"/>
  </r>
  <r>
    <n v="101522"/>
    <x v="81"/>
    <x v="0"/>
    <s v="1400059828"/>
    <s v="11123101"/>
    <s v="PAID BY CMS BANK BCA RN 7100000570"/>
    <d v="2025-05-30T00:00:00"/>
    <d v="2025-05-30T00:00:00"/>
    <x v="4"/>
    <x v="0"/>
    <d v="2025-01-30T00:00:00"/>
    <n v="120"/>
    <x v="2"/>
    <x v="1"/>
    <s v="IDR"/>
    <s v="1800000851"/>
    <n v="64195740"/>
    <s v="Biaya Pemusnahan Limbah Dust Aluminium ex PT AAL"/>
    <d v="2024-12-31T00:00:00"/>
    <s v="1800000851"/>
    <x v="0"/>
  </r>
  <r>
    <n v="101284"/>
    <x v="54"/>
    <x v="1"/>
    <s v="1400000247"/>
    <s v="11121161"/>
    <s v="Bayar Pembayaran Bagi Hasil Tahun 2020-2021"/>
    <d v="2025-05-30T00:00:00"/>
    <d v="2025-05-30T00:00:00"/>
    <x v="4"/>
    <x v="0"/>
    <d v="2025-04-10T00:00:00"/>
    <n v="50"/>
    <x v="4"/>
    <x v="3"/>
    <s v="IDR"/>
    <s v="1400000187"/>
    <n v="200000000"/>
    <s v="Kurang Bayar Pembayaran Bagi Hasil Tahun 2020-2021"/>
    <d v="2025-04-10T00:00:00"/>
    <s v="1800000283"/>
    <x v="10"/>
  </r>
  <r>
    <n v="101901"/>
    <x v="88"/>
    <x v="0"/>
    <s v="1400000245"/>
    <s v="11121161"/>
    <s v="Tagihan Uji Lab Mortar,Sludge dan CaOH2 Mei25"/>
    <d v="2025-05-31T00:00:00"/>
    <d v="2025-05-31T00:00:00"/>
    <x v="4"/>
    <x v="0"/>
    <d v="2025-05-31T00:00:00"/>
    <n v="0"/>
    <x v="0"/>
    <x v="0"/>
    <s v="IDR"/>
    <s v="1800000274"/>
    <n v="327000"/>
    <s v="Tagihan Uji Lab Mortar Mei 2025"/>
    <d v="2025-05-31T00:00:00"/>
    <s v="1800000274"/>
    <x v="11"/>
  </r>
  <r>
    <n v="101901"/>
    <x v="88"/>
    <x v="0"/>
    <s v="1400000243"/>
    <s v="11121161"/>
    <s v="Tagihan Uji Lab Tarik Tekan Mortar Mei 2025"/>
    <d v="2025-05-31T00:00:00"/>
    <d v="2025-05-31T00:00:00"/>
    <x v="4"/>
    <x v="0"/>
    <d v="2025-05-31T00:00:00"/>
    <n v="0"/>
    <x v="0"/>
    <x v="0"/>
    <s v="IDR"/>
    <s v="1800000273"/>
    <n v="449080"/>
    <s v="Tagihan Uji Lab Tarik Tekan Mortar Mei 2025"/>
    <d v="2025-05-31T00:00:00"/>
    <s v="1800000273"/>
    <x v="11"/>
  </r>
  <r>
    <n v="100129"/>
    <x v="90"/>
    <x v="0"/>
    <s v="1400000246"/>
    <s v="11121161"/>
    <s v="Tagihan Uji Lab XRF Dolomite Mei 2025"/>
    <d v="2025-05-31T00:00:00"/>
    <d v="2025-05-31T00:00:00"/>
    <x v="4"/>
    <x v="0"/>
    <d v="2025-05-31T00:00:00"/>
    <n v="0"/>
    <x v="0"/>
    <x v="0"/>
    <s v="IDR"/>
    <s v="1800000272"/>
    <n v="937400"/>
    <s v="Tagihan Uji Lab XRF Dolomite Mei 2025"/>
    <d v="2025-05-31T00:00:00"/>
    <s v="1800000272"/>
    <x v="11"/>
  </r>
  <r>
    <n v="101901"/>
    <x v="88"/>
    <x v="0"/>
    <s v="1400000245"/>
    <s v="11121161"/>
    <s v="Tagihan Uji Lab Mortar,Sludge dan CaOH2 Mei25"/>
    <d v="2025-05-31T00:00:00"/>
    <d v="2025-05-31T00:00:00"/>
    <x v="4"/>
    <x v="0"/>
    <d v="2025-05-31T00:00:00"/>
    <n v="0"/>
    <x v="0"/>
    <x v="0"/>
    <s v="IDR"/>
    <s v="1800000275"/>
    <n v="1155400"/>
    <s v="Tagihan Uji Lab Sludge dan CaOH2 Mei 2025"/>
    <d v="2025-05-31T00:00:00"/>
    <s v="1800000275"/>
    <x v="11"/>
  </r>
  <r>
    <n v="101396"/>
    <x v="40"/>
    <x v="0"/>
    <s v="1400056010"/>
    <s v="11121161"/>
    <s v="Um Pndp GS BPR Mentari Terang"/>
    <d v="2025-05-31T00:00:00"/>
    <d v="2025-05-31T00:00:00"/>
    <x v="4"/>
    <x v="0"/>
    <d v="2025-05-31T00:00:00"/>
    <n v="0"/>
    <x v="0"/>
    <x v="0"/>
    <s v="IDR"/>
    <s v="1800000293"/>
    <n v="2000000"/>
    <s v="PENDAPATAN GRAHA SANDIYA APRIL 2025"/>
    <d v="2025-05-31T00:00:00"/>
    <s v="1800000293"/>
    <x v="7"/>
  </r>
  <r>
    <n v="101396"/>
    <x v="40"/>
    <x v="0"/>
    <s v="1400056017"/>
    <s v="11121161"/>
    <s v="Um Pndp GS BPR Mentari Terang"/>
    <d v="2025-05-31T00:00:00"/>
    <d v="2025-05-31T00:00:00"/>
    <x v="4"/>
    <x v="0"/>
    <d v="2025-05-31T00:00:00"/>
    <n v="0"/>
    <x v="0"/>
    <x v="0"/>
    <s v="IDR"/>
    <s v="1800000302"/>
    <n v="2000000"/>
    <s v="PENDAPATAN GRAHA SANDIYA APRIL 2025"/>
    <d v="2025-05-31T00:00:00"/>
    <s v="1800000302"/>
    <x v="7"/>
  </r>
  <r>
    <n v="101727"/>
    <x v="112"/>
    <x v="0"/>
    <s v="1400056013"/>
    <s v="11121161"/>
    <s v="Um Pndp GS MTS N 1 TUBAN"/>
    <d v="2025-05-31T00:00:00"/>
    <d v="2025-05-31T00:00:00"/>
    <x v="4"/>
    <x v="0"/>
    <d v="2025-05-31T00:00:00"/>
    <n v="0"/>
    <x v="0"/>
    <x v="0"/>
    <s v="IDR"/>
    <s v="1800000298"/>
    <n v="2000000"/>
    <s v="PENDAPATAN GRAHA SANDIYA APRIL 2025"/>
    <d v="2025-05-31T00:00:00"/>
    <s v="1800000298"/>
    <x v="7"/>
  </r>
  <r>
    <n v="101736"/>
    <x v="113"/>
    <x v="0"/>
    <s v="1400056012"/>
    <s v="11121161"/>
    <s v="Um Pndp GS Nanik Irawati"/>
    <d v="2025-05-31T00:00:00"/>
    <d v="2025-05-31T00:00:00"/>
    <x v="4"/>
    <x v="0"/>
    <d v="2025-05-31T00:00:00"/>
    <n v="0"/>
    <x v="0"/>
    <x v="0"/>
    <s v="IDR"/>
    <s v="1800000297"/>
    <n v="2000000"/>
    <s v="PENDAPATAN GRAHA SANDIYA APRIL 2025"/>
    <d v="2025-05-31T00:00:00"/>
    <s v="1800000297"/>
    <x v="7"/>
  </r>
  <r>
    <n v="101823"/>
    <x v="114"/>
    <x v="0"/>
    <s v="1400056009"/>
    <s v="11121161"/>
    <s v="Um Pndp GS AINUR RODHIYAH"/>
    <d v="2025-05-31T00:00:00"/>
    <d v="2025-05-31T00:00:00"/>
    <x v="4"/>
    <x v="0"/>
    <d v="2025-05-31T00:00:00"/>
    <n v="0"/>
    <x v="0"/>
    <x v="0"/>
    <s v="IDR"/>
    <s v="1800000292"/>
    <n v="2000000"/>
    <s v="PENDAPATAN GRAHA SANDIYA APRIL 2025"/>
    <d v="2025-05-31T00:00:00"/>
    <s v="1800000292"/>
    <x v="7"/>
  </r>
  <r>
    <n v="101910"/>
    <x v="115"/>
    <x v="0"/>
    <s v="1400056008"/>
    <s v="11121161"/>
    <s v="Um Pndp GS HUSNUL FATHIYYA"/>
    <d v="2025-05-31T00:00:00"/>
    <d v="2025-05-31T00:00:00"/>
    <x v="4"/>
    <x v="0"/>
    <d v="2025-05-31T00:00:00"/>
    <n v="0"/>
    <x v="0"/>
    <x v="0"/>
    <s v="IDR"/>
    <s v="1800000291"/>
    <n v="2000000"/>
    <s v="PENDAPATAN GRAHA SANDIYA APRIL 2025"/>
    <d v="2025-05-31T00:00:00"/>
    <s v="1800000291"/>
    <x v="7"/>
  </r>
  <r>
    <n v="101911"/>
    <x v="116"/>
    <x v="0"/>
    <s v="1400056020"/>
    <s v="11121161"/>
    <s v="Um Pndp GS MITSYU UCHI MAMONTO"/>
    <d v="2025-05-31T00:00:00"/>
    <d v="2025-05-31T00:00:00"/>
    <x v="4"/>
    <x v="0"/>
    <d v="2025-05-31T00:00:00"/>
    <n v="0"/>
    <x v="0"/>
    <x v="0"/>
    <s v="IDR"/>
    <s v="1800000294"/>
    <n v="2000000"/>
    <s v="PENDAPATAN GRAHA SANDIYA APRIL 2025"/>
    <d v="2025-05-31T00:00:00"/>
    <s v="1800000294"/>
    <x v="7"/>
  </r>
  <r>
    <n v="101912"/>
    <x v="117"/>
    <x v="0"/>
    <s v="1400056018"/>
    <s v="11121161"/>
    <s v="Um Pndp GS NIA RAMADHANI"/>
    <d v="2025-05-31T00:00:00"/>
    <d v="2025-05-31T00:00:00"/>
    <x v="4"/>
    <x v="0"/>
    <d v="2025-05-31T00:00:00"/>
    <n v="0"/>
    <x v="0"/>
    <x v="0"/>
    <s v="IDR"/>
    <s v="1800000295"/>
    <n v="2000000"/>
    <s v="PENDAPATAN GRAHA SANDIYA APRIL 2025"/>
    <d v="2025-05-31T00:00:00"/>
    <s v="1800000295"/>
    <x v="7"/>
  </r>
  <r>
    <n v="101913"/>
    <x v="118"/>
    <x v="0"/>
    <s v="1400056014"/>
    <s v="11121161"/>
    <s v="Um Pndp GS HARI SUWARTONO"/>
    <d v="2025-05-31T00:00:00"/>
    <d v="2025-05-31T00:00:00"/>
    <x v="4"/>
    <x v="0"/>
    <d v="2025-05-31T00:00:00"/>
    <n v="0"/>
    <x v="0"/>
    <x v="0"/>
    <s v="IDR"/>
    <s v="1800000299"/>
    <n v="2000000"/>
    <s v="PENDAPATAN GRAHA SANDIYA APRIL 2025"/>
    <d v="2025-05-31T00:00:00"/>
    <s v="1800000299"/>
    <x v="7"/>
  </r>
  <r>
    <n v="101914"/>
    <x v="119"/>
    <x v="0"/>
    <s v="1400056015"/>
    <s v="11121161"/>
    <s v="Um Pndp GS  JESSY VINKA AGUSTIN"/>
    <d v="2025-05-31T00:00:00"/>
    <d v="2025-05-31T00:00:00"/>
    <x v="4"/>
    <x v="0"/>
    <d v="2025-05-31T00:00:00"/>
    <n v="0"/>
    <x v="0"/>
    <x v="0"/>
    <s v="IDR"/>
    <s v="1800000300"/>
    <n v="2000000"/>
    <s v="PENDAPATAN GRAHA SANDIYA APRIL 2025"/>
    <d v="2025-05-31T00:00:00"/>
    <s v="1800000300"/>
    <x v="7"/>
  </r>
  <r>
    <n v="101915"/>
    <x v="120"/>
    <x v="0"/>
    <s v="1400056016"/>
    <s v="11121161"/>
    <s v="Um Pndp GS NYOTO"/>
    <d v="2025-05-31T00:00:00"/>
    <d v="2025-05-31T00:00:00"/>
    <x v="4"/>
    <x v="0"/>
    <d v="2025-05-31T00:00:00"/>
    <n v="0"/>
    <x v="0"/>
    <x v="0"/>
    <s v="IDR"/>
    <s v="1800000301"/>
    <n v="2000000"/>
    <s v="PENDAPATAN GRAHA SANDIYA APRIL 2025"/>
    <d v="2025-05-31T00:00:00"/>
    <s v="1800000301"/>
    <x v="7"/>
  </r>
  <r>
    <n v="101916"/>
    <x v="121"/>
    <x v="0"/>
    <s v="1400056011"/>
    <s v="11121161"/>
    <s v="Um Pndp GS ADI MAHENDRA"/>
    <d v="2025-05-31T00:00:00"/>
    <d v="2025-05-31T00:00:00"/>
    <x v="4"/>
    <x v="0"/>
    <d v="2025-05-31T00:00:00"/>
    <n v="0"/>
    <x v="0"/>
    <x v="0"/>
    <s v="IDR"/>
    <s v="1800000296"/>
    <n v="2000000"/>
    <s v="PENDAPATAN GRAHA SANDIYA APRIL 2025"/>
    <d v="2025-05-31T00:00:00"/>
    <s v="1800000296"/>
    <x v="7"/>
  </r>
  <r>
    <n v="101909"/>
    <x v="89"/>
    <x v="0"/>
    <s v="1400000244"/>
    <s v="11121161"/>
    <s v="Tagihan Uji Lab Beton Mei 2025"/>
    <d v="2025-05-31T00:00:00"/>
    <d v="2025-05-31T00:00:00"/>
    <x v="4"/>
    <x v="0"/>
    <d v="2025-05-31T00:00:00"/>
    <n v="0"/>
    <x v="0"/>
    <x v="0"/>
    <s v="IDR"/>
    <s v="1800000250"/>
    <n v="2704290"/>
    <s v="Tagihan Uji Lab Beton Mei 2025"/>
    <d v="2025-05-31T00:00:00"/>
    <s v="1800000250"/>
    <x v="11"/>
  </r>
  <r>
    <n v="101905"/>
    <x v="95"/>
    <x v="0"/>
    <s v="1400056023"/>
    <s v="11121161"/>
    <s v="Pel  GS MOCH MAHENDRA FIRDAUS"/>
    <d v="2025-05-31T00:00:00"/>
    <d v="2025-05-31T00:00:00"/>
    <x v="4"/>
    <x v="0"/>
    <d v="2025-05-31T00:00:00"/>
    <n v="0"/>
    <x v="0"/>
    <x v="0"/>
    <s v="IDR"/>
    <s v="1800000306"/>
    <n v="11150000"/>
    <s v="PENDAPATAN GRAHA SANDIYA APRIL 2025"/>
    <d v="2025-05-31T00:00:00"/>
    <s v="1800000306"/>
    <x v="7"/>
  </r>
  <r>
    <n v="101904"/>
    <x v="94"/>
    <x v="0"/>
    <s v="1400056019"/>
    <s v="11121161"/>
    <s v="Pel  GS ROSYIDA DWI RAHMAWATI"/>
    <d v="2025-05-31T00:00:00"/>
    <d v="2025-05-31T00:00:00"/>
    <x v="4"/>
    <x v="0"/>
    <d v="2025-05-31T00:00:00"/>
    <n v="0"/>
    <x v="0"/>
    <x v="0"/>
    <s v="IDR"/>
    <s v="1800000303"/>
    <n v="11920000"/>
    <s v="PENDAPATAN GRAHA SANDIYA APRIL 2025"/>
    <d v="2025-05-31T00:00:00"/>
    <s v="1800000303"/>
    <x v="7"/>
  </r>
  <r>
    <n v="101882"/>
    <x v="29"/>
    <x v="0"/>
    <s v="1400056021"/>
    <s v="11121161"/>
    <s v="Pel  GS HERMANTO"/>
    <d v="2025-05-31T00:00:00"/>
    <d v="2025-05-31T00:00:00"/>
    <x v="4"/>
    <x v="0"/>
    <d v="2025-05-31T00:00:00"/>
    <n v="0"/>
    <x v="0"/>
    <x v="0"/>
    <s v="IDR"/>
    <s v="1800000304"/>
    <n v="12060000"/>
    <s v="PENDAPATAN GRAHA SANDIYA APRIL 2025"/>
    <d v="2025-05-31T00:00:00"/>
    <s v="1800000304"/>
    <x v="7"/>
  </r>
  <r>
    <n v="101884"/>
    <x v="31"/>
    <x v="0"/>
    <s v="1400056025"/>
    <s v="11121161"/>
    <s v="Pel  GS SUHARTONO"/>
    <d v="2025-05-31T00:00:00"/>
    <d v="2025-05-31T00:00:00"/>
    <x v="4"/>
    <x v="0"/>
    <d v="2025-05-31T00:00:00"/>
    <n v="0"/>
    <x v="0"/>
    <x v="0"/>
    <s v="IDR"/>
    <s v="1800000308"/>
    <n v="12500000"/>
    <s v="PENDAPATAN GRAHA SANDIYA APRIL 2025"/>
    <d v="2025-05-31T00:00:00"/>
    <s v="1800000308"/>
    <x v="7"/>
  </r>
  <r>
    <n v="101897"/>
    <x v="70"/>
    <x v="0"/>
    <s v="1400056026"/>
    <s v="11121161"/>
    <s v="Pel  GS MOCHAMMAD BADRUS SALAM"/>
    <d v="2025-05-31T00:00:00"/>
    <d v="2025-05-31T00:00:00"/>
    <x v="4"/>
    <x v="0"/>
    <d v="2025-05-31T00:00:00"/>
    <n v="0"/>
    <x v="0"/>
    <x v="0"/>
    <s v="IDR"/>
    <s v="1800000309"/>
    <n v="12515000"/>
    <s v="PENDAPATAN GRAHA SANDIYA APRIL 2025"/>
    <d v="2025-05-31T00:00:00"/>
    <s v="1800000309"/>
    <x v="7"/>
  </r>
  <r>
    <n v="101883"/>
    <x v="30"/>
    <x v="0"/>
    <s v="1400056022"/>
    <s v="11121161"/>
    <s v="Pel  GS ZUHROTUS SHOLIHAH ZAIN"/>
    <d v="2025-05-31T00:00:00"/>
    <d v="2025-05-31T00:00:00"/>
    <x v="4"/>
    <x v="0"/>
    <d v="2025-05-31T00:00:00"/>
    <n v="0"/>
    <x v="0"/>
    <x v="0"/>
    <s v="IDR"/>
    <s v="1800000305"/>
    <n v="12700000"/>
    <s v="PENDAPATAN GRAHA SANDIYA APRIL 2025"/>
    <d v="2025-05-31T00:00:00"/>
    <s v="1800000305"/>
    <x v="7"/>
  </r>
  <r>
    <n v="101885"/>
    <x v="32"/>
    <x v="0"/>
    <s v="1400056027"/>
    <s v="11121161"/>
    <s v="Pel  GS RIDA ZUBAIDA"/>
    <d v="2025-05-31T00:00:00"/>
    <d v="2025-05-31T00:00:00"/>
    <x v="4"/>
    <x v="0"/>
    <d v="2025-05-31T00:00:00"/>
    <n v="0"/>
    <x v="0"/>
    <x v="0"/>
    <s v="IDR"/>
    <s v="1800000310"/>
    <n v="12970000"/>
    <s v="PENDAPATAN GRAHA SANDIYA APRIL 2025"/>
    <d v="2025-05-31T00:00:00"/>
    <s v="1800000310"/>
    <x v="7"/>
  </r>
  <r>
    <n v="101610"/>
    <x v="122"/>
    <x v="0"/>
    <s v="1400056024"/>
    <s v="11121161"/>
    <s v="Pel  GS MAN 1 TUBAN/Moch Musta'in"/>
    <d v="2025-05-31T00:00:00"/>
    <d v="2025-05-31T00:00:00"/>
    <x v="4"/>
    <x v="0"/>
    <d v="2025-05-31T00:00:00"/>
    <n v="0"/>
    <x v="0"/>
    <x v="0"/>
    <s v="IDR"/>
    <s v="1800000307"/>
    <n v="16729500"/>
    <s v="PENDAPATAN GRAHA SANDIYA APRIL 2025"/>
    <d v="2025-05-31T00:00:00"/>
    <s v="1800000307"/>
    <x v="7"/>
  </r>
  <r>
    <n v="100093"/>
    <x v="79"/>
    <x v="0"/>
    <s v="1400000239"/>
    <s v="11121161"/>
    <s v="Klaim Accidental damage - Belt Conveyor 469BC5 DOL"/>
    <d v="2025-05-31T00:00:00"/>
    <d v="2025-05-31T00:00:00"/>
    <x v="4"/>
    <x v="0"/>
    <d v="2025-05-31T00:00:00"/>
    <n v="0"/>
    <x v="0"/>
    <x v="0"/>
    <s v="IDR"/>
    <s v="1800000271"/>
    <n v="564856603"/>
    <s v="Klaim Accidental damage - Belt Conveyor 469BC5 DOL"/>
    <d v="2025-05-31T00:00:00"/>
    <s v="1800000271"/>
    <x v="14"/>
  </r>
  <r>
    <n v="100012"/>
    <x v="110"/>
    <x v="1"/>
    <s v="0100005415"/>
    <n v="0"/>
    <n v="0"/>
    <d v="2025-06-02T00:00:00"/>
    <d v="2025-06-02T00:00:00"/>
    <x v="5"/>
    <x v="0"/>
    <d v="2025-04-30T00:00:00"/>
    <n v="33"/>
    <x v="4"/>
    <x v="3"/>
    <s v="IDR"/>
    <s v="1400000214"/>
    <n v="791800"/>
    <s v="Kurang Bayar Penagihan Air Bersih - Des 2024"/>
    <d v="2025-04-30T00:00:00"/>
    <s v="1800000568"/>
    <x v="6"/>
  </r>
  <r>
    <n v="100012"/>
    <x v="110"/>
    <x v="1"/>
    <s v="0100005414"/>
    <n v="0"/>
    <n v="0"/>
    <d v="2025-06-02T00:00:00"/>
    <d v="2025-06-02T00:00:00"/>
    <x v="5"/>
    <x v="0"/>
    <d v="2024-12-30T00:00:00"/>
    <n v="154"/>
    <x v="2"/>
    <x v="1"/>
    <s v="IDR"/>
    <s v="1800000515"/>
    <n v="869910"/>
    <s v="Penagihan Air Bersih SILOG - Nov 24"/>
    <d v="2024-11-30T00:00:00"/>
    <s v="1800000515"/>
    <x v="6"/>
  </r>
  <r>
    <n v="100622"/>
    <x v="25"/>
    <x v="0"/>
    <s v="1400061102"/>
    <s v="11125421"/>
    <s v="PAID BY CMS BANK SYARIAH INDONESIA KC SURABAYA BAS"/>
    <d v="2025-06-04T00:00:00"/>
    <d v="2025-06-04T00:00:00"/>
    <x v="5"/>
    <x v="0"/>
    <d v="2025-01-30T00:00:00"/>
    <n v="125"/>
    <x v="2"/>
    <x v="1"/>
    <s v="IDR"/>
    <s v="1800000828"/>
    <n v="55079310"/>
    <s v="Biaya Pemusnahan Limbah FABA ex PT TJS"/>
    <d v="2024-12-31T00:00:00"/>
    <s v="1800000828"/>
    <x v="0"/>
  </r>
  <r>
    <n v="100622"/>
    <x v="25"/>
    <x v="0"/>
    <s v="1400062216"/>
    <s v="11125421"/>
    <s v="PAID BY CMS BANK SYARIAH INDONESIA KC SURABAYA BAS"/>
    <d v="2025-06-10T00:00:00"/>
    <d v="2025-06-10T00:00:00"/>
    <x v="5"/>
    <x v="0"/>
    <d v="2025-03-30T00:00:00"/>
    <n v="72"/>
    <x v="5"/>
    <x v="4"/>
    <s v="IDR"/>
    <s v="1800000128"/>
    <n v="4223750"/>
    <s v="Biaya Pemusnahan Limbah Sludge Paper ex PT TJS"/>
    <d v="2025-02-28T00:00:00"/>
    <s v="1800000128"/>
    <x v="0"/>
  </r>
  <r>
    <n v="100622"/>
    <x v="25"/>
    <x v="0"/>
    <s v="1400062214"/>
    <s v="11125421"/>
    <s v="PAID BY CMS BANK SYARIAH INDONESIA KC SURABAYA BAS"/>
    <d v="2025-06-10T00:00:00"/>
    <d v="2025-06-10T00:00:00"/>
    <x v="5"/>
    <x v="0"/>
    <d v="2025-03-02T00:00:00"/>
    <n v="100"/>
    <x v="3"/>
    <x v="2"/>
    <s v="IDR"/>
    <s v="1800000056"/>
    <n v="10307803"/>
    <s v="Biaya Pemusnahan Limbah Fly Ash ex PT TJS"/>
    <d v="2025-01-31T00:00:00"/>
    <s v="1800000056"/>
    <x v="0"/>
  </r>
  <r>
    <n v="100622"/>
    <x v="25"/>
    <x v="0"/>
    <s v="1400062215"/>
    <s v="11125421"/>
    <s v="PAID BY CMS BANK SYARIAH INDONESIA KC SURABAYA BAS"/>
    <d v="2025-06-10T00:00:00"/>
    <d v="2025-06-10T00:00:00"/>
    <x v="5"/>
    <x v="0"/>
    <d v="2025-03-30T00:00:00"/>
    <n v="72"/>
    <x v="5"/>
    <x v="4"/>
    <s v="IDR"/>
    <s v="1800000127"/>
    <n v="10928885"/>
    <s v="Biaya Pemusnahan Limbah Bottom Ash ex PT TJS"/>
    <d v="2025-02-28T00:00:00"/>
    <s v="1800000127"/>
    <x v="0"/>
  </r>
  <r>
    <n v="101888"/>
    <x v="123"/>
    <x v="0"/>
    <s v="1400000250"/>
    <s v="11125421"/>
    <s v="PAID BY CMS BANK SYARIAH INDONESIA KC SURABAYA BAS"/>
    <d v="2025-06-11T00:00:00"/>
    <d v="2025-06-11T00:00:00"/>
    <x v="5"/>
    <x v="0"/>
    <d v="2025-04-06T00:00:00"/>
    <n v="66"/>
    <x v="5"/>
    <x v="4"/>
    <s v="IDR"/>
    <s v="1800000131"/>
    <n v="7939800"/>
    <s v="Tagihan Pengembalian Ongkos Angkut PT BCA"/>
    <d v="2025-03-07T00:00:00"/>
    <s v="1800000131"/>
    <x v="4"/>
  </r>
  <r>
    <n v="100146"/>
    <x v="2"/>
    <x v="0"/>
    <s v="1400063660"/>
    <s v="11125421"/>
    <s v="PAID BY CMS BANK SYARIAH INDONESIA KC SURABAYA BAS"/>
    <d v="2025-06-11T00:00:00"/>
    <d v="2025-06-11T00:00:00"/>
    <x v="5"/>
    <x v="0"/>
    <d v="2025-06-30T00:00:00"/>
    <n v="-19"/>
    <x v="1"/>
    <x v="0"/>
    <s v="IDR"/>
    <s v="1800000334"/>
    <n v="16609311"/>
    <s v="Biaya Pemusnahan Limbah FABA ex PT KMA"/>
    <d v="2025-05-31T00:00:00"/>
    <s v="1800000334"/>
    <x v="0"/>
  </r>
  <r>
    <n v="101083"/>
    <x v="0"/>
    <x v="0"/>
    <s v="1400063867"/>
    <s v="11125421"/>
    <s v="PAID BY CMS BANK SYARIAH INDONESIA KC SURABAYA BAS"/>
    <d v="2025-06-12T00:00:00"/>
    <d v="2025-06-12T00:00:00"/>
    <x v="5"/>
    <x v="0"/>
    <d v="2025-06-30T00:00:00"/>
    <n v="-18"/>
    <x v="1"/>
    <x v="0"/>
    <s v="IDR"/>
    <s v="1800000322"/>
    <n v="19711233"/>
    <s v="Biaya Pemusnahan Limbah FABA ex PT ARA"/>
    <d v="2025-05-31T00:00:00"/>
    <s v="1800000322"/>
    <x v="0"/>
  </r>
  <r>
    <n v="100797"/>
    <x v="8"/>
    <x v="1"/>
    <s v="1400000251"/>
    <s v="11125421"/>
    <s v="PAID BY CMS BANK SYARIAH INDONESIA KC SURABAYA BAS"/>
    <d v="2025-06-12T00:00:00"/>
    <d v="2025-06-12T00:00:00"/>
    <x v="5"/>
    <x v="0"/>
    <d v="2025-05-30T00:00:00"/>
    <n v="13"/>
    <x v="0"/>
    <x v="0"/>
    <s v="IDR"/>
    <s v="1800000188"/>
    <n v="19832279"/>
    <s v="Pot. Gaji Kary. Penugasan SIG - SIB 03.2025"/>
    <d v="2025-04-30T00:00:00"/>
    <s v="1800000188"/>
    <x v="3"/>
  </r>
  <r>
    <n v="100031"/>
    <x v="42"/>
    <x v="0"/>
    <s v="1400064201"/>
    <s v="11121161"/>
    <s v="Tagihan Listrik DABN MAR-APR25"/>
    <d v="2025-06-13T00:00:00"/>
    <d v="2025-06-13T00:00:00"/>
    <x v="5"/>
    <x v="0"/>
    <d v="2025-05-30T00:00:00"/>
    <n v="14"/>
    <x v="0"/>
    <x v="0"/>
    <s v="IDR"/>
    <s v="1800000233"/>
    <n v="197394"/>
    <s v="Tagihan Listrik DAB Mar 25"/>
    <d v="2025-04-30T00:00:00"/>
    <s v="1800000233"/>
    <x v="1"/>
  </r>
  <r>
    <n v="100031"/>
    <x v="42"/>
    <x v="0"/>
    <s v="1400064201"/>
    <s v="11121161"/>
    <s v="Tagihan Listrik DABN MAR-APR25"/>
    <d v="2025-06-13T00:00:00"/>
    <d v="2025-06-13T00:00:00"/>
    <x v="5"/>
    <x v="0"/>
    <d v="2025-06-30T00:00:00"/>
    <n v="-17"/>
    <x v="1"/>
    <x v="0"/>
    <s v="IDR"/>
    <s v="1800000312"/>
    <n v="203545"/>
    <s v="Tagihan Listrik DAB Apr 25"/>
    <d v="2025-05-31T00:00:00"/>
    <s v="1800000312"/>
    <x v="1"/>
  </r>
  <r>
    <n v="100031"/>
    <x v="42"/>
    <x v="0"/>
    <s v="1400000258"/>
    <s v="11121161"/>
    <s v=" Penagihan Penyediaan Air PT. DABN"/>
    <d v="2025-06-13T00:00:00"/>
    <d v="2025-06-13T00:00:00"/>
    <x v="5"/>
    <x v="0"/>
    <d v="2025-05-30T00:00:00"/>
    <n v="14"/>
    <x v="0"/>
    <x v="0"/>
    <s v="IDR"/>
    <s v="1800000211"/>
    <n v="524300"/>
    <s v="Penagihan Penyediaan Air Bersih April 2025"/>
    <d v="2025-04-30T00:00:00"/>
    <s v="1800000211"/>
    <x v="6"/>
  </r>
  <r>
    <n v="100031"/>
    <x v="42"/>
    <x v="0"/>
    <s v="1400000258"/>
    <s v="11121161"/>
    <s v=" Penagihan Penyediaan Air PT. DABN"/>
    <d v="2025-06-13T00:00:00"/>
    <d v="2025-06-13T00:00:00"/>
    <x v="5"/>
    <x v="0"/>
    <d v="2025-05-27T00:00:00"/>
    <n v="17"/>
    <x v="0"/>
    <x v="0"/>
    <s v="IDR"/>
    <s v="0100005029"/>
    <n v="666900"/>
    <s v="Penagihan Air Proses - Des 2024, DABN 1800000000"/>
    <d v="2025-05-27T00:00:00"/>
    <s v="1800000000"/>
    <x v="6"/>
  </r>
  <r>
    <n v="100031"/>
    <x v="42"/>
    <x v="0"/>
    <s v="1400000258"/>
    <s v="11121161"/>
    <s v=" Penagihan Penyediaan Air PT. DABN"/>
    <d v="2025-06-13T00:00:00"/>
    <d v="2025-06-13T00:00:00"/>
    <x v="5"/>
    <x v="0"/>
    <d v="2025-06-30T00:00:00"/>
    <n v="-17"/>
    <x v="1"/>
    <x v="0"/>
    <s v="IDR"/>
    <s v="1800000256"/>
    <n v="995100"/>
    <s v="Penagihan Penyediaan Air Bersih Mei 2025"/>
    <d v="2025-05-31T00:00:00"/>
    <s v="1800000256"/>
    <x v="6"/>
  </r>
  <r>
    <n v="100126"/>
    <x v="12"/>
    <x v="0"/>
    <s v="1400064199"/>
    <s v="11121161"/>
    <s v=" Biaya Pemusnahan Limbah  ex PT TLI"/>
    <d v="2025-06-13T00:00:00"/>
    <d v="2025-06-13T00:00:00"/>
    <x v="5"/>
    <x v="0"/>
    <d v="2025-01-30T00:00:00"/>
    <n v="134"/>
    <x v="2"/>
    <x v="1"/>
    <s v="IDR"/>
    <s v="1800000835"/>
    <n v="6771666"/>
    <s v="Biaya Pemusnahan Limbah SBE ex PT TMI"/>
    <d v="2024-12-31T00:00:00"/>
    <s v="1800000835"/>
    <x v="0"/>
  </r>
  <r>
    <n v="100147"/>
    <x v="19"/>
    <x v="0"/>
    <s v="1400064171"/>
    <s v="11121161"/>
    <s v=" Biaya Pemusnahan Limbah  ex PT TLI"/>
    <d v="2025-06-13T00:00:00"/>
    <d v="2025-06-13T00:00:00"/>
    <x v="5"/>
    <x v="0"/>
    <d v="2025-05-30T00:00:00"/>
    <n v="14"/>
    <x v="0"/>
    <x v="0"/>
    <s v="IDR"/>
    <s v="1800000277"/>
    <n v="9527254"/>
    <s v="Biaya Pemusnahan Limbah Bottom Ash ex PT TLI"/>
    <d v="2025-04-30T00:00:00"/>
    <s v="1800000277"/>
    <x v="0"/>
  </r>
  <r>
    <n v="100144"/>
    <x v="13"/>
    <x v="1"/>
    <s v="1400000255"/>
    <s v="11121161"/>
    <s v="Pot. Gaji Kary. Penugasan SI - SISI 05.2023"/>
    <d v="2025-06-13T00:00:00"/>
    <d v="2025-06-13T00:00:00"/>
    <x v="5"/>
    <x v="0"/>
    <d v="2023-07-30T00:00:00"/>
    <n v="684"/>
    <x v="6"/>
    <x v="5"/>
    <s v="IDR"/>
    <s v="1800000339"/>
    <n v="11048667"/>
    <s v="Pot. Gaji Kary. Penugasan SI - SISI 05.2023"/>
    <d v="2023-06-30T00:00:00"/>
    <s v="1800000339"/>
    <x v="3"/>
  </r>
  <r>
    <n v="100144"/>
    <x v="13"/>
    <x v="1"/>
    <s v="1400000256"/>
    <s v="11121161"/>
    <s v=" Pot. Gaji Kary. Penugasan SI - SISI 08.2024"/>
    <d v="2025-06-13T00:00:00"/>
    <d v="2025-06-13T00:00:00"/>
    <x v="5"/>
    <x v="0"/>
    <d v="2024-10-30T00:00:00"/>
    <n v="226"/>
    <x v="2"/>
    <x v="1"/>
    <s v="IDR"/>
    <s v="1800000391"/>
    <n v="18047506"/>
    <s v=" Pot. Gaji Kary. Penugasan SI - SISI 08.2024"/>
    <d v="2024-09-30T00:00:00"/>
    <s v="1800000391"/>
    <x v="3"/>
  </r>
  <r>
    <n v="100144"/>
    <x v="13"/>
    <x v="1"/>
    <s v="1400000257"/>
    <s v="11121161"/>
    <s v=" Pot. Gaji Kary. Penugasan SI - SISI 09.2024"/>
    <d v="2025-06-13T00:00:00"/>
    <d v="2025-06-13T00:00:00"/>
    <x v="5"/>
    <x v="0"/>
    <d v="2024-11-30T00:00:00"/>
    <n v="195"/>
    <x v="2"/>
    <x v="1"/>
    <s v="IDR"/>
    <s v="1800000444"/>
    <n v="18239687"/>
    <s v=" Pot. Gaji Kary. Penugasan SI - SISI 09.2024"/>
    <d v="2024-10-31T00:00:00"/>
    <s v="1800000444"/>
    <x v="3"/>
  </r>
  <r>
    <n v="100147"/>
    <x v="19"/>
    <x v="0"/>
    <s v="1400064171"/>
    <s v="11121161"/>
    <s v=" Biaya Pemusnahan Limbah  ex PT TLI"/>
    <d v="2025-06-13T00:00:00"/>
    <d v="2025-06-13T00:00:00"/>
    <x v="5"/>
    <x v="0"/>
    <d v="2025-05-30T00:00:00"/>
    <n v="14"/>
    <x v="0"/>
    <x v="0"/>
    <s v="IDR"/>
    <s v="1800000276"/>
    <n v="45902298"/>
    <s v="Biaya Pemusnahan Limbah Non B3 ex PT TLI"/>
    <d v="2025-04-30T00:00:00"/>
    <s v="1800000276"/>
    <x v="0"/>
  </r>
  <r>
    <n v="100013"/>
    <x v="102"/>
    <x v="1"/>
    <s v="1400000252"/>
    <s v="11121871"/>
    <s v="SWEEPING PT SEMEN PADANG"/>
    <d v="2025-06-13T00:00:00"/>
    <d v="2025-06-13T00:00:00"/>
    <x v="5"/>
    <x v="0"/>
    <d v="2025-04-15T00:00:00"/>
    <n v="59"/>
    <x v="4"/>
    <x v="3"/>
    <s v="IDR"/>
    <s v="0100003705"/>
    <n v="48468858"/>
    <s v="Biaya Recruitment Bersama BUMN - SP 2024"/>
    <d v="2025-04-15T00:00:00"/>
    <s v="1800000566"/>
    <x v="9"/>
  </r>
  <r>
    <n v="100126"/>
    <x v="12"/>
    <x v="0"/>
    <s v="1400064200"/>
    <s v="11121161"/>
    <s v="Biaya Pemusnahan Limbah FABA ex PT TMI"/>
    <d v="2025-06-13T00:00:00"/>
    <d v="2025-06-13T00:00:00"/>
    <x v="5"/>
    <x v="0"/>
    <d v="2024-12-30T00:00:00"/>
    <n v="165"/>
    <x v="2"/>
    <x v="1"/>
    <s v="IDR"/>
    <s v="1800000751"/>
    <n v="62389437"/>
    <s v="Biaya Pemusnahan Limbah FABA ex PT TMI"/>
    <d v="2024-11-30T00:00:00"/>
    <s v="1800000751"/>
    <x v="0"/>
  </r>
  <r>
    <n v="100126"/>
    <x v="12"/>
    <x v="0"/>
    <s v="1400064199"/>
    <s v="11121161"/>
    <s v=" Biaya Pemusnahan Limbah  ex PT TLI"/>
    <d v="2025-06-13T00:00:00"/>
    <d v="2025-06-13T00:00:00"/>
    <x v="5"/>
    <x v="0"/>
    <d v="2025-01-30T00:00:00"/>
    <n v="134"/>
    <x v="2"/>
    <x v="1"/>
    <s v="IDR"/>
    <s v="1800000834"/>
    <n v="62423625"/>
    <s v="Biaya Pemusnahan Limbah FABA ex PT TMI"/>
    <d v="2024-12-31T00:00:00"/>
    <s v="1800000834"/>
    <x v="0"/>
  </r>
  <r>
    <n v="100712"/>
    <x v="51"/>
    <x v="0"/>
    <s v="1400064197"/>
    <s v="11121161"/>
    <s v="Biaya Pemusnahan Limbah FABA ex PT ANT"/>
    <d v="2025-06-13T00:00:00"/>
    <d v="2025-06-13T00:00:00"/>
    <x v="5"/>
    <x v="0"/>
    <d v="2025-05-30T00:00:00"/>
    <n v="14"/>
    <x v="0"/>
    <x v="0"/>
    <s v="IDR"/>
    <s v="1800000242"/>
    <n v="68707496"/>
    <s v="Biaya Pemusnahan Limbah FABA ex PT ANT"/>
    <d v="2025-04-30T00:00:00"/>
    <s v="1800000242"/>
    <x v="0"/>
  </r>
  <r>
    <n v="100126"/>
    <x v="12"/>
    <x v="0"/>
    <s v="1400064198"/>
    <s v="11121161"/>
    <s v="Biaya Pemusnahan Limbah Sludge Paper ex PT TMI"/>
    <d v="2025-06-13T00:00:00"/>
    <d v="2025-06-13T00:00:00"/>
    <x v="5"/>
    <x v="0"/>
    <d v="2024-11-30T00:00:00"/>
    <n v="195"/>
    <x v="2"/>
    <x v="1"/>
    <s v="IDR"/>
    <s v="1800000689"/>
    <n v="109032264"/>
    <s v="Biaya Pemusnahan Limbah Sludge Paper ex PT TMI"/>
    <d v="2024-10-31T00:00:00"/>
    <s v="1800000689"/>
    <x v="0"/>
  </r>
  <r>
    <n v="100013"/>
    <x v="102"/>
    <x v="1"/>
    <s v="1400000252"/>
    <s v="11121871"/>
    <s v="SWEEPING PT SEMEN PADANG"/>
    <d v="2025-06-13T00:00:00"/>
    <d v="2025-06-13T00:00:00"/>
    <x v="5"/>
    <x v="0"/>
    <d v="2025-04-30T00:00:00"/>
    <n v="44"/>
    <x v="4"/>
    <x v="3"/>
    <s v="IDR"/>
    <s v="1800000178"/>
    <n v="1247788845"/>
    <s v="Tag. Jasa Keuangan SP-MSA 2024"/>
    <d v="2025-03-31T00:00:00"/>
    <s v="1800000178"/>
    <x v="15"/>
  </r>
  <r>
    <n v="100028"/>
    <x v="3"/>
    <x v="0"/>
    <s v="1400065428"/>
    <s v="11125421"/>
    <s v="PAID BY CMS BANK SYARIAH INDONESIA KC SURABAYA BAS"/>
    <d v="2025-06-16T00:00:00"/>
    <d v="2025-06-16T00:00:00"/>
    <x v="5"/>
    <x v="0"/>
    <d v="2025-06-30T00:00:00"/>
    <n v="-14"/>
    <x v="1"/>
    <x v="0"/>
    <s v="IDR"/>
    <s v="1800000287"/>
    <n v="2192704"/>
    <s v="TAGIHAN LISTRIK BANK BNI 46"/>
    <d v="2025-05-31T00:00:00"/>
    <s v="1800000287"/>
    <x v="1"/>
  </r>
  <r>
    <n v="100002"/>
    <x v="26"/>
    <x v="1"/>
    <s v="1400066642"/>
    <s v="11125421"/>
    <s v="PAID BY CMS BANK SYARIAH INDONESIA KC SURABAYA BAS"/>
    <d v="2025-06-18T00:00:00"/>
    <d v="2025-06-18T00:00:00"/>
    <x v="5"/>
    <x v="0"/>
    <d v="2025-03-30T00:00:00"/>
    <n v="80"/>
    <x v="5"/>
    <x v="4"/>
    <s v="IDR"/>
    <s v="1800000085"/>
    <n v="264235"/>
    <s v="Tagihan Air Sanitasi Januari 2025"/>
    <d v="2025-02-28T00:00:00"/>
    <s v="1800000085"/>
    <x v="6"/>
  </r>
  <r>
    <n v="100002"/>
    <x v="26"/>
    <x v="1"/>
    <s v="1400000259"/>
    <s v="11125421"/>
    <s v="PAID BY CMS BANK SYARIAH INDONESIA KC SURABAYA BAS"/>
    <d v="2025-06-18T00:00:00"/>
    <d v="2025-06-18T00:00:00"/>
    <x v="5"/>
    <x v="0"/>
    <d v="2025-03-30T00:00:00"/>
    <n v="80"/>
    <x v="5"/>
    <x v="4"/>
    <s v="IDR"/>
    <s v="1800000106"/>
    <n v="4362390"/>
    <s v="Penagihan Air Bersih Februari 2025"/>
    <d v="2025-02-28T00:00:00"/>
    <s v="1800000106"/>
    <x v="6"/>
  </r>
  <r>
    <n v="101083"/>
    <x v="0"/>
    <x v="0"/>
    <s v="1400067497"/>
    <s v="11125421"/>
    <s v="PAID BY CMS BANK SYARIAH INDONESIA KC SURABAYA BAS"/>
    <d v="2025-06-18T00:00:00"/>
    <d v="2025-06-18T00:00:00"/>
    <x v="5"/>
    <x v="0"/>
    <d v="2025-04-30T00:00:00"/>
    <n v="49"/>
    <x v="4"/>
    <x v="3"/>
    <s v="IDR"/>
    <s v="1800000172"/>
    <n v="21308301"/>
    <s v="Biaya Pemusnahan Limbah FABA ex PT ARA"/>
    <d v="2025-03-31T00:00:00"/>
    <s v="1800000172"/>
    <x v="0"/>
  </r>
  <r>
    <n v="100012"/>
    <x v="110"/>
    <x v="1"/>
    <s v="0100005910"/>
    <n v="0"/>
    <n v="0"/>
    <d v="2025-06-19T00:00:00"/>
    <d v="2025-06-19T00:00:00"/>
    <x v="5"/>
    <x v="0"/>
    <d v="2025-05-30T00:00:00"/>
    <n v="20"/>
    <x v="0"/>
    <x v="0"/>
    <s v="IDR"/>
    <s v="1800000215"/>
    <n v="678380"/>
    <s v="Penagihan Penyediaan Air Bersih April 2025"/>
    <d v="2025-04-30T00:00:00"/>
    <s v="1800000215"/>
    <x v="6"/>
  </r>
  <r>
    <n v="101284"/>
    <x v="54"/>
    <x v="1"/>
    <s v="1400000268"/>
    <s v="11125421"/>
    <s v="PAID BY CMS BANK SYARIAH INDONESIA KC SURABAYA BAS"/>
    <d v="2025-06-20T00:00:00"/>
    <d v="2025-06-20T00:00:00"/>
    <x v="5"/>
    <x v="0"/>
    <d v="2025-06-30T00:00:00"/>
    <n v="-10"/>
    <x v="1"/>
    <x v="0"/>
    <s v="IDR"/>
    <s v="1800000251"/>
    <n v="917309"/>
    <s v="Biaya Tagihan Listrik LT 1 Kopi Kilen Mei 2025"/>
    <d v="2025-05-31T00:00:00"/>
    <s v="1800000251"/>
    <x v="1"/>
  </r>
  <r>
    <n v="100007"/>
    <x v="50"/>
    <x v="0"/>
    <s v="1400000263"/>
    <s v="11121161"/>
    <s v="Penagihan Penyediaan Air Proses April 2025"/>
    <d v="2025-06-20T00:00:00"/>
    <d v="2025-06-20T00:00:00"/>
    <x v="5"/>
    <x v="0"/>
    <d v="2025-05-30T00:00:00"/>
    <n v="21"/>
    <x v="0"/>
    <x v="0"/>
    <s v="IDR"/>
    <s v="1800000214"/>
    <n v="11272950"/>
    <s v="Penagihan Penyediaan Air Proses April 2025"/>
    <d v="2025-04-30T00:00:00"/>
    <s v="1800000214"/>
    <x v="6"/>
  </r>
  <r>
    <n v="100007"/>
    <x v="50"/>
    <x v="0"/>
    <s v="1400000261"/>
    <s v="11121161"/>
    <s v="Penagihan Penyediaan Air Bersih April 2025"/>
    <d v="2025-06-20T00:00:00"/>
    <d v="2025-06-20T00:00:00"/>
    <x v="5"/>
    <x v="0"/>
    <d v="2025-05-30T00:00:00"/>
    <n v="21"/>
    <x v="0"/>
    <x v="0"/>
    <s v="IDR"/>
    <s v="1800000213"/>
    <n v="13460600"/>
    <s v="Penagihan Penyediaan Air Bersih April 2025"/>
    <d v="2025-04-30T00:00:00"/>
    <s v="1800000213"/>
    <x v="6"/>
  </r>
  <r>
    <n v="100007"/>
    <x v="50"/>
    <x v="0"/>
    <s v="1400000260"/>
    <s v="11121161"/>
    <s v="Penagihan Air Bersih Maret 2025"/>
    <d v="2025-06-20T00:00:00"/>
    <d v="2025-06-20T00:00:00"/>
    <x v="5"/>
    <x v="0"/>
    <d v="2025-04-30T00:00:00"/>
    <n v="51"/>
    <x v="4"/>
    <x v="3"/>
    <s v="IDR"/>
    <s v="1800000156"/>
    <n v="16360300"/>
    <s v="Penagihan Air Bersih Maret 2025"/>
    <d v="2025-03-31T00:00:00"/>
    <s v="1800000156"/>
    <x v="6"/>
  </r>
  <r>
    <n v="100007"/>
    <x v="50"/>
    <x v="0"/>
    <s v="1400000262"/>
    <s v="11121161"/>
    <s v="Penagihan Air Proses 2025"/>
    <d v="2025-06-20T00:00:00"/>
    <d v="2025-06-20T00:00:00"/>
    <x v="5"/>
    <x v="0"/>
    <d v="2025-04-30T00:00:00"/>
    <n v="51"/>
    <x v="4"/>
    <x v="3"/>
    <s v="IDR"/>
    <s v="1800000157"/>
    <n v="18702450"/>
    <s v="Penagihan Air Bersih Proses 2025"/>
    <d v="2025-03-31T00:00:00"/>
    <s v="1800000157"/>
    <x v="6"/>
  </r>
  <r>
    <n v="100008"/>
    <x v="63"/>
    <x v="1"/>
    <s v="1400000265"/>
    <s v="11121161"/>
    <s v=" Pot. Gaji Kary. Penugasan SIG - IKSG 03.2025"/>
    <d v="2025-06-20T00:00:00"/>
    <d v="2025-06-20T00:00:00"/>
    <x v="5"/>
    <x v="0"/>
    <d v="2025-05-30T00:00:00"/>
    <n v="21"/>
    <x v="0"/>
    <x v="0"/>
    <s v="IDR"/>
    <s v="1800000185"/>
    <n v="21775902"/>
    <s v="Pot. Gaji Kary. Penugasan SIG - IKSG 03.2025"/>
    <d v="2025-04-30T00:00:00"/>
    <s v="1800000185"/>
    <x v="3"/>
  </r>
  <r>
    <n v="100144"/>
    <x v="13"/>
    <x v="1"/>
    <s v="1400000266"/>
    <s v="11121161"/>
    <s v=" Management Fee SISI Mei 2020"/>
    <d v="2025-06-20T00:00:00"/>
    <d v="2025-06-20T00:00:00"/>
    <x v="5"/>
    <x v="0"/>
    <d v="2025-01-20T00:00:00"/>
    <n v="151"/>
    <x v="2"/>
    <x v="1"/>
    <s v="IDR"/>
    <s v="0100000338"/>
    <n v="30553200"/>
    <s v="Management Fee SISI Mei 2020"/>
    <d v="2025-01-20T00:00:00"/>
    <s v="1800000601"/>
    <x v="5"/>
  </r>
  <r>
    <n v="100137"/>
    <x v="4"/>
    <x v="1"/>
    <s v="1400000272"/>
    <s v="11121871"/>
    <s v="SWEEPING PT SEMEN GRESIK"/>
    <d v="2025-06-20T00:00:00"/>
    <d v="2025-06-20T00:00:00"/>
    <x v="5"/>
    <x v="0"/>
    <d v="2025-06-20T00:00:00"/>
    <n v="0"/>
    <x v="0"/>
    <x v="0"/>
    <s v="IDR"/>
    <s v="1800000299"/>
    <n v="1606830177"/>
    <s v="BUNGA SHL SEMEN GRESIK APR SD JUN 2025"/>
    <d v="2025-06-20T00:00:00"/>
    <s v="1800000299"/>
    <x v="2"/>
  </r>
  <r>
    <n v="100137"/>
    <x v="4"/>
    <x v="1"/>
    <s v="1400000273"/>
    <s v="11122101"/>
    <s v="SWEEPING PT SEMEN GRESIK"/>
    <d v="2025-06-20T00:00:00"/>
    <d v="2025-06-20T00:00:00"/>
    <x v="5"/>
    <x v="0"/>
    <d v="2025-06-20T00:00:00"/>
    <n v="0"/>
    <x v="0"/>
    <x v="0"/>
    <s v="IDR"/>
    <s v="1400000272"/>
    <n v="14500000000"/>
    <s v=" BUNGA SHL SEMEN GRESIK APR SD JUN 2025"/>
    <d v="2025-06-20T00:00:00"/>
    <s v="1800000299"/>
    <x v="2"/>
  </r>
  <r>
    <n v="100001"/>
    <x v="23"/>
    <x v="1"/>
    <s v="1400000274"/>
    <s v="11125421"/>
    <s v="PAID BY CMS BANK SYARIAH INDONESIA KC SURABAYA BAS"/>
    <d v="2025-06-23T00:00:00"/>
    <d v="2025-06-23T00:00:00"/>
    <x v="5"/>
    <x v="0"/>
    <d v="2025-06-30T00:00:00"/>
    <n v="-7"/>
    <x v="1"/>
    <x v="0"/>
    <s v="IDR"/>
    <s v="1800000262"/>
    <n v="3004560"/>
    <s v="Penagihan Penyediaan Air Bersih Mei 2025"/>
    <d v="2025-05-31T00:00:00"/>
    <s v="1800000262"/>
    <x v="6"/>
  </r>
  <r>
    <n v="100522"/>
    <x v="124"/>
    <x v="1"/>
    <s v="1400000270"/>
    <s v="11125421"/>
    <s v="PAID BY CMS BANK SYARIAH INDONESIA KC SURABAYA BAS"/>
    <d v="2025-06-23T00:00:00"/>
    <d v="2025-06-23T00:00:00"/>
    <x v="5"/>
    <x v="0"/>
    <d v="2025-06-30T00:00:00"/>
    <n v="-7"/>
    <x v="1"/>
    <x v="0"/>
    <s v="IDR"/>
    <s v="1800000239"/>
    <n v="4174133"/>
    <s v="Pot. Gaji Kary. Penugasan SIG - SKI 04.2025"/>
    <d v="2025-05-31T00:00:00"/>
    <s v="1800000239"/>
    <x v="3"/>
  </r>
  <r>
    <n v="100522"/>
    <x v="124"/>
    <x v="1"/>
    <s v="1400000271"/>
    <s v="11125421"/>
    <s v="PAID BY CMS BANK SYARIAH INDONESIA KC SURABAYA BAS"/>
    <d v="2025-06-23T00:00:00"/>
    <d v="2025-06-23T00:00:00"/>
    <x v="5"/>
    <x v="0"/>
    <d v="2025-05-30T00:00:00"/>
    <n v="24"/>
    <x v="0"/>
    <x v="0"/>
    <s v="IDR"/>
    <s v="1800000196"/>
    <n v="4174133"/>
    <s v="Pot. Gaji Kary. Penugasan SIG - SKI 03.2025"/>
    <d v="2025-04-30T00:00:00"/>
    <s v="1800000196"/>
    <x v="3"/>
  </r>
  <r>
    <n v="100522"/>
    <x v="124"/>
    <x v="1"/>
    <s v="1400000269"/>
    <s v="11125421"/>
    <s v="PAID BY CMS BANK SYARIAH INDONESIA KC SURABAYA BAS"/>
    <d v="2025-06-23T00:00:00"/>
    <d v="2025-06-23T00:00:00"/>
    <x v="5"/>
    <x v="0"/>
    <d v="2025-04-30T00:00:00"/>
    <n v="54"/>
    <x v="4"/>
    <x v="3"/>
    <s v="IDR"/>
    <s v="1800000145"/>
    <n v="5710841"/>
    <s v="Pot. Gaji Kary. Penugasan SI - SKI 02.2025"/>
    <d v="2025-03-31T00:00:00"/>
    <s v="1800000145"/>
    <x v="3"/>
  </r>
  <r>
    <n v="100001"/>
    <x v="23"/>
    <x v="1"/>
    <s v="1400069045"/>
    <s v="11125421"/>
    <s v="PAID BY CMS BANK SYARIAH INDONESIA KC SURABAYA BAS"/>
    <d v="2025-06-24T00:00:00"/>
    <d v="2025-06-24T00:00:00"/>
    <x v="5"/>
    <x v="0"/>
    <d v="2025-06-30T00:00:00"/>
    <n v="-6"/>
    <x v="1"/>
    <x v="0"/>
    <s v="IDR"/>
    <s v="1800000288"/>
    <n v="285595"/>
    <s v="TAGIHAN LISTRIK KOPERASI KONSUMEN KWSG"/>
    <d v="2025-05-31T00:00:00"/>
    <s v="1800000288"/>
    <x v="1"/>
  </r>
  <r>
    <n v="100733"/>
    <x v="49"/>
    <x v="0"/>
    <s v="1400070157"/>
    <s v="11123101"/>
    <s v="1800000331"/>
    <d v="2025-06-24T00:00:00"/>
    <d v="2025-06-24T00:00:00"/>
    <x v="5"/>
    <x v="0"/>
    <d v="2025-06-30T00:00:00"/>
    <n v="-6"/>
    <x v="1"/>
    <x v="0"/>
    <s v="IDR"/>
    <s v="1800000331"/>
    <n v="7872120"/>
    <s v="Biaya Pemusnahan Limbah Resin ex PT JSLH"/>
    <d v="2025-05-31T00:00:00"/>
    <s v="1800000331"/>
    <x v="0"/>
  </r>
  <r>
    <n v="100001"/>
    <x v="23"/>
    <x v="1"/>
    <s v="1400000275"/>
    <s v="11125421"/>
    <s v="PAID BY CMS BANK SYARIAH INDONESIA KC SURABAYA BAS"/>
    <d v="2025-06-24T00:00:00"/>
    <d v="2025-06-24T00:00:00"/>
    <x v="5"/>
    <x v="0"/>
    <d v="2025-06-30T00:00:00"/>
    <n v="-6"/>
    <x v="1"/>
    <x v="0"/>
    <s v="IDR"/>
    <s v="1800000226"/>
    <n v="10305914"/>
    <s v="Pot. Gaji Kary. Penugasan SIG - KWSG 04.2025"/>
    <d v="2025-05-31T00:00:00"/>
    <s v="1800000226"/>
    <x v="3"/>
  </r>
  <r>
    <n v="100733"/>
    <x v="49"/>
    <x v="0"/>
    <s v="1400070199"/>
    <s v="11123101"/>
    <s v="1800000332"/>
    <d v="2025-06-24T00:00:00"/>
    <d v="2025-06-24T00:00:00"/>
    <x v="5"/>
    <x v="0"/>
    <d v="2025-06-30T00:00:00"/>
    <n v="-6"/>
    <x v="1"/>
    <x v="0"/>
    <s v="IDR"/>
    <s v="1800000332"/>
    <n v="20139840"/>
    <s v="Biaya Pemusnahan Limbah Sludge IPAL ex PT JSLH"/>
    <d v="2025-05-31T00:00:00"/>
    <s v="1800000332"/>
    <x v="0"/>
  </r>
  <r>
    <n v="101118"/>
    <x v="53"/>
    <x v="0"/>
    <s v="1400070011"/>
    <s v="11123101"/>
    <s v="1800000354"/>
    <d v="2025-06-24T00:00:00"/>
    <d v="2025-06-24T00:00:00"/>
    <x v="5"/>
    <x v="0"/>
    <d v="2025-06-30T00:00:00"/>
    <n v="-6"/>
    <x v="1"/>
    <x v="0"/>
    <s v="IDR"/>
    <s v="1800000354"/>
    <n v="22840137"/>
    <s v="Biaya Pemusnahan Limbah Bottom Ash ex PT SPD"/>
    <d v="2025-05-31T00:00:00"/>
    <s v="1800000354"/>
    <x v="0"/>
  </r>
  <r>
    <n v="100733"/>
    <x v="49"/>
    <x v="0"/>
    <s v="1400070116"/>
    <s v="11123101"/>
    <s v="1800000330"/>
    <d v="2025-06-24T00:00:00"/>
    <d v="2025-06-24T00:00:00"/>
    <x v="5"/>
    <x v="0"/>
    <d v="2025-06-30T00:00:00"/>
    <n v="-6"/>
    <x v="1"/>
    <x v="0"/>
    <s v="IDR"/>
    <s v="1800000330"/>
    <n v="63203400"/>
    <s v="Biaya Pemusnahan Limbah Karbon Aktif ex PT JSLH"/>
    <d v="2025-05-31T00:00:00"/>
    <s v="1800000330"/>
    <x v="0"/>
  </r>
  <r>
    <n v="100733"/>
    <x v="49"/>
    <x v="0"/>
    <s v="1400070245"/>
    <s v="11123101"/>
    <s v="1800000333"/>
    <d v="2025-06-24T00:00:00"/>
    <d v="2025-06-24T00:00:00"/>
    <x v="5"/>
    <x v="0"/>
    <d v="2025-06-30T00:00:00"/>
    <n v="-6"/>
    <x v="1"/>
    <x v="0"/>
    <s v="IDR"/>
    <s v="1800000333"/>
    <n v="122136630"/>
    <s v="Biaya Pemusnahan Limbah SBE ex PT JSLH"/>
    <d v="2025-05-31T00:00:00"/>
    <s v="1800000333"/>
    <x v="0"/>
  </r>
  <r>
    <n v="100733"/>
    <x v="49"/>
    <x v="0"/>
    <s v="1400070067"/>
    <s v="11123101"/>
    <s v="1800000329"/>
    <d v="2025-06-24T00:00:00"/>
    <d v="2025-06-24T00:00:00"/>
    <x v="5"/>
    <x v="0"/>
    <d v="2025-06-30T00:00:00"/>
    <n v="-6"/>
    <x v="1"/>
    <x v="0"/>
    <s v="IDR"/>
    <s v="1800000329"/>
    <n v="350872665"/>
    <s v="Biaya Pemusnahan Limbah FABA ex PT JSLH"/>
    <d v="2025-05-31T00:00:00"/>
    <s v="1800000329"/>
    <x v="0"/>
  </r>
  <r>
    <n v="100012"/>
    <x v="110"/>
    <x v="1"/>
    <s v="0100006123"/>
    <n v="0"/>
    <n v="0"/>
    <d v="2025-06-25T00:00:00"/>
    <d v="2025-06-25T00:00:00"/>
    <x v="5"/>
    <x v="0"/>
    <d v="2025-04-30T00:00:00"/>
    <n v="56"/>
    <x v="4"/>
    <x v="3"/>
    <s v="IDR"/>
    <s v="1400000214"/>
    <n v="954440"/>
    <s v="Kurang Bayar Tagihan Air Bersih SILOG - Juli 24"/>
    <d v="2025-04-30T00:00:00"/>
    <s v="1800000316"/>
    <x v="6"/>
  </r>
  <r>
    <n v="100012"/>
    <x v="110"/>
    <x v="1"/>
    <s v="0100006124"/>
    <n v="0"/>
    <n v="0"/>
    <d v="2025-06-25T00:00:00"/>
    <d v="2025-06-25T00:00:00"/>
    <x v="5"/>
    <x v="0"/>
    <d v="2025-04-30T00:00:00"/>
    <n v="56"/>
    <x v="4"/>
    <x v="3"/>
    <s v="IDR"/>
    <s v="1400000214"/>
    <n v="1252970"/>
    <s v="Kurang Bayar Tagihan Air Bersih SILOG - Agustus 24"/>
    <d v="2025-04-30T00:00:00"/>
    <s v="1800000360"/>
    <x v="6"/>
  </r>
  <r>
    <n v="100012"/>
    <x v="110"/>
    <x v="1"/>
    <s v="0100006125"/>
    <n v="0"/>
    <n v="0"/>
    <d v="2025-06-25T00:00:00"/>
    <d v="2025-06-25T00:00:00"/>
    <x v="5"/>
    <x v="0"/>
    <d v="2025-04-30T00:00:00"/>
    <n v="56"/>
    <x v="4"/>
    <x v="3"/>
    <s v="IDR"/>
    <s v="1400000214"/>
    <n v="1512980"/>
    <s v="Kurang Bayar Tagihan Air Bersih SILOG - Sep 24"/>
    <d v="2025-04-30T00:00:00"/>
    <s v="1800000404"/>
    <x v="6"/>
  </r>
  <r>
    <n v="101531"/>
    <x v="1"/>
    <x v="0"/>
    <s v="1400071682"/>
    <s v="11125421"/>
    <s v="PAID BY CMS BANK SYARIAH INDONESIA KC SURABAYA BAS"/>
    <d v="2025-06-25T00:00:00"/>
    <d v="2025-06-25T00:00:00"/>
    <x v="5"/>
    <x v="0"/>
    <d v="2025-05-30T00:00:00"/>
    <n v="26"/>
    <x v="0"/>
    <x v="0"/>
    <s v="IDR"/>
    <s v="1800000251"/>
    <n v="68871868"/>
    <s v="Biaya Pemusnahan Limbah Non B3 ex PT MHK"/>
    <d v="2025-04-30T00:00:00"/>
    <s v="1800000251"/>
    <x v="0"/>
  </r>
  <r>
    <n v="101493"/>
    <x v="57"/>
    <x v="0"/>
    <s v="1400071680"/>
    <s v="11123101"/>
    <s v="PAID BY CMS BANK BCA RN 7100000501"/>
    <d v="2025-06-25T00:00:00"/>
    <d v="2025-06-25T00:00:00"/>
    <x v="5"/>
    <x v="0"/>
    <d v="2025-04-30T00:00:00"/>
    <n v="56"/>
    <x v="4"/>
    <x v="3"/>
    <s v="IDR"/>
    <s v="1800000205"/>
    <n v="103700311"/>
    <s v="Biaya Pemusnahan Limbah FABA ex PT SLG"/>
    <d v="2025-03-31T00:00:00"/>
    <s v="1800000205"/>
    <x v="0"/>
  </r>
  <r>
    <n v="101493"/>
    <x v="57"/>
    <x v="0"/>
    <s v="1400071681"/>
    <s v="11123101"/>
    <s v="PAID BY CMS BANK BCA RN 7100000502"/>
    <d v="2025-06-25T00:00:00"/>
    <d v="2025-06-25T00:00:00"/>
    <x v="5"/>
    <x v="0"/>
    <d v="2025-04-30T00:00:00"/>
    <n v="56"/>
    <x v="4"/>
    <x v="3"/>
    <s v="IDR"/>
    <s v="1800000206"/>
    <n v="206653100"/>
    <s v="Biaya Pemusnahan Limbah Sludge Paper ex PT SLG"/>
    <d v="2025-03-31T00:00:00"/>
    <s v="1800000206"/>
    <x v="0"/>
  </r>
  <r>
    <n v="101490"/>
    <x v="15"/>
    <x v="0"/>
    <s v="1400071973"/>
    <s v="11123101"/>
    <s v="PT. PUTRA BIMA INTERNUSA"/>
    <d v="2025-06-26T00:00:00"/>
    <d v="2025-06-26T00:00:00"/>
    <x v="5"/>
    <x v="0"/>
    <d v="2025-06-30T00:00:00"/>
    <n v="-4"/>
    <x v="1"/>
    <x v="0"/>
    <s v="IDR"/>
    <s v="1800000339"/>
    <n v="783216"/>
    <s v="Biaya Pemusnahan Limbah RDF ex P PBI"/>
    <d v="2025-05-31T00:00:00"/>
    <s v="1800000339"/>
    <x v="0"/>
  </r>
  <r>
    <n v="101490"/>
    <x v="15"/>
    <x v="0"/>
    <s v="1400071973"/>
    <s v="11123101"/>
    <s v="PT. PUTRA BIMA INTERNUSA"/>
    <d v="2025-06-26T00:00:00"/>
    <d v="2025-06-26T00:00:00"/>
    <x v="5"/>
    <x v="0"/>
    <d v="2025-06-30T00:00:00"/>
    <n v="-4"/>
    <x v="1"/>
    <x v="0"/>
    <s v="IDR"/>
    <s v="1800000338"/>
    <n v="1771560"/>
    <s v="Biaya Pemusnahan Limbah Non B3 ex P PBI"/>
    <d v="2025-05-31T00:00:00"/>
    <s v="1800000338"/>
    <x v="0"/>
  </r>
  <r>
    <n v="101490"/>
    <x v="15"/>
    <x v="0"/>
    <s v="1400071973"/>
    <s v="11123101"/>
    <s v="PT. PUTRA BIMA INTERNUSA"/>
    <d v="2025-06-26T00:00:00"/>
    <d v="2025-06-26T00:00:00"/>
    <x v="5"/>
    <x v="0"/>
    <d v="2025-06-30T00:00:00"/>
    <n v="-4"/>
    <x v="1"/>
    <x v="0"/>
    <s v="IDR"/>
    <s v="1800000340"/>
    <n v="4244640"/>
    <s v="Biaya Pemusnahan Limbah Sludge IPAL ex PT PBI"/>
    <d v="2025-05-31T00:00:00"/>
    <s v="1800000340"/>
    <x v="0"/>
  </r>
  <r>
    <n v="101490"/>
    <x v="15"/>
    <x v="0"/>
    <s v="1400071973"/>
    <s v="11123101"/>
    <s v="PT. PUTRA BIMA INTERNUSA"/>
    <d v="2025-06-26T00:00:00"/>
    <d v="2025-06-26T00:00:00"/>
    <x v="5"/>
    <x v="0"/>
    <d v="2025-06-30T00:00:00"/>
    <n v="-4"/>
    <x v="1"/>
    <x v="0"/>
    <s v="IDR"/>
    <s v="1800000337"/>
    <n v="6929730"/>
    <s v="Biaya Pemusnahan Limbah Karbon Aktif ex PT PBI"/>
    <d v="2025-05-31T00:00:00"/>
    <s v="1800000337"/>
    <x v="0"/>
  </r>
  <r>
    <n v="101490"/>
    <x v="15"/>
    <x v="0"/>
    <s v="1400071973"/>
    <s v="11123101"/>
    <s v="PT. PUTRA BIMA INTERNUSA"/>
    <d v="2025-06-26T00:00:00"/>
    <d v="2025-06-26T00:00:00"/>
    <x v="5"/>
    <x v="0"/>
    <d v="2025-06-30T00:00:00"/>
    <n v="-4"/>
    <x v="1"/>
    <x v="0"/>
    <s v="IDR"/>
    <s v="1800000335"/>
    <n v="19874439"/>
    <s v="Biaya Pemusnahan Limbah Bottom Ash NonB3 ex PT PBI"/>
    <d v="2025-05-31T00:00:00"/>
    <s v="1800000335"/>
    <x v="0"/>
  </r>
  <r>
    <n v="101490"/>
    <x v="15"/>
    <x v="0"/>
    <s v="1400071973"/>
    <s v="11123101"/>
    <s v="PT. PUTRA BIMA INTERNUSA"/>
    <d v="2025-06-26T00:00:00"/>
    <d v="2025-06-26T00:00:00"/>
    <x v="5"/>
    <x v="0"/>
    <d v="2025-06-30T00:00:00"/>
    <n v="-4"/>
    <x v="1"/>
    <x v="0"/>
    <s v="IDR"/>
    <s v="1800000342"/>
    <n v="23545320"/>
    <s v="Biaya Pemusnahan Limbah Sludge Paper ex PT PBI"/>
    <d v="2025-05-31T00:00:00"/>
    <s v="1800000342"/>
    <x v="0"/>
  </r>
  <r>
    <n v="101490"/>
    <x v="15"/>
    <x v="0"/>
    <s v="1400071973"/>
    <s v="11123101"/>
    <s v="PT. PUTRA BIMA INTERNUSA"/>
    <d v="2025-06-26T00:00:00"/>
    <d v="2025-06-26T00:00:00"/>
    <x v="5"/>
    <x v="0"/>
    <d v="2025-06-30T00:00:00"/>
    <n v="-4"/>
    <x v="1"/>
    <x v="0"/>
    <s v="IDR"/>
    <s v="1800000341"/>
    <n v="26809164"/>
    <s v="Biaya Pemusnahan Limbah Sludge Non B3 ex PT PBI"/>
    <d v="2025-05-31T00:00:00"/>
    <s v="1800000341"/>
    <x v="0"/>
  </r>
  <r>
    <n v="101490"/>
    <x v="15"/>
    <x v="0"/>
    <s v="1400071973"/>
    <s v="11123101"/>
    <s v="PT. PUTRA BIMA INTERNUSA"/>
    <d v="2025-06-26T00:00:00"/>
    <d v="2025-06-26T00:00:00"/>
    <x v="5"/>
    <x v="0"/>
    <d v="2025-06-30T00:00:00"/>
    <n v="-4"/>
    <x v="1"/>
    <x v="0"/>
    <s v="IDR"/>
    <s v="1800000336"/>
    <n v="80364999"/>
    <s v="Biaya Pemusnahan Limbah FABA ex PT PBI"/>
    <d v="2025-05-31T00:00:00"/>
    <s v="1800000336"/>
    <x v="0"/>
  </r>
  <r>
    <n v="101284"/>
    <x v="54"/>
    <x v="1"/>
    <s v="1400000278"/>
    <s v="11121161"/>
    <s v="Pembayaran Bagi Hasil Tahun 2020-2021"/>
    <d v="2025-06-27T00:00:00"/>
    <d v="2025-06-27T00:00:00"/>
    <x v="5"/>
    <x v="0"/>
    <d v="2025-05-27T00:00:00"/>
    <n v="31"/>
    <x v="4"/>
    <x v="3"/>
    <s v="IDR"/>
    <s v="1400000247"/>
    <n v="200000000"/>
    <s v="Kurang Bayar Pembayaran Bagi Hasil Tahun 2020-2021"/>
    <d v="2025-05-27T00:00:00"/>
    <s v="1800000283"/>
    <x v="10"/>
  </r>
  <r>
    <n v="101684"/>
    <x v="125"/>
    <x v="1"/>
    <s v="1400000277"/>
    <s v="11121161"/>
    <s v="DIVIDEN SMBR TAHUN BUKU 2024"/>
    <d v="2025-06-27T00:00:00"/>
    <d v="2025-06-27T00:00:00"/>
    <x v="5"/>
    <x v="0"/>
    <d v="2025-07-19T00:00:00"/>
    <n v="-22"/>
    <x v="1"/>
    <x v="0"/>
    <s v="IDR"/>
    <s v="1800000298"/>
    <n v="19519799997"/>
    <s v="DIVIDEN SMBR TAHUN BUKU 2024"/>
    <d v="2025-06-19T00:00:00"/>
    <s v="1800000298"/>
    <x v="17"/>
  </r>
  <r>
    <n v="100000"/>
    <x v="22"/>
    <x v="1"/>
    <s v="1400000279"/>
    <s v="11125421"/>
    <s v="PAID BY CMS BANK SYARIAH INDONESIA KC SURABAYA BAS"/>
    <d v="2025-06-30T00:00:00"/>
    <d v="2025-06-30T00:00:00"/>
    <x v="5"/>
    <x v="0"/>
    <d v="2025-06-30T00:00:00"/>
    <n v="0"/>
    <x v="0"/>
    <x v="0"/>
    <s v="IDR"/>
    <s v="1800000260"/>
    <n v="331700"/>
    <s v="Penagihan Penyediaan Air Bersih Mei 2025"/>
    <d v="2025-05-31T00:00:00"/>
    <s v="1800000260"/>
    <x v="6"/>
  </r>
  <r>
    <n v="100003"/>
    <x v="44"/>
    <x v="1"/>
    <s v="1400000282"/>
    <s v="11121161"/>
    <s v="PAID BY CMS BANK MANDIRI KC GRESIK RN 2100001631"/>
    <d v="2025-06-30T00:00:00"/>
    <d v="2025-06-30T00:00:00"/>
    <x v="5"/>
    <x v="0"/>
    <d v="2025-06-30T00:00:00"/>
    <n v="0"/>
    <x v="0"/>
    <x v="0"/>
    <s v="IDR"/>
    <s v="1800000263"/>
    <n v="417300"/>
    <s v="Penagihan Penyediaan Air Bersih Mei 2025"/>
    <d v="2025-05-31T00:00:00"/>
    <s v="1800000263"/>
    <x v="6"/>
  </r>
  <r>
    <n v="101812"/>
    <x v="93"/>
    <x v="0"/>
    <s v="1400000267"/>
    <s v="11121161"/>
    <s v=" Tagihan Analisa LAB Uji Permeability - Juni 25"/>
    <d v="2025-06-30T00:00:00"/>
    <d v="2025-06-30T00:00:00"/>
    <x v="5"/>
    <x v="0"/>
    <d v="2025-07-30T00:00:00"/>
    <n v="-30"/>
    <x v="1"/>
    <x v="0"/>
    <s v="IDR"/>
    <s v="1800000295"/>
    <n v="1164120"/>
    <s v="Tagihan Analisa LAB Uji Permeability - Juni 25"/>
    <d v="2025-06-30T00:00:00"/>
    <s v="1800000295"/>
    <x v="11"/>
  </r>
  <r>
    <n v="101532"/>
    <x v="60"/>
    <x v="0"/>
    <s v="1400000264"/>
    <s v="11121161"/>
    <s v="Tagihan Analisa LAB Uji Permeability - Juni 25"/>
    <d v="2025-06-30T00:00:00"/>
    <d v="2025-06-30T00:00:00"/>
    <x v="5"/>
    <x v="0"/>
    <d v="2025-07-30T00:00:00"/>
    <n v="-30"/>
    <x v="1"/>
    <x v="0"/>
    <s v="IDR"/>
    <s v="1800000294"/>
    <n v="1552160"/>
    <s v="Tagihan Analisa LAB Uji Permeability - Juni 25"/>
    <d v="2025-06-30T00:00:00"/>
    <s v="1800000294"/>
    <x v="11"/>
  </r>
  <r>
    <n v="100142"/>
    <x v="45"/>
    <x v="0"/>
    <s v="1400073674"/>
    <s v="11121161"/>
    <s v="Tagihan Listrik INDOSAT Feb 25"/>
    <d v="2025-06-30T00:00:00"/>
    <d v="2025-06-30T00:00:00"/>
    <x v="5"/>
    <x v="0"/>
    <d v="2025-06-01T00:00:00"/>
    <n v="29"/>
    <x v="0"/>
    <x v="0"/>
    <s v="IDR"/>
    <s v="1800000238"/>
    <n v="1589577"/>
    <s v="Tagihan Listrik INDOSAT Feb 25"/>
    <d v="2025-05-02T00:00:00"/>
    <s v="1800000238"/>
    <x v="1"/>
  </r>
  <r>
    <n v="100142"/>
    <x v="45"/>
    <x v="0"/>
    <s v="1400073675"/>
    <s v="11121161"/>
    <s v="Tagihan Listrik INDOSAT Mar 25"/>
    <d v="2025-06-30T00:00:00"/>
    <d v="2025-06-30T00:00:00"/>
    <x v="5"/>
    <x v="0"/>
    <d v="2025-07-02T00:00:00"/>
    <n v="-2"/>
    <x v="1"/>
    <x v="0"/>
    <s v="IDR"/>
    <s v="1800000317"/>
    <n v="1774147"/>
    <s v="Tagihan Listrik INDOSAT Mar 25"/>
    <d v="2025-06-02T00:00:00"/>
    <s v="1800000317"/>
    <x v="1"/>
  </r>
  <r>
    <n v="101728"/>
    <x v="126"/>
    <x v="0"/>
    <s v="1400064145"/>
    <s v="11121161"/>
    <s v="UM PNDP GS MEI SMP KHOIRUNNAS"/>
    <d v="2025-06-30T00:00:00"/>
    <d v="2025-06-30T00:00:00"/>
    <x v="5"/>
    <x v="0"/>
    <d v="2025-06-30T00:00:00"/>
    <n v="0"/>
    <x v="0"/>
    <x v="0"/>
    <s v="IDR"/>
    <s v="1800000373"/>
    <n v="2000000"/>
    <s v="PENDAPATAN GRAHA SANDIYA MEI 2025"/>
    <d v="2025-06-30T00:00:00"/>
    <s v="1800000373"/>
    <x v="7"/>
  </r>
  <r>
    <n v="101859"/>
    <x v="39"/>
    <x v="0"/>
    <s v="1400064144"/>
    <s v="11121161"/>
    <s v="UM PNDP GS MEI ASIYAH"/>
    <d v="2025-06-30T00:00:00"/>
    <d v="2025-06-30T00:00:00"/>
    <x v="5"/>
    <x v="0"/>
    <d v="2025-06-30T00:00:00"/>
    <n v="0"/>
    <x v="0"/>
    <x v="0"/>
    <s v="IDR"/>
    <s v="1800000374"/>
    <n v="2000000"/>
    <s v="PENDAPATAN GRAHA SANDIYA MEI 2025"/>
    <d v="2025-06-30T00:00:00"/>
    <s v="1800000374"/>
    <x v="7"/>
  </r>
  <r>
    <n v="101920"/>
    <x v="127"/>
    <x v="0"/>
    <s v="1400064143"/>
    <s v="11121161"/>
    <s v="UM PNDP GS MEI FERNANDA FADHLI FAKHRUDDIN"/>
    <d v="2025-06-30T00:00:00"/>
    <d v="2025-06-30T00:00:00"/>
    <x v="5"/>
    <x v="0"/>
    <d v="2025-06-30T00:00:00"/>
    <n v="0"/>
    <x v="0"/>
    <x v="0"/>
    <s v="IDR"/>
    <s v="1800000375"/>
    <n v="2000000"/>
    <s v="PENDAPATAN GRAHA SANDIYA MEI 2025"/>
    <d v="2025-06-30T00:00:00"/>
    <s v="1800000375"/>
    <x v="7"/>
  </r>
  <r>
    <n v="101921"/>
    <x v="128"/>
    <x v="0"/>
    <s v="1400064136"/>
    <s v="11121161"/>
    <s v="UM PNDP GS MEI SUNTORO"/>
    <d v="2025-06-30T00:00:00"/>
    <d v="2025-06-30T00:00:00"/>
    <x v="5"/>
    <x v="0"/>
    <d v="2025-06-30T00:00:00"/>
    <n v="0"/>
    <x v="0"/>
    <x v="0"/>
    <s v="IDR"/>
    <s v="1800000376"/>
    <n v="2000000"/>
    <s v="PENDAPATAN GRAHA SANDIYA MEI 2025"/>
    <d v="2025-06-30T00:00:00"/>
    <s v="1800000376"/>
    <x v="7"/>
  </r>
  <r>
    <n v="101922"/>
    <x v="129"/>
    <x v="0"/>
    <s v="1400064137"/>
    <s v="11121161"/>
    <s v="UM PNDP GS MEI FAKHRI YULIANTONO"/>
    <d v="2025-06-30T00:00:00"/>
    <d v="2025-06-30T00:00:00"/>
    <x v="5"/>
    <x v="0"/>
    <d v="2025-06-30T00:00:00"/>
    <n v="0"/>
    <x v="0"/>
    <x v="0"/>
    <s v="IDR"/>
    <s v="1800000377"/>
    <n v="2000000"/>
    <s v="PENDAPATAN GRAHA SANDIYA MEI 2025"/>
    <d v="2025-06-30T00:00:00"/>
    <s v="1800000377"/>
    <x v="7"/>
  </r>
  <r>
    <n v="101923"/>
    <x v="130"/>
    <x v="0"/>
    <s v="1400064147"/>
    <s v="11121161"/>
    <s v="UM PNDP GS MEI ACHMAD SHODIQ"/>
    <d v="2025-06-30T00:00:00"/>
    <d v="2025-06-30T00:00:00"/>
    <x v="5"/>
    <x v="0"/>
    <d v="2025-06-30T00:00:00"/>
    <n v="0"/>
    <x v="0"/>
    <x v="0"/>
    <s v="IDR"/>
    <s v="1800000378"/>
    <n v="2000000"/>
    <s v="PENDAPATAN GRAHA SANDIYA MEI 2025"/>
    <d v="2025-06-30T00:00:00"/>
    <s v="1800000378"/>
    <x v="7"/>
  </r>
  <r>
    <n v="101924"/>
    <x v="131"/>
    <x v="0"/>
    <s v="1400064146"/>
    <s v="11121161"/>
    <s v="UM PNDP GS MEI R DODY SUPRIYODI"/>
    <d v="2025-06-30T00:00:00"/>
    <d v="2025-06-30T00:00:00"/>
    <x v="5"/>
    <x v="0"/>
    <d v="2025-06-30T00:00:00"/>
    <n v="0"/>
    <x v="0"/>
    <x v="0"/>
    <s v="IDR"/>
    <s v="1800000379"/>
    <n v="2000000"/>
    <s v="PENDAPATAN GRAHA SANDIYA MEI 2025"/>
    <d v="2025-06-30T00:00:00"/>
    <s v="1800000379"/>
    <x v="7"/>
  </r>
  <r>
    <n v="101305"/>
    <x v="9"/>
    <x v="1"/>
    <s v="1400000283"/>
    <s v="11125421"/>
    <s v="PAID BY CMS BANK SYARIAH INDONESIA KC SURABAYA BAS"/>
    <d v="2025-06-30T00:00:00"/>
    <d v="2025-06-30T00:00:00"/>
    <x v="5"/>
    <x v="0"/>
    <d v="2025-06-30T00:00:00"/>
    <n v="0"/>
    <x v="0"/>
    <x v="0"/>
    <s v="IDR"/>
    <s v="1800000232"/>
    <n v="4449548"/>
    <s v="Pot. Gaji Kary. Penugasan SIG - SID  04.2025"/>
    <d v="2025-05-31T00:00:00"/>
    <s v="1800000232"/>
    <x v="3"/>
  </r>
  <r>
    <n v="100120"/>
    <x v="24"/>
    <x v="0"/>
    <s v="1400000281"/>
    <s v="11125421"/>
    <s v="PAID BY CMS BANK SYARIAH INDONESIA KC SURABAYA BAS"/>
    <d v="2025-06-30T00:00:00"/>
    <d v="2025-06-30T00:00:00"/>
    <x v="5"/>
    <x v="0"/>
    <d v="2025-07-02T00:00:00"/>
    <n v="-2"/>
    <x v="1"/>
    <x v="0"/>
    <s v="IDR"/>
    <s v="1800000255"/>
    <n v="5702039"/>
    <s v="Biaya Tagihan Listrik Telkomsel Mei 2025"/>
    <d v="2025-06-02T00:00:00"/>
    <s v="1800000255"/>
    <x v="1"/>
  </r>
  <r>
    <n v="101886"/>
    <x v="33"/>
    <x v="0"/>
    <s v="1400064135"/>
    <s v="11121161"/>
    <s v="UMPNDP GS MEI ACHMAD SHODIQ"/>
    <d v="2025-06-30T00:00:00"/>
    <d v="2025-06-30T00:00:00"/>
    <x v="5"/>
    <x v="0"/>
    <d v="2025-06-30T00:00:00"/>
    <n v="0"/>
    <x v="0"/>
    <x v="0"/>
    <s v="IDR"/>
    <s v="1800000380"/>
    <n v="9392500"/>
    <s v="PENDAPATAN GRAHA SANDIYA MEI 2025"/>
    <d v="2025-06-30T00:00:00"/>
    <s v="1800000380"/>
    <x v="7"/>
  </r>
  <r>
    <n v="100136"/>
    <x v="132"/>
    <x v="0"/>
    <s v="1400000284"/>
    <s v="11121161"/>
    <s v="Bayar Pemusnahan FABA-2 ex PT ARU (Partial Payment"/>
    <d v="2025-06-30T00:00:00"/>
    <d v="2025-06-30T00:00:00"/>
    <x v="5"/>
    <x v="0"/>
    <d v="2019-05-30T00:00:00"/>
    <n v="2223"/>
    <x v="6"/>
    <x v="5"/>
    <s v="IDR"/>
    <s v="1800000649"/>
    <n v="10000000"/>
    <s v="Pemusnahan FABA-2 ex PT ARU"/>
    <d v="2019-04-30T00:00:00"/>
    <s v="1800000649"/>
    <x v="0"/>
  </r>
  <r>
    <n v="101906"/>
    <x v="96"/>
    <x v="0"/>
    <s v="1400064142"/>
    <s v="11121161"/>
    <s v="PEL PNDP GS MEI FARA MAHENDRA WIJAYA"/>
    <d v="2025-06-30T00:00:00"/>
    <d v="2025-06-30T00:00:00"/>
    <x v="5"/>
    <x v="0"/>
    <d v="2025-06-30T00:00:00"/>
    <n v="0"/>
    <x v="0"/>
    <x v="0"/>
    <s v="IDR"/>
    <s v="1800000385"/>
    <n v="12150000"/>
    <s v="PENDAPATAN GRAHA SANDIYA MEI 2025"/>
    <d v="2025-06-30T00:00:00"/>
    <s v="1800000385"/>
    <x v="7"/>
  </r>
  <r>
    <n v="100018"/>
    <x v="35"/>
    <x v="1"/>
    <s v="1400000280"/>
    <s v="11125421"/>
    <s v="PAID BY CMS BANK SYARIAH INDONESIA KC SURABAYA BAS"/>
    <d v="2025-06-30T00:00:00"/>
    <d v="2025-06-30T00:00:00"/>
    <x v="5"/>
    <x v="0"/>
    <d v="2025-06-30T00:00:00"/>
    <n v="0"/>
    <x v="0"/>
    <x v="0"/>
    <s v="IDR"/>
    <s v="1800000234"/>
    <n v="12751127"/>
    <s v="Pot. Gaji Kary. Penugasan SIG - SMBR 04.2025"/>
    <d v="2025-05-31T00:00:00"/>
    <s v="1800000234"/>
    <x v="3"/>
  </r>
  <r>
    <n v="101821"/>
    <x v="133"/>
    <x v="0"/>
    <s v="1400064139"/>
    <s v="11121161"/>
    <s v="PEL PNDP GS MEI SRI WATI"/>
    <d v="2025-06-30T00:00:00"/>
    <d v="2025-06-30T00:00:00"/>
    <x v="5"/>
    <x v="0"/>
    <d v="2025-06-30T00:00:00"/>
    <n v="0"/>
    <x v="0"/>
    <x v="0"/>
    <s v="IDR"/>
    <s v="1800000383"/>
    <n v="14979000"/>
    <s v="PENDAPATAN GRAHA SANDIYA MEI 2025"/>
    <d v="2025-06-30T00:00:00"/>
    <s v="1800000383"/>
    <x v="7"/>
  </r>
  <r>
    <n v="101919"/>
    <x v="134"/>
    <x v="0"/>
    <s v="1400064141"/>
    <s v="11121161"/>
    <s v="PEL PNDP GS MEI KUSDIYAH"/>
    <d v="2025-06-30T00:00:00"/>
    <d v="2025-06-30T00:00:00"/>
    <x v="5"/>
    <x v="0"/>
    <d v="2025-06-30T00:00:00"/>
    <n v="0"/>
    <x v="0"/>
    <x v="0"/>
    <s v="IDR"/>
    <s v="1800000381"/>
    <n v="15230000"/>
    <s v="PENDAPATAN GRAHA SANDIYA MEI 2025"/>
    <d v="2025-06-30T00:00:00"/>
    <s v="1800000381"/>
    <x v="7"/>
  </r>
  <r>
    <n v="101408"/>
    <x v="135"/>
    <x v="0"/>
    <s v="1400064138"/>
    <s v="11121161"/>
    <s v="PEL PNDP GS MEI Sulami (SMP N 1 Merakurak)"/>
    <d v="2025-06-30T00:00:00"/>
    <d v="2025-06-30T00:00:00"/>
    <x v="5"/>
    <x v="0"/>
    <d v="2025-06-30T00:00:00"/>
    <n v="0"/>
    <x v="0"/>
    <x v="0"/>
    <s v="IDR"/>
    <s v="1800000384"/>
    <n v="16503500"/>
    <s v="PENDAPATAN GRAHA SANDIYA MEI 2025"/>
    <d v="2025-06-30T00:00:00"/>
    <s v="1800000384"/>
    <x v="7"/>
  </r>
  <r>
    <n v="100331"/>
    <x v="136"/>
    <x v="0"/>
    <s v="1400064140"/>
    <s v="11121161"/>
    <s v="PEL PNDP GS MEI SMP N 3 Tuban"/>
    <d v="2025-06-30T00:00:00"/>
    <d v="2025-06-30T00:00:00"/>
    <x v="5"/>
    <x v="0"/>
    <d v="2025-06-30T00:00:00"/>
    <n v="0"/>
    <x v="0"/>
    <x v="0"/>
    <s v="IDR"/>
    <s v="1800000382"/>
    <n v="16678000"/>
    <s v="PENDAPATAN GRAHA SANDIYA MEI 2025"/>
    <d v="2025-06-30T00:00:00"/>
    <s v="1800000382"/>
    <x v="7"/>
  </r>
  <r>
    <n v="100094"/>
    <x v="80"/>
    <x v="0"/>
    <s v="1400000254"/>
    <s v="11121161"/>
    <s v="TAGIHAN KLAIM MARINE CARGO - ACA JUNI 2025"/>
    <d v="2025-06-30T00:00:00"/>
    <d v="2025-06-30T00:00:00"/>
    <x v="5"/>
    <x v="0"/>
    <d v="2025-06-30T00:00:00"/>
    <n v="0"/>
    <x v="0"/>
    <x v="0"/>
    <s v="IDR"/>
    <s v="1800000277"/>
    <n v="52408088"/>
    <s v="TAGIHAN KLAIM MARINE CARGO - ACA JUNI 2025"/>
    <d v="2025-06-30T00:00:00"/>
    <s v="1800000277"/>
    <x v="14"/>
  </r>
  <r>
    <n v="100126"/>
    <x v="12"/>
    <x v="0"/>
    <s v="1400073721"/>
    <s v="11121161"/>
    <s v="Biaya Pemusnahan Limbah Sludge Paper ex PT TMI"/>
    <d v="2025-06-30T00:00:00"/>
    <d v="2025-06-30T00:00:00"/>
    <x v="5"/>
    <x v="0"/>
    <d v="2025-01-30T00:00:00"/>
    <n v="151"/>
    <x v="2"/>
    <x v="1"/>
    <s v="IDR"/>
    <s v="1800000836"/>
    <n v="106290936"/>
    <s v="Biaya Pemusnahan Limbah Sludge Paper ex PT TMI"/>
    <d v="2024-12-31T00:00:00"/>
    <s v="1800000836"/>
    <x v="0"/>
  </r>
  <r>
    <n v="100712"/>
    <x v="51"/>
    <x v="0"/>
    <s v="1400073610"/>
    <s v="11121161"/>
    <s v="Biaya Pemusnahan Limbah FABA ex PT ANT"/>
    <d v="2025-06-30T00:00:00"/>
    <d v="2025-06-30T00:00:00"/>
    <x v="5"/>
    <x v="0"/>
    <d v="2025-06-30T00:00:00"/>
    <n v="0"/>
    <x v="0"/>
    <x v="0"/>
    <s v="IDR"/>
    <s v="1800000321"/>
    <n v="151978046"/>
    <s v="Biaya Pemusnahan Limbah FABA ex PT ANT"/>
    <d v="2025-05-31T00:00:00"/>
    <s v="1800000321"/>
    <x v="0"/>
  </r>
  <r>
    <n v="100093"/>
    <x v="79"/>
    <x v="0"/>
    <s v="1400000253"/>
    <s v="11121161"/>
    <s v="Tag. Klaim Electrical Supply - Jasindon JUN 25"/>
    <d v="2025-06-30T00:00:00"/>
    <d v="2025-06-30T00:00:00"/>
    <x v="5"/>
    <x v="0"/>
    <d v="2025-06-30T00:00:00"/>
    <n v="0"/>
    <x v="0"/>
    <x v="0"/>
    <s v="IDR"/>
    <s v="1800000278"/>
    <n v="408902100"/>
    <s v="Tag. Klaim Electrical Supply - Jasindon JUN 25"/>
    <d v="2025-06-30T00:00:00"/>
    <s v="1800000278"/>
    <x v="14"/>
  </r>
  <r>
    <n v="100014"/>
    <x v="105"/>
    <x v="1"/>
    <s v="1400000298"/>
    <s v="11121871"/>
    <s v="SWEEPING SEMEN TONASA"/>
    <d v="2025-07-03T00:00:00"/>
    <d v="2025-07-03T00:00:00"/>
    <x v="6"/>
    <x v="0"/>
    <d v="2025-07-02T00:00:00"/>
    <n v="1"/>
    <x v="0"/>
    <x v="0"/>
    <s v="IDR"/>
    <s v="1400000297"/>
    <n v="10000000000"/>
    <s v=" DIVIDEN ST TAHUN BUKU 2024"/>
    <d v="2025-07-02T00:00:00"/>
    <s v="1800000346"/>
    <x v="17"/>
  </r>
  <r>
    <n v="100014"/>
    <x v="105"/>
    <x v="1"/>
    <s v="1400000299"/>
    <s v="11121871"/>
    <s v="SWEEPING SEMEN TONASA"/>
    <d v="2025-07-04T00:00:00"/>
    <d v="2025-07-04T00:00:00"/>
    <x v="6"/>
    <x v="0"/>
    <d v="2025-07-03T00:00:00"/>
    <n v="1"/>
    <x v="0"/>
    <x v="0"/>
    <s v="IDR"/>
    <s v="1400000298"/>
    <n v="10000000000"/>
    <s v=" DIVIDEN ST TAHUN BUKU 2024"/>
    <d v="2025-07-03T00:00:00"/>
    <s v="1800000346"/>
    <x v="17"/>
  </r>
  <r>
    <n v="100014"/>
    <x v="105"/>
    <x v="1"/>
    <s v="1400000300"/>
    <s v="11121871"/>
    <s v="SWEEPING SEMEN TONASA"/>
    <d v="2025-07-07T00:00:00"/>
    <d v="2025-07-07T00:00:00"/>
    <x v="6"/>
    <x v="0"/>
    <d v="2025-07-04T00:00:00"/>
    <n v="3"/>
    <x v="0"/>
    <x v="0"/>
    <s v="IDR"/>
    <s v="1400000299"/>
    <n v="10000000000"/>
    <s v=" DIVIDEN ST TAHUN BUKU 2024"/>
    <d v="2025-07-04T00:00:00"/>
    <s v="1800000346"/>
    <x v="17"/>
  </r>
  <r>
    <n v="100009"/>
    <x v="6"/>
    <x v="1"/>
    <s v="1400000285"/>
    <s v="11125421"/>
    <s v="PAID BY CMS BANK SYARIAH INDONESIA KC SURABAYA BAS"/>
    <d v="2025-07-08T00:00:00"/>
    <d v="2025-07-08T00:00:00"/>
    <x v="6"/>
    <x v="0"/>
    <d v="2025-06-30T00:00:00"/>
    <n v="8"/>
    <x v="0"/>
    <x v="0"/>
    <s v="IDR"/>
    <s v="1800000229"/>
    <n v="19204276"/>
    <s v="Pot. Gaji Kary. Penugasan SIG - KIG 04.2025"/>
    <d v="2025-05-31T00:00:00"/>
    <s v="1800000229"/>
    <x v="3"/>
  </r>
  <r>
    <n v="100014"/>
    <x v="105"/>
    <x v="1"/>
    <s v="1400000301"/>
    <s v="11121871"/>
    <s v="SWEEPING SEMEN TONASA"/>
    <d v="2025-07-08T00:00:00"/>
    <d v="2025-07-08T00:00:00"/>
    <x v="6"/>
    <x v="0"/>
    <d v="2025-07-07T00:00:00"/>
    <n v="1"/>
    <x v="0"/>
    <x v="0"/>
    <s v="IDR"/>
    <s v="1400000300"/>
    <n v="10000000000"/>
    <s v=" DIVIDEN ST TAHUN BUKU 2024"/>
    <d v="2025-07-07T00:00:00"/>
    <s v="1800000346"/>
    <x v="17"/>
  </r>
  <r>
    <n v="100590"/>
    <x v="46"/>
    <x v="1"/>
    <s v="1400000286"/>
    <s v="11125421"/>
    <s v="PAID BY CMS BANK SYARIAH INDONESIA KC SURABAYA BAS"/>
    <d v="2025-07-09T00:00:00"/>
    <d v="2025-07-09T00:00:00"/>
    <x v="6"/>
    <x v="0"/>
    <d v="2025-05-30T00:00:00"/>
    <n v="40"/>
    <x v="4"/>
    <x v="3"/>
    <s v="IDR"/>
    <s v="1800000198"/>
    <n v="6522018"/>
    <s v="Pot. Gaji Kary. Penugasan SIG - SII 03.2025"/>
    <d v="2025-04-30T00:00:00"/>
    <s v="1800000198"/>
    <x v="3"/>
  </r>
  <r>
    <n v="101082"/>
    <x v="7"/>
    <x v="0"/>
    <s v="1400075845"/>
    <s v="11123101"/>
    <s v="PT METATU NUSANTARA JAYA"/>
    <d v="2025-07-09T00:00:00"/>
    <d v="2025-07-09T00:00:00"/>
    <x v="6"/>
    <x v="0"/>
    <d v="2025-03-30T00:00:00"/>
    <n v="101"/>
    <x v="3"/>
    <x v="2"/>
    <s v="IDR"/>
    <s v="1800000142"/>
    <n v="8658000"/>
    <s v="Biaya Pemusnahan Limbah Residu Produksi ex PT MNJ"/>
    <d v="2025-02-28T00:00:00"/>
    <s v="1800000142"/>
    <x v="0"/>
  </r>
  <r>
    <n v="100002"/>
    <x v="26"/>
    <x v="1"/>
    <s v="1400075760"/>
    <s v="11125421"/>
    <s v="PAID BY CMS BANK SYARIAH INDONESIA KC SURABAYA BAS"/>
    <d v="2025-07-09T00:00:00"/>
    <d v="2025-07-09T00:00:00"/>
    <x v="6"/>
    <x v="0"/>
    <d v="2025-03-30T00:00:00"/>
    <n v="101"/>
    <x v="3"/>
    <x v="2"/>
    <s v="IDR"/>
    <s v="1800000101"/>
    <n v="8813704"/>
    <s v="Tagihan Listrik SWABINA Des 24"/>
    <d v="2025-02-28T00:00:00"/>
    <s v="1800000101"/>
    <x v="1"/>
  </r>
  <r>
    <n v="100002"/>
    <x v="26"/>
    <x v="1"/>
    <s v="1400075761"/>
    <s v="11125421"/>
    <s v="PAID BY CMS BANK SYARIAH INDONESIA KC SURABAYA BAS"/>
    <d v="2025-07-09T00:00:00"/>
    <d v="2025-07-09T00:00:00"/>
    <x v="6"/>
    <x v="0"/>
    <d v="2025-03-30T00:00:00"/>
    <n v="101"/>
    <x v="3"/>
    <x v="2"/>
    <s v="IDR"/>
    <s v="1800000097"/>
    <n v="10135760"/>
    <s v="Tagihan Listrik SWABINA Nov 24"/>
    <d v="2025-02-28T00:00:00"/>
    <s v="1800000097"/>
    <x v="1"/>
  </r>
  <r>
    <n v="101082"/>
    <x v="7"/>
    <x v="0"/>
    <s v="1400075845"/>
    <s v="11123101"/>
    <s v="PT METATU NUSANTARA JAYA"/>
    <d v="2025-07-09T00:00:00"/>
    <d v="2025-07-09T00:00:00"/>
    <x v="6"/>
    <x v="0"/>
    <d v="2025-03-30T00:00:00"/>
    <n v="101"/>
    <x v="3"/>
    <x v="2"/>
    <s v="IDR"/>
    <s v="1800000144"/>
    <n v="18441984"/>
    <s v="Biaya Pemusnahan Limbah SBE ex PT MNJ"/>
    <d v="2025-02-28T00:00:00"/>
    <s v="1800000144"/>
    <x v="0"/>
  </r>
  <r>
    <n v="100006"/>
    <x v="85"/>
    <x v="1"/>
    <s v="1400000287"/>
    <s v="11121161"/>
    <s v="PAID BY CMS BANK MANDIRI KC GRESIK RN 2100001635"/>
    <d v="2025-07-09T00:00:00"/>
    <d v="2025-07-09T00:00:00"/>
    <x v="6"/>
    <x v="0"/>
    <d v="2025-06-30T00:00:00"/>
    <n v="9"/>
    <x v="0"/>
    <x v="0"/>
    <s v="IDR"/>
    <s v="1800000242"/>
    <n v="84641370"/>
    <s v="Beban THR &amp; Pot Gaji Kary. Penugasan SIG - VUB 04."/>
    <d v="2025-05-31T00:00:00"/>
    <s v="1800000242"/>
    <x v="3"/>
  </r>
  <r>
    <n v="101082"/>
    <x v="7"/>
    <x v="0"/>
    <s v="1400075845"/>
    <s v="11123101"/>
    <s v="PT METATU NUSANTARA JAYA"/>
    <d v="2025-07-09T00:00:00"/>
    <d v="2025-07-09T00:00:00"/>
    <x v="6"/>
    <x v="0"/>
    <d v="2025-03-02T00:00:00"/>
    <n v="129"/>
    <x v="2"/>
    <x v="1"/>
    <s v="IDR"/>
    <s v="1800000040"/>
    <n v="140193000"/>
    <s v="Biaya Pemusnahan Limbah Sludge IPAL ex PT MNJ"/>
    <d v="2025-01-31T00:00:00"/>
    <s v="1800000040"/>
    <x v="0"/>
  </r>
  <r>
    <n v="101082"/>
    <x v="7"/>
    <x v="0"/>
    <s v="1400075845"/>
    <s v="11123101"/>
    <s v="PT METATU NUSANTARA JAYA"/>
    <d v="2025-07-09T00:00:00"/>
    <d v="2025-07-09T00:00:00"/>
    <x v="6"/>
    <x v="0"/>
    <d v="2025-03-02T00:00:00"/>
    <n v="129"/>
    <x v="2"/>
    <x v="1"/>
    <s v="IDR"/>
    <s v="1800000035"/>
    <n v="281106612"/>
    <s v="Biaya Pemusnahan Limbah FABA ex PT MNJ"/>
    <d v="2025-01-31T00:00:00"/>
    <s v="1800000035"/>
    <x v="0"/>
  </r>
  <r>
    <n v="101798"/>
    <x v="52"/>
    <x v="0"/>
    <s v="1400000288"/>
    <s v="11125421"/>
    <s v="PAID BY CMS BANK SYARIAH INDONESIA KC SURABAYA BAS"/>
    <d v="2025-07-09T00:00:00"/>
    <d v="2025-07-09T00:00:00"/>
    <x v="6"/>
    <x v="0"/>
    <d v="2025-07-02T00:00:00"/>
    <n v="7"/>
    <x v="0"/>
    <x v="0"/>
    <s v="IDR"/>
    <s v="1800000276"/>
    <n v="298754961"/>
    <s v="PENAGIHAN SHARING PROFIT BULAN MEI 2025"/>
    <d v="2025-06-02T00:00:00"/>
    <s v="1800000276"/>
    <x v="10"/>
  </r>
  <r>
    <n v="101082"/>
    <x v="7"/>
    <x v="0"/>
    <s v="1400075845"/>
    <s v="11123101"/>
    <s v="PT METATU NUSANTARA JAYA"/>
    <d v="2025-07-09T00:00:00"/>
    <d v="2025-07-09T00:00:00"/>
    <x v="6"/>
    <x v="0"/>
    <d v="2025-03-30T00:00:00"/>
    <n v="101"/>
    <x v="3"/>
    <x v="2"/>
    <s v="IDR"/>
    <s v="1800000137"/>
    <n v="304048647"/>
    <s v="Biaya Pemusnahan Limbah FABA ex PT MNJ"/>
    <d v="2025-02-28T00:00:00"/>
    <s v="1800000137"/>
    <x v="0"/>
  </r>
  <r>
    <n v="100014"/>
    <x v="105"/>
    <x v="1"/>
    <s v="1400000302"/>
    <s v="11121871"/>
    <s v="SWEEPING SEMEN TONASA"/>
    <d v="2025-07-09T00:00:00"/>
    <d v="2025-07-09T00:00:00"/>
    <x v="6"/>
    <x v="0"/>
    <d v="2025-07-08T00:00:00"/>
    <n v="1"/>
    <x v="0"/>
    <x v="0"/>
    <s v="IDR"/>
    <s v="1400000301"/>
    <n v="20000000000"/>
    <s v=" DIVIDEN ST TAHUN BUKU 2024"/>
    <d v="2025-07-08T00:00:00"/>
    <s v="1800000346"/>
    <x v="17"/>
  </r>
  <r>
    <n v="100144"/>
    <x v="13"/>
    <x v="1"/>
    <s v="0100006594"/>
    <n v="0"/>
    <n v="0"/>
    <d v="2025-07-10T00:00:00"/>
    <d v="2025-07-10T00:00:00"/>
    <x v="6"/>
    <x v="0"/>
    <d v="2020-07-22T00:00:00"/>
    <n v="1814"/>
    <x v="6"/>
    <x v="5"/>
    <s v="IDR"/>
    <s v="1800000677"/>
    <n v="565800"/>
    <s v="Management Fee SISI Juni 2020"/>
    <d v="2020-06-22T00:00:00"/>
    <s v="1800000677"/>
    <x v="5"/>
  </r>
  <r>
    <n v="100028"/>
    <x v="3"/>
    <x v="0"/>
    <s v="1400076217"/>
    <s v="11125421"/>
    <s v="PAID BY CMS BANK SYARIAH INDONESIA KC SURABAYA BAS"/>
    <d v="2025-07-10T00:00:00"/>
    <d v="2025-07-10T00:00:00"/>
    <x v="6"/>
    <x v="0"/>
    <d v="2025-07-30T00:00:00"/>
    <n v="-20"/>
    <x v="1"/>
    <x v="0"/>
    <s v="IDR"/>
    <s v="1800000369"/>
    <n v="2613252"/>
    <s v="TAGIHAN LISTRIK BANK BNI 46"/>
    <d v="2025-06-30T00:00:00"/>
    <s v="1800000369"/>
    <x v="1"/>
  </r>
  <r>
    <n v="100008"/>
    <x v="63"/>
    <x v="1"/>
    <s v="0100006593"/>
    <n v="0"/>
    <n v="0"/>
    <d v="2025-07-10T00:00:00"/>
    <d v="2025-07-10T00:00:00"/>
    <x v="6"/>
    <x v="0"/>
    <d v="2025-03-02T00:00:00"/>
    <n v="130"/>
    <x v="2"/>
    <x v="1"/>
    <s v="IDR"/>
    <s v="1800000051"/>
    <n v="152404600"/>
    <s v="Penagihan Sewa Tanah &amp; Bangunan di Tuban - th2"/>
    <d v="2025-01-31T00:00:00"/>
    <s v="1800000051"/>
    <x v="7"/>
  </r>
  <r>
    <n v="100014"/>
    <x v="105"/>
    <x v="1"/>
    <s v="1400000303"/>
    <s v="11121871"/>
    <s v="SWEEPING SEMEN TONASA"/>
    <d v="2025-07-10T00:00:00"/>
    <d v="2025-07-10T00:00:00"/>
    <x v="6"/>
    <x v="0"/>
    <d v="2025-07-09T00:00:00"/>
    <n v="1"/>
    <x v="0"/>
    <x v="0"/>
    <s v="IDR"/>
    <s v="1400000302"/>
    <n v="10000000000"/>
    <s v=" DIVIDEN ST TAHUN BUKU 2024"/>
    <d v="2025-07-09T00:00:00"/>
    <s v="1800000346"/>
    <x v="17"/>
  </r>
  <r>
    <n v="101118"/>
    <x v="53"/>
    <x v="0"/>
    <s v="1400077118"/>
    <s v="11125421"/>
    <s v="PAID BY CMS BANK SYARIAH INDONESIA KC SURABAYA BAS"/>
    <d v="2025-07-14T00:00:00"/>
    <d v="2025-07-14T00:00:00"/>
    <x v="6"/>
    <x v="0"/>
    <d v="2025-07-30T00:00:00"/>
    <n v="-16"/>
    <x v="1"/>
    <x v="0"/>
    <s v="IDR"/>
    <s v="1800000422"/>
    <n v="848595"/>
    <s v="Biaya Pemusnahan Limbah Non B3 ex PT SPD"/>
    <d v="2025-06-30T00:00:00"/>
    <s v="1800000422"/>
    <x v="0"/>
  </r>
  <r>
    <n v="100126"/>
    <x v="12"/>
    <x v="0"/>
    <s v="1400077082"/>
    <s v="11121161"/>
    <s v="PAID BY CMS BANK MANDIRI KC GRESIK RN 7100000345"/>
    <d v="2025-07-14T00:00:00"/>
    <d v="2025-07-14T00:00:00"/>
    <x v="6"/>
    <x v="0"/>
    <d v="2025-03-02T00:00:00"/>
    <n v="134"/>
    <x v="2"/>
    <x v="1"/>
    <s v="IDR"/>
    <s v="1800000059"/>
    <n v="11766986"/>
    <s v="Biaya Pemusnahan Limbah FABA ex PT TMI"/>
    <d v="2025-01-31T00:00:00"/>
    <s v="1800000059"/>
    <x v="0"/>
  </r>
  <r>
    <n v="100007"/>
    <x v="50"/>
    <x v="0"/>
    <s v="1400000289"/>
    <s v="11121161"/>
    <s v="Penagihan Penyediaan Air Bersih-Proses Mei25"/>
    <d v="2025-07-14T00:00:00"/>
    <d v="2025-07-14T00:00:00"/>
    <x v="6"/>
    <x v="0"/>
    <d v="2025-06-30T00:00:00"/>
    <n v="14"/>
    <x v="0"/>
    <x v="0"/>
    <s v="IDR"/>
    <s v="1800000257"/>
    <n v="16959500"/>
    <s v="Penagihan Penyediaan Air Bersih Mei 2025"/>
    <d v="2025-05-31T00:00:00"/>
    <s v="1800000257"/>
    <x v="6"/>
  </r>
  <r>
    <n v="100007"/>
    <x v="50"/>
    <x v="0"/>
    <s v="1400000289"/>
    <s v="11121161"/>
    <s v="Penagihan Penyediaan Air Bersih-Proses Mei25"/>
    <d v="2025-07-14T00:00:00"/>
    <d v="2025-07-14T00:00:00"/>
    <x v="6"/>
    <x v="0"/>
    <d v="2025-06-30T00:00:00"/>
    <n v="14"/>
    <x v="0"/>
    <x v="0"/>
    <s v="IDR"/>
    <s v="1800000258"/>
    <n v="19989450"/>
    <s v="Penagihan Penyediaan Air Proses Mei 2025"/>
    <d v="2025-05-31T00:00:00"/>
    <s v="1800000258"/>
    <x v="6"/>
  </r>
  <r>
    <n v="100736"/>
    <x v="77"/>
    <x v="0"/>
    <s v="1400077056"/>
    <s v="11121161"/>
    <s v=" Biaya Pemusnahan Limbah FABA ex PT BAA"/>
    <d v="2025-07-14T00:00:00"/>
    <d v="2025-07-14T00:00:00"/>
    <x v="6"/>
    <x v="0"/>
    <d v="2021-12-09T00:00:00"/>
    <n v="1313"/>
    <x v="6"/>
    <x v="5"/>
    <s v="IDR"/>
    <s v="0100426792"/>
    <n v="20000000"/>
    <s v="DPP+PPN Biaya Pemusnahan Limbah FABA ex PT BAA"/>
    <d v="2021-12-09T00:00:00"/>
    <s v="1800000030"/>
    <x v="0"/>
  </r>
  <r>
    <n v="100160"/>
    <x v="103"/>
    <x v="1"/>
    <s v="1400000290"/>
    <s v="11121161"/>
    <s v="Penagihan Penyediaan Air Bersih-Proses Mei25"/>
    <d v="2025-07-14T00:00:00"/>
    <d v="2025-07-14T00:00:00"/>
    <x v="6"/>
    <x v="0"/>
    <d v="2018-03-02T00:00:00"/>
    <n v="2691"/>
    <x v="6"/>
    <x v="5"/>
    <s v="IDR"/>
    <s v="1800000078"/>
    <n v="21516880"/>
    <s v="Tagihan Pemakaian Air Bersih Bulan Desember 2017"/>
    <d v="2018-01-31T00:00:00"/>
    <s v="1800000078"/>
    <x v="6"/>
  </r>
  <r>
    <n v="100160"/>
    <x v="103"/>
    <x v="1"/>
    <s v="1400000290"/>
    <s v="11121161"/>
    <s v="Penagihan Penyediaan Air Bersih-Proses Mei25"/>
    <d v="2025-07-14T00:00:00"/>
    <d v="2025-07-14T00:00:00"/>
    <x v="6"/>
    <x v="0"/>
    <d v="2018-01-30T00:00:00"/>
    <n v="2722"/>
    <x v="6"/>
    <x v="5"/>
    <s v="IDR"/>
    <s v="1800000858"/>
    <n v="26568080"/>
    <s v="Pemakaian Air Bersih November  2017"/>
    <d v="2017-12-31T00:00:00"/>
    <s v="1800000858"/>
    <x v="6"/>
  </r>
  <r>
    <n v="100160"/>
    <x v="103"/>
    <x v="1"/>
    <s v="1400000290"/>
    <s v="11121161"/>
    <s v="Penagihan Penyediaan Air Bersih-Proses Mei25"/>
    <d v="2025-07-14T00:00:00"/>
    <d v="2025-07-14T00:00:00"/>
    <x v="6"/>
    <x v="0"/>
    <d v="2017-10-30T00:00:00"/>
    <n v="2814"/>
    <x v="6"/>
    <x v="5"/>
    <s v="IDR"/>
    <s v="1800000483"/>
    <n v="30929360"/>
    <s v="Pemakaian Air Bersih Agustus 2017"/>
    <d v="2017-09-30T00:00:00"/>
    <s v="1800000483"/>
    <x v="6"/>
  </r>
  <r>
    <n v="100160"/>
    <x v="103"/>
    <x v="1"/>
    <s v="1400000290"/>
    <s v="11121161"/>
    <s v="Penagihan Penyediaan Air Bersih-Proses Mei25"/>
    <d v="2025-07-14T00:00:00"/>
    <d v="2025-07-14T00:00:00"/>
    <x v="6"/>
    <x v="0"/>
    <d v="2017-12-30T00:00:00"/>
    <n v="2753"/>
    <x v="6"/>
    <x v="5"/>
    <s v="IDR"/>
    <s v="1800000758"/>
    <n v="33750640"/>
    <s v="Pemakaian Air Bersih Oktober  2017"/>
    <d v="2017-11-30T00:00:00"/>
    <s v="1800000758"/>
    <x v="6"/>
  </r>
  <r>
    <n v="100160"/>
    <x v="103"/>
    <x v="1"/>
    <s v="1400000290"/>
    <s v="11121161"/>
    <s v="Penagihan Penyediaan Air Bersih-Proses Mei25"/>
    <d v="2025-07-14T00:00:00"/>
    <d v="2025-07-14T00:00:00"/>
    <x v="6"/>
    <x v="0"/>
    <d v="2017-11-30T00:00:00"/>
    <n v="2783"/>
    <x v="6"/>
    <x v="5"/>
    <s v="IDR"/>
    <s v="1800000557"/>
    <n v="35383040"/>
    <s v="Pemakaian Air Bersih September  2017"/>
    <d v="2017-10-31T00:00:00"/>
    <s v="1800000557"/>
    <x v="6"/>
  </r>
  <r>
    <n v="101118"/>
    <x v="53"/>
    <x v="0"/>
    <s v="1400077119"/>
    <s v="11125421"/>
    <s v="PAID BY CMS BANK SYARIAH INDONESIA KC SURABAYA BAS"/>
    <d v="2025-07-14T00:00:00"/>
    <d v="2025-07-14T00:00:00"/>
    <x v="6"/>
    <x v="0"/>
    <d v="2025-07-30T00:00:00"/>
    <n v="-16"/>
    <x v="1"/>
    <x v="0"/>
    <s v="IDR"/>
    <s v="1800000421"/>
    <n v="47574378"/>
    <s v="Biaya Pemusnahan Limbah Bottom Ash ex PT SPD"/>
    <d v="2025-06-30T00:00:00"/>
    <s v="1800000421"/>
    <x v="0"/>
  </r>
  <r>
    <n v="100126"/>
    <x v="12"/>
    <x v="0"/>
    <s v="1400077083"/>
    <s v="11121161"/>
    <s v="PAID BY CMS BANK MANDIRI KC GRESIK RN 7100000232"/>
    <d v="2025-07-14T00:00:00"/>
    <d v="2025-07-14T00:00:00"/>
    <x v="6"/>
    <x v="0"/>
    <d v="2024-12-30T00:00:00"/>
    <n v="196"/>
    <x v="2"/>
    <x v="1"/>
    <s v="IDR"/>
    <s v="1800000753"/>
    <n v="159143364"/>
    <s v="Biaya Pemusnahan Limbah Sludge Paper ex PT TMI"/>
    <d v="2024-11-30T00:00:00"/>
    <s v="1800000753"/>
    <x v="0"/>
  </r>
  <r>
    <n v="100160"/>
    <x v="103"/>
    <x v="1"/>
    <s v="1400000290"/>
    <s v="11121161"/>
    <s v="Penagihan Penyediaan Air Bersih-Proses Mei25"/>
    <d v="2025-07-14T00:00:00"/>
    <d v="2025-07-14T00:00:00"/>
    <x v="6"/>
    <x v="0"/>
    <d v="2017-12-30T00:00:00"/>
    <n v="2753"/>
    <x v="6"/>
    <x v="5"/>
    <s v="IDR"/>
    <s v="1800000776"/>
    <n v="200461218"/>
    <s v="Pemakaian Listrik Gresik Okt - Des 2015"/>
    <d v="2017-11-30T00:00:00"/>
    <s v="1800000776"/>
    <x v="1"/>
  </r>
  <r>
    <n v="100014"/>
    <x v="105"/>
    <x v="1"/>
    <s v="1400000304"/>
    <s v="11121871"/>
    <s v="SWEEPING SEMEN TONASA"/>
    <d v="2025-07-14T00:00:00"/>
    <d v="2025-07-14T00:00:00"/>
    <x v="6"/>
    <x v="0"/>
    <d v="2025-07-10T00:00:00"/>
    <n v="4"/>
    <x v="0"/>
    <x v="0"/>
    <s v="IDR"/>
    <s v="1400000303"/>
    <n v="10000000000"/>
    <s v=" DIVIDEN ST TAHUN BUKU 2024"/>
    <d v="2025-07-10T00:00:00"/>
    <s v="1800000346"/>
    <x v="17"/>
  </r>
  <r>
    <n v="100146"/>
    <x v="2"/>
    <x v="0"/>
    <s v="1400078633"/>
    <s v="11125421"/>
    <s v="PAID BY CMS BANK SYARIAH INDONESIA KC SURABAYA BAS"/>
    <d v="2025-07-15T00:00:00"/>
    <d v="2025-07-15T00:00:00"/>
    <x v="6"/>
    <x v="0"/>
    <d v="2025-07-30T00:00:00"/>
    <n v="-15"/>
    <x v="1"/>
    <x v="0"/>
    <s v="IDR"/>
    <s v="1800000403"/>
    <n v="11531790"/>
    <s v="Biaya Pemusnahan Limbah Resin ex PT KMA"/>
    <d v="2025-06-30T00:00:00"/>
    <s v="1800000403"/>
    <x v="0"/>
  </r>
  <r>
    <n v="100146"/>
    <x v="2"/>
    <x v="0"/>
    <s v="1400078634"/>
    <s v="11125421"/>
    <s v="PAID BY CMS BANK SYARIAH INDONESIA KC SURABAYA BAS"/>
    <d v="2025-07-15T00:00:00"/>
    <d v="2025-07-15T00:00:00"/>
    <x v="6"/>
    <x v="0"/>
    <d v="2025-07-30T00:00:00"/>
    <n v="-15"/>
    <x v="1"/>
    <x v="0"/>
    <s v="IDR"/>
    <s v="1800000402"/>
    <n v="25623351"/>
    <s v="Biaya Pemusnahan Limbah FABA ex PT KMA"/>
    <d v="2025-06-30T00:00:00"/>
    <s v="1800000402"/>
    <x v="0"/>
  </r>
  <r>
    <n v="100621"/>
    <x v="82"/>
    <x v="0"/>
    <s v="1400078651"/>
    <s v="11125421"/>
    <s v="PAID BY CMS BANK SYARIAH INDONESIA KC SURABAYA BAS"/>
    <d v="2025-07-15T00:00:00"/>
    <d v="2025-07-15T00:00:00"/>
    <x v="6"/>
    <x v="0"/>
    <d v="2025-07-30T00:00:00"/>
    <n v="-15"/>
    <x v="1"/>
    <x v="0"/>
    <s v="IDR"/>
    <s v="1800000446"/>
    <n v="36821697"/>
    <s v="Biaya Pemusnahan Limbah Bottom Ash ex PT SWM"/>
    <d v="2025-06-30T00:00:00"/>
    <s v="1800000446"/>
    <x v="0"/>
  </r>
  <r>
    <n v="100621"/>
    <x v="82"/>
    <x v="0"/>
    <s v="1400078652"/>
    <s v="11125421"/>
    <s v="PAID BY CMS BANK SYARIAH INDONESIA KC SURABAYA BAS"/>
    <d v="2025-07-15T00:00:00"/>
    <d v="2025-07-15T00:00:00"/>
    <x v="6"/>
    <x v="0"/>
    <d v="2025-07-30T00:00:00"/>
    <n v="-15"/>
    <x v="1"/>
    <x v="0"/>
    <s v="IDR"/>
    <s v="1800000447"/>
    <n v="43164792"/>
    <s v="Biaya Pemusnahan Limbah SBE ex PT SWM"/>
    <d v="2025-06-30T00:00:00"/>
    <s v="1800000447"/>
    <x v="0"/>
  </r>
  <r>
    <n v="100014"/>
    <x v="105"/>
    <x v="1"/>
    <s v="1400000305"/>
    <s v="11121871"/>
    <s v="SWEEPING SEMEN TONASA"/>
    <d v="2025-07-15T00:00:00"/>
    <d v="2025-07-15T00:00:00"/>
    <x v="6"/>
    <x v="0"/>
    <d v="2025-07-14T00:00:00"/>
    <n v="1"/>
    <x v="0"/>
    <x v="0"/>
    <s v="IDR"/>
    <s v="1400000304"/>
    <n v="10000000000"/>
    <s v=" DIVIDEN ST TAHUN BUKU 2024"/>
    <d v="2025-07-14T00:00:00"/>
    <s v="1800000346"/>
    <x v="17"/>
  </r>
  <r>
    <n v="101531"/>
    <x v="1"/>
    <x v="0"/>
    <s v="1400079132"/>
    <s v="11125421"/>
    <s v="PAID BY CMS BANK SYARIAH INDONESIA KC SURABAYA BAS"/>
    <d v="2025-07-16T00:00:00"/>
    <d v="2025-07-16T00:00:00"/>
    <x v="6"/>
    <x v="0"/>
    <d v="2025-06-30T00:00:00"/>
    <n v="16"/>
    <x v="0"/>
    <x v="0"/>
    <s v="IDR"/>
    <s v="1800000358"/>
    <n v="6447350"/>
    <s v="Biaya Pemusnahan Limbah Non B3 - AM ex PT MHK"/>
    <d v="2025-05-31T00:00:00"/>
    <s v="1800000358"/>
    <x v="0"/>
  </r>
  <r>
    <n v="100621"/>
    <x v="82"/>
    <x v="0"/>
    <s v="1400079131"/>
    <s v="11123101"/>
    <s v="PT. SURYA WIJAYA MEGAH"/>
    <d v="2025-07-16T00:00:00"/>
    <d v="2025-07-16T00:00:00"/>
    <x v="6"/>
    <x v="0"/>
    <d v="2025-06-30T00:00:00"/>
    <n v="16"/>
    <x v="0"/>
    <x v="0"/>
    <s v="IDR"/>
    <s v="1800000355"/>
    <n v="10940160"/>
    <s v="Biaya Pemusnahan Limbah FABA ex PT SWM"/>
    <d v="2025-05-31T00:00:00"/>
    <s v="1800000355"/>
    <x v="0"/>
  </r>
  <r>
    <n v="100621"/>
    <x v="82"/>
    <x v="0"/>
    <s v="1400079129"/>
    <s v="11123101"/>
    <s v="PT. SURYA WIJAYA MEGAH"/>
    <d v="2025-07-16T00:00:00"/>
    <d v="2025-07-16T00:00:00"/>
    <x v="6"/>
    <x v="0"/>
    <d v="2025-05-30T00:00:00"/>
    <n v="47"/>
    <x v="4"/>
    <x v="3"/>
    <s v="IDR"/>
    <s v="1800000273"/>
    <n v="22295460"/>
    <s v="Biaya Pemusnahan Limbah FABA ex PT SWM"/>
    <d v="2025-04-30T00:00:00"/>
    <s v="1800000273"/>
    <x v="0"/>
  </r>
  <r>
    <n v="100621"/>
    <x v="82"/>
    <x v="0"/>
    <s v="1400079133"/>
    <s v="11123101"/>
    <s v="PT. SURYA WIJAYA MEGAH"/>
    <d v="2025-07-16T00:00:00"/>
    <d v="2025-07-16T00:00:00"/>
    <x v="6"/>
    <x v="0"/>
    <d v="2025-06-30T00:00:00"/>
    <n v="16"/>
    <x v="0"/>
    <x v="0"/>
    <s v="IDR"/>
    <s v="1800000356"/>
    <n v="78119580"/>
    <s v="Biaya Pemusnahan Limbah SBE ex PT SWM"/>
    <d v="2025-05-31T00:00:00"/>
    <s v="1800000356"/>
    <x v="0"/>
  </r>
  <r>
    <n v="100621"/>
    <x v="82"/>
    <x v="0"/>
    <s v="1400079130"/>
    <s v="11123101"/>
    <s v="PT. SURYA WIJAYA MEGAH"/>
    <d v="2025-07-16T00:00:00"/>
    <d v="2025-07-16T00:00:00"/>
    <x v="6"/>
    <x v="0"/>
    <d v="2025-05-30T00:00:00"/>
    <n v="47"/>
    <x v="4"/>
    <x v="3"/>
    <s v="IDR"/>
    <s v="1800000274"/>
    <n v="137172024"/>
    <s v="Biaya Pemusnahan Limbah SBE ex PT SWM"/>
    <d v="2025-04-30T00:00:00"/>
    <s v="1800000274"/>
    <x v="0"/>
  </r>
  <r>
    <n v="100002"/>
    <x v="26"/>
    <x v="1"/>
    <s v="1400079501"/>
    <s v="11125421"/>
    <s v="PAID BY CMS BANK SYARIAH INDONESIA KC SURABAYA BAS"/>
    <d v="2025-07-17T00:00:00"/>
    <d v="2025-07-17T00:00:00"/>
    <x v="6"/>
    <x v="0"/>
    <d v="2025-04-30T00:00:00"/>
    <n v="78"/>
    <x v="5"/>
    <x v="4"/>
    <s v="IDR"/>
    <s v="1800000184"/>
    <n v="223834"/>
    <s v="Tagihan Air Sanitasi Februari 2025"/>
    <d v="2025-03-31T00:00:00"/>
    <s v="1800000184"/>
    <x v="6"/>
  </r>
  <r>
    <n v="100031"/>
    <x v="42"/>
    <x v="0"/>
    <s v="1400000291"/>
    <s v="11121161"/>
    <s v="Penagihan Penyediaan Air Bersih Juni 2025"/>
    <d v="2025-07-17T00:00:00"/>
    <d v="2025-07-17T00:00:00"/>
    <x v="6"/>
    <x v="0"/>
    <d v="2025-07-30T00:00:00"/>
    <n v="-13"/>
    <x v="1"/>
    <x v="0"/>
    <s v="IDR"/>
    <s v="1800000300"/>
    <n v="749000"/>
    <s v="Penagihan Penyediaan Air Bersih Juni 2025"/>
    <d v="2025-06-30T00:00:00"/>
    <s v="1800000300"/>
    <x v="6"/>
  </r>
  <r>
    <n v="100069"/>
    <x v="14"/>
    <x v="0"/>
    <s v="1400079336"/>
    <s v="11121161"/>
    <s v="TAGIHAN LISTRIK ATM KPSI BANK MANDIRI"/>
    <d v="2025-07-17T00:00:00"/>
    <d v="2025-07-17T00:00:00"/>
    <x v="6"/>
    <x v="0"/>
    <d v="2025-05-30T00:00:00"/>
    <n v="48"/>
    <x v="4"/>
    <x v="3"/>
    <s v="IDR"/>
    <s v="1800000226"/>
    <n v="764726"/>
    <s v="TAGIHAN LISTRIK ATM KPSI BANK MANDIRI"/>
    <d v="2025-04-30T00:00:00"/>
    <s v="1800000226"/>
    <x v="1"/>
  </r>
  <r>
    <n v="100069"/>
    <x v="14"/>
    <x v="0"/>
    <s v="1400079335"/>
    <s v="11121161"/>
    <s v="TAGIHAN LISTRIK KCP BANK MANDIRI"/>
    <d v="2025-07-17T00:00:00"/>
    <d v="2025-07-17T00:00:00"/>
    <x v="6"/>
    <x v="0"/>
    <d v="2025-05-30T00:00:00"/>
    <n v="48"/>
    <x v="4"/>
    <x v="3"/>
    <s v="IDR"/>
    <s v="1800000227"/>
    <n v="3516069"/>
    <s v="TAGIHAN LISTRIK KCP BANK MANDIRI"/>
    <d v="2025-04-30T00:00:00"/>
    <s v="1800000227"/>
    <x v="1"/>
  </r>
  <r>
    <n v="101691"/>
    <x v="10"/>
    <x v="0"/>
    <s v="1400079361"/>
    <s v="11125421"/>
    <s v="PAID BY CMS BANK SYARIAH INDONESIA KC SURABAYA BAS"/>
    <d v="2025-07-17T00:00:00"/>
    <d v="2025-07-17T00:00:00"/>
    <x v="6"/>
    <x v="0"/>
    <d v="2025-07-30T00:00:00"/>
    <n v="-13"/>
    <x v="1"/>
    <x v="0"/>
    <s v="IDR"/>
    <s v="1800000396"/>
    <n v="4511151"/>
    <s v="Biaya Pemusnahan Limbah Sludge Cat ex PT BLHK"/>
    <d v="2025-06-30T00:00:00"/>
    <s v="1800000396"/>
    <x v="0"/>
  </r>
  <r>
    <n v="100002"/>
    <x v="26"/>
    <x v="1"/>
    <s v="1400000296"/>
    <s v="11125421"/>
    <s v="PAID BY CMS BANK SYARIAH INDONESIA KC SURABAYA BAS"/>
    <d v="2025-07-17T00:00:00"/>
    <d v="2025-07-17T00:00:00"/>
    <x v="6"/>
    <x v="0"/>
    <d v="2025-04-30T00:00:00"/>
    <n v="78"/>
    <x v="5"/>
    <x v="4"/>
    <s v="IDR"/>
    <s v="1800000160"/>
    <n v="5036490"/>
    <s v="Penagihan Air Bersih Maret 2025"/>
    <d v="2025-03-31T00:00:00"/>
    <s v="1800000160"/>
    <x v="6"/>
  </r>
  <r>
    <n v="100002"/>
    <x v="26"/>
    <x v="1"/>
    <s v="1400079502"/>
    <s v="11125421"/>
    <s v="PAID BY CMS BANK SYARIAH INDONESIA KC SURABAYA BAS"/>
    <d v="2025-07-17T00:00:00"/>
    <d v="2025-07-17T00:00:00"/>
    <x v="6"/>
    <x v="0"/>
    <d v="2025-04-30T00:00:00"/>
    <n v="78"/>
    <x v="5"/>
    <x v="4"/>
    <s v="IDR"/>
    <s v="1800000170"/>
    <n v="7436693"/>
    <s v="Tagihan Listrik SWABINA Jan 25"/>
    <d v="2025-03-31T00:00:00"/>
    <s v="1800000170"/>
    <x v="1"/>
  </r>
  <r>
    <n v="100144"/>
    <x v="13"/>
    <x v="1"/>
    <s v="1400000292"/>
    <s v="11121161"/>
    <s v="PAID BY CMS BANK MANDIRI KC GRESIK RN 2100001483"/>
    <d v="2025-07-17T00:00:00"/>
    <d v="2025-07-17T00:00:00"/>
    <x v="6"/>
    <x v="0"/>
    <d v="2025-03-02T00:00:00"/>
    <n v="137"/>
    <x v="2"/>
    <x v="1"/>
    <s v="IDR"/>
    <s v="1800000011"/>
    <n v="18340499"/>
    <s v="Pot. Gaji Kary. Penugasan SI - SISI 12.2024"/>
    <d v="2025-01-31T00:00:00"/>
    <s v="1800000011"/>
    <x v="3"/>
  </r>
  <r>
    <n v="100144"/>
    <x v="13"/>
    <x v="1"/>
    <s v="1400000293"/>
    <s v="11121161"/>
    <s v="PAID BY CMS BANK MANDIRI KC GRESIK RN 2100001451"/>
    <d v="2025-07-17T00:00:00"/>
    <d v="2025-07-17T00:00:00"/>
    <x v="6"/>
    <x v="0"/>
    <d v="2025-01-30T00:00:00"/>
    <n v="168"/>
    <x v="2"/>
    <x v="1"/>
    <s v="IDR"/>
    <s v="1800000547"/>
    <n v="18915115"/>
    <s v=" Pot. Gaji Kary. Penugasan SI - SISI 11.2024"/>
    <d v="2024-12-31T00:00:00"/>
    <s v="1800000547"/>
    <x v="3"/>
  </r>
  <r>
    <n v="100797"/>
    <x v="8"/>
    <x v="1"/>
    <s v="1400000295"/>
    <s v="11125421"/>
    <s v="PAID BY CMS BANK SYARIAH INDONESIA KC SURABAYA BAS"/>
    <d v="2025-07-17T00:00:00"/>
    <d v="2025-07-17T00:00:00"/>
    <x v="6"/>
    <x v="0"/>
    <d v="2025-06-30T00:00:00"/>
    <n v="17"/>
    <x v="0"/>
    <x v="0"/>
    <s v="IDR"/>
    <s v="1800000231"/>
    <n v="19832279"/>
    <s v="Pot. Gaji Kary. Penugasan SIG - SIB 04.2025"/>
    <d v="2025-05-31T00:00:00"/>
    <s v="1800000231"/>
    <x v="3"/>
  </r>
  <r>
    <n v="100025"/>
    <x v="137"/>
    <x v="0"/>
    <s v="1400000294"/>
    <s v="11121161"/>
    <s v="Penagihan Sewa Tanah di Tuban"/>
    <d v="2025-07-17T00:00:00"/>
    <d v="2025-07-17T00:00:00"/>
    <x v="6"/>
    <x v="0"/>
    <d v="2025-05-30T00:00:00"/>
    <n v="48"/>
    <x v="4"/>
    <x v="3"/>
    <s v="IDR"/>
    <s v="1800000204"/>
    <n v="41208000"/>
    <s v="Penagihan Sewa Tanah di Tuban"/>
    <d v="2025-04-30T00:00:00"/>
    <s v="1800000204"/>
    <x v="7"/>
  </r>
  <r>
    <n v="100014"/>
    <x v="105"/>
    <x v="1"/>
    <s v="1400000297"/>
    <s v="11121871"/>
    <s v="SWEEPING SEMEN TONASA"/>
    <d v="2025-07-17T00:00:00"/>
    <d v="2025-07-17T00:00:00"/>
    <x v="6"/>
    <x v="0"/>
    <d v="2025-12-31T00:00:00"/>
    <n v="-167"/>
    <x v="1"/>
    <x v="0"/>
    <s v="IDR"/>
    <s v="1800000346"/>
    <n v="10000000000"/>
    <s v="DIVIDEN ST TAHUN BUKU 2024"/>
    <d v="2025-12-31T00:00:00"/>
    <s v="1800000346"/>
    <x v="17"/>
  </r>
  <r>
    <n v="101330"/>
    <x v="21"/>
    <x v="0"/>
    <s v="1400080745"/>
    <s v="11123101"/>
    <s v="PT. CAHAYA INDAH MOJOKERTO"/>
    <d v="2025-07-21T00:00:00"/>
    <d v="2025-07-21T00:00:00"/>
    <x v="6"/>
    <x v="0"/>
    <d v="2025-04-30T00:00:00"/>
    <n v="82"/>
    <x v="5"/>
    <x v="4"/>
    <s v="IDR"/>
    <s v="1800000187"/>
    <n v="2802528"/>
    <s v="Biaya Pemusnahan Limbah Residu Produksi ex PT CIM"/>
    <d v="2025-03-31T00:00:00"/>
    <s v="1800000187"/>
    <x v="0"/>
  </r>
  <r>
    <n v="101330"/>
    <x v="21"/>
    <x v="0"/>
    <s v="1400080779"/>
    <s v="11123101"/>
    <s v="PT. CAHAYA INDAH MOJOKERTO"/>
    <d v="2025-07-21T00:00:00"/>
    <d v="2025-07-21T00:00:00"/>
    <x v="6"/>
    <x v="0"/>
    <d v="2025-06-30T00:00:00"/>
    <n v="21"/>
    <x v="0"/>
    <x v="0"/>
    <s v="IDR"/>
    <s v="1800000325"/>
    <n v="4112550"/>
    <s v="Biaya Pemusnahan Limbah Resin ex PT CIM"/>
    <d v="2025-05-31T00:00:00"/>
    <s v="1800000325"/>
    <x v="0"/>
  </r>
  <r>
    <n v="101330"/>
    <x v="21"/>
    <x v="0"/>
    <s v="1400080771"/>
    <s v="11123101"/>
    <s v="PT. CAHAYA INDAH MOJOKERTO"/>
    <d v="2025-07-21T00:00:00"/>
    <d v="2025-07-21T00:00:00"/>
    <x v="6"/>
    <x v="0"/>
    <d v="2025-04-30T00:00:00"/>
    <n v="82"/>
    <x v="5"/>
    <x v="4"/>
    <s v="IDR"/>
    <s v="1800000188"/>
    <n v="4405590"/>
    <s v="Biaya Pemusnahan Limbah Resin ex PT CIM"/>
    <d v="2025-03-31T00:00:00"/>
    <s v="1800000188"/>
    <x v="0"/>
  </r>
  <r>
    <n v="101330"/>
    <x v="21"/>
    <x v="0"/>
    <s v="1400080775"/>
    <s v="11123101"/>
    <s v="PT. CAHAYA INDAH MOJOKERTO"/>
    <d v="2025-07-21T00:00:00"/>
    <d v="2025-07-21T00:00:00"/>
    <x v="6"/>
    <x v="0"/>
    <d v="2025-05-30T00:00:00"/>
    <n v="52"/>
    <x v="4"/>
    <x v="3"/>
    <s v="IDR"/>
    <s v="1800000246"/>
    <n v="8781876"/>
    <s v="Biaya Pemusnahan Limbah Residu Produksi ex PT CIM"/>
    <d v="2025-04-30T00:00:00"/>
    <s v="1800000246"/>
    <x v="0"/>
  </r>
  <r>
    <n v="101330"/>
    <x v="21"/>
    <x v="0"/>
    <s v="1400080772"/>
    <s v="11123101"/>
    <s v="PT. CAHAYA INDAH MOJOKERTO"/>
    <d v="2025-07-21T00:00:00"/>
    <d v="2025-07-21T00:00:00"/>
    <x v="6"/>
    <x v="0"/>
    <d v="2025-04-30T00:00:00"/>
    <n v="82"/>
    <x v="5"/>
    <x v="4"/>
    <s v="IDR"/>
    <s v="1800000189"/>
    <n v="8871120"/>
    <s v="Biaya Pemusnahan Limbah Sludge IPAL ex PT CIM"/>
    <d v="2025-03-31T00:00:00"/>
    <s v="1800000189"/>
    <x v="0"/>
  </r>
  <r>
    <n v="101330"/>
    <x v="21"/>
    <x v="0"/>
    <s v="1400080780"/>
    <s v="11123101"/>
    <s v="PT. CAHAYA INDAH MOJOKERTO"/>
    <d v="2025-07-21T00:00:00"/>
    <d v="2025-07-21T00:00:00"/>
    <x v="6"/>
    <x v="0"/>
    <d v="2025-06-30T00:00:00"/>
    <n v="21"/>
    <x v="0"/>
    <x v="0"/>
    <s v="IDR"/>
    <s v="1800000324"/>
    <n v="13300020"/>
    <s v="Biaya Pemusnahan Limbah Residu Produksi ex PT CIM"/>
    <d v="2025-05-31T00:00:00"/>
    <s v="1800000324"/>
    <x v="0"/>
  </r>
  <r>
    <n v="101330"/>
    <x v="21"/>
    <x v="0"/>
    <s v="1400080781"/>
    <s v="11123101"/>
    <s v="PT. CAHAYA INDAH MOJOKERTO"/>
    <d v="2025-07-21T00:00:00"/>
    <d v="2025-07-21T00:00:00"/>
    <x v="6"/>
    <x v="0"/>
    <d v="2025-06-30T00:00:00"/>
    <n v="21"/>
    <x v="0"/>
    <x v="0"/>
    <s v="IDR"/>
    <s v="1800000326"/>
    <n v="19846800"/>
    <s v="Biaya Pemusnahan Limbah Sludge IPAL ex PT CIM"/>
    <d v="2025-05-31T00:00:00"/>
    <s v="1800000326"/>
    <x v="0"/>
  </r>
  <r>
    <n v="101330"/>
    <x v="21"/>
    <x v="0"/>
    <s v="1400080776"/>
    <s v="11123101"/>
    <s v="PT. CAHAYA INDAH MOJOKERTO"/>
    <d v="2025-07-21T00:00:00"/>
    <d v="2025-07-21T00:00:00"/>
    <x v="6"/>
    <x v="0"/>
    <d v="2025-05-30T00:00:00"/>
    <n v="52"/>
    <x v="4"/>
    <x v="3"/>
    <s v="IDR"/>
    <s v="1800000247"/>
    <n v="26009520"/>
    <s v="Biaya Pemusnahan Limbah Sludge IPAL ex PT CIM"/>
    <d v="2025-04-30T00:00:00"/>
    <s v="1800000247"/>
    <x v="0"/>
  </r>
  <r>
    <n v="101330"/>
    <x v="21"/>
    <x v="0"/>
    <s v="1400080782"/>
    <s v="11123101"/>
    <s v="PT. CAHAYA INDAH MOJOKERTO"/>
    <d v="2025-07-21T00:00:00"/>
    <d v="2025-07-21T00:00:00"/>
    <x v="6"/>
    <x v="0"/>
    <d v="2025-06-30T00:00:00"/>
    <n v="21"/>
    <x v="0"/>
    <x v="0"/>
    <s v="IDR"/>
    <s v="1800000327"/>
    <n v="72114480"/>
    <s v="Biaya Pemusnahan Limbah Sludge Paper ex PT CIM"/>
    <d v="2025-05-31T00:00:00"/>
    <s v="1800000327"/>
    <x v="0"/>
  </r>
  <r>
    <n v="101330"/>
    <x v="21"/>
    <x v="0"/>
    <s v="1400080777"/>
    <s v="11123101"/>
    <s v="PT. CAHAYA INDAH MOJOKERTO"/>
    <d v="2025-07-21T00:00:00"/>
    <d v="2025-07-21T00:00:00"/>
    <x v="6"/>
    <x v="0"/>
    <d v="2025-05-30T00:00:00"/>
    <n v="52"/>
    <x v="4"/>
    <x v="3"/>
    <s v="IDR"/>
    <s v="1800000248"/>
    <n v="82244118"/>
    <s v="Biaya Pemusnahan Limbah SBE ex PT CIM"/>
    <d v="2025-04-30T00:00:00"/>
    <s v="1800000248"/>
    <x v="0"/>
  </r>
  <r>
    <n v="101330"/>
    <x v="21"/>
    <x v="0"/>
    <s v="1400080773"/>
    <s v="11123101"/>
    <s v="PT. CAHAYA INDAH MOJOKERTO"/>
    <d v="2025-07-21T00:00:00"/>
    <d v="2025-07-21T00:00:00"/>
    <x v="6"/>
    <x v="0"/>
    <d v="2025-04-30T00:00:00"/>
    <n v="82"/>
    <x v="5"/>
    <x v="4"/>
    <s v="IDR"/>
    <s v="1800000190"/>
    <n v="88693440"/>
    <s v="Biaya Pemusnahan Limbah SBE ex PT CIM"/>
    <d v="2025-03-31T00:00:00"/>
    <s v="1800000190"/>
    <x v="0"/>
  </r>
  <r>
    <n v="101330"/>
    <x v="21"/>
    <x v="0"/>
    <s v="1400080783"/>
    <s v="11123101"/>
    <s v="PT. CAHAYA INDAH MOJOKERTO"/>
    <d v="2025-07-21T00:00:00"/>
    <d v="2025-07-21T00:00:00"/>
    <x v="6"/>
    <x v="0"/>
    <d v="2025-06-30T00:00:00"/>
    <n v="21"/>
    <x v="0"/>
    <x v="0"/>
    <s v="IDR"/>
    <s v="1800000328"/>
    <n v="108837498"/>
    <s v="Biaya Pemusnahan Limbah SBE ex PT CIM"/>
    <d v="2025-05-31T00:00:00"/>
    <s v="1800000328"/>
    <x v="0"/>
  </r>
  <r>
    <n v="101330"/>
    <x v="21"/>
    <x v="0"/>
    <s v="1400080774"/>
    <s v="11123101"/>
    <s v="PT. CAHAYA INDAH MOJOKERTO"/>
    <d v="2025-07-21T00:00:00"/>
    <d v="2025-07-21T00:00:00"/>
    <x v="6"/>
    <x v="0"/>
    <d v="2025-04-30T00:00:00"/>
    <n v="82"/>
    <x v="5"/>
    <x v="4"/>
    <s v="IDR"/>
    <s v="1800000186"/>
    <n v="255569952"/>
    <s v="Biaya Pemusnahan Limbah FABA ex PT CIM"/>
    <d v="2025-03-31T00:00:00"/>
    <s v="1800000186"/>
    <x v="0"/>
  </r>
  <r>
    <n v="101330"/>
    <x v="21"/>
    <x v="0"/>
    <s v="1400080784"/>
    <s v="11123101"/>
    <s v="PT. CAHAYA INDAH MOJOKERTO"/>
    <d v="2025-07-21T00:00:00"/>
    <d v="2025-07-21T00:00:00"/>
    <x v="6"/>
    <x v="0"/>
    <d v="2025-06-30T00:00:00"/>
    <n v="21"/>
    <x v="0"/>
    <x v="0"/>
    <s v="IDR"/>
    <s v="1800000323"/>
    <n v="261623670"/>
    <s v="Biaya Pemusnahan Limbah FABA ex PT CIM"/>
    <d v="2025-05-31T00:00:00"/>
    <s v="1800000323"/>
    <x v="0"/>
  </r>
  <r>
    <n v="101330"/>
    <x v="21"/>
    <x v="0"/>
    <s v="1400080778"/>
    <s v="11123101"/>
    <s v="PT. CAHAYA INDAH MOJOKERTO"/>
    <d v="2025-07-21T00:00:00"/>
    <d v="2025-07-21T00:00:00"/>
    <x v="6"/>
    <x v="0"/>
    <d v="2025-05-30T00:00:00"/>
    <n v="52"/>
    <x v="4"/>
    <x v="3"/>
    <s v="IDR"/>
    <s v="1800000245"/>
    <n v="290506425"/>
    <s v="Biaya Pemusnahan Limbah FABA ex PT CIM"/>
    <d v="2025-04-30T00:00:00"/>
    <s v="1800000245"/>
    <x v="0"/>
  </r>
  <r>
    <n v="100009"/>
    <x v="6"/>
    <x v="1"/>
    <s v="1400000306"/>
    <s v="11125421"/>
    <s v="PAID BY CMS BANK SYARIAH INDONESIA KC SURABAYA BAS"/>
    <d v="2025-07-22T00:00:00"/>
    <d v="2025-07-22T00:00:00"/>
    <x v="6"/>
    <x v="0"/>
    <d v="2025-07-30T00:00:00"/>
    <n v="-8"/>
    <x v="1"/>
    <x v="0"/>
    <s v="IDR"/>
    <s v="1800000282"/>
    <n v="19856661"/>
    <s v="Pot. Gaji Kary. Penugasan SIG - KIG 05.2025"/>
    <d v="2025-06-30T00:00:00"/>
    <s v="1800000282"/>
    <x v="3"/>
  </r>
  <r>
    <n v="100001"/>
    <x v="23"/>
    <x v="1"/>
    <s v="1400082163"/>
    <s v="11125421"/>
    <s v="PAID BY CMS BANK SYARIAH INDONESIA KC SURABAYA BAS"/>
    <d v="2025-07-23T00:00:00"/>
    <d v="2025-07-23T00:00:00"/>
    <x v="6"/>
    <x v="0"/>
    <d v="2025-07-30T00:00:00"/>
    <n v="-7"/>
    <x v="1"/>
    <x v="0"/>
    <s v="IDR"/>
    <s v="1800000370"/>
    <n v="341041"/>
    <s v="TAGIHAN LISTRIK KOPERASI KONSUMEN KWSG"/>
    <d v="2025-06-30T00:00:00"/>
    <s v="1800000370"/>
    <x v="1"/>
  </r>
  <r>
    <n v="101493"/>
    <x v="57"/>
    <x v="0"/>
    <s v="1400082258"/>
    <s v="11123101"/>
    <s v="PAID BY CMS BANK BCA RN 7100000557"/>
    <d v="2025-07-23T00:00:00"/>
    <d v="2025-07-23T00:00:00"/>
    <x v="6"/>
    <x v="0"/>
    <d v="2025-05-30T00:00:00"/>
    <n v="54"/>
    <x v="4"/>
    <x v="3"/>
    <s v="IDR"/>
    <s v="1800000270"/>
    <n v="149512902"/>
    <s v="Biaya Pemusnahan Limbah FABA ex PT SLG"/>
    <d v="2025-04-30T00:00:00"/>
    <s v="1800000270"/>
    <x v="0"/>
  </r>
  <r>
    <n v="101493"/>
    <x v="57"/>
    <x v="0"/>
    <s v="1400082257"/>
    <s v="11123101"/>
    <s v="PAID BY CMS BANK BCA RN 7100000556"/>
    <d v="2025-07-23T00:00:00"/>
    <d v="2025-07-23T00:00:00"/>
    <x v="6"/>
    <x v="0"/>
    <d v="2025-05-30T00:00:00"/>
    <n v="54"/>
    <x v="4"/>
    <x v="3"/>
    <s v="IDR"/>
    <s v="1800000271"/>
    <n v="177944680"/>
    <s v="Biaya Pemusnahan Limbah Sludge Paper ex PT SLG"/>
    <d v="2025-04-30T00:00:00"/>
    <s v="1800000271"/>
    <x v="0"/>
  </r>
  <r>
    <n v="100000"/>
    <x v="22"/>
    <x v="1"/>
    <s v="1400000309"/>
    <s v="11125421"/>
    <s v="PAID BY CMS BANK SYARIAH INDONESIA KC SURABAYA BAS"/>
    <d v="2025-07-24T00:00:00"/>
    <d v="2025-07-24T00:00:00"/>
    <x v="6"/>
    <x v="0"/>
    <d v="2025-07-30T00:00:00"/>
    <n v="-6"/>
    <x v="1"/>
    <x v="0"/>
    <s v="IDR"/>
    <s v="1800000304"/>
    <n v="353100"/>
    <s v="Penagihan Penyediaan Air Bersih Juni 2025"/>
    <d v="2025-06-30T00:00:00"/>
    <s v="1800000304"/>
    <x v="6"/>
  </r>
  <r>
    <n v="100014"/>
    <x v="105"/>
    <x v="1"/>
    <s v="1400000307"/>
    <s v="11121871"/>
    <s v="SWEEPING SEMEN TONASA"/>
    <d v="2025-07-24T00:00:00"/>
    <d v="2025-07-24T00:00:00"/>
    <x v="6"/>
    <x v="0"/>
    <d v="2025-07-15T00:00:00"/>
    <n v="9"/>
    <x v="0"/>
    <x v="0"/>
    <s v="IDR"/>
    <s v="1400000305"/>
    <n v="2674008399"/>
    <s v=" DIVIDEN ST TAHUN BUKU 2024"/>
    <d v="2025-07-15T00:00:00"/>
    <s v="1800000346"/>
    <x v="17"/>
  </r>
  <r>
    <n v="100013"/>
    <x v="102"/>
    <x v="1"/>
    <s v="1400000308"/>
    <s v="11121871"/>
    <s v="SWEEPING SEMEN PADANG"/>
    <d v="2025-07-24T00:00:00"/>
    <d v="2025-07-24T00:00:00"/>
    <x v="6"/>
    <x v="0"/>
    <d v="2025-12-31T00:00:00"/>
    <n v="-160"/>
    <x v="1"/>
    <x v="0"/>
    <s v="IDR"/>
    <s v="1800000345"/>
    <n v="20865875278"/>
    <s v="DIVIDEN SP TAHUN BUKU 2024"/>
    <d v="2025-12-31T00:00:00"/>
    <s v="1800000345"/>
    <x v="17"/>
  </r>
  <r>
    <n v="100031"/>
    <x v="42"/>
    <x v="0"/>
    <s v="1400082881"/>
    <s v="11121161"/>
    <s v="Tagihan Listrik DAB Mei 25"/>
    <d v="2025-07-25T00:00:00"/>
    <d v="2025-07-25T00:00:00"/>
    <x v="6"/>
    <x v="0"/>
    <d v="2025-07-30T00:00:00"/>
    <n v="-5"/>
    <x v="1"/>
    <x v="0"/>
    <s v="IDR"/>
    <s v="1800000386"/>
    <n v="242384"/>
    <s v="Tagihan Listrik DAB Mei 25"/>
    <d v="2025-06-30T00:00:00"/>
    <s v="1800000386"/>
    <x v="1"/>
  </r>
  <r>
    <n v="101284"/>
    <x v="54"/>
    <x v="1"/>
    <s v="1400000312"/>
    <s v="11125421"/>
    <s v="PAID BY CMS BANK SYARIAH INDONESIA KC SURABAYA BAS"/>
    <d v="2025-07-25T00:00:00"/>
    <d v="2025-07-25T00:00:00"/>
    <x v="6"/>
    <x v="0"/>
    <d v="2025-07-30T00:00:00"/>
    <n v="-5"/>
    <x v="1"/>
    <x v="0"/>
    <s v="IDR"/>
    <s v="1800000316"/>
    <n v="728740"/>
    <s v="Tagihan Listrik Kopi Killen Gusi - Juni 2025"/>
    <d v="2025-06-30T00:00:00"/>
    <s v="1800000316"/>
    <x v="1"/>
  </r>
  <r>
    <n v="101830"/>
    <x v="16"/>
    <x v="0"/>
    <s v="1400082852"/>
    <s v="11121161"/>
    <s v="Biaya Pemusnahan Limbah Bottom Ash ex PT AJT"/>
    <d v="2025-07-25T00:00:00"/>
    <d v="2025-07-25T00:00:00"/>
    <x v="6"/>
    <x v="0"/>
    <d v="2025-04-30T00:00:00"/>
    <n v="86"/>
    <x v="5"/>
    <x v="4"/>
    <s v="IDR"/>
    <s v="1800000191"/>
    <n v="1763729"/>
    <s v="Biaya Pemusnahan Limbah Bottom Ash ex PT AJT"/>
    <d v="2025-03-31T00:00:00"/>
    <s v="1800000191"/>
    <x v="0"/>
  </r>
  <r>
    <n v="101830"/>
    <x v="16"/>
    <x v="0"/>
    <s v="1400082871"/>
    <s v="11121161"/>
    <s v="Biaya Pemusnahan Limbah Bottom Ash ex PT AJT"/>
    <d v="2025-07-25T00:00:00"/>
    <d v="2025-07-25T00:00:00"/>
    <x v="6"/>
    <x v="0"/>
    <d v="2025-06-30T00:00:00"/>
    <n v="25"/>
    <x v="0"/>
    <x v="0"/>
    <s v="IDR"/>
    <s v="1800000319"/>
    <n v="1810490"/>
    <s v="Biaya Pemusnahan Limbah Bottom Ash ex PT AJT"/>
    <d v="2025-05-31T00:00:00"/>
    <s v="1800000319"/>
    <x v="0"/>
  </r>
  <r>
    <n v="101830"/>
    <x v="16"/>
    <x v="0"/>
    <s v="1400082851"/>
    <s v="11121161"/>
    <s v="Biaya Pemusnahan Limbah Bottom Ash ex PT AJT"/>
    <d v="2025-07-25T00:00:00"/>
    <d v="2025-07-25T00:00:00"/>
    <x v="6"/>
    <x v="0"/>
    <d v="2025-03-30T00:00:00"/>
    <n v="117"/>
    <x v="3"/>
    <x v="2"/>
    <s v="IDR"/>
    <s v="1800000086"/>
    <n v="1816485"/>
    <s v="Biaya Pemusnahan Limbah Bottom Ash ex PT AJT"/>
    <d v="2025-02-28T00:00:00"/>
    <s v="1800000086"/>
    <x v="0"/>
  </r>
  <r>
    <n v="101830"/>
    <x v="16"/>
    <x v="0"/>
    <s v="1400082853"/>
    <s v="11121161"/>
    <s v="Biaya Pemusnahan Limbah Bottom Ash ex PT AJT"/>
    <d v="2025-07-25T00:00:00"/>
    <d v="2025-07-25T00:00:00"/>
    <x v="6"/>
    <x v="0"/>
    <d v="2025-05-30T00:00:00"/>
    <n v="56"/>
    <x v="4"/>
    <x v="3"/>
    <s v="IDR"/>
    <s v="1800000240"/>
    <n v="1824878"/>
    <s v="Biaya Pemusnahan Limbah Bottom Ash ex PT AJT"/>
    <d v="2025-04-30T00:00:00"/>
    <s v="1800000240"/>
    <x v="0"/>
  </r>
  <r>
    <n v="100733"/>
    <x v="49"/>
    <x v="0"/>
    <s v="1400082773"/>
    <s v="11123101"/>
    <s v="PAID BY CMS BANK BCA RN 7100000645"/>
    <d v="2025-07-25T00:00:00"/>
    <d v="2025-07-25T00:00:00"/>
    <x v="6"/>
    <x v="0"/>
    <d v="2025-07-30T00:00:00"/>
    <n v="-5"/>
    <x v="1"/>
    <x v="0"/>
    <s v="IDR"/>
    <s v="1800000400"/>
    <n v="3679650"/>
    <s v="Biaya Pemusnahan Limbah Resin ex PT JSLH"/>
    <d v="2025-06-30T00:00:00"/>
    <s v="1800000400"/>
    <x v="0"/>
  </r>
  <r>
    <n v="100147"/>
    <x v="19"/>
    <x v="0"/>
    <s v="1400082878"/>
    <s v="11121161"/>
    <s v="Biaya Pemusnahan Limbah Bottom Ash ex PT TLI"/>
    <d v="2025-07-25T00:00:00"/>
    <d v="2025-07-25T00:00:00"/>
    <x v="6"/>
    <x v="0"/>
    <d v="2025-06-30T00:00:00"/>
    <n v="25"/>
    <x v="0"/>
    <x v="0"/>
    <s v="IDR"/>
    <s v="1800000360"/>
    <n v="9544040"/>
    <s v="Biaya Pemusnahan Limbah Bottom Ash ex PT TLI"/>
    <d v="2025-05-31T00:00:00"/>
    <s v="1800000360"/>
    <x v="0"/>
  </r>
  <r>
    <n v="101830"/>
    <x v="16"/>
    <x v="0"/>
    <s v="1400082877"/>
    <s v="11121161"/>
    <s v="Biaya Pemusnahan Limbah SBE ex PT AJT"/>
    <d v="2025-07-25T00:00:00"/>
    <d v="2025-07-25T00:00:00"/>
    <x v="6"/>
    <x v="0"/>
    <d v="2025-06-30T00:00:00"/>
    <n v="25"/>
    <x v="0"/>
    <x v="0"/>
    <s v="IDR"/>
    <s v="1800000320"/>
    <n v="9812616"/>
    <s v="Biaya Pemusnahan Limbah SBE ex PT AJT"/>
    <d v="2025-05-31T00:00:00"/>
    <s v="1800000320"/>
    <x v="0"/>
  </r>
  <r>
    <n v="100018"/>
    <x v="35"/>
    <x v="1"/>
    <s v="1400000310"/>
    <s v="11125421"/>
    <s v="PAID BY CMS BANK SYARIAH INDONESIA KC SURABAYA BAS"/>
    <d v="2025-07-25T00:00:00"/>
    <d v="2025-07-25T00:00:00"/>
    <x v="6"/>
    <x v="0"/>
    <d v="2025-07-30T00:00:00"/>
    <n v="-5"/>
    <x v="1"/>
    <x v="0"/>
    <s v="IDR"/>
    <s v="1800000287"/>
    <n v="11553439"/>
    <s v="Pot. Gaji Kary. Penugasan SIG - SMBR 05.2025"/>
    <d v="2025-06-30T00:00:00"/>
    <s v="1800000287"/>
    <x v="3"/>
  </r>
  <r>
    <n v="100733"/>
    <x v="49"/>
    <x v="0"/>
    <s v="1400082772"/>
    <s v="11123101"/>
    <s v="PAID BY CMS BANK BCA RN 7100000646"/>
    <d v="2025-07-25T00:00:00"/>
    <d v="2025-07-25T00:00:00"/>
    <x v="6"/>
    <x v="0"/>
    <d v="2025-07-30T00:00:00"/>
    <n v="-5"/>
    <x v="1"/>
    <x v="0"/>
    <s v="IDR"/>
    <s v="1800000399"/>
    <n v="19203000"/>
    <s v="Biaya Pemusnahan Limbah Karbon Aktif ex PT JSLH"/>
    <d v="2025-06-30T00:00:00"/>
    <s v="1800000399"/>
    <x v="0"/>
  </r>
  <r>
    <n v="101830"/>
    <x v="16"/>
    <x v="0"/>
    <s v="1400082876"/>
    <s v="11121161"/>
    <s v="Biaya Pemusnahan Limbah SBE ex PT AJT"/>
    <d v="2025-07-25T00:00:00"/>
    <d v="2025-07-25T00:00:00"/>
    <x v="6"/>
    <x v="0"/>
    <d v="2025-04-30T00:00:00"/>
    <n v="86"/>
    <x v="5"/>
    <x v="4"/>
    <s v="IDR"/>
    <s v="1800000192"/>
    <n v="23620300"/>
    <s v="Biaya Pemusnahan Limbah SBE ex PT AJT"/>
    <d v="2025-03-31T00:00:00"/>
    <s v="1800000192"/>
    <x v="0"/>
  </r>
  <r>
    <n v="100147"/>
    <x v="19"/>
    <x v="0"/>
    <s v="1400082879"/>
    <s v="11121161"/>
    <s v="Biaya Pemusnahan Limbah Non B3 - AM ex PT TLI"/>
    <d v="2025-07-25T00:00:00"/>
    <d v="2025-07-25T00:00:00"/>
    <x v="6"/>
    <x v="0"/>
    <d v="2025-06-30T00:00:00"/>
    <n v="25"/>
    <x v="0"/>
    <x v="0"/>
    <s v="IDR"/>
    <s v="1800000359"/>
    <n v="72981168"/>
    <s v="Biaya Pemusnahan Limbah Non B3 - AM ex PT TLI"/>
    <d v="2025-05-31T00:00:00"/>
    <s v="1800000359"/>
    <x v="0"/>
  </r>
  <r>
    <n v="100733"/>
    <x v="49"/>
    <x v="0"/>
    <s v="1400082774"/>
    <s v="11123101"/>
    <s v="PAID BY CMS BANK BCA RN 7100000647"/>
    <d v="2025-07-25T00:00:00"/>
    <d v="2025-07-25T00:00:00"/>
    <x v="6"/>
    <x v="0"/>
    <d v="2025-07-30T00:00:00"/>
    <n v="-5"/>
    <x v="1"/>
    <x v="0"/>
    <s v="IDR"/>
    <s v="1800000401"/>
    <n v="87091488"/>
    <s v="Biaya Pemusnahan Limbah SBE ex PT JSLH"/>
    <d v="2025-06-30T00:00:00"/>
    <s v="1800000401"/>
    <x v="0"/>
  </r>
  <r>
    <n v="101284"/>
    <x v="54"/>
    <x v="1"/>
    <s v="1400000311"/>
    <s v="11121161"/>
    <s v="Kurang Bayar Pembayaran Bagi Hasil Tahun 2020-2021"/>
    <d v="2025-07-25T00:00:00"/>
    <d v="2025-07-25T00:00:00"/>
    <x v="6"/>
    <x v="0"/>
    <d v="2025-06-20T00:00:00"/>
    <n v="35"/>
    <x v="4"/>
    <x v="3"/>
    <s v="IDR"/>
    <s v="1400000278"/>
    <n v="200000000"/>
    <s v="Kurang Bayar Pembayaran Bagi Hasil Tahun 2020-2021"/>
    <d v="2025-06-20T00:00:00"/>
    <s v="1800000283"/>
    <x v="10"/>
  </r>
  <r>
    <n v="100733"/>
    <x v="49"/>
    <x v="0"/>
    <s v="1400082771"/>
    <s v="11123101"/>
    <s v="PAID BY CMS BANK BCA RN 7100000648"/>
    <d v="2025-07-25T00:00:00"/>
    <d v="2025-07-25T00:00:00"/>
    <x v="6"/>
    <x v="0"/>
    <d v="2025-07-30T00:00:00"/>
    <n v="-5"/>
    <x v="1"/>
    <x v="0"/>
    <s v="IDR"/>
    <s v="1800000398"/>
    <n v="355354956"/>
    <s v="Biaya Pemusnahan Limbah FABA ex PT JSLH"/>
    <d v="2025-06-30T00:00:00"/>
    <s v="1800000398"/>
    <x v="0"/>
  </r>
  <r>
    <n v="100622"/>
    <x v="25"/>
    <x v="0"/>
    <s v="1400083343"/>
    <s v="11125421"/>
    <s v="PAID BY CMS BANK SYARIAH INDONESIA KC SURABAYA BAS"/>
    <d v="2025-07-26T00:00:00"/>
    <d v="2025-07-26T00:00:00"/>
    <x v="6"/>
    <x v="0"/>
    <d v="2025-04-30T00:00:00"/>
    <n v="87"/>
    <x v="5"/>
    <x v="4"/>
    <s v="IDR"/>
    <s v="1800000183"/>
    <n v="7905225"/>
    <s v="Biaya Pemusnahan Limbah Sludge Paper ex PT TJS"/>
    <d v="2025-03-31T00:00:00"/>
    <s v="1800000183"/>
    <x v="0"/>
  </r>
  <r>
    <n v="100622"/>
    <x v="25"/>
    <x v="0"/>
    <s v="1400083342"/>
    <s v="11125421"/>
    <s v="PAID BY CMS BANK SYARIAH INDONESIA KC SURABAYA BAS"/>
    <d v="2025-07-26T00:00:00"/>
    <d v="2025-07-26T00:00:00"/>
    <x v="6"/>
    <x v="0"/>
    <d v="2025-04-30T00:00:00"/>
    <n v="87"/>
    <x v="5"/>
    <x v="4"/>
    <s v="IDR"/>
    <s v="1800000182"/>
    <n v="10880925"/>
    <s v="Biaya Pemusnahan Limbah Bottom Ash ex PT TJS"/>
    <d v="2025-03-31T00:00:00"/>
    <s v="1800000182"/>
    <x v="0"/>
  </r>
  <r>
    <n v="101398"/>
    <x v="48"/>
    <x v="1"/>
    <s v="1400000313"/>
    <s v="11121151"/>
    <s v="PT SOLUSI BANGUN INDONESIA"/>
    <d v="2025-07-28T00:00:00"/>
    <d v="2025-07-28T00:00:00"/>
    <x v="6"/>
    <x v="0"/>
    <d v="2025-08-24T00:00:00"/>
    <n v="-27"/>
    <x v="1"/>
    <x v="0"/>
    <s v="IDR"/>
    <s v="1800000368"/>
    <n v="311156262829"/>
    <s v="DIVIDEN SBI TAHUN BUKU 2024"/>
    <d v="2025-07-25T00:00:00"/>
    <s v="1800000368"/>
    <x v="17"/>
  </r>
  <r>
    <n v="100003"/>
    <x v="44"/>
    <x v="1"/>
    <s v="1400000314"/>
    <s v="11121161"/>
    <s v="PAID BY CMS BANK MANDIRI KC GRESIK RN 2100001668"/>
    <d v="2025-07-29T00:00:00"/>
    <d v="2025-07-29T00:00:00"/>
    <x v="6"/>
    <x v="0"/>
    <d v="2025-07-30T00:00:00"/>
    <n v="-1"/>
    <x v="1"/>
    <x v="0"/>
    <s v="IDR"/>
    <s v="1800000307"/>
    <n v="385200"/>
    <s v="Penagihan Penyediaan Air Bersih Juni 2025"/>
    <d v="2025-06-30T00:00:00"/>
    <s v="1800000307"/>
    <x v="6"/>
  </r>
  <r>
    <n v="101490"/>
    <x v="15"/>
    <x v="0"/>
    <s v="1400084678"/>
    <s v="11125421"/>
    <s v="PAID BY CMS BANK SYARIAH INDONESIA KC SURABAYA BAS"/>
    <d v="2025-07-30T00:00:00"/>
    <d v="2025-07-30T00:00:00"/>
    <x v="6"/>
    <x v="0"/>
    <d v="2025-07-30T00:00:00"/>
    <n v="0"/>
    <x v="0"/>
    <x v="0"/>
    <s v="IDR"/>
    <s v="1800000407"/>
    <n v="920745"/>
    <s v="Biaya Pemusnahan Limbah RDF ex PT PBI"/>
    <d v="2025-06-30T00:00:00"/>
    <s v="1800000407"/>
    <x v="0"/>
  </r>
  <r>
    <n v="100001"/>
    <x v="23"/>
    <x v="1"/>
    <s v="1400000315"/>
    <s v="11125421"/>
    <s v="PAID BY CMS BANK SYARIAH INDONESIA KC SURABAYA BAS"/>
    <d v="2025-07-30T00:00:00"/>
    <d v="2025-07-30T00:00:00"/>
    <x v="6"/>
    <x v="0"/>
    <d v="2025-07-30T00:00:00"/>
    <n v="0"/>
    <x v="0"/>
    <x v="0"/>
    <s v="IDR"/>
    <s v="1800000306"/>
    <n v="2494170"/>
    <s v="Penagihan Penyediaan Air Bersih Juni 2025"/>
    <d v="2025-06-30T00:00:00"/>
    <s v="1800000306"/>
    <x v="6"/>
  </r>
  <r>
    <n v="101930"/>
    <x v="138"/>
    <x v="0"/>
    <s v="1400000322"/>
    <s v="11121161"/>
    <s v="Tagihan Analisa LAB Uji Permeability - Juli 25"/>
    <d v="2025-07-30T00:00:00"/>
    <d v="2025-07-30T00:00:00"/>
    <x v="6"/>
    <x v="0"/>
    <d v="2025-07-31T00:00:00"/>
    <n v="-1"/>
    <x v="1"/>
    <x v="0"/>
    <s v="IDR"/>
    <s v="1800000366"/>
    <n v="5927400"/>
    <s v="Tagihan Analisa LAB Uji Permeability - Juli 2025"/>
    <d v="2025-07-31T00:00:00"/>
    <s v="1800000366"/>
    <x v="11"/>
  </r>
  <r>
    <n v="100160"/>
    <x v="103"/>
    <x v="1"/>
    <s v="1400000325"/>
    <s v="11121161"/>
    <s v="PAID BY CMS BANK MANDIRI KC GRESIK RN 2100001611"/>
    <d v="2025-07-30T00:00:00"/>
    <d v="2025-07-30T00:00:00"/>
    <x v="6"/>
    <x v="0"/>
    <d v="2025-05-30T00:00:00"/>
    <n v="61"/>
    <x v="5"/>
    <x v="4"/>
    <s v="IDR"/>
    <s v="1800000220"/>
    <n v="10025900"/>
    <s v="Penagihan Penyediaan Air Bersih April 2025"/>
    <d v="2025-04-30T00:00:00"/>
    <s v="1800000220"/>
    <x v="6"/>
  </r>
  <r>
    <n v="100160"/>
    <x v="103"/>
    <x v="1"/>
    <s v="1400000324"/>
    <s v="11121161"/>
    <s v="PAID BY CMS BANK MANDIRI KC GRESIK RN 2100001574"/>
    <d v="2025-07-30T00:00:00"/>
    <d v="2025-07-30T00:00:00"/>
    <x v="6"/>
    <x v="0"/>
    <d v="2025-04-30T00:00:00"/>
    <n v="91"/>
    <x v="3"/>
    <x v="2"/>
    <s v="IDR"/>
    <s v="1800000163"/>
    <n v="12454800"/>
    <s v="Penagihan Air Bersih Maret 2025"/>
    <d v="2025-03-31T00:00:00"/>
    <s v="1800000163"/>
    <x v="6"/>
  </r>
  <r>
    <n v="101490"/>
    <x v="15"/>
    <x v="0"/>
    <s v="1400084675"/>
    <s v="11125421"/>
    <s v="PAID BY CMS BANK SYARIAH INDONESIA KC SURABAYA BAS"/>
    <d v="2025-07-30T00:00:00"/>
    <d v="2025-07-30T00:00:00"/>
    <x v="6"/>
    <x v="0"/>
    <d v="2025-07-30T00:00:00"/>
    <n v="0"/>
    <x v="0"/>
    <x v="0"/>
    <s v="IDR"/>
    <s v="1800000408"/>
    <n v="13311120"/>
    <s v="Biaya Pemusnahan Limbah Sludge IPAL ex PT PBI"/>
    <d v="2025-06-30T00:00:00"/>
    <s v="1800000408"/>
    <x v="0"/>
  </r>
  <r>
    <n v="100008"/>
    <x v="63"/>
    <x v="1"/>
    <s v="1400000323"/>
    <s v="11121161"/>
    <s v="PAID BY CMS BANK MANDIRI KC GRESIK RN 2100001636"/>
    <d v="2025-07-30T00:00:00"/>
    <d v="2025-07-30T00:00:00"/>
    <x v="6"/>
    <x v="0"/>
    <d v="2025-06-30T00:00:00"/>
    <n v="30"/>
    <x v="4"/>
    <x v="3"/>
    <s v="IDR"/>
    <s v="1800000228"/>
    <n v="21378654"/>
    <s v="Pot. Gaji Kary. Penugasan SIG - IKSG 04.2025"/>
    <d v="2025-05-31T00:00:00"/>
    <s v="1800000228"/>
    <x v="3"/>
  </r>
  <r>
    <n v="101490"/>
    <x v="15"/>
    <x v="0"/>
    <s v="1400084674"/>
    <s v="11125421"/>
    <s v="PAID BY CMS BANK SYARIAH INDONESIA KC SURABAYA BAS"/>
    <d v="2025-07-30T00:00:00"/>
    <d v="2025-07-30T00:00:00"/>
    <x v="6"/>
    <x v="0"/>
    <d v="2025-07-30T00:00:00"/>
    <n v="0"/>
    <x v="0"/>
    <x v="0"/>
    <s v="IDR"/>
    <s v="1800000406"/>
    <n v="24099210"/>
    <s v="Biaya Pemusnahan Limbah Karbon Aktif ex PT PBI"/>
    <d v="2025-06-30T00:00:00"/>
    <s v="1800000406"/>
    <x v="0"/>
  </r>
  <r>
    <n v="101490"/>
    <x v="15"/>
    <x v="0"/>
    <s v="1400084673"/>
    <s v="11125421"/>
    <s v="PAID BY CMS BANK SYARIAH INDONESIA KC SURABAYA BAS"/>
    <d v="2025-07-30T00:00:00"/>
    <d v="2025-07-30T00:00:00"/>
    <x v="6"/>
    <x v="0"/>
    <d v="2025-07-30T00:00:00"/>
    <n v="0"/>
    <x v="0"/>
    <x v="0"/>
    <s v="IDR"/>
    <s v="1800000404"/>
    <n v="31087992"/>
    <s v="Biaya Pemusnahan Limbah Bottom Ash NonB3 ex PT PBI"/>
    <d v="2025-06-30T00:00:00"/>
    <s v="1800000404"/>
    <x v="0"/>
  </r>
  <r>
    <n v="101490"/>
    <x v="15"/>
    <x v="0"/>
    <s v="1400084677"/>
    <s v="11125421"/>
    <s v="PAID BY CMS BANK SYARIAH INDONESIA KC SURABAYA BAS"/>
    <d v="2025-07-30T00:00:00"/>
    <d v="2025-07-30T00:00:00"/>
    <x v="6"/>
    <x v="0"/>
    <d v="2025-07-30T00:00:00"/>
    <n v="0"/>
    <x v="0"/>
    <x v="0"/>
    <s v="IDR"/>
    <s v="1800000409"/>
    <n v="32861772"/>
    <s v="Biaya Pemusnahan Limbah Sludge Non B3 ex PT PBI"/>
    <d v="2025-06-30T00:00:00"/>
    <s v="1800000409"/>
    <x v="0"/>
  </r>
  <r>
    <n v="101490"/>
    <x v="15"/>
    <x v="0"/>
    <s v="1400084676"/>
    <s v="11125421"/>
    <s v="PAID BY CMS BANK SYARIAH INDONESIA KC SURABAYA BAS"/>
    <d v="2025-07-30T00:00:00"/>
    <d v="2025-07-30T00:00:00"/>
    <x v="6"/>
    <x v="0"/>
    <d v="2025-07-30T00:00:00"/>
    <n v="0"/>
    <x v="0"/>
    <x v="0"/>
    <s v="IDR"/>
    <s v="1800000405"/>
    <n v="33203874"/>
    <s v="Biaya Pemusnahan Limbah FABA ex PT PBI"/>
    <d v="2025-06-30T00:00:00"/>
    <s v="1800000405"/>
    <x v="0"/>
  </r>
  <r>
    <n v="101490"/>
    <x v="15"/>
    <x v="0"/>
    <s v="1400084680"/>
    <s v="11125421"/>
    <s v="PAID BY CMS BANK SYARIAH INDONESIA KC SURABAYA BAS"/>
    <d v="2025-07-30T00:00:00"/>
    <d v="2025-07-30T00:00:00"/>
    <x v="6"/>
    <x v="0"/>
    <d v="2025-07-30T00:00:00"/>
    <n v="0"/>
    <x v="0"/>
    <x v="0"/>
    <s v="IDR"/>
    <s v="1800000410"/>
    <n v="84530940"/>
    <s v="Biaya Pemusnahan Limbah Sludge Paper ex PT PBI"/>
    <d v="2025-06-30T00:00:00"/>
    <s v="1800000410"/>
    <x v="0"/>
  </r>
  <r>
    <n v="100712"/>
    <x v="51"/>
    <x v="0"/>
    <s v="1400084733"/>
    <s v="11121161"/>
    <s v="Biaya Pemusnahan Limbah FABA ex PT ANT"/>
    <d v="2025-07-30T00:00:00"/>
    <d v="2025-07-30T00:00:00"/>
    <x v="6"/>
    <x v="0"/>
    <d v="2025-07-30T00:00:00"/>
    <n v="0"/>
    <x v="0"/>
    <x v="0"/>
    <s v="IDR"/>
    <s v="1800000394"/>
    <n v="210182940"/>
    <s v="Biaya Pemusnahan Limbah FABA ex PT ANT"/>
    <d v="2025-06-30T00:00:00"/>
    <s v="1800000394"/>
    <x v="0"/>
  </r>
  <r>
    <n v="100137"/>
    <x v="4"/>
    <x v="1"/>
    <s v="1400000317"/>
    <s v="11121871"/>
    <s v="SWEEPING SEMEN GRESIK"/>
    <d v="2025-07-30T00:00:00"/>
    <d v="2025-07-30T00:00:00"/>
    <x v="6"/>
    <x v="0"/>
    <d v="2025-06-21T00:00:00"/>
    <n v="39"/>
    <x v="4"/>
    <x v="3"/>
    <s v="IDR"/>
    <s v="1400000231"/>
    <n v="10000000000"/>
    <s v="PEMBAYARAN POKOK SHL GRESIK 26 SEPT 2018"/>
    <d v="2025-06-21T00:00:00"/>
    <s v="1800001507"/>
    <x v="2"/>
  </r>
  <r>
    <n v="100013"/>
    <x v="102"/>
    <x v="1"/>
    <s v="1400000316"/>
    <s v="11121871"/>
    <s v="SWEEPING SEMEN PADANG"/>
    <d v="2025-07-30T00:00:00"/>
    <d v="2025-07-30T00:00:00"/>
    <x v="6"/>
    <x v="0"/>
    <d v="2025-07-24T00:00:00"/>
    <n v="6"/>
    <x v="0"/>
    <x v="0"/>
    <s v="IDR"/>
    <s v="1400000308"/>
    <n v="15000000000"/>
    <s v=" DIVIDEN SP TAHUN BUKU 2024"/>
    <d v="2025-07-24T00:00:00"/>
    <s v="1800000345"/>
    <x v="17"/>
  </r>
  <r>
    <n v="100129"/>
    <x v="90"/>
    <x v="0"/>
    <s v="1400000318"/>
    <s v="11121161"/>
    <s v="Tagihan Analisa LAB Uji PSD - Juni 25"/>
    <d v="2025-07-31T00:00:00"/>
    <d v="2025-07-31T00:00:00"/>
    <x v="6"/>
    <x v="0"/>
    <d v="2025-08-30T00:00:00"/>
    <n v="-30"/>
    <x v="1"/>
    <x v="0"/>
    <s v="IDR"/>
    <s v="1800000349"/>
    <n v="315200"/>
    <s v="Tagihan Analisa LAB Uji PSD - Juni 25"/>
    <d v="2025-07-31T00:00:00"/>
    <s v="1800000349"/>
    <x v="11"/>
  </r>
  <r>
    <n v="101931"/>
    <x v="139"/>
    <x v="0"/>
    <s v="1400000321"/>
    <s v="11121161"/>
    <s v="Analisa LAB XRD,Set Time,Pull Off &amp; Prep - Juli 25"/>
    <d v="2025-07-31T00:00:00"/>
    <d v="2025-07-31T00:00:00"/>
    <x v="6"/>
    <x v="0"/>
    <d v="2025-07-31T00:00:00"/>
    <n v="0"/>
    <x v="0"/>
    <x v="0"/>
    <s v="IDR"/>
    <s v="1800000370"/>
    <n v="1187700"/>
    <s v="Analisa LAB XRD,Set Time,Pull Off &amp; Prep - Juli 25"/>
    <d v="2025-07-31T00:00:00"/>
    <s v="1800000370"/>
    <x v="11"/>
  </r>
  <r>
    <n v="101820"/>
    <x v="140"/>
    <x v="0"/>
    <s v="1400079359"/>
    <s v="11121161"/>
    <s v="PNDP GS JUN TAMYIS, S Ag"/>
    <d v="2025-07-31T00:00:00"/>
    <d v="2025-07-31T00:00:00"/>
    <x v="6"/>
    <x v="0"/>
    <d v="2025-07-31T00:00:00"/>
    <n v="0"/>
    <x v="0"/>
    <x v="0"/>
    <s v="IDR"/>
    <s v="1800000456"/>
    <n v="2000000"/>
    <s v="PENDAPATAN GRAHA SANDIYA JUNI 2025"/>
    <d v="2025-07-31T00:00:00"/>
    <s v="1800000456"/>
    <x v="7"/>
  </r>
  <r>
    <n v="101925"/>
    <x v="141"/>
    <x v="0"/>
    <s v="1400079344"/>
    <s v="11121161"/>
    <s v="PNDP GS JUN RIZAL AMPERAWANTO"/>
    <d v="2025-07-31T00:00:00"/>
    <d v="2025-07-31T00:00:00"/>
    <x v="6"/>
    <x v="0"/>
    <d v="2025-07-31T00:00:00"/>
    <n v="0"/>
    <x v="0"/>
    <x v="0"/>
    <s v="IDR"/>
    <s v="1800000457"/>
    <n v="2000000"/>
    <s v="PENDAPATAN GRAHA SANDIYA JUNI 2025"/>
    <d v="2025-07-31T00:00:00"/>
    <s v="1800000457"/>
    <x v="7"/>
  </r>
  <r>
    <n v="101926"/>
    <x v="142"/>
    <x v="0"/>
    <s v="1400079360"/>
    <s v="11121161"/>
    <s v="PNDP GS JUN FAJRIATI ALJABHATI"/>
    <d v="2025-07-31T00:00:00"/>
    <d v="2025-07-31T00:00:00"/>
    <x v="6"/>
    <x v="0"/>
    <d v="2025-07-31T00:00:00"/>
    <n v="0"/>
    <x v="0"/>
    <x v="0"/>
    <s v="IDR"/>
    <s v="1800000458"/>
    <n v="2000000"/>
    <s v="PENDAPATAN GRAHA SANDIYA JUNI 2025"/>
    <d v="2025-07-31T00:00:00"/>
    <s v="1800000458"/>
    <x v="7"/>
  </r>
  <r>
    <n v="101927"/>
    <x v="143"/>
    <x v="0"/>
    <s v="1400079358"/>
    <s v="11121161"/>
    <s v="PNDP GS JUN AURA KHOIRISA"/>
    <d v="2025-07-31T00:00:00"/>
    <d v="2025-07-31T00:00:00"/>
    <x v="6"/>
    <x v="0"/>
    <d v="2025-07-31T00:00:00"/>
    <n v="0"/>
    <x v="0"/>
    <x v="0"/>
    <s v="IDR"/>
    <s v="1800000459"/>
    <n v="2000000"/>
    <s v="PENDAPATAN GRAHA SANDIYA JUNI 2025"/>
    <d v="2025-07-31T00:00:00"/>
    <s v="1800000459"/>
    <x v="7"/>
  </r>
  <r>
    <n v="101928"/>
    <x v="144"/>
    <x v="0"/>
    <s v="1400079356"/>
    <s v="11121161"/>
    <s v="PNDP GS JUN YULIK RETNOWATI"/>
    <d v="2025-07-31T00:00:00"/>
    <d v="2025-07-31T00:00:00"/>
    <x v="6"/>
    <x v="0"/>
    <d v="2025-07-31T00:00:00"/>
    <n v="0"/>
    <x v="0"/>
    <x v="0"/>
    <s v="IDR"/>
    <s v="1800000460"/>
    <n v="2000000"/>
    <s v="PENDAPATAN GRAHA SANDIYA JUNI 2025"/>
    <d v="2025-07-31T00:00:00"/>
    <s v="1800000460"/>
    <x v="7"/>
  </r>
  <r>
    <n v="101929"/>
    <x v="145"/>
    <x v="0"/>
    <s v="1400079343"/>
    <s v="11121161"/>
    <s v="PNDP GS JUN MAT SA'RONI"/>
    <d v="2025-07-31T00:00:00"/>
    <d v="2025-07-31T00:00:00"/>
    <x v="6"/>
    <x v="0"/>
    <d v="2025-07-31T00:00:00"/>
    <n v="0"/>
    <x v="0"/>
    <x v="0"/>
    <s v="IDR"/>
    <s v="1800000461"/>
    <n v="2000000"/>
    <s v="PENDAPATAN GRAHA SANDIYA JUNI 2025"/>
    <d v="2025-07-31T00:00:00"/>
    <s v="1800000461"/>
    <x v="7"/>
  </r>
  <r>
    <n v="101932"/>
    <x v="146"/>
    <x v="0"/>
    <s v="1400000320"/>
    <s v="11121161"/>
    <s v="Tagihan Analisa LAB Uji XRF &amp; XRD - Juli 25"/>
    <d v="2025-07-31T00:00:00"/>
    <d v="2025-07-31T00:00:00"/>
    <x v="6"/>
    <x v="0"/>
    <d v="2025-07-31T00:00:00"/>
    <n v="0"/>
    <x v="0"/>
    <x v="0"/>
    <s v="IDR"/>
    <s v="1800000369"/>
    <n v="2863800"/>
    <s v="Tagihan Analisa LAB Uji XRF &amp; XRD - Juli 25"/>
    <d v="2025-07-31T00:00:00"/>
    <s v="1800000369"/>
    <x v="11"/>
  </r>
  <r>
    <n v="100120"/>
    <x v="24"/>
    <x v="0"/>
    <s v="1400000328"/>
    <s v="11125421"/>
    <s v="PAID BY CMS BANK SYARIAH INDONESIA KC SURABAYA BAS"/>
    <d v="2025-07-31T00:00:00"/>
    <d v="2025-07-31T00:00:00"/>
    <x v="6"/>
    <x v="0"/>
    <d v="2025-07-31T00:00:00"/>
    <n v="0"/>
    <x v="0"/>
    <x v="0"/>
    <s v="IDR"/>
    <s v="1800000319"/>
    <n v="4667760"/>
    <s v="Tagihan Listrik TELKOMSEL - Juni 2025"/>
    <d v="2025-07-01T00:00:00"/>
    <s v="1800000319"/>
    <x v="1"/>
  </r>
  <r>
    <n v="101899"/>
    <x v="72"/>
    <x v="0"/>
    <s v="1400079341"/>
    <s v="11121161"/>
    <s v="PNDP GS JUN YUSWIYANTO"/>
    <d v="2025-07-31T00:00:00"/>
    <d v="2025-07-31T00:00:00"/>
    <x v="6"/>
    <x v="0"/>
    <d v="2025-07-31T00:00:00"/>
    <n v="0"/>
    <x v="0"/>
    <x v="0"/>
    <s v="IDR"/>
    <s v="1800000475"/>
    <n v="9150000"/>
    <s v="PENDAPATAN GRAHA SANDIYA JUNI 2025"/>
    <d v="2025-07-31T00:00:00"/>
    <s v="1800000475"/>
    <x v="7"/>
  </r>
  <r>
    <n v="101913"/>
    <x v="118"/>
    <x v="0"/>
    <s v="1400079340"/>
    <s v="11121161"/>
    <s v="PNDP GS JUN HARI SUWARTONO"/>
    <d v="2025-07-31T00:00:00"/>
    <d v="2025-07-31T00:00:00"/>
    <x v="6"/>
    <x v="0"/>
    <d v="2025-07-31T00:00:00"/>
    <n v="0"/>
    <x v="0"/>
    <x v="0"/>
    <s v="IDR"/>
    <s v="1800000476"/>
    <n v="9440000"/>
    <s v="PENDAPATAN GRAHA SANDIYA JUNI 2025"/>
    <d v="2025-07-31T00:00:00"/>
    <s v="1800000476"/>
    <x v="7"/>
  </r>
  <r>
    <n v="101862"/>
    <x v="147"/>
    <x v="0"/>
    <s v="1400079351"/>
    <s v="11121161"/>
    <s v="PNDP GS JUN ARIS SUKRIYANTO"/>
    <d v="2025-07-31T00:00:00"/>
    <d v="2025-07-31T00:00:00"/>
    <x v="6"/>
    <x v="0"/>
    <d v="2025-07-07T00:00:00"/>
    <n v="24"/>
    <x v="0"/>
    <x v="0"/>
    <s v="IDR"/>
    <s v="1800000470"/>
    <n v="9670000"/>
    <s v="PENDAPATAN GRAHA SANDIYA JUNI 2025"/>
    <d v="2025-07-07T00:00:00"/>
    <s v="1800000470"/>
    <x v="7"/>
  </r>
  <r>
    <n v="101396"/>
    <x v="40"/>
    <x v="0"/>
    <s v="1400079354"/>
    <s v="11121161"/>
    <s v="PNDP GS JUN BPR MENTARI TERANG"/>
    <d v="2025-07-31T00:00:00"/>
    <d v="2025-07-31T00:00:00"/>
    <x v="6"/>
    <x v="0"/>
    <d v="2025-07-31T00:00:00"/>
    <n v="0"/>
    <x v="0"/>
    <x v="0"/>
    <s v="IDR"/>
    <s v="1800000464"/>
    <n v="10200000"/>
    <s v="PENDAPATAN GRAHA SANDIYA JUNI 2025"/>
    <d v="2025-07-31T00:00:00"/>
    <s v="1800000464"/>
    <x v="7"/>
  </r>
  <r>
    <n v="101916"/>
    <x v="121"/>
    <x v="0"/>
    <s v="1400079345"/>
    <s v="11121161"/>
    <s v="PNDP GS JUN ADI MAHENDRA"/>
    <d v="2025-07-31T00:00:00"/>
    <d v="2025-07-31T00:00:00"/>
    <x v="6"/>
    <x v="0"/>
    <d v="2025-07-31T00:00:00"/>
    <n v="0"/>
    <x v="0"/>
    <x v="0"/>
    <s v="IDR"/>
    <s v="1800000469"/>
    <n v="11225000"/>
    <s v="PENDAPATAN GRAHA SANDIYA JUNI 2025"/>
    <d v="2025-07-31T00:00:00"/>
    <s v="1800000469"/>
    <x v="7"/>
  </r>
  <r>
    <n v="101912"/>
    <x v="117"/>
    <x v="0"/>
    <s v="1400079353"/>
    <s v="11121161"/>
    <s v="PNDP GS JUN NIA RAHMADANI"/>
    <d v="2025-07-31T00:00:00"/>
    <d v="2025-07-31T00:00:00"/>
    <x v="6"/>
    <x v="0"/>
    <d v="2025-07-31T00:00:00"/>
    <n v="0"/>
    <x v="0"/>
    <x v="0"/>
    <s v="IDR"/>
    <s v="1800000466"/>
    <n v="11240000"/>
    <s v="PENDAPATAN GRAHA SANDIYA JUNI 2025"/>
    <d v="2025-07-31T00:00:00"/>
    <s v="1800000466"/>
    <x v="7"/>
  </r>
  <r>
    <n v="101907"/>
    <x v="97"/>
    <x v="0"/>
    <s v="1400079352"/>
    <s v="11121161"/>
    <s v="PNDP GS JUN HUSAIN"/>
    <d v="2025-07-31T00:00:00"/>
    <d v="2025-07-31T00:00:00"/>
    <x v="6"/>
    <x v="0"/>
    <d v="2025-07-31T00:00:00"/>
    <n v="0"/>
    <x v="0"/>
    <x v="0"/>
    <s v="IDR"/>
    <s v="1800000468"/>
    <n v="11500000"/>
    <s v="PENDAPATAN GRAHA SANDIYA JUNI 2025"/>
    <d v="2025-07-31T00:00:00"/>
    <s v="1800000468"/>
    <x v="7"/>
  </r>
  <r>
    <n v="101908"/>
    <x v="98"/>
    <x v="0"/>
    <s v="1400079346"/>
    <s v="11121161"/>
    <s v="PNDP GS JUN BAMBANG S"/>
    <d v="2025-07-31T00:00:00"/>
    <d v="2025-07-31T00:00:00"/>
    <x v="6"/>
    <x v="0"/>
    <d v="2025-07-31T00:00:00"/>
    <n v="0"/>
    <x v="0"/>
    <x v="0"/>
    <s v="IDR"/>
    <s v="1800000474"/>
    <n v="11570000"/>
    <s v="PENDAPATAN GRAHA SANDIYA JUNI 2025"/>
    <d v="2025-07-31T00:00:00"/>
    <s v="1800000474"/>
    <x v="7"/>
  </r>
  <r>
    <n v="101914"/>
    <x v="119"/>
    <x v="0"/>
    <s v="1400079337"/>
    <s v="11121161"/>
    <s v=" PNDP GS JUN JESSY VINKA AGUSTIN"/>
    <d v="2025-07-31T00:00:00"/>
    <d v="2025-07-31T00:00:00"/>
    <x v="6"/>
    <x v="0"/>
    <d v="2025-07-31T00:00:00"/>
    <n v="0"/>
    <x v="0"/>
    <x v="0"/>
    <s v="IDR"/>
    <s v="1800000479"/>
    <n v="12090000"/>
    <s v="PENDAPATAN GRAHA SANDIYA JUNI 2025"/>
    <d v="2025-07-31T00:00:00"/>
    <s v="1800000479"/>
    <x v="7"/>
  </r>
  <r>
    <n v="101910"/>
    <x v="115"/>
    <x v="0"/>
    <s v="1400079357"/>
    <s v="11121161"/>
    <n v="0"/>
    <d v="2025-07-31T00:00:00"/>
    <d v="2025-07-31T00:00:00"/>
    <x v="6"/>
    <x v="0"/>
    <d v="2025-07-31T00:00:00"/>
    <n v="0"/>
    <x v="0"/>
    <x v="0"/>
    <s v="IDR"/>
    <s v="1800000462"/>
    <n v="12150000"/>
    <s v="PENDAPATAN GRAHA SANDIYA JUNI 2025"/>
    <d v="2025-07-31T00:00:00"/>
    <s v="1800000462"/>
    <x v="7"/>
  </r>
  <r>
    <n v="101911"/>
    <x v="116"/>
    <x v="0"/>
    <s v="1400079350"/>
    <s v="11121161"/>
    <s v="PNDP GS JUN MITSYU UON MAMONTO"/>
    <d v="2025-07-31T00:00:00"/>
    <d v="2025-07-31T00:00:00"/>
    <x v="6"/>
    <x v="0"/>
    <d v="2025-07-31T00:00:00"/>
    <n v="0"/>
    <x v="0"/>
    <x v="0"/>
    <s v="IDR"/>
    <s v="1800000465"/>
    <n v="12440000"/>
    <s v="PENDAPATAN GRAHA SANDIYA JUNI 2025"/>
    <d v="2025-07-31T00:00:00"/>
    <s v="1800000465"/>
    <x v="7"/>
  </r>
  <r>
    <n v="101898"/>
    <x v="71"/>
    <x v="0"/>
    <s v="1400079349"/>
    <s v="11121161"/>
    <s v="PNDP GS JUN RACHMAD AGUS P"/>
    <d v="2025-07-31T00:00:00"/>
    <d v="2025-07-31T00:00:00"/>
    <x v="6"/>
    <x v="0"/>
    <d v="2025-07-31T00:00:00"/>
    <n v="0"/>
    <x v="0"/>
    <x v="0"/>
    <s v="IDR"/>
    <s v="1800000471"/>
    <n v="12770000"/>
    <s v="PENDAPATAN GRAHA SANDIYA JUNI 2025"/>
    <d v="2025-07-31T00:00:00"/>
    <s v="1800000471"/>
    <x v="7"/>
  </r>
  <r>
    <n v="101728"/>
    <x v="126"/>
    <x v="0"/>
    <s v="1400079342"/>
    <s v="11121161"/>
    <s v="PNDP GS JUN SMP KHOIRUNNAS"/>
    <d v="2025-07-31T00:00:00"/>
    <d v="2025-07-31T00:00:00"/>
    <x v="6"/>
    <x v="0"/>
    <d v="2025-07-31T00:00:00"/>
    <n v="0"/>
    <x v="0"/>
    <x v="0"/>
    <s v="IDR"/>
    <s v="1800000467"/>
    <n v="12833000"/>
    <s v="PENDAPATAN GRAHA SANDIYA JUNI 2025"/>
    <d v="2025-07-31T00:00:00"/>
    <s v="1800000467"/>
    <x v="7"/>
  </r>
  <r>
    <n v="101823"/>
    <x v="114"/>
    <x v="0"/>
    <s v="1400079355"/>
    <s v="11121161"/>
    <s v="PNDP GS JUN AINUR RODIYAH"/>
    <d v="2025-07-31T00:00:00"/>
    <d v="2025-07-31T00:00:00"/>
    <x v="6"/>
    <x v="0"/>
    <d v="2025-07-31T00:00:00"/>
    <n v="0"/>
    <x v="0"/>
    <x v="0"/>
    <s v="IDR"/>
    <s v="1800000463"/>
    <n v="12948500"/>
    <s v="PENDAPATAN GRAHA SANDIYA JUNI 2025"/>
    <d v="2025-07-31T00:00:00"/>
    <s v="1800000463"/>
    <x v="7"/>
  </r>
  <r>
    <n v="101859"/>
    <x v="39"/>
    <x v="0"/>
    <s v="1400079338"/>
    <s v="11121161"/>
    <s v="PNDP GS JUN ASIYAH"/>
    <d v="2025-07-31T00:00:00"/>
    <d v="2025-07-31T00:00:00"/>
    <x v="6"/>
    <x v="0"/>
    <d v="2025-07-31T00:00:00"/>
    <n v="0"/>
    <x v="0"/>
    <x v="0"/>
    <s v="IDR"/>
    <s v="1800000478"/>
    <n v="13079500"/>
    <s v="PENDAPATAN GRAHA SANDIYA JUNI 2025"/>
    <d v="2025-07-31T00:00:00"/>
    <s v="1800000478"/>
    <x v="7"/>
  </r>
  <r>
    <n v="101822"/>
    <x v="67"/>
    <x v="0"/>
    <s v="1400079339"/>
    <s v="11121161"/>
    <s v="PNDP GS JUN SITI ROHANAH"/>
    <d v="2025-07-31T00:00:00"/>
    <d v="2025-07-31T00:00:00"/>
    <x v="6"/>
    <x v="0"/>
    <d v="2025-07-31T00:00:00"/>
    <n v="0"/>
    <x v="0"/>
    <x v="0"/>
    <s v="IDR"/>
    <s v="1800000477"/>
    <n v="13329500"/>
    <s v="PENDAPATAN GRAHA SANDIYA JUNI 2025"/>
    <d v="2025-07-31T00:00:00"/>
    <s v="1800000477"/>
    <x v="7"/>
  </r>
  <r>
    <n v="101727"/>
    <x v="112"/>
    <x v="0"/>
    <s v="1400079347"/>
    <s v="11121161"/>
    <s v="PNDP GS JUN MTS N 1 TUBAN"/>
    <d v="2025-07-31T00:00:00"/>
    <d v="2025-07-31T00:00:00"/>
    <x v="6"/>
    <x v="0"/>
    <d v="2025-07-31T00:00:00"/>
    <n v="0"/>
    <x v="0"/>
    <x v="0"/>
    <s v="IDR"/>
    <s v="1800000473"/>
    <n v="13708000"/>
    <s v="PENDAPATAN GRAHA SANDIYA JUNI 2025"/>
    <d v="2025-07-31T00:00:00"/>
    <s v="1800000473"/>
    <x v="7"/>
  </r>
  <r>
    <n v="101736"/>
    <x v="113"/>
    <x v="0"/>
    <s v="1400079348"/>
    <s v="11121161"/>
    <s v="PNDP GS JUN NANIK IRAWATI"/>
    <d v="2025-07-31T00:00:00"/>
    <d v="2025-07-31T00:00:00"/>
    <x v="6"/>
    <x v="0"/>
    <d v="2025-07-31T00:00:00"/>
    <n v="0"/>
    <x v="0"/>
    <x v="0"/>
    <s v="IDR"/>
    <s v="1800000472"/>
    <n v="13933000"/>
    <s v="PENDAPATAN GRAHA SANDIYA JUNI 2025"/>
    <d v="2025-07-31T00:00:00"/>
    <s v="1800000472"/>
    <x v="7"/>
  </r>
  <r>
    <n v="100011"/>
    <x v="43"/>
    <x v="1"/>
    <s v="1400000326"/>
    <s v="11121161"/>
    <s v="Management Fee UTSG Mei-Jul20"/>
    <d v="2025-07-31T00:00:00"/>
    <d v="2025-07-31T00:00:00"/>
    <x v="6"/>
    <x v="0"/>
    <d v="2025-03-30T00:00:00"/>
    <n v="123"/>
    <x v="2"/>
    <x v="1"/>
    <s v="IDR"/>
    <s v="1800000078"/>
    <n v="17123790"/>
    <s v="Pot. Gaji Kary. Penugasan SI - UTSG 01.2025"/>
    <d v="2025-02-28T00:00:00"/>
    <s v="1800000078"/>
    <x v="3"/>
  </r>
  <r>
    <n v="100011"/>
    <x v="43"/>
    <x v="1"/>
    <s v="1400084965"/>
    <s v="11121161"/>
    <s v="Tagihan Listrik UTSG Nov - Des24"/>
    <d v="2025-07-31T00:00:00"/>
    <d v="2025-07-31T00:00:00"/>
    <x v="6"/>
    <x v="0"/>
    <d v="2025-03-30T00:00:00"/>
    <n v="123"/>
    <x v="2"/>
    <x v="1"/>
    <s v="IDR"/>
    <s v="1800000100"/>
    <n v="26009905"/>
    <s v="Tagihan Listrik UTSG Des 24"/>
    <d v="2025-02-28T00:00:00"/>
    <s v="1800000100"/>
    <x v="1"/>
  </r>
  <r>
    <n v="100011"/>
    <x v="43"/>
    <x v="1"/>
    <s v="1400084965"/>
    <s v="11121161"/>
    <s v="Tagihan Listrik UTSG Nov - Des24"/>
    <d v="2025-07-31T00:00:00"/>
    <d v="2025-07-31T00:00:00"/>
    <x v="6"/>
    <x v="0"/>
    <d v="2025-03-30T00:00:00"/>
    <n v="123"/>
    <x v="2"/>
    <x v="1"/>
    <s v="IDR"/>
    <s v="1800000096"/>
    <n v="29062683"/>
    <s v="Tagihan Listrik UTSG Nov 24"/>
    <d v="2025-02-28T00:00:00"/>
    <s v="1800000096"/>
    <x v="1"/>
  </r>
  <r>
    <n v="100011"/>
    <x v="43"/>
    <x v="1"/>
    <s v="1400000326"/>
    <s v="11121161"/>
    <s v="Management Fee UTSG Mei-Jul20"/>
    <d v="2025-07-31T00:00:00"/>
    <d v="2025-07-31T00:00:00"/>
    <x v="6"/>
    <x v="0"/>
    <d v="2020-08-20T00:00:00"/>
    <n v="1806"/>
    <x v="6"/>
    <x v="5"/>
    <s v="IDR"/>
    <s v="1800000819"/>
    <n v="41050800"/>
    <s v="Management Fee UTSG Juli 2020"/>
    <d v="2020-07-21T00:00:00"/>
    <s v="1800000819"/>
    <x v="5"/>
  </r>
  <r>
    <n v="100011"/>
    <x v="43"/>
    <x v="1"/>
    <s v="1400000326"/>
    <s v="11121161"/>
    <s v="Management Fee UTSG Mei-Jul20"/>
    <d v="2025-07-31T00:00:00"/>
    <d v="2025-07-31T00:00:00"/>
    <x v="6"/>
    <x v="0"/>
    <d v="2020-07-22T00:00:00"/>
    <n v="1835"/>
    <x v="6"/>
    <x v="5"/>
    <s v="IDR"/>
    <s v="1800000683"/>
    <n v="41050800"/>
    <s v="Management Fee UTSG Juni 2020"/>
    <d v="2020-06-22T00:00:00"/>
    <s v="1800000683"/>
    <x v="5"/>
  </r>
  <r>
    <n v="100011"/>
    <x v="43"/>
    <x v="1"/>
    <s v="1400000326"/>
    <s v="11121161"/>
    <s v="Management Fee UTSG Mei-Jul20"/>
    <d v="2025-07-31T00:00:00"/>
    <d v="2025-07-31T00:00:00"/>
    <x v="6"/>
    <x v="0"/>
    <d v="2020-06-25T00:00:00"/>
    <n v="1862"/>
    <x v="6"/>
    <x v="5"/>
    <s v="IDR"/>
    <s v="1800000598"/>
    <n v="41050800"/>
    <s v="Management Fee UTSG Mei 2020"/>
    <d v="2020-05-26T00:00:00"/>
    <s v="1800000598"/>
    <x v="5"/>
  </r>
  <r>
    <n v="100011"/>
    <x v="43"/>
    <x v="1"/>
    <s v="1400000326"/>
    <s v="11121161"/>
    <s v="Management Fee UTSG Mei-Jul20"/>
    <d v="2025-07-31T00:00:00"/>
    <d v="2025-07-31T00:00:00"/>
    <x v="6"/>
    <x v="0"/>
    <d v="2020-04-30T00:00:00"/>
    <n v="1918"/>
    <x v="6"/>
    <x v="5"/>
    <s v="IDR"/>
    <s v="1800000353"/>
    <n v="41050800"/>
    <s v="Management Fee UTSG Maret 2020"/>
    <d v="2020-03-31T00:00:00"/>
    <s v="1800000353"/>
    <x v="5"/>
  </r>
  <r>
    <n v="100126"/>
    <x v="12"/>
    <x v="0"/>
    <s v="1400084969"/>
    <s v="11121161"/>
    <s v="PAID BY CMS BANK MANDIRI KC GRESIK RN 7100000346"/>
    <d v="2025-07-31T00:00:00"/>
    <d v="2025-07-31T00:00:00"/>
    <x v="6"/>
    <x v="0"/>
    <d v="2025-03-02T00:00:00"/>
    <n v="151"/>
    <x v="2"/>
    <x v="1"/>
    <s v="IDR"/>
    <s v="1800000060"/>
    <n v="89132352"/>
    <s v="Biaya Pemusnahan Limbah Sludge Paper ex PT TMI"/>
    <d v="2025-01-31T00:00:00"/>
    <s v="1800000060"/>
    <x v="0"/>
  </r>
  <r>
    <n v="100137"/>
    <x v="4"/>
    <x v="1"/>
    <s v="1400000327"/>
    <s v="11121161"/>
    <s v="Retribusi Jual Beli Batu Gamping Februari 2020"/>
    <d v="2025-07-31T00:00:00"/>
    <d v="2025-07-31T00:00:00"/>
    <x v="6"/>
    <x v="0"/>
    <d v="2021-09-28T00:00:00"/>
    <n v="1402"/>
    <x v="6"/>
    <x v="5"/>
    <s v="IDR"/>
    <s v="0100005048"/>
    <n v="3627270714"/>
    <s v="Jual Beli Batu Gamping Februari 2020"/>
    <d v="2021-09-28T00:00:00"/>
    <s v="1800000299"/>
    <x v="16"/>
  </r>
  <r>
    <n v="100160"/>
    <x v="103"/>
    <x v="1"/>
    <s v="1400000331"/>
    <s v="11125421"/>
    <s v="PAID BY CMS BANK SYARIAH INDON"/>
    <d v="2025-08-01T00:00:00"/>
    <d v="2025-08-01T00:00:00"/>
    <x v="7"/>
    <x v="0"/>
    <d v="2025-03-02T00:00:00"/>
    <n v="152"/>
    <x v="2"/>
    <x v="1"/>
    <s v="IDR"/>
    <s v="1800000044"/>
    <n v="13096800"/>
    <s v="Penagihan Air Bersih Januari 25"/>
    <d v="2025-01-31T00:00:00"/>
    <s v="1800000044"/>
    <x v="6"/>
  </r>
  <r>
    <n v="100160"/>
    <x v="103"/>
    <x v="1"/>
    <s v="1400000332"/>
    <s v="11125421"/>
    <n v="0"/>
    <d v="2025-08-01T00:00:00"/>
    <d v="2025-08-01T00:00:00"/>
    <x v="7"/>
    <x v="0"/>
    <d v="2025-03-30T00:00:00"/>
    <n v="124"/>
    <x v="2"/>
    <x v="1"/>
    <s v="IDR"/>
    <s v="1800000111"/>
    <n v="16114200"/>
    <s v="Penagihan Air Bersih Februari 2025"/>
    <d v="2025-02-28T00:00:00"/>
    <s v="1800000111"/>
    <x v="6"/>
  </r>
  <r>
    <n v="101284"/>
    <x v="54"/>
    <x v="1"/>
    <s v="1400000334"/>
    <s v="11125421"/>
    <s v="PAID BY CMS BANK SYARIAH INDONESIA KC SURABAYA BAS"/>
    <d v="2025-08-01T00:00:00"/>
    <d v="2025-08-01T00:00:00"/>
    <x v="7"/>
    <x v="0"/>
    <d v="2025-03-30T00:00:00"/>
    <n v="124"/>
    <x v="2"/>
    <x v="1"/>
    <s v="IDR"/>
    <s v="1800000076"/>
    <n v="18982269"/>
    <s v="Pot. Gaji Kary. Penugasan SI - SMI 01.2025"/>
    <d v="2025-02-28T00:00:00"/>
    <s v="1800000076"/>
    <x v="3"/>
  </r>
  <r>
    <n v="101284"/>
    <x v="54"/>
    <x v="1"/>
    <s v="1400000333"/>
    <s v="11125421"/>
    <s v="PAID BY CMS BANK SYARIAH INDONESIA KC SURABAYA BAS"/>
    <d v="2025-08-01T00:00:00"/>
    <d v="2025-08-01T00:00:00"/>
    <x v="7"/>
    <x v="0"/>
    <d v="2025-04-30T00:00:00"/>
    <n v="93"/>
    <x v="3"/>
    <x v="2"/>
    <s v="IDR"/>
    <s v="1800000142"/>
    <n v="20230448"/>
    <s v="Pot. Gaji Kary. Penugasan SI - SMI 02.2025"/>
    <d v="2025-03-31T00:00:00"/>
    <s v="1800000142"/>
    <x v="3"/>
  </r>
  <r>
    <n v="100001"/>
    <x v="23"/>
    <x v="1"/>
    <s v="1400000335"/>
    <s v="11125421"/>
    <s v="PAID BY CMS BANK SYARIAH INDONESIA KC SURABAYA BAS"/>
    <d v="2025-08-04T00:00:00"/>
    <d v="2025-08-04T00:00:00"/>
    <x v="7"/>
    <x v="0"/>
    <d v="2025-07-30T00:00:00"/>
    <n v="5"/>
    <x v="0"/>
    <x v="0"/>
    <s v="IDR"/>
    <s v="1800000279"/>
    <n v="10012452"/>
    <s v="Pot. Gaji Kary. Penugasan SIG - KWSG 05.2025"/>
    <d v="2025-06-30T00:00:00"/>
    <s v="1800000279"/>
    <x v="3"/>
  </r>
  <r>
    <n v="101798"/>
    <x v="52"/>
    <x v="0"/>
    <s v="1400000340"/>
    <s v="11125421"/>
    <s v="PELINDO MULTI TERMINAL"/>
    <d v="2025-08-06T00:00:00"/>
    <d v="2025-08-06T00:00:00"/>
    <x v="7"/>
    <x v="0"/>
    <d v="2025-07-31T00:00:00"/>
    <n v="6"/>
    <x v="0"/>
    <x v="0"/>
    <s v="IDR"/>
    <s v="1800000324"/>
    <n v="438255593"/>
    <s v="PENAGIHAN SHARING PROFIT BULAN JUNI 2025"/>
    <d v="2025-07-01T00:00:00"/>
    <s v="1800000324"/>
    <x v="10"/>
  </r>
  <r>
    <n v="100014"/>
    <x v="105"/>
    <x v="1"/>
    <s v="1400000338"/>
    <s v="11121871"/>
    <s v="SWEEPING SEMEN TONASA"/>
    <d v="2025-08-06T00:00:00"/>
    <d v="2025-08-06T00:00:00"/>
    <x v="7"/>
    <x v="0"/>
    <d v="2025-08-06T00:00:00"/>
    <n v="0"/>
    <x v="0"/>
    <x v="0"/>
    <s v="IDR"/>
    <s v="1400000337"/>
    <n v="6000000000"/>
    <s v=" DIVIDEN ST TAHUN BUKU 2024"/>
    <d v="2025-08-06T00:00:00"/>
    <s v="1800000346"/>
    <x v="17"/>
  </r>
  <r>
    <n v="100014"/>
    <x v="105"/>
    <x v="1"/>
    <s v="1400000337"/>
    <s v="11121871"/>
    <s v="SWEEPING SEMEN TONASA"/>
    <d v="2025-08-06T00:00:00"/>
    <d v="2025-08-06T00:00:00"/>
    <x v="7"/>
    <x v="0"/>
    <d v="2025-07-24T00:00:00"/>
    <n v="13"/>
    <x v="0"/>
    <x v="0"/>
    <s v="IDR"/>
    <s v="1400000307"/>
    <n v="9000000000"/>
    <s v=" DIVIDEN ST TAHUN BUKU 2024"/>
    <d v="2025-07-24T00:00:00"/>
    <s v="1800000346"/>
    <x v="17"/>
  </r>
  <r>
    <n v="100013"/>
    <x v="102"/>
    <x v="1"/>
    <s v="1400000336"/>
    <s v="11121871"/>
    <s v="SWEEPING SEMEN PADANG"/>
    <d v="2025-08-06T00:00:00"/>
    <d v="2025-08-06T00:00:00"/>
    <x v="7"/>
    <x v="0"/>
    <d v="2025-07-30T00:00:00"/>
    <n v="7"/>
    <x v="0"/>
    <x v="0"/>
    <s v="IDR"/>
    <s v="1400000316"/>
    <n v="10000000000"/>
    <s v=" DIVIDEN SP TAHUN BUKU 2024"/>
    <d v="2025-07-30T00:00:00"/>
    <s v="1800000345"/>
    <x v="17"/>
  </r>
  <r>
    <n v="100797"/>
    <x v="8"/>
    <x v="1"/>
    <s v="1400000339"/>
    <s v="11125421"/>
    <s v="PAID BY CMS BANK SYARIAH INDONESIA KC SURABAYA BAS"/>
    <d v="2025-08-07T00:00:00"/>
    <d v="2025-08-07T00:00:00"/>
    <x v="7"/>
    <x v="0"/>
    <d v="2025-07-30T00:00:00"/>
    <n v="8"/>
    <x v="0"/>
    <x v="0"/>
    <s v="IDR"/>
    <s v="1800000284"/>
    <n v="19832279"/>
    <s v="Pot. Gaji Kary. Penugasan SIG - SIB 05.2025"/>
    <d v="2025-06-30T00:00:00"/>
    <s v="1800000284"/>
    <x v="3"/>
  </r>
  <r>
    <n v="100137"/>
    <x v="4"/>
    <x v="1"/>
    <s v="1400000342"/>
    <s v="11121871"/>
    <n v="0"/>
    <d v="2025-08-07T00:00:00"/>
    <d v="2025-08-07T00:00:00"/>
    <x v="7"/>
    <x v="0"/>
    <d v="2025-07-30T00:00:00"/>
    <n v="8"/>
    <x v="0"/>
    <x v="0"/>
    <s v="IDR"/>
    <s v="1400000317"/>
    <n v="5000000000"/>
    <s v=" PEMBAYARAN POKOK SHL GRESIK 26 SEPT 2018"/>
    <d v="2025-07-30T00:00:00"/>
    <s v="1800001507"/>
    <x v="2"/>
  </r>
  <r>
    <n v="100014"/>
    <x v="105"/>
    <x v="1"/>
    <s v="1400000343"/>
    <s v="11121871"/>
    <s v="SWEEPING SEMEN TONASA"/>
    <d v="2025-08-07T00:00:00"/>
    <d v="2025-08-07T00:00:00"/>
    <x v="7"/>
    <x v="0"/>
    <d v="2025-08-06T00:00:00"/>
    <n v="1"/>
    <x v="0"/>
    <x v="0"/>
    <s v="IDR"/>
    <s v="1400000338"/>
    <n v="10000000000"/>
    <s v=" DIVIDEN ST TAHUN BUKU 2024"/>
    <d v="2025-08-06T00:00:00"/>
    <s v="1800000346"/>
    <x v="17"/>
  </r>
  <r>
    <n v="100126"/>
    <x v="12"/>
    <x v="0"/>
    <s v="1400087773"/>
    <s v="11121161"/>
    <s v="Biaya Pemusnahan Limbah Resin ex PT TMI"/>
    <d v="2025-08-08T00:00:00"/>
    <d v="2025-08-08T00:00:00"/>
    <x v="7"/>
    <x v="0"/>
    <d v="2025-03-30T00:00:00"/>
    <n v="131"/>
    <x v="2"/>
    <x v="1"/>
    <s v="IDR"/>
    <s v="1800000132"/>
    <n v="3184980"/>
    <s v="Biaya Pemusnahan Limbah Resin ex PT TMI"/>
    <d v="2025-02-28T00:00:00"/>
    <s v="1800000132"/>
    <x v="0"/>
  </r>
  <r>
    <n v="100147"/>
    <x v="19"/>
    <x v="0"/>
    <s v="1400087772"/>
    <s v="11121161"/>
    <s v="Biaya Pemusnahan Limbah ex PT TLI"/>
    <d v="2025-08-08T00:00:00"/>
    <d v="2025-08-08T00:00:00"/>
    <x v="7"/>
    <x v="0"/>
    <d v="2025-07-30T00:00:00"/>
    <n v="9"/>
    <x v="0"/>
    <x v="0"/>
    <s v="IDR"/>
    <s v="1800000417"/>
    <n v="15063477"/>
    <s v="Biaya Pemusnahan Limbah Bottom Ash ex PT TLI"/>
    <d v="2025-06-30T00:00:00"/>
    <s v="1800000417"/>
    <x v="0"/>
  </r>
  <r>
    <n v="100126"/>
    <x v="12"/>
    <x v="0"/>
    <s v="1400087773"/>
    <s v="11121161"/>
    <s v="Biaya Pemusnahan Limbah Resin ex PT TMI"/>
    <d v="2025-08-08T00:00:00"/>
    <d v="2025-08-08T00:00:00"/>
    <x v="7"/>
    <x v="0"/>
    <d v="2025-03-30T00:00:00"/>
    <n v="131"/>
    <x v="2"/>
    <x v="1"/>
    <s v="IDR"/>
    <s v="1800000131"/>
    <n v="37254129"/>
    <s v="Biaya Pemusnahan Limbah FABA ex PT TMI"/>
    <d v="2025-02-28T00:00:00"/>
    <s v="1800000131"/>
    <x v="0"/>
  </r>
  <r>
    <n v="100147"/>
    <x v="19"/>
    <x v="0"/>
    <s v="1400087772"/>
    <s v="11121161"/>
    <s v="Biaya Pemusnahan Limbah ex PT TLI"/>
    <d v="2025-08-08T00:00:00"/>
    <d v="2025-08-08T00:00:00"/>
    <x v="7"/>
    <x v="0"/>
    <d v="2025-07-30T00:00:00"/>
    <n v="9"/>
    <x v="0"/>
    <x v="0"/>
    <s v="IDR"/>
    <s v="1800000416"/>
    <n v="68989830"/>
    <s v="Biaya Pemusnahan Limbah Non B3 - AM ex PT TLI"/>
    <d v="2025-06-30T00:00:00"/>
    <s v="1800000416"/>
    <x v="0"/>
  </r>
  <r>
    <n v="101840"/>
    <x v="148"/>
    <x v="0"/>
    <s v="1400000344"/>
    <s v="11121161"/>
    <s v="Pot. Gaji Kary. Penugasan SI"/>
    <d v="2025-08-08T00:00:00"/>
    <d v="2025-08-08T00:00:00"/>
    <x v="7"/>
    <x v="0"/>
    <d v="2025-08-08T00:00:00"/>
    <n v="0"/>
    <x v="0"/>
    <x v="0"/>
    <s v="IDR"/>
    <s v="1800000376"/>
    <n v="71589276"/>
    <s v="Tagihan Akumulasi Klaim Biaya RHIM"/>
    <d v="2025-08-08T00:00:00"/>
    <s v="1800000376"/>
    <x v="8"/>
  </r>
  <r>
    <n v="101083"/>
    <x v="0"/>
    <x v="0"/>
    <s v="1400088351"/>
    <s v="11125421"/>
    <s v="PAID BY CMS BANK SYARIAH INDONESIA KC SURABAYA BAS"/>
    <d v="2025-08-09T00:00:00"/>
    <d v="2025-08-09T00:00:00"/>
    <x v="7"/>
    <x v="0"/>
    <d v="2025-08-30T00:00:00"/>
    <n v="-21"/>
    <x v="1"/>
    <x v="0"/>
    <s v="IDR"/>
    <s v="1800000492"/>
    <n v="9206784"/>
    <s v="Biaya Pemusnahan Limbah Bottom Ash ex PT ARA"/>
    <d v="2025-07-31T00:00:00"/>
    <s v="1800000492"/>
    <x v="0"/>
  </r>
  <r>
    <n v="101083"/>
    <x v="0"/>
    <x v="0"/>
    <s v="1400088350"/>
    <s v="11125421"/>
    <s v="PAID BY CMS BANK SYARIAH INDONESIA KC SURABAYA BAS"/>
    <d v="2025-08-09T00:00:00"/>
    <d v="2025-08-09T00:00:00"/>
    <x v="7"/>
    <x v="0"/>
    <d v="2025-07-30T00:00:00"/>
    <n v="10"/>
    <x v="0"/>
    <x v="0"/>
    <s v="IDR"/>
    <s v="1800000395"/>
    <n v="32631336"/>
    <s v="Biaya Pemusnahan Limbah FABA ex PT ARA"/>
    <d v="2025-06-30T00:00:00"/>
    <s v="1800000395"/>
    <x v="0"/>
  </r>
  <r>
    <n v="100672"/>
    <x v="18"/>
    <x v="0"/>
    <s v="1400088667"/>
    <s v="11121161"/>
    <s v="Biaya Pemusnahan Limbah FABA ex PT TMI"/>
    <d v="2025-08-11T00:00:00"/>
    <d v="2025-08-11T00:00:00"/>
    <x v="7"/>
    <x v="0"/>
    <d v="2025-05-27T00:00:00"/>
    <n v="76"/>
    <x v="5"/>
    <x v="4"/>
    <s v="IDR"/>
    <s v="1400059839"/>
    <n v="10000000"/>
    <s v="Kurang Bayar Biaya Pemusnahan"/>
    <d v="2025-05-27T00:00:00"/>
    <s v="1800000265"/>
    <x v="0"/>
  </r>
  <r>
    <n v="100126"/>
    <x v="12"/>
    <x v="0"/>
    <s v="1400088693"/>
    <s v="11121161"/>
    <s v="PAID BY CMS BANK MANDIRI KC GRESIK RN 7100000464"/>
    <d v="2025-08-11T00:00:00"/>
    <d v="2025-08-11T00:00:00"/>
    <x v="7"/>
    <x v="0"/>
    <d v="2025-04-30T00:00:00"/>
    <n v="103"/>
    <x v="3"/>
    <x v="2"/>
    <s v="IDR"/>
    <s v="1800000220"/>
    <n v="19350661"/>
    <s v="Biaya Pemusnahan Limbah FABA ex PT TMI"/>
    <d v="2025-03-31T00:00:00"/>
    <s v="1800000220"/>
    <x v="0"/>
  </r>
  <r>
    <n v="100013"/>
    <x v="102"/>
    <x v="1"/>
    <s v="1400000345"/>
    <s v="11121871"/>
    <s v="SWEEPING PADANG"/>
    <d v="2025-08-11T00:00:00"/>
    <d v="2025-08-11T00:00:00"/>
    <x v="7"/>
    <x v="0"/>
    <d v="2025-08-06T00:00:00"/>
    <n v="5"/>
    <x v="0"/>
    <x v="0"/>
    <s v="IDR"/>
    <s v="1400000336"/>
    <n v="10000000000"/>
    <s v=" DIVIDEN SP TAHUN BUKU 2024"/>
    <d v="2025-08-06T00:00:00"/>
    <s v="1800000345"/>
    <x v="17"/>
  </r>
  <r>
    <n v="100014"/>
    <x v="105"/>
    <x v="1"/>
    <s v="1400000346"/>
    <s v="11121871"/>
    <s v="SWEEPING TONASA"/>
    <d v="2025-08-11T00:00:00"/>
    <d v="2025-08-11T00:00:00"/>
    <x v="7"/>
    <x v="0"/>
    <d v="2025-08-07T00:00:00"/>
    <n v="4"/>
    <x v="0"/>
    <x v="0"/>
    <s v="IDR"/>
    <s v="1400000343"/>
    <n v="10000000000"/>
    <s v=" DIVIDEN SP TAHUN BUKU 2024"/>
    <d v="2025-08-07T00:00:00"/>
    <s v="1800000346"/>
    <x v="17"/>
  </r>
  <r>
    <n v="100031"/>
    <x v="42"/>
    <x v="0"/>
    <s v="1400000348"/>
    <s v="11121161"/>
    <s v="Penagihan Penyediaan Air Proses &amp; Proses Jul25"/>
    <d v="2025-08-14T00:00:00"/>
    <d v="2025-08-14T00:00:00"/>
    <x v="7"/>
    <x v="0"/>
    <d v="2025-08-30T00:00:00"/>
    <n v="-16"/>
    <x v="1"/>
    <x v="0"/>
    <s v="IDR"/>
    <s v="1800000351"/>
    <n v="39390"/>
    <s v="Penagihan Penyediaan Air Proses Juli 2025"/>
    <d v="2025-07-31T00:00:00"/>
    <s v="1800000351"/>
    <x v="6"/>
  </r>
  <r>
    <n v="100031"/>
    <x v="42"/>
    <x v="0"/>
    <s v="1400090621"/>
    <s v="11121161"/>
    <s v="Tagihan Listrik DAB Jun 25"/>
    <d v="2025-08-14T00:00:00"/>
    <d v="2025-08-14T00:00:00"/>
    <x v="7"/>
    <x v="0"/>
    <d v="2025-08-30T00:00:00"/>
    <n v="-16"/>
    <x v="1"/>
    <x v="0"/>
    <s v="IDR"/>
    <s v="1800000480"/>
    <n v="188077"/>
    <s v="Tagihan Listrik DAB Jun 25"/>
    <d v="2025-07-31T00:00:00"/>
    <s v="1800000480"/>
    <x v="1"/>
  </r>
  <r>
    <n v="100031"/>
    <x v="42"/>
    <x v="0"/>
    <s v="1400000348"/>
    <s v="11121161"/>
    <s v="Penagihan Penyediaan Air Proses &amp; Proses Jul25"/>
    <d v="2025-08-14T00:00:00"/>
    <d v="2025-08-14T00:00:00"/>
    <x v="7"/>
    <x v="0"/>
    <d v="2025-08-30T00:00:00"/>
    <n v="-16"/>
    <x v="1"/>
    <x v="0"/>
    <s v="IDR"/>
    <s v="1800000350"/>
    <n v="941600"/>
    <s v="Penagihan Penyediaan Air Bersih Juli 2025"/>
    <d v="2025-07-31T00:00:00"/>
    <s v="1800000350"/>
    <x v="6"/>
  </r>
  <r>
    <n v="101691"/>
    <x v="10"/>
    <x v="0"/>
    <s v="1400090682"/>
    <s v="11125421"/>
    <s v="PAID BY CMS BANK SYARIAH INDONESIA KC SURABAYA BAS"/>
    <d v="2025-08-14T00:00:00"/>
    <d v="2025-08-14T00:00:00"/>
    <x v="7"/>
    <x v="0"/>
    <d v="2025-08-30T00:00:00"/>
    <n v="-16"/>
    <x v="1"/>
    <x v="0"/>
    <s v="IDR"/>
    <s v="1800000493"/>
    <n v="4459536"/>
    <s v="Biaya Pemusnahan Limbah Sludge Cat ex PT BLHK"/>
    <d v="2025-07-31T00:00:00"/>
    <s v="1800000493"/>
    <x v="0"/>
  </r>
  <r>
    <n v="100007"/>
    <x v="50"/>
    <x v="0"/>
    <s v="1400000349"/>
    <s v="11121161"/>
    <s v="Penagihan Penyediaan Air Proses Juni 2025"/>
    <d v="2025-08-14T00:00:00"/>
    <d v="2025-08-14T00:00:00"/>
    <x v="7"/>
    <x v="0"/>
    <d v="2025-07-30T00:00:00"/>
    <n v="15"/>
    <x v="0"/>
    <x v="0"/>
    <s v="IDR"/>
    <s v="1800000302"/>
    <n v="28795000"/>
    <s v="Penagihan Penyediaan Air Proses Juni 2025"/>
    <d v="2025-06-30T00:00:00"/>
    <s v="1800000302"/>
    <x v="6"/>
  </r>
  <r>
    <n v="100004"/>
    <x v="55"/>
    <x v="1"/>
    <s v="1400000350"/>
    <s v="11125421"/>
    <s v="PAID BY CMS BANK SYARIAH INDONESIA KC SURABAYA BAS"/>
    <d v="2025-08-15T00:00:00"/>
    <d v="2025-08-15T00:00:00"/>
    <x v="7"/>
    <x v="0"/>
    <d v="2025-05-30T00:00:00"/>
    <n v="77"/>
    <x v="5"/>
    <x v="4"/>
    <s v="IDR"/>
    <s v="1800000184"/>
    <n v="5745612"/>
    <s v="Pot. Gaji Kary. Penugasan SIG - PTCN 03.2025"/>
    <d v="2025-04-30T00:00:00"/>
    <s v="1800000184"/>
    <x v="3"/>
  </r>
  <r>
    <n v="101082"/>
    <x v="7"/>
    <x v="0"/>
    <s v="1400092517"/>
    <s v="11123101"/>
    <s v="PT METATU NUSANTARA JAYA"/>
    <d v="2025-08-19T00:00:00"/>
    <d v="2025-08-19T00:00:00"/>
    <x v="7"/>
    <x v="0"/>
    <d v="2025-04-30T00:00:00"/>
    <n v="111"/>
    <x v="3"/>
    <x v="2"/>
    <s v="IDR"/>
    <s v="1800000214"/>
    <n v="3460980"/>
    <s v="Biaya Pemusnahan Limbah Resin Anorganik ex PT MNJ"/>
    <d v="2025-03-31T00:00:00"/>
    <s v="1800000214"/>
    <x v="0"/>
  </r>
  <r>
    <n v="101082"/>
    <x v="7"/>
    <x v="0"/>
    <s v="1400092517"/>
    <s v="11123101"/>
    <s v="PT METATU NUSANTARA JAYA"/>
    <d v="2025-08-19T00:00:00"/>
    <d v="2025-08-19T00:00:00"/>
    <x v="7"/>
    <x v="0"/>
    <d v="2025-04-30T00:00:00"/>
    <n v="111"/>
    <x v="3"/>
    <x v="2"/>
    <s v="IDR"/>
    <s v="1800000213"/>
    <n v="8575416"/>
    <s v="Biaya Pemusnahan Limbah Residu Produksi ex PT MNJ"/>
    <d v="2025-03-31T00:00:00"/>
    <s v="1800000213"/>
    <x v="0"/>
  </r>
  <r>
    <n v="101082"/>
    <x v="7"/>
    <x v="0"/>
    <s v="1400092517"/>
    <s v="11123101"/>
    <s v="PT METATU NUSANTARA JAYA"/>
    <d v="2025-08-19T00:00:00"/>
    <d v="2025-08-19T00:00:00"/>
    <x v="7"/>
    <x v="0"/>
    <d v="2025-04-30T00:00:00"/>
    <n v="111"/>
    <x v="3"/>
    <x v="2"/>
    <s v="IDR"/>
    <s v="1800000224"/>
    <n v="10661550"/>
    <s v="Biaya Pemusnahan Limbah TerkontaminasiB3 ex PT MNJ"/>
    <d v="2025-03-31T00:00:00"/>
    <s v="1800000224"/>
    <x v="0"/>
  </r>
  <r>
    <n v="101082"/>
    <x v="7"/>
    <x v="0"/>
    <s v="1400092517"/>
    <s v="11123101"/>
    <s v="PT METATU NUSANTARA JAYA"/>
    <d v="2025-08-19T00:00:00"/>
    <d v="2025-08-19T00:00:00"/>
    <x v="7"/>
    <x v="0"/>
    <d v="2025-04-30T00:00:00"/>
    <n v="111"/>
    <x v="3"/>
    <x v="2"/>
    <s v="IDR"/>
    <s v="1800000210"/>
    <n v="25121964"/>
    <s v="Biaya Pemusnahan Limbah Glyserin Pitch ex PT MNJ"/>
    <d v="2025-03-31T00:00:00"/>
    <s v="1800000210"/>
    <x v="0"/>
  </r>
  <r>
    <n v="101082"/>
    <x v="7"/>
    <x v="0"/>
    <s v="1400092517"/>
    <s v="11123101"/>
    <s v="PT METATU NUSANTARA JAYA"/>
    <d v="2025-08-19T00:00:00"/>
    <d v="2025-08-19T00:00:00"/>
    <x v="7"/>
    <x v="0"/>
    <d v="2025-03-30T00:00:00"/>
    <n v="142"/>
    <x v="2"/>
    <x v="1"/>
    <s v="IDR"/>
    <s v="1800000140"/>
    <n v="28010850"/>
    <s v="Biaya Pemusnahan Limbah Terkontaminas B3 ex PT MNJ"/>
    <d v="2025-02-28T00:00:00"/>
    <s v="1800000140"/>
    <x v="0"/>
  </r>
  <r>
    <n v="101398"/>
    <x v="48"/>
    <x v="1"/>
    <s v="1400000352"/>
    <s v="11121161"/>
    <s v=" Pot. Gaji Kary. Penugasan SI - SBI 0924-0225"/>
    <d v="2025-08-19T00:00:00"/>
    <d v="2025-08-19T00:00:00"/>
    <x v="7"/>
    <x v="0"/>
    <d v="2025-01-30T00:00:00"/>
    <n v="201"/>
    <x v="2"/>
    <x v="1"/>
    <s v="IDR"/>
    <s v="1800000552"/>
    <n v="28388680"/>
    <s v=" Pot. Gaji Kary. Penugasan SI - SBI 11.2024"/>
    <d v="2024-12-31T00:00:00"/>
    <s v="1800000552"/>
    <x v="3"/>
  </r>
  <r>
    <n v="101398"/>
    <x v="48"/>
    <x v="1"/>
    <s v="1400000352"/>
    <s v="11121161"/>
    <s v=" Pot. Gaji Kary. Penugasan SI - SBI 0924-0225"/>
    <d v="2025-08-19T00:00:00"/>
    <d v="2025-08-19T00:00:00"/>
    <x v="7"/>
    <x v="0"/>
    <d v="2024-11-30T00:00:00"/>
    <n v="262"/>
    <x v="2"/>
    <x v="1"/>
    <s v="IDR"/>
    <s v="1800000449"/>
    <n v="28388680"/>
    <s v=" Pot. Gaji Kary. Penugasan SI - SBI 09.2024"/>
    <d v="2024-10-31T00:00:00"/>
    <s v="1800000449"/>
    <x v="3"/>
  </r>
  <r>
    <n v="101398"/>
    <x v="48"/>
    <x v="1"/>
    <s v="1400000352"/>
    <s v="11121161"/>
    <s v=" Pot. Gaji Kary. Penugasan SI - SBI 0924-0225"/>
    <d v="2025-08-19T00:00:00"/>
    <d v="2025-08-19T00:00:00"/>
    <x v="7"/>
    <x v="0"/>
    <d v="2025-03-30T00:00:00"/>
    <n v="142"/>
    <x v="2"/>
    <x v="1"/>
    <s v="IDR"/>
    <s v="1800000081"/>
    <n v="28393680"/>
    <s v="Pot. Gaji Kary. Penugasan SI - SBI 01.2025"/>
    <d v="2025-02-28T00:00:00"/>
    <s v="1800000081"/>
    <x v="3"/>
  </r>
  <r>
    <n v="101398"/>
    <x v="48"/>
    <x v="1"/>
    <s v="1400000352"/>
    <s v="11121161"/>
    <s v=" Pot. Gaji Kary. Penugasan SI - SBI 0924-0225"/>
    <d v="2025-08-19T00:00:00"/>
    <d v="2025-08-19T00:00:00"/>
    <x v="7"/>
    <x v="0"/>
    <d v="2024-12-30T00:00:00"/>
    <n v="232"/>
    <x v="2"/>
    <x v="1"/>
    <s v="IDR"/>
    <s v="1800000498"/>
    <n v="28458148"/>
    <s v=" Pot. Gaji Kary. Penugasan SI - SBI 10.2024"/>
    <d v="2024-11-30T00:00:00"/>
    <s v="1800000498"/>
    <x v="3"/>
  </r>
  <r>
    <n v="101398"/>
    <x v="48"/>
    <x v="1"/>
    <s v="1400000352"/>
    <s v="11121161"/>
    <s v=" Pot. Gaji Kary. Penugasan SI - SBI 0924-0225"/>
    <d v="2025-08-19T00:00:00"/>
    <d v="2025-08-19T00:00:00"/>
    <x v="7"/>
    <x v="0"/>
    <d v="2025-03-02T00:00:00"/>
    <n v="170"/>
    <x v="2"/>
    <x v="1"/>
    <s v="IDR"/>
    <s v="1800000016"/>
    <n v="28458148"/>
    <s v="Pot. Gaji Kary. Penugasan SI - SBI 12.2024"/>
    <d v="2025-01-31T00:00:00"/>
    <s v="1800000016"/>
    <x v="3"/>
  </r>
  <r>
    <n v="101398"/>
    <x v="48"/>
    <x v="1"/>
    <s v="1400000352"/>
    <s v="11121161"/>
    <s v=" Pot. Gaji Kary. Penugasan SI - SBI 0924-0225"/>
    <d v="2025-08-19T00:00:00"/>
    <d v="2025-08-19T00:00:00"/>
    <x v="7"/>
    <x v="0"/>
    <d v="2025-04-30T00:00:00"/>
    <n v="111"/>
    <x v="3"/>
    <x v="2"/>
    <s v="IDR"/>
    <s v="1800000146"/>
    <n v="28751351"/>
    <s v="Pot. Gaji Kary. Penugasan SI - SBI 02.2025"/>
    <d v="2025-03-31T00:00:00"/>
    <s v="1800000146"/>
    <x v="3"/>
  </r>
  <r>
    <n v="101082"/>
    <x v="7"/>
    <x v="0"/>
    <s v="1400092517"/>
    <s v="11123101"/>
    <s v="PT METATU NUSANTARA JAYA"/>
    <d v="2025-08-19T00:00:00"/>
    <d v="2025-08-19T00:00:00"/>
    <x v="7"/>
    <x v="0"/>
    <d v="2025-04-30T00:00:00"/>
    <n v="111"/>
    <x v="3"/>
    <x v="2"/>
    <s v="IDR"/>
    <s v="1800000212"/>
    <n v="29339520"/>
    <s v="Biaya Pemusnahan Limbah Refractory Bekas ex PT MNJ"/>
    <d v="2025-03-31T00:00:00"/>
    <s v="1800000212"/>
    <x v="0"/>
  </r>
  <r>
    <n v="100144"/>
    <x v="13"/>
    <x v="1"/>
    <s v="1400000353"/>
    <s v="11121161"/>
    <s v="Management Fee SISI Juni 2020"/>
    <d v="2025-08-19T00:00:00"/>
    <d v="2025-08-19T00:00:00"/>
    <x v="7"/>
    <x v="0"/>
    <d v="2025-07-10T00:00:00"/>
    <n v="40"/>
    <x v="4"/>
    <x v="3"/>
    <s v="IDR"/>
    <s v="0100006594"/>
    <n v="30553200"/>
    <s v="Management Fee SISI Juni 2020"/>
    <d v="2025-07-10T00:00:00"/>
    <s v="1800000677"/>
    <x v="5"/>
  </r>
  <r>
    <n v="101082"/>
    <x v="7"/>
    <x v="0"/>
    <s v="1400092517"/>
    <s v="11123101"/>
    <s v="PT METATU NUSANTARA JAYA"/>
    <d v="2025-08-19T00:00:00"/>
    <d v="2025-08-19T00:00:00"/>
    <x v="7"/>
    <x v="0"/>
    <d v="2025-03-30T00:00:00"/>
    <n v="142"/>
    <x v="2"/>
    <x v="1"/>
    <s v="IDR"/>
    <s v="1800000141"/>
    <n v="44675280"/>
    <s v="Biaya Pemusnahan Limbah Refractory Bekas ex PT MNJ"/>
    <d v="2025-02-28T00:00:00"/>
    <s v="1800000141"/>
    <x v="0"/>
  </r>
  <r>
    <n v="101082"/>
    <x v="7"/>
    <x v="0"/>
    <s v="1400092517"/>
    <s v="11123101"/>
    <s v="PT METATU NUSANTARA JAYA"/>
    <d v="2025-08-19T00:00:00"/>
    <d v="2025-08-19T00:00:00"/>
    <x v="7"/>
    <x v="0"/>
    <d v="2025-03-30T00:00:00"/>
    <n v="142"/>
    <x v="2"/>
    <x v="1"/>
    <s v="IDR"/>
    <s v="1800000138"/>
    <n v="50138256"/>
    <s v="Biaya Pemusnahan Limbah Glyserin Pitch ex PT MNJ"/>
    <d v="2025-02-28T00:00:00"/>
    <s v="1800000138"/>
    <x v="0"/>
  </r>
  <r>
    <n v="101082"/>
    <x v="7"/>
    <x v="0"/>
    <s v="1400092517"/>
    <s v="11123101"/>
    <s v="PT METATU NUSANTARA JAYA"/>
    <d v="2025-08-19T00:00:00"/>
    <d v="2025-08-19T00:00:00"/>
    <x v="7"/>
    <x v="0"/>
    <d v="2025-04-30T00:00:00"/>
    <n v="111"/>
    <x v="3"/>
    <x v="2"/>
    <s v="IDR"/>
    <s v="1800000215"/>
    <n v="54917250"/>
    <s v="Biaya Pemusnahan Limbah Sludge IPAL ex PT MNJ"/>
    <d v="2025-03-31T00:00:00"/>
    <s v="1800000215"/>
    <x v="0"/>
  </r>
  <r>
    <n v="101534"/>
    <x v="149"/>
    <x v="1"/>
    <s v="1400000351"/>
    <s v="11121161"/>
    <s v="Management Fee Juni 2022"/>
    <d v="2025-08-19T00:00:00"/>
    <d v="2025-08-19T00:00:00"/>
    <x v="7"/>
    <x v="0"/>
    <d v="2022-07-30T00:00:00"/>
    <n v="1116"/>
    <x v="6"/>
    <x v="5"/>
    <s v="IDR"/>
    <s v="1800000354"/>
    <n v="56407500"/>
    <s v="SBB - Management Fee Juni 2022"/>
    <d v="2022-06-30T00:00:00"/>
    <s v="1800000354"/>
    <x v="5"/>
  </r>
  <r>
    <n v="101082"/>
    <x v="7"/>
    <x v="0"/>
    <s v="1400092517"/>
    <s v="11123101"/>
    <s v="PT METATU NUSANTARA JAYA"/>
    <d v="2025-08-19T00:00:00"/>
    <d v="2025-08-19T00:00:00"/>
    <x v="7"/>
    <x v="0"/>
    <d v="2025-03-30T00:00:00"/>
    <n v="142"/>
    <x v="2"/>
    <x v="1"/>
    <s v="IDR"/>
    <s v="1800000145"/>
    <n v="70519410"/>
    <s v="Biaya Pemusnahan Limbah Sludge Non B3 ex PT MNJ"/>
    <d v="2025-02-28T00:00:00"/>
    <s v="1800000145"/>
    <x v="0"/>
  </r>
  <r>
    <n v="101082"/>
    <x v="7"/>
    <x v="0"/>
    <s v="1400092517"/>
    <s v="11123101"/>
    <s v="PT METATU NUSANTARA JAYA"/>
    <d v="2025-08-19T00:00:00"/>
    <d v="2025-08-19T00:00:00"/>
    <x v="7"/>
    <x v="0"/>
    <d v="2025-04-30T00:00:00"/>
    <n v="111"/>
    <x v="3"/>
    <x v="2"/>
    <s v="IDR"/>
    <s v="1800000217"/>
    <n v="79363890"/>
    <s v="Biaya Pemusnahan Limbah Sludge Non B3 ex PT MNJ"/>
    <d v="2025-03-31T00:00:00"/>
    <s v="1800000217"/>
    <x v="0"/>
  </r>
  <r>
    <n v="101082"/>
    <x v="7"/>
    <x v="0"/>
    <s v="1400092517"/>
    <s v="11123101"/>
    <s v="PT METATU NUSANTARA JAYA"/>
    <d v="2025-08-19T00:00:00"/>
    <d v="2025-08-19T00:00:00"/>
    <x v="7"/>
    <x v="0"/>
    <d v="2025-03-30T00:00:00"/>
    <n v="142"/>
    <x v="2"/>
    <x v="1"/>
    <s v="IDR"/>
    <s v="1800000143"/>
    <n v="109029750"/>
    <s v="Biaya Pemusnahan Limbah Sludge IPAL ex PT MNJ"/>
    <d v="2025-02-28T00:00:00"/>
    <s v="1800000143"/>
    <x v="0"/>
  </r>
  <r>
    <n v="101398"/>
    <x v="48"/>
    <x v="1"/>
    <s v="1400000352"/>
    <s v="11121161"/>
    <s v=" Pot. Gaji Kary. Penugasan SI - SBI 0924-0225"/>
    <d v="2025-08-19T00:00:00"/>
    <d v="2025-08-19T00:00:00"/>
    <x v="7"/>
    <x v="0"/>
    <d v="2025-01-30T00:00:00"/>
    <n v="201"/>
    <x v="2"/>
    <x v="1"/>
    <s v="IDR"/>
    <s v="1800000572"/>
    <n v="148074584"/>
    <s v="Biaya Recruitment Bersama BUMN - SBI 2024"/>
    <d v="2024-12-31T00:00:00"/>
    <s v="1800000572"/>
    <x v="9"/>
  </r>
  <r>
    <n v="101082"/>
    <x v="7"/>
    <x v="0"/>
    <s v="1400092517"/>
    <s v="11123101"/>
    <s v="PT METATU NUSANTARA JAYA"/>
    <d v="2025-08-19T00:00:00"/>
    <d v="2025-08-19T00:00:00"/>
    <x v="7"/>
    <x v="0"/>
    <d v="2025-04-30T00:00:00"/>
    <n v="111"/>
    <x v="3"/>
    <x v="2"/>
    <s v="IDR"/>
    <s v="1800000209"/>
    <n v="258109632"/>
    <s v="Biaya Pemusnahan Limbah FABA ex PT MNJ"/>
    <d v="2025-03-31T00:00:00"/>
    <s v="1800000209"/>
    <x v="0"/>
  </r>
  <r>
    <n v="100004"/>
    <x v="55"/>
    <x v="1"/>
    <s v="1400000354"/>
    <s v="11121161"/>
    <s v="Penagihan Air Proses &amp; Bersih 02-03,Penugasan SI02"/>
    <d v="2025-08-20T00:00:00"/>
    <d v="2025-08-20T00:00:00"/>
    <x v="7"/>
    <x v="0"/>
    <d v="2025-03-30T00:00:00"/>
    <n v="143"/>
    <x v="2"/>
    <x v="1"/>
    <s v="IDR"/>
    <s v="1800000116"/>
    <n v="222300"/>
    <s v="Penagihan Air Proses Februari 2025"/>
    <d v="2025-02-28T00:00:00"/>
    <s v="1800000116"/>
    <x v="6"/>
  </r>
  <r>
    <n v="100004"/>
    <x v="55"/>
    <x v="1"/>
    <s v="1400000354"/>
    <s v="11121161"/>
    <s v="Penagihan Air Proses &amp; Bersih 02-03,Penugasan SI02"/>
    <d v="2025-08-20T00:00:00"/>
    <d v="2025-08-20T00:00:00"/>
    <x v="7"/>
    <x v="0"/>
    <d v="2025-04-30T00:00:00"/>
    <n v="112"/>
    <x v="3"/>
    <x v="2"/>
    <s v="IDR"/>
    <s v="1800000165"/>
    <n v="298350"/>
    <s v="Penagihan Air Proses Maret 2025"/>
    <d v="2025-03-31T00:00:00"/>
    <s v="1800000165"/>
    <x v="6"/>
  </r>
  <r>
    <n v="100004"/>
    <x v="55"/>
    <x v="1"/>
    <s v="1400000354"/>
    <s v="11121161"/>
    <s v="Penagihan Air Proses &amp; Bersih 02-03,Penugasan SI02"/>
    <d v="2025-08-20T00:00:00"/>
    <d v="2025-08-20T00:00:00"/>
    <x v="7"/>
    <x v="0"/>
    <d v="2025-04-30T00:00:00"/>
    <n v="112"/>
    <x v="3"/>
    <x v="2"/>
    <s v="IDR"/>
    <s v="1800000133"/>
    <n v="6674351"/>
    <s v="Pot. Gaji Kary. Penugasan SI - PTCN 02.2025"/>
    <d v="2025-03-31T00:00:00"/>
    <s v="1800000133"/>
    <x v="3"/>
  </r>
  <r>
    <n v="100004"/>
    <x v="55"/>
    <x v="1"/>
    <s v="1400000354"/>
    <s v="11121161"/>
    <s v="Penagihan Air Proses &amp; Bersih 02-03,Penugasan SI02"/>
    <d v="2025-08-20T00:00:00"/>
    <d v="2025-08-20T00:00:00"/>
    <x v="7"/>
    <x v="0"/>
    <d v="2025-04-30T00:00:00"/>
    <n v="112"/>
    <x v="3"/>
    <x v="2"/>
    <s v="IDR"/>
    <s v="1800000164"/>
    <n v="69571400"/>
    <s v="Penagihan Air Bersih Maret 2025"/>
    <d v="2025-03-31T00:00:00"/>
    <s v="1800000164"/>
    <x v="6"/>
  </r>
  <r>
    <n v="100004"/>
    <x v="55"/>
    <x v="1"/>
    <s v="1400000354"/>
    <s v="11121161"/>
    <s v="Penagihan Air Proses &amp; Bersih 02-03,Penugasan SI02"/>
    <d v="2025-08-20T00:00:00"/>
    <d v="2025-08-20T00:00:00"/>
    <x v="7"/>
    <x v="0"/>
    <d v="2025-03-30T00:00:00"/>
    <n v="143"/>
    <x v="2"/>
    <x v="1"/>
    <s v="IDR"/>
    <s v="1800000115"/>
    <n v="71144300"/>
    <s v="Penagihan Air Bersih Februari 2025"/>
    <d v="2025-02-28T00:00:00"/>
    <s v="1800000115"/>
    <x v="6"/>
  </r>
  <r>
    <n v="101490"/>
    <x v="15"/>
    <x v="0"/>
    <s v="1400094001"/>
    <s v="11125421"/>
    <s v="PAID BY CMS BANK SYARIAH INDONESIA KC SURABAYA BAS"/>
    <d v="2025-08-21T00:00:00"/>
    <d v="2025-08-21T00:00:00"/>
    <x v="7"/>
    <x v="0"/>
    <d v="2025-08-30T00:00:00"/>
    <n v="-9"/>
    <x v="1"/>
    <x v="0"/>
    <s v="IDR"/>
    <s v="1800000517"/>
    <n v="2074590"/>
    <s v="Biaya Pemusnahan Limbah Cacahan Plastik ex PT PBI"/>
    <d v="2025-07-31T00:00:00"/>
    <s v="1800000517"/>
    <x v="0"/>
  </r>
  <r>
    <n v="101490"/>
    <x v="15"/>
    <x v="0"/>
    <s v="1400093999"/>
    <s v="11125421"/>
    <s v="PAID BY CMS BANK SYARIAH INDONESIA KC SURABAYA BAS"/>
    <d v="2025-08-21T00:00:00"/>
    <d v="2025-08-21T00:00:00"/>
    <x v="7"/>
    <x v="0"/>
    <d v="2025-08-30T00:00:00"/>
    <n v="-9"/>
    <x v="1"/>
    <x v="0"/>
    <s v="IDR"/>
    <s v="1800000514"/>
    <n v="2984124"/>
    <s v="Biaya Pemusnahan Limbah Bottom Ash NonB3 ex PT PBI"/>
    <d v="2025-07-31T00:00:00"/>
    <s v="1800000514"/>
    <x v="0"/>
  </r>
  <r>
    <n v="100028"/>
    <x v="3"/>
    <x v="0"/>
    <s v="1400094183"/>
    <s v="11125421"/>
    <s v="PAID BY CMS BANK SYARIAH INDONESIA KC SURABAYA BAS"/>
    <d v="2025-08-21T00:00:00"/>
    <d v="2025-08-21T00:00:00"/>
    <x v="7"/>
    <x v="0"/>
    <d v="2025-08-30T00:00:00"/>
    <n v="-9"/>
    <x v="1"/>
    <x v="0"/>
    <s v="IDR"/>
    <s v="1800000452"/>
    <n v="3108075"/>
    <s v="TAGIHAN LISTRIK BANK BNI 46 JUNI 25"/>
    <d v="2025-07-31T00:00:00"/>
    <s v="1800000452"/>
    <x v="1"/>
  </r>
  <r>
    <n v="101490"/>
    <x v="15"/>
    <x v="0"/>
    <s v="1400094009"/>
    <s v="11125421"/>
    <s v="PAID BY CMS BANK SYARIAH INDONESIA KC SURABAYA BAS"/>
    <d v="2025-08-21T00:00:00"/>
    <d v="2025-08-21T00:00:00"/>
    <x v="7"/>
    <x v="0"/>
    <d v="2025-08-30T00:00:00"/>
    <n v="-9"/>
    <x v="1"/>
    <x v="0"/>
    <s v="IDR"/>
    <s v="1800000516"/>
    <n v="3223440"/>
    <s v="Biaya Pemusnahan Limbah Karbon Aktif Ex PT PBI"/>
    <d v="2025-07-31T00:00:00"/>
    <s v="1800000516"/>
    <x v="0"/>
  </r>
  <r>
    <n v="101490"/>
    <x v="15"/>
    <x v="0"/>
    <s v="1400093997"/>
    <s v="11125421"/>
    <s v="PAID BY CMS BANK SYARIAH INDONESIA KC SURABAYA BAS"/>
    <d v="2025-08-21T00:00:00"/>
    <d v="2025-08-21T00:00:00"/>
    <x v="7"/>
    <x v="0"/>
    <d v="2025-08-30T00:00:00"/>
    <n v="-9"/>
    <x v="1"/>
    <x v="0"/>
    <s v="IDR"/>
    <s v="1800000518"/>
    <n v="4440000"/>
    <s v="Biaya Pemusnahan Limbah Sludge IPAL ex PT PBI"/>
    <d v="2025-07-31T00:00:00"/>
    <s v="1800000518"/>
    <x v="0"/>
  </r>
  <r>
    <n v="100120"/>
    <x v="24"/>
    <x v="0"/>
    <s v="1400000356"/>
    <s v="11125421"/>
    <s v="PAID BY CMS BANK SYARIAH INDONESIA KC SURABAYA BAS"/>
    <d v="2025-08-21T00:00:00"/>
    <d v="2025-08-21T00:00:00"/>
    <x v="7"/>
    <x v="0"/>
    <d v="2025-08-30T00:00:00"/>
    <n v="-9"/>
    <x v="1"/>
    <x v="0"/>
    <s v="IDR"/>
    <s v="1800000343"/>
    <n v="5321089"/>
    <s v="Tagihan Listrik TELKOMSEL - Juli 2025"/>
    <d v="2025-07-31T00:00:00"/>
    <s v="1800000343"/>
    <x v="1"/>
  </r>
  <r>
    <n v="101490"/>
    <x v="15"/>
    <x v="0"/>
    <s v="1400094000"/>
    <s v="11125421"/>
    <s v="PAID BY CMS BANK SYARIAH INDONESIA KC SURABAYA BAS"/>
    <d v="2025-08-21T00:00:00"/>
    <d v="2025-08-21T00:00:00"/>
    <x v="7"/>
    <x v="0"/>
    <d v="2025-08-30T00:00:00"/>
    <n v="-9"/>
    <x v="1"/>
    <x v="0"/>
    <s v="IDR"/>
    <s v="1800000519"/>
    <n v="8737920"/>
    <s v="Biaya Pemusnahan Limbah Sludge Non B3 ex PT PBI"/>
    <d v="2025-07-31T00:00:00"/>
    <s v="1800000519"/>
    <x v="0"/>
  </r>
  <r>
    <n v="100622"/>
    <x v="25"/>
    <x v="0"/>
    <s v="1400094184"/>
    <s v="11125421"/>
    <s v="PAID BY CMS BANK SYARIAH INDONESIA KC SURABAYA BAS"/>
    <d v="2025-08-21T00:00:00"/>
    <d v="2025-08-21T00:00:00"/>
    <x v="7"/>
    <x v="0"/>
    <d v="2025-05-30T00:00:00"/>
    <n v="83"/>
    <x v="5"/>
    <x v="4"/>
    <s v="IDR"/>
    <s v="1800000275"/>
    <n v="10332982"/>
    <s v="Biaya Pemusnahan Limbah Bottom Ash ex PT TJS"/>
    <d v="2025-04-30T00:00:00"/>
    <s v="1800000275"/>
    <x v="0"/>
  </r>
  <r>
    <n v="101490"/>
    <x v="15"/>
    <x v="0"/>
    <s v="1400094002"/>
    <s v="11125421"/>
    <s v="PAID BY CMS BANK SYARIAH INDONESIA KC SURABAYA BAS"/>
    <d v="2025-08-21T00:00:00"/>
    <d v="2025-08-21T00:00:00"/>
    <x v="7"/>
    <x v="0"/>
    <d v="2025-08-30T00:00:00"/>
    <n v="-9"/>
    <x v="1"/>
    <x v="0"/>
    <s v="IDR"/>
    <s v="1800000515"/>
    <n v="10941381"/>
    <s v="Biaya Pemusnahan Limbah FABA ex PT PBI"/>
    <d v="2025-07-31T00:00:00"/>
    <s v="1800000515"/>
    <x v="0"/>
  </r>
  <r>
    <n v="101490"/>
    <x v="15"/>
    <x v="0"/>
    <s v="1400093998"/>
    <s v="11125421"/>
    <s v="PAID BY CMS BANK SYARIAH INDONESIA KC SURABAYA BAS"/>
    <d v="2025-08-21T00:00:00"/>
    <d v="2025-08-21T00:00:00"/>
    <x v="7"/>
    <x v="0"/>
    <d v="2025-08-30T00:00:00"/>
    <n v="-9"/>
    <x v="1"/>
    <x v="0"/>
    <s v="IDR"/>
    <s v="1800000520"/>
    <n v="23736240"/>
    <s v="Biaya Pemusnahan Limbah Sludge Paper ex PT PBI"/>
    <d v="2025-07-31T00:00:00"/>
    <s v="1800000520"/>
    <x v="0"/>
  </r>
  <r>
    <n v="101531"/>
    <x v="1"/>
    <x v="0"/>
    <s v="1400094216"/>
    <s v="11125421"/>
    <s v="PAID BY CMS BANK SYARIAH INDONESIA KC SURABAYA BAS"/>
    <d v="2025-08-21T00:00:00"/>
    <d v="2025-08-21T00:00:00"/>
    <x v="7"/>
    <x v="0"/>
    <d v="2025-07-30T00:00:00"/>
    <n v="22"/>
    <x v="0"/>
    <x v="0"/>
    <s v="IDR"/>
    <s v="1800000426"/>
    <n v="326462100"/>
    <s v="Biaya Pemusnahan Limbah Gypsum Low Grade ex PT MHK"/>
    <d v="2025-06-30T00:00:00"/>
    <s v="1800000426"/>
    <x v="0"/>
  </r>
  <r>
    <n v="100008"/>
    <x v="63"/>
    <x v="1"/>
    <s v="1400000355"/>
    <s v="11111001"/>
    <s v="IKSG"/>
    <d v="2025-08-21T00:00:00"/>
    <d v="2025-08-21T00:00:00"/>
    <x v="7"/>
    <x v="0"/>
    <d v="2024-03-01T00:00:00"/>
    <n v="538"/>
    <x v="6"/>
    <x v="5"/>
    <s v="IDR"/>
    <s v="1800000002"/>
    <n v="1539286460"/>
    <s v="Penagihan Sewa Menyewa di Tuban"/>
    <d v="2024-01-31T00:00:00"/>
    <s v="1800000002"/>
    <x v="7"/>
  </r>
  <r>
    <n v="100000"/>
    <x v="22"/>
    <x v="1"/>
    <s v="1400000357"/>
    <s v="11125421"/>
    <s v="PAID BY CMS BANK SYARIAH INDONESIA KC SURABAYA BAS"/>
    <d v="2025-08-22T00:00:00"/>
    <d v="2025-08-22T00:00:00"/>
    <x v="7"/>
    <x v="0"/>
    <d v="2025-08-30T00:00:00"/>
    <n v="-8"/>
    <x v="1"/>
    <x v="0"/>
    <s v="IDR"/>
    <s v="1800000355"/>
    <n v="331700"/>
    <s v="Penagihan Penyediaan Air Bersih Juli 2025"/>
    <d v="2025-07-31T00:00:00"/>
    <s v="1800000355"/>
    <x v="6"/>
  </r>
  <r>
    <n v="101284"/>
    <x v="54"/>
    <x v="1"/>
    <s v="1400000361"/>
    <s v="11125421"/>
    <s v="PAID BY CMS BANK SYARIAH INDONESIA KC SURABAYA BAS"/>
    <d v="2025-08-22T00:00:00"/>
    <d v="2025-08-22T00:00:00"/>
    <x v="7"/>
    <x v="0"/>
    <d v="2025-06-30T00:00:00"/>
    <n v="53"/>
    <x v="4"/>
    <x v="3"/>
    <s v="IDR"/>
    <s v="1800000252"/>
    <n v="348915"/>
    <s v="Biaya Tagihan Listrik Lt 3/4 Gusi Mei 2025"/>
    <d v="2025-05-31T00:00:00"/>
    <s v="1800000252"/>
    <x v="1"/>
  </r>
  <r>
    <n v="101284"/>
    <x v="54"/>
    <x v="1"/>
    <s v="1400000362"/>
    <s v="11125421"/>
    <s v="PAID BY CMS BANK SYARIAH INDONESIA KC SURABAYA BAS"/>
    <d v="2025-08-22T00:00:00"/>
    <d v="2025-08-22T00:00:00"/>
    <x v="7"/>
    <x v="0"/>
    <d v="2025-07-30T00:00:00"/>
    <n v="23"/>
    <x v="0"/>
    <x v="0"/>
    <s v="IDR"/>
    <s v="1800000317"/>
    <n v="348915"/>
    <s v="Tagihan Listrik GUSI Lt 3 &amp; 4 - Juni 2025"/>
    <d v="2025-06-30T00:00:00"/>
    <s v="1800000317"/>
    <x v="1"/>
  </r>
  <r>
    <n v="101284"/>
    <x v="54"/>
    <x v="1"/>
    <s v="1400000360"/>
    <s v="11125421"/>
    <s v="PAID BY CMS BANK SYARIAH INDONESIA KC SURABAYA BAS"/>
    <d v="2025-08-22T00:00:00"/>
    <d v="2025-08-22T00:00:00"/>
    <x v="7"/>
    <x v="0"/>
    <d v="2025-07-30T00:00:00"/>
    <n v="23"/>
    <x v="0"/>
    <x v="0"/>
    <s v="IDR"/>
    <s v="1800000321"/>
    <n v="711597"/>
    <s v="Tagihan Listrik ATM Mandiri GUSI - Juni 2025"/>
    <d v="2025-06-30T00:00:00"/>
    <s v="1800000321"/>
    <x v="1"/>
  </r>
  <r>
    <n v="101284"/>
    <x v="54"/>
    <x v="1"/>
    <s v="1400000359"/>
    <s v="11125421"/>
    <s v="PAID BY CMS BANK SYARIAH INDONESIA KC SURABAYA BAS"/>
    <d v="2025-08-22T00:00:00"/>
    <d v="2025-08-22T00:00:00"/>
    <x v="7"/>
    <x v="0"/>
    <d v="2025-06-30T00:00:00"/>
    <n v="53"/>
    <x v="4"/>
    <x v="3"/>
    <s v="IDR"/>
    <s v="1800000253"/>
    <n v="860168"/>
    <s v="Biaya Tagihan Listrik ATM Mandiri Mei 2025"/>
    <d v="2025-05-31T00:00:00"/>
    <s v="1800000253"/>
    <x v="1"/>
  </r>
  <r>
    <n v="101284"/>
    <x v="54"/>
    <x v="1"/>
    <s v="1400000358"/>
    <s v="11125421"/>
    <s v="PAID BY CMS BANK SYARIAH INDONESIA KC SURABAYA BAS"/>
    <d v="2025-08-22T00:00:00"/>
    <d v="2025-08-22T00:00:00"/>
    <x v="7"/>
    <x v="0"/>
    <d v="2025-08-30T00:00:00"/>
    <n v="-8"/>
    <x v="1"/>
    <x v="0"/>
    <s v="IDR"/>
    <s v="1800000341"/>
    <n v="936356"/>
    <s v="Tagihan Listrik Kopi Killen Gusi - Juli 2025"/>
    <d v="2025-07-31T00:00:00"/>
    <s v="1800000341"/>
    <x v="1"/>
  </r>
  <r>
    <n v="101531"/>
    <x v="1"/>
    <x v="0"/>
    <s v="1400094603"/>
    <s v="11125421"/>
    <s v="PAID BY CMS BANK SYARIAH INDONESIA KC SURABAYA BAS"/>
    <d v="2025-08-22T00:00:00"/>
    <d v="2025-08-22T00:00:00"/>
    <x v="7"/>
    <x v="0"/>
    <d v="2025-07-30T00:00:00"/>
    <n v="23"/>
    <x v="0"/>
    <x v="0"/>
    <s v="IDR"/>
    <s v="1800000425"/>
    <n v="12773436"/>
    <s v="Biaya Pemusnahan Limbah Non B3 - AM ex PT MHK"/>
    <d v="2025-06-30T00:00:00"/>
    <s v="1800000425"/>
    <x v="0"/>
  </r>
  <r>
    <n v="101917"/>
    <x v="150"/>
    <x v="0"/>
    <s v="1400094489"/>
    <s v="11125421"/>
    <s v="PAID BY CMS BANK SYARIAH INDONESIA KC SURABAYA BAS"/>
    <d v="2025-08-22T00:00:00"/>
    <d v="2025-08-22T00:00:00"/>
    <x v="7"/>
    <x v="0"/>
    <d v="2025-07-30T00:00:00"/>
    <n v="23"/>
    <x v="0"/>
    <x v="0"/>
    <s v="IDR"/>
    <s v="1800000397"/>
    <n v="14291472"/>
    <s v="Biaya Pemusnahan Limbah Non B3 - AM ex PT DESI"/>
    <d v="2025-06-30T00:00:00"/>
    <s v="1800000397"/>
    <x v="0"/>
  </r>
  <r>
    <n v="101284"/>
    <x v="54"/>
    <x v="1"/>
    <s v="1400095089"/>
    <s v="11125421"/>
    <s v="PAID BY CMS BANK SYARIAH INDONESIA KC SURABAYA BAS"/>
    <d v="2025-08-22T00:00:00"/>
    <d v="2025-08-22T00:00:00"/>
    <x v="7"/>
    <x v="0"/>
    <d v="2025-06-30T00:00:00"/>
    <n v="53"/>
    <x v="4"/>
    <x v="3"/>
    <s v="IDR"/>
    <s v="1800000313"/>
    <n v="22250434"/>
    <s v="Tagihan Listrik SMI Apr 25"/>
    <d v="2025-05-31T00:00:00"/>
    <s v="1800000313"/>
    <x v="1"/>
  </r>
  <r>
    <n v="101284"/>
    <x v="54"/>
    <x v="1"/>
    <s v="1400095088"/>
    <s v="11125421"/>
    <s v="PAID BY CMS BANK SYARIAH INDONESIA KC SURABAYA BAS"/>
    <d v="2025-08-22T00:00:00"/>
    <d v="2025-08-22T00:00:00"/>
    <x v="7"/>
    <x v="0"/>
    <d v="2025-07-30T00:00:00"/>
    <n v="23"/>
    <x v="0"/>
    <x v="0"/>
    <s v="IDR"/>
    <s v="1800000387"/>
    <n v="22515564"/>
    <s v="Tagihan Listrik SMI Mei 25"/>
    <d v="2025-06-30T00:00:00"/>
    <s v="1800000387"/>
    <x v="1"/>
  </r>
  <r>
    <n v="101918"/>
    <x v="151"/>
    <x v="0"/>
    <s v="1400095752"/>
    <s v="11125421"/>
    <s v="PAID BY CMS BANK SYARIAH INDONESIA KC SURABAYA BAS"/>
    <d v="2025-08-25T00:00:00"/>
    <d v="2025-08-25T00:00:00"/>
    <x v="7"/>
    <x v="0"/>
    <d v="2025-08-30T00:00:00"/>
    <n v="-5"/>
    <x v="1"/>
    <x v="0"/>
    <s v="IDR"/>
    <s v="1800000524"/>
    <n v="1509156"/>
    <s v="Biaya Pemusnahan Limbah Bottom Ash ex PT SPS"/>
    <d v="2025-07-31T00:00:00"/>
    <s v="1800000524"/>
    <x v="0"/>
  </r>
  <r>
    <n v="100007"/>
    <x v="50"/>
    <x v="0"/>
    <s v="1400000365"/>
    <s v="11121161"/>
    <s v="Penagihan Penyediaan Air Bersih &amp; Proses Juli25"/>
    <d v="2025-08-25T00:00:00"/>
    <d v="2025-08-25T00:00:00"/>
    <x v="7"/>
    <x v="0"/>
    <d v="2025-08-30T00:00:00"/>
    <n v="-5"/>
    <x v="1"/>
    <x v="0"/>
    <s v="IDR"/>
    <s v="1800000352"/>
    <n v="18414700"/>
    <s v="Penagihan Penyediaan Air Bersih Juli 2025"/>
    <d v="2025-07-31T00:00:00"/>
    <s v="1800000352"/>
    <x v="6"/>
  </r>
  <r>
    <n v="100144"/>
    <x v="13"/>
    <x v="1"/>
    <s v="1400000364"/>
    <s v="11121161"/>
    <s v="Management Fee SISI Juli 2020"/>
    <d v="2025-08-25T00:00:00"/>
    <d v="2025-08-25T00:00:00"/>
    <x v="7"/>
    <x v="0"/>
    <d v="2025-01-20T00:00:00"/>
    <n v="217"/>
    <x v="2"/>
    <x v="1"/>
    <s v="IDR"/>
    <s v="0100000337"/>
    <n v="26730000"/>
    <s v="Management Fee SISI Juli 2020"/>
    <d v="2025-01-20T00:00:00"/>
    <s v="1800000814"/>
    <x v="5"/>
  </r>
  <r>
    <n v="100007"/>
    <x v="50"/>
    <x v="0"/>
    <s v="1400000365"/>
    <s v="11121161"/>
    <s v="Penagihan Penyediaan Air Bersih &amp; Proses Juli25"/>
    <d v="2025-08-25T00:00:00"/>
    <d v="2025-08-25T00:00:00"/>
    <x v="7"/>
    <x v="0"/>
    <d v="2025-08-30T00:00:00"/>
    <n v="-5"/>
    <x v="1"/>
    <x v="0"/>
    <s v="IDR"/>
    <s v="1800000353"/>
    <n v="30400500"/>
    <s v="Penagihan Penyediaan Air Proses Juli 2025"/>
    <d v="2025-07-31T00:00:00"/>
    <s v="1800000353"/>
    <x v="6"/>
  </r>
  <r>
    <n v="101798"/>
    <x v="52"/>
    <x v="0"/>
    <s v="1400000366"/>
    <s v="11125421"/>
    <s v="PAID BY CMS BANK SYARIAH INDONESIA KC SURABAYA BAS"/>
    <d v="2025-08-25T00:00:00"/>
    <d v="2025-08-25T00:00:00"/>
    <x v="7"/>
    <x v="0"/>
    <d v="2025-09-03T00:00:00"/>
    <n v="-9"/>
    <x v="1"/>
    <x v="0"/>
    <s v="IDR"/>
    <s v="1800000373"/>
    <n v="495505392"/>
    <s v="PENAGIHAN SHARING PROFIT BULAN JULI 2025"/>
    <d v="2025-08-04T00:00:00"/>
    <s v="1800000373"/>
    <x v="10"/>
  </r>
  <r>
    <n v="100137"/>
    <x v="4"/>
    <x v="1"/>
    <s v="1400000363"/>
    <s v="11121871"/>
    <s v="SWEEPING SEMEN GRESIK"/>
    <d v="2025-08-25T00:00:00"/>
    <d v="2025-08-25T00:00:00"/>
    <x v="7"/>
    <x v="0"/>
    <d v="2025-08-07T00:00:00"/>
    <n v="18"/>
    <x v="0"/>
    <x v="0"/>
    <s v="IDR"/>
    <s v="1400000342"/>
    <n v="5000000000"/>
    <s v=" PEMBAYARAN POKOK SHL GRESIK 26 SEPT 2018"/>
    <d v="2025-08-07T00:00:00"/>
    <s v="1800001507"/>
    <x v="2"/>
  </r>
  <r>
    <n v="101493"/>
    <x v="57"/>
    <x v="0"/>
    <s v="1400096322"/>
    <s v="11125421"/>
    <s v="PAID BY CMS BANK SYARIAH INDONESIA KC SURABAYA BAS"/>
    <d v="2025-08-26T00:00:00"/>
    <d v="2025-08-26T00:00:00"/>
    <x v="7"/>
    <x v="0"/>
    <d v="2025-06-30T00:00:00"/>
    <n v="57"/>
    <x v="4"/>
    <x v="3"/>
    <s v="IDR"/>
    <s v="1800000352"/>
    <n v="155967119"/>
    <s v="Biaya Pemusnahan Limbah FABA ex PT SLG"/>
    <d v="2025-05-31T00:00:00"/>
    <s v="1800000352"/>
    <x v="0"/>
  </r>
  <r>
    <n v="101493"/>
    <x v="57"/>
    <x v="0"/>
    <s v="1400096323"/>
    <s v="11125421"/>
    <s v="PAID BY CMS BANK SYARIAH INDONESIA KC SURABAYA BAS"/>
    <d v="2025-08-26T00:00:00"/>
    <d v="2025-08-26T00:00:00"/>
    <x v="7"/>
    <x v="0"/>
    <d v="2025-06-30T00:00:00"/>
    <n v="57"/>
    <x v="4"/>
    <x v="3"/>
    <s v="IDR"/>
    <s v="1800000353"/>
    <n v="210546580"/>
    <s v="Biaya Pemusnahan Limbah Sludge Paper ex PT SLG"/>
    <d v="2025-05-31T00:00:00"/>
    <s v="1800000353"/>
    <x v="0"/>
  </r>
  <r>
    <n v="100014"/>
    <x v="105"/>
    <x v="1"/>
    <s v="1400000367"/>
    <s v="11121871"/>
    <s v="SWEEPING SEMEN TONASA"/>
    <d v="2025-08-26T00:00:00"/>
    <d v="2025-08-26T00:00:00"/>
    <x v="7"/>
    <x v="0"/>
    <d v="2025-09-11T00:00:00"/>
    <n v="-16"/>
    <x v="1"/>
    <x v="0"/>
    <s v="IDR"/>
    <s v="1400000346"/>
    <n v="10000000000"/>
    <s v=" DIVIDEN ST TAHUN BUKU 2024"/>
    <d v="2025-09-11T00:00:00"/>
    <s v="1800000346"/>
    <x v="17"/>
  </r>
  <r>
    <n v="100733"/>
    <x v="49"/>
    <x v="0"/>
    <s v="1400097680"/>
    <s v="11125421"/>
    <s v="PAID BY CMS BANK SYARIAH INDONESIA KC SURABAYA BAS"/>
    <d v="2025-08-27T00:00:00"/>
    <d v="2025-08-27T00:00:00"/>
    <x v="7"/>
    <x v="0"/>
    <d v="2025-08-30T00:00:00"/>
    <n v="-3"/>
    <x v="1"/>
    <x v="0"/>
    <s v="IDR"/>
    <s v="1800000503"/>
    <n v="9588180"/>
    <s v="Biaya Pemusnahan Limbah Sludge IPAL ex PT JSLH"/>
    <d v="2025-07-31T00:00:00"/>
    <s v="1800000503"/>
    <x v="0"/>
  </r>
  <r>
    <n v="100733"/>
    <x v="49"/>
    <x v="0"/>
    <s v="1400097784"/>
    <s v="11125421"/>
    <s v="PAID BY CMS BANK SYARIAH INDONESIA KC SURABAYA BAS"/>
    <d v="2025-08-27T00:00:00"/>
    <d v="2025-08-27T00:00:00"/>
    <x v="7"/>
    <x v="0"/>
    <d v="2025-08-30T00:00:00"/>
    <n v="-3"/>
    <x v="1"/>
    <x v="0"/>
    <s v="IDR"/>
    <s v="1800000502"/>
    <n v="10112100"/>
    <s v="Biaya Pemusnahan Limbah Karbon Aktif Ex PT JSLH"/>
    <d v="2025-07-31T00:00:00"/>
    <s v="1800000502"/>
    <x v="0"/>
  </r>
  <r>
    <n v="100733"/>
    <x v="49"/>
    <x v="0"/>
    <s v="1400097785"/>
    <s v="11125421"/>
    <s v="PAID BY CMS BANK SYARIAH INDONESIA KC SURABAYA BAS"/>
    <d v="2025-08-27T00:00:00"/>
    <d v="2025-08-27T00:00:00"/>
    <x v="7"/>
    <x v="0"/>
    <d v="2025-08-30T00:00:00"/>
    <n v="-3"/>
    <x v="1"/>
    <x v="0"/>
    <s v="IDR"/>
    <s v="1800000504"/>
    <n v="66964524"/>
    <s v="Biaya Pemusnahan Limbah SBE ex PT JSLH"/>
    <d v="2025-07-31T00:00:00"/>
    <s v="1800000504"/>
    <x v="0"/>
  </r>
  <r>
    <n v="100733"/>
    <x v="49"/>
    <x v="0"/>
    <s v="1400097786"/>
    <s v="11125421"/>
    <s v="PAID BY CMS BANK SYARIAH INDONESIA KC SURABAYA BAS"/>
    <d v="2025-08-27T00:00:00"/>
    <d v="2025-08-27T00:00:00"/>
    <x v="7"/>
    <x v="0"/>
    <d v="2025-08-30T00:00:00"/>
    <n v="-3"/>
    <x v="1"/>
    <x v="0"/>
    <s v="IDR"/>
    <s v="1800000501"/>
    <n v="121677534"/>
    <s v="Biaya Pemusnahan Limbah FABA ex PT JLSH"/>
    <d v="2025-07-31T00:00:00"/>
    <s v="1800000501"/>
    <x v="0"/>
  </r>
  <r>
    <n v="100018"/>
    <x v="35"/>
    <x v="1"/>
    <s v="1400000368"/>
    <s v="11125421"/>
    <s v="PAID BY CMS BANK SYARIAH INDONESIA KC SURABAYA BAS"/>
    <d v="2025-08-27T00:00:00"/>
    <d v="2025-08-27T00:00:00"/>
    <x v="7"/>
    <x v="0"/>
    <d v="2025-08-30T00:00:00"/>
    <n v="-3"/>
    <x v="1"/>
    <x v="0"/>
    <s v="IDR"/>
    <s v="1800000332"/>
    <n v="204180227"/>
    <s v="Pot. Gaji Kary. Penugasan SIG - SMBR 06.2025"/>
    <d v="2025-07-31T00:00:00"/>
    <s v="1800000332"/>
    <x v="3"/>
  </r>
  <r>
    <n v="100001"/>
    <x v="23"/>
    <x v="1"/>
    <s v="1400098090"/>
    <s v="11125421"/>
    <s v="PAID BY CMS BANK SYARIAH INDONESIA KC SURABAYA BAS"/>
    <d v="2025-08-28T00:00:00"/>
    <d v="2025-08-28T00:00:00"/>
    <x v="7"/>
    <x v="0"/>
    <d v="2025-08-30T00:00:00"/>
    <n v="-2"/>
    <x v="1"/>
    <x v="0"/>
    <s v="IDR"/>
    <s v="1800000453"/>
    <n v="396487"/>
    <s v="TAGIHAN LISTRIK KOPERASI KONSUMEN KWSG JUNI 25"/>
    <d v="2025-07-31T00:00:00"/>
    <s v="1800000453"/>
    <x v="1"/>
  </r>
  <r>
    <n v="100137"/>
    <x v="4"/>
    <x v="1"/>
    <s v="1400000372"/>
    <s v="11121161"/>
    <s v="Tagihan Listrik SG Perdin FF03 - Juni 24"/>
    <d v="2025-08-28T00:00:00"/>
    <d v="2025-08-28T00:00:00"/>
    <x v="7"/>
    <x v="0"/>
    <d v="2024-07-30T00:00:00"/>
    <n v="394"/>
    <x v="6"/>
    <x v="5"/>
    <s v="IDR"/>
    <s v="1800000257"/>
    <n v="418430"/>
    <s v="Tagihan Listrik SG Perdin FF03 - Juni 24"/>
    <d v="2024-06-30T00:00:00"/>
    <s v="1800000257"/>
    <x v="1"/>
  </r>
  <r>
    <n v="100003"/>
    <x v="44"/>
    <x v="1"/>
    <s v="1400000379"/>
    <s v="11121161"/>
    <s v="PAID BY CMS BANK MANDIRI KC GRESIK RN 2100001720"/>
    <d v="2025-08-28T00:00:00"/>
    <d v="2025-08-28T00:00:00"/>
    <x v="7"/>
    <x v="0"/>
    <d v="2025-08-30T00:00:00"/>
    <n v="-2"/>
    <x v="1"/>
    <x v="0"/>
    <s v="IDR"/>
    <s v="1800000358"/>
    <n v="460100"/>
    <s v="Penagihan Penyediaan Air Bersih Juli 2025"/>
    <d v="2025-07-31T00:00:00"/>
    <s v="1800000358"/>
    <x v="6"/>
  </r>
  <r>
    <n v="100001"/>
    <x v="23"/>
    <x v="1"/>
    <s v="1400000378"/>
    <s v="11125421"/>
    <s v="PAID BY CMS BANK SYARIAH INDONESIA KC SURABAYA BAS"/>
    <d v="2025-08-28T00:00:00"/>
    <d v="2025-08-28T00:00:00"/>
    <x v="7"/>
    <x v="0"/>
    <d v="2025-08-30T00:00:00"/>
    <n v="-2"/>
    <x v="1"/>
    <x v="0"/>
    <s v="IDR"/>
    <s v="1800000357"/>
    <n v="2956410"/>
    <s v="Penagihan Penyediaan Air Bersih Juli 2025"/>
    <d v="2025-07-31T00:00:00"/>
    <s v="1800000357"/>
    <x v="6"/>
  </r>
  <r>
    <n v="100672"/>
    <x v="18"/>
    <x v="0"/>
    <s v="1400097973"/>
    <s v="11121161"/>
    <s v="Biaya Pemusnahan"/>
    <d v="2025-08-28T00:00:00"/>
    <d v="2025-08-28T00:00:00"/>
    <x v="7"/>
    <x v="0"/>
    <d v="2025-07-10T00:00:00"/>
    <n v="49"/>
    <x v="4"/>
    <x v="3"/>
    <s v="IDR"/>
    <s v="1400088667"/>
    <n v="5000000"/>
    <s v="Kurang Bayar Biaya Pemusnahan"/>
    <d v="2025-07-10T00:00:00"/>
    <s v="1800000265"/>
    <x v="0"/>
  </r>
  <r>
    <n v="100001"/>
    <x v="23"/>
    <x v="1"/>
    <s v="1400000377"/>
    <s v="11125421"/>
    <s v="PAID BY CMS BANK SYARIAH INDONESIA KC SURABAYA BAS"/>
    <d v="2025-08-28T00:00:00"/>
    <d v="2025-08-28T00:00:00"/>
    <x v="7"/>
    <x v="0"/>
    <d v="2025-08-30T00:00:00"/>
    <n v="-2"/>
    <x v="1"/>
    <x v="0"/>
    <s v="IDR"/>
    <s v="1800000325"/>
    <n v="10470526"/>
    <s v="Pot. Gaji Kary. Penugasan SIG - KWSG 06.2025"/>
    <d v="2025-07-31T00:00:00"/>
    <s v="1800000325"/>
    <x v="3"/>
  </r>
  <r>
    <n v="101118"/>
    <x v="53"/>
    <x v="0"/>
    <s v="1400098111"/>
    <s v="11125421"/>
    <s v="PAID BY CMS BANK SYARIAH INDONESIA KC SURABAYA BAS"/>
    <d v="2025-08-28T00:00:00"/>
    <d v="2025-08-28T00:00:00"/>
    <x v="7"/>
    <x v="0"/>
    <d v="2025-08-30T00:00:00"/>
    <n v="-2"/>
    <x v="1"/>
    <x v="0"/>
    <s v="IDR"/>
    <s v="1800000523"/>
    <n v="19778202"/>
    <s v="Biaya Pemusnahan Limbah Bottom Ash ex PT SPD"/>
    <d v="2025-07-31T00:00:00"/>
    <s v="1800000523"/>
    <x v="0"/>
  </r>
  <r>
    <n v="100007"/>
    <x v="50"/>
    <x v="0"/>
    <s v="1400000376"/>
    <s v="11121161"/>
    <s v="Penagihan Penyediaan Air Bersih Juni 2025"/>
    <d v="2025-08-28T00:00:00"/>
    <d v="2025-08-28T00:00:00"/>
    <x v="7"/>
    <x v="0"/>
    <d v="2025-07-30T00:00:00"/>
    <n v="29"/>
    <x v="0"/>
    <x v="0"/>
    <s v="IDR"/>
    <s v="1800000301"/>
    <n v="20116000"/>
    <s v="Penagihan Penyediaan Air Bersih Juni 2025"/>
    <d v="2025-06-30T00:00:00"/>
    <s v="1800000301"/>
    <x v="6"/>
  </r>
  <r>
    <n v="101398"/>
    <x v="48"/>
    <x v="1"/>
    <s v="1400000375"/>
    <s v="11121161"/>
    <s v="PAID BY CMS BANK MANDIRI KC GRESIK RN 2100001624"/>
    <d v="2025-08-28T00:00:00"/>
    <d v="2025-08-28T00:00:00"/>
    <x v="7"/>
    <x v="0"/>
    <d v="2025-05-30T00:00:00"/>
    <n v="90"/>
    <x v="3"/>
    <x v="2"/>
    <s v="IDR"/>
    <s v="1800000197"/>
    <n v="27948265"/>
    <s v="Pot. Gaji Kary. Penugasan SIG - SBI 03.2025"/>
    <d v="2025-04-30T00:00:00"/>
    <s v="1800000197"/>
    <x v="3"/>
  </r>
  <r>
    <n v="100712"/>
    <x v="51"/>
    <x v="0"/>
    <s v="1400098023"/>
    <s v="11121161"/>
    <s v="Biaya Pemusnahan Limbah FABA ex PT ANT"/>
    <d v="2025-08-28T00:00:00"/>
    <d v="2025-08-28T00:00:00"/>
    <x v="7"/>
    <x v="0"/>
    <d v="2025-08-30T00:00:00"/>
    <n v="-2"/>
    <x v="1"/>
    <x v="0"/>
    <s v="IDR"/>
    <s v="1800000491"/>
    <n v="40451730"/>
    <s v="Biaya Pemusnahan Limbah FABA ex PT ANT"/>
    <d v="2025-07-31T00:00:00"/>
    <s v="1800000491"/>
    <x v="0"/>
  </r>
  <r>
    <n v="101284"/>
    <x v="54"/>
    <x v="1"/>
    <s v="1400000371"/>
    <s v="11121161"/>
    <s v="Pembayaran Bagi Hasil Tahun 2020-2021"/>
    <d v="2025-08-28T00:00:00"/>
    <d v="2025-08-28T00:00:00"/>
    <x v="7"/>
    <x v="0"/>
    <d v="2025-07-18T00:00:00"/>
    <n v="41"/>
    <x v="4"/>
    <x v="3"/>
    <s v="IDR"/>
    <s v="1400000311"/>
    <n v="200000000"/>
    <s v="Kurang Bayar Pembayaran Bagi Hasil Tahun 2020-2021"/>
    <d v="2025-07-18T00:00:00"/>
    <s v="1800000283"/>
    <x v="10"/>
  </r>
  <r>
    <n v="100137"/>
    <x v="4"/>
    <x v="1"/>
    <s v="1400000369"/>
    <s v="11121161"/>
    <s v=" Retribusi Jual Beli Batu Gamping Juni 2020"/>
    <d v="2025-08-28T00:00:00"/>
    <d v="2025-08-28T00:00:00"/>
    <x v="7"/>
    <x v="0"/>
    <d v="2021-09-28T00:00:00"/>
    <n v="1430"/>
    <x v="6"/>
    <x v="5"/>
    <s v="IDR"/>
    <s v="0100005048"/>
    <n v="2203704868"/>
    <s v="Jual Beli Batu Gamping Juni 2020"/>
    <d v="2021-09-28T00:00:00"/>
    <s v="1800000303"/>
    <x v="16"/>
  </r>
  <r>
    <n v="100137"/>
    <x v="4"/>
    <x v="1"/>
    <s v="1400000370"/>
    <s v="11121161"/>
    <s v="Retribusi Jual Beli Batu Gamping April 2020"/>
    <d v="2025-08-28T00:00:00"/>
    <d v="2025-08-28T00:00:00"/>
    <x v="7"/>
    <x v="0"/>
    <d v="2021-09-28T00:00:00"/>
    <n v="1430"/>
    <x v="6"/>
    <x v="5"/>
    <s v="IDR"/>
    <s v="0100005048"/>
    <n v="2701608140"/>
    <s v="Jual Beli Batu Gamping April 2020"/>
    <d v="2021-09-28T00:00:00"/>
    <s v="1800000301"/>
    <x v="16"/>
  </r>
  <r>
    <n v="100012"/>
    <x v="110"/>
    <x v="1"/>
    <s v="0100008653"/>
    <n v="0"/>
    <n v="0"/>
    <d v="2025-08-29T00:00:00"/>
    <d v="2025-08-29T00:00:00"/>
    <x v="7"/>
    <x v="0"/>
    <d v="2025-07-30T00:00:00"/>
    <n v="30"/>
    <x v="4"/>
    <x v="3"/>
    <s v="IDR"/>
    <s v="1800000303"/>
    <n v="660190"/>
    <s v="Penagihan Penyediaan Air Bersih Juni 2025"/>
    <d v="2025-06-30T00:00:00"/>
    <s v="1800000303"/>
    <x v="6"/>
  </r>
  <r>
    <n v="100012"/>
    <x v="110"/>
    <x v="1"/>
    <s v="0100008652"/>
    <n v="0"/>
    <n v="0"/>
    <d v="2025-08-29T00:00:00"/>
    <d v="2025-08-29T00:00:00"/>
    <x v="7"/>
    <x v="0"/>
    <d v="2025-06-30T00:00:00"/>
    <n v="60"/>
    <x v="5"/>
    <x v="4"/>
    <s v="IDR"/>
    <s v="1800000259"/>
    <n v="688010"/>
    <s v="Penagihan Penyediaan Air Bersih Mei 2025"/>
    <d v="2025-05-31T00:00:00"/>
    <s v="1800000259"/>
    <x v="6"/>
  </r>
  <r>
    <n v="100011"/>
    <x v="43"/>
    <x v="1"/>
    <s v="0100008644"/>
    <n v="0"/>
    <n v="0"/>
    <d v="2025-08-29T00:00:00"/>
    <d v="2025-08-29T00:00:00"/>
    <x v="7"/>
    <x v="0"/>
    <d v="2025-06-13T00:00:00"/>
    <n v="77"/>
    <x v="5"/>
    <x v="4"/>
    <s v="IDR"/>
    <s v="1400000326"/>
    <n v="760200"/>
    <s v="Kurang pph 23 Management Fee UTSG Juli 2020"/>
    <d v="2025-06-13T00:00:00"/>
    <s v="1800000819"/>
    <x v="12"/>
  </r>
  <r>
    <n v="100011"/>
    <x v="43"/>
    <x v="1"/>
    <s v="0100008644"/>
    <n v="0"/>
    <n v="0"/>
    <d v="2025-08-29T00:00:00"/>
    <d v="2025-08-29T00:00:00"/>
    <x v="7"/>
    <x v="0"/>
    <d v="2025-06-13T00:00:00"/>
    <n v="77"/>
    <x v="5"/>
    <x v="4"/>
    <s v="IDR"/>
    <s v="1400000326"/>
    <n v="760200"/>
    <s v="Kurang pph 23 Management Fee UTSG Juni 2020"/>
    <d v="2025-06-13T00:00:00"/>
    <s v="1800000683"/>
    <x v="12"/>
  </r>
  <r>
    <n v="100011"/>
    <x v="43"/>
    <x v="1"/>
    <s v="0100008644"/>
    <n v="0"/>
    <n v="0"/>
    <d v="2025-08-29T00:00:00"/>
    <d v="2025-08-29T00:00:00"/>
    <x v="7"/>
    <x v="0"/>
    <d v="2025-06-13T00:00:00"/>
    <n v="77"/>
    <x v="5"/>
    <x v="4"/>
    <s v="IDR"/>
    <s v="1400000326"/>
    <n v="760200"/>
    <s v="Kurang pph 23 Management Fee UTSG Mei 2020"/>
    <d v="2025-06-13T00:00:00"/>
    <s v="1800000598"/>
    <x v="12"/>
  </r>
  <r>
    <n v="100011"/>
    <x v="43"/>
    <x v="1"/>
    <s v="0100008644"/>
    <n v="0"/>
    <n v="0"/>
    <d v="2025-08-29T00:00:00"/>
    <d v="2025-08-29T00:00:00"/>
    <x v="7"/>
    <x v="0"/>
    <d v="2025-06-13T00:00:00"/>
    <n v="77"/>
    <x v="5"/>
    <x v="4"/>
    <s v="IDR"/>
    <s v="1400000326"/>
    <n v="760200"/>
    <s v="Kurang pph 23 Management Fee UTSG Maret 2020"/>
    <d v="2025-06-13T00:00:00"/>
    <s v="1800000353"/>
    <x v="12"/>
  </r>
  <r>
    <n v="100012"/>
    <x v="110"/>
    <x v="1"/>
    <s v="0100008661"/>
    <n v="0"/>
    <n v="0"/>
    <d v="2025-08-29T00:00:00"/>
    <d v="2025-08-29T00:00:00"/>
    <x v="7"/>
    <x v="0"/>
    <d v="2023-12-30T00:00:00"/>
    <n v="608"/>
    <x v="6"/>
    <x v="5"/>
    <s v="IDR"/>
    <s v="1800000676"/>
    <n v="1475530"/>
    <s v="Tagihan Air Bersih SILOG - November 2023"/>
    <d v="2023-11-30T00:00:00"/>
    <s v="1800000676"/>
    <x v="6"/>
  </r>
  <r>
    <n v="100012"/>
    <x v="110"/>
    <x v="1"/>
    <s v="0100008656"/>
    <n v="0"/>
    <n v="0"/>
    <d v="2025-08-29T00:00:00"/>
    <d v="2025-08-29T00:00:00"/>
    <x v="7"/>
    <x v="0"/>
    <d v="2020-04-09T00:00:00"/>
    <n v="1968"/>
    <x v="6"/>
    <x v="5"/>
    <s v="IDR"/>
    <s v="1800000269"/>
    <n v="3000000"/>
    <s v="Sewa Menyewa Tanah di Jl. Awikoen FF-06 LB :SILOG"/>
    <d v="2020-03-10T00:00:00"/>
    <s v="1800000269"/>
    <x v="7"/>
  </r>
  <r>
    <n v="101305"/>
    <x v="9"/>
    <x v="1"/>
    <s v="1400000381"/>
    <s v="11125421"/>
    <s v="PAID BY CMS BANK SYARIAH INDONESIA KC SURABAYA BAS"/>
    <d v="2025-08-29T00:00:00"/>
    <d v="2025-08-29T00:00:00"/>
    <x v="7"/>
    <x v="0"/>
    <d v="2025-08-30T00:00:00"/>
    <n v="-1"/>
    <x v="1"/>
    <x v="0"/>
    <s v="IDR"/>
    <s v="1800000330"/>
    <n v="5112860"/>
    <s v="Pot. Gaji Kary. Penugasan SIG - SID  06.2025"/>
    <d v="2025-07-31T00:00:00"/>
    <s v="1800000330"/>
    <x v="3"/>
  </r>
  <r>
    <n v="101917"/>
    <x v="150"/>
    <x v="0"/>
    <s v="1400098338"/>
    <s v="11125421"/>
    <s v="PAID BY CMS BANK SYARIAH INDONESIA KC SURABAYA BAS"/>
    <d v="2025-08-29T00:00:00"/>
    <d v="2025-08-29T00:00:00"/>
    <x v="7"/>
    <x v="0"/>
    <d v="2025-08-30T00:00:00"/>
    <n v="-1"/>
    <x v="1"/>
    <x v="0"/>
    <s v="IDR"/>
    <s v="1800000500"/>
    <n v="8756124"/>
    <s v="Biaya Pemusnahan Alternatif Material ex PT DESI"/>
    <d v="2025-07-31T00:00:00"/>
    <s v="1800000500"/>
    <x v="0"/>
  </r>
  <r>
    <n v="100009"/>
    <x v="6"/>
    <x v="1"/>
    <s v="1400000380"/>
    <s v="11125421"/>
    <s v="PAID BY CMS BANK SYARIAH INDONESIA KC SURABAYA BAS"/>
    <d v="2025-08-29T00:00:00"/>
    <d v="2025-08-29T00:00:00"/>
    <x v="7"/>
    <x v="0"/>
    <d v="2025-08-30T00:00:00"/>
    <n v="-1"/>
    <x v="1"/>
    <x v="0"/>
    <s v="IDR"/>
    <s v="1800000339"/>
    <n v="12760313"/>
    <s v="Pot. Gaji Kary. Penugasan SIG - KIG 06.2025"/>
    <d v="2025-07-31T00:00:00"/>
    <s v="1800000339"/>
    <x v="3"/>
  </r>
  <r>
    <n v="100012"/>
    <x v="110"/>
    <x v="1"/>
    <s v="0100008657"/>
    <n v="0"/>
    <n v="0"/>
    <d v="2025-08-29T00:00:00"/>
    <d v="2025-08-29T00:00:00"/>
    <x v="7"/>
    <x v="0"/>
    <d v="2020-06-14T00:00:00"/>
    <n v="1902"/>
    <x v="6"/>
    <x v="5"/>
    <s v="IDR"/>
    <s v="1800000545"/>
    <n v="13907394"/>
    <s v="Sewa Menyewa Tanah di Gresik (SILOG)"/>
    <d v="2020-05-15T00:00:00"/>
    <s v="1800000545"/>
    <x v="7"/>
  </r>
  <r>
    <n v="100012"/>
    <x v="110"/>
    <x v="1"/>
    <s v="0100008654"/>
    <n v="0"/>
    <n v="0"/>
    <d v="2025-08-29T00:00:00"/>
    <d v="2025-08-29T00:00:00"/>
    <x v="7"/>
    <x v="0"/>
    <d v="2018-01-30T00:00:00"/>
    <n v="2768"/>
    <x v="6"/>
    <x v="5"/>
    <s v="IDR"/>
    <s v="1800000845"/>
    <n v="23298858"/>
    <s v="Sewa Tanah Palur"/>
    <d v="2017-12-31T00:00:00"/>
    <s v="1800000845"/>
    <x v="7"/>
  </r>
  <r>
    <n v="100012"/>
    <x v="110"/>
    <x v="1"/>
    <s v="0100008658"/>
    <n v="0"/>
    <n v="0"/>
    <d v="2025-08-29T00:00:00"/>
    <d v="2025-08-29T00:00:00"/>
    <x v="7"/>
    <x v="0"/>
    <d v="2020-06-14T00:00:00"/>
    <n v="1902"/>
    <x v="6"/>
    <x v="5"/>
    <s v="IDR"/>
    <s v="1800000546"/>
    <n v="30799699"/>
    <s v="Sewa Menyewa Tanah di Gresik (SILOG)"/>
    <d v="2020-05-15T00:00:00"/>
    <s v="1800000546"/>
    <x v="7"/>
  </r>
  <r>
    <n v="101284"/>
    <x v="54"/>
    <x v="1"/>
    <s v="1400000384"/>
    <s v="11125421"/>
    <s v="PAID BY CMS BANK SYARIAH INDONESIA KC SURABAYA BAS"/>
    <d v="2025-08-29T00:00:00"/>
    <d v="2025-08-29T00:00:00"/>
    <x v="7"/>
    <x v="0"/>
    <d v="2025-04-30T00:00:00"/>
    <n v="121"/>
    <x v="2"/>
    <x v="1"/>
    <s v="IDR"/>
    <s v="1800000177"/>
    <n v="34561000"/>
    <s v="Penagihan Air Bersih Maret 2025"/>
    <d v="2025-03-31T00:00:00"/>
    <s v="1800000177"/>
    <x v="6"/>
  </r>
  <r>
    <n v="100012"/>
    <x v="110"/>
    <x v="1"/>
    <s v="0100008655"/>
    <n v="0"/>
    <n v="0"/>
    <d v="2025-08-29T00:00:00"/>
    <d v="2025-08-29T00:00:00"/>
    <x v="7"/>
    <x v="0"/>
    <d v="2019-07-20T00:00:00"/>
    <n v="2232"/>
    <x v="6"/>
    <x v="5"/>
    <s v="IDR"/>
    <s v="1800000966"/>
    <n v="34852779"/>
    <s v="Sewa Menyewa Tanah di Gresik"/>
    <d v="2019-06-20T00:00:00"/>
    <s v="1800000966"/>
    <x v="7"/>
  </r>
  <r>
    <n v="100012"/>
    <x v="110"/>
    <x v="1"/>
    <s v="0100008659"/>
    <n v="0"/>
    <n v="0"/>
    <d v="2025-08-29T00:00:00"/>
    <d v="2025-08-29T00:00:00"/>
    <x v="7"/>
    <x v="0"/>
    <d v="2020-05-21T00:00:00"/>
    <n v="1926"/>
    <x v="6"/>
    <x v="5"/>
    <s v="IDR"/>
    <s v="1800000433"/>
    <n v="34852779"/>
    <s v="Sewa Menyewa Tanah di Gresik (SILOG)"/>
    <d v="2020-04-21T00:00:00"/>
    <s v="1800000433"/>
    <x v="7"/>
  </r>
  <r>
    <n v="101284"/>
    <x v="54"/>
    <x v="1"/>
    <s v="1400000385"/>
    <s v="11125421"/>
    <s v="PAID BY CMS BANK SYARIAH INDONESIA KC SURABAYA BAS"/>
    <d v="2025-08-29T00:00:00"/>
    <d v="2025-08-29T00:00:00"/>
    <x v="7"/>
    <x v="0"/>
    <d v="2025-03-30T00:00:00"/>
    <n v="152"/>
    <x v="2"/>
    <x v="1"/>
    <s v="IDR"/>
    <s v="1800000112"/>
    <n v="39525800"/>
    <s v="Penagihan Air Bersih Februari 2025"/>
    <d v="2025-02-28T00:00:00"/>
    <s v="1800000112"/>
    <x v="6"/>
  </r>
  <r>
    <n v="101284"/>
    <x v="54"/>
    <x v="1"/>
    <s v="1400000386"/>
    <s v="11125421"/>
    <s v="PAID BY CMS BANK SYARIAH INDONESIA KC SURABAYA BAS"/>
    <d v="2025-08-29T00:00:00"/>
    <d v="2025-08-29T00:00:00"/>
    <x v="7"/>
    <x v="0"/>
    <d v="2025-05-30T00:00:00"/>
    <n v="91"/>
    <x v="3"/>
    <x v="2"/>
    <s v="IDR"/>
    <s v="1800000221"/>
    <n v="46491500"/>
    <s v="Penagihan Penyediaan Air Bersih April 2025"/>
    <d v="2025-04-30T00:00:00"/>
    <s v="1800000221"/>
    <x v="6"/>
  </r>
  <r>
    <n v="101284"/>
    <x v="54"/>
    <x v="1"/>
    <s v="1400000383"/>
    <s v="11125421"/>
    <s v="PAID BY CMS BANK SYARIAH INDONESIA KC SURABAYA BAS"/>
    <d v="2025-08-29T00:00:00"/>
    <d v="2025-08-29T00:00:00"/>
    <x v="7"/>
    <x v="0"/>
    <d v="2025-06-30T00:00:00"/>
    <n v="60"/>
    <x v="5"/>
    <x v="4"/>
    <s v="IDR"/>
    <s v="1800000269"/>
    <n v="60850900"/>
    <s v="Penagihan Penyediaan Air Bersih Mei 2025"/>
    <d v="2025-05-31T00:00:00"/>
    <s v="1800000269"/>
    <x v="6"/>
  </r>
  <r>
    <n v="100014"/>
    <x v="105"/>
    <x v="1"/>
    <s v="1400000382"/>
    <s v="11121871"/>
    <s v="SWEEPING TONASA"/>
    <d v="2025-08-29T00:00:00"/>
    <d v="2025-08-29T00:00:00"/>
    <x v="7"/>
    <x v="0"/>
    <d v="2025-08-26T00:00:00"/>
    <n v="3"/>
    <x v="0"/>
    <x v="0"/>
    <s v="IDR"/>
    <s v="1400000367"/>
    <n v="20000000000"/>
    <s v=" DIVIDEN SP TAHUN BUKU 2024"/>
    <d v="2025-08-26T00:00:00"/>
    <s v="1800000346"/>
    <x v="17"/>
  </r>
  <r>
    <n v="100013"/>
    <x v="102"/>
    <x v="1"/>
    <s v="1400000387"/>
    <s v="11121871"/>
    <s v="SWEEPING PADANG"/>
    <d v="2025-08-30T00:00:00"/>
    <d v="2025-08-30T00:00:00"/>
    <x v="7"/>
    <x v="0"/>
    <d v="2025-09-11T00:00:00"/>
    <n v="-12"/>
    <x v="1"/>
    <x v="0"/>
    <s v="IDR"/>
    <s v="1400000345"/>
    <n v="10000000000"/>
    <s v=" DIVIDEN SP TAHUN BUKU 2024"/>
    <d v="2025-09-11T00:00:00"/>
    <s v="1800000345"/>
    <x v="17"/>
  </r>
  <r>
    <n v="101734"/>
    <x v="92"/>
    <x v="0"/>
    <s v="1400000373"/>
    <s v="11121161"/>
    <s v="Tagihan Analisa Lab Uji RCPT &amp; Lainnya - Agst 2025"/>
    <d v="2025-08-31T00:00:00"/>
    <d v="2025-08-31T00:00:00"/>
    <x v="7"/>
    <x v="0"/>
    <d v="2025-08-31T00:00:00"/>
    <n v="0"/>
    <x v="0"/>
    <x v="0"/>
    <s v="IDR"/>
    <s v="1800000397"/>
    <n v="1431900"/>
    <s v="Tagihan Analisa Lab Uji RCPT &amp; Lainnya - Agst 2025"/>
    <d v="2025-08-31T00:00:00"/>
    <s v="1800000397"/>
    <x v="11"/>
  </r>
  <r>
    <n v="101525"/>
    <x v="152"/>
    <x v="0"/>
    <s v="1400000374"/>
    <s v="11121161"/>
    <s v="Tagihan Analisa Lab Uji RCPT &amp; Lainnya - Agst 2025"/>
    <d v="2025-08-31T00:00:00"/>
    <d v="2025-08-31T00:00:00"/>
    <x v="7"/>
    <x v="0"/>
    <d v="2025-09-30T00:00:00"/>
    <n v="-30"/>
    <x v="1"/>
    <x v="0"/>
    <s v="IDR"/>
    <s v="1800000398"/>
    <n v="2863800"/>
    <s v="Tagihan Analisa Lab Uji RCPT &amp; Lainnya - Agst 2025"/>
    <d v="2025-08-31T00:00:00"/>
    <s v="1800000398"/>
    <x v="11"/>
  </r>
  <r>
    <n v="100672"/>
    <x v="18"/>
    <x v="0"/>
    <s v="1400100774"/>
    <s v="11121161"/>
    <s v="Bayar Biaya Pemusnahan"/>
    <d v="2025-08-31T00:00:00"/>
    <d v="2025-08-31T00:00:00"/>
    <x v="7"/>
    <x v="0"/>
    <d v="2025-08-19T00:00:00"/>
    <n v="12"/>
    <x v="0"/>
    <x v="0"/>
    <s v="IDR"/>
    <s v="1400097973"/>
    <n v="4033008"/>
    <s v="Kurang Bayar Biaya Pemusnahan"/>
    <d v="2025-08-19T00:00:00"/>
    <s v="1800000265"/>
    <x v="0"/>
  </r>
  <r>
    <n v="101284"/>
    <x v="54"/>
    <x v="1"/>
    <s v="1400000389"/>
    <s v="11121161"/>
    <s v="Penagihan Penyediaan Air Bersih Juni 2025"/>
    <d v="2025-08-31T00:00:00"/>
    <d v="2025-08-31T00:00:00"/>
    <x v="7"/>
    <x v="0"/>
    <d v="2025-07-30T00:00:00"/>
    <n v="32"/>
    <x v="4"/>
    <x v="3"/>
    <s v="IDR"/>
    <s v="1800000313"/>
    <n v="57619500"/>
    <s v="Penagihan Penyediaan Air Bersih Juni 2025"/>
    <d v="2025-06-30T00:00:00"/>
    <s v="1800000313"/>
    <x v="6"/>
  </r>
  <r>
    <n v="100522"/>
    <x v="124"/>
    <x v="1"/>
    <s v="1400000388"/>
    <s v="11125421"/>
    <s v="PAID BY CMS BANK SYARIAH INDONESIA KC SURABAYA BAS"/>
    <d v="2025-09-01T00:00:00"/>
    <d v="2025-09-01T00:00:00"/>
    <x v="8"/>
    <x v="0"/>
    <d v="2025-08-30T00:00:00"/>
    <n v="2"/>
    <x v="0"/>
    <x v="0"/>
    <s v="IDR"/>
    <s v="1800000336"/>
    <n v="6261923"/>
    <s v="Pot. Gaji Kary. Penugasan SIG - SKI 06.2025"/>
    <d v="2025-07-31T00:00:00"/>
    <s v="1800000336"/>
    <x v="3"/>
  </r>
  <r>
    <n v="100160"/>
    <x v="103"/>
    <x v="1"/>
    <s v="1400000390"/>
    <s v="11125421"/>
    <s v="PAID BY CMS BANK SYARIAH INDONESIA KC SURABAYA BAS"/>
    <d v="2025-09-03T00:00:00"/>
    <d v="2025-09-03T00:00:00"/>
    <x v="8"/>
    <x v="0"/>
    <d v="2025-06-30T00:00:00"/>
    <n v="65"/>
    <x v="5"/>
    <x v="4"/>
    <s v="IDR"/>
    <s v="1800000264"/>
    <n v="12754400"/>
    <s v="Penagihan Penyediaan Air Bersih Mei 2025"/>
    <d v="2025-05-31T00:00:00"/>
    <s v="1800000264"/>
    <x v="6"/>
  </r>
  <r>
    <n v="100012"/>
    <x v="110"/>
    <x v="1"/>
    <s v="0100008966"/>
    <n v="0"/>
    <n v="0"/>
    <d v="2025-09-04T00:00:00"/>
    <d v="2025-09-04T00:00:00"/>
    <x v="8"/>
    <x v="0"/>
    <d v="2018-01-30T00:00:00"/>
    <n v="2774"/>
    <x v="6"/>
    <x v="5"/>
    <s v="IDR"/>
    <s v="1800000847"/>
    <n v="668080"/>
    <s v="Pemakaian Air Bersih November  2017"/>
    <d v="2017-12-31T00:00:00"/>
    <s v="1800000847"/>
    <x v="6"/>
  </r>
  <r>
    <n v="100012"/>
    <x v="110"/>
    <x v="1"/>
    <s v="0100008963"/>
    <n v="0"/>
    <n v="0"/>
    <d v="2025-09-04T00:00:00"/>
    <d v="2025-09-04T00:00:00"/>
    <x v="8"/>
    <x v="0"/>
    <d v="2025-08-30T00:00:00"/>
    <n v="5"/>
    <x v="0"/>
    <x v="0"/>
    <s v="IDR"/>
    <s v="1800000354"/>
    <n v="704060"/>
    <s v="Penagihan Penyediaan Air Bersih Juli 2025"/>
    <d v="2025-07-31T00:00:00"/>
    <s v="1800000354"/>
    <x v="6"/>
  </r>
  <r>
    <n v="100012"/>
    <x v="110"/>
    <x v="1"/>
    <s v="0100008965"/>
    <n v="0"/>
    <n v="0"/>
    <d v="2025-09-04T00:00:00"/>
    <d v="2025-09-04T00:00:00"/>
    <x v="8"/>
    <x v="0"/>
    <d v="2020-06-21T00:00:00"/>
    <n v="1901"/>
    <x v="6"/>
    <x v="5"/>
    <s v="IDR"/>
    <s v="1800000573"/>
    <n v="769008"/>
    <s v="Tag Pem Air Gresik SILOG Mei 2020"/>
    <d v="2020-05-22T00:00:00"/>
    <s v="1800000573"/>
    <x v="6"/>
  </r>
  <r>
    <n v="100012"/>
    <x v="110"/>
    <x v="1"/>
    <s v="0100008964"/>
    <n v="0"/>
    <n v="0"/>
    <d v="2025-09-04T00:00:00"/>
    <d v="2025-09-04T00:00:00"/>
    <x v="8"/>
    <x v="0"/>
    <d v="2020-04-22T00:00:00"/>
    <n v="1961"/>
    <x v="6"/>
    <x v="5"/>
    <s v="IDR"/>
    <s v="1800000309"/>
    <n v="930032"/>
    <s v="Tag Pem Air Gresik SILOG Maret 2020"/>
    <d v="2020-03-23T00:00:00"/>
    <s v="1800000309"/>
    <x v="6"/>
  </r>
  <r>
    <n v="100146"/>
    <x v="2"/>
    <x v="0"/>
    <s v="1400102762"/>
    <s v="11125421"/>
    <s v="PAID BY CMS BANK SYARIAH INDONESIA KC SURABAYA BAS"/>
    <d v="2025-09-08T00:00:00"/>
    <d v="2025-09-08T00:00:00"/>
    <x v="8"/>
    <x v="0"/>
    <d v="2025-09-30T00:00:00"/>
    <n v="-22"/>
    <x v="1"/>
    <x v="0"/>
    <s v="IDR"/>
    <s v="1800000565"/>
    <n v="18154827"/>
    <s v="Biaya Pemusnahan Limbah FABA ex PT KMA"/>
    <d v="2025-08-31T00:00:00"/>
    <s v="1800000565"/>
    <x v="0"/>
  </r>
  <r>
    <n v="100008"/>
    <x v="63"/>
    <x v="1"/>
    <s v="1400000392"/>
    <s v="11121161"/>
    <s v="Pot. Gaji Kary. Penugasan SIG - IKSG 05.2025"/>
    <d v="2025-09-08T00:00:00"/>
    <d v="2025-09-08T00:00:00"/>
    <x v="8"/>
    <x v="0"/>
    <d v="2025-07-30T00:00:00"/>
    <n v="40"/>
    <x v="4"/>
    <x v="3"/>
    <s v="IDR"/>
    <s v="1800000281"/>
    <n v="21941341"/>
    <s v="Pot. Gaji Kary. Penugasan SIG - IKSG 05.2025"/>
    <d v="2025-06-30T00:00:00"/>
    <s v="1800000281"/>
    <x v="3"/>
  </r>
  <r>
    <n v="100144"/>
    <x v="13"/>
    <x v="1"/>
    <s v="1400000391"/>
    <s v="11121161"/>
    <s v="Management Fee SISI Februari 2020"/>
    <d v="2025-09-08T00:00:00"/>
    <d v="2025-09-08T00:00:00"/>
    <x v="8"/>
    <x v="0"/>
    <d v="2025-01-21T00:00:00"/>
    <n v="230"/>
    <x v="2"/>
    <x v="1"/>
    <s v="IDR"/>
    <s v="0100000346"/>
    <n v="30553200"/>
    <s v="Management Fee SISI Februari 2020"/>
    <d v="2025-01-21T00:00:00"/>
    <s v="1800000210"/>
    <x v="5"/>
  </r>
  <r>
    <n v="101691"/>
    <x v="10"/>
    <x v="0"/>
    <s v="1400103133"/>
    <s v="11125421"/>
    <s v="PAID BY CMS BANK SYARIAH INDONESIA KC SURABAYA BAS"/>
    <d v="2025-09-09T00:00:00"/>
    <d v="2025-09-09T00:00:00"/>
    <x v="8"/>
    <x v="0"/>
    <d v="2025-09-30T00:00:00"/>
    <n v="-21"/>
    <x v="1"/>
    <x v="0"/>
    <s v="IDR"/>
    <s v="1800000557"/>
    <n v="11076579"/>
    <s v="Biaya Pemusnahan Limbah Sludge Cat ex PT BLHK"/>
    <d v="2025-08-31T00:00:00"/>
    <s v="1800000557"/>
    <x v="0"/>
  </r>
  <r>
    <n v="101933"/>
    <x v="153"/>
    <x v="0"/>
    <s v="1400103977"/>
    <s v="11121161"/>
    <s v="UM PDP GS JULI ADI CHISNUGRAHA"/>
    <d v="2025-09-10T00:00:00"/>
    <d v="2025-09-10T00:00:00"/>
    <x v="8"/>
    <x v="0"/>
    <d v="2025-08-31T00:00:00"/>
    <n v="10"/>
    <x v="0"/>
    <x v="0"/>
    <s v="IDR"/>
    <s v="1800000540"/>
    <n v="2000000"/>
    <s v="PENDAPATAN GRAHA SANDIYA JULI 2025"/>
    <d v="2025-08-31T00:00:00"/>
    <s v="1800000540"/>
    <x v="7"/>
  </r>
  <r>
    <n v="101934"/>
    <x v="154"/>
    <x v="0"/>
    <s v="1400103978"/>
    <s v="11121161"/>
    <s v="UM PDP GS JULI ACHMAD BUDIONO"/>
    <d v="2025-09-10T00:00:00"/>
    <d v="2025-09-10T00:00:00"/>
    <x v="8"/>
    <x v="0"/>
    <d v="2025-08-31T00:00:00"/>
    <n v="10"/>
    <x v="0"/>
    <x v="0"/>
    <s v="IDR"/>
    <s v="1800000541"/>
    <n v="2000000"/>
    <s v="PENDAPATAN GRAHA SANDIYA JULI 2025"/>
    <d v="2025-08-31T00:00:00"/>
    <s v="1800000541"/>
    <x v="7"/>
  </r>
  <r>
    <n v="101935"/>
    <x v="155"/>
    <x v="0"/>
    <s v="1400103979"/>
    <s v="11121161"/>
    <s v="UM PDP GS JULI SUSI SULASTRI"/>
    <d v="2025-09-10T00:00:00"/>
    <d v="2025-09-10T00:00:00"/>
    <x v="8"/>
    <x v="0"/>
    <d v="2025-08-31T00:00:00"/>
    <n v="10"/>
    <x v="0"/>
    <x v="0"/>
    <s v="IDR"/>
    <s v="1800000542"/>
    <n v="2000000"/>
    <s v="PENDAPATAN GRAHA SANDIYA JULI 2025"/>
    <d v="2025-08-31T00:00:00"/>
    <s v="1800000542"/>
    <x v="7"/>
  </r>
  <r>
    <n v="101936"/>
    <x v="156"/>
    <x v="0"/>
    <s v="1400103980"/>
    <s v="11121161"/>
    <s v="UM PDP GS JULI SUGENG PRIBADI"/>
    <d v="2025-09-10T00:00:00"/>
    <d v="2025-09-10T00:00:00"/>
    <x v="8"/>
    <x v="0"/>
    <d v="2025-08-31T00:00:00"/>
    <n v="10"/>
    <x v="0"/>
    <x v="0"/>
    <s v="IDR"/>
    <s v="1800000543"/>
    <n v="2000000"/>
    <s v="PENDAPATAN GRAHA SANDIYA JULI 2025"/>
    <d v="2025-08-31T00:00:00"/>
    <s v="1800000543"/>
    <x v="7"/>
  </r>
  <r>
    <n v="101937"/>
    <x v="157"/>
    <x v="0"/>
    <s v="1400103981"/>
    <s v="11121161"/>
    <s v="UM PDP GS JULI AISYAH"/>
    <d v="2025-09-10T00:00:00"/>
    <d v="2025-09-10T00:00:00"/>
    <x v="8"/>
    <x v="0"/>
    <d v="2025-08-31T00:00:00"/>
    <n v="10"/>
    <x v="0"/>
    <x v="0"/>
    <s v="IDR"/>
    <s v="1800000544"/>
    <n v="2000000"/>
    <s v="PENDAPATAN GRAHA SANDIYA JULI 2025"/>
    <d v="2025-08-31T00:00:00"/>
    <s v="1800000544"/>
    <x v="7"/>
  </r>
  <r>
    <n v="101938"/>
    <x v="158"/>
    <x v="0"/>
    <s v="1400103974"/>
    <s v="11121161"/>
    <s v="UM PDP GS JULI WAHJUDY ERNANTO"/>
    <d v="2025-09-10T00:00:00"/>
    <d v="2025-09-10T00:00:00"/>
    <x v="8"/>
    <x v="0"/>
    <d v="2025-08-31T00:00:00"/>
    <n v="10"/>
    <x v="0"/>
    <x v="0"/>
    <s v="IDR"/>
    <s v="1800000545"/>
    <n v="2000000"/>
    <s v="PENDAPATAN GRAHA SANDIYA JULI 2025"/>
    <d v="2025-08-31T00:00:00"/>
    <s v="1800000545"/>
    <x v="7"/>
  </r>
  <r>
    <n v="100028"/>
    <x v="3"/>
    <x v="0"/>
    <s v="1400104038"/>
    <s v="11125421"/>
    <s v="PAID BY CMS BANK SYARIAH INDONESIA KC SURABAYA BAS"/>
    <d v="2025-09-10T00:00:00"/>
    <d v="2025-09-10T00:00:00"/>
    <x v="8"/>
    <x v="0"/>
    <d v="2025-09-30T00:00:00"/>
    <n v="-20"/>
    <x v="1"/>
    <x v="0"/>
    <s v="IDR"/>
    <s v="1800000536"/>
    <n v="3000323"/>
    <s v="TAGIHAN LISTRIK BANK BNI 46 - Juli 25"/>
    <d v="2025-08-31T00:00:00"/>
    <s v="1800000536"/>
    <x v="1"/>
  </r>
  <r>
    <n v="101920"/>
    <x v="127"/>
    <x v="0"/>
    <s v="1400103976"/>
    <s v="11121161"/>
    <s v="PELUNASAN PDP GS JULI FERNANDA"/>
    <d v="2025-09-10T00:00:00"/>
    <d v="2025-09-10T00:00:00"/>
    <x v="8"/>
    <x v="0"/>
    <d v="2025-08-31T00:00:00"/>
    <n v="10"/>
    <x v="0"/>
    <x v="0"/>
    <s v="IDR"/>
    <s v="1800000547"/>
    <n v="12090000"/>
    <s v="PENDAPATAN GRAHA SANDIYA JULI 2025"/>
    <d v="2025-08-31T00:00:00"/>
    <s v="1800000547"/>
    <x v="7"/>
  </r>
  <r>
    <n v="101820"/>
    <x v="140"/>
    <x v="0"/>
    <s v="1400103975"/>
    <s v="11121161"/>
    <s v="PELUNASAN PDP GS JULI TAMYIS"/>
    <d v="2025-09-10T00:00:00"/>
    <d v="2025-09-10T00:00:00"/>
    <x v="8"/>
    <x v="0"/>
    <d v="2025-08-31T00:00:00"/>
    <n v="10"/>
    <x v="0"/>
    <x v="0"/>
    <s v="IDR"/>
    <s v="1800000546"/>
    <n v="16373000"/>
    <s v="PENDAPATAN GRAHA SANDIYA JULI 2025"/>
    <d v="2025-08-31T00:00:00"/>
    <s v="1800000546"/>
    <x v="7"/>
  </r>
  <r>
    <n v="100013"/>
    <x v="102"/>
    <x v="1"/>
    <s v="1400000393"/>
    <s v="11121871"/>
    <s v="SWEEPING SEMEN PADANG"/>
    <d v="2025-09-10T00:00:00"/>
    <d v="2025-09-10T00:00:00"/>
    <x v="8"/>
    <x v="0"/>
    <d v="2025-08-27T00:00:00"/>
    <n v="14"/>
    <x v="0"/>
    <x v="0"/>
    <s v="IDR"/>
    <s v="1400000387"/>
    <n v="10000000000"/>
    <s v="DIVIDEN SP TAHUN BUKU 2024"/>
    <d v="2025-08-27T00:00:00"/>
    <s v="1800000345"/>
    <x v="17"/>
  </r>
  <r>
    <n v="101330"/>
    <x v="21"/>
    <x v="0"/>
    <s v="1400105488"/>
    <s v="11123101"/>
    <s v="PAID BY CMS BANK BCA RN 7100000721"/>
    <d v="2025-09-11T00:00:00"/>
    <d v="2025-09-11T00:00:00"/>
    <x v="8"/>
    <x v="0"/>
    <d v="2025-08-30T00:00:00"/>
    <n v="12"/>
    <x v="0"/>
    <x v="0"/>
    <s v="IDR"/>
    <s v="1800000495"/>
    <n v="2077920"/>
    <s v="Biaya Pemusnahan Limbah Residu Produksi ex PT CIM"/>
    <d v="2025-07-31T00:00:00"/>
    <s v="1800000495"/>
    <x v="0"/>
  </r>
  <r>
    <n v="100126"/>
    <x v="12"/>
    <x v="0"/>
    <s v="1400105436"/>
    <s v="11121161"/>
    <s v="PAID BY CMS BANK MANDIRI KC GRESIK RN 7100000522"/>
    <d v="2025-09-11T00:00:00"/>
    <d v="2025-09-11T00:00:00"/>
    <x v="8"/>
    <x v="0"/>
    <d v="2025-05-30T00:00:00"/>
    <n v="104"/>
    <x v="3"/>
    <x v="2"/>
    <s v="IDR"/>
    <s v="1800000282"/>
    <n v="3263460"/>
    <s v="Biaya Pemusnahan Limbah Resin ex PT TMI"/>
    <d v="2025-04-30T00:00:00"/>
    <s v="1800000282"/>
    <x v="0"/>
  </r>
  <r>
    <n v="101330"/>
    <x v="21"/>
    <x v="0"/>
    <s v="1400105490"/>
    <s v="11123101"/>
    <s v="PAID BY CMS BANK BCA RN 7100000724"/>
    <d v="2025-09-11T00:00:00"/>
    <d v="2025-09-11T00:00:00"/>
    <x v="8"/>
    <x v="0"/>
    <d v="2025-08-30T00:00:00"/>
    <n v="12"/>
    <x v="0"/>
    <x v="0"/>
    <s v="IDR"/>
    <s v="1800000497"/>
    <n v="3605280"/>
    <s v="Biaya Pemusnahan Limbah Sludge IPAL ex PT CIM"/>
    <d v="2025-07-31T00:00:00"/>
    <s v="1800000497"/>
    <x v="0"/>
  </r>
  <r>
    <n v="101330"/>
    <x v="21"/>
    <x v="0"/>
    <s v="1400105482"/>
    <s v="11123101"/>
    <s v="PAID BY CMS BANK BCA RN 7100000661"/>
    <d v="2025-09-11T00:00:00"/>
    <d v="2025-09-11T00:00:00"/>
    <x v="8"/>
    <x v="0"/>
    <d v="2025-07-30T00:00:00"/>
    <n v="43"/>
    <x v="4"/>
    <x v="3"/>
    <s v="IDR"/>
    <s v="1800000432"/>
    <n v="3741588"/>
    <s v="Biaya Pemusnahan Limbah Residu Produksi ex PT CIM"/>
    <d v="2025-06-30T00:00:00"/>
    <s v="1800000432"/>
    <x v="0"/>
  </r>
  <r>
    <n v="100147"/>
    <x v="19"/>
    <x v="0"/>
    <s v="1400105435"/>
    <s v="11121161"/>
    <s v="Biaya Pemusnahan Limbah ex PT TLI"/>
    <d v="2025-09-11T00:00:00"/>
    <d v="2025-09-11T00:00:00"/>
    <x v="8"/>
    <x v="0"/>
    <d v="2025-08-30T00:00:00"/>
    <n v="12"/>
    <x v="0"/>
    <x v="0"/>
    <s v="IDR"/>
    <s v="1800000528"/>
    <n v="4650789"/>
    <s v="Biaya Pemusnahan Limbah Bottom Ash ex PT TLI"/>
    <d v="2025-07-31T00:00:00"/>
    <s v="1800000528"/>
    <x v="0"/>
  </r>
  <r>
    <n v="101330"/>
    <x v="21"/>
    <x v="0"/>
    <s v="1400105483"/>
    <s v="11123101"/>
    <s v="PAID BY CMS BANK BCA RN 7100000662"/>
    <d v="2025-09-11T00:00:00"/>
    <d v="2025-09-11T00:00:00"/>
    <x v="8"/>
    <x v="0"/>
    <d v="2025-07-30T00:00:00"/>
    <n v="43"/>
    <x v="4"/>
    <x v="3"/>
    <s v="IDR"/>
    <s v="1800000433"/>
    <n v="4741920"/>
    <s v="Biaya Pemusnahan Limbah Resin ex PT CIM"/>
    <d v="2025-06-30T00:00:00"/>
    <s v="1800000433"/>
    <x v="0"/>
  </r>
  <r>
    <n v="101330"/>
    <x v="21"/>
    <x v="0"/>
    <s v="1400105492"/>
    <s v="11123101"/>
    <s v="PAID BY CMS BANK BCA RN 7100000723"/>
    <d v="2025-09-11T00:00:00"/>
    <d v="2025-09-11T00:00:00"/>
    <x v="8"/>
    <x v="0"/>
    <d v="2025-08-30T00:00:00"/>
    <n v="12"/>
    <x v="0"/>
    <x v="0"/>
    <s v="IDR"/>
    <s v="1800000499"/>
    <n v="9787980"/>
    <s v="Biaya Pemusnahan Limbah Slteel Slag ex PT CIM"/>
    <d v="2025-07-31T00:00:00"/>
    <s v="1800000499"/>
    <x v="0"/>
  </r>
  <r>
    <n v="100147"/>
    <x v="19"/>
    <x v="0"/>
    <s v="1400105435"/>
    <s v="11121161"/>
    <s v="Biaya Pemusnahan Limbah ex PT TLI"/>
    <d v="2025-09-11T00:00:00"/>
    <d v="2025-09-11T00:00:00"/>
    <x v="8"/>
    <x v="0"/>
    <d v="2025-08-30T00:00:00"/>
    <n v="12"/>
    <x v="0"/>
    <x v="0"/>
    <s v="IDR"/>
    <s v="1800000527"/>
    <n v="12620478"/>
    <s v="Biaya Pemusnahan Alternatif Material ex PT TLI"/>
    <d v="2025-07-31T00:00:00"/>
    <s v="1800000527"/>
    <x v="0"/>
  </r>
  <r>
    <n v="101539"/>
    <x v="5"/>
    <x v="0"/>
    <s v="1400105493"/>
    <s v="11123101"/>
    <s v="PAID BY CMS BANK BCA RN 7100000249"/>
    <d v="2025-09-11T00:00:00"/>
    <d v="2025-09-11T00:00:00"/>
    <x v="8"/>
    <x v="0"/>
    <d v="2024-12-30T00:00:00"/>
    <n v="255"/>
    <x v="2"/>
    <x v="1"/>
    <s v="IDR"/>
    <s v="1800000754"/>
    <n v="18884097"/>
    <s v="Biaya Pemusnahan Limbah Dross Aluminium ex PT WST"/>
    <d v="2024-11-30T00:00:00"/>
    <s v="1800000754"/>
    <x v="0"/>
  </r>
  <r>
    <n v="100797"/>
    <x v="8"/>
    <x v="1"/>
    <s v="1400000394"/>
    <s v="11125421"/>
    <s v="PAID BY CMS BANK SYARIAH INDONESIA KC SURABAYA BAS"/>
    <d v="2025-09-11T00:00:00"/>
    <d v="2025-09-11T00:00:00"/>
    <x v="8"/>
    <x v="0"/>
    <d v="2025-08-30T00:00:00"/>
    <n v="12"/>
    <x v="0"/>
    <x v="0"/>
    <s v="IDR"/>
    <s v="1800000329"/>
    <n v="19832279"/>
    <s v="Pot. Gaji Kary. Penugasan SIG - SIB 06.2025"/>
    <d v="2025-07-31T00:00:00"/>
    <s v="1800000329"/>
    <x v="3"/>
  </r>
  <r>
    <n v="101330"/>
    <x v="21"/>
    <x v="0"/>
    <s v="1400105486"/>
    <s v="11123101"/>
    <s v="PAID BY CMS BANK BCA RN 7100000663"/>
    <d v="2025-09-11T00:00:00"/>
    <d v="2025-09-11T00:00:00"/>
    <x v="8"/>
    <x v="0"/>
    <d v="2025-07-30T00:00:00"/>
    <n v="43"/>
    <x v="4"/>
    <x v="3"/>
    <s v="IDR"/>
    <s v="1800000436"/>
    <n v="25419000"/>
    <s v="Biaya Pemusnahan Limbah Steel Slag ex PT CIM"/>
    <d v="2025-06-30T00:00:00"/>
    <s v="1800000436"/>
    <x v="0"/>
  </r>
  <r>
    <n v="100126"/>
    <x v="12"/>
    <x v="0"/>
    <s v="1400105437"/>
    <s v="11121161"/>
    <s v="PAID BY CMS BANK MANDIRI KC GRESIK RN 7100000525"/>
    <d v="2025-09-11T00:00:00"/>
    <d v="2025-09-11T00:00:00"/>
    <x v="8"/>
    <x v="0"/>
    <d v="2025-05-30T00:00:00"/>
    <n v="104"/>
    <x v="3"/>
    <x v="2"/>
    <s v="IDR"/>
    <s v="1800000281"/>
    <n v="28266425"/>
    <s v="Biaya Pemusnahan Limbah FABA ex PT TMI"/>
    <d v="2025-04-30T00:00:00"/>
    <s v="1800000281"/>
    <x v="0"/>
  </r>
  <r>
    <n v="101330"/>
    <x v="21"/>
    <x v="0"/>
    <s v="1400105491"/>
    <s v="11123101"/>
    <s v="PAID BY CMS BANK BCA RN 7100000725"/>
    <d v="2025-09-11T00:00:00"/>
    <d v="2025-09-11T00:00:00"/>
    <x v="8"/>
    <x v="0"/>
    <d v="2025-08-30T00:00:00"/>
    <n v="12"/>
    <x v="0"/>
    <x v="0"/>
    <s v="IDR"/>
    <s v="1800000498"/>
    <n v="77358120"/>
    <s v="Biaya Pemusnahan Limbah Sludge Paper ex PT CIM"/>
    <d v="2025-07-31T00:00:00"/>
    <s v="1800000498"/>
    <x v="0"/>
  </r>
  <r>
    <n v="101330"/>
    <x v="21"/>
    <x v="0"/>
    <s v="1400105487"/>
    <s v="11123101"/>
    <s v="PAID BY CMS BANK BCA RN 7100000720"/>
    <d v="2025-09-11T00:00:00"/>
    <d v="2025-09-11T00:00:00"/>
    <x v="8"/>
    <x v="0"/>
    <d v="2025-08-30T00:00:00"/>
    <n v="12"/>
    <x v="0"/>
    <x v="0"/>
    <s v="IDR"/>
    <s v="1800000494"/>
    <n v="92369871"/>
    <s v="Biaya Pemusnahan Limbah FABA ex PT CIM"/>
    <d v="2025-07-31T00:00:00"/>
    <s v="1800000494"/>
    <x v="0"/>
  </r>
  <r>
    <n v="101330"/>
    <x v="21"/>
    <x v="0"/>
    <s v="1400105485"/>
    <s v="11123101"/>
    <s v="PAID BY CMS BANK BCA RN 7100000664"/>
    <d v="2025-09-11T00:00:00"/>
    <d v="2025-09-11T00:00:00"/>
    <x v="8"/>
    <x v="0"/>
    <d v="2025-07-30T00:00:00"/>
    <n v="43"/>
    <x v="4"/>
    <x v="3"/>
    <s v="IDR"/>
    <s v="1800000435"/>
    <n v="107956380"/>
    <s v="Biaya Pemusnahan Limbah Sludge Paper ex PT CIM"/>
    <d v="2025-06-30T00:00:00"/>
    <s v="1800000435"/>
    <x v="0"/>
  </r>
  <r>
    <n v="101330"/>
    <x v="21"/>
    <x v="0"/>
    <s v="1400105484"/>
    <s v="11123101"/>
    <s v="PAID BY CMS BANK BCA RN 7100000665"/>
    <d v="2025-09-11T00:00:00"/>
    <d v="2025-09-11T00:00:00"/>
    <x v="8"/>
    <x v="0"/>
    <d v="2025-07-30T00:00:00"/>
    <n v="43"/>
    <x v="4"/>
    <x v="3"/>
    <s v="IDR"/>
    <s v="1800000434"/>
    <n v="119233092"/>
    <s v="Biaya Pemusnahan Limbah SBE ex PT CIM"/>
    <d v="2025-06-30T00:00:00"/>
    <s v="1800000434"/>
    <x v="0"/>
  </r>
  <r>
    <n v="101330"/>
    <x v="21"/>
    <x v="0"/>
    <s v="1400105489"/>
    <s v="11123101"/>
    <s v="PAID BY CMS BANK BCA RN 7100000722"/>
    <d v="2025-09-11T00:00:00"/>
    <d v="2025-09-11T00:00:00"/>
    <x v="8"/>
    <x v="0"/>
    <d v="2025-08-30T00:00:00"/>
    <n v="12"/>
    <x v="0"/>
    <x v="0"/>
    <s v="IDR"/>
    <s v="1800000496"/>
    <n v="133101210"/>
    <s v="Biaya Pemusnahan Limbah SBE ex PT CIM"/>
    <d v="2025-07-31T00:00:00"/>
    <s v="1800000496"/>
    <x v="0"/>
  </r>
  <r>
    <n v="101330"/>
    <x v="21"/>
    <x v="0"/>
    <s v="1400105481"/>
    <s v="11123101"/>
    <s v="PAID BY CMS BANK BCA RN 7100000666"/>
    <d v="2025-09-11T00:00:00"/>
    <d v="2025-09-11T00:00:00"/>
    <x v="8"/>
    <x v="0"/>
    <d v="2025-07-30T00:00:00"/>
    <n v="43"/>
    <x v="4"/>
    <x v="3"/>
    <s v="IDR"/>
    <s v="1800000431"/>
    <n v="233668875"/>
    <s v="Biaya Pemusnahan Limbah FABA ex PT CIM"/>
    <d v="2025-06-30T00:00:00"/>
    <s v="1800000431"/>
    <x v="0"/>
  </r>
  <r>
    <n v="100014"/>
    <x v="105"/>
    <x v="1"/>
    <s v="1400000395"/>
    <s v="11121871"/>
    <s v="SWEEPING SEMEN TONASA"/>
    <d v="2025-09-12T00:00:00"/>
    <d v="2025-09-12T00:00:00"/>
    <x v="8"/>
    <x v="0"/>
    <d v="2025-08-29T00:00:00"/>
    <n v="14"/>
    <x v="0"/>
    <x v="0"/>
    <s v="IDR"/>
    <s v="1400000382"/>
    <n v="10000000000"/>
    <s v="DIVIDEN SP TAHUN BUKU 2024"/>
    <d v="2025-08-29T00:00:00"/>
    <s v="1800000346"/>
    <x v="17"/>
  </r>
  <r>
    <n v="101918"/>
    <x v="151"/>
    <x v="0"/>
    <s v="1400106866"/>
    <s v="11125421"/>
    <s v="PAID BY CMS BANK SYARIAH INDONESIA KC SURABAYA BAS"/>
    <d v="2025-09-15T00:00:00"/>
    <d v="2025-09-15T00:00:00"/>
    <x v="8"/>
    <x v="0"/>
    <d v="2025-09-30T00:00:00"/>
    <n v="-15"/>
    <x v="1"/>
    <x v="0"/>
    <s v="IDR"/>
    <s v="1800000588"/>
    <n v="10677645"/>
    <s v="Biaya Pemusnahan Limbah Bottom Ash ex PT SPS"/>
    <d v="2025-08-31T00:00:00"/>
    <s v="1800000588"/>
    <x v="0"/>
  </r>
  <r>
    <n v="100031"/>
    <x v="42"/>
    <x v="0"/>
    <s v="1400107270"/>
    <s v="11121161"/>
    <s v="Tagihan Listrik DAB Jul 25"/>
    <d v="2025-09-16T00:00:00"/>
    <d v="2025-09-16T00:00:00"/>
    <x v="8"/>
    <x v="0"/>
    <d v="2025-09-30T00:00:00"/>
    <n v="-14"/>
    <x v="1"/>
    <x v="0"/>
    <s v="IDR"/>
    <s v="1800000548"/>
    <n v="192173"/>
    <s v="Tagihan Listrik DAB Jul 25"/>
    <d v="2025-08-31T00:00:00"/>
    <s v="1800000548"/>
    <x v="1"/>
  </r>
  <r>
    <n v="100031"/>
    <x v="42"/>
    <x v="0"/>
    <s v="1400000396"/>
    <s v="11121161"/>
    <s v="Penagihan Penyediaan Air Bersih Agustus 2025"/>
    <d v="2025-09-16T00:00:00"/>
    <d v="2025-09-16T00:00:00"/>
    <x v="8"/>
    <x v="0"/>
    <d v="2025-09-30T00:00:00"/>
    <n v="-14"/>
    <x v="1"/>
    <x v="0"/>
    <s v="IDR"/>
    <s v="1800000404"/>
    <n v="738300"/>
    <s v="Penagihan Penyediaan Air Bersih Agustus 2025"/>
    <d v="2025-08-31T00:00:00"/>
    <s v="1800000404"/>
    <x v="6"/>
  </r>
  <r>
    <n v="100622"/>
    <x v="25"/>
    <x v="0"/>
    <s v="1400107272"/>
    <s v="11123101"/>
    <s v="PT. TRI PUTRA JAYA SENTOSA"/>
    <d v="2025-09-16T00:00:00"/>
    <d v="2025-09-16T00:00:00"/>
    <x v="8"/>
    <x v="0"/>
    <d v="2025-06-30T00:00:00"/>
    <n v="78"/>
    <x v="5"/>
    <x v="4"/>
    <s v="IDR"/>
    <s v="1800000357"/>
    <n v="6256404"/>
    <s v="Biaya Pemusnahan Limbah Bottom Ash ex PT TJS"/>
    <d v="2025-05-31T00:00:00"/>
    <s v="1800000357"/>
    <x v="0"/>
  </r>
  <r>
    <n v="100126"/>
    <x v="12"/>
    <x v="0"/>
    <s v="1400107271"/>
    <s v="11121161"/>
    <s v="PAID BY CMS BANK MANDIRI KC GRESIK RN 7100000523"/>
    <d v="2025-09-16T00:00:00"/>
    <d v="2025-09-16T00:00:00"/>
    <x v="8"/>
    <x v="0"/>
    <d v="2025-05-30T00:00:00"/>
    <n v="109"/>
    <x v="3"/>
    <x v="2"/>
    <s v="IDR"/>
    <s v="1800000283"/>
    <n v="58945020"/>
    <s v="Biaya Pemusnahan Limbah Sludge Paper ex PT TMI"/>
    <d v="2025-04-30T00:00:00"/>
    <s v="1800000283"/>
    <x v="0"/>
  </r>
  <r>
    <n v="101118"/>
    <x v="53"/>
    <x v="0"/>
    <s v="1400107656"/>
    <s v="11125421"/>
    <s v="PAID BY CMS BANK SYARIAH INDONESIA KC SURABAYA BAS"/>
    <d v="2025-09-17T00:00:00"/>
    <d v="2025-09-17T00:00:00"/>
    <x v="8"/>
    <x v="0"/>
    <d v="2025-09-30T00:00:00"/>
    <n v="-13"/>
    <x v="1"/>
    <x v="0"/>
    <s v="IDR"/>
    <s v="1800000587"/>
    <n v="60053886"/>
    <s v="Biaya Pemusnahan Limbah Bottom Ash ex PT SPD"/>
    <d v="2025-08-31T00:00:00"/>
    <s v="1800000587"/>
    <x v="0"/>
  </r>
  <r>
    <n v="101493"/>
    <x v="57"/>
    <x v="0"/>
    <s v="1400107693"/>
    <s v="11125421"/>
    <s v="PAID BY CMS BANK SYARIAH INDONESIA KC SURABAYA BAS"/>
    <d v="2025-09-17T00:00:00"/>
    <d v="2025-09-17T00:00:00"/>
    <x v="8"/>
    <x v="0"/>
    <d v="2025-07-30T00:00:00"/>
    <n v="49"/>
    <x v="4"/>
    <x v="3"/>
    <s v="IDR"/>
    <s v="1800000413"/>
    <n v="118052940"/>
    <s v="Biaya Pemusnahan Limbah Sludge Paper ex PT SLG"/>
    <d v="2025-06-30T00:00:00"/>
    <s v="1800000413"/>
    <x v="0"/>
  </r>
  <r>
    <n v="101493"/>
    <x v="57"/>
    <x v="0"/>
    <s v="1400107694"/>
    <s v="11125421"/>
    <s v="PAID BY CMS BANK SYARIAH INDONESIA KC SURABAYA BAS"/>
    <d v="2025-09-17T00:00:00"/>
    <d v="2025-09-17T00:00:00"/>
    <x v="8"/>
    <x v="0"/>
    <d v="2025-07-30T00:00:00"/>
    <n v="49"/>
    <x v="4"/>
    <x v="3"/>
    <s v="IDR"/>
    <s v="1800000412"/>
    <n v="127921728"/>
    <s v="Biaya Pemusnahan Limbah FABA ex PT SLG"/>
    <d v="2025-06-30T00:00:00"/>
    <s v="1800000412"/>
    <x v="0"/>
  </r>
  <r>
    <n v="100069"/>
    <x v="14"/>
    <x v="0"/>
    <s v="1400110142"/>
    <s v="11121161"/>
    <s v="TAGIHAN LISTRIK BANK MANDIRI"/>
    <d v="2025-09-18T00:00:00"/>
    <d v="2025-09-18T00:00:00"/>
    <x v="8"/>
    <x v="0"/>
    <d v="2025-07-30T00:00:00"/>
    <n v="50"/>
    <x v="4"/>
    <x v="3"/>
    <s v="IDR"/>
    <s v="1800000367"/>
    <n v="573283"/>
    <s v="TAGIHAN LISTRIK ATM KPSI BANK MANDIRI"/>
    <d v="2025-06-30T00:00:00"/>
    <s v="1800000367"/>
    <x v="1"/>
  </r>
  <r>
    <n v="100069"/>
    <x v="14"/>
    <x v="0"/>
    <s v="1400110142"/>
    <s v="11121161"/>
    <s v="TAGIHAN LISTRIK BANK MANDIRI"/>
    <d v="2025-09-18T00:00:00"/>
    <d v="2025-09-18T00:00:00"/>
    <x v="8"/>
    <x v="0"/>
    <d v="2025-07-30T00:00:00"/>
    <n v="50"/>
    <x v="4"/>
    <x v="3"/>
    <s v="IDR"/>
    <s v="1800000368"/>
    <n v="2411348"/>
    <s v="TAGIHAN LISTRIK KCP BANK MANDIRI"/>
    <d v="2025-06-30T00:00:00"/>
    <s v="1800000368"/>
    <x v="1"/>
  </r>
  <r>
    <n v="100736"/>
    <x v="77"/>
    <x v="0"/>
    <s v="1400110141"/>
    <s v="11121161"/>
    <s v="Bayar DPP+PPN Biaya Pemusnahan Limbah FABA"/>
    <d v="2025-09-18T00:00:00"/>
    <d v="2025-09-18T00:00:00"/>
    <x v="8"/>
    <x v="0"/>
    <d v="2025-07-09T00:00:00"/>
    <n v="71"/>
    <x v="5"/>
    <x v="4"/>
    <s v="IDR"/>
    <s v="1400077056"/>
    <n v="20000000"/>
    <s v="Kurang Bayar DPP+PPN Biaya Pemusnahan Limbah FABA"/>
    <d v="2025-07-09T00:00:00"/>
    <s v="1800000030"/>
    <x v="0"/>
  </r>
  <r>
    <n v="100002"/>
    <x v="26"/>
    <x v="1"/>
    <s v="1400108413"/>
    <s v="11125421"/>
    <s v="PAID BY CMS BANK SYARIAH INDONESIA KC SURABAYA BAS"/>
    <d v="2025-09-19T00:00:00"/>
    <d v="2025-09-19T00:00:00"/>
    <x v="8"/>
    <x v="0"/>
    <d v="2025-05-30T00:00:00"/>
    <n v="112"/>
    <x v="3"/>
    <x v="2"/>
    <s v="IDR"/>
    <s v="1800000232"/>
    <n v="200678"/>
    <s v="Tagihan Air Sanitasi Maret 2025"/>
    <d v="2025-04-30T00:00:00"/>
    <s v="1800000232"/>
    <x v="6"/>
  </r>
  <r>
    <n v="100000"/>
    <x v="22"/>
    <x v="1"/>
    <s v="1400000404"/>
    <s v="11125421"/>
    <s v="PAID BY CMS BANK SYARIAH INDONESIA KC SURABAYA BAS"/>
    <d v="2025-09-19T00:00:00"/>
    <d v="2025-09-19T00:00:00"/>
    <x v="8"/>
    <x v="0"/>
    <d v="2025-09-30T00:00:00"/>
    <n v="-11"/>
    <x v="1"/>
    <x v="0"/>
    <s v="IDR"/>
    <s v="1800000408"/>
    <n v="395900"/>
    <s v="Penagihan Penyediaan Air Bersih Agustus 2025"/>
    <d v="2025-08-31T00:00:00"/>
    <s v="1800000408"/>
    <x v="6"/>
  </r>
  <r>
    <n v="101284"/>
    <x v="54"/>
    <x v="1"/>
    <s v="1400000405"/>
    <s v="11125421"/>
    <s v="PAID BY CMS BANK SYARIAH INDONESIA KC SURABAYA BAS"/>
    <d v="2025-09-19T00:00:00"/>
    <d v="2025-09-19T00:00:00"/>
    <x v="8"/>
    <x v="0"/>
    <d v="2025-09-30T00:00:00"/>
    <n v="-11"/>
    <x v="1"/>
    <x v="0"/>
    <s v="IDR"/>
    <s v="1800000400"/>
    <n v="999213"/>
    <s v="Tagihan Listrik Kopi Killen Gusi - Agustus 2025"/>
    <d v="2025-08-31T00:00:00"/>
    <s v="1800000400"/>
    <x v="1"/>
  </r>
  <r>
    <n v="100002"/>
    <x v="26"/>
    <x v="1"/>
    <s v="1400000397"/>
    <s v="11125421"/>
    <s v="PAID BY CMS BANK SYARIAH INDONESIA KC SURABAYA BAS"/>
    <d v="2025-09-19T00:00:00"/>
    <d v="2025-09-19T00:00:00"/>
    <x v="8"/>
    <x v="0"/>
    <d v="2025-05-30T00:00:00"/>
    <n v="112"/>
    <x v="3"/>
    <x v="2"/>
    <s v="IDR"/>
    <s v="1800000217"/>
    <n v="4323870"/>
    <s v="Penagihan Penyediaan Air Bersih April 2025"/>
    <d v="2025-04-30T00:00:00"/>
    <s v="1800000217"/>
    <x v="6"/>
  </r>
  <r>
    <n v="100002"/>
    <x v="26"/>
    <x v="1"/>
    <s v="1400108422"/>
    <s v="11125421"/>
    <s v="PAID BY CMS BANK SYARIAH INDONESIA KC SURABAYA BAS"/>
    <d v="2025-09-19T00:00:00"/>
    <d v="2025-09-19T00:00:00"/>
    <x v="8"/>
    <x v="0"/>
    <d v="2025-05-30T00:00:00"/>
    <n v="112"/>
    <x v="3"/>
    <x v="2"/>
    <s v="IDR"/>
    <s v="1800000237"/>
    <n v="5181421"/>
    <s v="Tagihan Listrik SWABINA Feb 25"/>
    <d v="2025-04-30T00:00:00"/>
    <s v="1800000237"/>
    <x v="1"/>
  </r>
  <r>
    <n v="100120"/>
    <x v="24"/>
    <x v="0"/>
    <s v="1400000398"/>
    <s v="11125421"/>
    <s v="PAID BY CMS BANK SYARIAH INDONESIA KC SURABAYA BAS"/>
    <d v="2025-09-19T00:00:00"/>
    <d v="2025-09-19T00:00:00"/>
    <x v="8"/>
    <x v="0"/>
    <d v="2025-10-01T00:00:00"/>
    <n v="-12"/>
    <x v="1"/>
    <x v="0"/>
    <s v="IDR"/>
    <s v="1800000420"/>
    <n v="5572516"/>
    <s v="Tagihan Listrik TELKOMSEL - Agustus 2025"/>
    <d v="2025-09-01T00:00:00"/>
    <s v="1800000420"/>
    <x v="1"/>
  </r>
  <r>
    <n v="100590"/>
    <x v="46"/>
    <x v="1"/>
    <s v="1400000402"/>
    <s v="11125421"/>
    <s v="PAID BY CMS BANK SYARIAH INDONESIA KC SURABAYA BAS"/>
    <d v="2025-09-19T00:00:00"/>
    <d v="2025-09-19T00:00:00"/>
    <x v="8"/>
    <x v="0"/>
    <d v="2025-07-30T00:00:00"/>
    <n v="51"/>
    <x v="4"/>
    <x v="3"/>
    <s v="IDR"/>
    <s v="1800000293"/>
    <n v="6522018"/>
    <s v="Pot. Gaji Kary. Penugasan SIG - SII 05.2025"/>
    <d v="2025-06-30T00:00:00"/>
    <s v="1800000293"/>
    <x v="3"/>
  </r>
  <r>
    <n v="100590"/>
    <x v="46"/>
    <x v="1"/>
    <s v="1400000403"/>
    <s v="11125421"/>
    <s v="PAID BY CMS BANK SYARIAH INDONESIA KC SURABAYA BAS"/>
    <d v="2025-09-19T00:00:00"/>
    <d v="2025-09-19T00:00:00"/>
    <x v="8"/>
    <x v="0"/>
    <d v="2025-08-30T00:00:00"/>
    <n v="20"/>
    <x v="0"/>
    <x v="0"/>
    <s v="IDR"/>
    <s v="1800000338"/>
    <n v="6522018"/>
    <s v="Pot. Gaji Kary. Penugasan SIG - SII 06.2025"/>
    <d v="2025-07-31T00:00:00"/>
    <s v="1800000338"/>
    <x v="3"/>
  </r>
  <r>
    <n v="100013"/>
    <x v="102"/>
    <x v="1"/>
    <s v="1400000399"/>
    <s v="11121871"/>
    <s v="SWEEPING SEMEN PADANG"/>
    <d v="2025-09-19T00:00:00"/>
    <d v="2025-09-19T00:00:00"/>
    <x v="8"/>
    <x v="0"/>
    <d v="2025-09-10T00:00:00"/>
    <n v="9"/>
    <x v="0"/>
    <x v="0"/>
    <s v="IDR"/>
    <s v="1400000393"/>
    <n v="10000000000"/>
    <s v=" DIVIDEN SP TAHUN BUKU 2024"/>
    <d v="2025-09-10T00:00:00"/>
    <s v="1800000345"/>
    <x v="17"/>
  </r>
  <r>
    <n v="100137"/>
    <x v="4"/>
    <x v="1"/>
    <s v="1400000401"/>
    <s v="11121871"/>
    <s v="SWEEPING SEMEN GRESIK"/>
    <d v="2025-09-19T00:00:00"/>
    <d v="2025-09-19T00:00:00"/>
    <x v="8"/>
    <x v="0"/>
    <d v="2025-09-19T00:00:00"/>
    <n v="0"/>
    <x v="0"/>
    <x v="0"/>
    <s v="IDR"/>
    <s v="1800000442"/>
    <n v="14039003944"/>
    <s v="BUNGA SHL SEMEN GRESIK JUL SD SEP 2025"/>
    <d v="2025-09-19T00:00:00"/>
    <s v="1800000442"/>
    <x v="2"/>
  </r>
  <r>
    <n v="100014"/>
    <x v="105"/>
    <x v="1"/>
    <s v="1400000400"/>
    <s v="11121871"/>
    <s v="SWEEPING SEMEN TONASA"/>
    <d v="2025-09-19T00:00:00"/>
    <d v="2025-09-19T00:00:00"/>
    <x v="8"/>
    <x v="0"/>
    <d v="2025-09-12T00:00:00"/>
    <n v="7"/>
    <x v="0"/>
    <x v="0"/>
    <s v="IDR"/>
    <s v="1400000395"/>
    <n v="30000000000"/>
    <s v=" DIVIDEN SP TAHUN BUKU 2024"/>
    <d v="2025-09-12T00:00:00"/>
    <s v="1800000346"/>
    <x v="17"/>
  </r>
  <r>
    <n v="101284"/>
    <x v="54"/>
    <x v="1"/>
    <s v="1400000411"/>
    <s v="11121161"/>
    <s v="Pembayaran Bagi Hasil Tahun 2020-2021"/>
    <d v="2025-09-22T00:00:00"/>
    <d v="2025-09-22T00:00:00"/>
    <x v="8"/>
    <x v="0"/>
    <d v="2025-08-22T00:00:00"/>
    <n v="31"/>
    <x v="4"/>
    <x v="3"/>
    <s v="IDR"/>
    <s v="1400000371"/>
    <n v="200000000"/>
    <s v="Kurang Bayar Pembayaran Bagi Hasil Tahun 2020-2021"/>
    <d v="2025-08-22T00:00:00"/>
    <s v="1800000283"/>
    <x v="10"/>
  </r>
  <r>
    <n v="100137"/>
    <x v="4"/>
    <x v="1"/>
    <s v="1400000408"/>
    <s v="11121871"/>
    <s v="SWEEPING SEMEN GRESIK"/>
    <d v="2025-09-22T00:00:00"/>
    <d v="2025-09-22T00:00:00"/>
    <x v="8"/>
    <x v="0"/>
    <d v="2025-08-25T00:00:00"/>
    <n v="28"/>
    <x v="0"/>
    <x v="0"/>
    <s v="IDR"/>
    <s v="1400000363"/>
    <n v="5000000000"/>
    <s v=" PEMBAYARAN POKOK SHL GRESIK 26 SEPT 2018"/>
    <d v="2025-08-25T00:00:00"/>
    <s v="1800001507"/>
    <x v="2"/>
  </r>
  <r>
    <n v="100013"/>
    <x v="102"/>
    <x v="1"/>
    <s v="1400000406"/>
    <s v="11121871"/>
    <s v="SWEEPING SEMEN PADANG"/>
    <d v="2025-09-22T00:00:00"/>
    <d v="2025-09-22T00:00:00"/>
    <x v="8"/>
    <x v="0"/>
    <d v="2025-09-19T00:00:00"/>
    <n v="3"/>
    <x v="0"/>
    <x v="0"/>
    <s v="IDR"/>
    <s v="1400000399"/>
    <n v="10000000000"/>
    <s v=" DIVIDEN SP TAHUN BUKU 2024"/>
    <d v="2025-09-19T00:00:00"/>
    <s v="1800000345"/>
    <x v="17"/>
  </r>
  <r>
    <n v="100014"/>
    <x v="105"/>
    <x v="1"/>
    <s v="1400000409"/>
    <s v="11121871"/>
    <s v="SWEEPING SEMEN TONASA"/>
    <d v="2025-09-22T00:00:00"/>
    <d v="2025-09-22T00:00:00"/>
    <x v="8"/>
    <x v="0"/>
    <d v="2025-09-01T00:00:00"/>
    <n v="21"/>
    <x v="0"/>
    <x v="0"/>
    <s v="IDR"/>
    <s v="1400000407"/>
    <n v="10000000000"/>
    <s v=" DIVIDEN SP TAHUN BUKU 2024"/>
    <d v="2025-09-01T00:00:00"/>
    <s v="1800000346"/>
    <x v="17"/>
  </r>
  <r>
    <n v="100137"/>
    <x v="4"/>
    <x v="1"/>
    <s v="1400000410"/>
    <s v="11121871"/>
    <s v="SWEEPING SEMEN GRESIK"/>
    <d v="2025-09-22T00:00:00"/>
    <d v="2025-09-22T00:00:00"/>
    <x v="8"/>
    <x v="0"/>
    <d v="2025-09-01T00:00:00"/>
    <n v="21"/>
    <x v="0"/>
    <x v="0"/>
    <s v="IDR"/>
    <s v="1400000408"/>
    <n v="10000000000"/>
    <s v=" PEMBAYARAN POKOK SHL GRESIK 26 SEPT 2018"/>
    <d v="2025-09-01T00:00:00"/>
    <s v="1800001507"/>
    <x v="2"/>
  </r>
  <r>
    <n v="100014"/>
    <x v="105"/>
    <x v="1"/>
    <s v="1400000407"/>
    <s v="11121871"/>
    <s v="SWEEPING SEMEN TONASA"/>
    <d v="2025-09-22T00:00:00"/>
    <d v="2025-09-22T00:00:00"/>
    <x v="8"/>
    <x v="0"/>
    <d v="2025-09-19T00:00:00"/>
    <n v="3"/>
    <x v="0"/>
    <x v="0"/>
    <s v="IDR"/>
    <s v="1400000400"/>
    <n v="20000000000"/>
    <s v=" DIVIDEN SP TAHUN BUKU 2024"/>
    <d v="2025-09-19T00:00:00"/>
    <s v="1800000346"/>
    <x v="17"/>
  </r>
  <r>
    <n v="100137"/>
    <x v="4"/>
    <x v="1"/>
    <s v="1400000415"/>
    <s v="11121161"/>
    <s v="LISTRIK PERDIN BLOK  5000202519000020491"/>
    <d v="2025-09-23T00:00:00"/>
    <d v="2025-09-23T00:00:00"/>
    <x v="8"/>
    <x v="0"/>
    <d v="2024-08-30T00:00:00"/>
    <n v="389"/>
    <x v="6"/>
    <x v="5"/>
    <s v="IDR"/>
    <s v="1800000311"/>
    <n v="418430"/>
    <s v="Tagihan Listrik Perdin FF03 - Jul 24"/>
    <d v="2024-07-31T00:00:00"/>
    <s v="1800000311"/>
    <x v="1"/>
  </r>
  <r>
    <n v="101305"/>
    <x v="9"/>
    <x v="1"/>
    <s v="1400000416"/>
    <s v="11125421"/>
    <s v="PAID BY CMS BANK SYARIAH INDONESIA KC SURABAYA BAS"/>
    <d v="2025-09-23T00:00:00"/>
    <d v="2025-09-23T00:00:00"/>
    <x v="8"/>
    <x v="0"/>
    <d v="2025-09-30T00:00:00"/>
    <n v="-7"/>
    <x v="1"/>
    <x v="0"/>
    <s v="IDR"/>
    <s v="1800000384"/>
    <n v="4560100"/>
    <s v="Pot. Gaji Kary. Penugasan SIG - SID  07.2025"/>
    <d v="2025-08-31T00:00:00"/>
    <s v="1800000384"/>
    <x v="3"/>
  </r>
  <r>
    <n v="100137"/>
    <x v="4"/>
    <x v="1"/>
    <s v="1400000412"/>
    <s v="11121161"/>
    <s v="retribusi Jual BelI Tanah Liat 2020"/>
    <d v="2025-09-23T00:00:00"/>
    <d v="2025-09-23T00:00:00"/>
    <x v="8"/>
    <x v="0"/>
    <d v="2023-09-25T00:00:00"/>
    <n v="729"/>
    <x v="6"/>
    <x v="5"/>
    <s v="IDR"/>
    <s v="0100011819"/>
    <n v="1165135939"/>
    <s v="Jual BelI Tanah Liat 2020"/>
    <d v="2023-09-25T00:00:00"/>
    <s v="1800000692"/>
    <x v="16"/>
  </r>
  <r>
    <n v="100137"/>
    <x v="4"/>
    <x v="1"/>
    <s v="1400000413"/>
    <s v="11121161"/>
    <s v="retribusi jual Beli Batu Gamping Agustus 2020"/>
    <d v="2025-09-23T00:00:00"/>
    <d v="2025-09-23T00:00:00"/>
    <x v="8"/>
    <x v="0"/>
    <d v="2021-09-28T00:00:00"/>
    <n v="1456"/>
    <x v="6"/>
    <x v="5"/>
    <s v="IDR"/>
    <s v="0100005048"/>
    <n v="3435411772"/>
    <s v="Jual Beli Batu Gamping Agustus 2020"/>
    <d v="2021-09-28T00:00:00"/>
    <s v="1800000305"/>
    <x v="16"/>
  </r>
  <r>
    <n v="100137"/>
    <x v="4"/>
    <x v="1"/>
    <s v="1400000414"/>
    <s v="11121161"/>
    <s v="retribusi jual Beli Batu Gamping Mei 2020"/>
    <d v="2025-09-23T00:00:00"/>
    <d v="2025-09-23T00:00:00"/>
    <x v="8"/>
    <x v="0"/>
    <d v="2021-09-28T00:00:00"/>
    <n v="1456"/>
    <x v="6"/>
    <x v="5"/>
    <s v="IDR"/>
    <s v="0100005048"/>
    <n v="5457385621"/>
    <s v="Jual Beli Batu Gamping Mei 2020"/>
    <d v="2021-09-28T00:00:00"/>
    <s v="1800000302"/>
    <x v="16"/>
  </r>
  <r>
    <n v="100137"/>
    <x v="4"/>
    <x v="1"/>
    <s v="1400000417"/>
    <s v="11121871"/>
    <s v="SWEEPING SEMEN GRESIK"/>
    <d v="2025-09-23T00:00:00"/>
    <d v="2025-09-23T00:00:00"/>
    <x v="8"/>
    <x v="0"/>
    <d v="2025-09-22T00:00:00"/>
    <n v="1"/>
    <x v="0"/>
    <x v="0"/>
    <s v="IDR"/>
    <s v="1400000410"/>
    <n v="10000000000"/>
    <s v=" PEMBAYARAN POKOK SHL GRESIK 26 SEPT 2018"/>
    <d v="2025-09-22T00:00:00"/>
    <s v="1800001507"/>
    <x v="2"/>
  </r>
  <r>
    <n v="101305"/>
    <x v="9"/>
    <x v="1"/>
    <s v="1400000418"/>
    <s v="11125421"/>
    <s v="PAID BY CMS BANK SYARIAH INDONESIA KC SURABAYA BAS"/>
    <d v="2025-09-24T00:00:00"/>
    <d v="2025-09-24T00:00:00"/>
    <x v="8"/>
    <x v="0"/>
    <d v="2025-07-30T00:00:00"/>
    <n v="56"/>
    <x v="4"/>
    <x v="3"/>
    <s v="IDR"/>
    <s v="1800000285"/>
    <n v="4449548"/>
    <s v="Pot. Gaji Kary. Penugasan SIG - SID  05.2025"/>
    <d v="2025-06-30T00:00:00"/>
    <s v="1800000285"/>
    <x v="3"/>
  </r>
  <r>
    <n v="101531"/>
    <x v="1"/>
    <x v="0"/>
    <s v="1400110704"/>
    <s v="11125421"/>
    <s v="PAID BY CMS BANK SYARIAH INDONESIA KC SURABAYA BAS"/>
    <d v="2025-09-24T00:00:00"/>
    <d v="2025-09-24T00:00:00"/>
    <x v="8"/>
    <x v="0"/>
    <d v="2025-08-30T00:00:00"/>
    <n v="25"/>
    <x v="0"/>
    <x v="0"/>
    <s v="IDR"/>
    <s v="1800000506"/>
    <n v="593423760"/>
    <s v="Biaya Pemusnahan Limbah Gypsum Low Grade ex PT MHK"/>
    <d v="2025-07-31T00:00:00"/>
    <s v="1800000506"/>
    <x v="0"/>
  </r>
  <r>
    <n v="100012"/>
    <x v="110"/>
    <x v="1"/>
    <s v="1400110954"/>
    <s v="11111001"/>
    <s v="PAID BY COMPENSATION RN 7100000632"/>
    <d v="2025-09-25T00:00:00"/>
    <d v="2025-09-25T00:00:00"/>
    <x v="8"/>
    <x v="0"/>
    <d v="2025-07-30T00:00:00"/>
    <n v="57"/>
    <x v="4"/>
    <x v="3"/>
    <s v="IDR"/>
    <s v="1800000388"/>
    <n v="1595384"/>
    <s v="Tagihan Listrik SILOG Apr 25"/>
    <d v="2025-06-30T00:00:00"/>
    <s v="1800000388"/>
    <x v="1"/>
  </r>
  <r>
    <n v="100012"/>
    <x v="110"/>
    <x v="1"/>
    <s v="1400110953"/>
    <s v="11111001"/>
    <s v="PAID BY COMPENSATION RN 7100000517"/>
    <d v="2025-09-25T00:00:00"/>
    <d v="2025-09-25T00:00:00"/>
    <x v="8"/>
    <x v="0"/>
    <d v="2025-05-30T00:00:00"/>
    <n v="118"/>
    <x v="3"/>
    <x v="2"/>
    <s v="IDR"/>
    <s v="1800000235"/>
    <n v="1793641"/>
    <s v="Tagihan Listrik SILOG Feb 25"/>
    <d v="2025-04-30T00:00:00"/>
    <s v="1800000235"/>
    <x v="1"/>
  </r>
  <r>
    <n v="100012"/>
    <x v="110"/>
    <x v="1"/>
    <s v="1400110952"/>
    <s v="11111001"/>
    <s v="PAID BY COMPENSATION RN 7100000575"/>
    <d v="2025-09-25T00:00:00"/>
    <d v="2025-09-25T00:00:00"/>
    <x v="8"/>
    <x v="0"/>
    <d v="2025-06-30T00:00:00"/>
    <n v="87"/>
    <x v="5"/>
    <x v="4"/>
    <s v="IDR"/>
    <s v="1800000314"/>
    <n v="2000296"/>
    <s v="Tagihan Listrik SILOG Mar 25"/>
    <d v="2025-05-31T00:00:00"/>
    <s v="1800000314"/>
    <x v="1"/>
  </r>
  <r>
    <n v="100012"/>
    <x v="110"/>
    <x v="1"/>
    <s v="1400110951"/>
    <s v="11111001"/>
    <s v="PAID BY COMPENSATION RN 7100000459"/>
    <d v="2025-09-25T00:00:00"/>
    <d v="2025-09-25T00:00:00"/>
    <x v="8"/>
    <x v="0"/>
    <d v="2025-04-30T00:00:00"/>
    <n v="148"/>
    <x v="2"/>
    <x v="1"/>
    <s v="IDR"/>
    <s v="1800000168"/>
    <n v="2236607"/>
    <s v="Tagihan Listrik SILOG Jan 24"/>
    <d v="2025-03-31T00:00:00"/>
    <s v="1800000168"/>
    <x v="1"/>
  </r>
  <r>
    <n v="100012"/>
    <x v="110"/>
    <x v="1"/>
    <s v="1400110950"/>
    <s v="11111001"/>
    <s v="PAID BY COMPENSATION RN 7100000394"/>
    <d v="2025-09-25T00:00:00"/>
    <d v="2025-09-25T00:00:00"/>
    <x v="8"/>
    <x v="0"/>
    <d v="2025-03-30T00:00:00"/>
    <n v="179"/>
    <x v="2"/>
    <x v="1"/>
    <s v="IDR"/>
    <s v="1800000099"/>
    <n v="2391936"/>
    <s v="Tagihan Listrik SILOG Des 24"/>
    <d v="2025-02-28T00:00:00"/>
    <s v="1800000099"/>
    <x v="1"/>
  </r>
  <r>
    <n v="100012"/>
    <x v="110"/>
    <x v="1"/>
    <s v="1400110955"/>
    <s v="11111001"/>
    <s v="KOMPENASASI SILOG"/>
    <d v="2025-09-25T00:00:00"/>
    <d v="2025-09-25T00:00:00"/>
    <x v="8"/>
    <x v="0"/>
    <d v="2023-11-30T00:00:00"/>
    <n v="665"/>
    <x v="6"/>
    <x v="5"/>
    <s v="IDR"/>
    <s v="1800000613"/>
    <n v="2518620"/>
    <s v="Tagihan Pem. Listrik Tuban Silog Agustus 2023"/>
    <d v="2023-10-31T00:00:00"/>
    <s v="1800000613"/>
    <x v="1"/>
  </r>
  <r>
    <n v="100012"/>
    <x v="110"/>
    <x v="1"/>
    <s v="1400110949"/>
    <s v="11111001"/>
    <s v="PAID BY COMPENSATION RN 7100000224"/>
    <d v="2025-09-25T00:00:00"/>
    <d v="2025-09-25T00:00:00"/>
    <x v="8"/>
    <x v="0"/>
    <d v="2024-12-30T00:00:00"/>
    <n v="269"/>
    <x v="2"/>
    <x v="1"/>
    <s v="IDR"/>
    <s v="1800000769"/>
    <n v="2782746"/>
    <s v="Tagihan Pem. Listrik Tuban Silog September 2024"/>
    <d v="2024-11-30T00:00:00"/>
    <s v="1800000769"/>
    <x v="1"/>
  </r>
  <r>
    <n v="100012"/>
    <x v="110"/>
    <x v="1"/>
    <s v="1400110948"/>
    <s v="11111001"/>
    <s v="PAID BY COMPENSATION RN 7100000395"/>
    <d v="2025-09-25T00:00:00"/>
    <d v="2025-09-25T00:00:00"/>
    <x v="8"/>
    <x v="0"/>
    <d v="2025-03-30T00:00:00"/>
    <n v="179"/>
    <x v="2"/>
    <x v="1"/>
    <s v="IDR"/>
    <s v="1800000095"/>
    <n v="2799129"/>
    <s v="Tagihan Listrik SILOG Nov 24"/>
    <d v="2025-02-28T00:00:00"/>
    <s v="1800000095"/>
    <x v="1"/>
  </r>
  <r>
    <n v="100012"/>
    <x v="110"/>
    <x v="1"/>
    <s v="1400000432"/>
    <s v="11111001"/>
    <s v="KOMPENASASI SILOG"/>
    <d v="2025-09-25T00:00:00"/>
    <d v="2025-09-25T00:00:00"/>
    <x v="8"/>
    <x v="0"/>
    <d v="2025-08-29T00:00:00"/>
    <n v="27"/>
    <x v="0"/>
    <x v="0"/>
    <s v="IDR"/>
    <s v="0100008653"/>
    <n v="5941710"/>
    <s v="Penagihan Penyediaan Air Bersih Juni 2025"/>
    <d v="2025-08-29T00:00:00"/>
    <s v="1800000303"/>
    <x v="6"/>
  </r>
  <r>
    <n v="100012"/>
    <x v="110"/>
    <x v="1"/>
    <s v="1400000432"/>
    <s v="11111001"/>
    <s v="KOMPENASASI SILOG"/>
    <d v="2025-09-25T00:00:00"/>
    <d v="2025-09-25T00:00:00"/>
    <x v="8"/>
    <x v="0"/>
    <d v="2025-09-04T00:00:00"/>
    <n v="21"/>
    <x v="0"/>
    <x v="0"/>
    <s v="IDR"/>
    <s v="0100008966"/>
    <n v="6012720"/>
    <s v="Pemakaian Air Bersih November  2017"/>
    <d v="2025-09-04T00:00:00"/>
    <s v="1800000847"/>
    <x v="6"/>
  </r>
  <r>
    <n v="100012"/>
    <x v="110"/>
    <x v="1"/>
    <s v="1400000432"/>
    <s v="11111001"/>
    <s v="KOMPENASASI SILOG"/>
    <d v="2025-09-25T00:00:00"/>
    <d v="2025-09-25T00:00:00"/>
    <x v="8"/>
    <x v="0"/>
    <d v="2025-06-19T00:00:00"/>
    <n v="98"/>
    <x v="3"/>
    <x v="2"/>
    <s v="IDR"/>
    <s v="0100005910"/>
    <n v="6105420"/>
    <s v="Penagihan Penyediaan Air Bersih April 2025"/>
    <d v="2025-06-19T00:00:00"/>
    <s v="1800000215"/>
    <x v="6"/>
  </r>
  <r>
    <n v="100012"/>
    <x v="110"/>
    <x v="1"/>
    <s v="1400000432"/>
    <s v="11111001"/>
    <s v="KOMPENASASI SILOG"/>
    <d v="2025-09-25T00:00:00"/>
    <d v="2025-09-25T00:00:00"/>
    <x v="8"/>
    <x v="0"/>
    <d v="2025-08-29T00:00:00"/>
    <n v="27"/>
    <x v="0"/>
    <x v="0"/>
    <s v="IDR"/>
    <s v="0100008652"/>
    <n v="6192090"/>
    <s v="Penagihan Penyediaan Air Bersih Mei 2025"/>
    <d v="2025-08-29T00:00:00"/>
    <s v="1800000259"/>
    <x v="6"/>
  </r>
  <r>
    <n v="100012"/>
    <x v="110"/>
    <x v="1"/>
    <s v="1400000432"/>
    <s v="11111001"/>
    <s v="KOMPENASASI SILOG"/>
    <d v="2025-09-25T00:00:00"/>
    <d v="2025-09-25T00:00:00"/>
    <x v="8"/>
    <x v="0"/>
    <d v="2025-09-04T00:00:00"/>
    <n v="21"/>
    <x v="0"/>
    <x v="0"/>
    <s v="IDR"/>
    <s v="0100008963"/>
    <n v="6336540"/>
    <s v="Penagihan Penyediaan Air Bersih Juli 2025"/>
    <d v="2025-09-04T00:00:00"/>
    <s v="1800000354"/>
    <x v="6"/>
  </r>
  <r>
    <n v="100012"/>
    <x v="110"/>
    <x v="1"/>
    <s v="1400000432"/>
    <s v="11111001"/>
    <s v="KOMPENASASI SILOG"/>
    <d v="2025-09-25T00:00:00"/>
    <d v="2025-09-25T00:00:00"/>
    <x v="8"/>
    <x v="0"/>
    <d v="2025-09-04T00:00:00"/>
    <n v="21"/>
    <x v="0"/>
    <x v="0"/>
    <s v="IDR"/>
    <s v="0100008965"/>
    <n v="6921072"/>
    <s v="Tag Pem Air Gresik SILOG Mei 2020"/>
    <d v="2025-09-04T00:00:00"/>
    <s v="1800000573"/>
    <x v="6"/>
  </r>
  <r>
    <n v="100012"/>
    <x v="110"/>
    <x v="1"/>
    <s v="1400110955"/>
    <s v="11111001"/>
    <s v="KOMPENASASI SILOG"/>
    <d v="2025-09-25T00:00:00"/>
    <d v="2025-09-25T00:00:00"/>
    <x v="8"/>
    <x v="0"/>
    <d v="2024-06-30T00:00:00"/>
    <n v="452"/>
    <x v="6"/>
    <x v="5"/>
    <s v="IDR"/>
    <s v="1800000329"/>
    <n v="7016548"/>
    <s v="Biaya Pemusnahan Limbah SBE ex PT SILOG"/>
    <d v="2024-05-31T00:00:00"/>
    <s v="1800000329"/>
    <x v="0"/>
  </r>
  <r>
    <n v="100012"/>
    <x v="110"/>
    <x v="1"/>
    <s v="1400000432"/>
    <s v="11111001"/>
    <s v="KOMPENASASI SILOG"/>
    <d v="2025-09-25T00:00:00"/>
    <d v="2025-09-25T00:00:00"/>
    <x v="8"/>
    <x v="0"/>
    <d v="2025-06-02T00:00:00"/>
    <n v="115"/>
    <x v="3"/>
    <x v="2"/>
    <s v="IDR"/>
    <s v="0100005414"/>
    <n v="7829190"/>
    <s v="Penagihan Air Bersih SILOG - Nov 24"/>
    <d v="2025-06-02T00:00:00"/>
    <s v="1800000515"/>
    <x v="6"/>
  </r>
  <r>
    <n v="100012"/>
    <x v="110"/>
    <x v="1"/>
    <s v="1400000432"/>
    <s v="11111001"/>
    <s v="KOMPENASASI SILOG"/>
    <d v="2025-09-25T00:00:00"/>
    <d v="2025-09-25T00:00:00"/>
    <x v="8"/>
    <x v="0"/>
    <d v="2025-05-22T00:00:00"/>
    <n v="126"/>
    <x v="2"/>
    <x v="1"/>
    <s v="IDR"/>
    <s v="0100004908"/>
    <n v="8272170"/>
    <s v="Penagihan Air Bersih Februari 2025"/>
    <d v="2025-05-22T00:00:00"/>
    <s v="1800000107"/>
    <x v="6"/>
  </r>
  <r>
    <n v="100012"/>
    <x v="110"/>
    <x v="1"/>
    <s v="1400000432"/>
    <s v="11111001"/>
    <s v="KOMPENASASI SILOG"/>
    <d v="2025-09-25T00:00:00"/>
    <d v="2025-09-25T00:00:00"/>
    <x v="8"/>
    <x v="0"/>
    <d v="2025-05-22T00:00:00"/>
    <n v="126"/>
    <x v="2"/>
    <x v="1"/>
    <s v="IDR"/>
    <s v="0100004907"/>
    <n v="8368470"/>
    <s v="Penagihan Air Bersih Maret 2025"/>
    <d v="2025-05-22T00:00:00"/>
    <s v="1800000158"/>
    <x v="6"/>
  </r>
  <r>
    <n v="100012"/>
    <x v="110"/>
    <x v="1"/>
    <s v="1400000432"/>
    <s v="11111001"/>
    <s v="KOMPENASASI SILOG"/>
    <d v="2025-09-25T00:00:00"/>
    <d v="2025-09-25T00:00:00"/>
    <x v="8"/>
    <x v="0"/>
    <d v="2025-09-04T00:00:00"/>
    <n v="21"/>
    <x v="0"/>
    <x v="0"/>
    <s v="IDR"/>
    <s v="0100008964"/>
    <n v="8370288"/>
    <s v="Tag Pem Air Gresik SILOG Maret 2020"/>
    <d v="2025-09-04T00:00:00"/>
    <s v="1800000309"/>
    <x v="6"/>
  </r>
  <r>
    <n v="100012"/>
    <x v="110"/>
    <x v="1"/>
    <s v="1400000432"/>
    <s v="11111001"/>
    <s v="KOMPENASASI SILOG"/>
    <d v="2025-09-25T00:00:00"/>
    <d v="2025-09-25T00:00:00"/>
    <x v="8"/>
    <x v="0"/>
    <d v="2025-08-29T00:00:00"/>
    <n v="27"/>
    <x v="0"/>
    <x v="0"/>
    <s v="IDR"/>
    <s v="0100008661"/>
    <n v="13279770"/>
    <s v="Tagihan Air Bersih SILOG - November 2023"/>
    <d v="2025-08-29T00:00:00"/>
    <s v="1800000676"/>
    <x v="6"/>
  </r>
  <r>
    <n v="100012"/>
    <x v="110"/>
    <x v="1"/>
    <s v="1400000429"/>
    <s v="11111001"/>
    <s v="PAID BY COMPENSATION RN 2100001439"/>
    <d v="2025-09-25T00:00:00"/>
    <d v="2025-09-25T00:00:00"/>
    <x v="8"/>
    <x v="0"/>
    <d v="2025-01-30T00:00:00"/>
    <n v="238"/>
    <x v="2"/>
    <x v="1"/>
    <s v="IDR"/>
    <s v="1800000545"/>
    <n v="19837463"/>
    <s v=" Pot. Gaji Kary. Penugasan SI - Silog 11.2024"/>
    <d v="2024-12-31T00:00:00"/>
    <s v="1800000545"/>
    <x v="3"/>
  </r>
  <r>
    <n v="100012"/>
    <x v="110"/>
    <x v="1"/>
    <s v="1400000428"/>
    <s v="11111001"/>
    <s v="PAID BY COMPENSATION RN 2100001477"/>
    <d v="2025-09-25T00:00:00"/>
    <d v="2025-09-25T00:00:00"/>
    <x v="8"/>
    <x v="0"/>
    <d v="2025-03-02T00:00:00"/>
    <n v="207"/>
    <x v="2"/>
    <x v="1"/>
    <s v="IDR"/>
    <s v="1800000009"/>
    <n v="21242948"/>
    <s v="Pot. Gaji Kary. Penugasan SI - Silog 12.2024"/>
    <d v="2025-01-31T00:00:00"/>
    <s v="1800000009"/>
    <x v="3"/>
  </r>
  <r>
    <n v="100012"/>
    <x v="110"/>
    <x v="1"/>
    <s v="1400000431"/>
    <s v="11111001"/>
    <s v="KOMPENASASI SILOG"/>
    <d v="2025-09-25T00:00:00"/>
    <d v="2025-09-25T00:00:00"/>
    <x v="8"/>
    <x v="0"/>
    <d v="2025-08-29T00:00:00"/>
    <n v="27"/>
    <x v="0"/>
    <x v="0"/>
    <s v="IDR"/>
    <s v="0100008656"/>
    <n v="27000000"/>
    <s v="Sewa Menyewa Tanah di Jl. Awikoen FF-06 LB :SILOG"/>
    <d v="2025-08-29T00:00:00"/>
    <s v="1800000269"/>
    <x v="7"/>
  </r>
  <r>
    <n v="100012"/>
    <x v="110"/>
    <x v="1"/>
    <s v="1400000427"/>
    <s v="11111001"/>
    <s v="PAID BY COMPENSATION RN 2100001520"/>
    <d v="2025-09-25T00:00:00"/>
    <d v="2025-09-25T00:00:00"/>
    <x v="8"/>
    <x v="0"/>
    <d v="2025-03-30T00:00:00"/>
    <n v="179"/>
    <x v="2"/>
    <x v="1"/>
    <s v="IDR"/>
    <s v="1800000071"/>
    <n v="30412006"/>
    <s v="Pot. Gaji Kary. Penugasan SI - Silog 01.2025"/>
    <d v="2025-02-28T00:00:00"/>
    <s v="1800000071"/>
    <x v="3"/>
  </r>
  <r>
    <n v="100012"/>
    <x v="110"/>
    <x v="1"/>
    <s v="1400000426"/>
    <s v="11111001"/>
    <s v="PAID BY COMPENSATION RN 2100001603"/>
    <d v="2025-09-25T00:00:00"/>
    <d v="2025-09-25T00:00:00"/>
    <x v="8"/>
    <x v="0"/>
    <d v="2025-05-30T00:00:00"/>
    <n v="118"/>
    <x v="3"/>
    <x v="2"/>
    <s v="IDR"/>
    <s v="1800000190"/>
    <n v="31094197"/>
    <s v="Pot. Gaji Kary. Penugasan SIG - Silog 03.2025"/>
    <d v="2025-04-30T00:00:00"/>
    <s v="1800000190"/>
    <x v="3"/>
  </r>
  <r>
    <n v="100012"/>
    <x v="110"/>
    <x v="1"/>
    <s v="1400000425"/>
    <s v="11111001"/>
    <s v="PAID BY COMPENSATION RN 2100001682"/>
    <d v="2025-09-25T00:00:00"/>
    <d v="2025-09-25T00:00:00"/>
    <x v="8"/>
    <x v="0"/>
    <d v="2025-07-30T00:00:00"/>
    <n v="57"/>
    <x v="4"/>
    <x v="3"/>
    <s v="IDR"/>
    <s v="1800000286"/>
    <n v="31389259"/>
    <s v="Pot. Gaji Kary. Penugasan SIG - Silog 05.2025"/>
    <d v="2025-06-30T00:00:00"/>
    <s v="1800000286"/>
    <x v="3"/>
  </r>
  <r>
    <n v="100012"/>
    <x v="110"/>
    <x v="1"/>
    <s v="1400000424"/>
    <s v="11111001"/>
    <s v="PAID BY COMPENSATION RN 2100001644"/>
    <d v="2025-09-25T00:00:00"/>
    <d v="2025-09-25T00:00:00"/>
    <x v="8"/>
    <x v="0"/>
    <d v="2025-06-30T00:00:00"/>
    <n v="87"/>
    <x v="5"/>
    <x v="4"/>
    <s v="IDR"/>
    <s v="1800000233"/>
    <n v="31892755"/>
    <s v="Pot. Gaji Kary. Penugasan SIG - Silog 04.2025"/>
    <d v="2025-05-31T00:00:00"/>
    <s v="1800000233"/>
    <x v="3"/>
  </r>
  <r>
    <n v="100012"/>
    <x v="110"/>
    <x v="1"/>
    <s v="1400000423"/>
    <s v="11111001"/>
    <s v="PAID BY COMPENSATION RN 2100001522"/>
    <d v="2025-09-25T00:00:00"/>
    <d v="2025-09-25T00:00:00"/>
    <x v="8"/>
    <x v="0"/>
    <d v="2025-03-30T00:00:00"/>
    <n v="179"/>
    <x v="2"/>
    <x v="1"/>
    <s v="IDR"/>
    <s v="1800000120"/>
    <n v="37991720"/>
    <s v="Asuransi Kesehatan AP SILOG 2024-2025"/>
    <d v="2025-02-28T00:00:00"/>
    <s v="1800000120"/>
    <x v="14"/>
  </r>
  <r>
    <n v="100012"/>
    <x v="110"/>
    <x v="1"/>
    <s v="1400000422"/>
    <s v="11111001"/>
    <s v="PAID BY COMPENSATION RN 2100001564"/>
    <d v="2025-09-25T00:00:00"/>
    <d v="2025-09-25T00:00:00"/>
    <x v="8"/>
    <x v="0"/>
    <d v="2025-04-30T00:00:00"/>
    <n v="148"/>
    <x v="2"/>
    <x v="1"/>
    <s v="IDR"/>
    <s v="1800000139"/>
    <n v="38968873"/>
    <s v="Pot. Gaji Kary. Penugasan SI - Silog 02.2025"/>
    <d v="2025-03-31T00:00:00"/>
    <s v="1800000139"/>
    <x v="3"/>
  </r>
  <r>
    <n v="100012"/>
    <x v="110"/>
    <x v="1"/>
    <s v="1400000421"/>
    <s v="11111001"/>
    <s v="PAID BY COMPENSATION RN 2100001518"/>
    <d v="2025-09-25T00:00:00"/>
    <d v="2025-09-25T00:00:00"/>
    <x v="8"/>
    <x v="0"/>
    <d v="2025-03-30T00:00:00"/>
    <n v="179"/>
    <x v="2"/>
    <x v="1"/>
    <s v="IDR"/>
    <s v="1800000096"/>
    <n v="40400000"/>
    <s v="Penagihan Sewa Tanah"/>
    <d v="2025-02-28T00:00:00"/>
    <s v="1800000096"/>
    <x v="7"/>
  </r>
  <r>
    <n v="100012"/>
    <x v="110"/>
    <x v="1"/>
    <s v="1400110955"/>
    <s v="11111001"/>
    <s v="KOMPENASASI SILOG"/>
    <d v="2025-09-25T00:00:00"/>
    <d v="2025-09-25T00:00:00"/>
    <x v="8"/>
    <x v="0"/>
    <d v="2024-06-30T00:00:00"/>
    <n v="452"/>
    <x v="6"/>
    <x v="5"/>
    <s v="IDR"/>
    <s v="1800000328"/>
    <n v="41832783"/>
    <s v="Biaya Pemusnahan Limbah Fly Ash ex PT SILOG"/>
    <d v="2024-05-31T00:00:00"/>
    <s v="1800000328"/>
    <x v="0"/>
  </r>
  <r>
    <n v="100012"/>
    <x v="110"/>
    <x v="1"/>
    <s v="1400000430"/>
    <s v="11111001"/>
    <s v="KOMPENASASI SILOG"/>
    <d v="2025-09-25T00:00:00"/>
    <d v="2025-09-25T00:00:00"/>
    <x v="8"/>
    <x v="0"/>
    <d v="2025-08-29T00:00:00"/>
    <n v="27"/>
    <x v="0"/>
    <x v="0"/>
    <s v="IDR"/>
    <s v="0100008654"/>
    <n v="209689722"/>
    <s v="Sewa Tanah Palur"/>
    <d v="2025-08-29T00:00:00"/>
    <s v="1800000845"/>
    <x v="7"/>
  </r>
  <r>
    <n v="100012"/>
    <x v="110"/>
    <x v="1"/>
    <s v="1400000430"/>
    <s v="11111001"/>
    <s v="KOMPENASASI SILOG"/>
    <d v="2025-09-25T00:00:00"/>
    <d v="2025-09-25T00:00:00"/>
    <x v="8"/>
    <x v="0"/>
    <d v="2025-08-29T00:00:00"/>
    <n v="27"/>
    <x v="0"/>
    <x v="0"/>
    <s v="IDR"/>
    <s v="0100008658"/>
    <n v="277197293"/>
    <s v="Sewa Menyewa Tanah di Gresik (SILOG)"/>
    <d v="2025-08-29T00:00:00"/>
    <s v="1800000546"/>
    <x v="7"/>
  </r>
  <r>
    <n v="100012"/>
    <x v="110"/>
    <x v="1"/>
    <s v="1400000430"/>
    <s v="11111001"/>
    <s v="KOMPENASASI SILOG"/>
    <d v="2025-09-25T00:00:00"/>
    <d v="2025-09-25T00:00:00"/>
    <x v="8"/>
    <x v="0"/>
    <d v="2025-08-29T00:00:00"/>
    <n v="27"/>
    <x v="0"/>
    <x v="0"/>
    <s v="IDR"/>
    <s v="0100008659"/>
    <n v="313675011"/>
    <s v="Sewa Menyewa Tanah di Gresik (SILOG)"/>
    <d v="2025-08-29T00:00:00"/>
    <s v="1800000433"/>
    <x v="7"/>
  </r>
  <r>
    <n v="100012"/>
    <x v="110"/>
    <x v="1"/>
    <s v="1400000430"/>
    <s v="11111001"/>
    <s v="KOMPENASASI SILOG"/>
    <d v="2025-09-25T00:00:00"/>
    <d v="2025-09-25T00:00:00"/>
    <x v="8"/>
    <x v="0"/>
    <d v="2025-08-29T00:00:00"/>
    <n v="27"/>
    <x v="0"/>
    <x v="0"/>
    <s v="IDR"/>
    <s v="0100008655"/>
    <n v="313675011"/>
    <s v="Sewa Menyewa Tanah di Gresik"/>
    <d v="2025-08-29T00:00:00"/>
    <s v="1800000966"/>
    <x v="7"/>
  </r>
  <r>
    <n v="100014"/>
    <x v="105"/>
    <x v="1"/>
    <s v="1400000420"/>
    <s v="11121871"/>
    <s v="SWEEPING SEMEN TONASA"/>
    <d v="2025-09-25T00:00:00"/>
    <d v="2025-09-25T00:00:00"/>
    <x v="8"/>
    <x v="0"/>
    <d v="2025-09-22T00:00:00"/>
    <n v="3"/>
    <x v="0"/>
    <x v="0"/>
    <s v="IDR"/>
    <s v="1400000409"/>
    <n v="10000000000"/>
    <s v=" DIVIDEN ST TAHUN BUKU 2024"/>
    <d v="2025-09-22T00:00:00"/>
    <s v="1800000346"/>
    <x v="17"/>
  </r>
  <r>
    <n v="100137"/>
    <x v="4"/>
    <x v="1"/>
    <s v="1400000419"/>
    <s v="11121871"/>
    <s v="SWEEPING SEMEN GRESIK"/>
    <d v="2025-09-25T00:00:00"/>
    <d v="2025-09-25T00:00:00"/>
    <x v="8"/>
    <x v="0"/>
    <d v="2025-09-23T00:00:00"/>
    <n v="2"/>
    <x v="0"/>
    <x v="0"/>
    <s v="IDR"/>
    <s v="1400000417"/>
    <n v="10000000000"/>
    <s v=" PEMBAYARAN POKOK SHL GRESIK 26 SEPT 2018"/>
    <d v="2025-09-23T00:00:00"/>
    <s v="1800001507"/>
    <x v="2"/>
  </r>
  <r>
    <n v="100018"/>
    <x v="35"/>
    <x v="1"/>
    <s v="1400000433"/>
    <s v="11125421"/>
    <s v="PAID BY CMS BANK SYARIAH INDONESIA KC SURABAYA BAS"/>
    <d v="2025-09-26T00:00:00"/>
    <d v="2025-09-26T00:00:00"/>
    <x v="8"/>
    <x v="0"/>
    <d v="2025-09-30T00:00:00"/>
    <n v="-4"/>
    <x v="1"/>
    <x v="0"/>
    <s v="IDR"/>
    <s v="1800000386"/>
    <n v="11620509"/>
    <s v="Pot. Gaji Kary. Penugasan SIG - SMBR 07.2025"/>
    <d v="2025-08-31T00:00:00"/>
    <s v="1800000386"/>
    <x v="3"/>
  </r>
  <r>
    <n v="101284"/>
    <x v="54"/>
    <x v="1"/>
    <s v="1400000434"/>
    <s v="11125421"/>
    <s v="PAID BY CMS BANK SYARIAH INDONESIA KC SURABAYA BAS"/>
    <d v="2025-09-26T00:00:00"/>
    <d v="2025-09-26T00:00:00"/>
    <x v="8"/>
    <x v="0"/>
    <d v="2025-03-02T00:00:00"/>
    <n v="208"/>
    <x v="2"/>
    <x v="1"/>
    <s v="IDR"/>
    <s v="1800000058"/>
    <n v="42650200"/>
    <s v="Penagihan Air Bersih Januari 25"/>
    <d v="2025-01-31T00:00:00"/>
    <s v="1800000058"/>
    <x v="6"/>
  </r>
  <r>
    <n v="100003"/>
    <x v="44"/>
    <x v="1"/>
    <s v="1400000438"/>
    <s v="11121161"/>
    <s v="PAID BY CMS BANK MANDIRI KC GRESIK RN 2100001753"/>
    <d v="2025-09-29T00:00:00"/>
    <d v="2025-09-29T00:00:00"/>
    <x v="8"/>
    <x v="0"/>
    <d v="2025-09-30T00:00:00"/>
    <n v="-1"/>
    <x v="1"/>
    <x v="0"/>
    <s v="IDR"/>
    <s v="1800000411"/>
    <n v="856000"/>
    <s v="Penagihan Penyediaan Air Bersih Agustus 2025"/>
    <d v="2025-08-31T00:00:00"/>
    <s v="1800000411"/>
    <x v="6"/>
  </r>
  <r>
    <n v="100142"/>
    <x v="45"/>
    <x v="0"/>
    <s v="1400112484"/>
    <s v="11121161"/>
    <s v="Tagihan Listrik INDOSAT Jun 25"/>
    <d v="2025-09-29T00:00:00"/>
    <d v="2025-09-29T00:00:00"/>
    <x v="8"/>
    <x v="0"/>
    <d v="2025-10-01T00:00:00"/>
    <n v="-2"/>
    <x v="1"/>
    <x v="0"/>
    <s v="IDR"/>
    <s v="1800000599"/>
    <n v="1867469"/>
    <s v="Tagihan Listrik INDOSAT Jun 25"/>
    <d v="2025-09-01T00:00:00"/>
    <s v="1800000599"/>
    <x v="1"/>
  </r>
  <r>
    <n v="100733"/>
    <x v="49"/>
    <x v="0"/>
    <s v="1400112849"/>
    <s v="11125421"/>
    <s v="PAID BY CMS BANK SYARIAH INDONESIA KC SURABAYA BAS"/>
    <d v="2025-09-29T00:00:00"/>
    <d v="2025-09-29T00:00:00"/>
    <x v="8"/>
    <x v="0"/>
    <d v="2025-09-30T00:00:00"/>
    <n v="-1"/>
    <x v="1"/>
    <x v="0"/>
    <s v="IDR"/>
    <s v="1800000564"/>
    <n v="3306468"/>
    <s v="Biaya Pemusnahan Limbah SBE ex PYT JSLH"/>
    <d v="2025-08-31T00:00:00"/>
    <s v="1800000564"/>
    <x v="0"/>
  </r>
  <r>
    <n v="100733"/>
    <x v="49"/>
    <x v="0"/>
    <s v="1400112850"/>
    <s v="11125421"/>
    <s v="PAID BY CMS BANK SYARIAH INDONESIA KC SURABAYA BAS"/>
    <d v="2025-09-29T00:00:00"/>
    <d v="2025-09-29T00:00:00"/>
    <x v="8"/>
    <x v="0"/>
    <d v="2025-09-30T00:00:00"/>
    <n v="-1"/>
    <x v="1"/>
    <x v="0"/>
    <s v="IDR"/>
    <s v="1800000563"/>
    <n v="9718050"/>
    <s v="Biaya Pemusnahan Limbah Karbon Aktif ex PYT JSLH"/>
    <d v="2025-08-31T00:00:00"/>
    <s v="1800000563"/>
    <x v="0"/>
  </r>
  <r>
    <n v="100009"/>
    <x v="6"/>
    <x v="1"/>
    <s v="1400000439"/>
    <s v="11125421"/>
    <s v="PAID BY CMS BANK SYARIAH INDONESIA KC SURABAYA BAS"/>
    <d v="2025-09-29T00:00:00"/>
    <d v="2025-09-29T00:00:00"/>
    <x v="8"/>
    <x v="0"/>
    <d v="2025-09-30T00:00:00"/>
    <n v="-1"/>
    <x v="1"/>
    <x v="0"/>
    <s v="IDR"/>
    <s v="1800000381"/>
    <n v="11964220"/>
    <s v="Pot. Gaji Kary. Penugasan SIG - KIG 07.2025"/>
    <d v="2025-08-31T00:00:00"/>
    <s v="1800000381"/>
    <x v="3"/>
  </r>
  <r>
    <n v="100733"/>
    <x v="49"/>
    <x v="0"/>
    <s v="1400112848"/>
    <s v="11125421"/>
    <s v="PAID BY CMS BANK SYARIAH INDONESIA KC SURABAYA BAS"/>
    <d v="2025-09-29T00:00:00"/>
    <d v="2025-09-29T00:00:00"/>
    <x v="8"/>
    <x v="0"/>
    <d v="2025-09-30T00:00:00"/>
    <n v="-1"/>
    <x v="1"/>
    <x v="0"/>
    <s v="IDR"/>
    <s v="1800000562"/>
    <n v="134277033"/>
    <s v="Biaya Pemusnahan Limbah FABA ex PT JSLH"/>
    <d v="2025-08-31T00:00:00"/>
    <s v="1800000562"/>
    <x v="0"/>
  </r>
  <r>
    <n v="100014"/>
    <x v="105"/>
    <x v="1"/>
    <s v="1400000435"/>
    <s v="11121871"/>
    <s v="SWEEPING SEMEN TONASA"/>
    <d v="2025-09-29T00:00:00"/>
    <d v="2025-09-29T00:00:00"/>
    <x v="8"/>
    <x v="0"/>
    <d v="2025-09-25T00:00:00"/>
    <n v="4"/>
    <x v="0"/>
    <x v="0"/>
    <s v="IDR"/>
    <s v="1400000420"/>
    <n v="10000000000"/>
    <s v=" DIVIDEN ST TAHUN BUKU 2024"/>
    <d v="2025-09-25T00:00:00"/>
    <s v="1800000346"/>
    <x v="17"/>
  </r>
  <r>
    <n v="100137"/>
    <x v="4"/>
    <x v="1"/>
    <s v="1400000436"/>
    <s v="11121871"/>
    <s v="SWEEPING SEMEN GRESIK"/>
    <d v="2025-09-29T00:00:00"/>
    <d v="2025-09-29T00:00:00"/>
    <x v="8"/>
    <x v="0"/>
    <d v="2025-09-25T00:00:00"/>
    <n v="4"/>
    <x v="0"/>
    <x v="0"/>
    <s v="IDR"/>
    <s v="1400000419"/>
    <n v="20000000000"/>
    <s v=" PEMBAYARAN POKOK SHL GRESIK 26 SEPT 2018"/>
    <d v="2025-09-25T00:00:00"/>
    <s v="1800001507"/>
    <x v="2"/>
  </r>
  <r>
    <n v="100001"/>
    <x v="23"/>
    <x v="1"/>
    <s v="1400113239"/>
    <s v="11125421"/>
    <s v="PAID BY CMS BANK SYARIAH INDONESIA KC SURABAYA BAS"/>
    <d v="2025-09-30T00:00:00"/>
    <d v="2025-09-30T00:00:00"/>
    <x v="8"/>
    <x v="0"/>
    <d v="2025-09-30T00:00:00"/>
    <n v="0"/>
    <x v="0"/>
    <x v="0"/>
    <s v="IDR"/>
    <s v="1800000537"/>
    <n v="427871"/>
    <s v="TAGIHAN LISTRIK KOPERASI KONSUMEN KWSG"/>
    <d v="2025-08-31T00:00:00"/>
    <s v="1800000537"/>
    <x v="1"/>
  </r>
  <r>
    <n v="101490"/>
    <x v="15"/>
    <x v="0"/>
    <s v="1400113207"/>
    <s v="11125421"/>
    <s v="PAID BY CMS BANK SYARIAH INDONESIA KC SURABAYA BAS"/>
    <d v="2025-09-30T00:00:00"/>
    <d v="2025-09-30T00:00:00"/>
    <x v="8"/>
    <x v="0"/>
    <d v="2025-09-30T00:00:00"/>
    <n v="0"/>
    <x v="0"/>
    <x v="0"/>
    <s v="IDR"/>
    <s v="1800000579"/>
    <n v="1256409"/>
    <s v="Biaya Pemusnahan Limbah RDF-PP ex PT PBI"/>
    <d v="2025-08-31T00:00:00"/>
    <s v="1800000579"/>
    <x v="0"/>
  </r>
  <r>
    <n v="101863"/>
    <x v="159"/>
    <x v="0"/>
    <s v="1400107265"/>
    <s v="11121161"/>
    <s v="UM PDP GS AUG25 AN DR. MOHK. THOIF SH MH"/>
    <d v="2025-09-30T00:00:00"/>
    <d v="2025-09-30T00:00:00"/>
    <x v="8"/>
    <x v="0"/>
    <d v="2025-09-30T00:00:00"/>
    <n v="0"/>
    <x v="0"/>
    <x v="0"/>
    <s v="IDR"/>
    <s v="1800000609"/>
    <n v="2000000"/>
    <s v="PENDAPATAN GRAHA SANDIYA AGUSTUS 2025"/>
    <d v="2025-09-30T00:00:00"/>
    <s v="1800000609"/>
    <x v="7"/>
  </r>
  <r>
    <n v="101940"/>
    <x v="160"/>
    <x v="0"/>
    <s v="1400107266"/>
    <s v="11121161"/>
    <s v="UM PDP GS AUG25 AN CV. MAHKOTA"/>
    <d v="2025-09-30T00:00:00"/>
    <d v="2025-09-30T00:00:00"/>
    <x v="8"/>
    <x v="0"/>
    <d v="2025-09-30T00:00:00"/>
    <n v="0"/>
    <x v="0"/>
    <x v="0"/>
    <s v="IDR"/>
    <s v="1800000610"/>
    <n v="2000000"/>
    <s v="PENDAPATAN GRAHA SANDIYA AGUSTUS 2025"/>
    <d v="2025-09-30T00:00:00"/>
    <s v="1800000610"/>
    <x v="7"/>
  </r>
  <r>
    <n v="101941"/>
    <x v="161"/>
    <x v="0"/>
    <s v="1400107267"/>
    <s v="11121161"/>
    <s v="UM PDP GS AUG25 AN IMANUDIN"/>
    <d v="2025-09-30T00:00:00"/>
    <d v="2025-09-30T00:00:00"/>
    <x v="8"/>
    <x v="0"/>
    <d v="2025-09-30T00:00:00"/>
    <n v="0"/>
    <x v="0"/>
    <x v="0"/>
    <s v="IDR"/>
    <s v="1800000611"/>
    <n v="2000000"/>
    <s v="PENDAPATAN GRAHA SANDIYA AGUSTUS 2025"/>
    <d v="2025-09-30T00:00:00"/>
    <s v="1800000611"/>
    <x v="7"/>
  </r>
  <r>
    <n v="101942"/>
    <x v="162"/>
    <x v="0"/>
    <s v="1400107268"/>
    <s v="11121161"/>
    <s v="UM PDP GS AUG25 AN TIENESA AULIA"/>
    <d v="2025-09-30T00:00:00"/>
    <d v="2025-09-30T00:00:00"/>
    <x v="8"/>
    <x v="0"/>
    <d v="2025-09-30T00:00:00"/>
    <n v="0"/>
    <x v="0"/>
    <x v="0"/>
    <s v="IDR"/>
    <s v="1800000612"/>
    <n v="2000000"/>
    <s v="PENDAPATAN GRAHA SANDIYA AGUSTUS 2025"/>
    <d v="2025-09-30T00:00:00"/>
    <s v="1800000612"/>
    <x v="7"/>
  </r>
  <r>
    <n v="100001"/>
    <x v="23"/>
    <x v="1"/>
    <s v="1400000443"/>
    <s v="11125421"/>
    <s v="PAID BY CMS BANK SYARIAH INDONESIA KC SURABAYA BAS"/>
    <d v="2025-09-30T00:00:00"/>
    <d v="2025-09-30T00:00:00"/>
    <x v="8"/>
    <x v="0"/>
    <d v="2025-09-30T00:00:00"/>
    <n v="0"/>
    <x v="0"/>
    <x v="0"/>
    <s v="IDR"/>
    <s v="1800000410"/>
    <n v="2686770"/>
    <s v="Penagihan Penyediaan Air Bersih Agustus 2025"/>
    <d v="2025-08-31T00:00:00"/>
    <s v="1800000410"/>
    <x v="6"/>
  </r>
  <r>
    <n v="101525"/>
    <x v="152"/>
    <x v="0"/>
    <s v="1400000437"/>
    <s v="11121161"/>
    <s v="Tagihan Analisa Lab Uji RCPT Beton - Sep 2025"/>
    <d v="2025-09-30T00:00:00"/>
    <d v="2025-09-30T00:00:00"/>
    <x v="8"/>
    <x v="0"/>
    <d v="2025-10-30T00:00:00"/>
    <n v="-30"/>
    <x v="1"/>
    <x v="0"/>
    <s v="IDR"/>
    <s v="1800000443"/>
    <n v="2863800"/>
    <s v="Tagihan Analisa Lab Uji RCPT Beton - Sep 2025"/>
    <d v="2025-09-30T00:00:00"/>
    <s v="1800000443"/>
    <x v="11"/>
  </r>
  <r>
    <n v="101490"/>
    <x v="15"/>
    <x v="0"/>
    <s v="1400113135"/>
    <s v="11125421"/>
    <s v="PAID BY CMS BANK SYARIAH INDONESIA KC SURABAYA BAS"/>
    <d v="2025-09-30T00:00:00"/>
    <d v="2025-09-30T00:00:00"/>
    <x v="8"/>
    <x v="0"/>
    <d v="2025-09-30T00:00:00"/>
    <n v="0"/>
    <x v="0"/>
    <x v="0"/>
    <s v="IDR"/>
    <s v="1800000576"/>
    <n v="2871570"/>
    <s v="Biaya Pemusnahan Limbah Bottom Ash NonB3 ex PT PBI"/>
    <d v="2025-08-31T00:00:00"/>
    <s v="1800000576"/>
    <x v="0"/>
  </r>
  <r>
    <n v="101490"/>
    <x v="15"/>
    <x v="0"/>
    <s v="1400113137"/>
    <s v="11125421"/>
    <s v="PAID BY CMS BANK SYARIAH INDONESIA KC SURABAYA BAS"/>
    <d v="2025-09-30T00:00:00"/>
    <d v="2025-09-30T00:00:00"/>
    <x v="8"/>
    <x v="0"/>
    <d v="2025-09-30T00:00:00"/>
    <n v="0"/>
    <x v="0"/>
    <x v="0"/>
    <s v="IDR"/>
    <s v="1800000580"/>
    <n v="4360080"/>
    <s v="Biaya Pemusnahan Limbah Sludge IPAL ex PT PBI"/>
    <d v="2025-08-31T00:00:00"/>
    <s v="1800000580"/>
    <x v="0"/>
  </r>
  <r>
    <n v="100162"/>
    <x v="163"/>
    <x v="1"/>
    <s v="1400000440"/>
    <s v="11121161"/>
    <s v="Gaji Kary. Penugasan SI - KSI-24 - 04/25"/>
    <d v="2025-09-30T00:00:00"/>
    <d v="2025-09-30T00:00:00"/>
    <x v="8"/>
    <x v="0"/>
    <d v="2024-04-05T00:00:00"/>
    <n v="543"/>
    <x v="6"/>
    <x v="5"/>
    <s v="IDR"/>
    <s v="1800000105"/>
    <n v="5325344"/>
    <s v=" Pot. Gaji Kary. Penugasan SI - KSI 02.2024"/>
    <d v="2024-03-06T00:00:00"/>
    <s v="1800000105"/>
    <x v="3"/>
  </r>
  <r>
    <n v="100162"/>
    <x v="163"/>
    <x v="1"/>
    <s v="1400000440"/>
    <s v="11121161"/>
    <s v="Gaji Kary. Penugasan SI - KSI-24 - 04/25"/>
    <d v="2025-09-30T00:00:00"/>
    <d v="2025-09-30T00:00:00"/>
    <x v="8"/>
    <x v="0"/>
    <d v="2024-06-30T00:00:00"/>
    <n v="457"/>
    <x v="6"/>
    <x v="5"/>
    <s v="IDR"/>
    <s v="1800000201"/>
    <n v="5334998"/>
    <s v=" Pot. Gaji Kary. Penugasan SI - KSI 04.2024"/>
    <d v="2024-05-31T00:00:00"/>
    <s v="1800000201"/>
    <x v="3"/>
  </r>
  <r>
    <n v="100162"/>
    <x v="163"/>
    <x v="1"/>
    <s v="1400000440"/>
    <s v="11121161"/>
    <s v="Gaji Kary. Penugasan SI - KSI-24 - 04/25"/>
    <d v="2025-09-30T00:00:00"/>
    <d v="2025-09-30T00:00:00"/>
    <x v="8"/>
    <x v="0"/>
    <d v="2024-05-30T00:00:00"/>
    <n v="488"/>
    <x v="6"/>
    <x v="5"/>
    <s v="IDR"/>
    <s v="1800000157"/>
    <n v="5334998"/>
    <s v=" Pot. Gaji Kary. Penugasan SI - KSI 03.2024"/>
    <d v="2024-04-30T00:00:00"/>
    <s v="1800000157"/>
    <x v="3"/>
  </r>
  <r>
    <n v="100162"/>
    <x v="163"/>
    <x v="1"/>
    <s v="1400000440"/>
    <s v="11121161"/>
    <s v="Gaji Kary. Penugasan SI - KSI-24 - 04/25"/>
    <d v="2025-09-30T00:00:00"/>
    <d v="2025-09-30T00:00:00"/>
    <x v="8"/>
    <x v="0"/>
    <d v="2024-07-30T00:00:00"/>
    <n v="427"/>
    <x v="6"/>
    <x v="5"/>
    <s v="IDR"/>
    <s v="1800000245"/>
    <n v="5421075"/>
    <s v=" Pot. Gaji Kary. Penugasan SI - KSI 05.2024"/>
    <d v="2024-06-30T00:00:00"/>
    <s v="1800000245"/>
    <x v="3"/>
  </r>
  <r>
    <n v="100162"/>
    <x v="163"/>
    <x v="1"/>
    <s v="1400000440"/>
    <s v="11121161"/>
    <s v="Gaji Kary. Penugasan SI - KSI-24 - 04/25"/>
    <d v="2025-09-30T00:00:00"/>
    <d v="2025-09-30T00:00:00"/>
    <x v="8"/>
    <x v="0"/>
    <d v="2025-06-30T00:00:00"/>
    <n v="92"/>
    <x v="3"/>
    <x v="2"/>
    <s v="IDR"/>
    <s v="1800000230"/>
    <n v="5459993"/>
    <s v="Pot. Gaji Kary. Penugasan SIG - KSI 04.2025"/>
    <d v="2025-05-31T00:00:00"/>
    <s v="1800000230"/>
    <x v="3"/>
  </r>
  <r>
    <n v="100162"/>
    <x v="163"/>
    <x v="1"/>
    <s v="1400000440"/>
    <s v="11121161"/>
    <s v="Gaji Kary. Penugasan SI - KSI-24 - 04/25"/>
    <d v="2025-09-30T00:00:00"/>
    <d v="2025-09-30T00:00:00"/>
    <x v="8"/>
    <x v="0"/>
    <d v="2024-08-30T00:00:00"/>
    <n v="396"/>
    <x v="6"/>
    <x v="5"/>
    <s v="IDR"/>
    <s v="1800000289"/>
    <n v="5551075"/>
    <s v=" Pot. Gaji Kary. Penugasan SI - KSI 06.2024"/>
    <d v="2024-07-31T00:00:00"/>
    <s v="1800000289"/>
    <x v="3"/>
  </r>
  <r>
    <n v="100162"/>
    <x v="163"/>
    <x v="1"/>
    <s v="1400000440"/>
    <s v="11121161"/>
    <s v="Gaji Kary. Penugasan SI - KSI-24 - 04/25"/>
    <d v="2025-09-30T00:00:00"/>
    <d v="2025-09-30T00:00:00"/>
    <x v="8"/>
    <x v="0"/>
    <d v="2025-05-30T00:00:00"/>
    <n v="123"/>
    <x v="2"/>
    <x v="1"/>
    <s v="IDR"/>
    <s v="1800000187"/>
    <n v="5563124"/>
    <s v="Pot. Gaji Kary. Penugasan SIG - KSI 03.2025"/>
    <d v="2025-04-30T00:00:00"/>
    <s v="1800000187"/>
    <x v="3"/>
  </r>
  <r>
    <n v="100162"/>
    <x v="163"/>
    <x v="1"/>
    <s v="1400000440"/>
    <s v="11121161"/>
    <s v="Gaji Kary. Penugasan SI - KSI-24 - 04/25"/>
    <d v="2025-09-30T00:00:00"/>
    <d v="2025-09-30T00:00:00"/>
    <x v="8"/>
    <x v="0"/>
    <d v="2024-10-30T00:00:00"/>
    <n v="335"/>
    <x v="2"/>
    <x v="1"/>
    <s v="IDR"/>
    <s v="1800000386"/>
    <n v="5598697"/>
    <s v=" Pot. Gaji Kary. Penugasan SI - KSI 08.2024"/>
    <d v="2024-09-30T00:00:00"/>
    <s v="1800000386"/>
    <x v="3"/>
  </r>
  <r>
    <n v="100162"/>
    <x v="163"/>
    <x v="1"/>
    <s v="1400000440"/>
    <s v="11121161"/>
    <s v="Gaji Kary. Penugasan SI - KSI-24 - 04/25"/>
    <d v="2025-09-30T00:00:00"/>
    <d v="2025-09-30T00:00:00"/>
    <x v="8"/>
    <x v="0"/>
    <d v="2024-09-30T00:00:00"/>
    <n v="365"/>
    <x v="6"/>
    <x v="5"/>
    <s v="IDR"/>
    <s v="1800000342"/>
    <n v="5598697"/>
    <s v=" Pot. Gaji Kary. Penugasan SI - KSI 07.2024"/>
    <d v="2024-08-31T00:00:00"/>
    <s v="1800000342"/>
    <x v="3"/>
  </r>
  <r>
    <n v="100162"/>
    <x v="163"/>
    <x v="1"/>
    <s v="1400000440"/>
    <s v="11121161"/>
    <s v="Gaji Kary. Penugasan SI - KSI-24 - 04/25"/>
    <d v="2025-09-30T00:00:00"/>
    <d v="2025-09-30T00:00:00"/>
    <x v="8"/>
    <x v="0"/>
    <d v="2024-03-30T00:00:00"/>
    <n v="549"/>
    <x v="6"/>
    <x v="5"/>
    <s v="IDR"/>
    <s v="1800000064"/>
    <n v="5670344"/>
    <s v=" Pot. Gaji Kary. Penugasan SI - KSI 01.2024"/>
    <d v="2024-02-29T00:00:00"/>
    <s v="1800000064"/>
    <x v="3"/>
  </r>
  <r>
    <n v="100162"/>
    <x v="163"/>
    <x v="1"/>
    <s v="1400000440"/>
    <s v="11121161"/>
    <s v="Gaji Kary. Penugasan SI - KSI-24 - 04/25"/>
    <d v="2025-09-30T00:00:00"/>
    <d v="2025-09-30T00:00:00"/>
    <x v="8"/>
    <x v="0"/>
    <d v="2025-01-30T00:00:00"/>
    <n v="243"/>
    <x v="2"/>
    <x v="1"/>
    <s v="IDR"/>
    <s v="1800000542"/>
    <n v="5961735"/>
    <s v=" Pot. Gaji Kary. Penugasan SI - KSI 11.2024"/>
    <d v="2024-12-31T00:00:00"/>
    <s v="1800000542"/>
    <x v="3"/>
  </r>
  <r>
    <n v="100162"/>
    <x v="163"/>
    <x v="1"/>
    <s v="1400000440"/>
    <s v="11121161"/>
    <s v="Gaji Kary. Penugasan SI - KSI-24 - 04/25"/>
    <d v="2025-09-30T00:00:00"/>
    <d v="2025-09-30T00:00:00"/>
    <x v="8"/>
    <x v="0"/>
    <d v="2025-03-30T00:00:00"/>
    <n v="184"/>
    <x v="2"/>
    <x v="1"/>
    <s v="IDR"/>
    <s v="1800000067"/>
    <n v="5970599"/>
    <s v="Pot. Gaji Kary. Penugasan SI - KSI 01.2025"/>
    <d v="2025-02-28T00:00:00"/>
    <s v="1800000067"/>
    <x v="3"/>
  </r>
  <r>
    <n v="100162"/>
    <x v="163"/>
    <x v="1"/>
    <s v="1400000440"/>
    <s v="11121161"/>
    <s v="Gaji Kary. Penugasan SI - KSI-24 - 04/25"/>
    <d v="2025-09-30T00:00:00"/>
    <d v="2025-09-30T00:00:00"/>
    <x v="8"/>
    <x v="0"/>
    <d v="2025-03-02T00:00:00"/>
    <n v="212"/>
    <x v="2"/>
    <x v="1"/>
    <s v="IDR"/>
    <s v="1800000006"/>
    <n v="6088071"/>
    <s v="Pot. Gaji Kary. Penugasan SI - KSI 12.2024"/>
    <d v="2025-01-31T00:00:00"/>
    <s v="1800000006"/>
    <x v="3"/>
  </r>
  <r>
    <n v="100162"/>
    <x v="163"/>
    <x v="1"/>
    <s v="1400000440"/>
    <s v="11121161"/>
    <s v="Gaji Kary. Penugasan SI - KSI-24 - 04/25"/>
    <d v="2025-09-30T00:00:00"/>
    <d v="2025-09-30T00:00:00"/>
    <x v="8"/>
    <x v="0"/>
    <d v="2024-12-30T00:00:00"/>
    <n v="274"/>
    <x v="2"/>
    <x v="1"/>
    <s v="IDR"/>
    <s v="1800000488"/>
    <n v="6088071"/>
    <s v=" Pot. Gaji Kary. Penugasan SI - KSI 10.2024"/>
    <d v="2024-11-30T00:00:00"/>
    <s v="1800000488"/>
    <x v="3"/>
  </r>
  <r>
    <n v="100162"/>
    <x v="163"/>
    <x v="1"/>
    <s v="1400000440"/>
    <s v="11121161"/>
    <s v="Gaji Kary. Penugasan SI - KSI-24 - 04/25"/>
    <d v="2025-09-30T00:00:00"/>
    <d v="2025-09-30T00:00:00"/>
    <x v="8"/>
    <x v="0"/>
    <d v="2024-11-30T00:00:00"/>
    <n v="304"/>
    <x v="2"/>
    <x v="1"/>
    <s v="IDR"/>
    <s v="1800000439"/>
    <n v="6457213"/>
    <s v=" Pot. Gaji Kary. Penugasan SI - KSI 09.2024"/>
    <d v="2024-10-31T00:00:00"/>
    <s v="1800000439"/>
    <x v="3"/>
  </r>
  <r>
    <n v="100162"/>
    <x v="163"/>
    <x v="1"/>
    <s v="1400000440"/>
    <s v="11121161"/>
    <s v="Gaji Kary. Penugasan SI - KSI-24 - 04/25"/>
    <d v="2025-09-30T00:00:00"/>
    <d v="2025-09-30T00:00:00"/>
    <x v="8"/>
    <x v="0"/>
    <d v="2025-04-30T00:00:00"/>
    <n v="153"/>
    <x v="2"/>
    <x v="1"/>
    <s v="IDR"/>
    <s v="1800000136"/>
    <n v="7435070"/>
    <s v="Pot. Gaji Kary. Penugasan SI - KSI 02.2025"/>
    <d v="2025-03-31T00:00:00"/>
    <s v="1800000136"/>
    <x v="3"/>
  </r>
  <r>
    <n v="101917"/>
    <x v="150"/>
    <x v="0"/>
    <s v="1400113054"/>
    <s v="11125421"/>
    <s v="PAID BY CMS BANK SYARIAH INDONESIA KC SURABAYA BAS"/>
    <d v="2025-09-30T00:00:00"/>
    <d v="2025-09-30T00:00:00"/>
    <x v="8"/>
    <x v="0"/>
    <d v="2025-09-30T00:00:00"/>
    <n v="0"/>
    <x v="0"/>
    <x v="0"/>
    <s v="IDR"/>
    <s v="1800000561"/>
    <n v="8545446"/>
    <s v="Biaya Pemusnahan Alternatif Material ex PT DESI"/>
    <d v="2025-08-31T00:00:00"/>
    <s v="1800000561"/>
    <x v="0"/>
  </r>
  <r>
    <n v="101915"/>
    <x v="120"/>
    <x v="0"/>
    <s v="1400107269"/>
    <s v="11121161"/>
    <s v="PEL PDP GS AUG25 AN NYOTO"/>
    <d v="2025-09-30T00:00:00"/>
    <d v="2025-09-30T00:00:00"/>
    <x v="8"/>
    <x v="0"/>
    <d v="2025-09-30T00:00:00"/>
    <n v="0"/>
    <x v="0"/>
    <x v="0"/>
    <s v="IDR"/>
    <s v="1800000613"/>
    <n v="9405000"/>
    <s v="PENDAPATAN GRAHA SANDIYA AGUSTUS 2025"/>
    <d v="2025-09-30T00:00:00"/>
    <s v="1800000613"/>
    <x v="7"/>
  </r>
  <r>
    <n v="100001"/>
    <x v="23"/>
    <x v="1"/>
    <s v="1400000442"/>
    <s v="11125421"/>
    <s v="PAID BY CMS BANK SYARIAH INDONESIA KC SURABAYA BAS"/>
    <d v="2025-09-30T00:00:00"/>
    <d v="2025-09-30T00:00:00"/>
    <x v="8"/>
    <x v="0"/>
    <d v="2025-09-30T00:00:00"/>
    <n v="0"/>
    <x v="0"/>
    <x v="0"/>
    <s v="IDR"/>
    <s v="1800000378"/>
    <n v="10104695"/>
    <s v="Pot. Gaji Kary. Penugasan SIG - KWSG 07.2025"/>
    <d v="2025-08-31T00:00:00"/>
    <s v="1800000378"/>
    <x v="3"/>
  </r>
  <r>
    <n v="101490"/>
    <x v="15"/>
    <x v="0"/>
    <s v="1400113136"/>
    <s v="11125421"/>
    <s v="PAID BY CMS BANK SYARIAH INDONESIA KC SURABAYA BAS"/>
    <d v="2025-09-30T00:00:00"/>
    <d v="2025-09-30T00:00:00"/>
    <x v="8"/>
    <x v="0"/>
    <d v="2025-09-30T00:00:00"/>
    <n v="0"/>
    <x v="0"/>
    <x v="0"/>
    <s v="IDR"/>
    <s v="1800000578"/>
    <n v="17126190"/>
    <s v="Biaya Pemusnahan Limbah Karbon Aktif ex PT PBI"/>
    <d v="2025-08-31T00:00:00"/>
    <s v="1800000578"/>
    <x v="0"/>
  </r>
  <r>
    <n v="100014"/>
    <x v="105"/>
    <x v="1"/>
    <s v="1400000441"/>
    <s v="11121871"/>
    <s v="SWEEPING SEMEN TONASA"/>
    <d v="2025-09-30T00:00:00"/>
    <d v="2025-09-30T00:00:00"/>
    <x v="8"/>
    <x v="0"/>
    <d v="2025-09-29T00:00:00"/>
    <n v="1"/>
    <x v="0"/>
    <x v="0"/>
    <s v="IDR"/>
    <s v="1400000435"/>
    <n v="10000000000"/>
    <s v=" DIVIDEN ST TAHUN BUKU 2024"/>
    <d v="2025-09-29T00:00:00"/>
    <s v="1800000346"/>
    <x v="17"/>
  </r>
  <r>
    <n v="100014"/>
    <x v="105"/>
    <x v="1"/>
    <s v="1400000445"/>
    <s v="11121871"/>
    <s v="SWEEPING SEMEN TONASA"/>
    <d v="2025-10-01T00:00:00"/>
    <d v="2025-10-01T00:00:00"/>
    <x v="9"/>
    <x v="0"/>
    <d v="2025-10-01T00:00:00"/>
    <n v="0"/>
    <x v="0"/>
    <x v="0"/>
    <s v="IDR"/>
    <s v="1400000444"/>
    <n v="5000000000"/>
    <s v=" DIVIDEN ST TAHUN BUKU 2024"/>
    <d v="2025-10-01T00:00:00"/>
    <s v="1800000346"/>
    <x v="17"/>
  </r>
  <r>
    <n v="100014"/>
    <x v="105"/>
    <x v="1"/>
    <s v="1400000444"/>
    <s v="11121871"/>
    <s v="SWEEPING SEMEN TONASA"/>
    <d v="2025-10-01T00:00:00"/>
    <d v="2025-10-01T00:00:00"/>
    <x v="9"/>
    <x v="0"/>
    <d v="2025-09-30T00:00:00"/>
    <n v="1"/>
    <x v="0"/>
    <x v="0"/>
    <s v="IDR"/>
    <s v="1400000441"/>
    <n v="30000000000"/>
    <s v=" DIVIDEN ST TAHUN BUKU 2024"/>
    <d v="2025-09-30T00:00:00"/>
    <s v="1800000346"/>
    <x v="17"/>
  </r>
  <r>
    <n v="101305"/>
    <x v="9"/>
    <x v="1"/>
    <s v="1400000446"/>
    <s v="11125421"/>
    <s v="PAID BY CMS BANK SYARIAH INDONESIA KC SURABAYA BAS"/>
    <d v="2025-10-02T00:00:00"/>
    <d v="2025-10-02T00:00:00"/>
    <x v="9"/>
    <x v="0"/>
    <d v="2025-03-30T00:00:00"/>
    <n v="186"/>
    <x v="2"/>
    <x v="1"/>
    <s v="IDR"/>
    <s v="1800000070"/>
    <n v="74623234"/>
    <s v="BPJSTK Pengurang APJ BOD SI - SID 01.2025"/>
    <d v="2025-02-28T00:00:00"/>
    <s v="1800000070"/>
    <x v="18"/>
  </r>
  <r>
    <n v="101082"/>
    <x v="7"/>
    <x v="0"/>
    <s v="1400114069"/>
    <s v="11123101"/>
    <n v="0"/>
    <d v="2025-10-03T00:00:00"/>
    <d v="2025-10-03T00:00:00"/>
    <x v="9"/>
    <x v="0"/>
    <d v="2025-06-30T00:00:00"/>
    <n v="95"/>
    <x v="3"/>
    <x v="2"/>
    <s v="IDR"/>
    <s v="1800000347"/>
    <n v="3238092"/>
    <s v="Biaya Pemusnahan Limbah Residu Produksi ex PT MNJ"/>
    <d v="2025-05-31T00:00:00"/>
    <s v="1800000347"/>
    <x v="0"/>
  </r>
  <r>
    <n v="101082"/>
    <x v="7"/>
    <x v="0"/>
    <s v="1400114069"/>
    <s v="11123101"/>
    <n v="0"/>
    <d v="2025-10-03T00:00:00"/>
    <d v="2025-10-03T00:00:00"/>
    <x v="9"/>
    <x v="0"/>
    <d v="2025-06-30T00:00:00"/>
    <n v="95"/>
    <x v="3"/>
    <x v="2"/>
    <s v="IDR"/>
    <s v="1800000348"/>
    <n v="4371180"/>
    <s v="Biaya Pemusnahan Limbah Resin Anorgnik ex PT MNJ"/>
    <d v="2025-05-31T00:00:00"/>
    <s v="1800000348"/>
    <x v="0"/>
  </r>
  <r>
    <n v="101082"/>
    <x v="7"/>
    <x v="0"/>
    <s v="1400114069"/>
    <s v="11123101"/>
    <n v="0"/>
    <d v="2025-10-03T00:00:00"/>
    <d v="2025-10-03T00:00:00"/>
    <x v="9"/>
    <x v="0"/>
    <d v="2025-05-30T00:00:00"/>
    <n v="126"/>
    <x v="2"/>
    <x v="1"/>
    <s v="IDR"/>
    <s v="1800000257"/>
    <n v="5663220"/>
    <s v="Biaya Pemusnahan Limbah Resin Anorganik ex PT MNJ"/>
    <d v="2025-04-30T00:00:00"/>
    <s v="1800000257"/>
    <x v="0"/>
  </r>
  <r>
    <n v="101082"/>
    <x v="7"/>
    <x v="0"/>
    <s v="1400114069"/>
    <s v="11123101"/>
    <n v="0"/>
    <d v="2025-10-03T00:00:00"/>
    <d v="2025-10-03T00:00:00"/>
    <x v="9"/>
    <x v="0"/>
    <d v="2025-05-30T00:00:00"/>
    <n v="126"/>
    <x v="2"/>
    <x v="1"/>
    <s v="IDR"/>
    <s v="1800000256"/>
    <n v="8103888"/>
    <s v="Biaya Pemusnahan Limbah Residu Produksi ex PT MNJ"/>
    <d v="2025-04-30T00:00:00"/>
    <s v="1800000256"/>
    <x v="0"/>
  </r>
  <r>
    <n v="101082"/>
    <x v="7"/>
    <x v="0"/>
    <s v="1400114069"/>
    <s v="11123101"/>
    <n v="0"/>
    <d v="2025-10-03T00:00:00"/>
    <d v="2025-10-03T00:00:00"/>
    <x v="9"/>
    <x v="0"/>
    <d v="2025-06-30T00:00:00"/>
    <n v="95"/>
    <x v="3"/>
    <x v="2"/>
    <s v="IDR"/>
    <s v="1800000344"/>
    <n v="30421104"/>
    <s v="Biaya Pemusnahan Limbah Glyserin Pitch ex PT MNJ"/>
    <d v="2025-05-31T00:00:00"/>
    <s v="1800000344"/>
    <x v="0"/>
  </r>
  <r>
    <n v="101082"/>
    <x v="7"/>
    <x v="0"/>
    <s v="1400114069"/>
    <s v="11123101"/>
    <n v="0"/>
    <d v="2025-10-03T00:00:00"/>
    <d v="2025-10-03T00:00:00"/>
    <x v="9"/>
    <x v="0"/>
    <d v="2025-05-30T00:00:00"/>
    <n v="126"/>
    <x v="2"/>
    <x v="1"/>
    <s v="IDR"/>
    <s v="1800000255"/>
    <n v="30769200"/>
    <s v="Biaya Pemusnahan Limbah Refractory Bekas ex PT MNJ"/>
    <d v="2025-04-30T00:00:00"/>
    <s v="1800000255"/>
    <x v="0"/>
  </r>
  <r>
    <n v="101082"/>
    <x v="7"/>
    <x v="0"/>
    <s v="1400114069"/>
    <s v="11123101"/>
    <n v="0"/>
    <d v="2025-10-03T00:00:00"/>
    <d v="2025-10-03T00:00:00"/>
    <x v="9"/>
    <x v="0"/>
    <d v="2025-05-30T00:00:00"/>
    <n v="126"/>
    <x v="2"/>
    <x v="1"/>
    <s v="IDR"/>
    <s v="1800000253"/>
    <n v="38178672"/>
    <s v="Biaya Pemusnahan Limbah Glyserin Pitch ex PT MNJ"/>
    <d v="2025-04-30T00:00:00"/>
    <s v="1800000253"/>
    <x v="0"/>
  </r>
  <r>
    <n v="101082"/>
    <x v="7"/>
    <x v="0"/>
    <s v="1400114069"/>
    <s v="11123101"/>
    <n v="0"/>
    <d v="2025-10-03T00:00:00"/>
    <d v="2025-10-03T00:00:00"/>
    <x v="9"/>
    <x v="0"/>
    <d v="2025-06-30T00:00:00"/>
    <n v="95"/>
    <x v="3"/>
    <x v="2"/>
    <s v="IDR"/>
    <s v="1800000351"/>
    <n v="48448170"/>
    <s v="Biaya Pemusnahan Limbah Sludge Non B3 ex PT MNJ"/>
    <d v="2025-05-31T00:00:00"/>
    <s v="1800000351"/>
    <x v="0"/>
  </r>
  <r>
    <n v="101082"/>
    <x v="7"/>
    <x v="0"/>
    <s v="1400114069"/>
    <s v="11123101"/>
    <n v="0"/>
    <d v="2025-10-03T00:00:00"/>
    <d v="2025-10-03T00:00:00"/>
    <x v="9"/>
    <x v="0"/>
    <d v="2025-05-30T00:00:00"/>
    <n v="126"/>
    <x v="2"/>
    <x v="1"/>
    <s v="IDR"/>
    <s v="1800000254"/>
    <n v="55888500"/>
    <s v="Biaya Pemusnahan Limbah Terkontaminas B3 ex PT MNJ"/>
    <d v="2025-04-30T00:00:00"/>
    <s v="1800000254"/>
    <x v="0"/>
  </r>
  <r>
    <n v="101082"/>
    <x v="7"/>
    <x v="0"/>
    <s v="1400114069"/>
    <s v="11123101"/>
    <n v="0"/>
    <d v="2025-10-03T00:00:00"/>
    <d v="2025-10-03T00:00:00"/>
    <x v="9"/>
    <x v="0"/>
    <d v="2025-06-30T00:00:00"/>
    <n v="95"/>
    <x v="3"/>
    <x v="2"/>
    <s v="IDR"/>
    <s v="1800000349"/>
    <n v="55966200"/>
    <s v="Biaya Pemusnahan Limbah Sludge IPAL ex PT MNJ"/>
    <d v="2025-05-31T00:00:00"/>
    <s v="1800000349"/>
    <x v="0"/>
  </r>
  <r>
    <n v="101082"/>
    <x v="7"/>
    <x v="0"/>
    <s v="1400114069"/>
    <s v="11123101"/>
    <n v="0"/>
    <d v="2025-10-03T00:00:00"/>
    <d v="2025-10-03T00:00:00"/>
    <x v="9"/>
    <x v="0"/>
    <d v="2025-04-30T00:00:00"/>
    <n v="156"/>
    <x v="2"/>
    <x v="1"/>
    <s v="IDR"/>
    <s v="1800000216"/>
    <n v="67606770"/>
    <s v="Biaya Pemusnahan Limbah SBE ex PT MNJ"/>
    <d v="2025-03-31T00:00:00"/>
    <s v="1800000216"/>
    <x v="0"/>
  </r>
  <r>
    <n v="101082"/>
    <x v="7"/>
    <x v="0"/>
    <s v="1400114069"/>
    <s v="11123101"/>
    <n v="0"/>
    <d v="2025-10-03T00:00:00"/>
    <d v="2025-10-03T00:00:00"/>
    <x v="9"/>
    <x v="0"/>
    <d v="2025-05-30T00:00:00"/>
    <n v="126"/>
    <x v="2"/>
    <x v="1"/>
    <s v="IDR"/>
    <s v="1800000258"/>
    <n v="70246350"/>
    <s v="Biaya Pemusnahan Limbah Sludge IPAL ex PT MNJ"/>
    <d v="2025-04-30T00:00:00"/>
    <s v="1800000258"/>
    <x v="0"/>
  </r>
  <r>
    <n v="101082"/>
    <x v="7"/>
    <x v="0"/>
    <s v="1400114069"/>
    <s v="11123101"/>
    <n v="0"/>
    <d v="2025-10-03T00:00:00"/>
    <d v="2025-10-03T00:00:00"/>
    <x v="9"/>
    <x v="0"/>
    <d v="2025-05-30T00:00:00"/>
    <n v="126"/>
    <x v="2"/>
    <x v="1"/>
    <s v="IDR"/>
    <s v="1800000260"/>
    <n v="105654240"/>
    <s v="Biaya Pemusnahan Limbah Sludge Non B3 ex PT MNJ"/>
    <d v="2025-04-30T00:00:00"/>
    <s v="1800000260"/>
    <x v="0"/>
  </r>
  <r>
    <n v="101082"/>
    <x v="7"/>
    <x v="0"/>
    <s v="1400114069"/>
    <s v="11123101"/>
    <n v="0"/>
    <d v="2025-10-03T00:00:00"/>
    <d v="2025-10-03T00:00:00"/>
    <x v="9"/>
    <x v="0"/>
    <d v="2025-05-30T00:00:00"/>
    <n v="126"/>
    <x v="2"/>
    <x v="1"/>
    <s v="IDR"/>
    <s v="1800000259"/>
    <n v="134334420"/>
    <s v="Biaya Pemusnahan Limbah SBE ex PT MNJ"/>
    <d v="2025-04-30T00:00:00"/>
    <s v="1800000259"/>
    <x v="0"/>
  </r>
  <r>
    <n v="101082"/>
    <x v="7"/>
    <x v="0"/>
    <s v="1400114069"/>
    <s v="11123101"/>
    <n v="0"/>
    <d v="2025-10-03T00:00:00"/>
    <d v="2025-10-03T00:00:00"/>
    <x v="9"/>
    <x v="0"/>
    <d v="2025-05-30T00:00:00"/>
    <n v="126"/>
    <x v="2"/>
    <x v="1"/>
    <s v="IDR"/>
    <s v="1800000252"/>
    <n v="304951743"/>
    <s v="Biaya Pemusnahan Limbah FABA ex PT MNJ"/>
    <d v="2025-04-30T00:00:00"/>
    <s v="1800000252"/>
    <x v="0"/>
  </r>
  <r>
    <n v="100014"/>
    <x v="105"/>
    <x v="1"/>
    <s v="1400000447"/>
    <s v="11121871"/>
    <s v="SWEEPING SEMEN TONASA"/>
    <d v="2025-10-03T00:00:00"/>
    <d v="2025-10-03T00:00:00"/>
    <x v="9"/>
    <x v="0"/>
    <d v="2025-10-01T00:00:00"/>
    <n v="2"/>
    <x v="0"/>
    <x v="0"/>
    <s v="IDR"/>
    <s v="1400000445"/>
    <n v="10000000000"/>
    <s v=" DIVIDEN ST TAHUN BUKU 2024"/>
    <d v="2025-10-01T00:00:00"/>
    <s v="1800000346"/>
    <x v="17"/>
  </r>
  <r>
    <n v="100007"/>
    <x v="50"/>
    <x v="0"/>
    <s v="1400000448"/>
    <s v="11121161"/>
    <s v="Penagihan Penyediaan Air Bersih &amp; Proses Aug25"/>
    <d v="2025-10-06T00:00:00"/>
    <d v="2025-10-06T00:00:00"/>
    <x v="9"/>
    <x v="0"/>
    <d v="2025-09-30T00:00:00"/>
    <n v="6"/>
    <x v="0"/>
    <x v="0"/>
    <s v="IDR"/>
    <s v="1800000405"/>
    <n v="13064700"/>
    <s v="Penagihan Penyediaan Air Bersih Agustus 2025"/>
    <d v="2025-08-31T00:00:00"/>
    <s v="1800000405"/>
    <x v="6"/>
  </r>
  <r>
    <n v="100007"/>
    <x v="50"/>
    <x v="0"/>
    <s v="1400000448"/>
    <s v="11121161"/>
    <s v="Penagihan Penyediaan Air Bersih &amp; Proses Aug25"/>
    <d v="2025-10-06T00:00:00"/>
    <d v="2025-10-06T00:00:00"/>
    <x v="9"/>
    <x v="0"/>
    <d v="2025-09-30T00:00:00"/>
    <n v="6"/>
    <x v="0"/>
    <x v="0"/>
    <s v="IDR"/>
    <s v="1800000406"/>
    <n v="34645000"/>
    <s v="Penagihan Penyediaan Air Proses Agustus 2025"/>
    <d v="2025-08-31T00:00:00"/>
    <s v="1800000406"/>
    <x v="6"/>
  </r>
  <r>
    <n v="100002"/>
    <x v="26"/>
    <x v="1"/>
    <s v="1400115393"/>
    <s v="11125421"/>
    <s v="PAID BY CMS BANK SYARIAH INDONESIA KC SURABAYA BAS"/>
    <d v="2025-10-07T00:00:00"/>
    <d v="2025-10-07T00:00:00"/>
    <x v="9"/>
    <x v="0"/>
    <d v="2025-06-30T00:00:00"/>
    <n v="99"/>
    <x v="3"/>
    <x v="2"/>
    <s v="IDR"/>
    <s v="1800000311"/>
    <n v="210622"/>
    <s v="Tagihan Air Sanitasi April 2025"/>
    <d v="2025-05-31T00:00:00"/>
    <s v="1800000311"/>
    <x v="6"/>
  </r>
  <r>
    <n v="100002"/>
    <x v="26"/>
    <x v="1"/>
    <s v="1400000449"/>
    <s v="11125421"/>
    <s v="PAID BY CMS BANK SYARIAH INDONESIA KC SURABAYA BAS"/>
    <d v="2025-10-07T00:00:00"/>
    <d v="2025-10-07T00:00:00"/>
    <x v="9"/>
    <x v="0"/>
    <d v="2025-06-30T00:00:00"/>
    <n v="99"/>
    <x v="3"/>
    <x v="2"/>
    <s v="IDR"/>
    <s v="1800000261"/>
    <n v="3274200"/>
    <s v="Penagihan Penyediaan Air Bersih Mei 2025"/>
    <d v="2025-05-31T00:00:00"/>
    <s v="1800000261"/>
    <x v="6"/>
  </r>
  <r>
    <n v="100522"/>
    <x v="124"/>
    <x v="1"/>
    <s v="1400000452"/>
    <s v="11125421"/>
    <s v="PAID BY CMS BANK SYARIAH INDONESIA KC SURABAYA BAS"/>
    <d v="2025-10-07T00:00:00"/>
    <d v="2025-10-07T00:00:00"/>
    <x v="9"/>
    <x v="0"/>
    <d v="2025-09-30T00:00:00"/>
    <n v="7"/>
    <x v="0"/>
    <x v="0"/>
    <s v="IDR"/>
    <s v="1800000390"/>
    <n v="4173628"/>
    <s v="Pot. Gaji Kary. Penugasan SIG - SKI 07.2025"/>
    <d v="2025-08-31T00:00:00"/>
    <s v="1800000390"/>
    <x v="3"/>
  </r>
  <r>
    <n v="100002"/>
    <x v="26"/>
    <x v="1"/>
    <s v="1400115394"/>
    <s v="11125421"/>
    <s v="PAID BY CMS BANK SYARIAH INDONESIA KC SURABAYA BAS"/>
    <d v="2025-10-07T00:00:00"/>
    <d v="2025-10-07T00:00:00"/>
    <x v="9"/>
    <x v="0"/>
    <d v="2025-06-30T00:00:00"/>
    <n v="99"/>
    <x v="3"/>
    <x v="2"/>
    <s v="IDR"/>
    <s v="1800000316"/>
    <n v="5602405"/>
    <s v="Tagihan Listrik SWABINA Mar 25"/>
    <d v="2025-05-31T00:00:00"/>
    <s v="1800000316"/>
    <x v="1"/>
  </r>
  <r>
    <n v="100144"/>
    <x v="13"/>
    <x v="1"/>
    <s v="1400000453"/>
    <s v="11121161"/>
    <s v="Management Fee SISI Maret 2020"/>
    <d v="2025-10-07T00:00:00"/>
    <d v="2025-10-07T00:00:00"/>
    <x v="9"/>
    <x v="0"/>
    <d v="2025-01-21T00:00:00"/>
    <n v="259"/>
    <x v="2"/>
    <x v="1"/>
    <s v="IDR"/>
    <s v="0100000344"/>
    <n v="30553200"/>
    <s v="Management Fee SISI Maret 2020"/>
    <d v="2025-01-21T00:00:00"/>
    <s v="1800000357"/>
    <x v="5"/>
  </r>
  <r>
    <n v="100137"/>
    <x v="4"/>
    <x v="1"/>
    <s v="1400000455"/>
    <s v="11121161"/>
    <s v=" jual Beli Batu Gamping Desember 2020"/>
    <d v="2025-10-07T00:00:00"/>
    <d v="2025-10-07T00:00:00"/>
    <x v="9"/>
    <x v="0"/>
    <d v="2021-09-28T00:00:00"/>
    <n v="1470"/>
    <x v="6"/>
    <x v="5"/>
    <s v="IDR"/>
    <s v="0100005048"/>
    <n v="5110334414"/>
    <s v="Jual Beli Batu Gamping Desember 2020"/>
    <d v="2021-09-28T00:00:00"/>
    <s v="1800000309"/>
    <x v="16"/>
  </r>
  <r>
    <n v="100137"/>
    <x v="4"/>
    <x v="1"/>
    <s v="1400000454"/>
    <s v="11121161"/>
    <s v=" jual Beli Batu Gamping Juli 2020"/>
    <d v="2025-10-07T00:00:00"/>
    <d v="2025-10-07T00:00:00"/>
    <x v="9"/>
    <x v="0"/>
    <d v="2021-09-28T00:00:00"/>
    <n v="1470"/>
    <x v="6"/>
    <x v="5"/>
    <s v="IDR"/>
    <s v="0100005048"/>
    <n v="6532439762"/>
    <s v="Jual Beli Batu Gamping Juli 2020"/>
    <d v="2021-09-28T00:00:00"/>
    <s v="1800000304"/>
    <x v="16"/>
  </r>
  <r>
    <n v="100014"/>
    <x v="105"/>
    <x v="1"/>
    <s v="1400000451"/>
    <s v="11121871"/>
    <s v="SWEEPING SEMEN TONASA"/>
    <d v="2025-10-07T00:00:00"/>
    <d v="2025-10-07T00:00:00"/>
    <x v="9"/>
    <x v="0"/>
    <d v="2025-10-03T00:00:00"/>
    <n v="4"/>
    <x v="0"/>
    <x v="0"/>
    <s v="IDR"/>
    <s v="1400000447"/>
    <n v="10000000000"/>
    <s v=" DIVIDEN ST TAHUN BUKU 2024"/>
    <d v="2025-10-03T00:00:00"/>
    <s v="1800000346"/>
    <x v="17"/>
  </r>
  <r>
    <n v="100137"/>
    <x v="4"/>
    <x v="1"/>
    <s v="1400000450"/>
    <s v="11121871"/>
    <s v="SWEEPING SEMEN GRESIK"/>
    <d v="2025-10-07T00:00:00"/>
    <d v="2025-10-07T00:00:00"/>
    <x v="9"/>
    <x v="0"/>
    <d v="2025-09-29T00:00:00"/>
    <n v="8"/>
    <x v="0"/>
    <x v="0"/>
    <s v="IDR"/>
    <s v="1400000436"/>
    <n v="10000000000"/>
    <s v=" PEMBAYARAN POKOK SHL GRESIK 26 SEPT 2018"/>
    <d v="2025-09-29T00:00:00"/>
    <s v="1800001507"/>
    <x v="2"/>
  </r>
  <r>
    <n v="100712"/>
    <x v="51"/>
    <x v="0"/>
    <s v="1400115758"/>
    <s v="11121161"/>
    <s v="Biaya Pemusnahan Limbah FABA ex PT ANT"/>
    <d v="2025-10-08T00:00:00"/>
    <d v="2025-10-08T00:00:00"/>
    <x v="9"/>
    <x v="0"/>
    <d v="2025-09-30T00:00:00"/>
    <n v="8"/>
    <x v="0"/>
    <x v="0"/>
    <s v="IDR"/>
    <s v="1800000555"/>
    <n v="54714231"/>
    <s v="Biaya Pemusnahan Limbah FABA ex PT ANT"/>
    <d v="2025-08-31T00:00:00"/>
    <s v="1800000555"/>
    <x v="0"/>
  </r>
  <r>
    <n v="100013"/>
    <x v="102"/>
    <x v="1"/>
    <s v="1400000456"/>
    <s v="11121871"/>
    <s v="SWEEPING SEMEN PADANG"/>
    <d v="2025-10-08T00:00:00"/>
    <d v="2025-10-08T00:00:00"/>
    <x v="9"/>
    <x v="0"/>
    <d v="2025-09-02T00:00:00"/>
    <n v="36"/>
    <x v="4"/>
    <x v="3"/>
    <s v="IDR"/>
    <s v="1400000406"/>
    <n v="10000000000"/>
    <s v=" DIVIDEN SP TAHUN BUKU 2024"/>
    <d v="2025-09-02T00:00:00"/>
    <s v="1800000345"/>
    <x v="17"/>
  </r>
  <r>
    <n v="101901"/>
    <x v="88"/>
    <x v="0"/>
    <s v="1400000458"/>
    <s v="11121161"/>
    <s v=" tagihan Analisa Lab Uji XRD - Sep 2025"/>
    <d v="2025-10-09T00:00:00"/>
    <d v="2025-10-09T00:00:00"/>
    <x v="9"/>
    <x v="0"/>
    <d v="2025-09-30T00:00:00"/>
    <n v="9"/>
    <x v="0"/>
    <x v="0"/>
    <s v="IDR"/>
    <s v="1800000444"/>
    <n v="468700"/>
    <s v="Tagihan Analisa Lab Uji XRD - Sep 2025"/>
    <d v="2025-09-30T00:00:00"/>
    <s v="1800000444"/>
    <x v="11"/>
  </r>
  <r>
    <n v="101918"/>
    <x v="151"/>
    <x v="0"/>
    <s v="1400116209"/>
    <s v="11125421"/>
    <s v="PAID BY CMS BANK SYARIAH INDONESIA KC SURABAYA BAS"/>
    <d v="2025-10-09T00:00:00"/>
    <d v="2025-10-09T00:00:00"/>
    <x v="9"/>
    <x v="0"/>
    <d v="2025-10-30T00:00:00"/>
    <n v="-21"/>
    <x v="1"/>
    <x v="0"/>
    <s v="IDR"/>
    <s v="1800000656"/>
    <n v="7556769"/>
    <s v="Biaya Pemusnahan Limbah Bottom Ash ex PT SPS"/>
    <d v="2025-09-30T00:00:00"/>
    <s v="1800000656"/>
    <x v="0"/>
  </r>
  <r>
    <n v="100621"/>
    <x v="82"/>
    <x v="0"/>
    <s v="1400116193"/>
    <s v="11125421"/>
    <s v="PAID BY CMS BANK SYARIAH INDONESIA KC SURABAYA BAS"/>
    <d v="2025-10-09T00:00:00"/>
    <d v="2025-10-09T00:00:00"/>
    <x v="9"/>
    <x v="0"/>
    <d v="2025-10-30T00:00:00"/>
    <n v="-21"/>
    <x v="1"/>
    <x v="0"/>
    <s v="IDR"/>
    <s v="1800000659"/>
    <n v="9499380"/>
    <s v="Biaya Pemusnahan Limbah SBE ex PT SWM"/>
    <d v="2025-09-30T00:00:00"/>
    <s v="1800000659"/>
    <x v="0"/>
  </r>
  <r>
    <n v="100621"/>
    <x v="82"/>
    <x v="0"/>
    <s v="1400116072"/>
    <s v="11125421"/>
    <s v="PAID BY CMS BANK SYARIAH INDONESIA KC SURABAYA BAS"/>
    <d v="2025-10-09T00:00:00"/>
    <d v="2025-10-09T00:00:00"/>
    <x v="9"/>
    <x v="0"/>
    <d v="2025-08-30T00:00:00"/>
    <n v="40"/>
    <x v="4"/>
    <x v="3"/>
    <s v="IDR"/>
    <s v="1800000525"/>
    <n v="11173371"/>
    <s v="Biaya Pemusnahan Limbah Bottom Ash ex PT SWM"/>
    <d v="2025-07-31T00:00:00"/>
    <s v="1800000525"/>
    <x v="0"/>
  </r>
  <r>
    <n v="100621"/>
    <x v="82"/>
    <x v="0"/>
    <s v="1400116190"/>
    <s v="11125421"/>
    <s v="PAID BY CMS BANK SYARIAH INDONESIA KC SURABAYA BAS"/>
    <d v="2025-10-09T00:00:00"/>
    <d v="2025-10-09T00:00:00"/>
    <x v="9"/>
    <x v="0"/>
    <d v="2025-09-30T00:00:00"/>
    <n v="9"/>
    <x v="0"/>
    <x v="0"/>
    <s v="IDR"/>
    <s v="1800000590"/>
    <n v="15724038"/>
    <s v="Biaya Pemusnahan Limbah SBE ex PT SWM"/>
    <d v="2025-08-31T00:00:00"/>
    <s v="1800000590"/>
    <x v="0"/>
  </r>
  <r>
    <n v="100621"/>
    <x v="82"/>
    <x v="0"/>
    <s v="1400116189"/>
    <s v="11125421"/>
    <s v="PAID BY CMS BANK SYARIAH INDONESIA KC SURABAYA BAS"/>
    <d v="2025-10-09T00:00:00"/>
    <d v="2025-10-09T00:00:00"/>
    <x v="9"/>
    <x v="0"/>
    <d v="2025-09-30T00:00:00"/>
    <n v="9"/>
    <x v="0"/>
    <x v="0"/>
    <s v="IDR"/>
    <s v="1800000589"/>
    <n v="18561642"/>
    <s v="Biaya Pemusnahan Limbah FABA ex PT SWM"/>
    <d v="2025-08-31T00:00:00"/>
    <s v="1800000589"/>
    <x v="0"/>
  </r>
  <r>
    <n v="100797"/>
    <x v="8"/>
    <x v="1"/>
    <s v="1400000457"/>
    <s v="11125421"/>
    <s v="PAID BY CMS BANK SYARIAH INDONESIA KC SURABAYA BAS"/>
    <d v="2025-10-09T00:00:00"/>
    <d v="2025-10-09T00:00:00"/>
    <x v="9"/>
    <x v="0"/>
    <d v="2025-09-30T00:00:00"/>
    <n v="9"/>
    <x v="0"/>
    <x v="0"/>
    <s v="IDR"/>
    <s v="1800000383"/>
    <n v="19832279"/>
    <s v="Pot. Gaji Kary. Penugasan SIG - SIB 07.2025"/>
    <d v="2025-08-31T00:00:00"/>
    <s v="1800000383"/>
    <x v="3"/>
  </r>
  <r>
    <n v="100146"/>
    <x v="2"/>
    <x v="0"/>
    <s v="1400116023"/>
    <s v="11125421"/>
    <s v="PAID BY CMS BANK SYARIAH INDONESIA KC SURABAYA BAS"/>
    <d v="2025-10-09T00:00:00"/>
    <d v="2025-10-09T00:00:00"/>
    <x v="9"/>
    <x v="0"/>
    <d v="2025-10-30T00:00:00"/>
    <n v="-21"/>
    <x v="1"/>
    <x v="0"/>
    <s v="IDR"/>
    <s v="1800000634"/>
    <n v="21511467"/>
    <s v="Biaya Pemusnahan Limbah FA-BA ex PT KMA"/>
    <d v="2025-09-30T00:00:00"/>
    <s v="1800000634"/>
    <x v="0"/>
  </r>
  <r>
    <n v="100621"/>
    <x v="82"/>
    <x v="0"/>
    <s v="1400116073"/>
    <s v="11125421"/>
    <s v="PAID BY CMS BANK SYARIAH INDONESIA KC SURABAYA BAS"/>
    <d v="2025-10-09T00:00:00"/>
    <d v="2025-10-09T00:00:00"/>
    <x v="9"/>
    <x v="0"/>
    <d v="2025-08-30T00:00:00"/>
    <n v="40"/>
    <x v="4"/>
    <x v="3"/>
    <s v="IDR"/>
    <s v="1800000526"/>
    <n v="21946254"/>
    <s v="Biaya Pemusnahan Limbah SBE ex PT SWM"/>
    <d v="2025-07-31T00:00:00"/>
    <s v="1800000526"/>
    <x v="0"/>
  </r>
  <r>
    <n v="100621"/>
    <x v="82"/>
    <x v="0"/>
    <s v="1400116192"/>
    <s v="11125421"/>
    <s v="PAID BY CMS BANK SYARIAH INDONESIA KC SURABAYA BAS"/>
    <d v="2025-10-09T00:00:00"/>
    <d v="2025-10-09T00:00:00"/>
    <x v="9"/>
    <x v="0"/>
    <d v="2025-10-30T00:00:00"/>
    <n v="-21"/>
    <x v="1"/>
    <x v="0"/>
    <s v="IDR"/>
    <s v="1800000658"/>
    <n v="23675190"/>
    <s v="Biaya Pemusnahan Limbah Bottom Ash ex PT SWM"/>
    <d v="2025-09-30T00:00:00"/>
    <s v="1800000658"/>
    <x v="0"/>
  </r>
  <r>
    <n v="100013"/>
    <x v="102"/>
    <x v="1"/>
    <s v="1400000459"/>
    <s v="11121871"/>
    <s v="SWEEPING SEMEN PADANG"/>
    <d v="2025-10-09T00:00:00"/>
    <d v="2025-10-09T00:00:00"/>
    <x v="9"/>
    <x v="0"/>
    <d v="2025-10-08T00:00:00"/>
    <n v="1"/>
    <x v="0"/>
    <x v="0"/>
    <s v="IDR"/>
    <s v="1400000456"/>
    <n v="10000000000"/>
    <s v=" DIVIDEN SP TAHUN BUKU 2024"/>
    <d v="2025-10-08T00:00:00"/>
    <s v="1800000345"/>
    <x v="17"/>
  </r>
  <r>
    <n v="100137"/>
    <x v="4"/>
    <x v="1"/>
    <s v="1400000460"/>
    <s v="11121871"/>
    <s v="SWEEPING SEMEN GRESIK"/>
    <d v="2025-10-09T00:00:00"/>
    <d v="2025-10-09T00:00:00"/>
    <x v="9"/>
    <x v="0"/>
    <d v="2025-10-07T00:00:00"/>
    <n v="2"/>
    <x v="0"/>
    <x v="0"/>
    <s v="IDR"/>
    <s v="1400000450"/>
    <n v="10000000000"/>
    <s v=" PEMBAYARAN POKOK SHL GRESIK 26 SEPT 2018"/>
    <d v="2025-10-07T00:00:00"/>
    <s v="1800001507"/>
    <x v="2"/>
  </r>
  <r>
    <n v="100590"/>
    <x v="46"/>
    <x v="1"/>
    <s v="1400000461"/>
    <s v="11125421"/>
    <s v="PAID BY CMS BANK SYARIAH INDONESIA KC SURABAYA BAS"/>
    <d v="2025-10-10T00:00:00"/>
    <d v="2025-10-10T00:00:00"/>
    <x v="9"/>
    <x v="0"/>
    <d v="2025-09-30T00:00:00"/>
    <n v="10"/>
    <x v="0"/>
    <x v="0"/>
    <s v="IDR"/>
    <s v="1800000392"/>
    <n v="6522018"/>
    <s v="Pot. Gaji Kary. Penugasan SIG - SII 07.2025"/>
    <d v="2025-08-31T00:00:00"/>
    <s v="1800000392"/>
    <x v="3"/>
  </r>
  <r>
    <n v="100137"/>
    <x v="4"/>
    <x v="1"/>
    <s v="0100010583"/>
    <n v="0"/>
    <n v="0"/>
    <d v="2025-10-10T00:00:00"/>
    <d v="2025-10-10T00:00:00"/>
    <x v="9"/>
    <x v="0"/>
    <d v="2025-08-30T00:00:00"/>
    <n v="41"/>
    <x v="4"/>
    <x v="3"/>
    <s v="IDR"/>
    <s v="1800000371"/>
    <n v="14500000"/>
    <s v="Penagihan Sewa Peralatan Packer Palletizer 2025"/>
    <d v="2025-07-31T00:00:00"/>
    <s v="1800000371"/>
    <x v="7"/>
  </r>
  <r>
    <n v="100013"/>
    <x v="102"/>
    <x v="1"/>
    <s v="1400000464"/>
    <s v="11121871"/>
    <s v="SWEEPING SEMEN PADANG"/>
    <d v="2025-10-10T00:00:00"/>
    <d v="2025-10-10T00:00:00"/>
    <x v="9"/>
    <x v="0"/>
    <d v="2025-10-09T00:00:00"/>
    <n v="1"/>
    <x v="0"/>
    <x v="0"/>
    <s v="IDR"/>
    <s v="1400000459"/>
    <n v="10000000000"/>
    <s v=" DIVIDEN SP TAHUN BUKU 2024"/>
    <d v="2025-10-09T00:00:00"/>
    <s v="1800000345"/>
    <x v="17"/>
  </r>
  <r>
    <n v="100137"/>
    <x v="4"/>
    <x v="1"/>
    <s v="1400000462"/>
    <s v="11121871"/>
    <s v="SWEEPING SEMEN GRESIK"/>
    <d v="2025-10-10T00:00:00"/>
    <d v="2025-10-10T00:00:00"/>
    <x v="9"/>
    <x v="0"/>
    <d v="2025-10-09T00:00:00"/>
    <n v="1"/>
    <x v="0"/>
    <x v="0"/>
    <s v="IDR"/>
    <s v="1400000460"/>
    <n v="10000000000"/>
    <s v=" PEMBAYARAN POKOK SHL GRESIK 26 SEPT 2018"/>
    <d v="2025-10-09T00:00:00"/>
    <s v="1800001507"/>
    <x v="2"/>
  </r>
  <r>
    <n v="100137"/>
    <x v="4"/>
    <x v="1"/>
    <s v="1400000465"/>
    <s v="11121871"/>
    <s v="SWEEPING SEMEN GRESIK"/>
    <d v="2025-10-10T00:00:00"/>
    <d v="2025-10-10T00:00:00"/>
    <x v="9"/>
    <x v="0"/>
    <d v="2025-10-10T00:00:00"/>
    <n v="0"/>
    <x v="0"/>
    <x v="0"/>
    <s v="IDR"/>
    <s v="1400000462"/>
    <n v="10000000000"/>
    <s v=" PEMBAYARAN POKOK SHL GRESIK 26 SEPT 2018"/>
    <d v="2025-10-10T00:00:00"/>
    <s v="1800001507"/>
    <x v="2"/>
  </r>
  <r>
    <n v="101830"/>
    <x v="16"/>
    <x v="0"/>
    <s v="1400118171"/>
    <s v="11121161"/>
    <s v="Biaya Pemusnahan Limbah Bottom Ash ex PT AJT"/>
    <d v="2025-10-13T00:00:00"/>
    <d v="2025-10-13T00:00:00"/>
    <x v="9"/>
    <x v="0"/>
    <d v="2025-09-30T00:00:00"/>
    <n v="13"/>
    <x v="0"/>
    <x v="0"/>
    <s v="IDR"/>
    <s v="1800000554"/>
    <n v="1750914"/>
    <s v="Biaya Pemusnahan Limbah Bottom Ash ex PT AJT"/>
    <d v="2025-08-31T00:00:00"/>
    <s v="1800000554"/>
    <x v="0"/>
  </r>
  <r>
    <n v="101830"/>
    <x v="16"/>
    <x v="0"/>
    <s v="1400118170"/>
    <s v="11121161"/>
    <s v="Biaya Pemusnahan Limbah Bottom Ash ex PT AJT"/>
    <d v="2025-10-13T00:00:00"/>
    <d v="2025-10-13T00:00:00"/>
    <x v="9"/>
    <x v="0"/>
    <d v="2025-08-30T00:00:00"/>
    <n v="44"/>
    <x v="4"/>
    <x v="3"/>
    <s v="IDR"/>
    <s v="1800000489"/>
    <n v="1947495"/>
    <s v="Biaya Pemusnahan Limbah Bottom Ash ex PT AJT"/>
    <d v="2025-07-31T00:00:00"/>
    <s v="1800000489"/>
    <x v="0"/>
  </r>
  <r>
    <n v="100672"/>
    <x v="18"/>
    <x v="0"/>
    <s v="1400117484"/>
    <s v="11121161"/>
    <s v="Biaya Pemusnahan limbah"/>
    <d v="2025-10-13T00:00:00"/>
    <d v="2025-10-13T00:00:00"/>
    <x v="9"/>
    <x v="0"/>
    <d v="2023-06-30T00:00:00"/>
    <n v="836"/>
    <x v="6"/>
    <x v="5"/>
    <s v="IDR"/>
    <s v="1800000266"/>
    <n v="2043917"/>
    <s v="Biaya Pemusnahan Limbah SBE ex PT LEWIND"/>
    <d v="2023-05-31T00:00:00"/>
    <s v="1800000266"/>
    <x v="0"/>
  </r>
  <r>
    <n v="101830"/>
    <x v="16"/>
    <x v="0"/>
    <s v="1400118172"/>
    <s v="11121161"/>
    <s v="Biaya Pemusnahan Limbah Bottom Ash ex PT AJT"/>
    <d v="2025-10-13T00:00:00"/>
    <d v="2025-10-13T00:00:00"/>
    <x v="9"/>
    <x v="0"/>
    <d v="2025-10-30T00:00:00"/>
    <n v="-17"/>
    <x v="1"/>
    <x v="0"/>
    <s v="IDR"/>
    <s v="1800000621"/>
    <n v="2484735"/>
    <s v="Biaya Pemusnahan Limbah Bottom Ash ex PT AJT"/>
    <d v="2025-09-30T00:00:00"/>
    <s v="1800000621"/>
    <x v="0"/>
  </r>
  <r>
    <n v="100028"/>
    <x v="3"/>
    <x v="0"/>
    <s v="1400117535"/>
    <s v="11125421"/>
    <s v="PAID BY CMS BANK SYARIAH INDONESIA KC SURABAYA BAS"/>
    <d v="2025-10-13T00:00:00"/>
    <d v="2025-10-13T00:00:00"/>
    <x v="9"/>
    <x v="0"/>
    <d v="2025-10-30T00:00:00"/>
    <n v="-17"/>
    <x v="1"/>
    <x v="0"/>
    <s v="IDR"/>
    <s v="1800000605"/>
    <n v="2964755"/>
    <s v="TAGIHAN LISTRIK BANK BNI 46 - AGUSTUS 25"/>
    <d v="2025-09-30T00:00:00"/>
    <s v="1800000605"/>
    <x v="1"/>
  </r>
  <r>
    <n v="101830"/>
    <x v="16"/>
    <x v="0"/>
    <s v="1400118168"/>
    <s v="11121161"/>
    <s v="Biaya Pemusnahan Limbah Bottom Ash ex PT AJT"/>
    <d v="2025-10-13T00:00:00"/>
    <d v="2025-10-13T00:00:00"/>
    <x v="9"/>
    <x v="0"/>
    <d v="2025-07-30T00:00:00"/>
    <n v="75"/>
    <x v="5"/>
    <x v="4"/>
    <s v="IDR"/>
    <s v="1800000392"/>
    <n v="3830277"/>
    <s v="Biaya Pemusnahan Limbah Bottom Ash ex PT AJT"/>
    <d v="2025-06-30T00:00:00"/>
    <s v="1800000392"/>
    <x v="0"/>
  </r>
  <r>
    <n v="100672"/>
    <x v="18"/>
    <x v="0"/>
    <s v="1400117484"/>
    <s v="11121161"/>
    <s v="Biaya Pemusnahan limbah"/>
    <d v="2025-10-13T00:00:00"/>
    <d v="2025-10-13T00:00:00"/>
    <x v="9"/>
    <x v="0"/>
    <d v="2025-08-28T00:00:00"/>
    <n v="46"/>
    <x v="4"/>
    <x v="3"/>
    <s v="IDR"/>
    <s v="1400100774"/>
    <n v="7956083"/>
    <s v="Kurang Bayar Biaya Pemusnahan"/>
    <d v="2025-08-28T00:00:00"/>
    <s v="1800000265"/>
    <x v="0"/>
  </r>
  <r>
    <n v="101830"/>
    <x v="16"/>
    <x v="0"/>
    <s v="1400118169"/>
    <s v="11121161"/>
    <s v="Biaya Pemusnahan Limbah SBE ex PT AJT"/>
    <d v="2025-10-13T00:00:00"/>
    <d v="2025-10-13T00:00:00"/>
    <x v="9"/>
    <x v="0"/>
    <d v="2025-07-30T00:00:00"/>
    <n v="75"/>
    <x v="5"/>
    <x v="4"/>
    <s v="IDR"/>
    <s v="1800000393"/>
    <n v="13802184"/>
    <s v="Biaya Pemusnahan Limbah SBE ex PT AJT"/>
    <d v="2025-06-30T00:00:00"/>
    <s v="1800000393"/>
    <x v="0"/>
  </r>
  <r>
    <n v="101830"/>
    <x v="16"/>
    <x v="0"/>
    <s v="1400118167"/>
    <s v="11121161"/>
    <s v=" biaya Pemusnahan Limbah SBE ex PT AJT"/>
    <d v="2025-10-13T00:00:00"/>
    <d v="2025-10-13T00:00:00"/>
    <x v="9"/>
    <x v="0"/>
    <d v="2025-05-30T00:00:00"/>
    <n v="136"/>
    <x v="2"/>
    <x v="1"/>
    <s v="IDR"/>
    <s v="1800000241"/>
    <n v="20303866"/>
    <s v="Biaya Pemusnahan Limbah SBE ex PT AJT"/>
    <d v="2025-04-30T00:00:00"/>
    <s v="1800000241"/>
    <x v="0"/>
  </r>
  <r>
    <n v="101490"/>
    <x v="15"/>
    <x v="0"/>
    <s v="1400117422"/>
    <s v="11125421"/>
    <s v="PAID BY CMS BANK SYARIAH INDONESIA KC SURABAYA BAS"/>
    <d v="2025-10-13T00:00:00"/>
    <d v="2025-10-13T00:00:00"/>
    <x v="9"/>
    <x v="0"/>
    <d v="2025-09-30T00:00:00"/>
    <n v="13"/>
    <x v="0"/>
    <x v="0"/>
    <s v="IDR"/>
    <s v="1800000581"/>
    <n v="20837808"/>
    <s v="Biaya Pemusnahan Limbah Sludge Non B3 ex PT PBI"/>
    <d v="2025-08-31T00:00:00"/>
    <s v="1800000581"/>
    <x v="0"/>
  </r>
  <r>
    <n v="101490"/>
    <x v="15"/>
    <x v="0"/>
    <s v="1400117424"/>
    <s v="11125421"/>
    <s v="PAID BY CMS BANK SYARIAH INDONESIA KC SURABAYA BAS"/>
    <d v="2025-10-13T00:00:00"/>
    <d v="2025-10-13T00:00:00"/>
    <x v="9"/>
    <x v="0"/>
    <d v="2025-09-30T00:00:00"/>
    <n v="13"/>
    <x v="0"/>
    <x v="0"/>
    <s v="IDR"/>
    <s v="1800000582"/>
    <n v="27554640"/>
    <s v="Biaya Pemusnahan Limbah Sludge Paper ex PT PBI"/>
    <d v="2025-08-31T00:00:00"/>
    <s v="1800000582"/>
    <x v="0"/>
  </r>
  <r>
    <n v="100126"/>
    <x v="12"/>
    <x v="0"/>
    <s v="1400117485"/>
    <s v="11121161"/>
    <s v="Biaya Pemusnahan Limbah SBE ex PT TMI"/>
    <d v="2025-10-13T00:00:00"/>
    <d v="2025-10-13T00:00:00"/>
    <x v="9"/>
    <x v="0"/>
    <d v="2025-05-30T00:00:00"/>
    <n v="136"/>
    <x v="2"/>
    <x v="1"/>
    <s v="IDR"/>
    <s v="1800000284"/>
    <n v="33787820"/>
    <s v="Biaya Pemusnahan Limbah SBE ex PT TMI"/>
    <d v="2025-04-30T00:00:00"/>
    <s v="1800000284"/>
    <x v="0"/>
  </r>
  <r>
    <n v="101490"/>
    <x v="15"/>
    <x v="0"/>
    <s v="1400117421"/>
    <s v="11125421"/>
    <s v="PAID BY CMS BANK SYARIAH INDONESIA KC SURABAYA BAS"/>
    <d v="2025-10-13T00:00:00"/>
    <d v="2025-10-13T00:00:00"/>
    <x v="9"/>
    <x v="0"/>
    <d v="2025-09-30T00:00:00"/>
    <n v="13"/>
    <x v="0"/>
    <x v="0"/>
    <s v="IDR"/>
    <s v="1800000577"/>
    <n v="46545741"/>
    <s v="Biaya Pemusnahan Limbah FABA ex PT PBI"/>
    <d v="2025-08-31T00:00:00"/>
    <s v="1800000577"/>
    <x v="0"/>
  </r>
  <r>
    <n v="100014"/>
    <x v="105"/>
    <x v="1"/>
    <s v="1400000466"/>
    <s v="11121871"/>
    <s v="SWEEPING SEMEN TONASA"/>
    <d v="2025-10-13T00:00:00"/>
    <d v="2025-10-13T00:00:00"/>
    <x v="9"/>
    <x v="0"/>
    <d v="2025-10-07T00:00:00"/>
    <n v="6"/>
    <x v="0"/>
    <x v="0"/>
    <s v="IDR"/>
    <s v="1400000451"/>
    <n v="10000000000"/>
    <s v=" DIVIDEN ST TAHUN BUKU 2024"/>
    <d v="2025-10-07T00:00:00"/>
    <s v="1800000346"/>
    <x v="17"/>
  </r>
  <r>
    <n v="100031"/>
    <x v="42"/>
    <x v="0"/>
    <s v="1400117884"/>
    <s v="11121161"/>
    <s v="Tagihan Listrik DAB Agt 25"/>
    <d v="2025-10-14T00:00:00"/>
    <d v="2025-10-14T00:00:00"/>
    <x v="9"/>
    <x v="0"/>
    <d v="2025-10-30T00:00:00"/>
    <n v="-16"/>
    <x v="1"/>
    <x v="0"/>
    <s v="IDR"/>
    <s v="1800000614"/>
    <n v="220194"/>
    <s v="Tagihan Listrik DAB Agt 25"/>
    <d v="2025-09-30T00:00:00"/>
    <s v="1800000614"/>
    <x v="1"/>
  </r>
  <r>
    <n v="100004"/>
    <x v="55"/>
    <x v="1"/>
    <s v="1400000468"/>
    <s v="11125421"/>
    <s v="PAID BY CMS BANK SYARIAH INDONESIA KC SURABAYA BAS"/>
    <d v="2025-10-14T00:00:00"/>
    <d v="2025-10-14T00:00:00"/>
    <x v="9"/>
    <x v="0"/>
    <d v="2025-05-30T00:00:00"/>
    <n v="137"/>
    <x v="2"/>
    <x v="1"/>
    <s v="IDR"/>
    <s v="1800000223"/>
    <n v="362700"/>
    <s v="Penagihan Penyediaan Air Proses April 2025"/>
    <d v="2025-04-30T00:00:00"/>
    <s v="1800000223"/>
    <x v="6"/>
  </r>
  <r>
    <n v="100004"/>
    <x v="55"/>
    <x v="1"/>
    <s v="1400000471"/>
    <s v="11125421"/>
    <s v="PAID BY CMS BANK SYARIAH INDONESIA KC SURABAYA BAS"/>
    <d v="2025-10-14T00:00:00"/>
    <d v="2025-10-14T00:00:00"/>
    <x v="9"/>
    <x v="0"/>
    <d v="2025-06-30T00:00:00"/>
    <n v="106"/>
    <x v="3"/>
    <x v="2"/>
    <s v="IDR"/>
    <s v="1800000266"/>
    <n v="374400"/>
    <s v="Penagihan Penyediaan Air Proses Mei 2025"/>
    <d v="2025-05-31T00:00:00"/>
    <s v="1800000266"/>
    <x v="6"/>
  </r>
  <r>
    <n v="100004"/>
    <x v="55"/>
    <x v="1"/>
    <s v="1400000473"/>
    <s v="11125421"/>
    <s v="PAID BY CMS BANK SYARIAH INDONESIA KC SURABAYA BAS"/>
    <d v="2025-10-14T00:00:00"/>
    <d v="2025-10-14T00:00:00"/>
    <x v="9"/>
    <x v="0"/>
    <d v="2025-09-30T00:00:00"/>
    <n v="14"/>
    <x v="0"/>
    <x v="0"/>
    <s v="IDR"/>
    <s v="1800000379"/>
    <n v="2717821"/>
    <s v="Pot. Gaji Kary. Penugasan SIG - PTCN 07.2025"/>
    <d v="2025-08-31T00:00:00"/>
    <s v="1800000379"/>
    <x v="3"/>
  </r>
  <r>
    <n v="100004"/>
    <x v="55"/>
    <x v="1"/>
    <s v="1400000472"/>
    <s v="11125421"/>
    <s v="PAID BY CMS BANK SYARIAH INDONESIA KC SURABAYA BAS"/>
    <d v="2025-10-14T00:00:00"/>
    <d v="2025-10-14T00:00:00"/>
    <x v="9"/>
    <x v="0"/>
    <d v="2025-08-30T00:00:00"/>
    <n v="45"/>
    <x v="4"/>
    <x v="3"/>
    <s v="IDR"/>
    <s v="1800000326"/>
    <n v="2756089"/>
    <s v="Pot. Gaji Kary. Penugasan SIG - PTCN 06.2025"/>
    <d v="2025-07-31T00:00:00"/>
    <s v="1800000326"/>
    <x v="3"/>
  </r>
  <r>
    <n v="100004"/>
    <x v="55"/>
    <x v="1"/>
    <s v="1400000469"/>
    <s v="11125421"/>
    <s v="PAID BY CMS BANK SYARIAH INDONESIA KC SURABAYA BAS"/>
    <d v="2025-10-14T00:00:00"/>
    <d v="2025-10-14T00:00:00"/>
    <x v="9"/>
    <x v="0"/>
    <d v="2025-06-30T00:00:00"/>
    <n v="106"/>
    <x v="3"/>
    <x v="2"/>
    <s v="IDR"/>
    <s v="1800000227"/>
    <n v="5111542"/>
    <s v="Pot. Gaji Kary. Penugasan SIG - PTCN 04.2025"/>
    <d v="2025-05-31T00:00:00"/>
    <s v="1800000227"/>
    <x v="3"/>
  </r>
  <r>
    <n v="101083"/>
    <x v="0"/>
    <x v="0"/>
    <s v="1400117813"/>
    <s v="11125421"/>
    <s v="PAID BY CMS BANK SYARIAH INDONESIA KC SURABAYA BAS"/>
    <d v="2025-10-14T00:00:00"/>
    <d v="2025-10-14T00:00:00"/>
    <x v="9"/>
    <x v="0"/>
    <d v="2025-09-30T00:00:00"/>
    <n v="14"/>
    <x v="0"/>
    <x v="0"/>
    <s v="IDR"/>
    <s v="1800000556"/>
    <n v="14418567"/>
    <s v="Biaya Pemusnahan Limbah FABA ex PT ARA"/>
    <d v="2025-08-31T00:00:00"/>
    <s v="1800000556"/>
    <x v="0"/>
  </r>
  <r>
    <n v="101083"/>
    <x v="0"/>
    <x v="0"/>
    <s v="1400117814"/>
    <s v="11125421"/>
    <s v="PAID BY CMS BANK SYARIAH INDONESIA KC SURABAYA BAS"/>
    <d v="2025-10-14T00:00:00"/>
    <d v="2025-10-14T00:00:00"/>
    <x v="9"/>
    <x v="0"/>
    <d v="2025-10-30T00:00:00"/>
    <n v="-16"/>
    <x v="1"/>
    <x v="0"/>
    <s v="IDR"/>
    <s v="1800000623"/>
    <n v="24991983"/>
    <s v="Biaya Pemusnahan Limbah FA-BA ex PT ARA"/>
    <d v="2025-09-30T00:00:00"/>
    <s v="1800000623"/>
    <x v="0"/>
  </r>
  <r>
    <n v="100004"/>
    <x v="55"/>
    <x v="1"/>
    <s v="1400000467"/>
    <s v="11125421"/>
    <s v="PAID BY CMS BANK SYARIAH INDONESIA KC SURABAYA BAS"/>
    <d v="2025-10-14T00:00:00"/>
    <d v="2025-10-14T00:00:00"/>
    <x v="9"/>
    <x v="0"/>
    <d v="2025-05-30T00:00:00"/>
    <n v="137"/>
    <x v="2"/>
    <x v="1"/>
    <s v="IDR"/>
    <s v="1800000222"/>
    <n v="73787200"/>
    <s v="Penagihan Penyediaan Air Bersih April 2025"/>
    <d v="2025-04-30T00:00:00"/>
    <s v="1800000222"/>
    <x v="6"/>
  </r>
  <r>
    <n v="100004"/>
    <x v="55"/>
    <x v="1"/>
    <s v="1400000470"/>
    <s v="11125421"/>
    <s v="PAID BY CMS BANK SYARIAH INDONESIA KC SURABAYA BAS"/>
    <d v="2025-10-14T00:00:00"/>
    <d v="2025-10-14T00:00:00"/>
    <x v="9"/>
    <x v="0"/>
    <d v="2025-06-30T00:00:00"/>
    <n v="106"/>
    <x v="3"/>
    <x v="2"/>
    <s v="IDR"/>
    <s v="1800000265"/>
    <n v="84690500"/>
    <s v="Penagihan Penyediaan Air Bersih Mei 2025"/>
    <d v="2025-05-31T00:00:00"/>
    <s v="1800000265"/>
    <x v="6"/>
  </r>
  <r>
    <n v="100137"/>
    <x v="4"/>
    <x v="1"/>
    <s v="1400000474"/>
    <s v="11121871"/>
    <s v="SWEEPING SEMEN GRESIK"/>
    <d v="2025-10-14T00:00:00"/>
    <d v="2025-10-14T00:00:00"/>
    <x v="9"/>
    <x v="0"/>
    <d v="2025-10-02T00:00:00"/>
    <n v="12"/>
    <x v="0"/>
    <x v="0"/>
    <s v="IDR"/>
    <s v="1400000465"/>
    <n v="4500000000"/>
    <s v=" PEMBAYARAN POKOK SHL GRESIK 26 SEPT 2018"/>
    <d v="2025-10-02T00:00:00"/>
    <s v="1800001507"/>
    <x v="2"/>
  </r>
  <r>
    <n v="100004"/>
    <x v="55"/>
    <x v="1"/>
    <s v="1400000475"/>
    <s v="11121161"/>
    <s v=" pot. Gaji Kary. Penugasan SIG - PTCN 05.2025"/>
    <d v="2025-10-15T00:00:00"/>
    <d v="2025-10-15T00:00:00"/>
    <x v="9"/>
    <x v="0"/>
    <d v="2025-07-30T00:00:00"/>
    <n v="77"/>
    <x v="5"/>
    <x v="4"/>
    <s v="IDR"/>
    <s v="1800000280"/>
    <n v="2319754"/>
    <s v="Pot. Gaji Kary. Penugasan SIG - PTCN 05.2025"/>
    <d v="2025-06-30T00:00:00"/>
    <s v="1800000280"/>
    <x v="3"/>
  </r>
  <r>
    <n v="101531"/>
    <x v="1"/>
    <x v="0"/>
    <s v="1400118981"/>
    <s v="11125421"/>
    <s v="PAID BY CMS BANK SYARIAH INDONESIA KC SURABAYA BAS"/>
    <d v="2025-10-15T00:00:00"/>
    <d v="2025-10-15T00:00:00"/>
    <x v="9"/>
    <x v="0"/>
    <d v="2025-09-30T00:00:00"/>
    <n v="15"/>
    <x v="0"/>
    <x v="0"/>
    <s v="IDR"/>
    <s v="1800000567"/>
    <n v="2985900"/>
    <s v="Biaya Pemusnahan Limbah Gypsum PP ex PT MHK"/>
    <d v="2025-08-31T00:00:00"/>
    <s v="1800000567"/>
    <x v="0"/>
  </r>
  <r>
    <n v="101531"/>
    <x v="1"/>
    <x v="0"/>
    <s v="1400118213"/>
    <s v="11125421"/>
    <s v="PAID BY CMS BANK SYARIAH INDONESIA KC SURABAYA BAS"/>
    <d v="2025-10-15T00:00:00"/>
    <d v="2025-10-15T00:00:00"/>
    <x v="9"/>
    <x v="0"/>
    <d v="2025-10-30T00:00:00"/>
    <n v="-15"/>
    <x v="1"/>
    <x v="0"/>
    <s v="IDR"/>
    <s v="1800000657"/>
    <n v="3310242"/>
    <s v="Biaya Pemusnahan Limbah Non B3-AM ex PT MHK"/>
    <d v="2025-09-30T00:00:00"/>
    <s v="1800000657"/>
    <x v="0"/>
  </r>
  <r>
    <n v="101697"/>
    <x v="17"/>
    <x v="0"/>
    <s v="1400119661"/>
    <s v="11121161"/>
    <s v="Biaya Pemusnahan Limbah Bottom &amp; SBE ASH EX PT JJR"/>
    <d v="2025-10-15T00:00:00"/>
    <d v="2025-10-15T00:00:00"/>
    <x v="9"/>
    <x v="0"/>
    <d v="2025-05-19T00:00:00"/>
    <n v="149"/>
    <x v="2"/>
    <x v="1"/>
    <s v="IDR"/>
    <s v="0100108950"/>
    <n v="3378782"/>
    <s v="Biaya Pemusnahan Limbah Bottom Ash ex PT JJR"/>
    <d v="2025-05-19T00:00:00"/>
    <s v="1800000812"/>
    <x v="0"/>
  </r>
  <r>
    <n v="101697"/>
    <x v="17"/>
    <x v="0"/>
    <s v="1400119661"/>
    <s v="11121161"/>
    <s v="Biaya Pemusnahan Limbah Bottom &amp; SBE ASH EX PT JJR"/>
    <d v="2025-10-15T00:00:00"/>
    <d v="2025-10-15T00:00:00"/>
    <x v="9"/>
    <x v="0"/>
    <d v="2025-05-19T00:00:00"/>
    <n v="149"/>
    <x v="2"/>
    <x v="1"/>
    <s v="IDR"/>
    <s v="0100108952"/>
    <n v="14704100"/>
    <s v="Biaya Pemusnahan Limbah SBE ex PT JJR"/>
    <d v="2025-05-19T00:00:00"/>
    <s v="1800000813"/>
    <x v="0"/>
  </r>
  <r>
    <n v="101531"/>
    <x v="1"/>
    <x v="0"/>
    <s v="1400118982"/>
    <s v="11125421"/>
    <s v="PAID BY CMS BANK SYARIAH INDONESIA KC SURABAYA BAS"/>
    <d v="2025-10-15T00:00:00"/>
    <d v="2025-10-15T00:00:00"/>
    <x v="9"/>
    <x v="0"/>
    <d v="2025-09-30T00:00:00"/>
    <n v="15"/>
    <x v="0"/>
    <x v="0"/>
    <s v="IDR"/>
    <s v="1800000566"/>
    <n v="20562750"/>
    <s v="Biaya Pemusnahan Alternatif Material ex PT MHK"/>
    <d v="2025-08-31T00:00:00"/>
    <s v="1800000566"/>
    <x v="0"/>
  </r>
  <r>
    <n v="100137"/>
    <x v="4"/>
    <x v="1"/>
    <s v="1400000476"/>
    <s v="11121871"/>
    <s v="SWEEPING SEMEN GRESIK"/>
    <d v="2025-10-15T00:00:00"/>
    <d v="2025-10-15T00:00:00"/>
    <x v="9"/>
    <x v="0"/>
    <d v="2025-10-14T00:00:00"/>
    <n v="1"/>
    <x v="0"/>
    <x v="0"/>
    <s v="IDR"/>
    <s v="1400000474"/>
    <n v="5500000000"/>
    <s v=" PEMBAYARAN POKOK SHL GRESIK 26 SEPT 2018"/>
    <d v="2025-10-14T00:00:00"/>
    <s v="1800001507"/>
    <x v="2"/>
  </r>
  <r>
    <n v="100002"/>
    <x v="26"/>
    <x v="1"/>
    <s v="1400000477"/>
    <s v="11125421"/>
    <s v="PAID BY CMS BANK SYARIAH INDONESIA KC SURABAYA BAS"/>
    <d v="2025-10-16T00:00:00"/>
    <d v="2025-10-16T00:00:00"/>
    <x v="9"/>
    <x v="0"/>
    <d v="2025-07-30T00:00:00"/>
    <n v="78"/>
    <x v="5"/>
    <x v="4"/>
    <s v="IDR"/>
    <s v="1800000305"/>
    <n v="914850"/>
    <s v="Penagihan Penyediaan Air Bersih Juni 2025"/>
    <d v="2025-06-30T00:00:00"/>
    <s v="1800000305"/>
    <x v="6"/>
  </r>
  <r>
    <n v="100002"/>
    <x v="26"/>
    <x v="1"/>
    <s v="1400119861"/>
    <s v="11125421"/>
    <s v="PAID BY CMS BANK SYARIAH INDONESIA KC SURABAYA BAS"/>
    <d v="2025-10-16T00:00:00"/>
    <d v="2025-10-16T00:00:00"/>
    <x v="9"/>
    <x v="0"/>
    <d v="2025-07-30T00:00:00"/>
    <n v="78"/>
    <x v="5"/>
    <x v="4"/>
    <s v="IDR"/>
    <s v="1800000390"/>
    <n v="5638697"/>
    <s v="Tagihan Listrik SWABINA Apr 25"/>
    <d v="2025-06-30T00:00:00"/>
    <s v="1800000390"/>
    <x v="1"/>
  </r>
  <r>
    <n v="100137"/>
    <x v="4"/>
    <x v="1"/>
    <s v="1400000478"/>
    <s v="11121871"/>
    <s v="SWEEPING SEMEN GRESIK"/>
    <d v="2025-10-16T00:00:00"/>
    <d v="2025-10-16T00:00:00"/>
    <x v="9"/>
    <x v="0"/>
    <d v="2025-10-15T00:00:00"/>
    <n v="1"/>
    <x v="0"/>
    <x v="0"/>
    <s v="IDR"/>
    <s v="1400000476"/>
    <n v="10000000000"/>
    <s v=" PEMBAYARAN POKOK SHL GRESIK 26 SEPT 2018"/>
    <d v="2025-10-15T00:00:00"/>
    <s v="1800001507"/>
    <x v="2"/>
  </r>
  <r>
    <n v="100126"/>
    <x v="12"/>
    <x v="0"/>
    <s v="1400120194"/>
    <s v="11121161"/>
    <s v="Biaya Pemusnahan Limbah Sludge Paper ex PT TMI"/>
    <d v="2025-10-17T00:00:00"/>
    <d v="2025-10-17T00:00:00"/>
    <x v="9"/>
    <x v="0"/>
    <d v="2025-04-30T00:00:00"/>
    <n v="170"/>
    <x v="2"/>
    <x v="1"/>
    <s v="IDR"/>
    <s v="1800000221"/>
    <n v="86055936"/>
    <s v="Biaya Pemusnahan Limbah Sludge Paper ex PT TMI"/>
    <d v="2025-03-31T00:00:00"/>
    <s v="1800000221"/>
    <x v="0"/>
  </r>
  <r>
    <n v="101798"/>
    <x v="52"/>
    <x v="0"/>
    <s v="1400000479"/>
    <s v="11125421"/>
    <s v="PAID BY CMS BANK SYARIAH INDONESIA KC SURABAYA BAS"/>
    <d v="2025-10-20T00:00:00"/>
    <d v="2025-10-20T00:00:00"/>
    <x v="9"/>
    <x v="0"/>
    <d v="2025-10-01T00:00:00"/>
    <n v="19"/>
    <x v="0"/>
    <x v="0"/>
    <s v="IDR"/>
    <s v="1800000423"/>
    <n v="474971165"/>
    <s v="PENAGIHAN SHARING PROFIT BULAN AGUSTUS 2025"/>
    <d v="2025-09-01T00:00:00"/>
    <s v="1800000423"/>
    <x v="10"/>
  </r>
  <r>
    <n v="100137"/>
    <x v="4"/>
    <x v="1"/>
    <s v="1400000480"/>
    <s v="11121871"/>
    <s v="SWEEPING SEMEN GRESIK"/>
    <d v="2025-10-20T00:00:00"/>
    <d v="2025-10-20T00:00:00"/>
    <x v="9"/>
    <x v="0"/>
    <d v="2025-10-16T00:00:00"/>
    <n v="4"/>
    <x v="0"/>
    <x v="0"/>
    <s v="IDR"/>
    <s v="1400000478"/>
    <n v="10000000000"/>
    <s v=" PEMBAYARAN POKOK SHL GRESIK 26 SEPT 2018"/>
    <d v="2025-10-16T00:00:00"/>
    <s v="1800001507"/>
    <x v="2"/>
  </r>
  <r>
    <n v="100009"/>
    <x v="6"/>
    <x v="1"/>
    <s v="1400000481"/>
    <s v="11125421"/>
    <s v="PAID BY CMS BANK SYARIAH INDONESIA KC SURABAYA BAS"/>
    <d v="2025-10-21T00:00:00"/>
    <d v="2025-10-21T00:00:00"/>
    <x v="9"/>
    <x v="0"/>
    <d v="2025-10-30T00:00:00"/>
    <n v="-9"/>
    <x v="1"/>
    <x v="0"/>
    <s v="IDR"/>
    <s v="1800000428"/>
    <n v="11975160"/>
    <s v="Pot. Gaji Kary. Penugasan SIG - KIG 08.2025"/>
    <d v="2025-09-30T00:00:00"/>
    <s v="1800000428"/>
    <x v="3"/>
  </r>
  <r>
    <n v="100004"/>
    <x v="55"/>
    <x v="1"/>
    <s v="1400000487"/>
    <s v="11125421"/>
    <s v="PAID BY CMS BANK SYARIAH INDONESIA KC SURABAYA BAS"/>
    <d v="2025-10-22T00:00:00"/>
    <d v="2025-10-22T00:00:00"/>
    <x v="9"/>
    <x v="0"/>
    <d v="2025-08-30T00:00:00"/>
    <n v="53"/>
    <x v="4"/>
    <x v="3"/>
    <s v="IDR"/>
    <s v="1800000361"/>
    <n v="134550"/>
    <s v="Penagihan Penyediaan Air Proses Juli 2025"/>
    <d v="2025-07-31T00:00:00"/>
    <s v="1800000361"/>
    <x v="6"/>
  </r>
  <r>
    <n v="100004"/>
    <x v="55"/>
    <x v="1"/>
    <s v="1400000485"/>
    <s v="11125421"/>
    <s v="PAID BY CMS BANK SYARIAH INDONESIA KC SURABAYA BAS"/>
    <d v="2025-10-22T00:00:00"/>
    <d v="2025-10-22T00:00:00"/>
    <x v="9"/>
    <x v="0"/>
    <d v="2025-07-24T00:00:00"/>
    <n v="90"/>
    <x v="3"/>
    <x v="2"/>
    <s v="IDR"/>
    <s v="1800000310"/>
    <n v="514800"/>
    <s v="Penagihan Penyediaan Air Proses Juni 2025"/>
    <d v="2025-06-24T00:00:00"/>
    <s v="1800000310"/>
    <x v="6"/>
  </r>
  <r>
    <n v="100004"/>
    <x v="55"/>
    <x v="1"/>
    <s v="1400000489"/>
    <s v="11125421"/>
    <s v="PAID BY CMS BANK SYARIAH INDONESIA KC SURABAYA BAS"/>
    <d v="2025-10-22T00:00:00"/>
    <d v="2025-10-22T00:00:00"/>
    <x v="9"/>
    <x v="0"/>
    <d v="2025-09-30T00:00:00"/>
    <n v="22"/>
    <x v="0"/>
    <x v="0"/>
    <s v="IDR"/>
    <s v="1800000414"/>
    <n v="520650"/>
    <s v="Penagihan Penyediaan Air Proses Agustus 2025"/>
    <d v="2025-08-31T00:00:00"/>
    <s v="1800000414"/>
    <x v="6"/>
  </r>
  <r>
    <n v="100142"/>
    <x v="45"/>
    <x v="0"/>
    <s v="1400122003"/>
    <s v="11121161"/>
    <s v="Tagihan Listrik INDOSAT Jul 25"/>
    <d v="2025-10-22T00:00:00"/>
    <d v="2025-10-22T00:00:00"/>
    <x v="9"/>
    <x v="0"/>
    <d v="2025-10-30T00:00:00"/>
    <n v="-8"/>
    <x v="1"/>
    <x v="0"/>
    <s v="IDR"/>
    <s v="1800000619"/>
    <n v="1818734"/>
    <s v="Tagihan Listrik INDOSAT Jul 25"/>
    <d v="2025-09-30T00:00:00"/>
    <s v="1800000619"/>
    <x v="1"/>
  </r>
  <r>
    <n v="100126"/>
    <x v="12"/>
    <x v="0"/>
    <s v="1400122004"/>
    <s v="11121161"/>
    <s v="Biaya Pemusnahan Limbah FABA ex PT TMI"/>
    <d v="2025-10-22T00:00:00"/>
    <d v="2025-10-22T00:00:00"/>
    <x v="9"/>
    <x v="0"/>
    <d v="2025-06-30T00:00:00"/>
    <n v="114"/>
    <x v="3"/>
    <x v="2"/>
    <s v="IDR"/>
    <s v="1800000361"/>
    <n v="25491939"/>
    <s v="Biaya Pemusnahan Limbah FABA ex PT TMI"/>
    <d v="2025-05-31T00:00:00"/>
    <s v="1800000361"/>
    <x v="0"/>
  </r>
  <r>
    <n v="100004"/>
    <x v="55"/>
    <x v="1"/>
    <s v="1400000486"/>
    <s v="11125421"/>
    <s v="PAID BY CMS BANK SYARIAH INDONESIA KC SURABAYA BAS"/>
    <d v="2025-10-22T00:00:00"/>
    <d v="2025-10-22T00:00:00"/>
    <x v="9"/>
    <x v="0"/>
    <d v="2025-08-30T00:00:00"/>
    <n v="53"/>
    <x v="4"/>
    <x v="3"/>
    <s v="IDR"/>
    <s v="1800000360"/>
    <n v="68694000"/>
    <s v="Penagihan Penyediaan Air Bersih Juli 2025"/>
    <d v="2025-07-31T00:00:00"/>
    <s v="1800000360"/>
    <x v="6"/>
  </r>
  <r>
    <n v="100004"/>
    <x v="55"/>
    <x v="1"/>
    <s v="1400000484"/>
    <s v="11125421"/>
    <s v="PAID BY CMS BANK SYARIAH INDONESIA KC SURABAYA BAS"/>
    <d v="2025-10-22T00:00:00"/>
    <d v="2025-10-22T00:00:00"/>
    <x v="9"/>
    <x v="0"/>
    <d v="2025-07-30T00:00:00"/>
    <n v="84"/>
    <x v="5"/>
    <x v="4"/>
    <s v="IDR"/>
    <s v="1800000309"/>
    <n v="69346700"/>
    <s v="Penagihan Penyediaan Air Bersih Juni 2025"/>
    <d v="2025-06-30T00:00:00"/>
    <s v="1800000309"/>
    <x v="6"/>
  </r>
  <r>
    <n v="100004"/>
    <x v="55"/>
    <x v="1"/>
    <s v="1400000488"/>
    <s v="11125421"/>
    <s v="PAID BY CMS BANK SYARIAH INDONESIA KC SURABAYA BAS"/>
    <d v="2025-10-22T00:00:00"/>
    <d v="2025-10-22T00:00:00"/>
    <x v="9"/>
    <x v="0"/>
    <d v="2025-09-30T00:00:00"/>
    <n v="22"/>
    <x v="0"/>
    <x v="0"/>
    <s v="IDR"/>
    <s v="1800000413"/>
    <n v="71240600"/>
    <s v="Penagihan Penyediaan Air Bersih Agustus 2025"/>
    <d v="2025-08-31T00:00:00"/>
    <s v="1800000413"/>
    <x v="6"/>
  </r>
  <r>
    <n v="100014"/>
    <x v="105"/>
    <x v="1"/>
    <s v="1400000490"/>
    <s v="11121871"/>
    <s v="SWEEPING SEMEN TONASA"/>
    <d v="2025-10-22T00:00:00"/>
    <d v="2025-10-22T00:00:00"/>
    <x v="9"/>
    <x v="0"/>
    <d v="2025-10-21T00:00:00"/>
    <n v="1"/>
    <x v="0"/>
    <x v="0"/>
    <s v="IDR"/>
    <s v="1400000482"/>
    <n v="10000000000"/>
    <s v=" DIVIDEN ST TAHUN BUKU 2024"/>
    <d v="2025-10-21T00:00:00"/>
    <s v="1800000346"/>
    <x v="17"/>
  </r>
  <r>
    <n v="100137"/>
    <x v="4"/>
    <x v="1"/>
    <s v="1400000483"/>
    <s v="11121871"/>
    <s v="SWEEPING SEMEN GRESIK"/>
    <d v="2025-10-22T00:00:00"/>
    <d v="2025-10-22T00:00:00"/>
    <x v="9"/>
    <x v="0"/>
    <d v="2025-10-17T00:00:00"/>
    <n v="5"/>
    <x v="0"/>
    <x v="0"/>
    <s v="IDR"/>
    <s v="1400000480"/>
    <n v="10000000000"/>
    <s v=" PEMBAYARAN POKOK SHL GRESIK 26 SEPT 2018"/>
    <d v="2025-10-17T00:00:00"/>
    <s v="1800001507"/>
    <x v="2"/>
  </r>
  <r>
    <n v="100137"/>
    <x v="4"/>
    <x v="1"/>
    <s v="1400000491"/>
    <s v="11121871"/>
    <s v="SWEEPING SEMEN GRESIK"/>
    <d v="2025-10-22T00:00:00"/>
    <d v="2025-10-22T00:00:00"/>
    <x v="9"/>
    <x v="0"/>
    <d v="2025-10-21T00:00:00"/>
    <n v="1"/>
    <x v="0"/>
    <x v="0"/>
    <s v="IDR"/>
    <s v="1400000483"/>
    <n v="10000000000"/>
    <s v=" PEMBAYARAN POKOK SHL GRESIK 26 SEPT 2018"/>
    <d v="2025-10-21T00:00:00"/>
    <s v="1800001507"/>
    <x v="2"/>
  </r>
  <r>
    <n v="100014"/>
    <x v="105"/>
    <x v="1"/>
    <s v="1400000482"/>
    <s v="11121871"/>
    <s v="SWEEPING SEMEN TONASA"/>
    <d v="2025-10-22T00:00:00"/>
    <d v="2025-10-22T00:00:00"/>
    <x v="9"/>
    <x v="0"/>
    <d v="2025-10-13T00:00:00"/>
    <n v="9"/>
    <x v="0"/>
    <x v="0"/>
    <s v="IDR"/>
    <s v="1400000466"/>
    <n v="15000000000"/>
    <s v=" DIVIDEN ST TAHUN BUKU 2024"/>
    <d v="2025-10-13T00:00:00"/>
    <s v="1800000346"/>
    <x v="17"/>
  </r>
  <r>
    <n v="101490"/>
    <x v="15"/>
    <x v="0"/>
    <s v="1400123701"/>
    <s v="11125421"/>
    <s v="PAID BY CMS BANK SYARIAH INDONESIA KC SURABAYA BAS"/>
    <d v="2025-10-23T00:00:00"/>
    <d v="2025-10-23T00:00:00"/>
    <x v="9"/>
    <x v="0"/>
    <d v="2025-10-30T00:00:00"/>
    <n v="-7"/>
    <x v="1"/>
    <x v="0"/>
    <s v="IDR"/>
    <s v="1800000647"/>
    <n v="1160838"/>
    <s v="Biaya Pemusnahan Limbah RDF PP ex PT PBI"/>
    <d v="2025-09-30T00:00:00"/>
    <s v="1800000647"/>
    <x v="0"/>
  </r>
  <r>
    <n v="100120"/>
    <x v="24"/>
    <x v="0"/>
    <s v="1400000492"/>
    <s v="11125421"/>
    <s v="PAID BY CMS BANK SYARIAH INDONESIA KC SURABAYA BAS"/>
    <d v="2025-10-23T00:00:00"/>
    <d v="2025-10-23T00:00:00"/>
    <x v="9"/>
    <x v="0"/>
    <d v="2025-10-31T00:00:00"/>
    <n v="-8"/>
    <x v="1"/>
    <x v="0"/>
    <s v="IDR"/>
    <s v="1800000451"/>
    <n v="4842996"/>
    <s v="Tagihan Listrik TELKOMSEL - September 2025"/>
    <d v="2025-10-01T00:00:00"/>
    <s v="1800000451"/>
    <x v="1"/>
  </r>
  <r>
    <n v="101490"/>
    <x v="15"/>
    <x v="0"/>
    <s v="1400123700"/>
    <s v="11125421"/>
    <s v="PAID BY CMS BANK SYARIAH INDONESIA KC SURABAYA BAS"/>
    <d v="2025-10-23T00:00:00"/>
    <d v="2025-10-23T00:00:00"/>
    <x v="9"/>
    <x v="0"/>
    <d v="2025-10-30T00:00:00"/>
    <n v="-7"/>
    <x v="1"/>
    <x v="0"/>
    <s v="IDR"/>
    <s v="1800000644"/>
    <n v="16083678"/>
    <s v="Biaya Pemusnahan Limbah Bottom Ash NonB3 ex PT PBI"/>
    <d v="2025-09-30T00:00:00"/>
    <s v="1800000644"/>
    <x v="0"/>
  </r>
  <r>
    <n v="101493"/>
    <x v="57"/>
    <x v="0"/>
    <s v="1400123727"/>
    <s v="11125421"/>
    <s v="PAID BY CMS BANK SYARIAH INDONESIA KC SURABAYA BAS"/>
    <d v="2025-10-23T00:00:00"/>
    <d v="2025-10-23T00:00:00"/>
    <x v="9"/>
    <x v="0"/>
    <d v="2025-08-30T00:00:00"/>
    <n v="54"/>
    <x v="4"/>
    <x v="3"/>
    <s v="IDR"/>
    <s v="1800000522"/>
    <n v="38030820"/>
    <s v="Biaya Pemusnahan Limbah Sludge Paper ex PT SLG"/>
    <d v="2025-07-31T00:00:00"/>
    <s v="1800000522"/>
    <x v="0"/>
  </r>
  <r>
    <n v="101493"/>
    <x v="57"/>
    <x v="0"/>
    <s v="1400123728"/>
    <s v="11125421"/>
    <s v="PAID BY CMS BANK SYARIAH INDONESIA KC SURABAYA BAS"/>
    <d v="2025-10-23T00:00:00"/>
    <d v="2025-10-23T00:00:00"/>
    <x v="9"/>
    <x v="0"/>
    <d v="2025-08-30T00:00:00"/>
    <n v="54"/>
    <x v="4"/>
    <x v="3"/>
    <s v="IDR"/>
    <s v="1800000521"/>
    <n v="44113509"/>
    <s v="Biaya Pemusnahan Limbah FABA ex PT SLG"/>
    <d v="2025-07-31T00:00:00"/>
    <s v="1800000521"/>
    <x v="0"/>
  </r>
  <r>
    <n v="100137"/>
    <x v="4"/>
    <x v="1"/>
    <s v="1400000493"/>
    <s v="11121871"/>
    <s v="SWEEPING SEMEN GRESIK"/>
    <d v="2025-10-23T00:00:00"/>
    <d v="2025-10-23T00:00:00"/>
    <x v="9"/>
    <x v="0"/>
    <d v="2025-10-22T00:00:00"/>
    <n v="1"/>
    <x v="0"/>
    <x v="0"/>
    <s v="IDR"/>
    <s v="1400000491"/>
    <n v="10000000000"/>
    <s v=" PEMBAYARAN POKOK SHL GRESIK 26 SEPT 2018"/>
    <d v="2025-10-22T00:00:00"/>
    <s v="1800001507"/>
    <x v="2"/>
  </r>
  <r>
    <n v="100622"/>
    <x v="25"/>
    <x v="0"/>
    <s v="1400124180"/>
    <s v="11125421"/>
    <s v="PAID BY CMS BANK SYARIAH INDONESIA KC SURABAYA BAS"/>
    <d v="2025-10-24T00:00:00"/>
    <d v="2025-10-24T00:00:00"/>
    <x v="9"/>
    <x v="0"/>
    <d v="2025-07-30T00:00:00"/>
    <n v="86"/>
    <x v="5"/>
    <x v="4"/>
    <s v="IDR"/>
    <s v="1800000414"/>
    <n v="6236868"/>
    <s v="Biaya Pemusnahan Limbah Bottom Ash ex PT TJS"/>
    <d v="2025-06-30T00:00:00"/>
    <s v="1800000414"/>
    <x v="0"/>
  </r>
  <r>
    <n v="100622"/>
    <x v="25"/>
    <x v="0"/>
    <s v="1400124293"/>
    <s v="11125421"/>
    <s v="PAID BY CMS BANK SYARIAH INDONESIA KC SURABAYA BAS"/>
    <d v="2025-10-24T00:00:00"/>
    <d v="2025-10-24T00:00:00"/>
    <x v="9"/>
    <x v="0"/>
    <d v="2025-07-30T00:00:00"/>
    <n v="86"/>
    <x v="5"/>
    <x v="4"/>
    <s v="IDR"/>
    <s v="1800000415"/>
    <n v="7248300"/>
    <s v="Biaya Pemusnahan Limbah Sludge Paper ex PT TJS"/>
    <d v="2025-06-30T00:00:00"/>
    <s v="1800000415"/>
    <x v="0"/>
  </r>
  <r>
    <n v="100001"/>
    <x v="23"/>
    <x v="1"/>
    <s v="1400125200"/>
    <s v="11125421"/>
    <s v="PAID BY CMS BANK SYARIAH INDONESIA KC SURABAYA BAS"/>
    <d v="2025-10-27T00:00:00"/>
    <d v="2025-10-27T00:00:00"/>
    <x v="9"/>
    <x v="0"/>
    <d v="2025-10-30T00:00:00"/>
    <n v="-3"/>
    <x v="1"/>
    <x v="0"/>
    <s v="IDR"/>
    <s v="1800000606"/>
    <n v="434147"/>
    <s v="TAGIHAN LISTRIK KOPERASI KONSUMEN KWSG - AGUSTUS 2"/>
    <d v="2025-09-30T00:00:00"/>
    <s v="1800000606"/>
    <x v="1"/>
  </r>
  <r>
    <n v="100733"/>
    <x v="49"/>
    <x v="0"/>
    <s v="1400125951"/>
    <s v="11125421"/>
    <s v="PAID BY CMS BANK SYARIAH INDONESIA KC SURABAYA BAS"/>
    <d v="2025-10-27T00:00:00"/>
    <d v="2025-10-27T00:00:00"/>
    <x v="9"/>
    <x v="0"/>
    <d v="2025-10-30T00:00:00"/>
    <n v="-3"/>
    <x v="1"/>
    <x v="0"/>
    <s v="IDR"/>
    <s v="1800000632"/>
    <n v="5050500"/>
    <s v="Biaya Pemusnahan Limbah Karbon Aktif ex PT JSLH"/>
    <d v="2025-09-30T00:00:00"/>
    <s v="1800000632"/>
    <x v="0"/>
  </r>
  <r>
    <n v="100733"/>
    <x v="49"/>
    <x v="0"/>
    <s v="1400125952"/>
    <s v="11125421"/>
    <s v="PAID BY CMS BANK SYARIAH INDONESIA KC SURABAYA BAS"/>
    <d v="2025-10-27T00:00:00"/>
    <d v="2025-10-27T00:00:00"/>
    <x v="9"/>
    <x v="0"/>
    <d v="2025-10-30T00:00:00"/>
    <n v="-3"/>
    <x v="1"/>
    <x v="0"/>
    <s v="IDR"/>
    <s v="1800000633"/>
    <n v="7731150"/>
    <s v="Biaya Pemusnahan Limbah Sludge IPAL ex PT JSLH"/>
    <d v="2025-09-30T00:00:00"/>
    <s v="1800000633"/>
    <x v="0"/>
  </r>
  <r>
    <n v="100001"/>
    <x v="23"/>
    <x v="1"/>
    <s v="1400000494"/>
    <s v="11125421"/>
    <s v="PAID BY CMS BANK SYARIAH INDONESIA KC SURABAYA BAS"/>
    <d v="2025-10-27T00:00:00"/>
    <d v="2025-10-27T00:00:00"/>
    <x v="9"/>
    <x v="0"/>
    <d v="2025-10-30T00:00:00"/>
    <n v="-3"/>
    <x v="1"/>
    <x v="0"/>
    <s v="IDR"/>
    <s v="1800000425"/>
    <n v="10242829"/>
    <s v="Pot. Gaji Kary. Penugasan SIG - KWSG 08.2025"/>
    <d v="2025-09-30T00:00:00"/>
    <s v="1800000425"/>
    <x v="3"/>
  </r>
  <r>
    <n v="100018"/>
    <x v="35"/>
    <x v="1"/>
    <s v="1400000495"/>
    <s v="11125421"/>
    <s v="PAID BY CMS BANK SYARIAH INDONESIA KC SURABAYA BAS"/>
    <d v="2025-10-27T00:00:00"/>
    <d v="2025-10-27T00:00:00"/>
    <x v="9"/>
    <x v="0"/>
    <d v="2025-10-30T00:00:00"/>
    <n v="-3"/>
    <x v="1"/>
    <x v="0"/>
    <s v="IDR"/>
    <s v="1800000433"/>
    <n v="11620509"/>
    <s v="Pot. Gaji Kary. Penugasan SIG - SMBR 08.2025"/>
    <d v="2025-09-30T00:00:00"/>
    <s v="1800000433"/>
    <x v="3"/>
  </r>
  <r>
    <n v="100733"/>
    <x v="49"/>
    <x v="0"/>
    <s v="1400125953"/>
    <s v="11125421"/>
    <s v="PAID BY CMS BANK SYARIAH INDONESIA KC SURABAYA BAS"/>
    <d v="2025-10-27T00:00:00"/>
    <d v="2025-10-27T00:00:00"/>
    <x v="9"/>
    <x v="0"/>
    <d v="2025-10-30T00:00:00"/>
    <n v="-3"/>
    <x v="1"/>
    <x v="0"/>
    <s v="IDR"/>
    <s v="1800000631"/>
    <n v="202701873"/>
    <s v="Biaya Pemusnahan Limbah FA-BA ex PT JSLH"/>
    <d v="2025-09-30T00:00:00"/>
    <s v="1800000631"/>
    <x v="0"/>
  </r>
  <r>
    <n v="100137"/>
    <x v="4"/>
    <x v="1"/>
    <s v="1400000496"/>
    <s v="11121871"/>
    <s v="SWEEPING SEMEN GRESIK"/>
    <d v="2025-10-27T00:00:00"/>
    <d v="2025-10-27T00:00:00"/>
    <x v="9"/>
    <x v="0"/>
    <d v="2025-10-23T00:00:00"/>
    <n v="4"/>
    <x v="0"/>
    <x v="0"/>
    <s v="IDR"/>
    <s v="1400000493"/>
    <n v="10000000000"/>
    <s v=" PEMBAYARAN POKOK SHL GRESIK 26 SEPT 2018"/>
    <d v="2025-10-23T00:00:00"/>
    <s v="1800001507"/>
    <x v="2"/>
  </r>
  <r>
    <n v="100712"/>
    <x v="51"/>
    <x v="0"/>
    <s v="1400126498"/>
    <s v="11121161"/>
    <s v="Biaya Pemusnahan Limbah FA-BA ex PT AJT"/>
    <d v="2025-10-29T00:00:00"/>
    <d v="2025-10-29T00:00:00"/>
    <x v="9"/>
    <x v="0"/>
    <d v="2025-10-30T00:00:00"/>
    <n v="-1"/>
    <x v="1"/>
    <x v="0"/>
    <s v="IDR"/>
    <s v="1800000622"/>
    <n v="152538309"/>
    <s v="Biaya Pemusnahan Limbah FA-BA ex PT AJT"/>
    <d v="2025-09-30T00:00:00"/>
    <s v="1800000622"/>
    <x v="0"/>
  </r>
  <r>
    <n v="101284"/>
    <x v="54"/>
    <x v="1"/>
    <s v="1400000500"/>
    <s v="11121161"/>
    <s v="Pembayaran Bagi Hasil Tahun 2020-2021"/>
    <d v="2025-10-29T00:00:00"/>
    <d v="2025-10-29T00:00:00"/>
    <x v="9"/>
    <x v="0"/>
    <d v="2025-09-19T00:00:00"/>
    <n v="40"/>
    <x v="4"/>
    <x v="3"/>
    <s v="IDR"/>
    <s v="1400000411"/>
    <n v="200000000"/>
    <s v="Kurang Bayar Pembayaran Bagi Hasil Tahun 2020-2021"/>
    <d v="2025-09-19T00:00:00"/>
    <s v="1800000283"/>
    <x v="10"/>
  </r>
  <r>
    <n v="101798"/>
    <x v="52"/>
    <x v="0"/>
    <s v="1400000499"/>
    <s v="11125421"/>
    <s v="PAID BY CMS BANK SYARIAH INDONESIA KC SURABAYA BAS"/>
    <d v="2025-10-29T00:00:00"/>
    <d v="2025-10-29T00:00:00"/>
    <x v="9"/>
    <x v="0"/>
    <d v="2025-10-31T00:00:00"/>
    <n v="-2"/>
    <x v="1"/>
    <x v="0"/>
    <s v="IDR"/>
    <s v="1800000468"/>
    <n v="428812456"/>
    <s v="PENAGIHAN SHARING PROFIT BULAN SEPTEMBER 2025"/>
    <d v="2025-10-01T00:00:00"/>
    <s v="1800000468"/>
    <x v="10"/>
  </r>
  <r>
    <n v="100137"/>
    <x v="4"/>
    <x v="1"/>
    <s v="1400000498"/>
    <s v="11121161"/>
    <s v="jual Beli Batu Gamping 2019"/>
    <d v="2025-10-29T00:00:00"/>
    <d v="2025-10-29T00:00:00"/>
    <x v="9"/>
    <x v="0"/>
    <d v="2022-05-30T00:00:00"/>
    <n v="1248"/>
    <x v="6"/>
    <x v="5"/>
    <s v="IDR"/>
    <s v="0100004064"/>
    <n v="3266370361"/>
    <s v="Jual Beli Batu Gamping 2019"/>
    <d v="2022-05-30T00:00:00"/>
    <s v="1800000670"/>
    <x v="16"/>
  </r>
  <r>
    <n v="100137"/>
    <x v="4"/>
    <x v="1"/>
    <s v="1400000497"/>
    <s v="11121161"/>
    <s v=" jual Beli Batu Gamping September 2020"/>
    <d v="2025-10-29T00:00:00"/>
    <d v="2025-10-29T00:00:00"/>
    <x v="9"/>
    <x v="0"/>
    <d v="2021-09-28T00:00:00"/>
    <n v="1492"/>
    <x v="6"/>
    <x v="5"/>
    <s v="IDR"/>
    <s v="0100005048"/>
    <n v="6772074535"/>
    <s v="Jual Beli Batu Gamping September 2020"/>
    <d v="2021-09-28T00:00:00"/>
    <s v="1800000306"/>
    <x v="16"/>
  </r>
  <r>
    <n v="100137"/>
    <x v="4"/>
    <x v="1"/>
    <s v="1400000501"/>
    <s v="11121871"/>
    <s v="SWEEPING SEMEN GRESIK"/>
    <d v="2025-10-29T00:00:00"/>
    <d v="2025-10-29T00:00:00"/>
    <x v="9"/>
    <x v="0"/>
    <d v="2025-10-27T00:00:00"/>
    <n v="2"/>
    <x v="0"/>
    <x v="0"/>
    <s v="IDR"/>
    <s v="1400000496"/>
    <n v="10000000000"/>
    <s v=" PEMBAYARAN POKOK SHL GRESIK 26 SEPT 2018"/>
    <d v="2025-10-27T00:00:00"/>
    <s v="1800001507"/>
    <x v="2"/>
  </r>
  <r>
    <n v="101691"/>
    <x v="10"/>
    <x v="0"/>
    <s v="1400126917"/>
    <s v="11125421"/>
    <s v="PAID BY CMS BANK SYARIAH INDONESIA KC SURABAYA BAS"/>
    <d v="2025-10-30T00:00:00"/>
    <d v="2025-10-30T00:00:00"/>
    <x v="9"/>
    <x v="0"/>
    <d v="2025-10-30T00:00:00"/>
    <n v="0"/>
    <x v="0"/>
    <x v="0"/>
    <s v="IDR"/>
    <s v="1800000624"/>
    <n v="5605389"/>
    <s v="Biaya Pemusnahan Limbah Sludge Cat ex PT BLHK"/>
    <d v="2025-09-30T00:00:00"/>
    <s v="1800000624"/>
    <x v="0"/>
  </r>
  <r>
    <n v="100137"/>
    <x v="4"/>
    <x v="1"/>
    <s v="1400000502"/>
    <s v="11121871"/>
    <s v="SWEEPING SEMEN GRESIK"/>
    <d v="2025-10-30T00:00:00"/>
    <d v="2025-10-30T00:00:00"/>
    <x v="9"/>
    <x v="0"/>
    <d v="2025-10-29T00:00:00"/>
    <n v="1"/>
    <x v="0"/>
    <x v="0"/>
    <s v="IDR"/>
    <s v="1400000501"/>
    <n v="20000000000"/>
    <s v=" PEMBAYARAN POKOK SHL GRESIK 26 SEPT 2018"/>
    <d v="2025-10-29T00:00:00"/>
    <s v="1800001507"/>
    <x v="2"/>
  </r>
  <r>
    <n v="100050"/>
    <x v="111"/>
    <x v="0"/>
    <s v="1400128321"/>
    <s v="11121161"/>
    <s v="TAGIHAN AIR CV. MAHKOTA KATERING - Okt 24"/>
    <d v="2025-10-31T00:00:00"/>
    <d v="2025-10-31T00:00:00"/>
    <x v="9"/>
    <x v="0"/>
    <d v="2024-12-30T00:00:00"/>
    <n v="305"/>
    <x v="2"/>
    <x v="1"/>
    <s v="IDR"/>
    <s v="1800000704"/>
    <n v="1239700"/>
    <s v="TAGIHAN AIR CV. MAHKOTA KATERING - Okt 24"/>
    <d v="2024-11-30T00:00:00"/>
    <s v="1800000704"/>
    <x v="6"/>
  </r>
  <r>
    <n v="100050"/>
    <x v="111"/>
    <x v="0"/>
    <s v="1400128321"/>
    <s v="11121161"/>
    <s v="TAGIHAN AIR CV. MAHKOTA KATERING - Okt 24"/>
    <d v="2025-10-31T00:00:00"/>
    <d v="2025-10-31T00:00:00"/>
    <x v="9"/>
    <x v="0"/>
    <d v="2024-12-30T00:00:00"/>
    <n v="305"/>
    <x v="2"/>
    <x v="1"/>
    <s v="IDR"/>
    <s v="1800000703"/>
    <n v="1929859"/>
    <s v="TAGIHAN LISTRIK CV. MAHKOTA KATERING - Okt 24"/>
    <d v="2024-11-30T00:00:00"/>
    <s v="1800000703"/>
    <x v="1"/>
  </r>
  <r>
    <n v="101796"/>
    <x v="104"/>
    <x v="0"/>
    <s v="1400128320"/>
    <s v="11121161"/>
    <s v="Pemusnahan Limbah Sludge IPAL MNS ex PT RTS"/>
    <d v="2025-10-31T00:00:00"/>
    <d v="2025-10-31T00:00:00"/>
    <x v="9"/>
    <x v="0"/>
    <d v="2024-10-30T00:00:00"/>
    <n v="366"/>
    <x v="6"/>
    <x v="5"/>
    <s v="IDR"/>
    <s v="1800000611"/>
    <n v="3000000"/>
    <s v="Biaya Pemusnahan Limbah Sludge IPAL MNS ex PT RTS"/>
    <d v="2024-09-30T00:00:00"/>
    <s v="1800000611"/>
    <x v="0"/>
  </r>
  <r>
    <n v="100014"/>
    <x v="105"/>
    <x v="1"/>
    <s v="1400000503"/>
    <s v="11121161"/>
    <s v="Pot. Gaji Kary. Penugasan SIG - ST 07.2025"/>
    <d v="2025-10-31T00:00:00"/>
    <d v="2025-10-31T00:00:00"/>
    <x v="9"/>
    <x v="0"/>
    <d v="2025-09-30T00:00:00"/>
    <n v="31"/>
    <x v="4"/>
    <x v="3"/>
    <s v="IDR"/>
    <s v="1800000394"/>
    <n v="13933698"/>
    <s v="Pot. Gaji Kary. Penugasan SIG - ST 07.2025"/>
    <d v="2025-08-31T00:00:00"/>
    <s v="1800000394"/>
    <x v="3"/>
  </r>
  <r>
    <n v="101118"/>
    <x v="53"/>
    <x v="0"/>
    <s v="1400128188"/>
    <s v="11125421"/>
    <s v="PAID BY CMS BANK SYARIAH INDONESIA KC SURABAYA BAS"/>
    <d v="2025-11-03T00:00:00"/>
    <d v="2025-11-03T00:00:00"/>
    <x v="10"/>
    <x v="0"/>
    <d v="2025-10-30T00:00:00"/>
    <n v="4"/>
    <x v="0"/>
    <x v="0"/>
    <s v="IDR"/>
    <s v="1800000655"/>
    <n v="713064"/>
    <s v="Biaya Pemusnahan Limbah Non B3 ex PT SPD"/>
    <d v="2025-09-30T00:00:00"/>
    <s v="1800000655"/>
    <x v="0"/>
  </r>
  <r>
    <n v="101118"/>
    <x v="53"/>
    <x v="0"/>
    <s v="1400128187"/>
    <s v="11125421"/>
    <s v="PAID BY CMS BANK SYARIAH INDONESIA KC SURABAYA BAS"/>
    <d v="2025-11-03T00:00:00"/>
    <d v="2025-11-03T00:00:00"/>
    <x v="10"/>
    <x v="0"/>
    <d v="2025-10-30T00:00:00"/>
    <n v="4"/>
    <x v="0"/>
    <x v="0"/>
    <s v="IDR"/>
    <s v="1800000654"/>
    <n v="102992904"/>
    <s v="Biaya Pemusnahan Limbah Bottom Ash ex PT SPD"/>
    <d v="2025-09-30T00:00:00"/>
    <s v="1800000654"/>
    <x v="0"/>
  </r>
  <r>
    <n v="100160"/>
    <x v="103"/>
    <x v="1"/>
    <s v="1400000505"/>
    <s v="11125421"/>
    <s v="PAID BY CMS BANK SYARIAH INDONESIA KC SURABAYA BAS"/>
    <d v="2025-11-04T00:00:00"/>
    <d v="2025-11-04T00:00:00"/>
    <x v="10"/>
    <x v="0"/>
    <d v="2025-07-30T00:00:00"/>
    <n v="97"/>
    <x v="3"/>
    <x v="2"/>
    <s v="IDR"/>
    <s v="1800000308"/>
    <n v="13803000"/>
    <s v="Penagihan Penyediaan Air Bersih Juni 2025"/>
    <d v="2025-06-30T00:00:00"/>
    <s v="1800000308"/>
    <x v="6"/>
  </r>
  <r>
    <n v="100137"/>
    <x v="4"/>
    <x v="1"/>
    <s v="1400000504"/>
    <s v="11121871"/>
    <s v="SWEEPING GRESIK"/>
    <d v="2025-11-04T00:00:00"/>
    <d v="2025-11-04T00:00:00"/>
    <x v="10"/>
    <x v="0"/>
    <d v="2025-10-30T00:00:00"/>
    <n v="5"/>
    <x v="0"/>
    <x v="0"/>
    <s v="IDR"/>
    <s v="1400000502"/>
    <n v="10000000000"/>
    <s v=" PEMBAYARAN POKOK SHL GRESIK 26 SEPT 2018"/>
    <d v="2025-10-30T00:00:00"/>
    <s v="1800001507"/>
    <x v="2"/>
  </r>
  <r>
    <n v="100522"/>
    <x v="124"/>
    <x v="1"/>
    <s v="1400000506"/>
    <s v="11125421"/>
    <s v="PAID BY CMS BANK SYARIAH INDONESIA KC SURABAYA BAS"/>
    <d v="2025-11-05T00:00:00"/>
    <d v="2025-11-05T00:00:00"/>
    <x v="10"/>
    <x v="0"/>
    <d v="2025-10-30T00:00:00"/>
    <n v="6"/>
    <x v="0"/>
    <x v="0"/>
    <s v="IDR"/>
    <s v="1800000437"/>
    <n v="4200025"/>
    <s v="Pot. Gaji Kary. Penugasan SIG - SKI 08.2025"/>
    <d v="2025-09-30T00:00:00"/>
    <s v="1800000437"/>
    <x v="3"/>
  </r>
  <r>
    <n v="100160"/>
    <x v="103"/>
    <x v="1"/>
    <s v="1400000507"/>
    <s v="11125421"/>
    <s v="PAID BY CMS BANK SYARIAH INDONESIA KC SURABAYA BAS"/>
    <d v="2025-11-05T00:00:00"/>
    <d v="2025-11-05T00:00:00"/>
    <x v="10"/>
    <x v="0"/>
    <d v="2025-08-30T00:00:00"/>
    <n v="67"/>
    <x v="5"/>
    <x v="4"/>
    <s v="IDR"/>
    <s v="1800000359"/>
    <n v="12593900"/>
    <s v="Penagihan Penyediaan Air Bersih Juli 2025"/>
    <d v="2025-07-31T00:00:00"/>
    <s v="1800000359"/>
    <x v="6"/>
  </r>
  <r>
    <n v="100013"/>
    <x v="102"/>
    <x v="1"/>
    <s v="1400000508"/>
    <s v="11121871"/>
    <s v="SWEEPING PADANG"/>
    <d v="2025-11-05T00:00:00"/>
    <d v="2025-11-05T00:00:00"/>
    <x v="10"/>
    <x v="0"/>
    <d v="2025-10-10T00:00:00"/>
    <n v="26"/>
    <x v="0"/>
    <x v="0"/>
    <s v="IDR"/>
    <s v="1400000464"/>
    <n v="30000000000"/>
    <s v=" DIVIDEN SP TAHUN BUKU 2024"/>
    <d v="2025-10-10T00:00:00"/>
    <s v="1800000345"/>
    <x v="17"/>
  </r>
  <r>
    <n v="101490"/>
    <x v="15"/>
    <x v="0"/>
    <s v="1400129106"/>
    <s v="11125421"/>
    <s v="PAID BY CMS BANK SYARIAH INDONESIA KC SURABAYA BAS"/>
    <d v="2025-11-06T00:00:00"/>
    <d v="2025-11-06T00:00:00"/>
    <x v="10"/>
    <x v="0"/>
    <d v="2025-10-30T00:00:00"/>
    <n v="7"/>
    <x v="0"/>
    <x v="0"/>
    <s v="IDR"/>
    <s v="1800000648"/>
    <n v="13231200"/>
    <s v="Biaya Pemusnahan Limbah Sludge IPAL ex PT PBI"/>
    <d v="2025-09-30T00:00:00"/>
    <s v="1800000648"/>
    <x v="0"/>
  </r>
  <r>
    <n v="101490"/>
    <x v="15"/>
    <x v="0"/>
    <s v="1400129104"/>
    <s v="11125421"/>
    <s v="PAID BY CMS BANK SYARIAH INDONESIA KC SURABAYA BAS"/>
    <d v="2025-11-06T00:00:00"/>
    <d v="2025-11-06T00:00:00"/>
    <x v="10"/>
    <x v="0"/>
    <d v="2025-10-30T00:00:00"/>
    <n v="7"/>
    <x v="0"/>
    <x v="0"/>
    <s v="IDR"/>
    <s v="1800000646"/>
    <n v="13802850"/>
    <s v="Biaya Pemusnahan Limbah Karbon Aktif ex PT PBI"/>
    <d v="2025-09-30T00:00:00"/>
    <s v="1800000646"/>
    <x v="0"/>
  </r>
  <r>
    <n v="101490"/>
    <x v="15"/>
    <x v="0"/>
    <s v="1400129107"/>
    <s v="11125421"/>
    <s v="PAID BY CMS BANK SYARIAH INDONESIA KC SURABAYA BAS"/>
    <d v="2025-11-06T00:00:00"/>
    <d v="2025-11-06T00:00:00"/>
    <x v="10"/>
    <x v="0"/>
    <d v="2025-10-30T00:00:00"/>
    <n v="7"/>
    <x v="0"/>
    <x v="0"/>
    <s v="IDR"/>
    <s v="1800000649"/>
    <n v="35467164"/>
    <s v="Biaya Pemusnahan Limbah Sludge Non B3 ex PT PBI"/>
    <d v="2025-09-30T00:00:00"/>
    <s v="1800000649"/>
    <x v="0"/>
  </r>
  <r>
    <n v="101490"/>
    <x v="15"/>
    <x v="0"/>
    <s v="1400129103"/>
    <s v="11125421"/>
    <s v="PAID BY CMS BANK SYARIAH INDONESIA KC SURABAYA BAS"/>
    <d v="2025-11-06T00:00:00"/>
    <d v="2025-11-06T00:00:00"/>
    <x v="10"/>
    <x v="0"/>
    <d v="2025-10-30T00:00:00"/>
    <n v="7"/>
    <x v="0"/>
    <x v="0"/>
    <s v="IDR"/>
    <s v="1800000650"/>
    <n v="41187660"/>
    <s v="Biaya Pemusnahan Limbah Sludge Paper ex PT PBI"/>
    <d v="2025-09-30T00:00:00"/>
    <s v="1800000650"/>
    <x v="0"/>
  </r>
  <r>
    <n v="101490"/>
    <x v="15"/>
    <x v="0"/>
    <s v="1400129105"/>
    <s v="11125421"/>
    <s v="PAID BY CMS BANK SYARIAH INDONESIA KC SURABAYA BAS"/>
    <d v="2025-11-06T00:00:00"/>
    <d v="2025-11-06T00:00:00"/>
    <x v="10"/>
    <x v="0"/>
    <d v="2025-10-30T00:00:00"/>
    <n v="7"/>
    <x v="0"/>
    <x v="0"/>
    <s v="IDR"/>
    <s v="1800000645"/>
    <n v="62103723"/>
    <s v="Biaya Pemusnahan Limbah FA-BA ex PT PBI"/>
    <d v="2025-09-30T00:00:00"/>
    <s v="1800000645"/>
    <x v="0"/>
  </r>
  <r>
    <n v="100137"/>
    <x v="4"/>
    <x v="1"/>
    <s v="1400000509"/>
    <s v="11121161"/>
    <s v="bayar retribusi , Residual PPh 22_SG"/>
    <d v="2025-11-06T00:00:00"/>
    <d v="2025-11-06T00:00:00"/>
    <x v="10"/>
    <x v="0"/>
    <d v="2024-05-31T00:00:00"/>
    <n v="524"/>
    <x v="6"/>
    <x v="5"/>
    <s v="IDR"/>
    <s v="0100004930"/>
    <n v="4723602705"/>
    <s v="Residual PPh 22_SG"/>
    <d v="2024-05-31T00:00:00"/>
    <s v="1800000669"/>
    <x v="12"/>
  </r>
  <r>
    <n v="101901"/>
    <x v="88"/>
    <x v="0"/>
    <s v="1400000512"/>
    <s v="11121161"/>
    <s v="Uji Sett tim, Pull off &amp; Preparasi - Okt 2025"/>
    <d v="2025-11-07T00:00:00"/>
    <d v="2025-11-07T00:00:00"/>
    <x v="10"/>
    <x v="0"/>
    <d v="2025-10-31T00:00:00"/>
    <n v="7"/>
    <x v="0"/>
    <x v="0"/>
    <s v="IDR"/>
    <s v="1800000511"/>
    <n v="458430"/>
    <s v="Uji Sett tim, Pull off &amp; Preparasi - Okt 2025"/>
    <d v="2025-10-31T00:00:00"/>
    <s v="1800000511"/>
    <x v="11"/>
  </r>
  <r>
    <n v="100069"/>
    <x v="14"/>
    <x v="0"/>
    <s v="1400129573"/>
    <s v="11121161"/>
    <s v="TAGIHAN LISTRIK BANK MANDIRI"/>
    <d v="2025-11-07T00:00:00"/>
    <d v="2025-11-07T00:00:00"/>
    <x v="10"/>
    <x v="0"/>
    <d v="2025-06-30T00:00:00"/>
    <n v="130"/>
    <x v="2"/>
    <x v="1"/>
    <s v="IDR"/>
    <s v="1800000285"/>
    <n v="471808"/>
    <s v="TAGIHAN LISTRIK ATM KPSI BANK MANDIRI"/>
    <d v="2025-05-31T00:00:00"/>
    <s v="1800000285"/>
    <x v="1"/>
  </r>
  <r>
    <n v="100069"/>
    <x v="14"/>
    <x v="0"/>
    <s v="1400129574"/>
    <s v="11121161"/>
    <s v="TAGIHAN LISTRIK BANK MANDIRI JUN25"/>
    <d v="2025-11-07T00:00:00"/>
    <d v="2025-11-07T00:00:00"/>
    <x v="10"/>
    <x v="0"/>
    <d v="2025-08-30T00:00:00"/>
    <n v="69"/>
    <x v="5"/>
    <x v="4"/>
    <s v="IDR"/>
    <s v="1800000450"/>
    <n v="671621"/>
    <s v="TAGIHAN LISTRIK ATM KPSI BANK MANDIRI JUNI 25"/>
    <d v="2025-07-31T00:00:00"/>
    <s v="1800000450"/>
    <x v="1"/>
  </r>
  <r>
    <n v="100142"/>
    <x v="45"/>
    <x v="0"/>
    <s v="1400129572"/>
    <s v="11121161"/>
    <s v="Tagihan Listrik INDOSAT Apr 25"/>
    <d v="2025-11-07T00:00:00"/>
    <d v="2025-11-07T00:00:00"/>
    <x v="10"/>
    <x v="0"/>
    <d v="2025-07-31T00:00:00"/>
    <n v="99"/>
    <x v="3"/>
    <x v="2"/>
    <s v="IDR"/>
    <s v="1800000449"/>
    <n v="1705712"/>
    <s v="Tagihan Listrik INDOSAT Apr 25"/>
    <d v="2025-07-01T00:00:00"/>
    <s v="1800000449"/>
    <x v="1"/>
  </r>
  <r>
    <n v="100069"/>
    <x v="14"/>
    <x v="0"/>
    <s v="1400129573"/>
    <s v="11121161"/>
    <s v="TAGIHAN LISTRIK BANK MANDIRI"/>
    <d v="2025-11-07T00:00:00"/>
    <d v="2025-11-07T00:00:00"/>
    <x v="10"/>
    <x v="0"/>
    <d v="2025-06-30T00:00:00"/>
    <n v="130"/>
    <x v="2"/>
    <x v="1"/>
    <s v="IDR"/>
    <s v="1800000286"/>
    <n v="1973016"/>
    <s v="TAGIHAN LISTRIK KCP BANK MANDIRI"/>
    <d v="2025-05-31T00:00:00"/>
    <s v="1800000286"/>
    <x v="1"/>
  </r>
  <r>
    <n v="100069"/>
    <x v="14"/>
    <x v="0"/>
    <s v="1400129574"/>
    <s v="11121161"/>
    <s v="TAGIHAN LISTRIK BANK MANDIRI JUN25"/>
    <d v="2025-11-07T00:00:00"/>
    <d v="2025-11-07T00:00:00"/>
    <x v="10"/>
    <x v="0"/>
    <d v="2025-08-30T00:00:00"/>
    <n v="69"/>
    <x v="5"/>
    <x v="4"/>
    <s v="IDR"/>
    <s v="1800000451"/>
    <n v="2844448"/>
    <s v="TAGIHAN LISTRIK KCP BANK MANDIRI JUNI 25"/>
    <d v="2025-07-31T00:00:00"/>
    <s v="1800000451"/>
    <x v="1"/>
  </r>
  <r>
    <n v="100160"/>
    <x v="103"/>
    <x v="1"/>
    <s v="1400000510"/>
    <s v="11121161"/>
    <s v="PAID BY CMS BANK MANDIRI KC GRESIK RN 2100001764"/>
    <d v="2025-11-07T00:00:00"/>
    <d v="2025-11-07T00:00:00"/>
    <x v="10"/>
    <x v="0"/>
    <d v="2025-09-30T00:00:00"/>
    <n v="38"/>
    <x v="4"/>
    <x v="3"/>
    <s v="IDR"/>
    <s v="1800000412"/>
    <n v="16873900"/>
    <s v="Penagihan Penyediaan Air Bersih Agustus 2025"/>
    <d v="2025-08-31T00:00:00"/>
    <s v="1800000412"/>
    <x v="6"/>
  </r>
  <r>
    <n v="100008"/>
    <x v="63"/>
    <x v="1"/>
    <s v="1400000511"/>
    <s v="11121161"/>
    <s v="Pot. Gaji Kary. Penugasan SIG - IKSG 06.2025"/>
    <d v="2025-11-07T00:00:00"/>
    <d v="2025-11-07T00:00:00"/>
    <x v="10"/>
    <x v="0"/>
    <d v="2025-08-30T00:00:00"/>
    <n v="69"/>
    <x v="5"/>
    <x v="4"/>
    <s v="IDR"/>
    <s v="1800000327"/>
    <n v="25397103"/>
    <s v="Pot. Gaji Kary. Penugasan SIG - IKSG 06.2025"/>
    <d v="2025-07-31T00:00:00"/>
    <s v="1800000327"/>
    <x v="3"/>
  </r>
  <r>
    <n v="101944"/>
    <x v="164"/>
    <x v="0"/>
    <s v="1400130385"/>
    <s v="11121161"/>
    <s v="UM PDP GS SEP25 SULIANA"/>
    <d v="2025-11-10T00:00:00"/>
    <d v="2025-11-10T00:00:00"/>
    <x v="10"/>
    <x v="0"/>
    <d v="2025-10-31T00:00:00"/>
    <n v="10"/>
    <x v="0"/>
    <x v="0"/>
    <s v="IDR"/>
    <s v="1800000671"/>
    <n v="2000000"/>
    <s v="PENDAPATAN GRAHA SANDIYA SEPTEMBER 2025"/>
    <d v="2025-10-31T00:00:00"/>
    <s v="1800000671"/>
    <x v="7"/>
  </r>
  <r>
    <n v="101945"/>
    <x v="165"/>
    <x v="0"/>
    <s v="1400130384"/>
    <s v="11121161"/>
    <s v="UM PDP GS SEP25 AHMAD GHOZI"/>
    <d v="2025-11-10T00:00:00"/>
    <d v="2025-11-10T00:00:00"/>
    <x v="10"/>
    <x v="0"/>
    <d v="2202-10-31T00:00:00"/>
    <n v="-64637"/>
    <x v="1"/>
    <x v="0"/>
    <s v="IDR"/>
    <s v="1800000672"/>
    <n v="2000000"/>
    <s v="PENDAPATAN GRAHA SANDIYA SEPTEMBER 2025"/>
    <d v="2202-10-31T00:00:00"/>
    <s v="1800000672"/>
    <x v="7"/>
  </r>
  <r>
    <n v="101946"/>
    <x v="166"/>
    <x v="0"/>
    <s v="1400130380"/>
    <s v="11121161"/>
    <s v="UM PDP GS SEP25 ADITYA IQBAL M"/>
    <d v="2025-11-10T00:00:00"/>
    <d v="2025-11-10T00:00:00"/>
    <x v="10"/>
    <x v="0"/>
    <d v="2202-10-31T00:00:00"/>
    <n v="-64637"/>
    <x v="1"/>
    <x v="0"/>
    <s v="IDR"/>
    <s v="1800000673"/>
    <n v="2000000"/>
    <s v="PENDAPATAN GRAHA SANDIYA SEPTEMBER 2025"/>
    <d v="2202-10-31T00:00:00"/>
    <s v="1800000673"/>
    <x v="7"/>
  </r>
  <r>
    <n v="101947"/>
    <x v="167"/>
    <x v="0"/>
    <s v="1400130383"/>
    <s v="11121161"/>
    <s v="UM PDP GS SEP25 PRATIWI INDAH N"/>
    <d v="2025-11-10T00:00:00"/>
    <d v="2025-11-10T00:00:00"/>
    <x v="10"/>
    <x v="0"/>
    <d v="2025-10-31T00:00:00"/>
    <n v="10"/>
    <x v="0"/>
    <x v="0"/>
    <s v="IDR"/>
    <s v="1800000674"/>
    <n v="2000000"/>
    <s v="PENDAPATAN GRAHA SANDIYA SEPTEMBER 2025"/>
    <d v="2025-10-31T00:00:00"/>
    <s v="1800000674"/>
    <x v="7"/>
  </r>
  <r>
    <n v="100126"/>
    <x v="12"/>
    <x v="0"/>
    <s v="1400130378"/>
    <s v="11121161"/>
    <s v="Biaya Pemusnahan Limbah Resin ex PT TMI"/>
    <d v="2025-11-10T00:00:00"/>
    <d v="2025-11-10T00:00:00"/>
    <x v="10"/>
    <x v="0"/>
    <d v="2024-12-30T00:00:00"/>
    <n v="315"/>
    <x v="2"/>
    <x v="1"/>
    <s v="IDR"/>
    <s v="1800000752"/>
    <n v="9906750"/>
    <s v="Biaya Pemusnahan Limbah Resin ex PT TMI"/>
    <d v="2024-11-30T00:00:00"/>
    <s v="1800000752"/>
    <x v="0"/>
  </r>
  <r>
    <n v="101875"/>
    <x v="168"/>
    <x v="0"/>
    <s v="1400130387"/>
    <s v="11121161"/>
    <s v="PEL PDP GS SEP25 TITIK NURHAYATI"/>
    <d v="2025-11-10T00:00:00"/>
    <d v="2025-11-10T00:00:00"/>
    <x v="10"/>
    <x v="0"/>
    <d v="2025-10-31T00:00:00"/>
    <n v="10"/>
    <x v="0"/>
    <x v="0"/>
    <s v="IDR"/>
    <s v="1800000675"/>
    <n v="11950000"/>
    <s v="PENDAPATAN GRAHA SANDIYA SEPTEMBER 2025"/>
    <d v="2025-10-31T00:00:00"/>
    <s v="1800000675"/>
    <x v="7"/>
  </r>
  <r>
    <n v="101895"/>
    <x v="68"/>
    <x v="0"/>
    <s v="1400130382"/>
    <s v="11121161"/>
    <s v="PEL PDP GS SEP25 MOH. FAHRUDIN Z"/>
    <d v="2025-11-10T00:00:00"/>
    <d v="2025-11-10T00:00:00"/>
    <x v="10"/>
    <x v="0"/>
    <d v="2025-10-31T00:00:00"/>
    <n v="10"/>
    <x v="0"/>
    <x v="0"/>
    <s v="IDR"/>
    <s v="1800000681"/>
    <n v="12255500"/>
    <s v="PENDAPATAN GRAHA SANDIYA SEPTEMBER 2025"/>
    <d v="2025-10-31T00:00:00"/>
    <s v="1800000681"/>
    <x v="7"/>
  </r>
  <r>
    <n v="101927"/>
    <x v="143"/>
    <x v="0"/>
    <s v="1400130388"/>
    <s v="11121161"/>
    <s v="PEL PDP GS SEP25 AURA KHOIRISA"/>
    <d v="2025-11-10T00:00:00"/>
    <d v="2025-11-10T00:00:00"/>
    <x v="10"/>
    <x v="0"/>
    <d v="2025-10-31T00:00:00"/>
    <n v="10"/>
    <x v="0"/>
    <x v="0"/>
    <s v="IDR"/>
    <s v="1800000680"/>
    <n v="12315000"/>
    <s v="PENDAPATAN GRAHA SANDIYA SEPTEMBER 2025"/>
    <d v="2025-10-31T00:00:00"/>
    <s v="1800000680"/>
    <x v="7"/>
  </r>
  <r>
    <n v="101925"/>
    <x v="141"/>
    <x v="0"/>
    <s v="1400130386"/>
    <s v="11121161"/>
    <s v="PEL PDP GS SEP25 RIZAL AMPERAWANTO"/>
    <d v="2025-11-10T00:00:00"/>
    <d v="2025-11-10T00:00:00"/>
    <x v="10"/>
    <x v="0"/>
    <d v="2025-10-31T00:00:00"/>
    <n v="10"/>
    <x v="0"/>
    <x v="0"/>
    <s v="IDR"/>
    <s v="1800000676"/>
    <n v="12395000"/>
    <s v="PENDAPATAN GRAHA SANDIYA SEPTEMBER 2025"/>
    <d v="2025-10-31T00:00:00"/>
    <s v="1800000676"/>
    <x v="7"/>
  </r>
  <r>
    <n v="101940"/>
    <x v="160"/>
    <x v="0"/>
    <s v="1400130390"/>
    <s v="11121161"/>
    <s v="PEL PDP GS SEP25 CV MAHKOTA"/>
    <d v="2025-11-10T00:00:00"/>
    <d v="2025-11-10T00:00:00"/>
    <x v="10"/>
    <x v="0"/>
    <d v="2025-11-01T00:00:00"/>
    <n v="9"/>
    <x v="0"/>
    <x v="0"/>
    <s v="IDR"/>
    <s v="1800000679"/>
    <n v="12590000"/>
    <s v="PENDAPATAN GRAHA SANDIYA SEPTEMBER 2025"/>
    <d v="2025-10-02T00:00:00"/>
    <s v="1800000679"/>
    <x v="7"/>
  </r>
  <r>
    <n v="101926"/>
    <x v="142"/>
    <x v="0"/>
    <s v="1400130389"/>
    <s v="11121161"/>
    <s v="PEL PDP GS SEP25 FAJRIATI ALJABHATI"/>
    <d v="2025-11-10T00:00:00"/>
    <d v="2025-11-10T00:00:00"/>
    <x v="10"/>
    <x v="0"/>
    <d v="2025-10-31T00:00:00"/>
    <n v="10"/>
    <x v="0"/>
    <x v="0"/>
    <s v="IDR"/>
    <s v="1800000678"/>
    <n v="12680000"/>
    <s v="PENDAPATAN GRAHA SANDIYA SEPTEMBER 2025"/>
    <d v="2025-10-31T00:00:00"/>
    <s v="1800000678"/>
    <x v="7"/>
  </r>
  <r>
    <n v="101863"/>
    <x v="159"/>
    <x v="0"/>
    <s v="1400130381"/>
    <s v="11121161"/>
    <s v="PEL PDP GS SEP25 DR MOKH THO'IF SH"/>
    <d v="2025-11-10T00:00:00"/>
    <d v="2025-11-10T00:00:00"/>
    <x v="10"/>
    <x v="0"/>
    <d v="2025-10-31T00:00:00"/>
    <n v="10"/>
    <x v="0"/>
    <x v="0"/>
    <s v="IDR"/>
    <s v="1800000677"/>
    <n v="13933500"/>
    <s v="PENDAPATAN GRAHA SANDIYA SEPTEMBER 2025"/>
    <d v="2025-10-31T00:00:00"/>
    <s v="1800000677"/>
    <x v="7"/>
  </r>
  <r>
    <n v="101853"/>
    <x v="169"/>
    <x v="0"/>
    <s v="1400130391"/>
    <s v="11121161"/>
    <s v="PEL PDP GS SEP25 HIBRUL UMAM"/>
    <d v="2025-11-10T00:00:00"/>
    <d v="2025-11-10T00:00:00"/>
    <x v="10"/>
    <x v="0"/>
    <d v="2025-10-31T00:00:00"/>
    <n v="10"/>
    <x v="0"/>
    <x v="0"/>
    <s v="IDR"/>
    <s v="1800000682"/>
    <n v="18470000"/>
    <s v="PENDAPATAN GRAHA SANDIYA SEPTEMBER 2025"/>
    <d v="2025-10-31T00:00:00"/>
    <s v="1800000682"/>
    <x v="7"/>
  </r>
  <r>
    <n v="100146"/>
    <x v="2"/>
    <x v="0"/>
    <s v="1400130393"/>
    <s v="11125421"/>
    <s v="PAID BY CMS BANK SYARIAH INDONESIA KC SURABAYA BAS"/>
    <d v="2025-11-10T00:00:00"/>
    <d v="2025-11-10T00:00:00"/>
    <x v="10"/>
    <x v="0"/>
    <d v="2025-11-30T00:00:00"/>
    <n v="-20"/>
    <x v="1"/>
    <x v="0"/>
    <s v="IDR"/>
    <s v="1800000699"/>
    <n v="32737230"/>
    <s v="Biaya Pemusnahan Limbah FA-BA ex PT KMA"/>
    <d v="2025-10-31T00:00:00"/>
    <s v="1800000699"/>
    <x v="0"/>
  </r>
  <r>
    <n v="100028"/>
    <x v="3"/>
    <x v="0"/>
    <s v="1400130831"/>
    <s v="11125421"/>
    <s v="PAID BY CMS BANK SYARIAH INDONESIA KC SURABAYA BAS"/>
    <d v="2025-11-11T00:00:00"/>
    <d v="2025-11-11T00:00:00"/>
    <x v="10"/>
    <x v="0"/>
    <d v="2025-11-30T00:00:00"/>
    <n v="-19"/>
    <x v="1"/>
    <x v="0"/>
    <s v="IDR"/>
    <s v="1800000667"/>
    <n v="3142598"/>
    <s v="TAGIHAN LISTRIK BANK BNI 46"/>
    <d v="2025-10-31T00:00:00"/>
    <s v="1800000667"/>
    <x v="1"/>
  </r>
  <r>
    <n v="100146"/>
    <x v="2"/>
    <x v="0"/>
    <s v="1400130627"/>
    <s v="11125421"/>
    <s v="PAID BY CMS BANK SYARIAH INDONESIA KC SURABAYA BAS"/>
    <d v="2025-11-11T00:00:00"/>
    <d v="2025-11-11T00:00:00"/>
    <x v="10"/>
    <x v="0"/>
    <d v="2025-08-30T00:00:00"/>
    <n v="73"/>
    <x v="5"/>
    <x v="4"/>
    <s v="IDR"/>
    <s v="1800000505"/>
    <n v="12017970"/>
    <s v="Biaya Pemusnahan Limbah FABA ex PT KMA"/>
    <d v="2025-07-31T00:00:00"/>
    <s v="1800000505"/>
    <x v="0"/>
  </r>
  <r>
    <n v="100137"/>
    <x v="4"/>
    <x v="1"/>
    <s v="1400000513"/>
    <s v="11121871"/>
    <s v="SWEEPING GRESIK"/>
    <d v="2025-11-11T00:00:00"/>
    <d v="2025-11-11T00:00:00"/>
    <x v="10"/>
    <x v="0"/>
    <d v="2025-11-04T00:00:00"/>
    <n v="7"/>
    <x v="0"/>
    <x v="0"/>
    <s v="IDR"/>
    <s v="1400000504"/>
    <n v="10000000000"/>
    <s v=" PEMBAYARAN POKOK SHL GRESIK 26 SEPT 2018"/>
    <d v="2025-11-04T00:00:00"/>
    <s v="1800001507"/>
    <x v="2"/>
  </r>
  <r>
    <n v="100137"/>
    <x v="4"/>
    <x v="1"/>
    <s v="1400000514"/>
    <s v="11121871"/>
    <s v="SWEEPING GRESIK"/>
    <d v="2025-11-11T00:00:00"/>
    <d v="2025-11-11T00:00:00"/>
    <x v="10"/>
    <x v="0"/>
    <d v="2025-11-07T00:00:00"/>
    <n v="4"/>
    <x v="0"/>
    <x v="0"/>
    <s v="IDR"/>
    <s v="1400000513"/>
    <n v="10000000000"/>
    <s v=" PEMBAYARAN POKOK SHL GRESIK 26 SEPT 2018"/>
    <d v="2025-11-07T00:00:00"/>
    <s v="1800001507"/>
    <x v="2"/>
  </r>
  <r>
    <n v="101398"/>
    <x v="48"/>
    <x v="1"/>
    <s v="1400000516"/>
    <s v="11121161"/>
    <s v="PAID BY CMS BANK MANDIRI KC GRESIK RN 2100001688"/>
    <d v="2025-11-12T00:00:00"/>
    <d v="2025-11-12T00:00:00"/>
    <x v="10"/>
    <x v="0"/>
    <d v="2025-07-30T00:00:00"/>
    <n v="105"/>
    <x v="3"/>
    <x v="2"/>
    <s v="IDR"/>
    <s v="1800000292"/>
    <n v="27998265"/>
    <s v="Pot. Gaji Kary. Penugasan SIG - SBI 05.2025"/>
    <d v="2025-06-30T00:00:00"/>
    <s v="1800000292"/>
    <x v="3"/>
  </r>
  <r>
    <n v="101398"/>
    <x v="48"/>
    <x v="1"/>
    <s v="1400000515"/>
    <s v="11121161"/>
    <s v="PAID BY CMS BANK MANDIRI KC GRESIK RN 2100001661"/>
    <d v="2025-11-12T00:00:00"/>
    <d v="2025-11-12T00:00:00"/>
    <x v="10"/>
    <x v="0"/>
    <d v="2025-06-30T00:00:00"/>
    <n v="135"/>
    <x v="2"/>
    <x v="1"/>
    <s v="IDR"/>
    <s v="1800000240"/>
    <n v="29313606"/>
    <s v="Pot. Gaji Kary. Penugasan SIG - SBI 04.2025"/>
    <d v="2025-05-31T00:00:00"/>
    <s v="1800000240"/>
    <x v="3"/>
  </r>
  <r>
    <n v="101493"/>
    <x v="57"/>
    <x v="0"/>
    <s v="1400130996"/>
    <s v="11125421"/>
    <s v="PAID BY CMS BANK SYARIAH INDONESIA KC SURABAYA BAS"/>
    <d v="2025-11-12T00:00:00"/>
    <d v="2025-11-12T00:00:00"/>
    <x v="10"/>
    <x v="0"/>
    <d v="2025-09-30T00:00:00"/>
    <n v="43"/>
    <x v="4"/>
    <x v="3"/>
    <s v="IDR"/>
    <s v="1800000586"/>
    <n v="46933020"/>
    <s v="Biaya Pemusnahan Limbah Sludge Paper ex PT SLG"/>
    <d v="2025-08-31T00:00:00"/>
    <s v="1800000586"/>
    <x v="0"/>
  </r>
  <r>
    <n v="101493"/>
    <x v="57"/>
    <x v="0"/>
    <s v="1400130997"/>
    <s v="11125421"/>
    <s v="PAID BY CMS BANK SYARIAH INDONESIA KC SURABAYA BAS"/>
    <d v="2025-11-12T00:00:00"/>
    <d v="2025-11-12T00:00:00"/>
    <x v="10"/>
    <x v="0"/>
    <d v="2025-09-30T00:00:00"/>
    <n v="43"/>
    <x v="4"/>
    <x v="3"/>
    <s v="IDR"/>
    <s v="1800000585"/>
    <n v="114701961"/>
    <s v="Biaya Pemusnahan Limbah FABA ex PT SLG"/>
    <d v="2025-08-31T00:00:00"/>
    <s v="1800000585"/>
    <x v="0"/>
  </r>
  <r>
    <n v="101398"/>
    <x v="48"/>
    <x v="1"/>
    <s v="1400000517"/>
    <s v="11121161"/>
    <s v="PAID BY CMS BANK MANDIRI KC GRESIK RN 2100001789"/>
    <d v="2025-11-12T00:00:00"/>
    <d v="2025-11-12T00:00:00"/>
    <x v="10"/>
    <x v="0"/>
    <d v="2025-05-30T00:00:00"/>
    <n v="166"/>
    <x v="2"/>
    <x v="1"/>
    <s v="IDR"/>
    <s v="1800000201"/>
    <n v="2031061622"/>
    <s v="Beban BTK Kary. Penugasan SBI - SIG 03.2025"/>
    <d v="2025-04-30T00:00:00"/>
    <s v="1800000201"/>
    <x v="18"/>
  </r>
  <r>
    <n v="100002"/>
    <x v="26"/>
    <x v="1"/>
    <s v="1400131215"/>
    <s v="11125421"/>
    <s v="PAID BY CMS BANK SYARIAH INDONESIA KC SURABAYA BAS"/>
    <d v="2025-11-13T00:00:00"/>
    <d v="2025-11-13T00:00:00"/>
    <x v="10"/>
    <x v="0"/>
    <d v="2025-08-30T00:00:00"/>
    <n v="75"/>
    <x v="5"/>
    <x v="4"/>
    <s v="IDR"/>
    <s v="1800000488"/>
    <n v="192960"/>
    <s v="Tagihan Air Sanitasi SWA - Juni 2025"/>
    <d v="2025-07-31T00:00:00"/>
    <s v="1800000488"/>
    <x v="6"/>
  </r>
  <r>
    <n v="100002"/>
    <x v="26"/>
    <x v="1"/>
    <s v="1400131216"/>
    <s v="11125421"/>
    <s v="PAID BY CMS BANK SYARIAH INDONESIA KC SURABAYA BAS"/>
    <d v="2025-11-13T00:00:00"/>
    <d v="2025-11-13T00:00:00"/>
    <x v="10"/>
    <x v="0"/>
    <d v="2025-08-30T00:00:00"/>
    <n v="75"/>
    <x v="5"/>
    <x v="4"/>
    <s v="IDR"/>
    <s v="1800000487"/>
    <n v="283583"/>
    <s v="Tagihan Air Sanitasi SWA - Mei 2025"/>
    <d v="2025-07-31T00:00:00"/>
    <s v="1800000487"/>
    <x v="6"/>
  </r>
  <r>
    <n v="100002"/>
    <x v="26"/>
    <x v="1"/>
    <s v="1400000518"/>
    <s v="11125421"/>
    <s v="PAID BY CMS BANK SYARIAH INDONESIA KC SURABAYA BAS"/>
    <d v="2025-11-13T00:00:00"/>
    <d v="2025-11-13T00:00:00"/>
    <x v="10"/>
    <x v="0"/>
    <d v="2025-08-30T00:00:00"/>
    <n v="75"/>
    <x v="5"/>
    <x v="4"/>
    <s v="IDR"/>
    <s v="1800000356"/>
    <n v="500760"/>
    <s v="Penagihan Penyediaan Air Bersih Juli 2025"/>
    <d v="2025-07-31T00:00:00"/>
    <s v="1800000356"/>
    <x v="6"/>
  </r>
  <r>
    <n v="100002"/>
    <x v="26"/>
    <x v="1"/>
    <s v="1400131217"/>
    <s v="11125421"/>
    <s v="PAID BY CMS BANK SYARIAH INDONESIA KC SURABAYA BAS"/>
    <d v="2025-11-13T00:00:00"/>
    <d v="2025-11-13T00:00:00"/>
    <x v="10"/>
    <x v="0"/>
    <d v="2025-08-30T00:00:00"/>
    <n v="75"/>
    <x v="5"/>
    <x v="4"/>
    <s v="IDR"/>
    <s v="1800000484"/>
    <n v="4979224"/>
    <s v="Tagihan Listrik SWABINA Mei 25"/>
    <d v="2025-07-31T00:00:00"/>
    <s v="1800000484"/>
    <x v="1"/>
  </r>
  <r>
    <n v="100797"/>
    <x v="8"/>
    <x v="1"/>
    <s v="1400000519"/>
    <s v="11125421"/>
    <s v="PAID BY CMS BANK SYARIAH INDONESIA KC SURABAYA BAS"/>
    <d v="2025-11-13T00:00:00"/>
    <d v="2025-11-13T00:00:00"/>
    <x v="10"/>
    <x v="0"/>
    <d v="2025-10-30T00:00:00"/>
    <n v="14"/>
    <x v="0"/>
    <x v="0"/>
    <s v="IDR"/>
    <s v="1800000430"/>
    <n v="19862279"/>
    <s v="Pot. Gaji Kary. Penugasan SIG - SIB 08.2025"/>
    <d v="2025-09-30T00:00:00"/>
    <s v="1800000430"/>
    <x v="3"/>
  </r>
  <r>
    <n v="101398"/>
    <x v="48"/>
    <x v="1"/>
    <s v="1400131508"/>
    <s v="11121161"/>
    <s v="Biaya Pemusnahan Limbah Drilling Cutting ex PT SBI"/>
    <d v="2025-11-13T00:00:00"/>
    <d v="2025-11-13T00:00:00"/>
    <x v="10"/>
    <x v="0"/>
    <d v="2025-05-30T00:00:00"/>
    <n v="167"/>
    <x v="2"/>
    <x v="1"/>
    <s v="IDR"/>
    <s v="1800000268"/>
    <n v="1901341500"/>
    <s v="Biaya Pemusnahan Limbah Drilling Cutting ex PT SBI"/>
    <d v="2025-04-30T00:00:00"/>
    <s v="1800000268"/>
    <x v="0"/>
  </r>
  <r>
    <n v="101398"/>
    <x v="48"/>
    <x v="1"/>
    <s v="1400131509"/>
    <s v="11121161"/>
    <s v="Biaya Pemusnahan Limbah Drilling Cutting Ex PT. SB"/>
    <d v="2025-11-13T00:00:00"/>
    <d v="2025-11-13T00:00:00"/>
    <x v="10"/>
    <x v="0"/>
    <d v="2025-05-30T00:00:00"/>
    <n v="167"/>
    <x v="2"/>
    <x v="1"/>
    <s v="IDR"/>
    <s v="1800000269"/>
    <n v="2160770220"/>
    <s v="Biaya Pemusnahan Limbah Drilling Cutting ex PT SBI"/>
    <d v="2025-04-30T00:00:00"/>
    <s v="1800000269"/>
    <x v="0"/>
  </r>
  <r>
    <n v="100137"/>
    <x v="4"/>
    <x v="1"/>
    <s v="1400000520"/>
    <s v="11121871"/>
    <s v="SWEEPING SEMEN GRESIK"/>
    <d v="2025-11-13T00:00:00"/>
    <d v="2025-11-13T00:00:00"/>
    <x v="10"/>
    <x v="0"/>
    <d v="2025-12-11T00:00:00"/>
    <n v="-28"/>
    <x v="1"/>
    <x v="0"/>
    <s v="IDR"/>
    <s v="1400000514"/>
    <n v="10000000000"/>
    <s v=" PEMBAYARAN POKOK SHL GRESIK 26 SEPT 2018"/>
    <d v="2025-12-11T00:00:00"/>
    <s v="1800001507"/>
    <x v="2"/>
  </r>
  <r>
    <n v="101284"/>
    <x v="54"/>
    <x v="1"/>
    <s v="1400000524"/>
    <s v="11125421"/>
    <s v="PAID BY CMS BANK SYARIAH INDONESIA KC SURABAYA BAS"/>
    <d v="2025-11-14T00:00:00"/>
    <d v="2025-11-14T00:00:00"/>
    <x v="10"/>
    <x v="0"/>
    <d v="2025-10-30T00:00:00"/>
    <n v="15"/>
    <x v="0"/>
    <x v="0"/>
    <s v="IDR"/>
    <s v="1800000445"/>
    <n v="348915"/>
    <s v="Tagihan Listrik GUSI Lt 3 &amp; 4 - September 2025"/>
    <d v="2025-09-30T00:00:00"/>
    <s v="1800000445"/>
    <x v="1"/>
  </r>
  <r>
    <n v="101284"/>
    <x v="54"/>
    <x v="1"/>
    <s v="1400000525"/>
    <s v="11125421"/>
    <s v="PAID BY CMS BANK SYARIAH INDONESIA KC SURABAYA BAS"/>
    <d v="2025-11-14T00:00:00"/>
    <d v="2025-11-14T00:00:00"/>
    <x v="10"/>
    <x v="0"/>
    <d v="2025-09-30T00:00:00"/>
    <n v="45"/>
    <x v="4"/>
    <x v="3"/>
    <s v="IDR"/>
    <s v="1800000401"/>
    <n v="348915"/>
    <s v="Tagihan Listrik GUSI Lt 3 &amp; 4 - Agustus 2025"/>
    <d v="2025-08-31T00:00:00"/>
    <s v="1800000401"/>
    <x v="1"/>
  </r>
  <r>
    <n v="101284"/>
    <x v="54"/>
    <x v="1"/>
    <s v="1400000523"/>
    <s v="11125421"/>
    <s v="PAID BY CMS BANK SYARIAH INDONESIA KC SURABAYA BAS"/>
    <d v="2025-11-14T00:00:00"/>
    <d v="2025-11-14T00:00:00"/>
    <x v="10"/>
    <x v="0"/>
    <d v="2025-09-30T00:00:00"/>
    <n v="45"/>
    <x v="4"/>
    <x v="3"/>
    <s v="IDR"/>
    <s v="1800000402"/>
    <n v="905881"/>
    <s v="Tagihan Listrik ATM Mandiri GUSI - Agustus 2025"/>
    <d v="2025-08-31T00:00:00"/>
    <s v="1800000402"/>
    <x v="1"/>
  </r>
  <r>
    <n v="101691"/>
    <x v="10"/>
    <x v="0"/>
    <s v="1400131829"/>
    <s v="11125421"/>
    <s v="PAID BY CMS BANK SYARIAH INDONESIA KC SURABAYA BAS"/>
    <d v="2025-11-14T00:00:00"/>
    <d v="2025-11-14T00:00:00"/>
    <x v="10"/>
    <x v="0"/>
    <d v="2025-11-30T00:00:00"/>
    <n v="-16"/>
    <x v="1"/>
    <x v="0"/>
    <s v="IDR"/>
    <s v="1800000687"/>
    <n v="5977017"/>
    <s v="Biaya Pemusnahan Limbah Sludge Cat ex PT BLHK"/>
    <d v="2025-10-31T00:00:00"/>
    <s v="1800000687"/>
    <x v="0"/>
  </r>
  <r>
    <n v="100590"/>
    <x v="46"/>
    <x v="1"/>
    <s v="1400000521"/>
    <s v="11125421"/>
    <s v="PAID BY CMS BANK SYARIAH INDONESIA KC SURABAYA BAS"/>
    <d v="2025-11-14T00:00:00"/>
    <d v="2025-11-14T00:00:00"/>
    <x v="10"/>
    <x v="0"/>
    <d v="2025-10-30T00:00:00"/>
    <n v="15"/>
    <x v="0"/>
    <x v="0"/>
    <s v="IDR"/>
    <s v="1800000439"/>
    <n v="6522018"/>
    <s v="Pot. Gaji Kary. Penugasan SIG - SII 08.2025"/>
    <d v="2025-09-30T00:00:00"/>
    <s v="1800000439"/>
    <x v="3"/>
  </r>
  <r>
    <n v="101284"/>
    <x v="54"/>
    <x v="1"/>
    <s v="1400132225"/>
    <s v="11125421"/>
    <s v="PAID BY CMS BANK SYARIAH INDONESIA KC SURABAYA BAS"/>
    <d v="2025-11-14T00:00:00"/>
    <d v="2025-11-14T00:00:00"/>
    <x v="10"/>
    <x v="0"/>
    <d v="2025-08-30T00:00:00"/>
    <n v="76"/>
    <x v="5"/>
    <x v="4"/>
    <s v="IDR"/>
    <s v="1800000481"/>
    <n v="20114033"/>
    <s v="Tagihan Listrik SMI Jun 25"/>
    <d v="2025-07-31T00:00:00"/>
    <s v="1800000481"/>
    <x v="1"/>
  </r>
  <r>
    <n v="101284"/>
    <x v="54"/>
    <x v="1"/>
    <s v="1400000522"/>
    <s v="11125421"/>
    <s v="PAID BY CMS BANK SYARIAH INDONESIA KC SURABAYA BAS"/>
    <d v="2025-11-14T00:00:00"/>
    <d v="2025-11-14T00:00:00"/>
    <x v="10"/>
    <x v="0"/>
    <d v="2025-08-30T00:00:00"/>
    <n v="76"/>
    <x v="5"/>
    <x v="4"/>
    <s v="IDR"/>
    <s v="1800000362"/>
    <n v="48406800"/>
    <s v="Penagihan Penyediaan Air Bersih Juli 2025"/>
    <d v="2025-07-31T00:00:00"/>
    <s v="1800000362"/>
    <x v="6"/>
  </r>
  <r>
    <n v="100622"/>
    <x v="25"/>
    <x v="0"/>
    <s v="1400132919"/>
    <s v="11125421"/>
    <s v="PAID BY CMS BANK SYARIAH INDONESIA KC SURABAYA BAS"/>
    <d v="2025-11-17T00:00:00"/>
    <d v="2025-11-17T00:00:00"/>
    <x v="10"/>
    <x v="0"/>
    <d v="2025-09-30T00:00:00"/>
    <n v="48"/>
    <x v="4"/>
    <x v="3"/>
    <s v="IDR"/>
    <s v="1800000591"/>
    <n v="4970691"/>
    <s v="Biaya Pemusnahan Limbah Bottom Ash ex PT TJS"/>
    <d v="2025-08-31T00:00:00"/>
    <s v="1800000591"/>
    <x v="0"/>
  </r>
  <r>
    <n v="101525"/>
    <x v="152"/>
    <x v="0"/>
    <s v="1400000526"/>
    <s v="11121161"/>
    <s v="Tagihan Analisa Lab Uji RCPT Beton ke 2 sep25"/>
    <d v="2025-11-18T00:00:00"/>
    <d v="2025-11-18T00:00:00"/>
    <x v="10"/>
    <x v="0"/>
    <d v="2025-10-30T00:00:00"/>
    <n v="19"/>
    <x v="0"/>
    <x v="0"/>
    <s v="IDR"/>
    <s v="1800000467"/>
    <n v="1431900"/>
    <s v="Tagihan Analisa Lab Uji RCPT Beton ke 2 - Sep 2025"/>
    <d v="2025-09-30T00:00:00"/>
    <s v="1800000467"/>
    <x v="11"/>
  </r>
  <r>
    <n v="100009"/>
    <x v="6"/>
    <x v="1"/>
    <s v="1400000528"/>
    <s v="11125421"/>
    <s v="PAID BY CMS BANK SYARIAH INDONESIA KC SURABAYA BAS"/>
    <d v="2025-11-18T00:00:00"/>
    <d v="2025-11-18T00:00:00"/>
    <x v="10"/>
    <x v="0"/>
    <d v="2025-11-30T00:00:00"/>
    <n v="-12"/>
    <x v="1"/>
    <x v="0"/>
    <s v="IDR"/>
    <s v="1800000472"/>
    <n v="14728738"/>
    <s v="Pot. Gaji Kary. Penugasan SIG - KIG 09.2025"/>
    <d v="2025-10-31T00:00:00"/>
    <s v="1800000472"/>
    <x v="3"/>
  </r>
  <r>
    <n v="100144"/>
    <x v="13"/>
    <x v="1"/>
    <s v="1400000527"/>
    <s v="11121161"/>
    <s v="Management Fee SISI April 2020"/>
    <d v="2025-11-18T00:00:00"/>
    <d v="2025-11-18T00:00:00"/>
    <x v="10"/>
    <x v="0"/>
    <d v="2025-01-21T00:00:00"/>
    <n v="301"/>
    <x v="2"/>
    <x v="1"/>
    <s v="IDR"/>
    <s v="0100000343"/>
    <n v="30553200"/>
    <s v="Management Fee SISI April 2020"/>
    <d v="2025-01-21T00:00:00"/>
    <s v="1800000463"/>
    <x v="5"/>
  </r>
  <r>
    <n v="100126"/>
    <x v="12"/>
    <x v="0"/>
    <s v="1400133076"/>
    <s v="11121161"/>
    <s v="Biaya Pemusnahan Limbah Sludge Paper ex PT TMI"/>
    <d v="2025-11-18T00:00:00"/>
    <d v="2025-11-18T00:00:00"/>
    <x v="10"/>
    <x v="0"/>
    <d v="2025-03-30T00:00:00"/>
    <n v="233"/>
    <x v="2"/>
    <x v="1"/>
    <s v="IDR"/>
    <s v="1800000133"/>
    <n v="111786912"/>
    <s v="Biaya Pemusnahan Limbah Sludge Paper ex PT TMI"/>
    <d v="2025-02-28T00:00:00"/>
    <s v="1800000133"/>
    <x v="0"/>
  </r>
  <r>
    <n v="100011"/>
    <x v="43"/>
    <x v="1"/>
    <s v="1400000531"/>
    <s v="11121161"/>
    <s v="MgmtFee UTSG 02-03/2021 &amp; 03/2020"/>
    <d v="2025-11-19T00:00:00"/>
    <d v="2025-11-19T00:00:00"/>
    <x v="10"/>
    <x v="0"/>
    <d v="2021-03-24T00:00:00"/>
    <n v="1701"/>
    <x v="6"/>
    <x v="5"/>
    <s v="IDR"/>
    <s v="1800000078"/>
    <n v="36450000"/>
    <s v="Management Fee UTSG Februari 2021"/>
    <d v="2021-02-22T00:00:00"/>
    <s v="1800000078"/>
    <x v="5"/>
  </r>
  <r>
    <n v="100011"/>
    <x v="43"/>
    <x v="1"/>
    <s v="1400000531"/>
    <s v="11121161"/>
    <s v="MgmtFee UTSG 02-03/2021 &amp; 03/2020"/>
    <d v="2025-11-19T00:00:00"/>
    <d v="2025-11-19T00:00:00"/>
    <x v="10"/>
    <x v="0"/>
    <d v="2021-04-25T00:00:00"/>
    <n v="1669"/>
    <x v="6"/>
    <x v="5"/>
    <s v="IDR"/>
    <s v="1800000169"/>
    <n v="43740000"/>
    <s v="Management Fee UTSG Maret 2021"/>
    <d v="2021-03-26T00:00:00"/>
    <s v="1800000169"/>
    <x v="5"/>
  </r>
  <r>
    <n v="100011"/>
    <x v="43"/>
    <x v="1"/>
    <s v="1400000531"/>
    <s v="11121161"/>
    <s v="MgmtFee UTSG 02-03/2021 &amp; 03/2020"/>
    <d v="2025-11-19T00:00:00"/>
    <d v="2025-11-19T00:00:00"/>
    <x v="10"/>
    <x v="0"/>
    <d v="2020-09-20T00:00:00"/>
    <n v="1886"/>
    <x v="6"/>
    <x v="5"/>
    <s v="IDR"/>
    <s v="1800000958"/>
    <n v="44550000"/>
    <s v="Management Fee AP. UTSG Agustus 2020"/>
    <d v="2020-08-21T00:00:00"/>
    <s v="1800000958"/>
    <x v="5"/>
  </r>
  <r>
    <n v="100137"/>
    <x v="4"/>
    <x v="1"/>
    <s v="1400000529"/>
    <s v="11121871"/>
    <s v="SWEEPING SEMEN GRESIK"/>
    <d v="2025-11-19T00:00:00"/>
    <d v="2025-11-19T00:00:00"/>
    <x v="10"/>
    <x v="0"/>
    <d v="2025-11-13T00:00:00"/>
    <n v="6"/>
    <x v="0"/>
    <x v="0"/>
    <s v="IDR"/>
    <s v="1400000520"/>
    <n v="10000000000"/>
    <s v=" PEMBAYARAN POKOK SHL GRESIK 26 SEPT 2018"/>
    <d v="2025-11-13T00:00:00"/>
    <s v="1800001507"/>
    <x v="2"/>
  </r>
  <r>
    <n v="100011"/>
    <x v="43"/>
    <x v="1"/>
    <s v="1400000530"/>
    <s v="11121161"/>
    <s v="Pot. Gaji Kary. Pgs SI-5.8.9.10-24 &amp; 1.6-22"/>
    <d v="2025-11-20T00:00:00"/>
    <d v="2025-11-20T00:00:00"/>
    <x v="10"/>
    <x v="0"/>
    <d v="2024-11-30T00:00:00"/>
    <n v="355"/>
    <x v="2"/>
    <x v="1"/>
    <s v="IDR"/>
    <s v="1800000447"/>
    <n v="12898040"/>
    <s v=" Pot. Gaji Kary. Penugasan SI - UTSG 09.2024"/>
    <d v="2024-10-31T00:00:00"/>
    <s v="1800000447"/>
    <x v="3"/>
  </r>
  <r>
    <n v="100011"/>
    <x v="43"/>
    <x v="1"/>
    <s v="1400000530"/>
    <s v="11121161"/>
    <s v="Pot. Gaji Kary. Pgs SI-5.8.9.10-24 &amp; 1.6-22"/>
    <d v="2025-11-20T00:00:00"/>
    <d v="2025-11-20T00:00:00"/>
    <x v="10"/>
    <x v="0"/>
    <d v="2024-10-30T00:00:00"/>
    <n v="386"/>
    <x v="6"/>
    <x v="5"/>
    <s v="IDR"/>
    <s v="1800000394"/>
    <n v="12899051"/>
    <s v=" Pot. Gaji Kary. Penugasan SI - UTSG 08.2024"/>
    <d v="2024-09-30T00:00:00"/>
    <s v="1800000394"/>
    <x v="3"/>
  </r>
  <r>
    <n v="100011"/>
    <x v="43"/>
    <x v="1"/>
    <s v="1400000530"/>
    <s v="11121161"/>
    <s v="Pot. Gaji Kary. Pgs SI-5.8.9.10-24 &amp; 1.6-22"/>
    <d v="2025-11-20T00:00:00"/>
    <d v="2025-11-20T00:00:00"/>
    <x v="10"/>
    <x v="0"/>
    <d v="2024-12-30T00:00:00"/>
    <n v="325"/>
    <x v="2"/>
    <x v="1"/>
    <s v="IDR"/>
    <s v="1800000496"/>
    <n v="14733225"/>
    <s v=" Pot. Gaji Kary. Penugasan SI - UTSG 10.2024"/>
    <d v="2024-11-30T00:00:00"/>
    <s v="1800000496"/>
    <x v="3"/>
  </r>
  <r>
    <n v="100011"/>
    <x v="43"/>
    <x v="1"/>
    <s v="1400000530"/>
    <s v="11121161"/>
    <s v="Pot. Gaji Kary. Pgs SI-5.8.9.10-24 &amp; 1.6-22"/>
    <d v="2025-11-20T00:00:00"/>
    <d v="2025-11-20T00:00:00"/>
    <x v="10"/>
    <x v="0"/>
    <d v="2024-07-30T00:00:00"/>
    <n v="478"/>
    <x v="6"/>
    <x v="5"/>
    <s v="IDR"/>
    <s v="1800000253"/>
    <n v="16292460"/>
    <s v=" Pot. Gaji Kary. Penugasan SI - UTSG 05.2024"/>
    <d v="2024-06-30T00:00:00"/>
    <s v="1800000253"/>
    <x v="3"/>
  </r>
  <r>
    <n v="100011"/>
    <x v="43"/>
    <x v="1"/>
    <s v="1400000530"/>
    <s v="11121161"/>
    <s v="Pot. Gaji Kary. Pgs SI-5.8.9.10-24 &amp; 1.6-22"/>
    <d v="2025-11-20T00:00:00"/>
    <d v="2025-11-20T00:00:00"/>
    <x v="10"/>
    <x v="0"/>
    <d v="2022-08-30T00:00:00"/>
    <n v="1178"/>
    <x v="6"/>
    <x v="5"/>
    <s v="IDR"/>
    <s v="1800000496"/>
    <n v="37711666"/>
    <s v="Pot. Kry Penugasan UTSG Jan-Jun 2022"/>
    <d v="2022-07-31T00:00:00"/>
    <s v="1800000496"/>
    <x v="3"/>
  </r>
  <r>
    <n v="101118"/>
    <x v="53"/>
    <x v="0"/>
    <s v="1400134774"/>
    <s v="11125421"/>
    <s v="PAID BY CMS BANK SYARIAH INDONESIA KC SURABAYA BAS"/>
    <d v="2025-11-21T00:00:00"/>
    <d v="2025-11-21T00:00:00"/>
    <x v="10"/>
    <x v="0"/>
    <d v="2025-11-30T00:00:00"/>
    <n v="-9"/>
    <x v="1"/>
    <x v="0"/>
    <s v="IDR"/>
    <s v="1800000739"/>
    <n v="69561369"/>
    <s v="Biaya Pemusnahan Limbah Bottom Ash ex PT SPD"/>
    <d v="2025-10-31T00:00:00"/>
    <s v="1800000739"/>
    <x v="0"/>
  </r>
  <r>
    <n v="100011"/>
    <x v="43"/>
    <x v="1"/>
    <s v="0100012358"/>
    <n v="0"/>
    <n v="0"/>
    <d v="2025-11-24T00:00:00"/>
    <d v="2025-11-24T00:00:00"/>
    <x v="10"/>
    <x v="0"/>
    <d v="2025-01-30T00:00:00"/>
    <n v="298"/>
    <x v="2"/>
    <x v="1"/>
    <s v="IDR"/>
    <s v="1400000064"/>
    <n v="335497"/>
    <s v="Kurang Bayar DPP+PPh UTSG - AHP - Man. Fee Rapel A"/>
    <d v="2025-01-30T00:00:00"/>
    <s v="1800000761"/>
    <x v="12"/>
  </r>
  <r>
    <n v="100011"/>
    <x v="43"/>
    <x v="1"/>
    <s v="0100012357"/>
    <n v="0"/>
    <n v="0"/>
    <d v="2025-11-24T00:00:00"/>
    <d v="2025-11-24T00:00:00"/>
    <x v="10"/>
    <x v="0"/>
    <d v="2025-01-30T00:00:00"/>
    <n v="298"/>
    <x v="2"/>
    <x v="1"/>
    <s v="IDR"/>
    <s v="1400000068"/>
    <n v="518891"/>
    <s v="Kurang Bayar Pot. Gaji Kary. Penugasan SI"/>
    <d v="2025-01-30T00:00:00"/>
    <s v="1800000342"/>
    <x v="3"/>
  </r>
  <r>
    <n v="100011"/>
    <x v="43"/>
    <x v="1"/>
    <s v="0100012357"/>
    <n v="0"/>
    <n v="0"/>
    <d v="2025-11-24T00:00:00"/>
    <d v="2025-11-24T00:00:00"/>
    <x v="10"/>
    <x v="0"/>
    <d v="2025-01-30T00:00:00"/>
    <n v="298"/>
    <x v="2"/>
    <x v="1"/>
    <s v="IDR"/>
    <s v="1400000070"/>
    <n v="881843"/>
    <s v=" Kurang Bayar Pot. Gaji Kary. Penugasan SI"/>
    <d v="2025-01-30T00:00:00"/>
    <s v="1800000451"/>
    <x v="3"/>
  </r>
  <r>
    <n v="100011"/>
    <x v="43"/>
    <x v="1"/>
    <s v="0100012357"/>
    <n v="0"/>
    <n v="0"/>
    <d v="2025-11-24T00:00:00"/>
    <d v="2025-11-24T00:00:00"/>
    <x v="10"/>
    <x v="0"/>
    <d v="2025-01-30T00:00:00"/>
    <n v="298"/>
    <x v="2"/>
    <x v="1"/>
    <s v="IDR"/>
    <s v="1400000072"/>
    <n v="887093"/>
    <s v="Kurang Bayar Pot. Gaji Kary. Penugasan SI"/>
    <d v="2025-01-30T00:00:00"/>
    <s v="1800000508"/>
    <x v="3"/>
  </r>
  <r>
    <n v="100011"/>
    <x v="43"/>
    <x v="1"/>
    <s v="0100012357"/>
    <n v="0"/>
    <n v="0"/>
    <d v="2025-11-24T00:00:00"/>
    <d v="2025-11-24T00:00:00"/>
    <x v="10"/>
    <x v="0"/>
    <d v="2025-01-30T00:00:00"/>
    <n v="298"/>
    <x v="2"/>
    <x v="1"/>
    <s v="IDR"/>
    <s v="1400000073"/>
    <n v="890593"/>
    <s v="Kurang Bayar Pot. Gaji Kary. Penugasan SI"/>
    <d v="2025-01-30T00:00:00"/>
    <s v="1800000575"/>
    <x v="3"/>
  </r>
  <r>
    <n v="100011"/>
    <x v="43"/>
    <x v="1"/>
    <s v="0100012357"/>
    <n v="0"/>
    <n v="0"/>
    <d v="2025-11-24T00:00:00"/>
    <d v="2025-11-24T00:00:00"/>
    <x v="10"/>
    <x v="0"/>
    <d v="2025-01-30T00:00:00"/>
    <n v="298"/>
    <x v="2"/>
    <x v="1"/>
    <s v="IDR"/>
    <s v="1400000066"/>
    <n v="903694"/>
    <s v="Kurang Bayar Potongan Gaji Karyawan Penuga"/>
    <d v="2025-01-30T00:00:00"/>
    <s v="1800000221"/>
    <x v="3"/>
  </r>
  <r>
    <n v="100142"/>
    <x v="45"/>
    <x v="0"/>
    <s v="1400135913"/>
    <s v="11121161"/>
    <s v="Tagihan Listrik INDOSAT Agt 25"/>
    <d v="2025-11-24T00:00:00"/>
    <d v="2025-11-24T00:00:00"/>
    <x v="10"/>
    <x v="0"/>
    <d v="2025-12-01T00:00:00"/>
    <n v="-7"/>
    <x v="1"/>
    <x v="0"/>
    <s v="IDR"/>
    <s v="1800000727"/>
    <n v="1839472"/>
    <s v="Tagihan Listrik INDOSAT Agt 25"/>
    <d v="2025-11-01T00:00:00"/>
    <s v="1800000727"/>
    <x v="1"/>
  </r>
  <r>
    <n v="101330"/>
    <x v="21"/>
    <x v="0"/>
    <s v="1400135908"/>
    <s v="11123101"/>
    <s v="PAID BY CMS BANK BCA RN 7100000823"/>
    <d v="2025-11-24T00:00:00"/>
    <d v="2025-11-24T00:00:00"/>
    <x v="10"/>
    <x v="0"/>
    <d v="2025-10-30T00:00:00"/>
    <n v="25"/>
    <x v="0"/>
    <x v="0"/>
    <s v="IDR"/>
    <s v="1800000626"/>
    <n v="1918080"/>
    <s v="Biaya Pemusnahan Limbah Residu Produksi ex PT CIM"/>
    <d v="2025-09-30T00:00:00"/>
    <s v="1800000626"/>
    <x v="0"/>
  </r>
  <r>
    <n v="100011"/>
    <x v="43"/>
    <x v="1"/>
    <s v="0100012357"/>
    <n v="0"/>
    <n v="0"/>
    <d v="2025-11-24T00:00:00"/>
    <d v="2025-11-24T00:00:00"/>
    <x v="10"/>
    <x v="0"/>
    <d v="2025-01-30T00:00:00"/>
    <n v="298"/>
    <x v="2"/>
    <x v="1"/>
    <s v="IDR"/>
    <s v="1400000069"/>
    <n v="2335652"/>
    <s v="Kurang Bayar Pot. Gaji Kary. Penugasan SI"/>
    <d v="2025-01-30T00:00:00"/>
    <s v="1800000391"/>
    <x v="3"/>
  </r>
  <r>
    <n v="100011"/>
    <x v="43"/>
    <x v="1"/>
    <s v="0100012357"/>
    <n v="0"/>
    <n v="0"/>
    <d v="2025-11-24T00:00:00"/>
    <d v="2025-11-24T00:00:00"/>
    <x v="10"/>
    <x v="0"/>
    <d v="2025-01-30T00:00:00"/>
    <n v="298"/>
    <x v="2"/>
    <x v="1"/>
    <s v="IDR"/>
    <s v="1400000067"/>
    <n v="2580733"/>
    <s v="Kurang Bayar Pot. Gaji Kary. Penugasan SI"/>
    <d v="2025-01-30T00:00:00"/>
    <s v="1800000308"/>
    <x v="3"/>
  </r>
  <r>
    <n v="101305"/>
    <x v="9"/>
    <x v="1"/>
    <s v="1400000532"/>
    <s v="11125421"/>
    <s v="PAID BY CMS BANK SYARIAH INDONESIA KC SURABAYA BAS"/>
    <d v="2025-11-24T00:00:00"/>
    <d v="2025-11-24T00:00:00"/>
    <x v="10"/>
    <x v="0"/>
    <d v="2025-11-30T00:00:00"/>
    <n v="-6"/>
    <x v="1"/>
    <x v="0"/>
    <s v="IDR"/>
    <s v="1800000475"/>
    <n v="4585100"/>
    <s v="Pot. Gaji Kary. Penugasan SIG - SID  09.2025"/>
    <d v="2025-10-31T00:00:00"/>
    <s v="1800000475"/>
    <x v="3"/>
  </r>
  <r>
    <n v="101330"/>
    <x v="21"/>
    <x v="0"/>
    <s v="1400135911"/>
    <s v="11123101"/>
    <s v="PAID BY CMS BANK BCA RN 7100000826"/>
    <d v="2025-11-24T00:00:00"/>
    <d v="2025-11-24T00:00:00"/>
    <x v="10"/>
    <x v="0"/>
    <d v="2025-10-30T00:00:00"/>
    <n v="25"/>
    <x v="0"/>
    <x v="0"/>
    <s v="IDR"/>
    <s v="1800000629"/>
    <n v="6431340"/>
    <s v="Biaya Pemusnahan Limbah Steel Slag ex PT CIM"/>
    <d v="2025-09-30T00:00:00"/>
    <s v="1800000629"/>
    <x v="0"/>
  </r>
  <r>
    <n v="101918"/>
    <x v="151"/>
    <x v="0"/>
    <s v="1400135912"/>
    <s v="11121161"/>
    <s v="7100000894"/>
    <d v="2025-11-24T00:00:00"/>
    <d v="2025-11-24T00:00:00"/>
    <x v="10"/>
    <x v="0"/>
    <d v="2025-11-30T00:00:00"/>
    <n v="-6"/>
    <x v="1"/>
    <x v="0"/>
    <s v="IDR"/>
    <s v="1800000709"/>
    <n v="7068369"/>
    <s v="Biaya Pemusnahan Limbah Bottom Ash ex PT SPS"/>
    <d v="2025-10-31T00:00:00"/>
    <s v="1800000709"/>
    <x v="0"/>
  </r>
  <r>
    <n v="101330"/>
    <x v="21"/>
    <x v="0"/>
    <s v="1400135909"/>
    <s v="11123101"/>
    <s v="PAID BY CMS BANK BCA RN 7100000824"/>
    <d v="2025-11-24T00:00:00"/>
    <d v="2025-11-24T00:00:00"/>
    <x v="10"/>
    <x v="0"/>
    <d v="2025-10-30T00:00:00"/>
    <n v="25"/>
    <x v="0"/>
    <x v="0"/>
    <s v="IDR"/>
    <s v="1800000627"/>
    <n v="9167268"/>
    <s v="Biaya Pemusnahan Limbah SBE ex PT CIM"/>
    <d v="2025-09-30T00:00:00"/>
    <s v="1800000627"/>
    <x v="0"/>
  </r>
  <r>
    <n v="101330"/>
    <x v="21"/>
    <x v="0"/>
    <s v="1400135904"/>
    <s v="11123101"/>
    <s v="PAID BY CMS BANK BCA RN 7100000772"/>
    <d v="2025-11-24T00:00:00"/>
    <d v="2025-11-24T00:00:00"/>
    <x v="10"/>
    <x v="0"/>
    <d v="2025-09-30T00:00:00"/>
    <n v="55"/>
    <x v="4"/>
    <x v="3"/>
    <s v="IDR"/>
    <s v="1800000560"/>
    <n v="41638320"/>
    <s v="Biaya Pemusnahan Limbah Sludge Paper ex PT CIM"/>
    <d v="2025-08-31T00:00:00"/>
    <s v="1800000560"/>
    <x v="0"/>
  </r>
  <r>
    <n v="101330"/>
    <x v="21"/>
    <x v="0"/>
    <s v="1400135905"/>
    <s v="11123101"/>
    <s v="PAID BY CMS BANK BCA RN 7100000773"/>
    <d v="2025-11-24T00:00:00"/>
    <d v="2025-11-24T00:00:00"/>
    <x v="10"/>
    <x v="0"/>
    <d v="2025-09-30T00:00:00"/>
    <n v="55"/>
    <x v="4"/>
    <x v="3"/>
    <s v="IDR"/>
    <s v="1800000559"/>
    <n v="60173322"/>
    <s v="Biaya Pemusnahan Limbah SBE ex PT CIM"/>
    <d v="2025-08-31T00:00:00"/>
    <s v="1800000559"/>
    <x v="0"/>
  </r>
  <r>
    <n v="100011"/>
    <x v="43"/>
    <x v="1"/>
    <s v="0100012346"/>
    <n v="0"/>
    <n v="0"/>
    <d v="2025-11-24T00:00:00"/>
    <d v="2025-11-24T00:00:00"/>
    <x v="10"/>
    <x v="0"/>
    <d v="2025-01-30T00:00:00"/>
    <n v="298"/>
    <x v="2"/>
    <x v="1"/>
    <s v="IDR"/>
    <s v="1400000051"/>
    <n v="65051756"/>
    <s v="Kurang Bayar PPh Pembayaran Sewa Tanah di Tuban"/>
    <d v="2025-01-30T00:00:00"/>
    <s v="1800000795"/>
    <x v="12"/>
  </r>
  <r>
    <n v="101330"/>
    <x v="21"/>
    <x v="0"/>
    <s v="1400135906"/>
    <s v="11123101"/>
    <s v="PAID BY CMS BANK BCA RN 7100000774"/>
    <d v="2025-11-24T00:00:00"/>
    <d v="2025-11-24T00:00:00"/>
    <x v="10"/>
    <x v="0"/>
    <d v="2025-09-30T00:00:00"/>
    <n v="55"/>
    <x v="4"/>
    <x v="3"/>
    <s v="IDR"/>
    <s v="1800000558"/>
    <n v="117465084"/>
    <s v="Biaya Pemusnahan Limbah FABA ex PT CIM"/>
    <d v="2025-08-31T00:00:00"/>
    <s v="1800000558"/>
    <x v="0"/>
  </r>
  <r>
    <n v="101330"/>
    <x v="21"/>
    <x v="0"/>
    <s v="1400135907"/>
    <s v="11123101"/>
    <s v="PAID BY CMS BANK BCA RN 7100000822"/>
    <d v="2025-11-24T00:00:00"/>
    <d v="2025-11-24T00:00:00"/>
    <x v="10"/>
    <x v="0"/>
    <d v="2025-10-30T00:00:00"/>
    <n v="25"/>
    <x v="0"/>
    <x v="0"/>
    <s v="IDR"/>
    <s v="1800000625"/>
    <n v="118507818"/>
    <s v="Biaya Pemusnahan Limbah FA-BA ex PT CIM"/>
    <d v="2025-09-30T00:00:00"/>
    <s v="1800000625"/>
    <x v="0"/>
  </r>
  <r>
    <n v="101330"/>
    <x v="21"/>
    <x v="0"/>
    <s v="1400135910"/>
    <s v="11123101"/>
    <s v="PAID BY CMS BANK BCA RN 7100000825"/>
    <d v="2025-11-24T00:00:00"/>
    <d v="2025-11-24T00:00:00"/>
    <x v="10"/>
    <x v="0"/>
    <d v="2025-10-30T00:00:00"/>
    <n v="25"/>
    <x v="0"/>
    <x v="0"/>
    <s v="IDR"/>
    <s v="1800000628"/>
    <n v="143190000"/>
    <s v="Biaya Pemusnahan Limbah Sludge Paper ex PT CIM"/>
    <d v="2025-09-30T00:00:00"/>
    <s v="1800000628"/>
    <x v="0"/>
  </r>
  <r>
    <n v="100001"/>
    <x v="23"/>
    <x v="1"/>
    <s v="1400137545"/>
    <s v="11125421"/>
    <s v="PAID BY CMS BANK SYARIAH INDONESIA KC SURABAYA BAS"/>
    <d v="2025-11-25T00:00:00"/>
    <d v="2025-11-25T00:00:00"/>
    <x v="10"/>
    <x v="0"/>
    <d v="2025-11-30T00:00:00"/>
    <n v="-5"/>
    <x v="1"/>
    <x v="0"/>
    <s v="IDR"/>
    <s v="1800000668"/>
    <n v="469715"/>
    <s v="TAGIHAN LISTRIK KOPERASI KONSUMEN KWSG"/>
    <d v="2025-10-31T00:00:00"/>
    <s v="1800000668"/>
    <x v="1"/>
  </r>
  <r>
    <n v="101082"/>
    <x v="7"/>
    <x v="0"/>
    <s v="1400137536"/>
    <s v="11123101"/>
    <s v="PAID BY CMS BANK BCA RN 7100000649"/>
    <d v="2025-11-25T00:00:00"/>
    <d v="2025-11-25T00:00:00"/>
    <x v="10"/>
    <x v="0"/>
    <d v="2025-07-30T00:00:00"/>
    <n v="118"/>
    <x v="3"/>
    <x v="2"/>
    <s v="IDR"/>
    <s v="1800000441"/>
    <n v="6737256"/>
    <s v="Biaya Pemusnahan Limbah Residu Produksi ex PT MNJ"/>
    <d v="2025-06-30T00:00:00"/>
    <s v="1800000441"/>
    <x v="0"/>
  </r>
  <r>
    <n v="101082"/>
    <x v="7"/>
    <x v="0"/>
    <s v="1400137537"/>
    <s v="11123101"/>
    <s v="PAID BY CMS BANK BCA RN 7100000650"/>
    <d v="2025-11-25T00:00:00"/>
    <d v="2025-11-25T00:00:00"/>
    <x v="10"/>
    <x v="0"/>
    <d v="2025-07-30T00:00:00"/>
    <n v="118"/>
    <x v="3"/>
    <x v="2"/>
    <s v="IDR"/>
    <s v="1800000442"/>
    <n v="8886660"/>
    <s v="Biaya Pemusnahan Limbah Resin Anorgnk ex PT MNJ"/>
    <d v="2025-06-30T00:00:00"/>
    <s v="1800000442"/>
    <x v="0"/>
  </r>
  <r>
    <n v="100001"/>
    <x v="23"/>
    <x v="1"/>
    <s v="1400000533"/>
    <s v="11125421"/>
    <s v="PAID BY CMS BANK SYARIAH INDONESIA KC SURABAYA BAS"/>
    <d v="2025-11-25T00:00:00"/>
    <d v="2025-11-25T00:00:00"/>
    <x v="10"/>
    <x v="0"/>
    <d v="2025-11-30T00:00:00"/>
    <n v="-5"/>
    <x v="1"/>
    <x v="0"/>
    <s v="IDR"/>
    <s v="1800000469"/>
    <n v="11155418"/>
    <s v="Pot. Gaji Kary. Penugasan SIG - KWSG 09.2025"/>
    <d v="2025-10-31T00:00:00"/>
    <s v="1800000469"/>
    <x v="3"/>
  </r>
  <r>
    <n v="101082"/>
    <x v="7"/>
    <x v="0"/>
    <s v="1400137533"/>
    <s v="11123101"/>
    <s v="PAID BY CMS BANK BCA RN 7100000651"/>
    <d v="2025-11-25T00:00:00"/>
    <d v="2025-11-25T00:00:00"/>
    <x v="10"/>
    <x v="0"/>
    <d v="2025-07-30T00:00:00"/>
    <n v="118"/>
    <x v="3"/>
    <x v="2"/>
    <s v="IDR"/>
    <s v="1800000438"/>
    <n v="36282792"/>
    <s v="Biaya Pemusnahan Limbah Glyserin Pitch ex PT MNJ"/>
    <d v="2025-06-30T00:00:00"/>
    <s v="1800000438"/>
    <x v="0"/>
  </r>
  <r>
    <n v="101082"/>
    <x v="7"/>
    <x v="0"/>
    <s v="1400137535"/>
    <s v="11123101"/>
    <s v="PAID BY CMS BANK BCA RN 7100000652"/>
    <d v="2025-11-25T00:00:00"/>
    <d v="2025-11-25T00:00:00"/>
    <x v="10"/>
    <x v="0"/>
    <d v="2025-07-30T00:00:00"/>
    <n v="118"/>
    <x v="3"/>
    <x v="2"/>
    <s v="IDR"/>
    <s v="1800000440"/>
    <n v="40794720"/>
    <s v="Biaya Pemusnahan Limbah Refractor Bekas ex PT MNJ"/>
    <d v="2025-06-30T00:00:00"/>
    <s v="1800000440"/>
    <x v="0"/>
  </r>
  <r>
    <n v="101082"/>
    <x v="7"/>
    <x v="0"/>
    <s v="1400137543"/>
    <s v="11123101"/>
    <s v="PT METATU NUSANTARA JAYA"/>
    <d v="2025-11-25T00:00:00"/>
    <d v="2025-11-25T00:00:00"/>
    <x v="10"/>
    <x v="0"/>
    <d v="2025-06-30T00:00:00"/>
    <n v="148"/>
    <x v="2"/>
    <x v="1"/>
    <s v="IDR"/>
    <s v="1800000346"/>
    <n v="41603120"/>
    <s v="Biaya Pemusnahan Limbah Refractory Bekas ex PT MNJ"/>
    <d v="2025-05-31T00:00:00"/>
    <s v="1800000346"/>
    <x v="0"/>
  </r>
  <r>
    <n v="101082"/>
    <x v="7"/>
    <x v="0"/>
    <s v="1400137534"/>
    <s v="11123101"/>
    <s v="PAID BY CMS BANK BCA RN 7100000653"/>
    <d v="2025-11-25T00:00:00"/>
    <d v="2025-11-25T00:00:00"/>
    <x v="10"/>
    <x v="0"/>
    <d v="2025-07-30T00:00:00"/>
    <n v="118"/>
    <x v="3"/>
    <x v="2"/>
    <s v="IDR"/>
    <s v="1800000439"/>
    <n v="51787050"/>
    <s v="Biaya Pemusnahan Limbah Terkontaminsi B3 ex PT MNJ"/>
    <d v="2025-06-30T00:00:00"/>
    <s v="1800000439"/>
    <x v="0"/>
  </r>
  <r>
    <n v="101082"/>
    <x v="7"/>
    <x v="0"/>
    <s v="1400137542"/>
    <s v="11123101"/>
    <s v="PT METATU NUSANTARA JAYA"/>
    <d v="2025-11-25T00:00:00"/>
    <d v="2025-11-25T00:00:00"/>
    <x v="10"/>
    <x v="0"/>
    <d v="2025-06-30T00:00:00"/>
    <n v="148"/>
    <x v="2"/>
    <x v="1"/>
    <s v="IDR"/>
    <s v="1800000345"/>
    <n v="58195100"/>
    <s v="Biaya Pemusnahan Limbah Terkontaminasi B3 ex PTMNJ"/>
    <d v="2025-05-31T00:00:00"/>
    <s v="1800000345"/>
    <x v="0"/>
  </r>
  <r>
    <n v="101082"/>
    <x v="7"/>
    <x v="0"/>
    <s v="1400137540"/>
    <s v="11123101"/>
    <s v="PAID BY CMS BANK BCA RN 7100000654"/>
    <d v="2025-11-25T00:00:00"/>
    <d v="2025-11-25T00:00:00"/>
    <x v="10"/>
    <x v="0"/>
    <d v="2025-07-30T00:00:00"/>
    <n v="118"/>
    <x v="3"/>
    <x v="2"/>
    <s v="IDR"/>
    <s v="1800000445"/>
    <n v="74179080"/>
    <s v="Biaya Pemusnahan Limbah Sludge Non B3 ex PT MNJ"/>
    <d v="2025-06-30T00:00:00"/>
    <s v="1800000445"/>
    <x v="0"/>
  </r>
  <r>
    <n v="101082"/>
    <x v="7"/>
    <x v="0"/>
    <s v="1400137539"/>
    <s v="11123101"/>
    <s v="PAID BY CMS BANK BCA RN 7100000655"/>
    <d v="2025-11-25T00:00:00"/>
    <d v="2025-11-25T00:00:00"/>
    <x v="10"/>
    <x v="0"/>
    <d v="2025-07-30T00:00:00"/>
    <n v="118"/>
    <x v="3"/>
    <x v="2"/>
    <s v="IDR"/>
    <s v="1800000444"/>
    <n v="83516400"/>
    <s v="Biaya Pemusnahan Limbah Sludge IPAL ex PT MNJ"/>
    <d v="2025-06-30T00:00:00"/>
    <s v="1800000444"/>
    <x v="0"/>
  </r>
  <r>
    <n v="101082"/>
    <x v="7"/>
    <x v="0"/>
    <s v="1400137538"/>
    <s v="11123101"/>
    <s v="PAID BY CMS BANK BCA RN 7100000656"/>
    <d v="2025-11-25T00:00:00"/>
    <d v="2025-11-25T00:00:00"/>
    <x v="10"/>
    <x v="0"/>
    <d v="2025-07-30T00:00:00"/>
    <n v="118"/>
    <x v="3"/>
    <x v="2"/>
    <s v="IDR"/>
    <s v="1800000443"/>
    <n v="114336882"/>
    <s v="Biaya Pemusnahan Limbah SBE ex PT MNJ"/>
    <d v="2025-06-30T00:00:00"/>
    <s v="1800000443"/>
    <x v="0"/>
  </r>
  <r>
    <n v="101082"/>
    <x v="7"/>
    <x v="0"/>
    <s v="1400137544"/>
    <s v="11123101"/>
    <s v="PT METATU NUSANTARA JAYA"/>
    <d v="2025-11-25T00:00:00"/>
    <d v="2025-11-25T00:00:00"/>
    <x v="10"/>
    <x v="0"/>
    <d v="2025-06-30T00:00:00"/>
    <n v="148"/>
    <x v="2"/>
    <x v="1"/>
    <s v="IDR"/>
    <s v="1800000350"/>
    <n v="229550948"/>
    <s v="Biaya Pemusnahan Limbah SBE ex PT MNJ"/>
    <d v="2025-05-31T00:00:00"/>
    <s v="1800000350"/>
    <x v="0"/>
  </r>
  <r>
    <n v="101082"/>
    <x v="7"/>
    <x v="0"/>
    <s v="1400137541"/>
    <s v="11123101"/>
    <s v="PT METATU NUSANTARA JAYA"/>
    <d v="2025-11-25T00:00:00"/>
    <d v="2025-11-25T00:00:00"/>
    <x v="10"/>
    <x v="0"/>
    <d v="2025-06-30T00:00:00"/>
    <n v="148"/>
    <x v="2"/>
    <x v="1"/>
    <s v="IDR"/>
    <s v="1800000343"/>
    <n v="368037846"/>
    <s v="Biaya Pemusnahan Limbah FABA ex PT MNJ"/>
    <d v="2025-05-31T00:00:00"/>
    <s v="1800000343"/>
    <x v="0"/>
  </r>
  <r>
    <n v="101798"/>
    <x v="52"/>
    <x v="0"/>
    <s v="1400000534"/>
    <s v="11125421"/>
    <s v="PAID BY CMS BANK SYARIAH INDONESIA KC SURABAYA BAS"/>
    <d v="2025-11-25T00:00:00"/>
    <d v="2025-11-25T00:00:00"/>
    <x v="10"/>
    <x v="0"/>
    <d v="2025-12-03T00:00:00"/>
    <n v="-8"/>
    <x v="1"/>
    <x v="0"/>
    <s v="IDR"/>
    <s v="1800000512"/>
    <n v="387692752"/>
    <s v="PENAGIHAN SHARING PROFIT BULAN OKTOBER 2025"/>
    <d v="2025-11-03T00:00:00"/>
    <s v="1800000512"/>
    <x v="10"/>
  </r>
  <r>
    <n v="101082"/>
    <x v="7"/>
    <x v="0"/>
    <s v="1400137532"/>
    <s v="11123101"/>
    <s v="PAID BY CMS BANK BCA RN 7100000657"/>
    <d v="2025-11-25T00:00:00"/>
    <d v="2025-11-25T00:00:00"/>
    <x v="10"/>
    <x v="0"/>
    <d v="2025-07-30T00:00:00"/>
    <n v="118"/>
    <x v="3"/>
    <x v="2"/>
    <s v="IDR"/>
    <s v="1800000437"/>
    <n v="471078450"/>
    <s v="Biaya Pemusnahan Limbah FABA ex PT MNJ"/>
    <d v="2025-06-30T00:00:00"/>
    <s v="1800000437"/>
    <x v="0"/>
  </r>
  <r>
    <n v="100621"/>
    <x v="82"/>
    <x v="0"/>
    <s v="1400138344"/>
    <s v="11125421"/>
    <s v="PAID BY CMS BANK SYARIAH INDONESIA KC SURABAYA BAS"/>
    <d v="2025-11-26T00:00:00"/>
    <d v="2025-11-26T00:00:00"/>
    <x v="10"/>
    <x v="0"/>
    <d v="2025-11-30T00:00:00"/>
    <n v="-4"/>
    <x v="1"/>
    <x v="0"/>
    <s v="IDR"/>
    <s v="1800000711"/>
    <n v="2085468"/>
    <s v="Biaya Pemusnahan Limbah SBE ex PT SWM"/>
    <d v="2025-10-31T00:00:00"/>
    <s v="1800000711"/>
    <x v="0"/>
  </r>
  <r>
    <n v="100522"/>
    <x v="124"/>
    <x v="1"/>
    <s v="1400000535"/>
    <s v="11125421"/>
    <s v="PAID BY CMS BANK SYARIAH INDONESIA KC SURABAYA BAS"/>
    <d v="2025-11-26T00:00:00"/>
    <d v="2025-11-26T00:00:00"/>
    <x v="10"/>
    <x v="0"/>
    <d v="2025-11-30T00:00:00"/>
    <n v="-4"/>
    <x v="1"/>
    <x v="0"/>
    <s v="IDR"/>
    <s v="1800000481"/>
    <n v="4199014"/>
    <s v="Pot. Gaji Kary. Penugasan SIG - SKI 09.2025"/>
    <d v="2025-10-31T00:00:00"/>
    <s v="1800000481"/>
    <x v="3"/>
  </r>
  <r>
    <n v="100120"/>
    <x v="24"/>
    <x v="0"/>
    <s v="1400000536"/>
    <s v="11125421"/>
    <s v="PAID BY CMS BANK SYARIAH INDONESIA KC SURABAYA BAS"/>
    <d v="2025-11-26T00:00:00"/>
    <d v="2025-11-26T00:00:00"/>
    <x v="10"/>
    <x v="0"/>
    <d v="2025-12-01T00:00:00"/>
    <n v="-5"/>
    <x v="1"/>
    <x v="0"/>
    <s v="IDR"/>
    <s v="1800000510"/>
    <n v="5663943"/>
    <s v="Tagihan Listrik TELKOMSEL  - Oktober 2025"/>
    <d v="2025-11-01T00:00:00"/>
    <s v="1800000510"/>
    <x v="1"/>
  </r>
  <r>
    <n v="100621"/>
    <x v="82"/>
    <x v="0"/>
    <s v="1400138343"/>
    <s v="11125421"/>
    <s v="PAID BY CMS BANK SYARIAH INDONESIA KC SURABAYA BAS"/>
    <d v="2025-11-26T00:00:00"/>
    <d v="2025-11-26T00:00:00"/>
    <x v="10"/>
    <x v="0"/>
    <d v="2025-11-30T00:00:00"/>
    <n v="-4"/>
    <x v="1"/>
    <x v="0"/>
    <s v="IDR"/>
    <s v="1800000710"/>
    <n v="37938912"/>
    <s v="Biaya Pemusnahan Limbah FA-BA ex PT SWM"/>
    <d v="2025-10-31T00:00:00"/>
    <s v="1800000710"/>
    <x v="0"/>
  </r>
  <r>
    <n v="100733"/>
    <x v="49"/>
    <x v="0"/>
    <s v="1400138130"/>
    <s v="11125421"/>
    <s v="PAID BY CMS BANK SYARIAH INDONESIA KC SURABAYA BAS"/>
    <d v="2025-11-26T00:00:00"/>
    <d v="2025-11-26T00:00:00"/>
    <x v="10"/>
    <x v="0"/>
    <d v="2025-11-30T00:00:00"/>
    <n v="-4"/>
    <x v="1"/>
    <x v="0"/>
    <s v="IDR"/>
    <s v="1800000698"/>
    <n v="41989080"/>
    <s v="Biaya Pemusnahan Limbah Sludge IPAL ex PT JSLH"/>
    <d v="2025-10-31T00:00:00"/>
    <s v="1800000698"/>
    <x v="0"/>
  </r>
  <r>
    <n v="100137"/>
    <x v="4"/>
    <x v="1"/>
    <s v="0100012415"/>
    <n v="0"/>
    <n v="0"/>
    <d v="2025-11-26T00:00:00"/>
    <d v="2025-11-26T00:00:00"/>
    <x v="10"/>
    <x v="0"/>
    <d v="2025-11-26T00:00:00"/>
    <n v="0"/>
    <x v="0"/>
    <x v="0"/>
    <s v="IDR"/>
    <s v="0100012413"/>
    <n v="122084312"/>
    <s v="BA Piutang Lain SG Bunga CPP"/>
    <d v="2025-11-26T00:00:00"/>
    <s v="0100012413"/>
    <x v="8"/>
  </r>
  <r>
    <n v="100733"/>
    <x v="49"/>
    <x v="0"/>
    <s v="1400138131"/>
    <s v="11125421"/>
    <s v="PAID BY CMS BANK SYARIAH INDONESIA KC SURABAYA BAS"/>
    <d v="2025-11-26T00:00:00"/>
    <d v="2025-11-26T00:00:00"/>
    <x v="10"/>
    <x v="0"/>
    <d v="2025-11-30T00:00:00"/>
    <n v="-4"/>
    <x v="1"/>
    <x v="0"/>
    <s v="IDR"/>
    <s v="1800000697"/>
    <n v="386605230"/>
    <s v="Biaya Pemusnahan Limbah FA-BA ex PT JSLH"/>
    <d v="2025-10-31T00:00:00"/>
    <s v="1800000697"/>
    <x v="0"/>
  </r>
  <r>
    <n v="100137"/>
    <x v="4"/>
    <x v="1"/>
    <s v="1400000537"/>
    <s v="11121871"/>
    <s v="SWEEPING SEMEN GRESIK"/>
    <d v="2025-11-26T00:00:00"/>
    <d v="2025-11-26T00:00:00"/>
    <x v="10"/>
    <x v="0"/>
    <d v="2025-11-19T00:00:00"/>
    <n v="7"/>
    <x v="0"/>
    <x v="0"/>
    <s v="IDR"/>
    <s v="1400000529"/>
    <n v="10000000000"/>
    <s v=" PEMBAYARAN POKOK SHL GRESIK 26 SEPT 2018"/>
    <d v="2025-11-19T00:00:00"/>
    <s v="1800001507"/>
    <x v="2"/>
  </r>
  <r>
    <n v="100672"/>
    <x v="18"/>
    <x v="0"/>
    <s v="1400138685"/>
    <s v="11121161"/>
    <s v="biaya Pemusnahan Limbah SBE ex PT LEW"/>
    <d v="2025-11-27T00:00:00"/>
    <d v="2025-11-27T00:00:00"/>
    <x v="10"/>
    <x v="0"/>
    <d v="2025-10-07T00:00:00"/>
    <n v="51"/>
    <x v="4"/>
    <x v="3"/>
    <s v="IDR"/>
    <s v="1400117484"/>
    <n v="5000000"/>
    <s v="Kurang bayar biaya Pemusnahan Limbah SBE ex PT LEW"/>
    <d v="2025-10-07T00:00:00"/>
    <s v="1800000266"/>
    <x v="0"/>
  </r>
  <r>
    <n v="100018"/>
    <x v="35"/>
    <x v="1"/>
    <s v="1400000538"/>
    <s v="11125421"/>
    <s v="PAID BY CMS BANK SYARIAH INDONESIA KC SURABAYA BAS"/>
    <d v="2025-11-27T00:00:00"/>
    <d v="2025-11-27T00:00:00"/>
    <x v="10"/>
    <x v="0"/>
    <d v="2025-11-30T00:00:00"/>
    <n v="-3"/>
    <x v="1"/>
    <x v="0"/>
    <s v="IDR"/>
    <s v="1800000477"/>
    <n v="11620509"/>
    <s v="Pot. Gaji Kary. Penugasan SIG - SMBR 09.2025"/>
    <d v="2025-10-31T00:00:00"/>
    <s v="1800000477"/>
    <x v="3"/>
  </r>
  <r>
    <n v="101284"/>
    <x v="54"/>
    <x v="1"/>
    <s v="1400000539"/>
    <s v="11125421"/>
    <s v="PAID BY CMS BANK SYARIAH INDONESIA KC SURABAYA BAS"/>
    <d v="2025-11-28T00:00:00"/>
    <d v="2025-11-28T00:00:00"/>
    <x v="10"/>
    <x v="0"/>
    <d v="2025-11-30T00:00:00"/>
    <n v="-2"/>
    <x v="1"/>
    <x v="0"/>
    <s v="IDR"/>
    <s v="1800000506"/>
    <n v="348915"/>
    <s v="Tagihan Listrik GUSI Lt 3 &amp; 4 - Oktober 2025"/>
    <d v="2025-10-31T00:00:00"/>
    <s v="1800000506"/>
    <x v="1"/>
  </r>
  <r>
    <n v="101490"/>
    <x v="15"/>
    <x v="0"/>
    <s v="1400139112"/>
    <s v="11125421"/>
    <s v="PAID BY CMS BANK SYARIAH INDONESIA KC SURABAYA BAS"/>
    <d v="2025-11-28T00:00:00"/>
    <d v="2025-11-28T00:00:00"/>
    <x v="10"/>
    <x v="0"/>
    <d v="2025-11-30T00:00:00"/>
    <n v="-2"/>
    <x v="1"/>
    <x v="0"/>
    <s v="IDR"/>
    <s v="1800000705"/>
    <n v="925407"/>
    <s v="Biaya Pemusnahan Limbah RDF PP ex PT PBI"/>
    <d v="2025-10-31T00:00:00"/>
    <s v="1800000705"/>
    <x v="0"/>
  </r>
  <r>
    <n v="101284"/>
    <x v="54"/>
    <x v="1"/>
    <s v="1400000540"/>
    <s v="11125421"/>
    <s v="PAID BY CMS BANK SYARIAH INDONESIA KC SURABAYA BAS"/>
    <d v="2025-11-28T00:00:00"/>
    <d v="2025-11-28T00:00:00"/>
    <x v="10"/>
    <x v="0"/>
    <d v="2025-11-30T00:00:00"/>
    <n v="-2"/>
    <x v="1"/>
    <x v="0"/>
    <s v="IDR"/>
    <s v="1800000504"/>
    <n v="957309"/>
    <s v="Tagihan Listrik ATM Mandiri GUSI - Oktober 2025"/>
    <d v="2025-10-31T00:00:00"/>
    <s v="1800000504"/>
    <x v="1"/>
  </r>
  <r>
    <n v="101490"/>
    <x v="15"/>
    <x v="0"/>
    <s v="1400139109"/>
    <s v="11125421"/>
    <s v="PAID BY CMS BANK SYARIAH INDONESIA KC SURABAYA BAS"/>
    <d v="2025-11-28T00:00:00"/>
    <d v="2025-11-28T00:00:00"/>
    <x v="10"/>
    <x v="0"/>
    <d v="2025-11-30T00:00:00"/>
    <n v="-2"/>
    <x v="1"/>
    <x v="0"/>
    <s v="IDR"/>
    <s v="1800000706"/>
    <n v="4457760"/>
    <s v="Biaya Pemusnahan Limbah Sludge IPAL ex PT PBI"/>
    <d v="2025-10-31T00:00:00"/>
    <s v="1800000706"/>
    <x v="0"/>
  </r>
  <r>
    <n v="101284"/>
    <x v="54"/>
    <x v="1"/>
    <s v="1400139141"/>
    <s v="11125421"/>
    <s v="PAID BY CMS BANK SYARIAH INDONESIA KC SURABAYA BAS"/>
    <d v="2025-11-28T00:00:00"/>
    <d v="2025-11-28T00:00:00"/>
    <x v="10"/>
    <x v="0"/>
    <d v="2025-10-30T00:00:00"/>
    <n v="29"/>
    <x v="0"/>
    <x v="0"/>
    <s v="IDR"/>
    <s v="1800000615"/>
    <n v="13278550"/>
    <s v="Tagihan Listrik SMI Agt 25"/>
    <d v="2025-09-30T00:00:00"/>
    <s v="1800000615"/>
    <x v="1"/>
  </r>
  <r>
    <n v="101284"/>
    <x v="54"/>
    <x v="1"/>
    <s v="1400139142"/>
    <s v="11125421"/>
    <s v="PAID BY CMS BANK SYARIAH INDONESIA KC SURABAYA BAS"/>
    <d v="2025-11-28T00:00:00"/>
    <d v="2025-11-28T00:00:00"/>
    <x v="10"/>
    <x v="0"/>
    <d v="2025-09-30T00:00:00"/>
    <n v="59"/>
    <x v="4"/>
    <x v="3"/>
    <s v="IDR"/>
    <s v="1800000549"/>
    <n v="20230150"/>
    <s v="Tagihan Listrik SMI Jul 25"/>
    <d v="2025-08-31T00:00:00"/>
    <s v="1800000549"/>
    <x v="1"/>
  </r>
  <r>
    <n v="101490"/>
    <x v="15"/>
    <x v="0"/>
    <s v="1400139140"/>
    <s v="11125421"/>
    <s v="PAID BY CMS BANK SYARIAH INDONESIA KC SURABAYA BAS"/>
    <d v="2025-11-28T00:00:00"/>
    <d v="2025-11-28T00:00:00"/>
    <x v="10"/>
    <x v="0"/>
    <d v="2025-11-30T00:00:00"/>
    <n v="-2"/>
    <x v="1"/>
    <x v="0"/>
    <s v="IDR"/>
    <s v="1800000704"/>
    <n v="28997640"/>
    <s v="Biaya Pemusnahan Limbah Karbon Aktif Bks ex PT PBI"/>
    <d v="2025-10-31T00:00:00"/>
    <s v="1800000704"/>
    <x v="0"/>
  </r>
  <r>
    <n v="101490"/>
    <x v="15"/>
    <x v="0"/>
    <s v="1400139110"/>
    <s v="11125421"/>
    <s v="PAID BY CMS BANK SYARIAH INDONESIA KC SURABAYA BAS"/>
    <d v="2025-11-28T00:00:00"/>
    <d v="2025-11-28T00:00:00"/>
    <x v="10"/>
    <x v="0"/>
    <d v="2025-11-30T00:00:00"/>
    <n v="-2"/>
    <x v="1"/>
    <x v="0"/>
    <s v="IDR"/>
    <s v="1800000703"/>
    <n v="37007178"/>
    <s v="Biaya Pemusnahan Limbah Bottom Ash NonB3 ex PT PBI"/>
    <d v="2025-10-31T00:00:00"/>
    <s v="1800000703"/>
    <x v="0"/>
  </r>
  <r>
    <n v="101490"/>
    <x v="15"/>
    <x v="0"/>
    <s v="1400139111"/>
    <s v="11125421"/>
    <s v="PAID BY CMS BANK SYARIAH INDONESIA KC SURABAYA BAS"/>
    <d v="2025-11-28T00:00:00"/>
    <d v="2025-11-28T00:00:00"/>
    <x v="10"/>
    <x v="0"/>
    <d v="2025-11-30T00:00:00"/>
    <n v="-2"/>
    <x v="1"/>
    <x v="0"/>
    <s v="IDR"/>
    <s v="1800000707"/>
    <n v="42895728"/>
    <s v="Biaya Pemusnahan Limbah Sludge Non B3 ex PT PBI"/>
    <d v="2025-10-31T00:00:00"/>
    <s v="1800000707"/>
    <x v="0"/>
  </r>
  <r>
    <n v="101490"/>
    <x v="15"/>
    <x v="0"/>
    <s v="1400139108"/>
    <s v="11125421"/>
    <s v="PAID BY CMS BANK SYARIAH INDONESIA KC SURABAYA BAS"/>
    <d v="2025-11-28T00:00:00"/>
    <d v="2025-11-28T00:00:00"/>
    <x v="10"/>
    <x v="0"/>
    <d v="2025-11-30T00:00:00"/>
    <n v="-2"/>
    <x v="1"/>
    <x v="0"/>
    <s v="IDR"/>
    <s v="1800000702"/>
    <n v="51084198"/>
    <s v="Biaya Pemusnahan Limbah FA-BA ex PT PBI"/>
    <d v="2025-10-31T00:00:00"/>
    <s v="1800000702"/>
    <x v="0"/>
  </r>
  <r>
    <n v="100126"/>
    <x v="12"/>
    <x v="0"/>
    <s v="1400139072"/>
    <s v="11121161"/>
    <s v="Biaya Pemusnahan Limbah Sludge Paper ex PT TMI"/>
    <d v="2025-11-28T00:00:00"/>
    <d v="2025-11-28T00:00:00"/>
    <x v="10"/>
    <x v="0"/>
    <d v="2025-06-30T00:00:00"/>
    <n v="151"/>
    <x v="2"/>
    <x v="1"/>
    <s v="IDR"/>
    <s v="1800000362"/>
    <n v="95393748"/>
    <s v="Biaya Pemusnahan Limbah Sludge Paper ex PT TMI"/>
    <d v="2025-05-31T00:00:00"/>
    <s v="1800000362"/>
    <x v="0"/>
  </r>
  <r>
    <n v="101490"/>
    <x v="15"/>
    <x v="0"/>
    <s v="1400139139"/>
    <s v="11125421"/>
    <s v="PAID BY CMS BANK SYARIAH INDONESIA KC SURABAYA BAS"/>
    <d v="2025-11-28T00:00:00"/>
    <d v="2025-11-28T00:00:00"/>
    <x v="10"/>
    <x v="0"/>
    <d v="2025-11-30T00:00:00"/>
    <n v="-2"/>
    <x v="1"/>
    <x v="0"/>
    <s v="IDR"/>
    <s v="1800000708"/>
    <n v="99460440"/>
    <s v="Biaya Pemusnahan Limbah Sludge Paper ex PT PBI"/>
    <d v="2025-10-31T00:00:00"/>
    <s v="1800000708"/>
    <x v="0"/>
  </r>
  <r>
    <n v="100129"/>
    <x v="90"/>
    <x v="0"/>
    <s v="1400000542"/>
    <s v="11121161"/>
    <s v="Tagihan Analisa Lab Uji PSD - Nov 2025"/>
    <d v="2025-11-30T00:00:00"/>
    <d v="2025-11-30T00:00:00"/>
    <x v="10"/>
    <x v="0"/>
    <d v="2025-12-30T00:00:00"/>
    <n v="-30"/>
    <x v="1"/>
    <x v="0"/>
    <s v="IDR"/>
    <s v="1800000536"/>
    <n v="310800"/>
    <s v="Tagihan Analisa Lab Uji PSD - Nov 2025"/>
    <d v="2025-11-30T00:00:00"/>
    <s v="1800000536"/>
    <x v="11"/>
  </r>
  <r>
    <n v="100215"/>
    <x v="170"/>
    <x v="0"/>
    <s v="1400134837"/>
    <s v="11121161"/>
    <s v="PDP UM GS OKTOBER 25 UNIROW TUBAN"/>
    <d v="2025-11-30T00:00:00"/>
    <d v="2025-11-30T00:00:00"/>
    <x v="10"/>
    <x v="0"/>
    <d v="2025-11-30T00:00:00"/>
    <n v="0"/>
    <x v="0"/>
    <x v="0"/>
    <s v="IDR"/>
    <s v="1800000748"/>
    <n v="2000000"/>
    <s v="PENDAPATAN GRAHA SANDIYA OKTOBER 2025"/>
    <d v="2025-11-30T00:00:00"/>
    <s v="1800000748"/>
    <x v="7"/>
  </r>
  <r>
    <n v="101734"/>
    <x v="92"/>
    <x v="0"/>
    <s v="1400000541"/>
    <s v="11121161"/>
    <s v="Tagihan Lab Uji Semen, Pasir d"/>
    <d v="2025-11-30T00:00:00"/>
    <d v="2025-11-30T00:00:00"/>
    <x v="10"/>
    <x v="0"/>
    <d v="2025-11-30T00:00:00"/>
    <n v="0"/>
    <x v="0"/>
    <x v="0"/>
    <s v="IDR"/>
    <s v="1800000537"/>
    <n v="4626480"/>
    <s v="Tagihan Lab Uji Semen, Pasir dan Split - Nov 2025"/>
    <d v="2025-11-30T00:00:00"/>
    <s v="1800000537"/>
    <x v="11"/>
  </r>
  <r>
    <n v="101921"/>
    <x v="128"/>
    <x v="0"/>
    <s v="1400134836"/>
    <s v="11121161"/>
    <s v="PDP PEL GS OKTOBER 25 SUNTORO"/>
    <d v="2025-11-30T00:00:00"/>
    <d v="2025-11-30T00:00:00"/>
    <x v="10"/>
    <x v="0"/>
    <d v="2025-11-30T00:00:00"/>
    <n v="0"/>
    <x v="0"/>
    <x v="0"/>
    <s v="IDR"/>
    <s v="1800000749"/>
    <n v="9150000"/>
    <s v="PENDAPATAN GRAHA SANDIYA OKTOBER 2025"/>
    <d v="2025-11-30T00:00:00"/>
    <s v="1800000749"/>
    <x v="7"/>
  </r>
  <r>
    <n v="101937"/>
    <x v="157"/>
    <x v="0"/>
    <s v="1400134829"/>
    <s v="11121161"/>
    <s v="PDP PEL GS OKTOBER 25 SITI NUR AISYAH"/>
    <d v="2025-11-30T00:00:00"/>
    <d v="2025-11-30T00:00:00"/>
    <x v="10"/>
    <x v="0"/>
    <d v="2025-11-30T00:00:00"/>
    <n v="0"/>
    <x v="0"/>
    <x v="0"/>
    <s v="IDR"/>
    <s v="1800000756"/>
    <n v="11150000"/>
    <s v="PENDAPATAN GRAHA SANDIYA OKTOBER 2025"/>
    <d v="2025-11-30T00:00:00"/>
    <s v="1800000756"/>
    <x v="7"/>
  </r>
  <r>
    <n v="100013"/>
    <x v="102"/>
    <x v="1"/>
    <s v="0100012118"/>
    <n v="0"/>
    <n v="0"/>
    <d v="2025-11-30T00:00:00"/>
    <d v="2025-11-30T00:00:00"/>
    <x v="10"/>
    <x v="0"/>
    <d v="2022-12-31T00:00:00"/>
    <n v="1065"/>
    <x v="6"/>
    <x v="5"/>
    <s v="IDR"/>
    <s v="0100014510"/>
    <n v="11354547"/>
    <s v="Realisasi clearing bukpot tag. tantiem SP 2019"/>
    <d v="2022-12-31T00:00:00"/>
    <s v="0100014510"/>
    <x v="3"/>
  </r>
  <r>
    <n v="101933"/>
    <x v="153"/>
    <x v="0"/>
    <s v="1400134834"/>
    <s v="11121161"/>
    <s v="PDP PEL GS OKTOBER 25 ADI KRISNUGRAHA"/>
    <d v="2025-11-30T00:00:00"/>
    <d v="2025-11-30T00:00:00"/>
    <x v="10"/>
    <x v="0"/>
    <d v="2025-11-30T00:00:00"/>
    <n v="0"/>
    <x v="0"/>
    <x v="0"/>
    <s v="IDR"/>
    <s v="1800000751"/>
    <n v="11370000"/>
    <s v="PENDAPATAN GRAHA SANDIYA OKTOBER 2025"/>
    <d v="2025-11-30T00:00:00"/>
    <s v="1800000751"/>
    <x v="7"/>
  </r>
  <r>
    <n v="101928"/>
    <x v="144"/>
    <x v="0"/>
    <s v="1400134835"/>
    <s v="11121161"/>
    <s v="PDP PEL GS OKTOBER 25 NYULIK RETNOWATI"/>
    <d v="2025-11-30T00:00:00"/>
    <d v="2025-11-30T00:00:00"/>
    <x v="10"/>
    <x v="0"/>
    <d v="2025-11-30T00:00:00"/>
    <n v="0"/>
    <x v="0"/>
    <x v="0"/>
    <s v="IDR"/>
    <s v="1800000750"/>
    <n v="11920000"/>
    <s v="PENDAPATAN GRAHA SANDIYA OKTOBER 2025"/>
    <d v="2025-11-30T00:00:00"/>
    <s v="1800000750"/>
    <x v="7"/>
  </r>
  <r>
    <n v="101934"/>
    <x v="154"/>
    <x v="0"/>
    <s v="1400134832"/>
    <s v="11121161"/>
    <s v="PDP PEL GS OKTOBER 25 ACHMAD BUDIYONO"/>
    <d v="2025-11-30T00:00:00"/>
    <d v="2025-11-30T00:00:00"/>
    <x v="10"/>
    <x v="0"/>
    <d v="2025-11-30T00:00:00"/>
    <n v="0"/>
    <x v="0"/>
    <x v="0"/>
    <s v="IDR"/>
    <s v="1800000753"/>
    <n v="12085000"/>
    <s v="PENDAPATAN GRAHA SANDIYA OKTOBER 2025"/>
    <d v="2025-11-30T00:00:00"/>
    <s v="1800000753"/>
    <x v="7"/>
  </r>
  <r>
    <n v="101929"/>
    <x v="145"/>
    <x v="0"/>
    <s v="1400134830"/>
    <s v="11121161"/>
    <s v="PDP PEL GS OKTOBER 25 MAT SA'RONI"/>
    <d v="2025-11-30T00:00:00"/>
    <d v="2025-11-30T00:00:00"/>
    <x v="10"/>
    <x v="0"/>
    <d v="2025-11-30T00:00:00"/>
    <n v="0"/>
    <x v="0"/>
    <x v="0"/>
    <s v="IDR"/>
    <s v="1800000755"/>
    <n v="12150000"/>
    <s v="PENDAPATAN GRAHA SANDIYA OKTOBER 2025"/>
    <d v="2025-11-30T00:00:00"/>
    <s v="1800000755"/>
    <x v="7"/>
  </r>
  <r>
    <n v="101935"/>
    <x v="155"/>
    <x v="0"/>
    <s v="1400134831"/>
    <s v="11121161"/>
    <s v="PDP PEL GS OKTOBER 25 SUSI SULASTRI"/>
    <d v="2025-11-30T00:00:00"/>
    <d v="2025-11-30T00:00:00"/>
    <x v="10"/>
    <x v="0"/>
    <d v="2025-11-30T00:00:00"/>
    <n v="0"/>
    <x v="0"/>
    <x v="0"/>
    <s v="IDR"/>
    <s v="1800000754"/>
    <n v="12150000"/>
    <s v="PENDAPATAN GRAHA SANDIYA OKTOBER 2025"/>
    <d v="2025-11-30T00:00:00"/>
    <s v="1800000754"/>
    <x v="7"/>
  </r>
  <r>
    <n v="101858"/>
    <x v="171"/>
    <x v="0"/>
    <s v="1400134833"/>
    <s v="11121161"/>
    <s v="PDP PEL GS OKTOBER 25 YY PONPES AL FATTAH SIMAN"/>
    <d v="2025-11-30T00:00:00"/>
    <d v="2025-11-30T00:00:00"/>
    <x v="10"/>
    <x v="0"/>
    <d v="2025-12-30T00:00:00"/>
    <n v="-30"/>
    <x v="1"/>
    <x v="0"/>
    <s v="IDR"/>
    <s v="1800000752"/>
    <n v="18419000"/>
    <s v="PENDAPATAN GRAHA SANDIYA OKTOBER 2025"/>
    <d v="2025-11-30T00:00:00"/>
    <s v="1800000752"/>
    <x v="7"/>
  </r>
  <r>
    <n v="101539"/>
    <x v="5"/>
    <x v="0"/>
    <s v="1400140522"/>
    <s v="11123101"/>
    <s v="PAID BY CMS BANK BCA RN 7100000317"/>
    <d v="2025-12-01T00:00:00"/>
    <d v="2025-12-01T00:00:00"/>
    <x v="11"/>
    <x v="0"/>
    <d v="2025-01-30T00:00:00"/>
    <n v="305"/>
    <x v="2"/>
    <x v="1"/>
    <s v="IDR"/>
    <s v="1800000833"/>
    <n v="9590400"/>
    <s v="Biaya Pemusnahan Limbah Sludge IPAL ex PT WST"/>
    <d v="2024-12-31T00:00:00"/>
    <s v="1800000833"/>
    <x v="0"/>
  </r>
  <r>
    <n v="100146"/>
    <x v="2"/>
    <x v="0"/>
    <s v="1400140466"/>
    <s v="11125421"/>
    <s v="PAID BY CMS BANK SYARIAH INDONESIA KC SURABAYA BAS"/>
    <d v="2025-12-01T00:00:00"/>
    <d v="2025-12-01T00:00:00"/>
    <x v="11"/>
    <x v="0"/>
    <d v="2025-11-30T00:00:00"/>
    <n v="1"/>
    <x v="0"/>
    <x v="0"/>
    <s v="IDR"/>
    <s v="1800000700"/>
    <n v="23290020"/>
    <s v="Biaya Pemusnahan Limbah Resin ex PT KMA"/>
    <d v="2025-10-31T00:00:00"/>
    <s v="1800000700"/>
    <x v="0"/>
  </r>
  <r>
    <n v="101539"/>
    <x v="5"/>
    <x v="0"/>
    <s v="1400140521"/>
    <s v="11123101"/>
    <s v="PAID BY CMS BANK BCA RN 7100000316"/>
    <d v="2025-12-01T00:00:00"/>
    <d v="2025-12-01T00:00:00"/>
    <x v="11"/>
    <x v="0"/>
    <d v="2025-01-30T00:00:00"/>
    <n v="305"/>
    <x v="2"/>
    <x v="1"/>
    <s v="IDR"/>
    <s v="1800000832"/>
    <n v="25102872"/>
    <s v="Biaya Pemusnahan Limbah Dust Aluminium ex PT WST"/>
    <d v="2024-12-31T00:00:00"/>
    <s v="1800000832"/>
    <x v="0"/>
  </r>
  <r>
    <n v="100031"/>
    <x v="42"/>
    <x v="0"/>
    <s v="1400140813"/>
    <s v="11121161"/>
    <s v="Tagihan Listrik DAB Sep 25"/>
    <d v="2025-12-02T00:00:00"/>
    <d v="2025-12-02T00:00:00"/>
    <x v="11"/>
    <x v="0"/>
    <d v="2025-11-30T00:00:00"/>
    <n v="2"/>
    <x v="0"/>
    <x v="0"/>
    <s v="IDR"/>
    <s v="1800000722"/>
    <n v="166911"/>
    <s v="Tagihan Listrik DAB Sep 25"/>
    <d v="2025-10-31T00:00:00"/>
    <s v="1800000722"/>
    <x v="1"/>
  </r>
  <r>
    <n v="101284"/>
    <x v="54"/>
    <x v="1"/>
    <s v="1400000543"/>
    <s v="11121161"/>
    <s v="Pembayaran Bagi Hasil Tahun 2020-2021"/>
    <d v="2025-12-02T00:00:00"/>
    <d v="2025-12-02T00:00:00"/>
    <x v="11"/>
    <x v="0"/>
    <d v="2025-10-28T00:00:00"/>
    <n v="35"/>
    <x v="4"/>
    <x v="3"/>
    <s v="IDR"/>
    <s v="1400000500"/>
    <n v="200000000"/>
    <s v="Kurang Bayar Pembayaran Bagi Hasil Tahun 2020-2021"/>
    <d v="2025-10-28T00:00:00"/>
    <s v="1800000283"/>
    <x v="10"/>
  </r>
  <r>
    <n v="100011"/>
    <x v="43"/>
    <x v="1"/>
    <s v="0100012774"/>
    <n v="0"/>
    <n v="0"/>
    <d v="2025-12-03T00:00:00"/>
    <d v="2025-12-03T00:00:00"/>
    <x v="11"/>
    <x v="0"/>
    <d v="2025-01-30T00:00:00"/>
    <n v="307"/>
    <x v="2"/>
    <x v="1"/>
    <s v="IDR"/>
    <s v="1400000054"/>
    <n v="864000"/>
    <s v="Kurang Bayar PPh UTSG. Man Fee. Okt2021."/>
    <d v="2025-01-30T00:00:00"/>
    <s v="1800000839"/>
    <x v="12"/>
  </r>
  <r>
    <n v="100011"/>
    <x v="43"/>
    <x v="1"/>
    <s v="0100012774"/>
    <n v="0"/>
    <n v="0"/>
    <d v="2025-12-03T00:00:00"/>
    <d v="2025-12-03T00:00:00"/>
    <x v="11"/>
    <x v="0"/>
    <d v="2025-01-30T00:00:00"/>
    <n v="307"/>
    <x v="2"/>
    <x v="1"/>
    <s v="IDR"/>
    <s v="1400000052"/>
    <n v="864000"/>
    <s v="Kurang Bayar PPh UTSG. Man Fee. Nov2021."/>
    <d v="2025-01-30T00:00:00"/>
    <s v="1800000861"/>
    <x v="12"/>
  </r>
  <r>
    <n v="100126"/>
    <x v="12"/>
    <x v="0"/>
    <s v="1400141569"/>
    <s v="11121161"/>
    <s v="Biaya Pemusnahan Limbah FABA ex PT TMI"/>
    <d v="2025-12-04T00:00:00"/>
    <d v="2025-12-04T00:00:00"/>
    <x v="11"/>
    <x v="0"/>
    <d v="2025-07-30T00:00:00"/>
    <n v="127"/>
    <x v="2"/>
    <x v="1"/>
    <s v="IDR"/>
    <s v="1800000427"/>
    <n v="84553029"/>
    <s v="Biaya Pemusnahan Limbah FABA ex PT TMI"/>
    <d v="2025-06-30T00:00:00"/>
    <s v="1800000427"/>
    <x v="0"/>
  </r>
  <r>
    <n v="100011"/>
    <x v="43"/>
    <x v="1"/>
    <s v="0100277899"/>
    <n v="0"/>
    <n v="0"/>
    <d v="2025-12-05T00:00:00"/>
    <d v="2025-12-05T00:00:00"/>
    <x v="11"/>
    <x v="0"/>
    <d v="2025-01-30T00:00:00"/>
    <n v="309"/>
    <x v="2"/>
    <x v="1"/>
    <s v="IDR"/>
    <s v="1400015215"/>
    <n v="2831761"/>
    <s v="Kurang Bayar PPh Tagihan Listrik UTSG Bln Janu"/>
    <d v="2025-01-30T00:00:00"/>
    <s v="1800000177"/>
    <x v="12"/>
  </r>
  <r>
    <n v="100011"/>
    <x v="43"/>
    <x v="1"/>
    <s v="0100277897"/>
    <n v="0"/>
    <n v="0"/>
    <d v="2025-12-05T00:00:00"/>
    <d v="2025-12-05T00:00:00"/>
    <x v="11"/>
    <x v="0"/>
    <d v="2025-01-30T00:00:00"/>
    <n v="309"/>
    <x v="2"/>
    <x v="1"/>
    <s v="IDR"/>
    <s v="1400015209"/>
    <n v="2864623"/>
    <s v="Kurang Bayar PPh Tagihan Pemakaian Listrik Tub"/>
    <d v="2025-01-30T00:00:00"/>
    <s v="1800000260"/>
    <x v="12"/>
  </r>
  <r>
    <n v="100011"/>
    <x v="43"/>
    <x v="1"/>
    <s v="0100277897"/>
    <n v="0"/>
    <n v="0"/>
    <d v="2025-12-05T00:00:00"/>
    <d v="2025-12-05T00:00:00"/>
    <x v="11"/>
    <x v="0"/>
    <d v="2025-01-30T00:00:00"/>
    <n v="309"/>
    <x v="2"/>
    <x v="1"/>
    <s v="IDR"/>
    <s v="1400015208"/>
    <n v="3002093"/>
    <s v="Kurang Bayar PPh Tagihan Pemakaian Listrik UTS"/>
    <d v="2025-01-30T00:00:00"/>
    <s v="1800000232"/>
    <x v="12"/>
  </r>
  <r>
    <n v="100011"/>
    <x v="43"/>
    <x v="1"/>
    <s v="0100277897"/>
    <n v="0"/>
    <n v="0"/>
    <d v="2025-12-05T00:00:00"/>
    <d v="2025-12-05T00:00:00"/>
    <x v="11"/>
    <x v="0"/>
    <d v="2025-01-30T00:00:00"/>
    <n v="309"/>
    <x v="2"/>
    <x v="1"/>
    <s v="IDR"/>
    <s v="1400015212"/>
    <n v="3012727"/>
    <s v="Kurang Bayar PPh TAGIHAN LISTRIK UTSG BULAN AG"/>
    <d v="2025-01-30T00:00:00"/>
    <s v="1800000482"/>
    <x v="12"/>
  </r>
  <r>
    <n v="100011"/>
    <x v="43"/>
    <x v="1"/>
    <s v="0100277897"/>
    <n v="0"/>
    <n v="0"/>
    <d v="2025-12-05T00:00:00"/>
    <d v="2025-12-05T00:00:00"/>
    <x v="11"/>
    <x v="0"/>
    <d v="2025-01-30T00:00:00"/>
    <n v="309"/>
    <x v="2"/>
    <x v="1"/>
    <s v="IDR"/>
    <s v="1400015210"/>
    <n v="3023692"/>
    <s v="Kurang Bayar PPh Tagihan Pemakaian Listrik Tub"/>
    <d v="2025-01-30T00:00:00"/>
    <s v="1800000387"/>
    <x v="12"/>
  </r>
  <r>
    <n v="100011"/>
    <x v="43"/>
    <x v="1"/>
    <s v="0100277897"/>
    <n v="0"/>
    <n v="0"/>
    <d v="2025-12-05T00:00:00"/>
    <d v="2025-12-05T00:00:00"/>
    <x v="11"/>
    <x v="0"/>
    <d v="2025-01-30T00:00:00"/>
    <n v="309"/>
    <x v="2"/>
    <x v="1"/>
    <s v="IDR"/>
    <s v="1400015213"/>
    <n v="3236585"/>
    <s v="Kurang Bayar PPh Tagihan Listrik UTSG bln Okto"/>
    <d v="2025-01-30T00:00:00"/>
    <s v="1800000558"/>
    <x v="12"/>
  </r>
  <r>
    <n v="100011"/>
    <x v="43"/>
    <x v="1"/>
    <s v="0100277897"/>
    <n v="0"/>
    <n v="0"/>
    <d v="2025-12-05T00:00:00"/>
    <d v="2025-12-05T00:00:00"/>
    <x v="11"/>
    <x v="0"/>
    <d v="2025-01-30T00:00:00"/>
    <n v="309"/>
    <x v="2"/>
    <x v="1"/>
    <s v="IDR"/>
    <s v="1400015211"/>
    <n v="3494986"/>
    <s v="Kurang Bayar PPh Tagihan Pemakaian Listrik Tub"/>
    <d v="2025-01-30T00:00:00"/>
    <s v="1800000414"/>
    <x v="12"/>
  </r>
  <r>
    <n v="100011"/>
    <x v="43"/>
    <x v="1"/>
    <s v="0100277897"/>
    <n v="0"/>
    <n v="0"/>
    <d v="2025-12-05T00:00:00"/>
    <d v="2025-12-05T00:00:00"/>
    <x v="11"/>
    <x v="0"/>
    <d v="2025-01-30T00:00:00"/>
    <n v="309"/>
    <x v="2"/>
    <x v="1"/>
    <s v="IDR"/>
    <s v="1400015214"/>
    <n v="5613976"/>
    <s v="Kurang Bayar PPh Tagihan Listrik UTSG Bln Nove"/>
    <d v="2025-01-30T00:00:00"/>
    <s v="1800000059"/>
    <x v="12"/>
  </r>
  <r>
    <n v="101083"/>
    <x v="0"/>
    <x v="0"/>
    <s v="1400141808"/>
    <s v="11125421"/>
    <s v="PAID BY CMS BANK SYARIAH INDONESIA KC SURABAYA BAS"/>
    <d v="2025-12-05T00:00:00"/>
    <d v="2025-12-05T00:00:00"/>
    <x v="11"/>
    <x v="0"/>
    <d v="2025-11-30T00:00:00"/>
    <n v="5"/>
    <x v="0"/>
    <x v="0"/>
    <s v="IDR"/>
    <s v="1800000686"/>
    <n v="44579376"/>
    <s v="Biaya Pemusnahan Limbah FA-BA ex PT ARA"/>
    <d v="2025-10-31T00:00:00"/>
    <s v="1800000686"/>
    <x v="0"/>
  </r>
  <r>
    <n v="100712"/>
    <x v="51"/>
    <x v="0"/>
    <s v="1400143857"/>
    <s v="11121161"/>
    <s v="Biaya Pemusnahan Limbah FA-BA ex PT ANT"/>
    <d v="2025-12-10T00:00:00"/>
    <d v="2025-12-10T00:00:00"/>
    <x v="11"/>
    <x v="0"/>
    <d v="2025-11-30T00:00:00"/>
    <n v="10"/>
    <x v="0"/>
    <x v="0"/>
    <s v="IDR"/>
    <s v="1800000685"/>
    <n v="265192653"/>
    <s v="Biaya Pemusnahan Limbah FA-BA ex PT ANT"/>
    <d v="2025-10-31T00:00:00"/>
    <s v="1800000685"/>
    <x v="0"/>
  </r>
  <r>
    <n v="100126"/>
    <x v="12"/>
    <x v="0"/>
    <s v="1400144339"/>
    <s v="11121161"/>
    <s v="Biaya Pemusnahan Limbah Resin&amp;SBE"/>
    <d v="2025-12-11T00:00:00"/>
    <d v="2025-12-11T00:00:00"/>
    <x v="11"/>
    <x v="0"/>
    <d v="2025-07-30T00:00:00"/>
    <n v="134"/>
    <x v="2"/>
    <x v="1"/>
    <s v="IDR"/>
    <s v="1800000428"/>
    <n v="6733260"/>
    <s v="Biaya Pemusnahan Limbah Resin ex PT TMI"/>
    <d v="2025-06-30T00:00:00"/>
    <s v="1800000428"/>
    <x v="0"/>
  </r>
  <r>
    <n v="101918"/>
    <x v="151"/>
    <x v="0"/>
    <s v="1400144227"/>
    <s v="11121161"/>
    <s v="PAID BY CMS BANK MANDIRI KC GRESIK RN 7100000947"/>
    <d v="2025-12-11T00:00:00"/>
    <d v="2025-12-11T00:00:00"/>
    <x v="11"/>
    <x v="0"/>
    <d v="2025-12-30T00:00:00"/>
    <n v="-19"/>
    <x v="1"/>
    <x v="0"/>
    <s v="IDR"/>
    <s v="1800000798"/>
    <n v="7544559"/>
    <s v="Biaya Pemusnahan Limbah Bottom Ash ex PT SPS"/>
    <d v="2025-11-30T00:00:00"/>
    <s v="1800000798"/>
    <x v="0"/>
  </r>
  <r>
    <n v="100147"/>
    <x v="19"/>
    <x v="0"/>
    <s v="1400144341"/>
    <s v="11121161"/>
    <s v="Bayar biaya Pemusnahan Limbah PT TLI"/>
    <d v="2025-12-11T00:00:00"/>
    <d v="2025-12-11T00:00:00"/>
    <x v="11"/>
    <x v="0"/>
    <d v="2025-09-30T00:00:00"/>
    <n v="72"/>
    <x v="5"/>
    <x v="4"/>
    <s v="IDR"/>
    <s v="1800000593"/>
    <n v="10846154"/>
    <s v="Biaya Pemusnahan Limbah Bottom Ash ex PT TLI"/>
    <d v="2025-08-31T00:00:00"/>
    <s v="1800000593"/>
    <x v="0"/>
  </r>
  <r>
    <n v="100147"/>
    <x v="19"/>
    <x v="0"/>
    <s v="1400144341"/>
    <s v="11121161"/>
    <s v="Bayar biaya Pemusnahan Limbah PT TLI"/>
    <d v="2025-12-11T00:00:00"/>
    <d v="2025-12-11T00:00:00"/>
    <x v="11"/>
    <x v="0"/>
    <d v="2025-09-30T00:00:00"/>
    <n v="72"/>
    <x v="5"/>
    <x v="4"/>
    <s v="IDR"/>
    <s v="1800000592"/>
    <n v="17216550"/>
    <s v="Biaya Pemusnahan Alternatif Material ex PT TLI"/>
    <d v="2025-08-31T00:00:00"/>
    <s v="1800000592"/>
    <x v="0"/>
  </r>
  <r>
    <n v="100797"/>
    <x v="8"/>
    <x v="1"/>
    <s v="1400000544"/>
    <s v="11121161"/>
    <s v="PAID BY CMS BANK MANDIRI KC GRESIK RN 2100001803"/>
    <d v="2025-12-11T00:00:00"/>
    <d v="2025-12-11T00:00:00"/>
    <x v="11"/>
    <x v="0"/>
    <d v="2025-11-30T00:00:00"/>
    <n v="11"/>
    <x v="0"/>
    <x v="0"/>
    <s v="IDR"/>
    <s v="1800000474"/>
    <n v="19862279"/>
    <s v="Pot. Gaji Kary. Penugasan SIG - SIB 09.2025"/>
    <d v="2025-10-31T00:00:00"/>
    <s v="1800000474"/>
    <x v="3"/>
  </r>
  <r>
    <n v="100126"/>
    <x v="12"/>
    <x v="0"/>
    <s v="1400144339"/>
    <s v="11121161"/>
    <s v="Biaya Pemusnahan Limbah Resin&amp;SBE"/>
    <d v="2025-12-11T00:00:00"/>
    <d v="2025-12-11T00:00:00"/>
    <x v="11"/>
    <x v="0"/>
    <d v="2025-07-30T00:00:00"/>
    <n v="134"/>
    <x v="2"/>
    <x v="1"/>
    <s v="IDR"/>
    <s v="1800000429"/>
    <n v="34568952"/>
    <s v="Biaya Pemusnahan Limbah SBE ex PT TMI"/>
    <d v="2025-06-30T00:00:00"/>
    <s v="1800000429"/>
    <x v="0"/>
  </r>
  <r>
    <n v="100126"/>
    <x v="12"/>
    <x v="0"/>
    <s v="1400144340"/>
    <s v="11121161"/>
    <s v="Biaya Pemusnahan Limbah Sludge Paper ex PT TMI"/>
    <d v="2025-12-11T00:00:00"/>
    <d v="2025-12-11T00:00:00"/>
    <x v="11"/>
    <x v="0"/>
    <d v="2025-07-30T00:00:00"/>
    <n v="134"/>
    <x v="2"/>
    <x v="1"/>
    <s v="IDR"/>
    <s v="1800000430"/>
    <n v="35364600"/>
    <s v="Biaya Pemusnahan Limbah Sludge Paper ex PT TMI"/>
    <d v="2025-06-30T00:00:00"/>
    <s v="1800000430"/>
    <x v="0"/>
  </r>
  <r>
    <n v="100008"/>
    <x v="63"/>
    <x v="1"/>
    <s v="1400145381"/>
    <s v="11121161"/>
    <s v="Tagihan Barang Gudang IKSG Juni 25"/>
    <d v="2025-12-12T00:00:00"/>
    <d v="2025-12-12T00:00:00"/>
    <x v="11"/>
    <x v="0"/>
    <d v="2025-08-30T00:00:00"/>
    <n v="104"/>
    <x v="3"/>
    <x v="2"/>
    <s v="IDR"/>
    <s v="1800000486"/>
    <n v="3415560"/>
    <s v="Tagihan Barang Gudang IKSG Juni 25"/>
    <d v="2025-07-31T00:00:00"/>
    <s v="1800000486"/>
    <x v="13"/>
  </r>
  <r>
    <n v="100008"/>
    <x v="63"/>
    <x v="1"/>
    <s v="1400000546"/>
    <s v="11121161"/>
    <s v="Pot. Gaji Kary. Penugasan SIG - IKSG 07.2025"/>
    <d v="2025-12-12T00:00:00"/>
    <d v="2025-12-12T00:00:00"/>
    <x v="11"/>
    <x v="0"/>
    <d v="2025-09-30T00:00:00"/>
    <n v="73"/>
    <x v="5"/>
    <x v="4"/>
    <s v="IDR"/>
    <s v="1800000380"/>
    <n v="21613019"/>
    <s v="Pot. Gaji Kary. Penugasan SIG - IKSG 07.2025"/>
    <d v="2025-08-31T00:00:00"/>
    <s v="1800000380"/>
    <x v="3"/>
  </r>
  <r>
    <n v="100008"/>
    <x v="63"/>
    <x v="1"/>
    <s v="1400000547"/>
    <s v="11121161"/>
    <s v="Pot. Gaji Kary. Penugasan SIG - IKSG 08.2025"/>
    <d v="2025-12-12T00:00:00"/>
    <d v="2025-12-12T00:00:00"/>
    <x v="11"/>
    <x v="0"/>
    <d v="2025-10-30T00:00:00"/>
    <n v="43"/>
    <x v="4"/>
    <x v="3"/>
    <s v="IDR"/>
    <s v="1800000427"/>
    <n v="21643463"/>
    <s v="Pot. Gaji Kary. Penugasan SIG - IKSG 08.2025"/>
    <d v="2025-09-30T00:00:00"/>
    <s v="1800000427"/>
    <x v="3"/>
  </r>
  <r>
    <n v="101531"/>
    <x v="1"/>
    <x v="0"/>
    <s v="1400144654"/>
    <s v="11123101"/>
    <s v="PAID BY CMS BANK BCA RN 7100000863"/>
    <d v="2025-12-12T00:00:00"/>
    <d v="2025-12-12T00:00:00"/>
    <x v="11"/>
    <x v="0"/>
    <d v="2025-11-30T00:00:00"/>
    <n v="12"/>
    <x v="0"/>
    <x v="0"/>
    <s v="IDR"/>
    <s v="1800000701"/>
    <n v="142692498"/>
    <s v="Biaya Pemusnahan Limbah Non B3-AM ex PT MHK"/>
    <d v="2025-10-31T00:00:00"/>
    <s v="1800000701"/>
    <x v="0"/>
  </r>
  <r>
    <n v="100137"/>
    <x v="4"/>
    <x v="1"/>
    <s v="1400000545"/>
    <s v="11121871"/>
    <s v="SWEEPING SEMEN GRESIK"/>
    <d v="2025-12-12T00:00:00"/>
    <d v="2025-12-12T00:00:00"/>
    <x v="11"/>
    <x v="0"/>
    <d v="2025-11-26T00:00:00"/>
    <n v="16"/>
    <x v="0"/>
    <x v="0"/>
    <s v="IDR"/>
    <s v="1400000537"/>
    <n v="10000000000"/>
    <s v=" PEMBAYARAN POKOK SHL GRESIK 26 SEPT 2018"/>
    <d v="2025-11-26T00:00:00"/>
    <s v="1800001507"/>
    <x v="2"/>
  </r>
  <r>
    <n v="100147"/>
    <x v="19"/>
    <x v="0"/>
    <s v="1400146086"/>
    <s v="11121161"/>
    <s v="Biaya Pemusnahan Limbah Bot &amp; B3"/>
    <d v="2025-12-15T00:00:00"/>
    <d v="2025-12-15T00:00:00"/>
    <x v="11"/>
    <x v="0"/>
    <d v="2025-12-01T00:00:00"/>
    <n v="14"/>
    <x v="0"/>
    <x v="0"/>
    <s v="IDR"/>
    <s v="1400144341"/>
    <n v="199012"/>
    <s v="Kurang bayar biaya Pemusnahan Limbah Bottom Ash ex"/>
    <d v="2025-12-01T00:00:00"/>
    <s v="1800000593"/>
    <x v="0"/>
  </r>
  <r>
    <n v="100147"/>
    <x v="19"/>
    <x v="0"/>
    <s v="1400146086"/>
    <s v="11121161"/>
    <s v="Biaya Pemusnahan Limbah Bot &amp; B3"/>
    <d v="2025-12-15T00:00:00"/>
    <d v="2025-12-15T00:00:00"/>
    <x v="11"/>
    <x v="0"/>
    <d v="2025-12-01T00:00:00"/>
    <n v="14"/>
    <x v="0"/>
    <x v="0"/>
    <s v="IDR"/>
    <s v="1400144341"/>
    <n v="315900"/>
    <s v="Kurang bayar biaya Pemusnahan Alternatif Material"/>
    <d v="2025-12-01T00:00:00"/>
    <s v="1800000592"/>
    <x v="0"/>
  </r>
  <r>
    <n v="100014"/>
    <x v="105"/>
    <x v="1"/>
    <s v="1400000552"/>
    <s v="11121871"/>
    <s v="1400000139"/>
    <d v="2025-12-15T00:00:00"/>
    <d v="2025-12-15T00:00:00"/>
    <x v="11"/>
    <x v="0"/>
    <d v="2024-04-30T00:00:00"/>
    <n v="594"/>
    <x v="6"/>
    <x v="5"/>
    <s v="IDR"/>
    <s v="1400000139"/>
    <n v="1022645"/>
    <s v="Kuran PPN Biaya Penggantian Perjalanan Dinas Proye"/>
    <d v="2024-04-30T00:00:00"/>
    <s v="1800000729"/>
    <x v="19"/>
  </r>
  <r>
    <n v="100014"/>
    <x v="105"/>
    <x v="1"/>
    <s v="1400000549"/>
    <s v="11121871"/>
    <s v="1800000603"/>
    <d v="2025-12-15T00:00:00"/>
    <d v="2025-12-15T00:00:00"/>
    <x v="11"/>
    <x v="0"/>
    <d v="2022-10-30T00:00:00"/>
    <n v="1142"/>
    <x v="6"/>
    <x v="5"/>
    <s v="IDR"/>
    <s v="1800000603"/>
    <n v="2443312"/>
    <s v="Biaya Penggantian Perjalanan Dinas No. 2940005620"/>
    <d v="2022-09-30T00:00:00"/>
    <s v="1800000603"/>
    <x v="19"/>
  </r>
  <r>
    <n v="100028"/>
    <x v="3"/>
    <x v="0"/>
    <s v="1400145968"/>
    <s v="11125421"/>
    <s v="PAID BY CMS BANK SYARIAH INDONESIA KC SURABAYA BAS"/>
    <d v="2025-12-15T00:00:00"/>
    <d v="2025-12-15T00:00:00"/>
    <x v="11"/>
    <x v="0"/>
    <d v="2025-12-30T00:00:00"/>
    <n v="-15"/>
    <x v="1"/>
    <x v="0"/>
    <s v="IDR"/>
    <s v="1800000744"/>
    <n v="3392625"/>
    <s v="TAGIHAN LISTRIK BANK BNI 46"/>
    <d v="2025-11-30T00:00:00"/>
    <s v="1800000744"/>
    <x v="1"/>
  </r>
  <r>
    <n v="100147"/>
    <x v="19"/>
    <x v="0"/>
    <s v="1400145970"/>
    <s v="11121161"/>
    <s v="Biaya Pemusnahan Limbah Bot &amp; non B3"/>
    <d v="2025-12-15T00:00:00"/>
    <d v="2025-12-15T00:00:00"/>
    <x v="11"/>
    <x v="0"/>
    <d v="2025-10-30T00:00:00"/>
    <n v="46"/>
    <x v="4"/>
    <x v="3"/>
    <s v="IDR"/>
    <s v="1800000662"/>
    <n v="6888882"/>
    <s v="Biaya Pemusnahan Limbah Bottom Ash ex PT TLI"/>
    <d v="2025-09-30T00:00:00"/>
    <s v="1800000662"/>
    <x v="0"/>
  </r>
  <r>
    <n v="100014"/>
    <x v="105"/>
    <x v="1"/>
    <s v="1400000553"/>
    <s v="11121871"/>
    <s v="1800000604"/>
    <d v="2025-12-15T00:00:00"/>
    <d v="2025-12-15T00:00:00"/>
    <x v="11"/>
    <x v="0"/>
    <d v="2022-10-30T00:00:00"/>
    <n v="1142"/>
    <x v="6"/>
    <x v="5"/>
    <s v="IDR"/>
    <s v="1800000604"/>
    <n v="7752757"/>
    <s v="Biaya Penggantian Perjalanan Dinas"/>
    <d v="2022-09-30T00:00:00"/>
    <s v="1800000604"/>
    <x v="19"/>
  </r>
  <r>
    <n v="100147"/>
    <x v="19"/>
    <x v="0"/>
    <s v="1400145970"/>
    <s v="11121161"/>
    <s v="Biaya Pemusnahan Limbah Bot &amp; non B3"/>
    <d v="2025-12-15T00:00:00"/>
    <d v="2025-12-15T00:00:00"/>
    <x v="11"/>
    <x v="0"/>
    <d v="2025-10-30T00:00:00"/>
    <n v="46"/>
    <x v="4"/>
    <x v="3"/>
    <s v="IDR"/>
    <s v="1800000661"/>
    <n v="16363620"/>
    <s v="Biaya Pemusnahan Limbah Non B3-AM ex PT TLI"/>
    <d v="2025-09-30T00:00:00"/>
    <s v="1800000661"/>
    <x v="0"/>
  </r>
  <r>
    <n v="100147"/>
    <x v="19"/>
    <x v="0"/>
    <s v="1400145971"/>
    <s v="11121161"/>
    <s v="Biaya Pemusnahan Limbah Bot &amp; non B3"/>
    <d v="2025-12-15T00:00:00"/>
    <d v="2025-12-15T00:00:00"/>
    <x v="11"/>
    <x v="0"/>
    <d v="2025-11-30T00:00:00"/>
    <n v="15"/>
    <x v="0"/>
    <x v="0"/>
    <s v="IDR"/>
    <s v="1800000715"/>
    <n v="16820496"/>
    <s v="Biaya Pemusnahan Limbah Bottom Ash ex PT TLI"/>
    <d v="2025-10-31T00:00:00"/>
    <s v="1800000715"/>
    <x v="0"/>
  </r>
  <r>
    <n v="100014"/>
    <x v="105"/>
    <x v="1"/>
    <s v="1400000550"/>
    <s v="11121871"/>
    <s v="1800000246"/>
    <d v="2025-12-15T00:00:00"/>
    <d v="2025-12-15T00:00:00"/>
    <x v="11"/>
    <x v="0"/>
    <d v="2023-05-30T00:00:00"/>
    <n v="930"/>
    <x v="6"/>
    <x v="5"/>
    <s v="IDR"/>
    <s v="1800000246"/>
    <n v="48058100"/>
    <s v="Biaya Recruitment Bersama BUMN Batch 2 - ST 2022"/>
    <d v="2023-04-30T00:00:00"/>
    <s v="1800000246"/>
    <x v="9"/>
  </r>
  <r>
    <n v="100147"/>
    <x v="19"/>
    <x v="0"/>
    <s v="1400145971"/>
    <s v="11121161"/>
    <s v="Biaya Pemusnahan Limbah Bot &amp; non B3"/>
    <d v="2025-12-15T00:00:00"/>
    <d v="2025-12-15T00:00:00"/>
    <x v="11"/>
    <x v="0"/>
    <d v="2025-11-30T00:00:00"/>
    <n v="15"/>
    <x v="0"/>
    <x v="0"/>
    <s v="IDR"/>
    <s v="1800000714"/>
    <n v="58201962"/>
    <s v="Biaya Pemusnahan Limbah Non B3-AM ex PT TLI"/>
    <d v="2025-10-31T00:00:00"/>
    <s v="1800000714"/>
    <x v="0"/>
  </r>
  <r>
    <n v="100014"/>
    <x v="105"/>
    <x v="1"/>
    <s v="1400000551"/>
    <s v="11121871"/>
    <s v="100010452"/>
    <d v="2025-12-15T00:00:00"/>
    <d v="2025-12-15T00:00:00"/>
    <x v="11"/>
    <x v="0"/>
    <d v="2022-11-21T00:00:00"/>
    <n v="1120"/>
    <x v="6"/>
    <x v="5"/>
    <s v="IDR"/>
    <s v="0100010452"/>
    <n v="62208000"/>
    <s v="Management Fee ST Maret 2020"/>
    <d v="2022-11-21T00:00:00"/>
    <s v="1800000180"/>
    <x v="5"/>
  </r>
  <r>
    <n v="100014"/>
    <x v="105"/>
    <x v="1"/>
    <s v="1400000548"/>
    <s v="11121871"/>
    <s v="1800001177"/>
    <d v="2025-12-15T00:00:00"/>
    <d v="2025-12-15T00:00:00"/>
    <x v="11"/>
    <x v="0"/>
    <d v="2020-11-25T00:00:00"/>
    <n v="1846"/>
    <x v="6"/>
    <x v="5"/>
    <s v="IDR"/>
    <s v="1800001177"/>
    <n v="72072000"/>
    <s v="Management Fee ST Oktober 2020"/>
    <d v="2020-10-26T00:00:00"/>
    <s v="1800001177"/>
    <x v="5"/>
  </r>
  <r>
    <n v="100712"/>
    <x v="51"/>
    <x v="0"/>
    <s v="1400146087"/>
    <s v="11121161"/>
    <s v="Biaya Pemusnahan Limbah FA-BA ex PT ANT"/>
    <d v="2025-12-15T00:00:00"/>
    <d v="2025-12-15T00:00:00"/>
    <x v="11"/>
    <x v="0"/>
    <d v="2025-12-30T00:00:00"/>
    <n v="-15"/>
    <x v="1"/>
    <x v="0"/>
    <s v="IDR"/>
    <s v="1800000765"/>
    <n v="210077934"/>
    <s v="Biaya Pemusnahan Limbah FA-BA ex PT ANT"/>
    <d v="2025-11-30T00:00:00"/>
    <s v="1800000765"/>
    <x v="0"/>
  </r>
  <r>
    <n v="100069"/>
    <x v="14"/>
    <x v="0"/>
    <s v="1400146600"/>
    <s v="11121161"/>
    <s v="TAGIHAN LISTRIK ATM &amp; BANK MANDIRI - AGUSTUS 25"/>
    <d v="2025-12-16T00:00:00"/>
    <d v="2025-12-16T00:00:00"/>
    <x v="11"/>
    <x v="0"/>
    <d v="2025-10-30T00:00:00"/>
    <n v="47"/>
    <x v="4"/>
    <x v="3"/>
    <s v="IDR"/>
    <s v="1800000603"/>
    <n v="615129"/>
    <s v="TAGIHAN LISTRIK ATM KPSI BANK MANDIRI - AGUSTUS 25"/>
    <d v="2025-09-30T00:00:00"/>
    <s v="1800000603"/>
    <x v="1"/>
  </r>
  <r>
    <n v="100004"/>
    <x v="55"/>
    <x v="1"/>
    <s v="1400000555"/>
    <s v="11125421"/>
    <s v="PAID BY CMS BANK SYARIAH INDONESIA KC SURABAYA BAS"/>
    <d v="2025-12-16T00:00:00"/>
    <d v="2025-12-16T00:00:00"/>
    <x v="11"/>
    <x v="0"/>
    <d v="2025-10-30T00:00:00"/>
    <n v="47"/>
    <x v="4"/>
    <x v="3"/>
    <s v="IDR"/>
    <s v="1800000426"/>
    <n v="2742821"/>
    <s v="Pot. Gaji Kary. Penugasan SIG - PTCN 08.2025"/>
    <d v="2025-09-30T00:00:00"/>
    <s v="1800000426"/>
    <x v="3"/>
  </r>
  <r>
    <n v="100069"/>
    <x v="14"/>
    <x v="0"/>
    <s v="1400146600"/>
    <s v="11121161"/>
    <s v="TAGIHAN LISTRIK ATM &amp; BANK MANDIRI - AGUSTUS 25"/>
    <d v="2025-12-16T00:00:00"/>
    <d v="2025-12-16T00:00:00"/>
    <x v="11"/>
    <x v="0"/>
    <d v="2025-10-30T00:00:00"/>
    <n v="47"/>
    <x v="4"/>
    <x v="3"/>
    <s v="IDR"/>
    <s v="1800000604"/>
    <n v="2744020"/>
    <s v="TAGIHAN LISTRIK KCP BANK MANDIRI - AGUSTUS 25"/>
    <d v="2025-09-30T00:00:00"/>
    <s v="1800000604"/>
    <x v="1"/>
  </r>
  <r>
    <n v="101493"/>
    <x v="57"/>
    <x v="0"/>
    <s v="1400146449"/>
    <s v="11125421"/>
    <s v="PAID BY CMS BANK SYARIAH INDONESIA KC SURABAYA BAS"/>
    <d v="2025-12-16T00:00:00"/>
    <d v="2025-12-16T00:00:00"/>
    <x v="11"/>
    <x v="0"/>
    <d v="2025-10-30T00:00:00"/>
    <n v="47"/>
    <x v="4"/>
    <x v="3"/>
    <s v="IDR"/>
    <s v="1800000652"/>
    <n v="7441440"/>
    <s v="Biaya Pemusnahan Limbah Sludge IPAL ex PT SLG"/>
    <d v="2025-09-30T00:00:00"/>
    <s v="1800000652"/>
    <x v="0"/>
  </r>
  <r>
    <n v="101083"/>
    <x v="0"/>
    <x v="0"/>
    <s v="1400146565"/>
    <s v="11125421"/>
    <s v="PAID BY CMS BANK SYARIAH INDONESIA KC SURABAYA BAS"/>
    <d v="2025-12-16T00:00:00"/>
    <d v="2025-12-16T00:00:00"/>
    <x v="11"/>
    <x v="0"/>
    <d v="2025-12-30T00:00:00"/>
    <n v="-14"/>
    <x v="1"/>
    <x v="0"/>
    <s v="IDR"/>
    <s v="1800000766"/>
    <n v="35699265"/>
    <s v="Biaya Pemusnahan Limbah FA-BA ex PT ARA"/>
    <d v="2025-11-30T00:00:00"/>
    <s v="1800000766"/>
    <x v="0"/>
  </r>
  <r>
    <n v="101493"/>
    <x v="57"/>
    <x v="0"/>
    <s v="1400146448"/>
    <s v="11125421"/>
    <s v="PAID BY CMS BANK SYARIAH INDONESIA KC SURABAYA BAS"/>
    <d v="2025-12-16T00:00:00"/>
    <d v="2025-12-16T00:00:00"/>
    <x v="11"/>
    <x v="0"/>
    <d v="2025-10-30T00:00:00"/>
    <n v="47"/>
    <x v="4"/>
    <x v="3"/>
    <s v="IDR"/>
    <s v="1800000653"/>
    <n v="50917920"/>
    <s v="Biaya Pemusnahan Limbah Sludge Paper ex PT SLG"/>
    <d v="2025-09-30T00:00:00"/>
    <s v="1800000653"/>
    <x v="0"/>
  </r>
  <r>
    <n v="101493"/>
    <x v="57"/>
    <x v="0"/>
    <s v="1400146462"/>
    <s v="11125421"/>
    <s v="PAID BY CMS BANK SYARIAH INDONESIA KC SURABAYA BAS"/>
    <d v="2025-12-16T00:00:00"/>
    <d v="2025-12-16T00:00:00"/>
    <x v="11"/>
    <x v="0"/>
    <d v="2025-10-30T00:00:00"/>
    <n v="47"/>
    <x v="4"/>
    <x v="3"/>
    <s v="IDR"/>
    <s v="1800000651"/>
    <n v="100604295"/>
    <s v="Biaya Pemusnahan Limbah FA-BA ex PT SLG"/>
    <d v="2025-09-30T00:00:00"/>
    <s v="1800000651"/>
    <x v="0"/>
  </r>
  <r>
    <n v="101493"/>
    <x v="57"/>
    <x v="0"/>
    <s v="1400146447"/>
    <s v="11125421"/>
    <s v="PAID BY CMS BANK SYARIAH INDONESIA KC SURABAYA BAS"/>
    <d v="2025-12-16T00:00:00"/>
    <d v="2025-12-16T00:00:00"/>
    <x v="11"/>
    <x v="0"/>
    <d v="2025-11-30T00:00:00"/>
    <n v="16"/>
    <x v="0"/>
    <x v="0"/>
    <s v="IDR"/>
    <s v="1800000736"/>
    <n v="106537134"/>
    <s v="Biaya Pemusnahan Limbah FA-BA ex PT SLG"/>
    <d v="2025-10-31T00:00:00"/>
    <s v="1800000736"/>
    <x v="0"/>
  </r>
  <r>
    <n v="101493"/>
    <x v="57"/>
    <x v="0"/>
    <s v="1400146484"/>
    <s v="11125421"/>
    <s v="PAID BY CMS BANK SYARIAH INDONESIA KC SURABAYA BAS"/>
    <d v="2025-12-16T00:00:00"/>
    <d v="2025-12-16T00:00:00"/>
    <x v="11"/>
    <x v="0"/>
    <d v="2025-12-30T00:00:00"/>
    <n v="-14"/>
    <x v="1"/>
    <x v="0"/>
    <s v="IDR"/>
    <s v="1800000794"/>
    <n v="119284374"/>
    <s v="Biaya Pemusnahan Limbah FA-BA ex PT SLG"/>
    <d v="2025-11-30T00:00:00"/>
    <s v="1800000794"/>
    <x v="0"/>
  </r>
  <r>
    <n v="101493"/>
    <x v="57"/>
    <x v="0"/>
    <s v="1400146460"/>
    <s v="11125421"/>
    <s v="PAID BY CMS BANK SYARIAH INDONESIA KC SURABAYA BAS"/>
    <d v="2025-12-16T00:00:00"/>
    <d v="2025-12-16T00:00:00"/>
    <x v="11"/>
    <x v="0"/>
    <d v="2025-11-30T00:00:00"/>
    <n v="16"/>
    <x v="0"/>
    <x v="0"/>
    <s v="IDR"/>
    <s v="1800000737"/>
    <n v="161021040"/>
    <s v="Biaya Pemusnahan Limbah Sludge IPAL ex PT SLG"/>
    <d v="2025-10-31T00:00:00"/>
    <s v="1800000737"/>
    <x v="0"/>
  </r>
  <r>
    <n v="101493"/>
    <x v="57"/>
    <x v="0"/>
    <s v="1400146461"/>
    <s v="11125421"/>
    <s v="PAID BY CMS BANK SYARIAH INDONESIA KC SURABAYA BAS"/>
    <d v="2025-12-16T00:00:00"/>
    <d v="2025-12-16T00:00:00"/>
    <x v="11"/>
    <x v="0"/>
    <d v="2025-12-30T00:00:00"/>
    <n v="-14"/>
    <x v="1"/>
    <x v="0"/>
    <s v="IDR"/>
    <s v="1800000795"/>
    <n v="172218720"/>
    <s v="Biaya Pemusnahan Limbah Sludge IPAL ex PT SLG"/>
    <d v="2025-11-30T00:00:00"/>
    <s v="1800000795"/>
    <x v="0"/>
  </r>
  <r>
    <n v="101493"/>
    <x v="57"/>
    <x v="0"/>
    <s v="1400146482"/>
    <s v="11125421"/>
    <s v="PAID BY CMS BANK SYARIAH INDONESIA KC SURABAYA BAS"/>
    <d v="2025-12-16T00:00:00"/>
    <d v="2025-12-16T00:00:00"/>
    <x v="11"/>
    <x v="0"/>
    <d v="2025-12-30T00:00:00"/>
    <n v="-14"/>
    <x v="1"/>
    <x v="0"/>
    <s v="IDR"/>
    <s v="1800000796"/>
    <n v="174449820"/>
    <s v="Biaya Pemusnahan Limbah Sludge Paper ex PT SLG"/>
    <d v="2025-11-30T00:00:00"/>
    <s v="1800000796"/>
    <x v="0"/>
  </r>
  <r>
    <n v="101493"/>
    <x v="57"/>
    <x v="0"/>
    <s v="1400146459"/>
    <s v="11125421"/>
    <s v="PAID BY CMS BANK SYARIAH INDONESIA KC SURABAYA BAS"/>
    <d v="2025-12-16T00:00:00"/>
    <d v="2025-12-16T00:00:00"/>
    <x v="11"/>
    <x v="0"/>
    <d v="2025-11-30T00:00:00"/>
    <n v="16"/>
    <x v="0"/>
    <x v="0"/>
    <s v="IDR"/>
    <s v="1800000738"/>
    <n v="246033720"/>
    <s v="Biaya Pemusnahan Limbah Sludge Paper ex PT SLG"/>
    <d v="2025-10-31T00:00:00"/>
    <s v="1800000738"/>
    <x v="0"/>
  </r>
  <r>
    <n v="100137"/>
    <x v="4"/>
    <x v="1"/>
    <s v="0100013372"/>
    <n v="0"/>
    <n v="0"/>
    <d v="2025-12-16T00:00:00"/>
    <d v="2025-12-16T00:00:00"/>
    <x v="11"/>
    <x v="0"/>
    <d v="2025-11-26T00:00:00"/>
    <n v="20"/>
    <x v="0"/>
    <x v="0"/>
    <s v="IDR"/>
    <s v="0100012416"/>
    <n v="537442765"/>
    <s v="Bunga SHL SG 10-12 2020"/>
    <d v="2025-11-26T00:00:00"/>
    <s v="0100012416"/>
    <x v="2"/>
  </r>
  <r>
    <n v="100137"/>
    <x v="4"/>
    <x v="1"/>
    <s v="0100013372"/>
    <n v="0"/>
    <n v="0"/>
    <d v="2025-12-16T00:00:00"/>
    <d v="2025-12-16T00:00:00"/>
    <x v="11"/>
    <x v="0"/>
    <d v="2025-11-26T00:00:00"/>
    <n v="20"/>
    <x v="0"/>
    <x v="0"/>
    <s v="IDR"/>
    <s v="0100012416"/>
    <n v="537442765"/>
    <s v="Bunga SHL SG 10-12 2020"/>
    <d v="2025-11-26T00:00:00"/>
    <s v="0100012416"/>
    <x v="2"/>
  </r>
  <r>
    <n v="100137"/>
    <x v="4"/>
    <x v="1"/>
    <s v="0100013372"/>
    <n v="0"/>
    <n v="0"/>
    <d v="2025-12-16T00:00:00"/>
    <d v="2025-12-16T00:00:00"/>
    <x v="11"/>
    <x v="0"/>
    <d v="2025-11-26T00:00:00"/>
    <n v="20"/>
    <x v="0"/>
    <x v="0"/>
    <s v="IDR"/>
    <s v="0100012416"/>
    <n v="537442765"/>
    <s v="Bunga SHL SG 10-12 2020"/>
    <d v="2025-11-26T00:00:00"/>
    <s v="0100012416"/>
    <x v="2"/>
  </r>
  <r>
    <n v="100137"/>
    <x v="4"/>
    <x v="1"/>
    <s v="0100013372"/>
    <n v="0"/>
    <n v="0"/>
    <d v="2025-12-16T00:00:00"/>
    <d v="2025-12-16T00:00:00"/>
    <x v="11"/>
    <x v="0"/>
    <d v="2025-11-26T00:00:00"/>
    <n v="20"/>
    <x v="0"/>
    <x v="0"/>
    <s v="IDR"/>
    <s v="0100012413"/>
    <n v="938118317"/>
    <s v="Bunga SHL Periode 25 Des 19 s/d 24 Mar 20 SG"/>
    <d v="2025-11-26T00:00:00"/>
    <s v="0100012413"/>
    <x v="2"/>
  </r>
  <r>
    <n v="100137"/>
    <x v="4"/>
    <x v="1"/>
    <s v="0100013372"/>
    <n v="0"/>
    <n v="0"/>
    <d v="2025-12-16T00:00:00"/>
    <d v="2025-12-16T00:00:00"/>
    <x v="11"/>
    <x v="0"/>
    <d v="2025-11-26T00:00:00"/>
    <n v="20"/>
    <x v="0"/>
    <x v="0"/>
    <s v="IDR"/>
    <s v="0100012413"/>
    <n v="938118317"/>
    <s v="Bunga SHL Periode 25 Des 19 s/d 24 Mar 20 SG"/>
    <d v="2025-11-26T00:00:00"/>
    <s v="0100012413"/>
    <x v="2"/>
  </r>
  <r>
    <n v="100137"/>
    <x v="4"/>
    <x v="1"/>
    <s v="0100013372"/>
    <n v="0"/>
    <n v="0"/>
    <d v="2025-12-16T00:00:00"/>
    <d v="2025-12-16T00:00:00"/>
    <x v="11"/>
    <x v="0"/>
    <d v="2025-11-26T00:00:00"/>
    <n v="20"/>
    <x v="0"/>
    <x v="0"/>
    <s v="IDR"/>
    <s v="0100012413"/>
    <n v="938118317"/>
    <s v="Bunga SHL Periode 25 Des 19 s/d 24 Mar 20 SG"/>
    <d v="2025-11-26T00:00:00"/>
    <s v="0100012413"/>
    <x v="2"/>
  </r>
  <r>
    <n v="100137"/>
    <x v="4"/>
    <x v="1"/>
    <s v="0100013372"/>
    <n v="0"/>
    <n v="0"/>
    <d v="2025-12-16T00:00:00"/>
    <d v="2025-12-16T00:00:00"/>
    <x v="11"/>
    <x v="0"/>
    <d v="2025-11-26T00:00:00"/>
    <n v="20"/>
    <x v="0"/>
    <x v="0"/>
    <s v="IDR"/>
    <s v="0100012413"/>
    <n v="1678502936"/>
    <s v="Bunga SHL Periode 23 Maret 2019 -24 Juni 2019 SG"/>
    <d v="2025-11-26T00:00:00"/>
    <s v="0100012413"/>
    <x v="2"/>
  </r>
  <r>
    <n v="100137"/>
    <x v="4"/>
    <x v="1"/>
    <s v="0100013372"/>
    <n v="0"/>
    <n v="0"/>
    <d v="2025-12-16T00:00:00"/>
    <d v="2025-12-16T00:00:00"/>
    <x v="11"/>
    <x v="0"/>
    <d v="2025-11-26T00:00:00"/>
    <n v="20"/>
    <x v="0"/>
    <x v="0"/>
    <s v="IDR"/>
    <s v="0100012413"/>
    <n v="1678502936"/>
    <s v="Bunga SHL Periode 23 Maret 2019 -24 Juni 2019 SG"/>
    <d v="2025-11-26T00:00:00"/>
    <s v="0100012413"/>
    <x v="2"/>
  </r>
  <r>
    <n v="100137"/>
    <x v="4"/>
    <x v="1"/>
    <s v="0100013372"/>
    <n v="0"/>
    <n v="0"/>
    <d v="2025-12-16T00:00:00"/>
    <d v="2025-12-16T00:00:00"/>
    <x v="11"/>
    <x v="0"/>
    <d v="2025-11-26T00:00:00"/>
    <n v="20"/>
    <x v="0"/>
    <x v="0"/>
    <s v="IDR"/>
    <s v="0100012413"/>
    <n v="1678502936"/>
    <s v="Bunga SHL Periode 23 Maret 2019 -24 Juni 2019 SG"/>
    <d v="2025-11-26T00:00:00"/>
    <s v="0100012413"/>
    <x v="2"/>
  </r>
  <r>
    <n v="100137"/>
    <x v="4"/>
    <x v="1"/>
    <s v="0100013372"/>
    <n v="0"/>
    <n v="0"/>
    <d v="2025-12-16T00:00:00"/>
    <d v="2025-12-16T00:00:00"/>
    <x v="11"/>
    <x v="0"/>
    <d v="2025-11-26T00:00:00"/>
    <n v="20"/>
    <x v="0"/>
    <x v="0"/>
    <s v="IDR"/>
    <s v="0100012413"/>
    <n v="1912129718"/>
    <s v="Bunga SHL Periode 25 Sept 19 s/d 24 Des 19 SG"/>
    <d v="2025-11-26T00:00:00"/>
    <s v="0100012413"/>
    <x v="2"/>
  </r>
  <r>
    <n v="100137"/>
    <x v="4"/>
    <x v="1"/>
    <s v="0100013372"/>
    <n v="0"/>
    <n v="0"/>
    <d v="2025-12-16T00:00:00"/>
    <d v="2025-12-16T00:00:00"/>
    <x v="11"/>
    <x v="0"/>
    <d v="2025-11-26T00:00:00"/>
    <n v="20"/>
    <x v="0"/>
    <x v="0"/>
    <s v="IDR"/>
    <s v="0100012413"/>
    <n v="1912129718"/>
    <s v="Bunga SHL Periode 25 Sept 19 s/d 24 Des 19 SG"/>
    <d v="2025-11-26T00:00:00"/>
    <s v="0100012413"/>
    <x v="2"/>
  </r>
  <r>
    <n v="100137"/>
    <x v="4"/>
    <x v="1"/>
    <s v="0100013370"/>
    <n v="0"/>
    <n v="0"/>
    <d v="2025-12-16T00:00:00"/>
    <d v="2025-12-16T00:00:00"/>
    <x v="11"/>
    <x v="0"/>
    <d v="2025-11-26T00:00:00"/>
    <n v="20"/>
    <x v="0"/>
    <x v="0"/>
    <s v="IDR"/>
    <s v="0100012416"/>
    <n v="2917340034"/>
    <s v="Bunga SHL SG Porsi 24-31 Dec 2020"/>
    <d v="2025-11-26T00:00:00"/>
    <s v="0100012416"/>
    <x v="2"/>
  </r>
  <r>
    <n v="100137"/>
    <x v="4"/>
    <x v="1"/>
    <s v="0100013370"/>
    <n v="0"/>
    <n v="0"/>
    <d v="2025-12-16T00:00:00"/>
    <d v="2025-12-16T00:00:00"/>
    <x v="11"/>
    <x v="0"/>
    <d v="2025-11-26T00:00:00"/>
    <n v="20"/>
    <x v="0"/>
    <x v="0"/>
    <s v="IDR"/>
    <s v="0100012416"/>
    <n v="2917340034"/>
    <s v="Bunga SHL SG Porsi 24-31 Dec 2020"/>
    <d v="2025-11-26T00:00:00"/>
    <s v="0100012416"/>
    <x v="2"/>
  </r>
  <r>
    <n v="100137"/>
    <x v="4"/>
    <x v="1"/>
    <s v="0100013368"/>
    <n v="0"/>
    <n v="0"/>
    <d v="2025-12-16T00:00:00"/>
    <d v="2025-12-16T00:00:00"/>
    <x v="11"/>
    <x v="0"/>
    <d v="2021-12-31T00:00:00"/>
    <n v="1446"/>
    <x v="6"/>
    <x v="5"/>
    <s v="IDR"/>
    <s v="0100007986"/>
    <n v="2953815157"/>
    <s v=" Rkls Piut IB ke Piut SG - Pemby Pokok SHL Gresik"/>
    <d v="2021-12-31T00:00:00"/>
    <s v="0100007986"/>
    <x v="2"/>
  </r>
  <r>
    <n v="100137"/>
    <x v="4"/>
    <x v="1"/>
    <s v="1400000554"/>
    <s v="11121871"/>
    <s v="SWEEPING SEMEN GRESIK"/>
    <d v="2025-12-16T00:00:00"/>
    <d v="2025-12-16T00:00:00"/>
    <x v="11"/>
    <x v="0"/>
    <d v="2025-12-12T00:00:00"/>
    <n v="4"/>
    <x v="0"/>
    <x v="0"/>
    <s v="IDR"/>
    <s v="1400000545"/>
    <n v="16500000000"/>
    <s v=" PEMBAYARAN POKOK SHL GRESIK 26 SEPT 2018"/>
    <d v="2025-12-12T00:00:00"/>
    <s v="1800001507"/>
    <x v="2"/>
  </r>
  <r>
    <n v="101691"/>
    <x v="10"/>
    <x v="0"/>
    <s v="1400146709"/>
    <s v="11125421"/>
    <s v="PAID BY CMS BANK SYARIAH INDONESIA KC SURABAYA BAS"/>
    <d v="2025-12-17T00:00:00"/>
    <d v="2025-12-17T00:00:00"/>
    <x v="11"/>
    <x v="0"/>
    <d v="2025-12-30T00:00:00"/>
    <n v="-13"/>
    <x v="1"/>
    <x v="0"/>
    <s v="IDR"/>
    <s v="1800000767"/>
    <n v="5378283"/>
    <s v="Biaya Pemusnahan Limbah Sludge Cat ex PT BLHK"/>
    <d v="2025-11-30T00:00:00"/>
    <s v="1800000767"/>
    <x v="0"/>
  </r>
  <r>
    <n v="100004"/>
    <x v="55"/>
    <x v="1"/>
    <s v="1400000556"/>
    <s v="11121161"/>
    <s v="PAID BY CMS BANK MANDIRI KC GRESIK RN 2100001466"/>
    <d v="2025-12-17T00:00:00"/>
    <d v="2025-12-17T00:00:00"/>
    <x v="11"/>
    <x v="0"/>
    <d v="2025-03-02T00:00:00"/>
    <n v="290"/>
    <x v="2"/>
    <x v="1"/>
    <s v="IDR"/>
    <s v="1800000003"/>
    <n v="6669351"/>
    <s v="Pot. Gaji Kary. Penugasan SI - PTCN 12.2024"/>
    <d v="2025-01-31T00:00:00"/>
    <s v="1800000003"/>
    <x v="3"/>
  </r>
  <r>
    <n v="100126"/>
    <x v="12"/>
    <x v="0"/>
    <s v="1400146737"/>
    <s v="11121161"/>
    <s v="PAID BY CMS BANK MANDIRI KC GRESIK RN 7100000716"/>
    <d v="2025-12-17T00:00:00"/>
    <d v="2025-12-17T00:00:00"/>
    <x v="11"/>
    <x v="0"/>
    <d v="2025-08-30T00:00:00"/>
    <n v="109"/>
    <x v="3"/>
    <x v="2"/>
    <s v="IDR"/>
    <s v="1800000531"/>
    <n v="13026960"/>
    <s v="Biaya Pemusnahan Limbah Sludge Paper ex PT TMI"/>
    <d v="2025-07-31T00:00:00"/>
    <s v="1800000531"/>
    <x v="0"/>
  </r>
  <r>
    <n v="100733"/>
    <x v="49"/>
    <x v="0"/>
    <s v="1400146710"/>
    <s v="11125421"/>
    <s v="PAID BY CMS BANK SYARIAH INDONESIA KC SURABAYA BAS"/>
    <d v="2025-12-17T00:00:00"/>
    <d v="2025-12-17T00:00:00"/>
    <x v="11"/>
    <x v="0"/>
    <d v="2025-12-30T00:00:00"/>
    <n v="-13"/>
    <x v="1"/>
    <x v="0"/>
    <s v="IDR"/>
    <s v="1800000774"/>
    <n v="19375050"/>
    <s v="Biaya Pemusnahan Limbah Karbon AKtif ex PT JSLH"/>
    <d v="2025-11-30T00:00:00"/>
    <s v="1800000774"/>
    <x v="0"/>
  </r>
  <r>
    <n v="100126"/>
    <x v="12"/>
    <x v="0"/>
    <s v="1400146738"/>
    <s v="11121161"/>
    <s v="PAID BY CMS BANK MANDIRI KC GRESIK RN 7100000714"/>
    <d v="2025-12-17T00:00:00"/>
    <d v="2025-12-17T00:00:00"/>
    <x v="11"/>
    <x v="0"/>
    <d v="2025-08-30T00:00:00"/>
    <n v="109"/>
    <x v="3"/>
    <x v="2"/>
    <s v="IDR"/>
    <s v="1800000529"/>
    <n v="21775314"/>
    <s v="Biaya Pemusnahan Limbah FABA ex PT TMI"/>
    <d v="2025-07-31T00:00:00"/>
    <s v="1800000529"/>
    <x v="0"/>
  </r>
  <r>
    <n v="100733"/>
    <x v="49"/>
    <x v="0"/>
    <s v="1400146711"/>
    <s v="11125421"/>
    <s v="PAID BY CMS BANK SYARIAH INDONESIA KC SURABAYA BAS"/>
    <d v="2025-12-17T00:00:00"/>
    <d v="2025-12-17T00:00:00"/>
    <x v="11"/>
    <x v="0"/>
    <d v="2025-12-30T00:00:00"/>
    <n v="-13"/>
    <x v="1"/>
    <x v="0"/>
    <s v="IDR"/>
    <s v="1800000773"/>
    <n v="279582138"/>
    <s v="Biaya Pemusnahan Limbah FA-BA ex PT JSLH"/>
    <d v="2025-11-30T00:00:00"/>
    <s v="1800000773"/>
    <x v="0"/>
  </r>
  <r>
    <n v="100011"/>
    <x v="43"/>
    <x v="1"/>
    <s v="1400000558"/>
    <s v="11121161"/>
    <s v="Gj jan-nov18,iuran pens Aug-okt19"/>
    <d v="2025-12-18T00:00:00"/>
    <d v="2025-12-18T00:00:00"/>
    <x v="11"/>
    <x v="0"/>
    <d v="2019-12-01T00:00:00"/>
    <n v="2209"/>
    <x v="6"/>
    <x v="5"/>
    <s v="IDR"/>
    <s v="1800001904"/>
    <n v="462500"/>
    <s v="IurPens, Ass &amp; Pot. Gaji UTSG Sept'19"/>
    <d v="2019-11-01T00:00:00"/>
    <s v="1800001904"/>
    <x v="3"/>
  </r>
  <r>
    <n v="100011"/>
    <x v="43"/>
    <x v="1"/>
    <s v="1400000558"/>
    <s v="11121161"/>
    <s v="Gj jan-nov18,iuran pens Aug-okt19"/>
    <d v="2025-12-18T00:00:00"/>
    <d v="2025-12-18T00:00:00"/>
    <x v="11"/>
    <x v="0"/>
    <d v="2019-12-02T00:00:00"/>
    <n v="2208"/>
    <x v="6"/>
    <x v="5"/>
    <s v="IDR"/>
    <s v="1800001940"/>
    <n v="882500"/>
    <s v="Iur Pens, Ass &amp; Pot. Gaji UTSG Okt 2019"/>
    <d v="2019-11-02T00:00:00"/>
    <s v="1800001940"/>
    <x v="3"/>
  </r>
  <r>
    <n v="100011"/>
    <x v="43"/>
    <x v="1"/>
    <s v="1400000558"/>
    <s v="11121161"/>
    <s v="Gj jan-nov18,iuran pens Aug-okt19"/>
    <d v="2025-12-18T00:00:00"/>
    <d v="2025-12-18T00:00:00"/>
    <x v="11"/>
    <x v="0"/>
    <d v="2019-12-02T00:00:00"/>
    <n v="2208"/>
    <x v="6"/>
    <x v="5"/>
    <s v="IDR"/>
    <s v="1800001921"/>
    <n v="4711802"/>
    <s v="Iur Pens, Ass &amp; Pot. Gj UTSG Jan-Agst'19"/>
    <d v="2019-11-02T00:00:00"/>
    <s v="1800001921"/>
    <x v="3"/>
  </r>
  <r>
    <n v="100001"/>
    <x v="23"/>
    <x v="1"/>
    <s v="1400000557"/>
    <s v="11121161"/>
    <s v="PAID BY CMS BANK MANDIRI KC GRESIK RN 2100001826"/>
    <d v="2025-12-18T00:00:00"/>
    <d v="2025-12-18T00:00:00"/>
    <x v="11"/>
    <x v="0"/>
    <d v="2025-12-30T00:00:00"/>
    <n v="-12"/>
    <x v="1"/>
    <x v="0"/>
    <s v="IDR"/>
    <s v="1800000513"/>
    <n v="10164250"/>
    <s v="Pot. Gaji Kary. Penugasan SIG - KWSG 10.2025"/>
    <d v="2025-11-30T00:00:00"/>
    <s v="1800000513"/>
    <x v="3"/>
  </r>
  <r>
    <n v="100011"/>
    <x v="43"/>
    <x v="1"/>
    <s v="1400000561"/>
    <s v="11121161"/>
    <s v="Sewa Tanah24-27, Pot. Gaji Pen SI 01-07 2024"/>
    <d v="2025-12-18T00:00:00"/>
    <d v="2025-12-18T00:00:00"/>
    <x v="11"/>
    <x v="0"/>
    <d v="2024-08-30T00:00:00"/>
    <n v="475"/>
    <x v="6"/>
    <x v="5"/>
    <s v="IDR"/>
    <s v="1800000299"/>
    <n v="11332081"/>
    <s v=" Pot. Gaji Kary. Penugasan SI - UTSG 06.2024"/>
    <d v="2024-07-31T00:00:00"/>
    <s v="1800000299"/>
    <x v="3"/>
  </r>
  <r>
    <n v="100011"/>
    <x v="43"/>
    <x v="1"/>
    <s v="1400000561"/>
    <s v="11121161"/>
    <s v="Sewa Tanah24-27, Pot. Gaji Pen SI 01-07 2024"/>
    <d v="2025-12-18T00:00:00"/>
    <d v="2025-12-18T00:00:00"/>
    <x v="11"/>
    <x v="0"/>
    <d v="2024-09-30T00:00:00"/>
    <n v="444"/>
    <x v="6"/>
    <x v="5"/>
    <s v="IDR"/>
    <s v="1800000350"/>
    <n v="13434697"/>
    <s v=" Pot. Gaji Kary. Penugasan SI - UTSG 07.2024"/>
    <d v="2024-08-31T00:00:00"/>
    <s v="1800000350"/>
    <x v="3"/>
  </r>
  <r>
    <n v="100011"/>
    <x v="43"/>
    <x v="1"/>
    <s v="1400000561"/>
    <s v="11121161"/>
    <s v="Sewa Tanah24-27, Pot. Gaji Pen SI 01-07 2024"/>
    <d v="2025-12-18T00:00:00"/>
    <d v="2025-12-18T00:00:00"/>
    <x v="11"/>
    <x v="0"/>
    <d v="2024-06-30T00:00:00"/>
    <n v="536"/>
    <x v="6"/>
    <x v="5"/>
    <s v="IDR"/>
    <s v="1800000209"/>
    <n v="16739388"/>
    <s v=" Pot. Gaji Kary. Penugasan SI - UTSG 04.2024"/>
    <d v="2024-05-31T00:00:00"/>
    <s v="1800000209"/>
    <x v="3"/>
  </r>
  <r>
    <n v="100011"/>
    <x v="43"/>
    <x v="1"/>
    <s v="1400000561"/>
    <s v="11121161"/>
    <s v="Sewa Tanah24-27, Pot. Gaji Pen SI 01-07 2024"/>
    <d v="2025-12-18T00:00:00"/>
    <d v="2025-12-18T00:00:00"/>
    <x v="11"/>
    <x v="0"/>
    <d v="2024-05-30T00:00:00"/>
    <n v="567"/>
    <x v="6"/>
    <x v="5"/>
    <s v="IDR"/>
    <s v="1800000165"/>
    <n v="17100142"/>
    <s v=" Pot. Gaji Kary. Penugasan SI - UTSG 03.2024"/>
    <d v="2024-04-30T00:00:00"/>
    <s v="1800000165"/>
    <x v="3"/>
  </r>
  <r>
    <n v="100011"/>
    <x v="43"/>
    <x v="1"/>
    <s v="1400000560"/>
    <s v="11121161"/>
    <s v=" Pot. Gaji Kary. Penugasan SI - UTSG 11.2023"/>
    <d v="2025-12-18T00:00:00"/>
    <d v="2025-12-18T00:00:00"/>
    <x v="11"/>
    <x v="0"/>
    <d v="2024-01-30T00:00:00"/>
    <n v="688"/>
    <x v="6"/>
    <x v="5"/>
    <s v="IDR"/>
    <s v="1800000711"/>
    <n v="17183576"/>
    <s v=" Pot. Gaji Kary. Penugasan SI - UTSG 11.2023"/>
    <d v="2023-12-31T00:00:00"/>
    <s v="1800000711"/>
    <x v="3"/>
  </r>
  <r>
    <n v="100011"/>
    <x v="43"/>
    <x v="1"/>
    <s v="1400000561"/>
    <s v="11121161"/>
    <s v="Sewa Tanah24-27, Pot. Gaji Pen SI 01-07 2024"/>
    <d v="2025-12-18T00:00:00"/>
    <d v="2025-12-18T00:00:00"/>
    <x v="11"/>
    <x v="0"/>
    <d v="2024-04-05T00:00:00"/>
    <n v="622"/>
    <x v="6"/>
    <x v="5"/>
    <s v="IDR"/>
    <s v="1800000113"/>
    <n v="17203576"/>
    <s v=" Pot. Gaji Kary. Penugasan SI - UTSG 02.2024"/>
    <d v="2024-03-06T00:00:00"/>
    <s v="1800000113"/>
    <x v="3"/>
  </r>
  <r>
    <n v="100011"/>
    <x v="43"/>
    <x v="1"/>
    <s v="1400000562"/>
    <s v="11121161"/>
    <s v="BPJSTK01,Pengsn 02-05 2025"/>
    <d v="2025-12-18T00:00:00"/>
    <d v="2025-12-18T00:00:00"/>
    <x v="11"/>
    <x v="0"/>
    <d v="2025-05-30T00:00:00"/>
    <n v="202"/>
    <x v="2"/>
    <x v="1"/>
    <s v="IDR"/>
    <s v="1800000195"/>
    <n v="17876949"/>
    <s v="Pot. Gaji Kary. Penugasan SIG - UTSG 03.2025"/>
    <d v="2025-04-30T00:00:00"/>
    <s v="1800000195"/>
    <x v="3"/>
  </r>
  <r>
    <n v="100011"/>
    <x v="43"/>
    <x v="1"/>
    <s v="1400000561"/>
    <s v="11121161"/>
    <s v="Sewa Tanah24-27, Pot. Gaji Pen SI 01-07 2024"/>
    <d v="2025-12-18T00:00:00"/>
    <d v="2025-12-18T00:00:00"/>
    <x v="11"/>
    <x v="0"/>
    <d v="2024-03-30T00:00:00"/>
    <n v="628"/>
    <x v="6"/>
    <x v="5"/>
    <s v="IDR"/>
    <s v="1800000072"/>
    <n v="17937322"/>
    <s v=" Pot. Gaji Kary. Penugasan SI - UTSG 01.2024"/>
    <d v="2024-02-29T00:00:00"/>
    <s v="1800000072"/>
    <x v="3"/>
  </r>
  <r>
    <n v="100011"/>
    <x v="43"/>
    <x v="1"/>
    <s v="1400000562"/>
    <s v="11121161"/>
    <s v="BPJSTK01,Pengsn 02-05 2025"/>
    <d v="2025-12-18T00:00:00"/>
    <d v="2025-12-18T00:00:00"/>
    <x v="11"/>
    <x v="0"/>
    <d v="2025-07-30T00:00:00"/>
    <n v="141"/>
    <x v="2"/>
    <x v="1"/>
    <s v="IDR"/>
    <s v="1800000290"/>
    <n v="18506247"/>
    <s v="Pot. Gaji Kary. Penugasan SIG - UTSG 05.2025"/>
    <d v="2025-06-30T00:00:00"/>
    <s v="1800000290"/>
    <x v="3"/>
  </r>
  <r>
    <n v="100011"/>
    <x v="43"/>
    <x v="1"/>
    <s v="1400000562"/>
    <s v="11121161"/>
    <s v="BPJSTK01,Pengsn 02-05 2025"/>
    <d v="2025-12-18T00:00:00"/>
    <d v="2025-12-18T00:00:00"/>
    <x v="11"/>
    <x v="0"/>
    <d v="2025-06-30T00:00:00"/>
    <n v="171"/>
    <x v="2"/>
    <x v="1"/>
    <s v="IDR"/>
    <s v="1800000238"/>
    <n v="19305806"/>
    <s v="Pot. Gaji Kary. Penugasan SIG - UTSG 04.2025"/>
    <d v="2025-05-31T00:00:00"/>
    <s v="1800000238"/>
    <x v="3"/>
  </r>
  <r>
    <n v="100011"/>
    <x v="43"/>
    <x v="1"/>
    <s v="1400000562"/>
    <s v="11121161"/>
    <s v="BPJSTK01,Pengsn 02-05 2025"/>
    <d v="2025-12-18T00:00:00"/>
    <d v="2025-12-18T00:00:00"/>
    <x v="11"/>
    <x v="0"/>
    <d v="2025-04-30T00:00:00"/>
    <n v="232"/>
    <x v="2"/>
    <x v="1"/>
    <s v="IDR"/>
    <s v="1800000144"/>
    <n v="22424163"/>
    <s v="Pot. Gaji Kary. Penugasan SI - UTSG 02.2025"/>
    <d v="2025-03-31T00:00:00"/>
    <s v="1800000144"/>
    <x v="3"/>
  </r>
  <r>
    <n v="100011"/>
    <x v="43"/>
    <x v="1"/>
    <s v="1400147219"/>
    <s v="11121161"/>
    <s v="PAID BY CMS BANK MANDIRI KC GRESIK RN 7100000516"/>
    <d v="2025-12-18T00:00:00"/>
    <d v="2025-12-18T00:00:00"/>
    <x v="11"/>
    <x v="0"/>
    <d v="2025-05-30T00:00:00"/>
    <n v="202"/>
    <x v="2"/>
    <x v="1"/>
    <s v="IDR"/>
    <s v="1800000236"/>
    <n v="23375084"/>
    <s v="Tagihan Listrik UTSG Feb 25"/>
    <d v="2025-04-30T00:00:00"/>
    <s v="1800000236"/>
    <x v="1"/>
  </r>
  <r>
    <n v="100011"/>
    <x v="43"/>
    <x v="1"/>
    <s v="1400147218"/>
    <s v="11121161"/>
    <s v="PAID BY CMS BANK MANDIRI KC GRESIK RN 7100000458"/>
    <d v="2025-12-18T00:00:00"/>
    <d v="2025-12-18T00:00:00"/>
    <x v="11"/>
    <x v="0"/>
    <d v="2025-04-30T00:00:00"/>
    <n v="232"/>
    <x v="2"/>
    <x v="1"/>
    <s v="IDR"/>
    <s v="1800000169"/>
    <n v="25426251"/>
    <s v="Tagihan Listrik UTSG Jan 25"/>
    <d v="2025-03-31T00:00:00"/>
    <s v="1800000169"/>
    <x v="1"/>
  </r>
  <r>
    <n v="100011"/>
    <x v="43"/>
    <x v="1"/>
    <s v="1400147221"/>
    <s v="11121161"/>
    <s v="PAID BY CMS BANK MANDIRI KC GRESIK RN 7100000633"/>
    <d v="2025-12-18T00:00:00"/>
    <d v="2025-12-18T00:00:00"/>
    <x v="11"/>
    <x v="0"/>
    <d v="2025-07-30T00:00:00"/>
    <n v="141"/>
    <x v="2"/>
    <x v="1"/>
    <s v="IDR"/>
    <s v="1800000389"/>
    <n v="25859927"/>
    <s v="Tagihan Listrik UTSG Apr 25"/>
    <d v="2025-06-30T00:00:00"/>
    <s v="1800000389"/>
    <x v="1"/>
  </r>
  <r>
    <n v="100011"/>
    <x v="43"/>
    <x v="1"/>
    <s v="1400147220"/>
    <s v="11121161"/>
    <s v="PAID BY CMS BANK MANDIRI KC GRESIK RN 7100000574"/>
    <d v="2025-12-18T00:00:00"/>
    <d v="2025-12-18T00:00:00"/>
    <x v="11"/>
    <x v="0"/>
    <d v="2025-06-30T00:00:00"/>
    <n v="171"/>
    <x v="2"/>
    <x v="1"/>
    <s v="IDR"/>
    <s v="1800000315"/>
    <n v="26904092"/>
    <s v="Tagihan Listrik UTSG Mar 25"/>
    <d v="2025-05-31T00:00:00"/>
    <s v="1800000315"/>
    <x v="1"/>
  </r>
  <r>
    <n v="100011"/>
    <x v="43"/>
    <x v="1"/>
    <s v="1400147217"/>
    <s v="11121161"/>
    <s v=" Pemakaian Listrik UTSG DESEMBER 2020"/>
    <d v="2025-12-18T00:00:00"/>
    <d v="2025-12-18T00:00:00"/>
    <x v="11"/>
    <x v="0"/>
    <d v="2021-03-30T00:00:00"/>
    <n v="1724"/>
    <x v="6"/>
    <x v="5"/>
    <s v="IDR"/>
    <s v="1800000084"/>
    <n v="33110403"/>
    <s v="Tagihan Pemakaian Listrik UTSG DESEMBER 2020"/>
    <d v="2021-02-28T00:00:00"/>
    <s v="1800000084"/>
    <x v="1"/>
  </r>
  <r>
    <n v="100011"/>
    <x v="43"/>
    <x v="1"/>
    <s v="1400000559"/>
    <s v="11121161"/>
    <s v="Management Fee UTSG Februari,APR-2020"/>
    <d v="2025-12-18T00:00:00"/>
    <d v="2025-12-18T00:00:00"/>
    <x v="11"/>
    <x v="0"/>
    <d v="2020-05-22T00:00:00"/>
    <n v="2036"/>
    <x v="6"/>
    <x v="5"/>
    <s v="IDR"/>
    <s v="1800000458"/>
    <n v="41050800"/>
    <s v="Management Fee UTSG April 2020"/>
    <d v="2020-04-22T00:00:00"/>
    <s v="1800000458"/>
    <x v="5"/>
  </r>
  <r>
    <n v="100011"/>
    <x v="43"/>
    <x v="1"/>
    <s v="1400000559"/>
    <s v="11121161"/>
    <s v="Management Fee UTSG Februari,APR-2020"/>
    <d v="2025-12-18T00:00:00"/>
    <d v="2025-12-18T00:00:00"/>
    <x v="11"/>
    <x v="0"/>
    <d v="2020-03-25T00:00:00"/>
    <n v="2094"/>
    <x v="6"/>
    <x v="5"/>
    <s v="IDR"/>
    <s v="1800000219"/>
    <n v="41050800"/>
    <s v="Management Fee UTSG Februari 2020"/>
    <d v="2020-02-24T00:00:00"/>
    <s v="1800000219"/>
    <x v="5"/>
  </r>
  <r>
    <n v="100011"/>
    <x v="43"/>
    <x v="1"/>
    <s v="1400000558"/>
    <s v="11121161"/>
    <s v="Gj jan-nov18,iuran pens Aug-okt19"/>
    <d v="2025-12-18T00:00:00"/>
    <d v="2025-12-18T00:00:00"/>
    <x v="11"/>
    <x v="0"/>
    <d v="2019-03-02T00:00:00"/>
    <n v="2483"/>
    <x v="6"/>
    <x v="5"/>
    <s v="IDR"/>
    <s v="1800000185"/>
    <n v="128916648"/>
    <s v="Tagihan Gaji Pegawai bulan Jan - Nop. 2018"/>
    <d v="2019-01-31T00:00:00"/>
    <s v="1800000185"/>
    <x v="3"/>
  </r>
  <r>
    <n v="100011"/>
    <x v="43"/>
    <x v="1"/>
    <s v="1400000562"/>
    <s v="11121161"/>
    <s v="BPJSTK01,Pengsn 02-05 2025"/>
    <d v="2025-12-18T00:00:00"/>
    <d v="2025-12-18T00:00:00"/>
    <x v="11"/>
    <x v="0"/>
    <d v="2025-03-30T00:00:00"/>
    <n v="263"/>
    <x v="2"/>
    <x v="1"/>
    <s v="IDR"/>
    <s v="1800000079"/>
    <n v="156168777"/>
    <s v="BPJSTK Pengurang APJ BOD SI - UTSG 01.2025"/>
    <d v="2025-02-28T00:00:00"/>
    <s v="1800000079"/>
    <x v="18"/>
  </r>
  <r>
    <n v="100011"/>
    <x v="43"/>
    <x v="1"/>
    <s v="1400000561"/>
    <s v="11121161"/>
    <s v="Sewa Tanah24-27, Pot. Gaji Pen SI 01-07 2024"/>
    <d v="2025-12-18T00:00:00"/>
    <d v="2025-12-18T00:00:00"/>
    <x v="11"/>
    <x v="0"/>
    <d v="2024-09-30T00:00:00"/>
    <n v="444"/>
    <x v="6"/>
    <x v="5"/>
    <s v="IDR"/>
    <s v="1800000376"/>
    <n v="199260880"/>
    <s v="Penagihan Sewa Menyewa Tanah di Tuban 2024 - 2027"/>
    <d v="2024-08-31T00:00:00"/>
    <s v="1800000376"/>
    <x v="7"/>
  </r>
  <r>
    <n v="100001"/>
    <x v="23"/>
    <x v="1"/>
    <s v="1400147608"/>
    <s v="11125421"/>
    <s v="PAID BY CMS BANK SYARIAH INDONESIA KC SURABAYA BAS"/>
    <d v="2025-12-19T00:00:00"/>
    <d v="2025-12-19T00:00:00"/>
    <x v="11"/>
    <x v="0"/>
    <d v="2025-12-30T00:00:00"/>
    <n v="-11"/>
    <x v="1"/>
    <x v="0"/>
    <s v="IDR"/>
    <s v="1800000745"/>
    <n v="533530"/>
    <s v="TAGIHAN LISTRIK KOPERASI KONSUMEN KWSG"/>
    <d v="2025-11-30T00:00:00"/>
    <s v="1800000745"/>
    <x v="1"/>
  </r>
  <r>
    <n v="100590"/>
    <x v="46"/>
    <x v="1"/>
    <s v="1400000563"/>
    <s v="11125421"/>
    <s v="PAID BY CMS BANK SYARIAH INDONESIA KC SURABAYA BAS"/>
    <d v="2025-12-19T00:00:00"/>
    <d v="2025-12-19T00:00:00"/>
    <x v="11"/>
    <x v="0"/>
    <d v="2025-11-30T00:00:00"/>
    <n v="19"/>
    <x v="0"/>
    <x v="0"/>
    <s v="IDR"/>
    <s v="1800000483"/>
    <n v="6522018"/>
    <s v="Pot. Gaji Kary. Penugasan SIG - SII 09.2025"/>
    <d v="2025-10-31T00:00:00"/>
    <s v="1800000483"/>
    <x v="3"/>
  </r>
  <r>
    <n v="100009"/>
    <x v="6"/>
    <x v="1"/>
    <s v="1400000565"/>
    <s v="11125421"/>
    <s v="PAID BY CMS BANK SYARIAH INDONESIA KC SURABAYA BAS"/>
    <d v="2025-12-19T00:00:00"/>
    <d v="2025-12-19T00:00:00"/>
    <x v="11"/>
    <x v="0"/>
    <d v="2025-12-30T00:00:00"/>
    <n v="-11"/>
    <x v="1"/>
    <x v="0"/>
    <s v="IDR"/>
    <s v="1800000516"/>
    <n v="15417823"/>
    <s v="Pot. Gaji Kary. Penugasan SIG - KIG 10.2025"/>
    <d v="2025-11-30T00:00:00"/>
    <s v="1800000516"/>
    <x v="3"/>
  </r>
  <r>
    <n v="101765"/>
    <x v="172"/>
    <x v="0"/>
    <s v="1400147496"/>
    <s v="11121161"/>
    <s v="PAID BY CMS BANK MANDIRI KC GRESIK RN 7100000949"/>
    <d v="2025-12-19T00:00:00"/>
    <d v="2025-12-19T00:00:00"/>
    <x v="11"/>
    <x v="0"/>
    <d v="2026-01-09T00:00:00"/>
    <n v="-21"/>
    <x v="1"/>
    <x v="0"/>
    <s v="IDR"/>
    <s v="1800000823"/>
    <n v="15484050"/>
    <s v="Tagihan Clain Lebih Bayar Biaya DTHC"/>
    <d v="2025-12-10T00:00:00"/>
    <s v="1800000823"/>
    <x v="8"/>
  </r>
  <r>
    <n v="100126"/>
    <x v="12"/>
    <x v="0"/>
    <s v="1400147476"/>
    <s v="11121161"/>
    <s v="Biaya Pemusnahan Limbah SBE ex PT TMI"/>
    <d v="2025-12-19T00:00:00"/>
    <d v="2025-12-19T00:00:00"/>
    <x v="11"/>
    <x v="0"/>
    <d v="2025-08-30T00:00:00"/>
    <n v="111"/>
    <x v="3"/>
    <x v="2"/>
    <s v="IDR"/>
    <s v="1800000530"/>
    <n v="60380892"/>
    <s v="Biaya Pemusnahan Limbah SBE ex PT TMI"/>
    <d v="2025-07-31T00:00:00"/>
    <s v="1800000530"/>
    <x v="0"/>
  </r>
  <r>
    <n v="101917"/>
    <x v="150"/>
    <x v="0"/>
    <s v="1400147578"/>
    <s v="11125421"/>
    <s v="PAID BY CMS BANK SYARIAH INDONESIA KC SURABAYA BAS"/>
    <d v="2025-12-19T00:00:00"/>
    <d v="2025-12-19T00:00:00"/>
    <x v="11"/>
    <x v="0"/>
    <d v="2025-11-30T00:00:00"/>
    <n v="19"/>
    <x v="0"/>
    <x v="0"/>
    <s v="IDR"/>
    <s v="1800000695"/>
    <n v="168747306"/>
    <s v="Biaya Pemusnahan Limbah Non B3-AM ex PT DESI_Sept"/>
    <d v="2025-10-31T00:00:00"/>
    <s v="1800000695"/>
    <x v="0"/>
  </r>
  <r>
    <n v="101917"/>
    <x v="150"/>
    <x v="0"/>
    <s v="1400147579"/>
    <s v="11125421"/>
    <s v="PAID BY CMS BANK SYARIAH INDONESIA KC SURABAYA BAS"/>
    <d v="2025-12-19T00:00:00"/>
    <d v="2025-12-19T00:00:00"/>
    <x v="11"/>
    <x v="0"/>
    <d v="2025-11-30T00:00:00"/>
    <n v="19"/>
    <x v="0"/>
    <x v="0"/>
    <s v="IDR"/>
    <s v="1800000694"/>
    <n v="358845240"/>
    <s v="Biaya Pemusnahan Limbah Non B3-AM ex PT DESI_Agust"/>
    <d v="2025-10-31T00:00:00"/>
    <s v="1800000694"/>
    <x v="0"/>
  </r>
  <r>
    <n v="100137"/>
    <x v="4"/>
    <x v="1"/>
    <s v="1400000564"/>
    <s v="11121871"/>
    <s v="SWEEPING SEMEN GRESIK"/>
    <d v="2025-12-19T00:00:00"/>
    <d v="2025-12-19T00:00:00"/>
    <x v="11"/>
    <x v="0"/>
    <d v="2025-12-19T00:00:00"/>
    <n v="0"/>
    <x v="0"/>
    <x v="0"/>
    <s v="IDR"/>
    <s v="1800000560"/>
    <n v="9867057590"/>
    <s v="BUNGA SHL SEMEN GRESIK OKT SD DES 2025"/>
    <d v="2025-12-19T00:00:00"/>
    <s v="1800000560"/>
    <x v="2"/>
  </r>
  <r>
    <n v="100050"/>
    <x v="111"/>
    <x v="0"/>
    <s v="1400148995"/>
    <s v="11121161"/>
    <s v="Tagihan Air &amp; Listrik CV. Mahkota Nov 24"/>
    <d v="2025-12-22T00:00:00"/>
    <d v="2025-12-22T00:00:00"/>
    <x v="11"/>
    <x v="0"/>
    <d v="2025-03-02T00:00:00"/>
    <n v="295"/>
    <x v="2"/>
    <x v="1"/>
    <s v="IDR"/>
    <s v="1800000005"/>
    <n v="542850"/>
    <s v="TAGIHAN AIR CV. MAHKOTA KATERING"/>
    <d v="2025-01-31T00:00:00"/>
    <s v="1800000005"/>
    <x v="6"/>
  </r>
  <r>
    <n v="101284"/>
    <x v="54"/>
    <x v="1"/>
    <s v="1400000570"/>
    <s v="11121161"/>
    <s v="PAID BY CMS BANK MANDIRI KC GRESIK RN 2100001843"/>
    <d v="2025-12-22T00:00:00"/>
    <d v="2025-12-22T00:00:00"/>
    <x v="11"/>
    <x v="0"/>
    <d v="2025-12-30T00:00:00"/>
    <n v="-8"/>
    <x v="1"/>
    <x v="0"/>
    <s v="IDR"/>
    <s v="1800000531"/>
    <n v="898261"/>
    <s v="Tagihan Listrik Kopi Killen GUSI - November 2025"/>
    <d v="2025-11-30T00:00:00"/>
    <s v="1800000531"/>
    <x v="1"/>
  </r>
  <r>
    <n v="100050"/>
    <x v="111"/>
    <x v="0"/>
    <s v="1400148995"/>
    <s v="11121161"/>
    <s v="Tagihan Air &amp; Listrik CV. Mahkota Nov 24"/>
    <d v="2025-12-22T00:00:00"/>
    <d v="2025-12-22T00:00:00"/>
    <x v="11"/>
    <x v="0"/>
    <d v="2025-01-30T00:00:00"/>
    <n v="326"/>
    <x v="2"/>
    <x v="1"/>
    <s v="IDR"/>
    <s v="1800000782"/>
    <n v="1016400"/>
    <s v="TAGIHAN AIR CV. MAHKOTA KATERING_NOV 24"/>
    <d v="2024-12-31T00:00:00"/>
    <s v="1800000782"/>
    <x v="6"/>
  </r>
  <r>
    <n v="100050"/>
    <x v="111"/>
    <x v="0"/>
    <s v="1400148995"/>
    <s v="11121161"/>
    <s v="Tagihan Air &amp; Listrik CV. Mahkota Nov 24"/>
    <d v="2025-12-22T00:00:00"/>
    <d v="2025-12-22T00:00:00"/>
    <x v="11"/>
    <x v="0"/>
    <d v="2025-03-02T00:00:00"/>
    <n v="295"/>
    <x v="2"/>
    <x v="1"/>
    <s v="IDR"/>
    <s v="1800000004"/>
    <n v="1664087"/>
    <s v="TAGIHAN LISTRIK CV. MAHKOTA KATERING"/>
    <d v="2025-01-31T00:00:00"/>
    <s v="1800000004"/>
    <x v="1"/>
  </r>
  <r>
    <n v="100050"/>
    <x v="111"/>
    <x v="0"/>
    <s v="1400148995"/>
    <s v="11121161"/>
    <s v="Tagihan Air &amp; Listrik CV. Mahkota Nov 24"/>
    <d v="2025-12-22T00:00:00"/>
    <d v="2025-12-22T00:00:00"/>
    <x v="11"/>
    <x v="0"/>
    <d v="2025-01-30T00:00:00"/>
    <n v="326"/>
    <x v="2"/>
    <x v="1"/>
    <s v="IDR"/>
    <s v="1800000781"/>
    <n v="1727510"/>
    <s v="TAGIHAN LISTRIK CV. MAHKOTA KATERING"/>
    <d v="2024-12-31T00:00:00"/>
    <s v="1800000781"/>
    <x v="1"/>
  </r>
  <r>
    <n v="100142"/>
    <x v="45"/>
    <x v="0"/>
    <s v="1400148907"/>
    <s v="11121161"/>
    <s v="Tagihan Listrik INDOSAT Sep 25"/>
    <d v="2025-12-22T00:00:00"/>
    <d v="2025-12-22T00:00:00"/>
    <x v="11"/>
    <x v="0"/>
    <d v="2025-12-31T00:00:00"/>
    <n v="-9"/>
    <x v="1"/>
    <x v="0"/>
    <s v="IDR"/>
    <s v="1800000763"/>
    <n v="1793848"/>
    <s v="Tagihan Listrik INDOSAT Sep 25"/>
    <d v="2025-12-01T00:00:00"/>
    <s v="1800000763"/>
    <x v="1"/>
  </r>
  <r>
    <n v="100120"/>
    <x v="24"/>
    <x v="0"/>
    <s v="1400000566"/>
    <s v="11125421"/>
    <s v="PAID BY CMS BANK SYARIAH INDONESIA KC SURABAYA BAS"/>
    <d v="2025-12-22T00:00:00"/>
    <d v="2025-12-22T00:00:00"/>
    <x v="11"/>
    <x v="0"/>
    <d v="2025-12-31T00:00:00"/>
    <n v="-9"/>
    <x v="1"/>
    <x v="0"/>
    <s v="IDR"/>
    <s v="1800000534"/>
    <n v="4911568"/>
    <s v="Tagihan Listrik TELKOMSEL - November 2025"/>
    <d v="2025-12-01T00:00:00"/>
    <s v="1800000534"/>
    <x v="1"/>
  </r>
  <r>
    <n v="100162"/>
    <x v="163"/>
    <x v="1"/>
    <s v="1400000568"/>
    <s v="11125421"/>
    <s v="PAID BY CMS BANK SYARIAH INDONESIA KC SURABAYA BAS"/>
    <d v="2025-12-22T00:00:00"/>
    <d v="2025-12-22T00:00:00"/>
    <x v="11"/>
    <x v="0"/>
    <d v="2025-07-30T00:00:00"/>
    <n v="145"/>
    <x v="2"/>
    <x v="1"/>
    <s v="IDR"/>
    <s v="1800000283"/>
    <n v="5459993"/>
    <s v="Pot. Gaji Kary. Penugasan SIG - KSI 05.2025"/>
    <d v="2025-06-30T00:00:00"/>
    <s v="1800000283"/>
    <x v="3"/>
  </r>
  <r>
    <n v="100162"/>
    <x v="163"/>
    <x v="1"/>
    <s v="1400000571"/>
    <s v="11125421"/>
    <s v="PAID BY CMS BANK SYARIAH INDONESIA KC SURABAYA BAS"/>
    <d v="2025-12-22T00:00:00"/>
    <d v="2025-12-22T00:00:00"/>
    <x v="11"/>
    <x v="0"/>
    <d v="2025-09-30T00:00:00"/>
    <n v="83"/>
    <x v="5"/>
    <x v="4"/>
    <s v="IDR"/>
    <s v="1800000382"/>
    <n v="5825567"/>
    <s v="Pot. Gaji Kary. Penugasan SIG - KSI 07.2025"/>
    <d v="2025-08-31T00:00:00"/>
    <s v="1800000382"/>
    <x v="3"/>
  </r>
  <r>
    <n v="100162"/>
    <x v="163"/>
    <x v="1"/>
    <s v="1400000569"/>
    <s v="11125421"/>
    <s v="PAID BY CMS BANK SYARIAH INDONESIA KC SURABAYA BAS"/>
    <d v="2025-12-22T00:00:00"/>
    <d v="2025-12-22T00:00:00"/>
    <x v="11"/>
    <x v="0"/>
    <d v="2025-11-30T00:00:00"/>
    <n v="22"/>
    <x v="0"/>
    <x v="0"/>
    <s v="IDR"/>
    <s v="1800000473"/>
    <n v="5826579"/>
    <s v="Pot. Gaji Kary. Penugasan SIG - KSI 09.2025"/>
    <d v="2025-10-31T00:00:00"/>
    <s v="1800000473"/>
    <x v="3"/>
  </r>
  <r>
    <n v="100162"/>
    <x v="163"/>
    <x v="1"/>
    <s v="1400000567"/>
    <s v="11125421"/>
    <s v="PAID BY CMS BANK SYARIAH INDONESIA KC SURABAYA BAS"/>
    <d v="2025-12-22T00:00:00"/>
    <d v="2025-12-22T00:00:00"/>
    <x v="11"/>
    <x v="0"/>
    <d v="2025-10-30T00:00:00"/>
    <n v="53"/>
    <x v="4"/>
    <x v="3"/>
    <s v="IDR"/>
    <s v="1800000429"/>
    <n v="5827590"/>
    <s v="Pot. Gaji Kary. Penugasan SIG - KSI 08.2025"/>
    <d v="2025-09-30T00:00:00"/>
    <s v="1800000429"/>
    <x v="3"/>
  </r>
  <r>
    <n v="100162"/>
    <x v="163"/>
    <x v="1"/>
    <s v="1400000572"/>
    <s v="11125421"/>
    <s v="PAID BY CMS BANK SYARIAH INDONESIA KC SURABAYA BAS"/>
    <d v="2025-12-22T00:00:00"/>
    <d v="2025-12-22T00:00:00"/>
    <x v="11"/>
    <x v="0"/>
    <d v="2025-08-30T00:00:00"/>
    <n v="114"/>
    <x v="3"/>
    <x v="2"/>
    <s v="IDR"/>
    <s v="1800000328"/>
    <n v="6605518"/>
    <s v="Pot. Gaji Kary. Penugasan SIG - KSI 06.2025"/>
    <d v="2025-07-31T00:00:00"/>
    <s v="1800000328"/>
    <x v="3"/>
  </r>
  <r>
    <n v="101490"/>
    <x v="15"/>
    <x v="0"/>
    <s v="1400149270"/>
    <s v="11125421"/>
    <s v="PAID BY CMS BANK SYARIAH INDONESIA KC SURABAYA BAS"/>
    <d v="2025-12-23T00:00:00"/>
    <d v="2025-12-23T00:00:00"/>
    <x v="11"/>
    <x v="0"/>
    <d v="2025-12-30T00:00:00"/>
    <n v="-7"/>
    <x v="1"/>
    <x v="0"/>
    <s v="IDR"/>
    <s v="1800000789"/>
    <n v="797202"/>
    <s v="Biaya Pemusnahan Limbah RDF PP ex PT PBI"/>
    <d v="2025-11-30T00:00:00"/>
    <s v="1800000789"/>
    <x v="0"/>
  </r>
  <r>
    <n v="101490"/>
    <x v="15"/>
    <x v="0"/>
    <s v="1400149267"/>
    <s v="11125421"/>
    <s v="PAID BY CMS BANK SYARIAH INDONESIA KC SURABAYA BAS"/>
    <d v="2025-12-23T00:00:00"/>
    <d v="2025-12-23T00:00:00"/>
    <x v="11"/>
    <x v="0"/>
    <d v="2025-12-30T00:00:00"/>
    <n v="-7"/>
    <x v="1"/>
    <x v="0"/>
    <s v="IDR"/>
    <s v="1800000790"/>
    <n v="4457760"/>
    <s v="Biaya Pemusnahan Limbah Sludge IPAL ex PT PBI"/>
    <d v="2025-11-30T00:00:00"/>
    <s v="1800000790"/>
    <x v="0"/>
  </r>
  <r>
    <n v="101490"/>
    <x v="15"/>
    <x v="0"/>
    <s v="1400149271"/>
    <s v="11125421"/>
    <s v="PAID BY CMS BANK SYARIAH INDONESIA KC SURABAYA BAS"/>
    <d v="2025-12-23T00:00:00"/>
    <d v="2025-12-23T00:00:00"/>
    <x v="11"/>
    <x v="0"/>
    <d v="2025-12-30T00:00:00"/>
    <n v="-7"/>
    <x v="1"/>
    <x v="0"/>
    <s v="IDR"/>
    <s v="1800000787"/>
    <n v="25638503"/>
    <s v="Biaya Pemusnahan Limbah Bottom Ash NonB3 ex PT PBI"/>
    <d v="2025-11-30T00:00:00"/>
    <s v="1800000787"/>
    <x v="0"/>
  </r>
  <r>
    <n v="101490"/>
    <x v="15"/>
    <x v="0"/>
    <s v="1400149285"/>
    <s v="11125421"/>
    <s v="PAID BY CMS BANK SYARIAH INDONESIA KC SURABAYA BAS"/>
    <d v="2025-12-23T00:00:00"/>
    <d v="2025-12-23T00:00:00"/>
    <x v="11"/>
    <x v="0"/>
    <d v="2025-12-30T00:00:00"/>
    <n v="-7"/>
    <x v="1"/>
    <x v="0"/>
    <s v="IDR"/>
    <s v="1800000788"/>
    <n v="29607030"/>
    <s v="Biaya Pemusnahan Limbah Karbon AKtif ex PT PBI"/>
    <d v="2025-11-30T00:00:00"/>
    <s v="1800000788"/>
    <x v="0"/>
  </r>
  <r>
    <n v="101490"/>
    <x v="15"/>
    <x v="0"/>
    <s v="1400149269"/>
    <s v="11125421"/>
    <s v="PAID BY CMS BANK SYARIAH INDONESIA KC SURABAYA BAS"/>
    <d v="2025-12-23T00:00:00"/>
    <d v="2025-12-23T00:00:00"/>
    <x v="11"/>
    <x v="0"/>
    <d v="2025-12-30T00:00:00"/>
    <n v="-7"/>
    <x v="1"/>
    <x v="0"/>
    <s v="IDR"/>
    <s v="1800000791"/>
    <n v="42325632"/>
    <s v="Biaya Pemusnahan Limbah Sludge Non B3 ex PT PBI"/>
    <d v="2025-11-30T00:00:00"/>
    <s v="1800000791"/>
    <x v="0"/>
  </r>
  <r>
    <n v="101490"/>
    <x v="15"/>
    <x v="0"/>
    <s v="1400149268"/>
    <s v="11125421"/>
    <s v="PAID BY CMS BANK SYARIAH INDONESIA KC SURABAYA BAS"/>
    <d v="2025-12-23T00:00:00"/>
    <d v="2025-12-23T00:00:00"/>
    <x v="11"/>
    <x v="0"/>
    <d v="2025-12-30T00:00:00"/>
    <n v="-7"/>
    <x v="1"/>
    <x v="0"/>
    <s v="IDR"/>
    <s v="1800000786"/>
    <n v="46455387"/>
    <s v="Biaya Pemusnahan Limbah FA-BA ex PT PBI"/>
    <d v="2025-11-30T00:00:00"/>
    <s v="1800000786"/>
    <x v="0"/>
  </r>
  <r>
    <n v="101490"/>
    <x v="15"/>
    <x v="0"/>
    <s v="1400149286"/>
    <s v="11125421"/>
    <s v="PAID BY CMS BANK SYARIAH INDONESIA KC SURABAYA BAS"/>
    <d v="2025-12-23T00:00:00"/>
    <d v="2025-12-23T00:00:00"/>
    <x v="11"/>
    <x v="0"/>
    <d v="2025-12-30T00:00:00"/>
    <n v="-7"/>
    <x v="1"/>
    <x v="0"/>
    <s v="IDR"/>
    <s v="1800000792"/>
    <n v="67132800"/>
    <s v="Biaya Pemusnahan Limbah Sludge Paper ex PT PBI"/>
    <d v="2025-11-30T00:00:00"/>
    <s v="1800000792"/>
    <x v="0"/>
  </r>
  <r>
    <n v="100162"/>
    <x v="163"/>
    <x v="1"/>
    <s v="1400000573"/>
    <s v="11121161"/>
    <s v="Pot kry penugasan PT KSI Agustus-November 2021"/>
    <d v="2025-12-24T00:00:00"/>
    <d v="2025-12-24T00:00:00"/>
    <x v="11"/>
    <x v="0"/>
    <d v="2022-01-26T00:00:00"/>
    <n v="1428"/>
    <x v="6"/>
    <x v="5"/>
    <s v="IDR"/>
    <s v="1800000933"/>
    <n v="17328930"/>
    <s v="Pot kry penugasan PT KSI Agustus-November 2021"/>
    <d v="2021-12-27T00:00:00"/>
    <s v="1800000933"/>
    <x v="3"/>
  </r>
  <r>
    <n v="100137"/>
    <x v="4"/>
    <x v="1"/>
    <s v="1400000574"/>
    <s v="11121871"/>
    <s v="SWEEPING SEMEN GRESIK"/>
    <d v="2025-12-25T00:00:00"/>
    <d v="2025-12-25T00:00:00"/>
    <x v="11"/>
    <x v="0"/>
    <d v="2025-12-16T00:00:00"/>
    <n v="9"/>
    <x v="0"/>
    <x v="0"/>
    <s v="IDR"/>
    <s v="1400000554"/>
    <n v="5000000000"/>
    <s v=" PEMBAYARAN POKOK SHL GRESIK 26 SEPT 2018"/>
    <d v="2025-12-16T00:00:00"/>
    <s v="1800001507"/>
    <x v="2"/>
  </r>
  <r>
    <n v="100142"/>
    <x v="45"/>
    <x v="0"/>
    <s v="1400150716"/>
    <s v="11121161"/>
    <s v="Tagihan Listrik INDOSAT Mei 25"/>
    <d v="2025-12-29T00:00:00"/>
    <d v="2025-12-29T00:00:00"/>
    <x v="11"/>
    <x v="0"/>
    <d v="2025-08-31T00:00:00"/>
    <n v="120"/>
    <x v="2"/>
    <x v="1"/>
    <s v="IDR"/>
    <s v="1800000485"/>
    <n v="1773110"/>
    <s v="Tagihan Listrik INDOSAT Mei 25"/>
    <d v="2025-08-01T00:00:00"/>
    <s v="1800000485"/>
    <x v="1"/>
  </r>
  <r>
    <n v="101082"/>
    <x v="7"/>
    <x v="0"/>
    <s v="1400150659"/>
    <s v="11123101"/>
    <s v="PAID BY CMS BANK BCA RN 7100000754"/>
    <d v="2025-12-29T00:00:00"/>
    <d v="2025-12-29T00:00:00"/>
    <x v="11"/>
    <x v="0"/>
    <d v="2025-09-30T00:00:00"/>
    <n v="90"/>
    <x v="3"/>
    <x v="2"/>
    <s v="IDR"/>
    <s v="1800000572"/>
    <n v="3010320"/>
    <s v="Biaya Pemusnahan Limbah Residu Produksi ex PT MNJ"/>
    <d v="2025-08-31T00:00:00"/>
    <s v="1800000572"/>
    <x v="0"/>
  </r>
  <r>
    <n v="101082"/>
    <x v="7"/>
    <x v="0"/>
    <s v="1400150649"/>
    <s v="11123101"/>
    <s v="PAID BY CMS BANK BCA RN 7100000706"/>
    <d v="2025-12-29T00:00:00"/>
    <d v="2025-12-29T00:00:00"/>
    <x v="11"/>
    <x v="0"/>
    <d v="2025-08-30T00:00:00"/>
    <n v="121"/>
    <x v="2"/>
    <x v="1"/>
    <s v="IDR"/>
    <s v="1800000508"/>
    <n v="8074584"/>
    <s v="Biaya Pemusnahan Limbah Glyserin  Pitch ex PT MNJ"/>
    <d v="2025-07-31T00:00:00"/>
    <s v="1800000508"/>
    <x v="0"/>
  </r>
  <r>
    <n v="101082"/>
    <x v="7"/>
    <x v="0"/>
    <s v="1400150660"/>
    <s v="11123101"/>
    <s v="PAID BY CMS BANK BCA RN 7100000755"/>
    <d v="2025-12-29T00:00:00"/>
    <d v="2025-12-29T00:00:00"/>
    <x v="11"/>
    <x v="0"/>
    <d v="2025-09-30T00:00:00"/>
    <n v="90"/>
    <x v="3"/>
    <x v="2"/>
    <s v="IDR"/>
    <s v="1800000573"/>
    <n v="11301576"/>
    <s v="Biaya Pemusnahan Limbah SBE ex PT MNJ"/>
    <d v="2025-08-31T00:00:00"/>
    <s v="1800000573"/>
    <x v="0"/>
  </r>
  <r>
    <n v="100018"/>
    <x v="35"/>
    <x v="1"/>
    <s v="1400000575"/>
    <s v="11121161"/>
    <s v="Pot. Gaji Kary. Penugasan SIG - SMBR 10.2025"/>
    <d v="2025-12-29T00:00:00"/>
    <d v="2025-12-29T00:00:00"/>
    <x v="11"/>
    <x v="0"/>
    <d v="2025-12-30T00:00:00"/>
    <n v="-1"/>
    <x v="1"/>
    <x v="0"/>
    <s v="IDR"/>
    <s v="1800000521"/>
    <n v="11620509"/>
    <s v="Pot. Gaji Kary. Penugasan SIG - SMBR 10.2025"/>
    <d v="2025-11-30T00:00:00"/>
    <s v="1800000521"/>
    <x v="3"/>
  </r>
  <r>
    <n v="101082"/>
    <x v="7"/>
    <x v="0"/>
    <s v="1400150650"/>
    <s v="11123101"/>
    <s v="PAID BY CMS BANK BCA RN 7100000711"/>
    <d v="2025-12-29T00:00:00"/>
    <d v="2025-12-29T00:00:00"/>
    <x v="11"/>
    <x v="0"/>
    <d v="2025-08-30T00:00:00"/>
    <n v="121"/>
    <x v="2"/>
    <x v="1"/>
    <s v="IDR"/>
    <s v="1800000509"/>
    <n v="13170150"/>
    <s v="Biaya Pemusnahan Limbah Trkontaminasi B3 ex PT MNJ"/>
    <d v="2025-07-31T00:00:00"/>
    <s v="1800000509"/>
    <x v="0"/>
  </r>
  <r>
    <n v="101082"/>
    <x v="7"/>
    <x v="0"/>
    <s v="1400150651"/>
    <s v="11123101"/>
    <s v="PAID BY CMS BANK BCA RN 7100000707"/>
    <d v="2025-12-29T00:00:00"/>
    <d v="2025-12-29T00:00:00"/>
    <x v="11"/>
    <x v="0"/>
    <d v="2025-08-30T00:00:00"/>
    <n v="121"/>
    <x v="2"/>
    <x v="1"/>
    <s v="IDR"/>
    <s v="1800000510"/>
    <n v="13604160"/>
    <s v="Biaya Pemusnahan Limbah Refractory Bekas ex PT MNJ"/>
    <d v="2025-07-31T00:00:00"/>
    <s v="1800000510"/>
    <x v="0"/>
  </r>
  <r>
    <n v="101082"/>
    <x v="7"/>
    <x v="0"/>
    <s v="1400150657"/>
    <s v="11123101"/>
    <s v="PAID BY CMS BANK BCA RN 7100000756"/>
    <d v="2025-12-29T00:00:00"/>
    <d v="2025-12-29T00:00:00"/>
    <x v="11"/>
    <x v="0"/>
    <d v="2025-09-30T00:00:00"/>
    <n v="90"/>
    <x v="3"/>
    <x v="2"/>
    <s v="IDR"/>
    <s v="1800000570"/>
    <n v="14269050"/>
    <s v="Biaya Pemusnahan Limbah Terkontaminasi B3 ex PT MN"/>
    <d v="2025-08-31T00:00:00"/>
    <s v="1800000570"/>
    <x v="0"/>
  </r>
  <r>
    <n v="101082"/>
    <x v="7"/>
    <x v="0"/>
    <s v="1400150653"/>
    <s v="11123101"/>
    <s v="PAID BY CMS BANK BCA RN 7100000709"/>
    <d v="2025-12-29T00:00:00"/>
    <d v="2025-12-29T00:00:00"/>
    <x v="11"/>
    <x v="0"/>
    <d v="2025-08-30T00:00:00"/>
    <n v="121"/>
    <x v="2"/>
    <x v="1"/>
    <s v="IDR"/>
    <s v="1800000512"/>
    <n v="14357850"/>
    <s v="Biaya Pemusnahan Limbah Sludge IPAL ex PT MNJ"/>
    <d v="2025-07-31T00:00:00"/>
    <s v="1800000512"/>
    <x v="0"/>
  </r>
  <r>
    <n v="101082"/>
    <x v="7"/>
    <x v="0"/>
    <s v="1400150661"/>
    <s v="11123101"/>
    <s v="PAID BY CMS BANK BCA RN 7100000757"/>
    <d v="2025-12-29T00:00:00"/>
    <d v="2025-12-29T00:00:00"/>
    <x v="11"/>
    <x v="0"/>
    <d v="2025-09-30T00:00:00"/>
    <n v="90"/>
    <x v="3"/>
    <x v="2"/>
    <s v="IDR"/>
    <s v="1800000574"/>
    <n v="23160150"/>
    <s v="Biaya Pemusnahan Limbah Sludge IPAL ex PT MNJ"/>
    <d v="2025-08-31T00:00:00"/>
    <s v="1800000574"/>
    <x v="0"/>
  </r>
  <r>
    <n v="100736"/>
    <x v="77"/>
    <x v="0"/>
    <s v="1400150645"/>
    <s v="11121161"/>
    <s v="Kurang Bayar DPP+PPN Biaya Pemusnahan Limbah FABA"/>
    <d v="2025-12-29T00:00:00"/>
    <d v="2025-12-29T00:00:00"/>
    <x v="11"/>
    <x v="0"/>
    <d v="2025-09-01T00:00:00"/>
    <n v="119"/>
    <x v="3"/>
    <x v="2"/>
    <s v="IDR"/>
    <s v="1400110141"/>
    <n v="23693216"/>
    <s v="Kurang Bayar DPP+PPN Biaya Pemusnahan Limbah FABA"/>
    <d v="2025-09-01T00:00:00"/>
    <s v="1800000030"/>
    <x v="0"/>
  </r>
  <r>
    <n v="101082"/>
    <x v="7"/>
    <x v="0"/>
    <s v="1400150658"/>
    <s v="11123101"/>
    <s v="PAID BY CMS BANK BCA RN 7100000758"/>
    <d v="2025-12-29T00:00:00"/>
    <d v="2025-12-29T00:00:00"/>
    <x v="11"/>
    <x v="0"/>
    <d v="2025-09-30T00:00:00"/>
    <n v="90"/>
    <x v="3"/>
    <x v="2"/>
    <s v="IDR"/>
    <s v="1800000571"/>
    <n v="28673520"/>
    <s v="Biaya Pemusnahan Limbah Refractory Bekas ex PT MNJ"/>
    <d v="2025-08-31T00:00:00"/>
    <s v="1800000571"/>
    <x v="0"/>
  </r>
  <r>
    <n v="101082"/>
    <x v="7"/>
    <x v="0"/>
    <s v="1400150656"/>
    <s v="11123101"/>
    <s v="PAID BY CMS BANK BCA RN 7100000759"/>
    <d v="2025-12-29T00:00:00"/>
    <d v="2025-12-29T00:00:00"/>
    <x v="11"/>
    <x v="0"/>
    <d v="2025-09-30T00:00:00"/>
    <n v="90"/>
    <x v="3"/>
    <x v="2"/>
    <s v="IDR"/>
    <s v="1800000569"/>
    <n v="32553192"/>
    <s v="Biaya Pemusnahan Limbah Glyserin Pitch ex PT MNJ"/>
    <d v="2025-08-31T00:00:00"/>
    <s v="1800000569"/>
    <x v="0"/>
  </r>
  <r>
    <n v="101082"/>
    <x v="7"/>
    <x v="0"/>
    <s v="1400150654"/>
    <s v="11123101"/>
    <s v="PAID BY CMS BANK BCA RN 7100000710"/>
    <d v="2025-12-29T00:00:00"/>
    <d v="2025-12-29T00:00:00"/>
    <x v="11"/>
    <x v="0"/>
    <d v="2025-08-30T00:00:00"/>
    <n v="121"/>
    <x v="2"/>
    <x v="1"/>
    <s v="IDR"/>
    <s v="1800000513"/>
    <n v="32647320"/>
    <s v="Biaya Pemusnahan Limbah Sludge Non B3 ex PT MNJ"/>
    <d v="2025-07-31T00:00:00"/>
    <s v="1800000513"/>
    <x v="0"/>
  </r>
  <r>
    <n v="101082"/>
    <x v="7"/>
    <x v="0"/>
    <s v="1400150662"/>
    <s v="11123101"/>
    <s v="PAID BY CMS BANK BCA RN 7100000764"/>
    <d v="2025-12-29T00:00:00"/>
    <d v="2025-12-29T00:00:00"/>
    <x v="11"/>
    <x v="0"/>
    <d v="2025-09-30T00:00:00"/>
    <n v="90"/>
    <x v="3"/>
    <x v="2"/>
    <s v="IDR"/>
    <s v="1800000575"/>
    <n v="37995300"/>
    <s v="Biaya Pemusnahan Limbah Sludge Non B3 ex PT MNJ"/>
    <d v="2025-08-31T00:00:00"/>
    <s v="1800000575"/>
    <x v="0"/>
  </r>
  <r>
    <n v="100621"/>
    <x v="82"/>
    <x v="0"/>
    <s v="1400150777"/>
    <s v="11125421"/>
    <s v="PAID BY CMS BANK SYARIAH INDONESIA KC SURABAYA BAS"/>
    <d v="2025-12-29T00:00:00"/>
    <d v="2025-12-29T00:00:00"/>
    <x v="11"/>
    <x v="0"/>
    <d v="2025-12-30T00:00:00"/>
    <n v="-1"/>
    <x v="1"/>
    <x v="0"/>
    <s v="IDR"/>
    <s v="1800000799"/>
    <n v="42179445"/>
    <s v="Biaya Pemusnahan Limbah FA-BA ex PT SWM"/>
    <d v="2025-11-30T00:00:00"/>
    <s v="1800000799"/>
    <x v="0"/>
  </r>
  <r>
    <n v="101082"/>
    <x v="7"/>
    <x v="0"/>
    <s v="1400150648"/>
    <s v="11123101"/>
    <s v="PAID BY CMS BANK BCA RN 7100000705"/>
    <d v="2025-12-29T00:00:00"/>
    <d v="2025-12-29T00:00:00"/>
    <x v="11"/>
    <x v="0"/>
    <d v="2025-08-30T00:00:00"/>
    <n v="121"/>
    <x v="2"/>
    <x v="1"/>
    <s v="IDR"/>
    <s v="1800000507"/>
    <n v="280951767"/>
    <s v="Biaya Pemusnahan Limbah FABA ex PT MNJ"/>
    <d v="2025-07-31T00:00:00"/>
    <s v="1800000507"/>
    <x v="0"/>
  </r>
  <r>
    <n v="101082"/>
    <x v="7"/>
    <x v="0"/>
    <s v="1400150655"/>
    <s v="11123101"/>
    <s v="PAID BY CMS BANK BCA RN 7100000763"/>
    <d v="2025-12-29T00:00:00"/>
    <d v="2025-12-29T00:00:00"/>
    <x v="11"/>
    <x v="0"/>
    <d v="2025-09-30T00:00:00"/>
    <n v="90"/>
    <x v="3"/>
    <x v="2"/>
    <s v="IDR"/>
    <s v="1800000568"/>
    <n v="321516162"/>
    <s v="Biaya Pemusnahan Limbah FABA ex PT MNJ"/>
    <d v="2025-08-31T00:00:00"/>
    <s v="1800000568"/>
    <x v="0"/>
  </r>
  <r>
    <n v="101082"/>
    <x v="7"/>
    <x v="0"/>
    <s v="1400150652"/>
    <s v="11123101"/>
    <s v="PAID BY CMS BANK BCA RN 7100000708"/>
    <d v="2025-12-29T00:00:00"/>
    <d v="2025-12-29T00:00:00"/>
    <x v="11"/>
    <x v="0"/>
    <d v="2025-08-30T00:00:00"/>
    <n v="121"/>
    <x v="2"/>
    <x v="1"/>
    <s v="IDR"/>
    <s v="1800000511"/>
    <n v="328859256"/>
    <s v="Biaya Pemusnahan Limbah SBE ex PT MNJ"/>
    <d v="2025-07-31T00:00:00"/>
    <s v="1800000511"/>
    <x v="0"/>
  </r>
  <r>
    <n v="101305"/>
    <x v="9"/>
    <x v="1"/>
    <s v="1400000579"/>
    <s v="11121161"/>
    <s v="PAID BY CMS BANK MANDIRI KC GRESIK RN 2100001775"/>
    <d v="2025-12-30T00:00:00"/>
    <d v="2025-12-30T00:00:00"/>
    <x v="11"/>
    <x v="0"/>
    <d v="2025-10-30T00:00:00"/>
    <n v="61"/>
    <x v="5"/>
    <x v="4"/>
    <s v="IDR"/>
    <s v="1800000431"/>
    <n v="4585100"/>
    <s v="Pot. Gaji Kary. Penugasan SIG - SID  08.2025"/>
    <d v="2025-09-30T00:00:00"/>
    <s v="1800000431"/>
    <x v="3"/>
  </r>
  <r>
    <n v="100126"/>
    <x v="12"/>
    <x v="0"/>
    <s v="1400152248"/>
    <s v="11121161"/>
    <s v="PAID BY CMS BANK MANDIRI KC GRESIK RN 7100000767"/>
    <d v="2025-12-30T00:00:00"/>
    <d v="2025-12-30T00:00:00"/>
    <x v="11"/>
    <x v="0"/>
    <d v="2025-09-30T00:00:00"/>
    <n v="91"/>
    <x v="3"/>
    <x v="2"/>
    <s v="IDR"/>
    <s v="1800000596"/>
    <n v="8512812"/>
    <s v="Biaya Pemusnahan Limbah Sludge Paper ex PT TMI"/>
    <d v="2025-08-31T00:00:00"/>
    <s v="1800000596"/>
    <x v="0"/>
  </r>
  <r>
    <n v="100126"/>
    <x v="12"/>
    <x v="0"/>
    <s v="1400152249"/>
    <s v="11121161"/>
    <s v="PAID BY CMS BANK MANDIRI KC GRESIK RN 7100000768"/>
    <d v="2025-12-30T00:00:00"/>
    <d v="2025-12-30T00:00:00"/>
    <x v="11"/>
    <x v="0"/>
    <d v="2025-09-30T00:00:00"/>
    <n v="91"/>
    <x v="3"/>
    <x v="2"/>
    <s v="IDR"/>
    <s v="1800000594"/>
    <n v="40194099"/>
    <s v="Biaya Pemusnahan Limbah FABA ex PT TMI"/>
    <d v="2025-08-31T00:00:00"/>
    <s v="1800000594"/>
    <x v="0"/>
  </r>
  <r>
    <n v="101284"/>
    <x v="54"/>
    <x v="1"/>
    <s v="1400000578"/>
    <s v="11121161"/>
    <s v="Pembayaran Bagi Hasil Tahun 2020-2021"/>
    <d v="2025-12-30T00:00:00"/>
    <d v="2025-12-30T00:00:00"/>
    <x v="11"/>
    <x v="0"/>
    <d v="2025-12-02T00:00:00"/>
    <n v="28"/>
    <x v="0"/>
    <x v="0"/>
    <s v="IDR"/>
    <s v="1400000543"/>
    <n v="200000000"/>
    <s v="Kurang Bayar Pembayaran Bagi Hasil Tahun 2020-2021"/>
    <d v="2025-12-02T00:00:00"/>
    <s v="1800000283"/>
    <x v="10"/>
  </r>
  <r>
    <n v="101798"/>
    <x v="52"/>
    <x v="0"/>
    <s v="1400000581"/>
    <s v="11125421"/>
    <s v="PELINDO"/>
    <d v="2025-12-30T00:00:00"/>
    <d v="2025-12-30T00:00:00"/>
    <x v="11"/>
    <x v="0"/>
    <d v="2025-12-31T00:00:00"/>
    <n v="-1"/>
    <x v="1"/>
    <x v="0"/>
    <s v="IDR"/>
    <s v="1800000538"/>
    <n v="398458132"/>
    <s v="PENAGIHAN SHARING PROFIT BULAN NOVEMBER 2025"/>
    <d v="2025-12-01T00:00:00"/>
    <s v="1800000538"/>
    <x v="10"/>
  </r>
  <r>
    <n v="100137"/>
    <x v="4"/>
    <x v="1"/>
    <s v="1400000576"/>
    <s v="11121871"/>
    <s v="SWEEPING SEMEN GRESIK"/>
    <d v="2025-12-30T00:00:00"/>
    <d v="2025-12-30T00:00:00"/>
    <x v="11"/>
    <x v="0"/>
    <d v="2025-12-24T00:00:00"/>
    <n v="6"/>
    <x v="0"/>
    <x v="0"/>
    <s v="IDR"/>
    <s v="1400000574"/>
    <n v="8500000000"/>
    <s v=" PEMBAYARAN POKOK SHL GRESIK 26 SEPT 2018"/>
    <d v="2025-12-24T00:00:00"/>
    <s v="1800001507"/>
    <x v="2"/>
  </r>
  <r>
    <n v="100137"/>
    <x v="4"/>
    <x v="1"/>
    <s v="1400000577"/>
    <s v="11121871"/>
    <s v="SWEEPING SEMEN GRESIK"/>
    <d v="2025-12-30T00:00:00"/>
    <d v="2025-12-30T00:00:00"/>
    <x v="11"/>
    <x v="0"/>
    <d v="2025-12-29T00:00:00"/>
    <n v="1"/>
    <x v="0"/>
    <x v="0"/>
    <s v="IDR"/>
    <s v="1400000576"/>
    <n v="10000000000"/>
    <s v=" PEMBAYARAN POKOK SHL GRESIK 26 SEPT 2018"/>
    <d v="2025-12-29T00:00:00"/>
    <s v="1800001507"/>
    <x v="2"/>
  </r>
  <r>
    <n v="100137"/>
    <x v="4"/>
    <x v="1"/>
    <s v="1400000580"/>
    <s v="11121871"/>
    <s v="SWEEPING SEMEN GRESIK"/>
    <d v="2025-12-30T00:00:00"/>
    <d v="2025-12-30T00:00:00"/>
    <x v="11"/>
    <x v="0"/>
    <d v="2025-12-29T00:00:00"/>
    <n v="1"/>
    <x v="0"/>
    <x v="0"/>
    <s v="IDR"/>
    <s v="1400000577"/>
    <n v="20000000000"/>
    <s v=" PEMBAYARAN POKOK SHL GRESIK 26 SEPT 2018"/>
    <d v="2025-12-29T00:00:00"/>
    <s v="1800001507"/>
    <x v="2"/>
  </r>
  <r>
    <n v="101936"/>
    <x v="156"/>
    <x v="0"/>
    <s v="1400148792"/>
    <s v="11121161"/>
    <s v="Pendapatan GS Nov-SUGENG PRIBADI"/>
    <d v="2025-12-31T00:00:00"/>
    <d v="2025-12-31T00:00:00"/>
    <x v="11"/>
    <x v="0"/>
    <d v="2025-12-31T00:00:00"/>
    <n v="0"/>
    <x v="0"/>
    <x v="0"/>
    <s v="IDR"/>
    <s v="1800000820"/>
    <n v="1120000"/>
    <s v="PENDAPATAN GRAHA SANDIYA NOPEMBER 2025"/>
    <d v="2025-12-31T00:00:00"/>
    <s v="1800000820"/>
    <x v="7"/>
  </r>
  <r>
    <n v="100012"/>
    <x v="110"/>
    <x v="1"/>
    <s v="0100013483"/>
    <n v="0"/>
    <n v="0"/>
    <d v="2025-12-31T00:00:00"/>
    <d v="2025-12-31T00:00:00"/>
    <x v="11"/>
    <x v="0"/>
    <d v="2023-01-29T00:00:00"/>
    <n v="1067"/>
    <x v="6"/>
    <x v="5"/>
    <s v="IDR"/>
    <s v="0100013786"/>
    <n v="1724818"/>
    <s v="Kor PPH Listrik Okt18 dn Agt19 sudah bukpot"/>
    <d v="2022-12-30T00:00:00"/>
    <s v="0100013786"/>
    <x v="12"/>
  </r>
  <r>
    <n v="101781"/>
    <x v="173"/>
    <x v="0"/>
    <s v="1400148790"/>
    <s v="11121161"/>
    <s v="Pendapatan GS Nov-YONGKI KURNIAWAN"/>
    <d v="2025-12-31T00:00:00"/>
    <d v="2025-12-31T00:00:00"/>
    <x v="11"/>
    <x v="0"/>
    <d v="2025-12-31T00:00:00"/>
    <n v="0"/>
    <x v="0"/>
    <x v="0"/>
    <s v="IDR"/>
    <s v="1800000815"/>
    <n v="2000000"/>
    <s v="PENDAPATAN GRAHA SANDIYA NOPEMBER 2025"/>
    <d v="2025-12-31T00:00:00"/>
    <s v="1800000815"/>
    <x v="7"/>
  </r>
  <r>
    <n v="100008"/>
    <x v="63"/>
    <x v="1"/>
    <s v="0100013489"/>
    <n v="0"/>
    <n v="0"/>
    <d v="2025-12-31T00:00:00"/>
    <d v="2025-12-31T00:00:00"/>
    <x v="11"/>
    <x v="0"/>
    <d v="2023-12-31T00:00:00"/>
    <n v="731"/>
    <x v="6"/>
    <x v="5"/>
    <s v="IDR"/>
    <s v="0100015911"/>
    <n v="3802500"/>
    <s v="Balik Jurnal - 100003455 - 2000 - 2021 - Gaji 2019"/>
    <d v="2023-12-31T00:00:00"/>
    <s v="0100015911"/>
    <x v="3"/>
  </r>
  <r>
    <n v="100672"/>
    <x v="18"/>
    <x v="0"/>
    <s v="1400152947"/>
    <s v="11121161"/>
    <s v="biaya Pemusnahan Limbah SBE ex PT LEW"/>
    <d v="2025-12-31T00:00:00"/>
    <d v="2025-12-31T00:00:00"/>
    <x v="11"/>
    <x v="0"/>
    <d v="2025-11-26T00:00:00"/>
    <n v="35"/>
    <x v="4"/>
    <x v="3"/>
    <s v="IDR"/>
    <s v="1400138685"/>
    <n v="5000000"/>
    <s v="Kurang bayar biaya Pemusnahan Limbah SBE ex PT LEW"/>
    <d v="2025-11-26T00:00:00"/>
    <s v="1800000266"/>
    <x v="0"/>
  </r>
  <r>
    <n v="100137"/>
    <x v="4"/>
    <x v="1"/>
    <s v="0100013934"/>
    <n v="0"/>
    <n v="0"/>
    <d v="2025-12-31T00:00:00"/>
    <d v="2025-12-31T00:00:00"/>
    <x v="11"/>
    <x v="0"/>
    <d v="2023-01-30T00:00:00"/>
    <n v="1066"/>
    <x v="6"/>
    <x v="5"/>
    <s v="IDR"/>
    <s v="1800000863"/>
    <n v="11222505"/>
    <s v="Penagihan Jual Beli Tanah Liat Desember 2022"/>
    <d v="2022-12-31T00:00:00"/>
    <s v="1800000863"/>
    <x v="12"/>
  </r>
  <r>
    <n v="101942"/>
    <x v="162"/>
    <x v="0"/>
    <s v="1400148791"/>
    <s v="11121161"/>
    <s v="Pendapatan GS Nov-TINEZSIA AULIA"/>
    <d v="2025-12-31T00:00:00"/>
    <d v="2025-12-31T00:00:00"/>
    <x v="11"/>
    <x v="0"/>
    <d v="2026-01-30T00:00:00"/>
    <n v="-30"/>
    <x v="1"/>
    <x v="0"/>
    <s v="IDR"/>
    <s v="1800000819"/>
    <n v="12095000"/>
    <s v="PENDAPATAN GRAHA SANDIYA NOPEMBER 2025"/>
    <d v="2025-12-31T00:00:00"/>
    <s v="1800000819"/>
    <x v="7"/>
  </r>
  <r>
    <n v="101941"/>
    <x v="161"/>
    <x v="0"/>
    <s v="1400148793"/>
    <s v="11121161"/>
    <s v="Pendapatan GS Nov-IMADUDIN"/>
    <d v="2025-12-31T00:00:00"/>
    <d v="2025-12-31T00:00:00"/>
    <x v="11"/>
    <x v="0"/>
    <d v="2025-12-31T00:00:00"/>
    <n v="0"/>
    <x v="0"/>
    <x v="0"/>
    <s v="IDR"/>
    <s v="1800000818"/>
    <n v="12120000"/>
    <s v="PENDAPATAN GRAHA SANDIYA NOPEMBER 2025"/>
    <d v="2025-12-31T00:00:00"/>
    <s v="1800000818"/>
    <x v="7"/>
  </r>
  <r>
    <n v="101922"/>
    <x v="129"/>
    <x v="0"/>
    <s v="1400148794"/>
    <s v="11121161"/>
    <s v="Pendapatan GS Nov-FAKHRI YULIANTONO"/>
    <d v="2025-12-31T00:00:00"/>
    <d v="2025-12-31T00:00:00"/>
    <x v="11"/>
    <x v="0"/>
    <d v="2025-12-31T00:00:00"/>
    <n v="0"/>
    <x v="0"/>
    <x v="0"/>
    <s v="IDR"/>
    <s v="1800000816"/>
    <n v="12150000"/>
    <s v="PENDAPATAN GRAHA SANDIYA NOPEMBER 2025"/>
    <d v="2025-12-31T00:00:00"/>
    <s v="1800000816"/>
    <x v="7"/>
  </r>
  <r>
    <n v="100215"/>
    <x v="170"/>
    <x v="0"/>
    <s v="1400148795"/>
    <s v="11121161"/>
    <s v="Pendapatan GS Nov-Unirow Tuban"/>
    <d v="2025-12-31T00:00:00"/>
    <d v="2025-12-31T00:00:00"/>
    <x v="11"/>
    <x v="0"/>
    <d v="2025-12-31T00:00:00"/>
    <n v="0"/>
    <x v="0"/>
    <x v="0"/>
    <s v="IDR"/>
    <s v="1800000817"/>
    <n v="19541500"/>
    <s v="PENDAPATAN GRAHA SANDIYA NOPEMBER 2025"/>
    <d v="2025-12-31T00:00:00"/>
    <s v="1800000817"/>
    <x v="7"/>
  </r>
  <r>
    <n v="100137"/>
    <x v="4"/>
    <x v="1"/>
    <s v="0100013953"/>
    <n v="0"/>
    <n v="0"/>
    <d v="2025-12-31T00:00:00"/>
    <d v="2025-12-31T00:00:00"/>
    <x v="11"/>
    <x v="0"/>
    <d v="2023-07-30T00:00:00"/>
    <n v="885"/>
    <x v="6"/>
    <x v="5"/>
    <s v="IDR"/>
    <s v="1800000366"/>
    <n v="23365125"/>
    <s v="Penagihan Jual Beli Tanah Liat Mei 2023"/>
    <d v="2023-06-30T00:00:00"/>
    <s v="1800000366"/>
    <x v="12"/>
  </r>
  <r>
    <n v="100137"/>
    <x v="4"/>
    <x v="1"/>
    <s v="0100013953"/>
    <n v="0"/>
    <n v="0"/>
    <d v="2025-12-31T00:00:00"/>
    <d v="2025-12-31T00:00:00"/>
    <x v="11"/>
    <x v="0"/>
    <d v="2023-04-30T00:00:00"/>
    <n v="976"/>
    <x v="6"/>
    <x v="5"/>
    <s v="IDR"/>
    <s v="1800000197"/>
    <n v="26878950"/>
    <s v="Penagihan Jual Beli Tanah Liat Februari 2023"/>
    <d v="2023-03-31T00:00:00"/>
    <s v="1800000197"/>
    <x v="12"/>
  </r>
  <r>
    <n v="100137"/>
    <x v="4"/>
    <x v="1"/>
    <s v="0100013935"/>
    <n v="0"/>
    <n v="0"/>
    <d v="2025-12-31T00:00:00"/>
    <d v="2025-12-31T00:00:00"/>
    <x v="11"/>
    <x v="0"/>
    <d v="2025-04-25T00:00:00"/>
    <n v="250"/>
    <x v="2"/>
    <x v="1"/>
    <s v="IDR"/>
    <s v="1400000208"/>
    <n v="51522818"/>
    <s v="Kurang Bayar Retribusi Jual Beli Tanah Liat Februa"/>
    <d v="2025-04-25T00:00:00"/>
    <s v="1800000592"/>
    <x v="12"/>
  </r>
  <r>
    <n v="100137"/>
    <x v="4"/>
    <x v="1"/>
    <s v="0100013934"/>
    <n v="0"/>
    <n v="0"/>
    <d v="2025-12-31T00:00:00"/>
    <d v="2025-12-31T00:00:00"/>
    <x v="11"/>
    <x v="0"/>
    <d v="2022-10-01T00:00:00"/>
    <n v="1187"/>
    <x v="6"/>
    <x v="5"/>
    <s v="IDR"/>
    <s v="1800000594"/>
    <n v="57195653"/>
    <s v="Penagihan Jual Beli Tanah Liat April 2022"/>
    <d v="2022-09-01T00:00:00"/>
    <s v="1800000594"/>
    <x v="12"/>
  </r>
  <r>
    <n v="100137"/>
    <x v="4"/>
    <x v="1"/>
    <s v="0100013934"/>
    <n v="0"/>
    <n v="0"/>
    <d v="2025-12-31T00:00:00"/>
    <d v="2025-12-31T00:00:00"/>
    <x v="11"/>
    <x v="0"/>
    <d v="2022-11-30T00:00:00"/>
    <n v="1127"/>
    <x v="6"/>
    <x v="5"/>
    <s v="IDR"/>
    <s v="1800000713"/>
    <n v="79604438"/>
    <s v="Penagihan Jual Beli Tanah Liat September 2022"/>
    <d v="2022-10-31T00:00:00"/>
    <s v="1800000713"/>
    <x v="12"/>
  </r>
  <r>
    <n v="100137"/>
    <x v="4"/>
    <x v="1"/>
    <s v="0100013934"/>
    <n v="0"/>
    <n v="0"/>
    <d v="2025-12-31T00:00:00"/>
    <d v="2025-12-31T00:00:00"/>
    <x v="11"/>
    <x v="0"/>
    <d v="2023-01-30T00:00:00"/>
    <n v="1066"/>
    <x v="6"/>
    <x v="5"/>
    <s v="IDR"/>
    <s v="1800000858"/>
    <n v="93101873"/>
    <s v="Penagihan Jual Beli Tanah Liat Okt-Nov 2022"/>
    <d v="2022-12-31T00:00:00"/>
    <s v="1800000858"/>
    <x v="12"/>
  </r>
  <r>
    <n v="100137"/>
    <x v="4"/>
    <x v="1"/>
    <s v="0100013953"/>
    <n v="0"/>
    <n v="0"/>
    <d v="2025-12-31T00:00:00"/>
    <d v="2025-12-31T00:00:00"/>
    <x v="11"/>
    <x v="0"/>
    <d v="2023-05-30T00:00:00"/>
    <n v="946"/>
    <x v="6"/>
    <x v="5"/>
    <s v="IDR"/>
    <s v="1800000251"/>
    <n v="102665273"/>
    <s v="Penagihan Jual Beli Tanah Liat Maret 2023"/>
    <d v="2023-04-30T00:00:00"/>
    <s v="1800000251"/>
    <x v="12"/>
  </r>
  <r>
    <n v="100137"/>
    <x v="4"/>
    <x v="1"/>
    <s v="0100013934"/>
    <n v="0"/>
    <n v="0"/>
    <d v="2025-12-31T00:00:00"/>
    <d v="2025-12-31T00:00:00"/>
    <x v="11"/>
    <x v="0"/>
    <d v="2022-10-01T00:00:00"/>
    <n v="1187"/>
    <x v="6"/>
    <x v="5"/>
    <s v="IDR"/>
    <s v="1800000593"/>
    <n v="106968803"/>
    <s v="Penagihan Jual Beli Tanah Liat Maret 2022"/>
    <d v="2022-09-01T00:00:00"/>
    <s v="1800000593"/>
    <x v="12"/>
  </r>
  <r>
    <n v="100137"/>
    <x v="4"/>
    <x v="1"/>
    <s v="0100013953"/>
    <n v="0"/>
    <n v="0"/>
    <d v="2025-12-31T00:00:00"/>
    <d v="2025-12-31T00:00:00"/>
    <x v="11"/>
    <x v="0"/>
    <d v="2023-06-30T00:00:00"/>
    <n v="915"/>
    <x v="6"/>
    <x v="5"/>
    <s v="IDR"/>
    <s v="1800000310"/>
    <n v="112902458"/>
    <s v="Penagihan Jual Beli Tanah Liat April 2023"/>
    <d v="2023-05-31T00:00:00"/>
    <s v="1800000310"/>
    <x v="12"/>
  </r>
  <r>
    <n v="100137"/>
    <x v="4"/>
    <x v="1"/>
    <s v="0100013953"/>
    <n v="0"/>
    <n v="0"/>
    <d v="2025-12-31T00:00:00"/>
    <d v="2025-12-31T00:00:00"/>
    <x v="11"/>
    <x v="0"/>
    <d v="2023-03-30T00:00:00"/>
    <n v="1007"/>
    <x v="6"/>
    <x v="5"/>
    <s v="IDR"/>
    <s v="1800000128"/>
    <n v="113590733"/>
    <s v="Penagihan Jual beli Tanah Liat Januari 2023"/>
    <d v="2023-02-28T00:00:00"/>
    <s v="1800000128"/>
    <x v="12"/>
  </r>
  <r>
    <n v="100137"/>
    <x v="4"/>
    <x v="1"/>
    <s v="0100013934"/>
    <n v="0"/>
    <n v="0"/>
    <d v="2025-12-31T00:00:00"/>
    <d v="2025-12-31T00:00:00"/>
    <x v="11"/>
    <x v="0"/>
    <d v="2022-10-01T00:00:00"/>
    <n v="1187"/>
    <x v="6"/>
    <x v="5"/>
    <s v="IDR"/>
    <s v="1800000595"/>
    <n v="113981963"/>
    <s v="Penagihan Jual Beli Tanah Liat Mei 2022"/>
    <d v="2022-09-01T00:00:00"/>
    <s v="1800000595"/>
    <x v="12"/>
  </r>
  <r>
    <n v="100137"/>
    <x v="4"/>
    <x v="1"/>
    <s v="0100013934"/>
    <n v="0"/>
    <n v="0"/>
    <d v="2025-12-31T00:00:00"/>
    <d v="2025-12-31T00:00:00"/>
    <x v="11"/>
    <x v="0"/>
    <d v="2022-10-01T00:00:00"/>
    <n v="1187"/>
    <x v="6"/>
    <x v="5"/>
    <s v="IDR"/>
    <s v="1800000591"/>
    <n v="119607705"/>
    <s v="Penagihan Jual Beli Tanah Liat Januari 2022"/>
    <d v="2022-09-01T00:00:00"/>
    <s v="1800000591"/>
    <x v="12"/>
  </r>
  <r>
    <n v="100137"/>
    <x v="4"/>
    <x v="1"/>
    <s v="0100013954"/>
    <n v="0"/>
    <n v="0"/>
    <d v="2025-12-31T00:00:00"/>
    <d v="2025-12-31T00:00:00"/>
    <x v="11"/>
    <x v="0"/>
    <d v="2024-03-01T00:00:00"/>
    <n v="670"/>
    <x v="6"/>
    <x v="5"/>
    <s v="IDR"/>
    <s v="1800000050"/>
    <n v="127501745"/>
    <s v="Penagihan Jual Beli Tanah Liat Bulan Desember 2023"/>
    <d v="2024-01-31T00:00:00"/>
    <s v="1800000050"/>
    <x v="12"/>
  </r>
  <r>
    <n v="100137"/>
    <x v="4"/>
    <x v="1"/>
    <s v="0100013923"/>
    <n v="0"/>
    <n v="0"/>
    <d v="2025-12-31T00:00:00"/>
    <d v="2025-12-31T00:00:00"/>
    <x v="11"/>
    <x v="0"/>
    <d v="2024-09-25T00:00:00"/>
    <n v="462"/>
    <x v="6"/>
    <x v="5"/>
    <s v="IDR"/>
    <s v="1400000368"/>
    <n v="127997415"/>
    <s v="Kurang Bayar Retribusi Jual Beli Tanah Liat 2020"/>
    <d v="2024-09-25T00:00:00"/>
    <s v="1800000703"/>
    <x v="12"/>
  </r>
  <r>
    <n v="100137"/>
    <x v="4"/>
    <x v="1"/>
    <s v="0100013953"/>
    <n v="0"/>
    <n v="0"/>
    <d v="2025-12-31T00:00:00"/>
    <d v="2025-12-31T00:00:00"/>
    <x v="11"/>
    <x v="0"/>
    <d v="2023-08-30T00:00:00"/>
    <n v="854"/>
    <x v="6"/>
    <x v="5"/>
    <s v="IDR"/>
    <s v="1800000429"/>
    <n v="142414965"/>
    <s v="Penagihan Jual Beli Tanah Liat Juni 2023"/>
    <d v="2023-07-31T00:00:00"/>
    <s v="1800000429"/>
    <x v="12"/>
  </r>
  <r>
    <n v="100137"/>
    <x v="4"/>
    <x v="1"/>
    <s v="0100013954"/>
    <n v="0"/>
    <n v="0"/>
    <d v="2025-12-31T00:00:00"/>
    <d v="2025-12-31T00:00:00"/>
    <x v="11"/>
    <x v="0"/>
    <d v="2024-03-01T00:00:00"/>
    <n v="670"/>
    <x v="6"/>
    <x v="5"/>
    <s v="IDR"/>
    <s v="1800000049"/>
    <n v="159456135"/>
    <s v="Penagihan Jual Beli Tanah Liat Bulan Nopember 2023"/>
    <d v="2024-01-31T00:00:00"/>
    <s v="1800000049"/>
    <x v="12"/>
  </r>
  <r>
    <n v="100137"/>
    <x v="4"/>
    <x v="1"/>
    <s v="0100013953"/>
    <n v="0"/>
    <n v="0"/>
    <d v="2025-12-31T00:00:00"/>
    <d v="2025-12-31T00:00:00"/>
    <x v="11"/>
    <x v="0"/>
    <d v="2023-09-30T00:00:00"/>
    <n v="823"/>
    <x v="6"/>
    <x v="5"/>
    <s v="IDR"/>
    <s v="1800000490"/>
    <n v="161418600"/>
    <s v="Penagihan Jual Beli Tanah Liat Juli 2023"/>
    <d v="2023-08-31T00:00:00"/>
    <s v="1800000490"/>
    <x v="12"/>
  </r>
  <r>
    <n v="100137"/>
    <x v="4"/>
    <x v="1"/>
    <s v="0100013954"/>
    <n v="0"/>
    <n v="0"/>
    <d v="2025-12-31T00:00:00"/>
    <d v="2025-12-31T00:00:00"/>
    <x v="11"/>
    <x v="0"/>
    <d v="2023-11-30T00:00:00"/>
    <n v="762"/>
    <x v="6"/>
    <x v="5"/>
    <s v="IDR"/>
    <s v="1800000619"/>
    <n v="169326518"/>
    <s v="Penagihan Jual Beli Tanah Liat September 2023"/>
    <d v="2023-10-31T00:00:00"/>
    <s v="1800000619"/>
    <x v="12"/>
  </r>
  <r>
    <n v="100137"/>
    <x v="4"/>
    <x v="1"/>
    <s v="0100013937"/>
    <n v="0"/>
    <n v="0"/>
    <d v="2025-12-31T00:00:00"/>
    <d v="2025-12-31T00:00:00"/>
    <x v="11"/>
    <x v="0"/>
    <d v="2023-04-30T00:00:00"/>
    <n v="976"/>
    <x v="6"/>
    <x v="5"/>
    <s v="IDR"/>
    <s v="1800000198"/>
    <n v="178501460"/>
    <s v="Penagihan Jual Beli Batu Gamping Februari 2023"/>
    <d v="2023-03-31T00:00:00"/>
    <s v="1800000198"/>
    <x v="12"/>
  </r>
  <r>
    <n v="100137"/>
    <x v="4"/>
    <x v="1"/>
    <s v="0100013919"/>
    <n v="0"/>
    <n v="0"/>
    <d v="2025-12-31T00:00:00"/>
    <d v="2025-12-31T00:00:00"/>
    <x v="11"/>
    <x v="0"/>
    <d v="2024-10-29T00:00:00"/>
    <n v="428"/>
    <x v="6"/>
    <x v="5"/>
    <s v="IDR"/>
    <s v="1400000441"/>
    <n v="181548833"/>
    <s v="Kurang Bayar Retribusi Jual Beli Tanah Liat 2020"/>
    <d v="2024-10-29T00:00:00"/>
    <s v="1800000702"/>
    <x v="12"/>
  </r>
  <r>
    <n v="100137"/>
    <x v="4"/>
    <x v="1"/>
    <s v="0100013955"/>
    <n v="0"/>
    <n v="0"/>
    <d v="2025-12-31T00:00:00"/>
    <d v="2025-12-31T00:00:00"/>
    <x v="11"/>
    <x v="0"/>
    <d v="2024-04-04T00:00:00"/>
    <n v="636"/>
    <x v="6"/>
    <x v="5"/>
    <s v="IDR"/>
    <s v="0100003309"/>
    <n v="211310675"/>
    <s v="Residual 1800000687 Semen Gresik"/>
    <d v="2024-04-04T00:00:00"/>
    <s v="1800000687"/>
    <x v="12"/>
  </r>
  <r>
    <n v="100137"/>
    <x v="4"/>
    <x v="1"/>
    <s v="0100013925"/>
    <n v="0"/>
    <n v="0"/>
    <d v="2025-12-31T00:00:00"/>
    <d v="2025-12-31T00:00:00"/>
    <x v="11"/>
    <x v="0"/>
    <d v="2022-08-03T00:00:00"/>
    <n v="1246"/>
    <x v="6"/>
    <x v="5"/>
    <s v="IDR"/>
    <s v="0100005952"/>
    <n v="332393356"/>
    <s v="Pembayaran Jual Beli Tanah Liat Okt-Des 2021"/>
    <d v="2022-08-03T00:00:00"/>
    <s v="1800000177"/>
    <x v="12"/>
  </r>
  <r>
    <n v="100137"/>
    <x v="4"/>
    <x v="1"/>
    <s v="0100013934"/>
    <n v="0"/>
    <n v="0"/>
    <d v="2025-12-31T00:00:00"/>
    <d v="2025-12-31T00:00:00"/>
    <x v="11"/>
    <x v="0"/>
    <d v="2022-10-30T00:00:00"/>
    <n v="1158"/>
    <x v="6"/>
    <x v="5"/>
    <s v="IDR"/>
    <s v="1800000656"/>
    <n v="384582713"/>
    <s v="Penagihan Jual Beli Tanah Liat Juni-Agustus 2022"/>
    <d v="2022-09-30T00:00:00"/>
    <s v="1800000656"/>
    <x v="12"/>
  </r>
  <r>
    <n v="100137"/>
    <x v="4"/>
    <x v="1"/>
    <s v="0100013917"/>
    <n v="0"/>
    <n v="0"/>
    <d v="2025-12-31T00:00:00"/>
    <d v="2025-12-31T00:00:00"/>
    <x v="11"/>
    <x v="0"/>
    <d v="2022-05-31T00:00:00"/>
    <n v="1310"/>
    <x v="6"/>
    <x v="5"/>
    <s v="IDR"/>
    <s v="0100004101"/>
    <n v="426658050"/>
    <s v="Pembayaran Jual Beli Tanah Liat Juli - Sept 2021"/>
    <d v="2022-05-31T00:00:00"/>
    <s v="1800000919"/>
    <x v="12"/>
  </r>
  <r>
    <n v="100137"/>
    <x v="4"/>
    <x v="1"/>
    <s v="0100013927"/>
    <n v="0"/>
    <n v="0"/>
    <d v="2025-12-31T00:00:00"/>
    <d v="2025-12-31T00:00:00"/>
    <x v="11"/>
    <x v="0"/>
    <d v="2022-10-01T00:00:00"/>
    <n v="1187"/>
    <x v="6"/>
    <x v="5"/>
    <s v="IDR"/>
    <s v="1800000597"/>
    <n v="453824860"/>
    <s v="Penagihan Jual Beli Batu Gamping Februari 2022"/>
    <d v="2022-09-01T00:00:00"/>
    <s v="1800000597"/>
    <x v="12"/>
  </r>
  <r>
    <n v="100137"/>
    <x v="4"/>
    <x v="1"/>
    <s v="0100013937"/>
    <n v="0"/>
    <n v="0"/>
    <d v="2025-12-31T00:00:00"/>
    <d v="2025-12-31T00:00:00"/>
    <x v="11"/>
    <x v="0"/>
    <d v="2023-07-30T00:00:00"/>
    <n v="885"/>
    <x v="6"/>
    <x v="5"/>
    <s v="IDR"/>
    <s v="1800000367"/>
    <n v="737222260"/>
    <s v="Penagihan Jual Beli Batu Gamping Mei 2023"/>
    <d v="2023-06-30T00:00:00"/>
    <s v="1800000367"/>
    <x v="12"/>
  </r>
  <r>
    <n v="100137"/>
    <x v="4"/>
    <x v="1"/>
    <s v="0100013915"/>
    <n v="0"/>
    <n v="0"/>
    <d v="2025-12-31T00:00:00"/>
    <d v="2025-12-31T00:00:00"/>
    <x v="11"/>
    <x v="0"/>
    <d v="2022-05-30T00:00:00"/>
    <n v="1311"/>
    <x v="6"/>
    <x v="5"/>
    <s v="IDR"/>
    <s v="0100004070"/>
    <n v="751697730"/>
    <s v="Pembayaran Jual Beli Tanah Liat Januari-Juni 2021"/>
    <d v="2022-05-30T00:00:00"/>
    <s v="1800000918"/>
    <x v="12"/>
  </r>
  <r>
    <n v="100137"/>
    <x v="4"/>
    <x v="1"/>
    <s v="0100013931"/>
    <n v="0"/>
    <n v="0"/>
    <d v="2025-12-31T00:00:00"/>
    <d v="2025-12-31T00:00:00"/>
    <x v="11"/>
    <x v="0"/>
    <d v="2023-01-30T00:00:00"/>
    <n v="1066"/>
    <x v="6"/>
    <x v="5"/>
    <s v="IDR"/>
    <s v="1800000862"/>
    <n v="776748160"/>
    <s v="Penagihan Jual Beli Batu Gamping Desember 2022"/>
    <d v="2022-12-31T00:00:00"/>
    <s v="1800000862"/>
    <x v="12"/>
  </r>
  <r>
    <n v="100137"/>
    <x v="4"/>
    <x v="1"/>
    <s v="0100013931"/>
    <n v="0"/>
    <n v="0"/>
    <d v="2025-12-31T00:00:00"/>
    <d v="2025-12-31T00:00:00"/>
    <x v="11"/>
    <x v="0"/>
    <d v="2022-10-01T00:00:00"/>
    <n v="1187"/>
    <x v="6"/>
    <x v="5"/>
    <s v="IDR"/>
    <s v="1800000599"/>
    <n v="789629860"/>
    <s v="Penagihan Jual Beli Batu Gamping April 2022"/>
    <d v="2022-09-01T00:00:00"/>
    <s v="1800000599"/>
    <x v="12"/>
  </r>
  <r>
    <n v="100137"/>
    <x v="4"/>
    <x v="1"/>
    <s v="0100013931"/>
    <n v="0"/>
    <n v="0"/>
    <d v="2025-12-31T00:00:00"/>
    <d v="2025-12-31T00:00:00"/>
    <x v="11"/>
    <x v="0"/>
    <d v="2022-11-30T00:00:00"/>
    <n v="1127"/>
    <x v="6"/>
    <x v="5"/>
    <s v="IDR"/>
    <s v="1800000712"/>
    <n v="942962460"/>
    <s v="Penagihan Jual Beli Batu Gamping September 2022"/>
    <d v="2022-10-31T00:00:00"/>
    <s v="1800000712"/>
    <x v="12"/>
  </r>
  <r>
    <n v="100137"/>
    <x v="4"/>
    <x v="1"/>
    <s v="0100013937"/>
    <n v="0"/>
    <n v="0"/>
    <d v="2025-12-31T00:00:00"/>
    <d v="2025-12-31T00:00:00"/>
    <x v="11"/>
    <x v="0"/>
    <d v="2023-09-30T00:00:00"/>
    <n v="823"/>
    <x v="6"/>
    <x v="5"/>
    <s v="IDR"/>
    <s v="1800000491"/>
    <n v="1107275700"/>
    <s v="Penagihan Jual Beli Batu Gamping Juli 2023"/>
    <d v="2023-08-31T00:00:00"/>
    <s v="1800000491"/>
    <x v="12"/>
  </r>
  <r>
    <n v="100137"/>
    <x v="4"/>
    <x v="1"/>
    <s v="0100013952"/>
    <n v="0"/>
    <n v="0"/>
    <d v="2025-12-31T00:00:00"/>
    <d v="2025-12-31T00:00:00"/>
    <x v="11"/>
    <x v="0"/>
    <d v="2025-03-13T00:00:00"/>
    <n v="293"/>
    <x v="2"/>
    <x v="1"/>
    <s v="IDR"/>
    <s v="0100002603"/>
    <n v="1155870645"/>
    <s v="Penagihan Batu Gamping Desember 2023 - 1"/>
    <d v="2025-03-13T00:00:00"/>
    <s v="1800000479"/>
    <x v="12"/>
  </r>
  <r>
    <n v="100137"/>
    <x v="4"/>
    <x v="1"/>
    <s v="0100013952"/>
    <n v="0"/>
    <n v="0"/>
    <d v="2025-12-31T00:00:00"/>
    <d v="2025-12-31T00:00:00"/>
    <x v="11"/>
    <x v="0"/>
    <d v="2024-04-04T00:00:00"/>
    <n v="636"/>
    <x v="6"/>
    <x v="5"/>
    <s v="IDR"/>
    <s v="0100003311"/>
    <n v="1163081805"/>
    <s v="Residual 1800000688 Semen Gresik"/>
    <d v="2024-04-04T00:00:00"/>
    <s v="1800000688"/>
    <x v="12"/>
  </r>
  <r>
    <n v="100137"/>
    <x v="4"/>
    <x v="1"/>
    <s v="0100013911"/>
    <n v="0"/>
    <n v="0"/>
    <d v="2025-12-31T00:00:00"/>
    <d v="2025-12-31T00:00:00"/>
    <x v="11"/>
    <x v="0"/>
    <d v="2025-10-06T00:00:00"/>
    <n v="86"/>
    <x v="5"/>
    <x v="4"/>
    <s v="IDR"/>
    <s v="1400000455"/>
    <n v="1271816480"/>
    <s v="Kurang bayar retribusi , jual Beli Batu Gamping De"/>
    <d v="2025-10-06T00:00:00"/>
    <s v="1800000309"/>
    <x v="12"/>
  </r>
  <r>
    <n v="100137"/>
    <x v="4"/>
    <x v="1"/>
    <s v="0100013912"/>
    <n v="0"/>
    <n v="0"/>
    <d v="2025-12-31T00:00:00"/>
    <d v="2025-12-31T00:00:00"/>
    <x v="11"/>
    <x v="0"/>
    <d v="2021-09-28T00:00:00"/>
    <n v="1555"/>
    <x v="6"/>
    <x v="5"/>
    <s v="IDR"/>
    <s v="0100005048"/>
    <n v="1350068220"/>
    <s v="Jual Beli Batu Gamping November 2020"/>
    <d v="2021-09-28T00:00:00"/>
    <s v="1800000308"/>
    <x v="12"/>
  </r>
  <r>
    <n v="100137"/>
    <x v="4"/>
    <x v="1"/>
    <s v="0100013931"/>
    <n v="0"/>
    <n v="0"/>
    <d v="2025-12-31T00:00:00"/>
    <d v="2025-12-31T00:00:00"/>
    <x v="11"/>
    <x v="0"/>
    <d v="2022-10-01T00:00:00"/>
    <n v="1187"/>
    <x v="6"/>
    <x v="5"/>
    <s v="IDR"/>
    <s v="1800000600"/>
    <n v="1766554500"/>
    <s v="Penagihan Jual Beli Batu Gamping Mei 2022"/>
    <d v="2022-09-01T00:00:00"/>
    <s v="1800000600"/>
    <x v="12"/>
  </r>
  <r>
    <n v="100137"/>
    <x v="4"/>
    <x v="1"/>
    <s v="0100013928"/>
    <n v="0"/>
    <n v="0"/>
    <d v="2025-12-31T00:00:00"/>
    <d v="2025-12-31T00:00:00"/>
    <x v="11"/>
    <x v="0"/>
    <d v="2022-10-01T00:00:00"/>
    <n v="1187"/>
    <x v="6"/>
    <x v="5"/>
    <s v="IDR"/>
    <s v="1800000598"/>
    <n v="1811343180"/>
    <s v="Penagihan Jual Beli Batu Gamping Maret 2022"/>
    <d v="2022-09-01T00:00:00"/>
    <s v="1800000598"/>
    <x v="12"/>
  </r>
  <r>
    <n v="100137"/>
    <x v="4"/>
    <x v="1"/>
    <s v="0100013912"/>
    <n v="0"/>
    <n v="0"/>
    <d v="2025-12-31T00:00:00"/>
    <d v="2025-12-31T00:00:00"/>
    <x v="11"/>
    <x v="0"/>
    <d v="2021-09-28T00:00:00"/>
    <n v="1555"/>
    <x v="6"/>
    <x v="5"/>
    <s v="IDR"/>
    <s v="0100005048"/>
    <n v="1823813840"/>
    <s v="Jual Beli Batu Gamping Oktober 2020"/>
    <d v="2021-09-28T00:00:00"/>
    <s v="1800000307"/>
    <x v="12"/>
  </r>
  <r>
    <n v="100137"/>
    <x v="4"/>
    <x v="1"/>
    <s v="0100013926"/>
    <n v="0"/>
    <n v="0"/>
    <d v="2025-12-31T00:00:00"/>
    <d v="2025-12-31T00:00:00"/>
    <x v="11"/>
    <x v="0"/>
    <d v="2022-09-30T00:00:00"/>
    <n v="1188"/>
    <x v="6"/>
    <x v="5"/>
    <s v="IDR"/>
    <s v="1800000602"/>
    <n v="1985058960"/>
    <s v="Penagihan Jual Beli Batu Gamping Januari 2022"/>
    <d v="2022-08-31T00:00:00"/>
    <s v="1800000602"/>
    <x v="12"/>
  </r>
  <r>
    <n v="100137"/>
    <x v="4"/>
    <x v="1"/>
    <s v="0100013931"/>
    <n v="0"/>
    <n v="0"/>
    <d v="2025-12-31T00:00:00"/>
    <d v="2025-12-31T00:00:00"/>
    <x v="11"/>
    <x v="0"/>
    <d v="2023-01-30T00:00:00"/>
    <n v="1066"/>
    <x v="6"/>
    <x v="5"/>
    <s v="IDR"/>
    <s v="1800000861"/>
    <n v="2015740160"/>
    <s v="Penagihan Jual Beli Batu Gamping Okt-Nov 2022"/>
    <d v="2022-12-31T00:00:00"/>
    <s v="1800000861"/>
    <x v="12"/>
  </r>
  <r>
    <n v="100137"/>
    <x v="4"/>
    <x v="1"/>
    <s v="0100013937"/>
    <n v="0"/>
    <n v="0"/>
    <d v="2025-12-31T00:00:00"/>
    <d v="2025-12-31T00:00:00"/>
    <x v="11"/>
    <x v="0"/>
    <d v="2023-05-30T00:00:00"/>
    <n v="946"/>
    <x v="6"/>
    <x v="5"/>
    <s v="IDR"/>
    <s v="1800000250"/>
    <n v="2268984840"/>
    <s v="Penagihan Jual Beli Batu Gamping Maret 2023"/>
    <d v="2023-04-30T00:00:00"/>
    <s v="1800000250"/>
    <x v="12"/>
  </r>
  <r>
    <n v="100137"/>
    <x v="4"/>
    <x v="1"/>
    <s v="0100013937"/>
    <n v="0"/>
    <n v="0"/>
    <d v="2025-12-31T00:00:00"/>
    <d v="2025-12-31T00:00:00"/>
    <x v="11"/>
    <x v="0"/>
    <d v="2023-11-30T00:00:00"/>
    <n v="762"/>
    <x v="6"/>
    <x v="5"/>
    <s v="IDR"/>
    <s v="1800000620"/>
    <n v="2295034500"/>
    <s v="Penagihan Jual Beli Batu Gamping September 2023"/>
    <d v="2023-10-31T00:00:00"/>
    <s v="1800000620"/>
    <x v="12"/>
  </r>
  <r>
    <n v="100137"/>
    <x v="4"/>
    <x v="1"/>
    <s v="0100013931"/>
    <n v="0"/>
    <n v="0"/>
    <d v="2025-12-31T00:00:00"/>
    <d v="2025-12-31T00:00:00"/>
    <x v="11"/>
    <x v="0"/>
    <d v="2022-10-30T00:00:00"/>
    <n v="1158"/>
    <x v="6"/>
    <x v="5"/>
    <s v="IDR"/>
    <s v="1800000657"/>
    <n v="4139003980"/>
    <s v="Penagihan Jual Beli Batu Gamping Juni-Agustus 2022"/>
    <d v="2022-09-30T00:00:00"/>
    <s v="1800000657"/>
    <x v="12"/>
  </r>
  <r>
    <n v="100137"/>
    <x v="4"/>
    <x v="1"/>
    <s v="0100013924"/>
    <n v="0"/>
    <n v="0"/>
    <d v="2025-12-31T00:00:00"/>
    <d v="2025-12-31T00:00:00"/>
    <x v="11"/>
    <x v="0"/>
    <d v="2023-03-27T00:00:00"/>
    <n v="1010"/>
    <x v="6"/>
    <x v="5"/>
    <s v="IDR"/>
    <s v="0100003594"/>
    <n v="4471359180"/>
    <s v="Pembayaran Jual Beli Batu Gamping Okt-Des 2021"/>
    <d v="2023-03-27T00:00:00"/>
    <s v="1800000281"/>
    <x v="12"/>
  </r>
  <r>
    <n v="100137"/>
    <x v="4"/>
    <x v="1"/>
    <s v="0100013913"/>
    <n v="0"/>
    <n v="0"/>
    <d v="2025-12-31T00:00:00"/>
    <d v="2025-12-31T00:00:00"/>
    <x v="11"/>
    <x v="0"/>
    <d v="2022-05-31T00:00:00"/>
    <n v="1310"/>
    <x v="6"/>
    <x v="5"/>
    <s v="IDR"/>
    <s v="0100004102"/>
    <n v="4745016400"/>
    <s v="Pembayaran Jual Beli Batu Gamping Januari-Mei 2021"/>
    <d v="2022-05-31T00:00:00"/>
    <s v="1800000921"/>
    <x v="12"/>
  </r>
  <r>
    <n v="100009"/>
    <x v="6"/>
    <x v="1"/>
    <s v="1400000583"/>
    <s v="11121161"/>
    <s v="DIVIDEN KIG TAHUN BUKU 2024"/>
    <d v="2025-12-31T00:00:00"/>
    <d v="2025-12-31T00:00:00"/>
    <x v="11"/>
    <x v="0"/>
    <d v="2025-12-31T00:00:00"/>
    <n v="0"/>
    <x v="0"/>
    <x v="0"/>
    <s v="IDR"/>
    <s v="1800000374"/>
    <n v="5045103889"/>
    <s v="DIVIDEN KIG TAHUN BUKU 2024"/>
    <d v="2025-12-31T00:00:00"/>
    <s v="1800000374"/>
    <x v="17"/>
  </r>
  <r>
    <n v="100137"/>
    <x v="4"/>
    <x v="1"/>
    <s v="0100013914"/>
    <n v="0"/>
    <n v="0"/>
    <d v="2025-12-31T00:00:00"/>
    <d v="2025-12-31T00:00:00"/>
    <x v="11"/>
    <x v="0"/>
    <d v="2023-09-25T00:00:00"/>
    <n v="828"/>
    <x v="6"/>
    <x v="5"/>
    <s v="IDR"/>
    <s v="0100011818"/>
    <n v="5720318900"/>
    <s v="Pembayaran Jual Beli Batu Gamping Juni-Sept 2021"/>
    <d v="2023-09-25T00:00:00"/>
    <s v="1800000920"/>
    <x v="12"/>
  </r>
  <r>
    <n v="101948"/>
    <x v="174"/>
    <x v="0"/>
    <s v="1400000582"/>
    <s v="11121161"/>
    <s v="PAID BY CMS BANK MANDIRI KC GRESIK RN 2100001849"/>
    <d v="2025-12-31T00:00:00"/>
    <d v="2025-12-31T00:00:00"/>
    <x v="11"/>
    <x v="0"/>
    <d v="2026-01-02T00:00:00"/>
    <n v="-2"/>
    <x v="1"/>
    <x v="0"/>
    <s v="IDR"/>
    <s v="1800000540"/>
    <n v="11051726134"/>
    <s v="Penagihan Ganti Rugi Lahan SIG untuk Froantageroad"/>
    <d v="2025-12-03T00:00:00"/>
    <s v="1800000540"/>
    <x v="8"/>
  </r>
  <r>
    <n v="100137"/>
    <x v="4"/>
    <x v="1"/>
    <s v="1400000584"/>
    <s v="11121871"/>
    <s v="SWEEPING SEMEN GRESIK"/>
    <d v="2025-12-31T00:00:00"/>
    <d v="2025-12-31T00:00:00"/>
    <x v="11"/>
    <x v="0"/>
    <d v="2025-12-30T00:00:00"/>
    <n v="1"/>
    <x v="0"/>
    <x v="0"/>
    <s v="IDR"/>
    <s v="1400000580"/>
    <n v="32500000000"/>
    <s v=" PEMBAYARAN POKOK SHL GRESIK 26 SEPT 2018"/>
    <d v="2025-12-30T00:00:00"/>
    <s v="1800001507"/>
    <x v="2"/>
  </r>
  <r>
    <n v="101284"/>
    <x v="54"/>
    <x v="1"/>
    <s v="1400000998"/>
    <s v="11125421"/>
    <s v="PAID BY CMS BANK SYARIAH INDONESIA KC SURABAYA BAS"/>
    <d v="2026-01-02T00:00:00"/>
    <d v="2026-01-02T00:00:00"/>
    <x v="0"/>
    <x v="1"/>
    <d v="2025-12-30T00:00:00"/>
    <n v="3"/>
    <x v="0"/>
    <x v="0"/>
    <s v="IDR"/>
    <s v="1800000759"/>
    <n v="23354233"/>
    <s v="Tagihan Listrik SMI Okt 25"/>
    <d v="2025-11-30T00:00:00"/>
    <s v="1800000759"/>
    <x v="1"/>
  </r>
  <r>
    <n v="101118"/>
    <x v="53"/>
    <x v="0"/>
    <s v="1400000152"/>
    <s v="11125421"/>
    <s v="PAID BY CMS BANK SYARIAH INDONESIA KC SURABAYA BAS"/>
    <d v="2026-01-02T00:00:00"/>
    <d v="2026-01-02T00:00:00"/>
    <x v="0"/>
    <x v="1"/>
    <d v="2025-12-30T00:00:00"/>
    <n v="3"/>
    <x v="0"/>
    <x v="0"/>
    <s v="IDR"/>
    <s v="1800000797"/>
    <n v="33833133"/>
    <s v="Biaya Pemusnahan Limbah Bottom Ash ex PT SPD"/>
    <d v="2025-11-30T00:00:00"/>
    <s v="1800000797"/>
    <x v="0"/>
  </r>
  <r>
    <n v="100031"/>
    <x v="42"/>
    <x v="0"/>
    <s v="1400002278"/>
    <s v="11121161"/>
    <s v="Tagihan Listrik DAB Okt 25"/>
    <d v="2026-01-05T00:00:00"/>
    <d v="2026-01-05T00:00:00"/>
    <x v="0"/>
    <x v="1"/>
    <d v="2025-12-30T00:00:00"/>
    <n v="6"/>
    <x v="0"/>
    <x v="0"/>
    <s v="IDR"/>
    <s v="1800000758"/>
    <n v="244494"/>
    <s v="Tagihan Listrik DAB Okt 25"/>
    <d v="2025-11-30T00:00:00"/>
    <s v="1800000758"/>
    <x v="1"/>
  </r>
  <r>
    <n v="101284"/>
    <x v="54"/>
    <x v="1"/>
    <s v="1400000000"/>
    <s v="11121161"/>
    <s v="PAID BY CMS BANK MANDIRI KC GRESIK RN 2100001791"/>
    <d v="2026-01-05T00:00:00"/>
    <d v="2026-01-05T00:00:00"/>
    <x v="0"/>
    <x v="1"/>
    <d v="2025-08-30T00:00:00"/>
    <n v="128"/>
    <x v="2"/>
    <x v="1"/>
    <s v="IDR"/>
    <s v="1800000342"/>
    <n v="348915"/>
    <s v="Tagihan Listrik GUSI Lt 3 &amp; 4 - Juli 2025"/>
    <d v="2025-07-31T00:00:00"/>
    <s v="1800000342"/>
    <x v="1"/>
  </r>
  <r>
    <n v="101284"/>
    <x v="54"/>
    <x v="1"/>
    <s v="1400000001"/>
    <s v="11121161"/>
    <s v="PAID BY CMS BANK MANDIRI KC GRESIK RN 2100001842"/>
    <d v="2026-01-05T00:00:00"/>
    <d v="2026-01-05T00:00:00"/>
    <x v="0"/>
    <x v="1"/>
    <d v="2025-12-30T00:00:00"/>
    <n v="6"/>
    <x v="0"/>
    <x v="0"/>
    <s v="IDR"/>
    <s v="1800000530"/>
    <n v="829690"/>
    <s v="Tagihan Listrik ATM Mandiri GUSI - November 2025"/>
    <d v="2025-11-30T00:00:00"/>
    <s v="1800000530"/>
    <x v="1"/>
  </r>
  <r>
    <n v="101958"/>
    <x v="175"/>
    <x v="0"/>
    <s v="1400002270"/>
    <s v="11121161"/>
    <s v="UM PDP GS DES25-GATHOT SUWARNO"/>
    <d v="2026-01-05T00:00:00"/>
    <d v="2026-01-05T00:00:00"/>
    <x v="0"/>
    <x v="1"/>
    <d v="2025-12-31T00:00:00"/>
    <n v="5"/>
    <x v="0"/>
    <x v="0"/>
    <s v="IDR"/>
    <s v="1800000893"/>
    <n v="2000000"/>
    <s v="PENDAPATAN GRAHA SANDIYA DESEMBER 2025"/>
    <d v="2025-12-31T00:00:00"/>
    <s v="1800000893"/>
    <x v="7"/>
  </r>
  <r>
    <n v="101959"/>
    <x v="176"/>
    <x v="0"/>
    <s v="1400002271"/>
    <s v="11121161"/>
    <s v="UM PDP GS DES25-H. HANIF"/>
    <d v="2026-01-05T00:00:00"/>
    <d v="2026-01-05T00:00:00"/>
    <x v="0"/>
    <x v="1"/>
    <d v="2025-12-31T00:00:00"/>
    <n v="5"/>
    <x v="0"/>
    <x v="0"/>
    <s v="IDR"/>
    <s v="1800000894"/>
    <n v="2000000"/>
    <s v="PENDAPATAN GRAHA SANDIYA DESEMBER 2025"/>
    <d v="2025-12-31T00:00:00"/>
    <s v="1800000894"/>
    <x v="7"/>
  </r>
  <r>
    <n v="101960"/>
    <x v="177"/>
    <x v="0"/>
    <s v="1400002272"/>
    <s v="11121161"/>
    <s v="UM PDP GS DES25-SARNO IRIANTO"/>
    <d v="2026-01-05T00:00:00"/>
    <d v="2026-01-05T00:00:00"/>
    <x v="0"/>
    <x v="1"/>
    <d v="2025-12-31T00:00:00"/>
    <n v="5"/>
    <x v="0"/>
    <x v="0"/>
    <s v="IDR"/>
    <s v="1800000895"/>
    <n v="2000000"/>
    <s v="PENDAPATAN GRAHA SANDIYA DESEMBER 2025"/>
    <d v="2025-12-31T00:00:00"/>
    <s v="1800000895"/>
    <x v="7"/>
  </r>
  <r>
    <n v="101961"/>
    <x v="178"/>
    <x v="0"/>
    <s v="1400002273"/>
    <s v="11121161"/>
    <s v="UM PDP GS DES25-RUMIATI"/>
    <d v="2026-01-05T00:00:00"/>
    <d v="2026-01-05T00:00:00"/>
    <x v="0"/>
    <x v="1"/>
    <d v="2025-12-31T00:00:00"/>
    <n v="5"/>
    <x v="0"/>
    <x v="0"/>
    <s v="IDR"/>
    <s v="1800000896"/>
    <n v="2000000"/>
    <s v="PENDAPATAN GRAHA SANDIYA DESEMBER 2025"/>
    <d v="2025-12-31T00:00:00"/>
    <s v="1800000896"/>
    <x v="7"/>
  </r>
  <r>
    <n v="101962"/>
    <x v="179"/>
    <x v="0"/>
    <s v="1400002274"/>
    <s v="11121161"/>
    <s v="UM PDP GS DES25-HADI JUPRI"/>
    <d v="2026-01-05T00:00:00"/>
    <d v="2026-01-05T00:00:00"/>
    <x v="0"/>
    <x v="1"/>
    <d v="2025-12-31T00:00:00"/>
    <n v="5"/>
    <x v="0"/>
    <x v="0"/>
    <s v="IDR"/>
    <s v="1800000897"/>
    <n v="2000000"/>
    <s v="PENDAPATAN GRAHA SANDIYA DESEMBER 2025"/>
    <d v="2025-12-31T00:00:00"/>
    <s v="1800000897"/>
    <x v="7"/>
  </r>
  <r>
    <n v="101963"/>
    <x v="180"/>
    <x v="0"/>
    <s v="1400002275"/>
    <s v="11121161"/>
    <s v="UM PDP GS DES25-SUHARYANTO"/>
    <d v="2026-01-05T00:00:00"/>
    <d v="2026-01-05T00:00:00"/>
    <x v="0"/>
    <x v="1"/>
    <d v="2025-12-31T00:00:00"/>
    <n v="5"/>
    <x v="0"/>
    <x v="0"/>
    <s v="IDR"/>
    <s v="1800000898"/>
    <n v="2000000"/>
    <s v="PENDAPATAN GRAHA SANDIYA DESEMBER 2025"/>
    <d v="2025-12-31T00:00:00"/>
    <s v="1800000898"/>
    <x v="7"/>
  </r>
  <r>
    <n v="101964"/>
    <x v="181"/>
    <x v="0"/>
    <s v="1400002276"/>
    <s v="11121161"/>
    <s v="UM PDP GS DES25-INDARTO YUDO"/>
    <d v="2026-01-05T00:00:00"/>
    <d v="2026-01-05T00:00:00"/>
    <x v="0"/>
    <x v="1"/>
    <d v="2025-12-31T00:00:00"/>
    <n v="5"/>
    <x v="0"/>
    <x v="0"/>
    <s v="IDR"/>
    <s v="1800000899"/>
    <n v="2000000"/>
    <s v="PENDAPATAN GRAHA SANDIYA DESEMBER 2025"/>
    <d v="2025-12-31T00:00:00"/>
    <s v="1800000899"/>
    <x v="7"/>
  </r>
  <r>
    <n v="101965"/>
    <x v="182"/>
    <x v="0"/>
    <s v="1400002277"/>
    <s v="11121161"/>
    <s v="UM PDP GS DES25-LINDA ALVIYANI NUR HIDAYAH"/>
    <d v="2026-01-05T00:00:00"/>
    <d v="2026-01-05T00:00:00"/>
    <x v="0"/>
    <x v="1"/>
    <d v="2025-12-31T00:00:00"/>
    <n v="5"/>
    <x v="0"/>
    <x v="0"/>
    <s v="IDR"/>
    <s v="1800000900"/>
    <n v="2000000"/>
    <s v="PENDAPATAN GRAHA SANDIYA DESEMBER 2025"/>
    <d v="2025-12-31T00:00:00"/>
    <s v="1800000900"/>
    <x v="7"/>
  </r>
  <r>
    <n v="101966"/>
    <x v="183"/>
    <x v="0"/>
    <s v="1400002260"/>
    <s v="11121161"/>
    <s v="UM PDP GS DES25-DONI KUSBIANTORO"/>
    <d v="2026-01-05T00:00:00"/>
    <d v="2026-01-05T00:00:00"/>
    <x v="0"/>
    <x v="1"/>
    <d v="2025-12-31T00:00:00"/>
    <n v="5"/>
    <x v="0"/>
    <x v="0"/>
    <s v="IDR"/>
    <s v="1800000901"/>
    <n v="2000000"/>
    <s v="PENDAPATAN GRAHA SANDIYA DESEMBER 2025"/>
    <d v="2025-12-31T00:00:00"/>
    <s v="1800000901"/>
    <x v="7"/>
  </r>
  <r>
    <n v="101967"/>
    <x v="184"/>
    <x v="0"/>
    <s v="1400002262"/>
    <s v="11121161"/>
    <s v="UM PDP GS DES25-RACHMAD DWIYANTO"/>
    <d v="2026-01-05T00:00:00"/>
    <d v="2026-01-05T00:00:00"/>
    <x v="0"/>
    <x v="1"/>
    <d v="2025-12-31T00:00:00"/>
    <n v="5"/>
    <x v="0"/>
    <x v="0"/>
    <s v="IDR"/>
    <s v="1800000902"/>
    <n v="2000000"/>
    <s v="PENDAPATAN GRAHA SANDIYA DESEMBER 2025"/>
    <d v="2025-12-31T00:00:00"/>
    <s v="1800000902"/>
    <x v="7"/>
  </r>
  <r>
    <n v="101968"/>
    <x v="185"/>
    <x v="0"/>
    <s v="1400002261"/>
    <s v="11121161"/>
    <s v="UM PDP GS DES25-MARSO DARYANTO"/>
    <d v="2026-01-05T00:00:00"/>
    <d v="2026-01-05T00:00:00"/>
    <x v="0"/>
    <x v="1"/>
    <d v="2025-12-31T00:00:00"/>
    <n v="5"/>
    <x v="0"/>
    <x v="0"/>
    <s v="IDR"/>
    <s v="1800000903"/>
    <n v="2000000"/>
    <s v="PENDAPATAN GRAHA SANDIYA DESEMBER 2025"/>
    <d v="2025-12-31T00:00:00"/>
    <s v="1800000903"/>
    <x v="7"/>
  </r>
  <r>
    <n v="101924"/>
    <x v="131"/>
    <x v="0"/>
    <s v="1400002263"/>
    <s v="11121161"/>
    <s v="PEL PDP GS DES25-R DODY SUPRIYODI"/>
    <d v="2026-01-05T00:00:00"/>
    <d v="2026-01-05T00:00:00"/>
    <x v="0"/>
    <x v="1"/>
    <d v="2025-12-31T00:00:00"/>
    <n v="5"/>
    <x v="0"/>
    <x v="0"/>
    <s v="IDR"/>
    <s v="1800000910"/>
    <n v="9140000"/>
    <s v="PENDAPATAN GRAHA SANDIYA DESEMBER 2025"/>
    <d v="2025-12-31T00:00:00"/>
    <s v="1800000910"/>
    <x v="7"/>
  </r>
  <r>
    <n v="100147"/>
    <x v="19"/>
    <x v="0"/>
    <s v="1400002279"/>
    <s v="11121161"/>
    <s v="Biaya Pemusnahan Limbah ex PT TLI"/>
    <d v="2026-01-05T00:00:00"/>
    <d v="2026-01-05T00:00:00"/>
    <x v="0"/>
    <x v="1"/>
    <d v="2025-12-30T00:00:00"/>
    <n v="6"/>
    <x v="0"/>
    <x v="0"/>
    <s v="IDR"/>
    <s v="1800000802"/>
    <n v="10180698"/>
    <s v="Biaya Pemusnahan Limbah Bottom Ash ex PT TLI"/>
    <d v="2025-11-30T00:00:00"/>
    <s v="1800000802"/>
    <x v="0"/>
  </r>
  <r>
    <n v="101945"/>
    <x v="165"/>
    <x v="0"/>
    <s v="1400002266"/>
    <s v="11121161"/>
    <s v="PEL PDP GS DES25-ACHMAD QHOZI"/>
    <d v="2026-01-05T00:00:00"/>
    <d v="2026-01-05T00:00:00"/>
    <x v="0"/>
    <x v="1"/>
    <d v="2025-12-31T00:00:00"/>
    <n v="5"/>
    <x v="0"/>
    <x v="0"/>
    <s v="IDR"/>
    <s v="1800000907"/>
    <n v="11790000"/>
    <s v="PENDAPATAN GRAHA SANDIYA DESEMBER 2025"/>
    <d v="2025-12-31T00:00:00"/>
    <s v="1800000907"/>
    <x v="7"/>
  </r>
  <r>
    <n v="101946"/>
    <x v="166"/>
    <x v="0"/>
    <s v="1400002264"/>
    <s v="11121161"/>
    <s v="PEL PDP GS DES25-ADITYA IQBAL MUBAROK"/>
    <d v="2026-01-05T00:00:00"/>
    <d v="2026-01-05T00:00:00"/>
    <x v="0"/>
    <x v="1"/>
    <d v="2025-12-31T00:00:00"/>
    <n v="5"/>
    <x v="0"/>
    <x v="0"/>
    <s v="IDR"/>
    <s v="1800000908"/>
    <n v="11925000"/>
    <s v="PENDAPATAN GRAHA SANDIYA DESEMBER 2025"/>
    <d v="2025-12-31T00:00:00"/>
    <s v="1800000908"/>
    <x v="7"/>
  </r>
  <r>
    <n v="101947"/>
    <x v="167"/>
    <x v="0"/>
    <s v="1400002265"/>
    <s v="11121161"/>
    <s v="PEL PDP GS DES25-PRATIWI INDAH NURHAYATI"/>
    <d v="2026-01-05T00:00:00"/>
    <d v="2026-01-05T00:00:00"/>
    <x v="0"/>
    <x v="1"/>
    <d v="2025-12-31T00:00:00"/>
    <n v="5"/>
    <x v="0"/>
    <x v="0"/>
    <s v="IDR"/>
    <s v="1800000909"/>
    <n v="12150000"/>
    <s v="PENDAPATAN GRAHA SANDIYA DESEMBER 2025"/>
    <d v="2025-12-31T00:00:00"/>
    <s v="1800000909"/>
    <x v="7"/>
  </r>
  <r>
    <n v="101944"/>
    <x v="164"/>
    <x v="0"/>
    <s v="1400002268"/>
    <s v="11121161"/>
    <s v="PEL PDP GS DES25-SULIANA"/>
    <d v="2026-01-05T00:00:00"/>
    <d v="2026-01-05T00:00:00"/>
    <x v="0"/>
    <x v="1"/>
    <d v="2025-12-31T00:00:00"/>
    <n v="5"/>
    <x v="0"/>
    <x v="0"/>
    <s v="IDR"/>
    <s v="1800000905"/>
    <n v="12335000"/>
    <s v="PENDAPATAN GRAHA SANDIYA DESEMBER 2025"/>
    <d v="2025-12-31T00:00:00"/>
    <s v="1800000905"/>
    <x v="7"/>
  </r>
  <r>
    <n v="101781"/>
    <x v="173"/>
    <x v="0"/>
    <s v="1400002267"/>
    <s v="11121161"/>
    <s v="PEL PDP GS DES25-YONGKI KURNIAWAN"/>
    <d v="2026-01-05T00:00:00"/>
    <d v="2026-01-05T00:00:00"/>
    <x v="0"/>
    <x v="1"/>
    <d v="2026-01-01T00:00:00"/>
    <n v="4"/>
    <x v="0"/>
    <x v="0"/>
    <s v="IDR"/>
    <s v="1800000002"/>
    <n v="12850000"/>
    <s v="PENDAPATAN GRAHA SANDIYA DESEMBER 2025"/>
    <d v="2026-01-01T00:00:00"/>
    <s v="1800000002"/>
    <x v="7"/>
  </r>
  <r>
    <n v="101396"/>
    <x v="40"/>
    <x v="0"/>
    <s v="1400002269"/>
    <s v="11121161"/>
    <s v="PEL PDP GS DES25-BPR Mentari Terang"/>
    <d v="2026-01-05T00:00:00"/>
    <d v="2026-01-05T00:00:00"/>
    <x v="0"/>
    <x v="1"/>
    <d v="2025-12-31T00:00:00"/>
    <n v="5"/>
    <x v="0"/>
    <x v="0"/>
    <s v="IDR"/>
    <s v="1800000904"/>
    <n v="15950000"/>
    <s v="PENDAPATAN GRAHA SANDIYA DESEMBER 2025"/>
    <d v="2025-12-31T00:00:00"/>
    <s v="1800000904"/>
    <x v="7"/>
  </r>
  <r>
    <n v="100147"/>
    <x v="19"/>
    <x v="0"/>
    <s v="1400002279"/>
    <s v="11121161"/>
    <s v="Biaya Pemusnahan Limbah ex PT TLI"/>
    <d v="2026-01-05T00:00:00"/>
    <d v="2026-01-05T00:00:00"/>
    <x v="0"/>
    <x v="1"/>
    <d v="2025-12-30T00:00:00"/>
    <n v="6"/>
    <x v="0"/>
    <x v="0"/>
    <s v="IDR"/>
    <s v="1800000801"/>
    <n v="23916282"/>
    <s v="Biaya Pemusnahan Limbah Non B - AM ex PT TLI"/>
    <d v="2025-11-30T00:00:00"/>
    <s v="1800000801"/>
    <x v="0"/>
  </r>
  <r>
    <n v="100012"/>
    <x v="110"/>
    <x v="1"/>
    <s v="0100000152"/>
    <n v="0"/>
    <n v="0"/>
    <d v="2026-01-07T00:00:00"/>
    <d v="2026-01-07T00:00:00"/>
    <x v="0"/>
    <x v="1"/>
    <d v="2025-09-30T00:00:00"/>
    <n v="99"/>
    <x v="3"/>
    <x v="2"/>
    <s v="IDR"/>
    <s v="1800000584"/>
    <n v="521082"/>
    <s v="Biaya Pemusnahan Limbah Fly Ash ex PT SILOG"/>
    <d v="2025-08-31T00:00:00"/>
    <s v="1800000584"/>
    <x v="0"/>
  </r>
  <r>
    <n v="101936"/>
    <x v="156"/>
    <x v="0"/>
    <s v="1400003833"/>
    <s v="11121161"/>
    <s v="Kurang bayar PENDAPATAN GRAHA NOVEMBER 25"/>
    <d v="2026-01-07T00:00:00"/>
    <d v="2026-01-07T00:00:00"/>
    <x v="0"/>
    <x v="1"/>
    <d v="2025-12-02T00:00:00"/>
    <n v="36"/>
    <x v="4"/>
    <x v="3"/>
    <s v="IDR"/>
    <s v="1400148792"/>
    <n v="11000000"/>
    <s v="Kurang bayar PENDAPATAN GRAHA SANDIYA NOPEMBER 25"/>
    <d v="2025-12-02T00:00:00"/>
    <s v="1800000820"/>
    <x v="7"/>
  </r>
  <r>
    <n v="100162"/>
    <x v="163"/>
    <x v="1"/>
    <s v="1400000002"/>
    <s v="11121161"/>
    <s v="PAID BY CMS BANK MANDIRI KC GRESIK RN 2100001827"/>
    <d v="2026-01-08T00:00:00"/>
    <d v="2026-01-08T00:00:00"/>
    <x v="0"/>
    <x v="1"/>
    <d v="2025-12-30T00:00:00"/>
    <n v="9"/>
    <x v="0"/>
    <x v="0"/>
    <s v="IDR"/>
    <s v="1800000517"/>
    <n v="5826579"/>
    <s v="Pot. Gaji Kary. Penugasan SIG - KSI 10.2025"/>
    <d v="2025-11-30T00:00:00"/>
    <s v="1800000517"/>
    <x v="3"/>
  </r>
  <r>
    <n v="101892"/>
    <x v="186"/>
    <x v="0"/>
    <s v="1400000003"/>
    <s v="11125421"/>
    <s v="PAID BY CMS BANK SYARIAH INDONESIA KC SURABAYA BAS"/>
    <d v="2026-01-09T00:00:00"/>
    <d v="2026-01-09T00:00:00"/>
    <x v="0"/>
    <x v="1"/>
    <d v="2025-03-22T00:00:00"/>
    <n v="293"/>
    <x v="2"/>
    <x v="1"/>
    <s v="IDR"/>
    <s v="1800000097"/>
    <n v="14737800"/>
    <s v="Tagihan Pengembalian Ongkos Angkut PT SAT"/>
    <d v="2025-02-20T00:00:00"/>
    <s v="1800000097"/>
    <x v="4"/>
  </r>
  <r>
    <n v="100146"/>
    <x v="2"/>
    <x v="0"/>
    <s v="1400005043"/>
    <s v="11125421"/>
    <s v="PAID BY CMS BANK SYARIAH INDONESIA KC SURABAYA BAS"/>
    <d v="2026-01-09T00:00:00"/>
    <d v="2026-01-09T00:00:00"/>
    <x v="0"/>
    <x v="1"/>
    <d v="2025-12-30T00:00:00"/>
    <n v="10"/>
    <x v="0"/>
    <x v="0"/>
    <s v="IDR"/>
    <s v="1800000776"/>
    <n v="16739910"/>
    <s v="Biaya Pemusnahan Limbah Resin ex PT KMA"/>
    <d v="2025-11-30T00:00:00"/>
    <s v="1800000776"/>
    <x v="0"/>
  </r>
  <r>
    <n v="101284"/>
    <x v="54"/>
    <x v="1"/>
    <s v="1400000004"/>
    <s v="11125421"/>
    <s v="PAID BY CMS BANK SYARIAH INDONESIA KC SURABAYA BAS"/>
    <d v="2026-01-09T00:00:00"/>
    <d v="2026-01-09T00:00:00"/>
    <x v="0"/>
    <x v="1"/>
    <d v="2025-11-30T00:00:00"/>
    <n v="40"/>
    <x v="4"/>
    <x v="3"/>
    <s v="IDR"/>
    <s v="1800000479"/>
    <n v="20412632"/>
    <s v="Pot. Gaji Kary. Penugasan SIG - SMI 09.2025"/>
    <d v="2025-10-31T00:00:00"/>
    <s v="1800000479"/>
    <x v="3"/>
  </r>
  <r>
    <n v="100146"/>
    <x v="2"/>
    <x v="0"/>
    <s v="1400005044"/>
    <s v="11125421"/>
    <s v="PAID BY CMS BANK SYARIAH INDONESIA KC SURABAYA BAS"/>
    <d v="2026-01-09T00:00:00"/>
    <d v="2026-01-09T00:00:00"/>
    <x v="0"/>
    <x v="1"/>
    <d v="2025-12-30T00:00:00"/>
    <n v="10"/>
    <x v="0"/>
    <x v="0"/>
    <s v="IDR"/>
    <s v="1800000775"/>
    <n v="27770202"/>
    <s v="Biaya Pemusnahan Limbah FA-BA ex PT KMA"/>
    <d v="2025-11-30T00:00:00"/>
    <s v="1800000775"/>
    <x v="0"/>
  </r>
  <r>
    <n v="101917"/>
    <x v="150"/>
    <x v="0"/>
    <s v="1400004983"/>
    <s v="11125421"/>
    <s v="PAID BY CMS BANK SYARIAH INDONESIA KC SURABAYA BAS"/>
    <d v="2026-01-09T00:00:00"/>
    <d v="2026-01-09T00:00:00"/>
    <x v="0"/>
    <x v="1"/>
    <d v="2025-12-30T00:00:00"/>
    <n v="10"/>
    <x v="0"/>
    <x v="0"/>
    <s v="IDR"/>
    <s v="1800000771"/>
    <n v="179131134"/>
    <s v="Biaya Pemusnahan Produk Platform_AM ex PT DESI"/>
    <d v="2025-11-30T00:00:00"/>
    <s v="1800000771"/>
    <x v="0"/>
  </r>
  <r>
    <n v="100522"/>
    <x v="124"/>
    <x v="1"/>
    <s v="1400000007"/>
    <s v="11121161"/>
    <s v="Pot. Gaji Kary. Penugasan SIG - SKI 10.2025"/>
    <d v="2026-01-12T00:00:00"/>
    <d v="2026-01-12T00:00:00"/>
    <x v="0"/>
    <x v="1"/>
    <d v="2025-12-30T00:00:00"/>
    <n v="13"/>
    <x v="0"/>
    <x v="0"/>
    <s v="IDR"/>
    <s v="1800000525"/>
    <n v="4199014"/>
    <s v="Pot. Gaji Kary. Penugasan SIG - SKI 10.2025"/>
    <d v="2025-11-30T00:00:00"/>
    <s v="1800000525"/>
    <x v="3"/>
  </r>
  <r>
    <n v="101918"/>
    <x v="151"/>
    <x v="0"/>
    <s v="1400006182"/>
    <s v="11121161"/>
    <s v="PAID BY CMS BANK MANDIRI KC GRESIK RN 7100000993"/>
    <d v="2026-01-12T00:00:00"/>
    <d v="2026-01-12T00:00:00"/>
    <x v="0"/>
    <x v="1"/>
    <d v="2026-01-30T00:00:00"/>
    <n v="-18"/>
    <x v="1"/>
    <x v="0"/>
    <s v="IDR"/>
    <s v="1800000878"/>
    <n v="6034182"/>
    <s v="Biaya Pemusnahan Limbah Bottom Ash ex PT SPS"/>
    <d v="2025-12-31T00:00:00"/>
    <s v="1800000878"/>
    <x v="0"/>
  </r>
  <r>
    <n v="101284"/>
    <x v="54"/>
    <x v="1"/>
    <s v="1400000005"/>
    <s v="11125421"/>
    <s v="2100001781"/>
    <d v="2026-01-12T00:00:00"/>
    <d v="2026-01-12T00:00:00"/>
    <x v="0"/>
    <x v="1"/>
    <d v="2025-10-30T00:00:00"/>
    <n v="74"/>
    <x v="5"/>
    <x v="4"/>
    <s v="IDR"/>
    <s v="1800000435"/>
    <n v="17471843"/>
    <s v="Pot. Gaji Kary. Penugasan SIG - SMI 08.2025"/>
    <d v="2025-09-30T00:00:00"/>
    <s v="1800000435"/>
    <x v="3"/>
  </r>
  <r>
    <n v="101284"/>
    <x v="54"/>
    <x v="1"/>
    <s v="1400000006"/>
    <s v="11121161"/>
    <s v="PAID BY CMS BANK MANDIRI KC GRESIK RN 2100001838"/>
    <d v="2026-01-12T00:00:00"/>
    <d v="2026-01-12T00:00:00"/>
    <x v="0"/>
    <x v="1"/>
    <d v="2025-12-30T00:00:00"/>
    <n v="13"/>
    <x v="0"/>
    <x v="0"/>
    <s v="IDR"/>
    <s v="1800000523"/>
    <n v="17914589"/>
    <s v="Pot. Gaji Kary. Penugasan SIG - SMI 10.2025"/>
    <d v="2025-11-30T00:00:00"/>
    <s v="1800000523"/>
    <x v="3"/>
  </r>
  <r>
    <n v="100028"/>
    <x v="3"/>
    <x v="0"/>
    <s v="1400006600"/>
    <s v="11125421"/>
    <s v="PAID BY CMS BANK SYARIAH INDONESIA KC SURABAYA BAS"/>
    <d v="2026-01-13T00:00:00"/>
    <d v="2026-01-13T00:00:00"/>
    <x v="0"/>
    <x v="1"/>
    <d v="2026-01-30T00:00:00"/>
    <n v="-17"/>
    <x v="1"/>
    <x v="0"/>
    <s v="IDR"/>
    <s v="1800000889"/>
    <n v="2603836"/>
    <s v="TAGIHAN LISTRIK BANK BNI 46 - DES 25"/>
    <d v="2025-12-31T00:00:00"/>
    <s v="1800000889"/>
    <x v="1"/>
  </r>
  <r>
    <n v="101918"/>
    <x v="151"/>
    <x v="0"/>
    <s v="1400006524"/>
    <s v="11125421"/>
    <s v="PAID BY CMS BANK SYARIAH INDONESIA KC SURABAYA BAS"/>
    <d v="2026-01-13T00:00:00"/>
    <d v="2026-01-13T00:00:00"/>
    <x v="0"/>
    <x v="1"/>
    <d v="2025-07-30T00:00:00"/>
    <n v="167"/>
    <x v="2"/>
    <x v="1"/>
    <s v="IDR"/>
    <s v="1800000423"/>
    <n v="2907201"/>
    <s v="Biaya Pemusnahan Limbah Bottom Ash ex PT SPS"/>
    <d v="2025-06-30T00:00:00"/>
    <s v="1800000423"/>
    <x v="0"/>
  </r>
  <r>
    <n v="100028"/>
    <x v="3"/>
    <x v="0"/>
    <s v="1400006601"/>
    <s v="11125421"/>
    <s v="PAID BY CMS BANK SYARIAH INDONESIA KC SURABAYA BAS"/>
    <d v="2026-01-13T00:00:00"/>
    <d v="2026-01-13T00:00:00"/>
    <x v="0"/>
    <x v="1"/>
    <d v="2026-01-30T00:00:00"/>
    <n v="-17"/>
    <x v="1"/>
    <x v="0"/>
    <s v="IDR"/>
    <s v="1800000811"/>
    <n v="2981493"/>
    <s v="TAGIHAN LISTRIK BANK BNI 46 - NOV 25"/>
    <d v="2025-12-31T00:00:00"/>
    <s v="1800000811"/>
    <x v="1"/>
  </r>
  <r>
    <n v="101522"/>
    <x v="81"/>
    <x v="0"/>
    <s v="1400006517"/>
    <s v="11123101"/>
    <s v="PAID BY CMS BANK BCA RN 7100000677"/>
    <d v="2026-01-13T00:00:00"/>
    <d v="2026-01-13T00:00:00"/>
    <x v="0"/>
    <x v="1"/>
    <d v="2025-07-30T00:00:00"/>
    <n v="167"/>
    <x v="2"/>
    <x v="1"/>
    <s v="IDR"/>
    <s v="1800000424"/>
    <n v="3167829"/>
    <s v="Biaya Pemusnahan Limbah Dust Aluminium ex PT AAL"/>
    <d v="2025-06-30T00:00:00"/>
    <s v="1800000424"/>
    <x v="0"/>
  </r>
  <r>
    <n v="101697"/>
    <x v="17"/>
    <x v="0"/>
    <s v="1400006587"/>
    <s v="11121161"/>
    <s v="Biaya Pemusnahan Limbah PT. JJR"/>
    <d v="2026-01-13T00:00:00"/>
    <d v="2026-01-13T00:00:00"/>
    <x v="0"/>
    <x v="1"/>
    <d v="2025-12-30T00:00:00"/>
    <n v="14"/>
    <x v="0"/>
    <x v="0"/>
    <s v="IDR"/>
    <s v="1800000772"/>
    <n v="3322429"/>
    <s v="Biaya Pemusnahan Limbah Bottom Ash ex PT JJR"/>
    <d v="2025-11-30T00:00:00"/>
    <s v="1800000772"/>
    <x v="0"/>
  </r>
  <r>
    <n v="101697"/>
    <x v="17"/>
    <x v="0"/>
    <s v="1400006587"/>
    <s v="11121161"/>
    <s v="Biaya Pemusnahan Limbah PT. JJR"/>
    <d v="2026-01-13T00:00:00"/>
    <d v="2026-01-13T00:00:00"/>
    <x v="0"/>
    <x v="1"/>
    <d v="2025-11-30T00:00:00"/>
    <n v="44"/>
    <x v="4"/>
    <x v="3"/>
    <s v="IDR"/>
    <s v="1800000696"/>
    <n v="3456717"/>
    <s v="Biaya Pemusnahan Limbah Bottom Ash ex PT JJR"/>
    <d v="2025-10-31T00:00:00"/>
    <s v="1800000696"/>
    <x v="0"/>
  </r>
  <r>
    <n v="101697"/>
    <x v="17"/>
    <x v="0"/>
    <s v="1400006587"/>
    <s v="11121161"/>
    <s v="Biaya Pemusnahan Limbah PT. JJR"/>
    <d v="2026-01-13T00:00:00"/>
    <d v="2026-01-13T00:00:00"/>
    <x v="0"/>
    <x v="1"/>
    <d v="2026-01-30T00:00:00"/>
    <n v="-17"/>
    <x v="1"/>
    <x v="0"/>
    <s v="IDR"/>
    <s v="1800000847"/>
    <n v="3583375"/>
    <s v="Biaya Pemusnahan Limbah SBE ex PT JJR"/>
    <d v="2025-12-31T00:00:00"/>
    <s v="1800000847"/>
    <x v="0"/>
  </r>
  <r>
    <n v="101697"/>
    <x v="17"/>
    <x v="0"/>
    <s v="1400006587"/>
    <s v="11121161"/>
    <s v="Biaya Pemusnahan Limbah PT. JJR"/>
    <d v="2026-01-13T00:00:00"/>
    <d v="2026-01-13T00:00:00"/>
    <x v="0"/>
    <x v="1"/>
    <d v="2025-10-30T00:00:00"/>
    <n v="75"/>
    <x v="5"/>
    <x v="4"/>
    <s v="IDR"/>
    <s v="1800000630"/>
    <n v="4818781"/>
    <s v="Biaya Pemusnahan Limbah Bottom Ash ex PT JJR"/>
    <d v="2025-09-30T00:00:00"/>
    <s v="1800000630"/>
    <x v="0"/>
  </r>
  <r>
    <n v="101691"/>
    <x v="10"/>
    <x v="0"/>
    <s v="1400006522"/>
    <s v="11125421"/>
    <s v="PAID BY CMS BANK SYARIAH INDONESIA KC SURABAYA BAS"/>
    <d v="2026-01-13T00:00:00"/>
    <d v="2026-01-13T00:00:00"/>
    <x v="0"/>
    <x v="1"/>
    <d v="2025-04-30T00:00:00"/>
    <n v="258"/>
    <x v="2"/>
    <x v="1"/>
    <s v="IDR"/>
    <s v="1800000185"/>
    <n v="5210418"/>
    <s v="Biaya Pemusnahan Limbah Sludge Cat ex PT BLHK"/>
    <d v="2025-03-31T00:00:00"/>
    <s v="1800000185"/>
    <x v="0"/>
  </r>
  <r>
    <n v="101691"/>
    <x v="10"/>
    <x v="0"/>
    <s v="1400006521"/>
    <s v="11125421"/>
    <s v="PAID BY CMS BANK SYARIAH INDONESIA KC SURABAYA BAS"/>
    <d v="2026-01-13T00:00:00"/>
    <d v="2026-01-13T00:00:00"/>
    <x v="0"/>
    <x v="1"/>
    <d v="2026-01-30T00:00:00"/>
    <n v="-17"/>
    <x v="1"/>
    <x v="0"/>
    <s v="IDR"/>
    <s v="1800000843"/>
    <n v="5285376"/>
    <s v="Biaya Pemusnahan Limbah Sludge Cat ex PT BLHK"/>
    <d v="2025-12-31T00:00:00"/>
    <s v="1800000843"/>
    <x v="0"/>
  </r>
  <r>
    <n v="100622"/>
    <x v="25"/>
    <x v="0"/>
    <s v="1400006523"/>
    <s v="11125421"/>
    <s v="PAID BY CMS BANK SYARIAH INDONESIA KC SURABAYA BAS"/>
    <d v="2026-01-13T00:00:00"/>
    <d v="2026-01-13T00:00:00"/>
    <x v="0"/>
    <x v="1"/>
    <d v="2025-10-30T00:00:00"/>
    <n v="75"/>
    <x v="5"/>
    <x v="4"/>
    <s v="IDR"/>
    <s v="1800000660"/>
    <n v="8102556"/>
    <s v="Biaya Pemusnahan Limbah Bottom Ash ex PT TJS"/>
    <d v="2025-09-30T00:00:00"/>
    <s v="1800000660"/>
    <x v="0"/>
  </r>
  <r>
    <n v="100621"/>
    <x v="82"/>
    <x v="0"/>
    <s v="1400006584"/>
    <s v="11125421"/>
    <s v="PAID BY CMS BANK SYARIAH INDONESIA KC SURABAYA BAS"/>
    <d v="2026-01-13T00:00:00"/>
    <d v="2026-01-13T00:00:00"/>
    <x v="0"/>
    <x v="1"/>
    <d v="2026-01-30T00:00:00"/>
    <n v="-17"/>
    <x v="1"/>
    <x v="0"/>
    <s v="IDR"/>
    <s v="1800000879"/>
    <n v="23582394"/>
    <s v="Biaya Pemusnahan Limbah FA-BA ex PT SWM"/>
    <d v="2025-12-31T00:00:00"/>
    <s v="1800000879"/>
    <x v="0"/>
  </r>
  <r>
    <n v="101522"/>
    <x v="81"/>
    <x v="0"/>
    <s v="1400006515"/>
    <s v="11123101"/>
    <s v="PAID BY CMS BANK BCA RN 7100000558"/>
    <d v="2026-01-13T00:00:00"/>
    <d v="2026-01-13T00:00:00"/>
    <x v="0"/>
    <x v="1"/>
    <d v="2025-05-30T00:00:00"/>
    <n v="228"/>
    <x v="2"/>
    <x v="1"/>
    <s v="IDR"/>
    <s v="1800000239"/>
    <n v="25036101"/>
    <s v="Biaya Pemusnahan Limbah Dust Aluminium ex PT AAL"/>
    <d v="2025-04-30T00:00:00"/>
    <s v="1800000239"/>
    <x v="0"/>
  </r>
  <r>
    <n v="101522"/>
    <x v="81"/>
    <x v="0"/>
    <s v="1400006516"/>
    <s v="11123101"/>
    <s v="PAID BY CMS BANK BCA RN 7100000503"/>
    <d v="2026-01-13T00:00:00"/>
    <d v="2026-01-13T00:00:00"/>
    <x v="0"/>
    <x v="1"/>
    <d v="2025-04-30T00:00:00"/>
    <n v="258"/>
    <x v="2"/>
    <x v="1"/>
    <s v="IDR"/>
    <s v="1800000200"/>
    <n v="25921944"/>
    <s v="Biaya Pemusnahan Limbah Dust Aluminium ex PT AAL"/>
    <d v="2025-03-31T00:00:00"/>
    <s v="1800000200"/>
    <x v="0"/>
  </r>
  <r>
    <n v="101522"/>
    <x v="81"/>
    <x v="0"/>
    <s v="1400006519"/>
    <s v="11123101"/>
    <s v="PAID BY CMS BANK BCA RN 7100000622"/>
    <d v="2026-01-13T00:00:00"/>
    <d v="2026-01-13T00:00:00"/>
    <x v="0"/>
    <x v="1"/>
    <d v="2025-06-30T00:00:00"/>
    <n v="197"/>
    <x v="2"/>
    <x v="1"/>
    <s v="IDR"/>
    <s v="1800000318"/>
    <n v="32428917"/>
    <s v="Biaya Pemusnahan Limbah Dust Aluminium ex PT AAL"/>
    <d v="2025-05-31T00:00:00"/>
    <s v="1800000318"/>
    <x v="0"/>
  </r>
  <r>
    <n v="101522"/>
    <x v="81"/>
    <x v="0"/>
    <s v="1400006518"/>
    <s v="11123101"/>
    <s v="PAID BY CMS BANK BCA RN 7100000442"/>
    <d v="2026-01-13T00:00:00"/>
    <d v="2026-01-13T00:00:00"/>
    <x v="0"/>
    <x v="1"/>
    <d v="2025-03-30T00:00:00"/>
    <n v="289"/>
    <x v="2"/>
    <x v="1"/>
    <s v="IDR"/>
    <s v="1800000134"/>
    <n v="32723217"/>
    <s v="Biaya Pemusnahan Limbah Dust Aluminium ex PT AAL"/>
    <d v="2025-02-28T00:00:00"/>
    <s v="1800000134"/>
    <x v="0"/>
  </r>
  <r>
    <n v="101522"/>
    <x v="81"/>
    <x v="0"/>
    <s v="1400006520"/>
    <s v="11123101"/>
    <s v="PAID BY CMS BANK BCA RN 7100000378"/>
    <d v="2026-01-13T00:00:00"/>
    <d v="2026-01-13T00:00:00"/>
    <x v="0"/>
    <x v="1"/>
    <d v="2025-03-02T00:00:00"/>
    <n v="317"/>
    <x v="2"/>
    <x v="1"/>
    <s v="IDR"/>
    <s v="1800000019"/>
    <n v="34959897"/>
    <s v="Biaya Pemusnahan Limbah Dust Aluminium ex PT AAL"/>
    <d v="2025-01-31T00:00:00"/>
    <s v="1800000019"/>
    <x v="0"/>
  </r>
  <r>
    <n v="100002"/>
    <x v="26"/>
    <x v="1"/>
    <s v="1400000008"/>
    <s v="11125421"/>
    <s v="PAID BY CMS BANK SYARIAH INDONESIA KC SURABAYA BAS"/>
    <d v="2026-01-14T00:00:00"/>
    <d v="2026-01-14T00:00:00"/>
    <x v="0"/>
    <x v="1"/>
    <d v="2025-09-30T00:00:00"/>
    <n v="106"/>
    <x v="3"/>
    <x v="2"/>
    <s v="IDR"/>
    <s v="1800000421"/>
    <n v="239270"/>
    <s v="Pemakaian Air Sanintasi SWABINA Juli 2025"/>
    <d v="2025-08-31T00:00:00"/>
    <s v="1800000421"/>
    <x v="6"/>
  </r>
  <r>
    <n v="100002"/>
    <x v="26"/>
    <x v="1"/>
    <s v="1400006979"/>
    <s v="11125421"/>
    <s v="PAID BY CMS BANK SYARIAH INDONESIA KC SURABAYA BAS"/>
    <d v="2026-01-14T00:00:00"/>
    <d v="2026-01-14T00:00:00"/>
    <x v="0"/>
    <x v="1"/>
    <d v="2025-10-30T00:00:00"/>
    <n v="76"/>
    <x v="5"/>
    <x v="4"/>
    <s v="IDR"/>
    <s v="1800000620"/>
    <n v="243130"/>
    <s v="Tagihan Air Sanitasi SWAB - Agustus 2025"/>
    <d v="2025-09-30T00:00:00"/>
    <s v="1800000620"/>
    <x v="6"/>
  </r>
  <r>
    <n v="100002"/>
    <x v="26"/>
    <x v="1"/>
    <s v="1400000009"/>
    <s v="11125421"/>
    <s v="PAID BY CMS BANK SYARIAH INDONESIA KC SURABAYA BAS"/>
    <d v="2026-01-14T00:00:00"/>
    <d v="2026-01-14T00:00:00"/>
    <x v="0"/>
    <x v="1"/>
    <d v="2025-09-30T00:00:00"/>
    <n v="106"/>
    <x v="3"/>
    <x v="2"/>
    <s v="IDR"/>
    <s v="1800000409"/>
    <n v="539280"/>
    <s v="Penagihan Penyediaan Air Bersih Agustus 2025"/>
    <d v="2025-08-31T00:00:00"/>
    <s v="1800000409"/>
    <x v="6"/>
  </r>
  <r>
    <n v="100797"/>
    <x v="8"/>
    <x v="1"/>
    <s v="1400000010"/>
    <s v="11121161"/>
    <s v="PAID BY CMS BANK MANDIRI KC GRESIK RN 2100001831"/>
    <d v="2026-01-15T00:00:00"/>
    <d v="2026-01-15T00:00:00"/>
    <x v="0"/>
    <x v="1"/>
    <d v="2025-12-30T00:00:00"/>
    <n v="16"/>
    <x v="0"/>
    <x v="0"/>
    <s v="IDR"/>
    <s v="1800000518"/>
    <n v="19862279"/>
    <s v="Pot. Gaji Kary. Penugasan SIG - SIB 10.2025"/>
    <d v="2025-11-30T00:00:00"/>
    <s v="1800000518"/>
    <x v="3"/>
  </r>
  <r>
    <n v="101284"/>
    <x v="54"/>
    <x v="1"/>
    <s v="1400007702"/>
    <s v="11125421"/>
    <s v="PAID BY CMS BANK SYARIAH INDONESIA KC SURABAYA BAS"/>
    <d v="2026-01-15T00:00:00"/>
    <d v="2026-01-15T00:00:00"/>
    <x v="0"/>
    <x v="1"/>
    <d v="2025-11-30T00:00:00"/>
    <n v="46"/>
    <x v="4"/>
    <x v="3"/>
    <s v="IDR"/>
    <s v="1800000723"/>
    <n v="24995023"/>
    <s v="Tagihan Listrik SMI Sep 25"/>
    <d v="2025-10-31T00:00:00"/>
    <s v="1800000723"/>
    <x v="1"/>
  </r>
  <r>
    <n v="101398"/>
    <x v="48"/>
    <x v="1"/>
    <s v="1400000011"/>
    <s v="11111001"/>
    <s v="PAID BY COMPENSATION RN 2100001705"/>
    <d v="2026-01-15T00:00:00"/>
    <d v="2026-01-15T00:00:00"/>
    <x v="0"/>
    <x v="1"/>
    <d v="2025-08-30T00:00:00"/>
    <n v="138"/>
    <x v="2"/>
    <x v="1"/>
    <s v="IDR"/>
    <s v="1800000337"/>
    <n v="83992637"/>
    <s v="Pot. Gaji Kary. Penugasan SIG - SBI 06.2025"/>
    <d v="2025-07-31T00:00:00"/>
    <s v="1800000337"/>
    <x v="3"/>
  </r>
  <r>
    <n v="101953"/>
    <x v="187"/>
    <x v="0"/>
    <s v="1400000012"/>
    <s v="11121161"/>
    <s v="Tagihan klaim ganti rugi kehilangan kabel"/>
    <d v="2026-01-19T00:00:00"/>
    <d v="2026-01-19T00:00:00"/>
    <x v="0"/>
    <x v="1"/>
    <d v="2026-02-12T00:00:00"/>
    <n v="-24"/>
    <x v="1"/>
    <x v="0"/>
    <s v="IDR"/>
    <s v="1800000002"/>
    <n v="753581148"/>
    <s v="Tagihan klaim ganti rugi kehilangan kabel"/>
    <d v="2026-01-13T00:00:00"/>
    <s v="1800000002"/>
    <x v="8"/>
  </r>
  <r>
    <n v="101939"/>
    <x v="188"/>
    <x v="0"/>
    <s v="1400000013"/>
    <s v="11121161"/>
    <s v="PAID BY CMS BANK MANDIRI KC GRESIK RN 2100001891"/>
    <d v="2026-01-20T00:00:00"/>
    <d v="2026-01-20T00:00:00"/>
    <x v="0"/>
    <x v="1"/>
    <d v="2026-01-30T00:00:00"/>
    <n v="-10"/>
    <x v="1"/>
    <x v="0"/>
    <s v="IDR"/>
    <s v="1800000594"/>
    <n v="1722700"/>
    <s v="Penagihan Penyediaan Air Bersih Agustus - Desember"/>
    <d v="2025-12-31T00:00:00"/>
    <s v="1800000594"/>
    <x v="6"/>
  </r>
  <r>
    <n v="100013"/>
    <x v="102"/>
    <x v="1"/>
    <s v="1400000015"/>
    <s v="11121871"/>
    <s v="1800000440"/>
    <d v="2026-01-21T00:00:00"/>
    <d v="2026-01-21T00:00:00"/>
    <x v="0"/>
    <x v="1"/>
    <d v="2025-10-30T00:00:00"/>
    <n v="83"/>
    <x v="5"/>
    <x v="4"/>
    <s v="IDR"/>
    <s v="1800000440"/>
    <n v="11270014"/>
    <s v="Pot. Gaji Kary. Penugasan SIG - SP 08.2025"/>
    <d v="2025-09-30T00:00:00"/>
    <s v="1800000440"/>
    <x v="3"/>
  </r>
  <r>
    <n v="100013"/>
    <x v="102"/>
    <x v="1"/>
    <s v="1400000016"/>
    <s v="11121871"/>
    <s v="1800000393"/>
    <d v="2026-01-21T00:00:00"/>
    <d v="2026-01-21T00:00:00"/>
    <x v="0"/>
    <x v="1"/>
    <d v="2025-09-30T00:00:00"/>
    <n v="113"/>
    <x v="3"/>
    <x v="2"/>
    <s v="IDR"/>
    <s v="1800000393"/>
    <n v="12809239"/>
    <s v="Pot. Gaji Kary. Penugasan SIG - SP 07.2025"/>
    <d v="2025-08-31T00:00:00"/>
    <s v="1800000393"/>
    <x v="3"/>
  </r>
  <r>
    <n v="100013"/>
    <x v="102"/>
    <x v="1"/>
    <s v="1400000014"/>
    <s v="11121871"/>
    <s v="1800000484"/>
    <d v="2026-01-21T00:00:00"/>
    <d v="2026-01-21T00:00:00"/>
    <x v="0"/>
    <x v="1"/>
    <d v="2025-11-30T00:00:00"/>
    <n v="52"/>
    <x v="4"/>
    <x v="3"/>
    <s v="IDR"/>
    <s v="1800000484"/>
    <n v="35815510"/>
    <s v="Pot. Gaji Kary. Penugasan SIG - SP 09.2025"/>
    <d v="2025-10-31T00:00:00"/>
    <s v="1800000484"/>
    <x v="3"/>
  </r>
  <r>
    <n v="101955"/>
    <x v="189"/>
    <x v="0"/>
    <s v="1400000021"/>
    <s v="11121161"/>
    <s v="Kwitansi Uji XRF Liquid RC99 - Jan 26"/>
    <d v="2026-01-23T00:00:00"/>
    <d v="2026-01-23T00:00:00"/>
    <x v="0"/>
    <x v="1"/>
    <d v="2026-01-22T00:00:00"/>
    <n v="1"/>
    <x v="0"/>
    <x v="0"/>
    <s v="IDR"/>
    <s v="1800000006"/>
    <n v="577700"/>
    <s v="Kwitansi Uji XRF Liquid RC99 - Jan 26"/>
    <d v="2026-01-22T00:00:00"/>
    <s v="1800000006"/>
    <x v="11"/>
  </r>
  <r>
    <n v="101490"/>
    <x v="15"/>
    <x v="0"/>
    <s v="1400010325"/>
    <s v="11123101"/>
    <s v="PT. PUTRA BIMA INTERNUSA"/>
    <d v="2026-01-23T00:00:00"/>
    <d v="2026-01-23T00:00:00"/>
    <x v="0"/>
    <x v="1"/>
    <d v="2026-01-30T00:00:00"/>
    <n v="-7"/>
    <x v="1"/>
    <x v="0"/>
    <s v="IDR"/>
    <s v="1800000868"/>
    <n v="1103298"/>
    <s v="Biaya Pemusnahan Limbah RDF ex PT PBI"/>
    <d v="2025-12-31T00:00:00"/>
    <s v="1800000868"/>
    <x v="0"/>
  </r>
  <r>
    <n v="101971"/>
    <x v="190"/>
    <x v="0"/>
    <s v="1400000022"/>
    <s v="11121161"/>
    <s v="Bayar kwitansi Uji XRF &amp; XRD - Jan 26"/>
    <d v="2026-01-23T00:00:00"/>
    <d v="2026-01-23T00:00:00"/>
    <x v="0"/>
    <x v="1"/>
    <d v="2026-01-23T00:00:00"/>
    <n v="0"/>
    <x v="0"/>
    <x v="0"/>
    <s v="IDR"/>
    <s v="1800000007"/>
    <n v="3858600"/>
    <s v="Kwitansi Uji XRF &amp; XRD - Jan 26"/>
    <d v="2026-01-23T00:00:00"/>
    <s v="1800000007"/>
    <x v="11"/>
  </r>
  <r>
    <n v="101490"/>
    <x v="15"/>
    <x v="0"/>
    <s v="1400010326"/>
    <s v="11123101"/>
    <s v="PT. PUTRA BIMA INTERNUSA"/>
    <d v="2026-01-23T00:00:00"/>
    <d v="2026-01-23T00:00:00"/>
    <x v="0"/>
    <x v="1"/>
    <d v="2026-01-30T00:00:00"/>
    <n v="-7"/>
    <x v="1"/>
    <x v="0"/>
    <s v="IDR"/>
    <s v="1800000869"/>
    <n v="4403600"/>
    <s v="Biaya Pemusnahan Limbah Sludge IPAL ex PT PBI"/>
    <d v="2025-12-31T00:00:00"/>
    <s v="1800000869"/>
    <x v="0"/>
  </r>
  <r>
    <n v="100120"/>
    <x v="24"/>
    <x v="0"/>
    <s v="1400000018"/>
    <s v="11125421"/>
    <s v="PAID BY CMS BANK SYARIAH INDONESIA KC SURABAYA BAS"/>
    <d v="2026-01-23T00:00:00"/>
    <d v="2026-01-23T00:00:00"/>
    <x v="0"/>
    <x v="1"/>
    <d v="2026-01-31T00:00:00"/>
    <n v="-8"/>
    <x v="1"/>
    <x v="0"/>
    <s v="IDR"/>
    <s v="1800000000"/>
    <n v="4850616"/>
    <s v="Tagihan Listrik TELKOMSEL - Desember 2025"/>
    <d v="2026-01-01T00:00:00"/>
    <s v="1800000000"/>
    <x v="1"/>
  </r>
  <r>
    <n v="100733"/>
    <x v="49"/>
    <x v="0"/>
    <s v="1400010576"/>
    <s v="11123101"/>
    <s v="PT. JAYA SAKTI LINGKUNGAN HIDUP"/>
    <d v="2026-01-23T00:00:00"/>
    <d v="2026-01-23T00:00:00"/>
    <x v="0"/>
    <x v="1"/>
    <d v="2026-01-30T00:00:00"/>
    <n v="-7"/>
    <x v="1"/>
    <x v="0"/>
    <s v="IDR"/>
    <s v="1800000851"/>
    <n v="6383476"/>
    <s v="Biaya Pemusnahan Limbah SBE ex PT JSLH"/>
    <d v="2025-12-31T00:00:00"/>
    <s v="1800000851"/>
    <x v="0"/>
  </r>
  <r>
    <n v="101490"/>
    <x v="15"/>
    <x v="0"/>
    <s v="1400010327"/>
    <s v="11123101"/>
    <s v="PT. PUTRA BIMA INTERNUSA"/>
    <d v="2026-01-23T00:00:00"/>
    <d v="2026-01-23T00:00:00"/>
    <x v="0"/>
    <x v="1"/>
    <d v="2026-01-30T00:00:00"/>
    <n v="-7"/>
    <x v="1"/>
    <x v="0"/>
    <s v="IDR"/>
    <s v="1800000866"/>
    <n v="9869405"/>
    <s v="Biaya Pemusnahan Limbah Bottom Ash NonB3 ex PT PBI"/>
    <d v="2025-12-31T00:00:00"/>
    <s v="1800000866"/>
    <x v="0"/>
  </r>
  <r>
    <n v="100733"/>
    <x v="49"/>
    <x v="0"/>
    <s v="1400010578"/>
    <s v="11123101"/>
    <s v="PT. JAYA SAKTI LINGKUNGAN HIDUP"/>
    <d v="2026-01-23T00:00:00"/>
    <d v="2026-01-23T00:00:00"/>
    <x v="0"/>
    <x v="1"/>
    <d v="2026-01-30T00:00:00"/>
    <n v="-7"/>
    <x v="1"/>
    <x v="0"/>
    <s v="IDR"/>
    <s v="1800000850"/>
    <n v="10712520"/>
    <s v="Biaya Pemusnahan Limbah Sludge IPAL ex PT JSLH"/>
    <d v="2025-12-31T00:00:00"/>
    <s v="1800000850"/>
    <x v="0"/>
  </r>
  <r>
    <n v="100733"/>
    <x v="49"/>
    <x v="0"/>
    <s v="1400010577"/>
    <s v="11123101"/>
    <s v="PT. JAYA SAKTI LINGKUNGAN HIDUP"/>
    <d v="2026-01-23T00:00:00"/>
    <d v="2026-01-23T00:00:00"/>
    <x v="0"/>
    <x v="1"/>
    <d v="2026-01-30T00:00:00"/>
    <n v="-7"/>
    <x v="1"/>
    <x v="0"/>
    <s v="IDR"/>
    <s v="1800000849"/>
    <n v="15821350"/>
    <s v="Biaya Pemusnahan Limbah Karbon Aktif ex PT JSLH"/>
    <d v="2025-12-31T00:00:00"/>
    <s v="1800000849"/>
    <x v="0"/>
  </r>
  <r>
    <n v="101490"/>
    <x v="15"/>
    <x v="0"/>
    <s v="1400010328"/>
    <s v="11123101"/>
    <s v="PT. PUTRA BIMA INTERNUSA"/>
    <d v="2026-01-23T00:00:00"/>
    <d v="2026-01-23T00:00:00"/>
    <x v="0"/>
    <x v="1"/>
    <d v="2026-01-30T00:00:00"/>
    <n v="-7"/>
    <x v="1"/>
    <x v="0"/>
    <s v="IDR"/>
    <s v="1800000871"/>
    <n v="16029540"/>
    <s v="Biaya Pemusnahan Limbah Sludge Paper ex PT PBI"/>
    <d v="2025-12-31T00:00:00"/>
    <s v="1800000871"/>
    <x v="0"/>
  </r>
  <r>
    <n v="101490"/>
    <x v="15"/>
    <x v="0"/>
    <s v="1400010329"/>
    <s v="11123101"/>
    <s v="PT. PUTRA BIMA INTERNUSA"/>
    <d v="2026-01-23T00:00:00"/>
    <d v="2026-01-23T00:00:00"/>
    <x v="0"/>
    <x v="1"/>
    <d v="2026-01-30T00:00:00"/>
    <n v="-7"/>
    <x v="1"/>
    <x v="0"/>
    <s v="IDR"/>
    <s v="1800000867"/>
    <n v="24897780"/>
    <s v="Biaya Pemusnahan Limbah Karbon Aktif ex PT PBI"/>
    <d v="2025-12-31T00:00:00"/>
    <s v="1800000867"/>
    <x v="0"/>
  </r>
  <r>
    <n v="101490"/>
    <x v="15"/>
    <x v="0"/>
    <s v="1400010330"/>
    <s v="11123101"/>
    <s v="PT. PUTRA BIMA INTERNUSA"/>
    <d v="2026-01-23T00:00:00"/>
    <d v="2026-01-23T00:00:00"/>
    <x v="0"/>
    <x v="1"/>
    <d v="2026-01-30T00:00:00"/>
    <n v="-7"/>
    <x v="1"/>
    <x v="0"/>
    <s v="IDR"/>
    <s v="1800000870"/>
    <n v="35454648"/>
    <s v="Biaya Pemusnahan Limbah Sludge Non B3 ex PT PBI"/>
    <d v="2025-12-31T00:00:00"/>
    <s v="1800000870"/>
    <x v="0"/>
  </r>
  <r>
    <n v="101490"/>
    <x v="15"/>
    <x v="0"/>
    <s v="1400010331"/>
    <s v="11123101"/>
    <s v="PT. PUTRA BIMA INTERNUSA"/>
    <d v="2026-01-23T00:00:00"/>
    <d v="2026-01-23T00:00:00"/>
    <x v="0"/>
    <x v="1"/>
    <d v="2026-01-30T00:00:00"/>
    <n v="-7"/>
    <x v="1"/>
    <x v="0"/>
    <s v="IDR"/>
    <s v="1800000865"/>
    <n v="38184553"/>
    <s v="Biaya Pemusnahan Limbah FA-BA ex PT PBI"/>
    <d v="2025-12-31T00:00:00"/>
    <s v="1800000865"/>
    <x v="0"/>
  </r>
  <r>
    <n v="100126"/>
    <x v="12"/>
    <x v="0"/>
    <s v="1400010332"/>
    <s v="11121161"/>
    <s v="Biaya Pemusnahan Limbah SBE ex PT TMI"/>
    <d v="2026-01-23T00:00:00"/>
    <d v="2026-01-23T00:00:00"/>
    <x v="0"/>
    <x v="1"/>
    <d v="2025-09-30T00:00:00"/>
    <n v="115"/>
    <x v="3"/>
    <x v="2"/>
    <s v="IDR"/>
    <s v="1800000595"/>
    <n v="63731800"/>
    <s v="Biaya Pemusnahan Limbah SBE ex PT TMI"/>
    <d v="2025-08-31T00:00:00"/>
    <s v="1800000595"/>
    <x v="0"/>
  </r>
  <r>
    <n v="100733"/>
    <x v="49"/>
    <x v="0"/>
    <s v="1400010575"/>
    <s v="11123101"/>
    <s v="PT. JAYA SAKTI LINGKUNGAN HIDUP"/>
    <d v="2026-01-23T00:00:00"/>
    <d v="2026-01-23T00:00:00"/>
    <x v="0"/>
    <x v="1"/>
    <d v="2026-01-30T00:00:00"/>
    <n v="-7"/>
    <x v="1"/>
    <x v="0"/>
    <s v="IDR"/>
    <s v="1800000848"/>
    <n v="229074945"/>
    <s v="Biaya Pemusnahan Limbah FA-BA ex PT JSLH"/>
    <d v="2025-12-31T00:00:00"/>
    <s v="1800000848"/>
    <x v="0"/>
  </r>
  <r>
    <n v="100137"/>
    <x v="4"/>
    <x v="1"/>
    <s v="1400000017"/>
    <s v="11121871"/>
    <s v="SWEEPING SEMEN GRESIK"/>
    <d v="2026-01-23T00:00:00"/>
    <d v="2026-01-23T00:00:00"/>
    <x v="0"/>
    <x v="1"/>
    <d v="2026-09-28T00:00:00"/>
    <n v="-248"/>
    <x v="1"/>
    <x v="0"/>
    <s v="IDR"/>
    <s v="1400000584"/>
    <n v="25000000000"/>
    <s v=" PEMBAYARAN POKOK SHL GRESIK 26 SEPT 2018"/>
    <d v="2026-09-28T00:00:00"/>
    <s v="1800001507"/>
    <x v="2"/>
  </r>
  <r>
    <n v="101284"/>
    <x v="54"/>
    <x v="1"/>
    <s v="1400000027"/>
    <s v="11121161"/>
    <s v=" penagihan Penyediaan Air Proses Juni 2025"/>
    <d v="2026-01-26T00:00:00"/>
    <d v="2026-01-26T00:00:00"/>
    <x v="0"/>
    <x v="1"/>
    <d v="2025-07-30T00:00:00"/>
    <n v="180"/>
    <x v="2"/>
    <x v="1"/>
    <s v="IDR"/>
    <s v="1800000314"/>
    <n v="1532700"/>
    <s v="Penagihan Penyediaan Air Proses Juni 2025"/>
    <d v="2025-06-30T00:00:00"/>
    <s v="1800000314"/>
    <x v="6"/>
  </r>
  <r>
    <n v="100000"/>
    <x v="22"/>
    <x v="1"/>
    <s v="1400000026"/>
    <s v="11125421"/>
    <s v="PAID BY CMS BANK SYARIAH INDONESIA KC SURABAYA BAS"/>
    <d v="2026-01-26T00:00:00"/>
    <d v="2026-01-26T00:00:00"/>
    <x v="0"/>
    <x v="1"/>
    <d v="2026-01-30T00:00:00"/>
    <n v="-4"/>
    <x v="1"/>
    <x v="0"/>
    <s v="IDR"/>
    <s v="1800000579"/>
    <n v="1626400"/>
    <s v="Penagihan Penyediaan Air Bersih Sept - Des 2025"/>
    <d v="2025-12-31T00:00:00"/>
    <s v="1800000579"/>
    <x v="6"/>
  </r>
  <r>
    <n v="100142"/>
    <x v="45"/>
    <x v="0"/>
    <s v="1400011459"/>
    <s v="11121161"/>
    <s v="Tagihan Listrik Okt-Nov25"/>
    <d v="2026-01-26T00:00:00"/>
    <d v="2026-01-26T00:00:00"/>
    <x v="0"/>
    <x v="1"/>
    <d v="2026-01-31T00:00:00"/>
    <n v="-5"/>
    <x v="1"/>
    <x v="0"/>
    <s v="IDR"/>
    <s v="1800000000"/>
    <n v="1791775"/>
    <s v="Tagihan Listrik INDOSAT Nov 25"/>
    <d v="2026-01-01T00:00:00"/>
    <s v="1800000000"/>
    <x v="1"/>
  </r>
  <r>
    <n v="100142"/>
    <x v="45"/>
    <x v="0"/>
    <s v="1400011459"/>
    <s v="11121161"/>
    <s v="Tagihan Listrik Okt-Nov25"/>
    <d v="2026-01-26T00:00:00"/>
    <d v="2026-01-26T00:00:00"/>
    <x v="0"/>
    <x v="1"/>
    <d v="2026-01-31T00:00:00"/>
    <n v="-5"/>
    <x v="1"/>
    <x v="0"/>
    <s v="IDR"/>
    <s v="1800000001"/>
    <n v="1866432"/>
    <s v="Tagihan Listrik INDOSAT Okt 25"/>
    <d v="2026-01-01T00:00:00"/>
    <s v="1800000001"/>
    <x v="1"/>
  </r>
  <r>
    <n v="100144"/>
    <x v="13"/>
    <x v="1"/>
    <s v="1400000024"/>
    <s v="11121161"/>
    <s v="PAID BY CMS BANK MANDIRI KC GRESIK RN 2100001648"/>
    <d v="2026-01-26T00:00:00"/>
    <d v="2026-01-26T00:00:00"/>
    <x v="0"/>
    <x v="1"/>
    <d v="2025-06-30T00:00:00"/>
    <n v="210"/>
    <x v="2"/>
    <x v="1"/>
    <s v="IDR"/>
    <s v="1800000235"/>
    <n v="23525598"/>
    <s v="Pot. Gaji Kary. Penugasan SIG - SISI 04.2025"/>
    <d v="2025-05-31T00:00:00"/>
    <s v="1800000235"/>
    <x v="3"/>
  </r>
  <r>
    <n v="100144"/>
    <x v="13"/>
    <x v="1"/>
    <s v="1400000025"/>
    <s v="11121161"/>
    <s v="Pot. Gaji Kary. Penugasan SI - SISI 02.2025"/>
    <d v="2026-01-26T00:00:00"/>
    <d v="2026-01-26T00:00:00"/>
    <x v="0"/>
    <x v="1"/>
    <d v="2025-04-30T00:00:00"/>
    <n v="271"/>
    <x v="2"/>
    <x v="1"/>
    <s v="IDR"/>
    <s v="1800000141"/>
    <n v="25593751"/>
    <s v="Pot. Gaji Kary. Penugasan SI - SISI 02.2025"/>
    <d v="2025-03-31T00:00:00"/>
    <s v="1800000141"/>
    <x v="3"/>
  </r>
  <r>
    <n v="101083"/>
    <x v="0"/>
    <x v="0"/>
    <s v="1400011636"/>
    <s v="11125421"/>
    <s v="PAID BY CMS BANK SYARIAH INDONESIA KC SURABAYA BAS"/>
    <d v="2026-01-26T00:00:00"/>
    <d v="2026-01-26T00:00:00"/>
    <x v="0"/>
    <x v="1"/>
    <d v="2026-01-30T00:00:00"/>
    <n v="-4"/>
    <x v="1"/>
    <x v="0"/>
    <s v="IDR"/>
    <s v="1800000842"/>
    <n v="26597376"/>
    <s v="Biaya Pemusnahan Limbah FA-BA ex PT ARA"/>
    <d v="2025-12-31T00:00:00"/>
    <s v="1800000842"/>
    <x v="0"/>
  </r>
  <r>
    <n v="100007"/>
    <x v="50"/>
    <x v="0"/>
    <s v="1400000023"/>
    <s v="11121161"/>
    <s v="Penagihan Penyediaan Air Proses&amp;bersih Des25"/>
    <d v="2026-01-26T00:00:00"/>
    <d v="2026-01-26T00:00:00"/>
    <x v="0"/>
    <x v="1"/>
    <d v="2026-01-25T00:00:00"/>
    <n v="1"/>
    <x v="0"/>
    <x v="0"/>
    <s v="IDR"/>
    <s v="1800000592"/>
    <n v="93866500"/>
    <s v="Penagihan Penyediaan Air Proses Sept - Des 2025"/>
    <d v="2025-12-26T00:00:00"/>
    <s v="1800000592"/>
    <x v="6"/>
  </r>
  <r>
    <n v="100007"/>
    <x v="50"/>
    <x v="0"/>
    <s v="1400000023"/>
    <s v="11121161"/>
    <s v="Penagihan Penyediaan Air Proses&amp;bersih Des25"/>
    <d v="2026-01-26T00:00:00"/>
    <d v="2026-01-26T00:00:00"/>
    <x v="0"/>
    <x v="1"/>
    <d v="2026-01-25T00:00:00"/>
    <n v="1"/>
    <x v="0"/>
    <x v="0"/>
    <s v="IDR"/>
    <s v="1800000591"/>
    <n v="100708400"/>
    <s v="Penagihan Penyediaan Air Bersih Sept - Des 2025"/>
    <d v="2025-12-26T00:00:00"/>
    <s v="1800000591"/>
    <x v="6"/>
  </r>
  <r>
    <n v="101490"/>
    <x v="15"/>
    <x v="0"/>
    <s v="0100000838"/>
    <n v="0"/>
    <n v="0"/>
    <d v="2026-01-27T00:00:00"/>
    <d v="2026-01-27T00:00:00"/>
    <x v="0"/>
    <x v="1"/>
    <d v="2026-01-23T00:00:00"/>
    <n v="4"/>
    <x v="0"/>
    <x v="0"/>
    <s v="IDR"/>
    <s v="1400010325"/>
    <n v="20244"/>
    <s v="Kurang Bayar PPH 23 Biaya Pemusnahan Limbah RDF ex"/>
    <d v="2026-01-23T00:00:00"/>
    <s v="1800000868"/>
    <x v="12"/>
  </r>
  <r>
    <n v="101490"/>
    <x v="15"/>
    <x v="0"/>
    <s v="0100000838"/>
    <n v="0"/>
    <n v="0"/>
    <d v="2026-01-27T00:00:00"/>
    <d v="2026-01-27T00:00:00"/>
    <x v="0"/>
    <x v="1"/>
    <d v="2026-01-23T00:00:00"/>
    <n v="4"/>
    <x v="0"/>
    <x v="0"/>
    <s v="IDR"/>
    <s v="1400010326"/>
    <n v="80800"/>
    <s v="Kurang Bayar PPH 23 Biaya Pemusnahan Limbah Sludge"/>
    <d v="2026-01-23T00:00:00"/>
    <s v="1800000869"/>
    <x v="12"/>
  </r>
  <r>
    <n v="101490"/>
    <x v="15"/>
    <x v="0"/>
    <s v="0100000838"/>
    <n v="0"/>
    <n v="0"/>
    <d v="2026-01-27T00:00:00"/>
    <d v="2026-01-27T00:00:00"/>
    <x v="0"/>
    <x v="1"/>
    <d v="2026-01-23T00:00:00"/>
    <n v="4"/>
    <x v="0"/>
    <x v="0"/>
    <s v="IDR"/>
    <s v="1400010327"/>
    <n v="181090"/>
    <s v="Kurang Bayar PPH 23 Biaya Pemusnahan Limbah Bottom"/>
    <d v="2026-01-23T00:00:00"/>
    <s v="1800000866"/>
    <x v="12"/>
  </r>
  <r>
    <n v="101490"/>
    <x v="15"/>
    <x v="0"/>
    <s v="0100000838"/>
    <n v="0"/>
    <n v="0"/>
    <d v="2026-01-27T00:00:00"/>
    <d v="2026-01-27T00:00:00"/>
    <x v="0"/>
    <x v="1"/>
    <d v="2026-01-23T00:00:00"/>
    <n v="4"/>
    <x v="0"/>
    <x v="0"/>
    <s v="IDR"/>
    <s v="1400010328"/>
    <n v="294120"/>
    <s v="Kurang Bayar PPH 23 Biaya Pemusnahan Limbah Sludge"/>
    <d v="2026-01-23T00:00:00"/>
    <s v="1800000871"/>
    <x v="12"/>
  </r>
  <r>
    <n v="100001"/>
    <x v="23"/>
    <x v="1"/>
    <s v="1400011848"/>
    <s v="11125421"/>
    <s v="PAID BY CMS BANK SYARIAH INDONESIA KC SURABAYA BAS"/>
    <d v="2026-01-27T00:00:00"/>
    <d v="2026-01-27T00:00:00"/>
    <x v="0"/>
    <x v="1"/>
    <d v="2026-01-30T00:00:00"/>
    <n v="-3"/>
    <x v="1"/>
    <x v="0"/>
    <s v="IDR"/>
    <s v="1800000890"/>
    <n v="392302"/>
    <s v="TAGIHAN LISTRIK KOPERASI KONSUMEN KWSG - DES 25"/>
    <d v="2025-12-31T00:00:00"/>
    <s v="1800000890"/>
    <x v="1"/>
  </r>
  <r>
    <n v="100001"/>
    <x v="23"/>
    <x v="1"/>
    <s v="1400011849"/>
    <s v="11125421"/>
    <s v="PAID BY CMS BANK SYARIAH INDONESIA KC SURABAYA BAS"/>
    <d v="2026-01-27T00:00:00"/>
    <d v="2026-01-27T00:00:00"/>
    <x v="0"/>
    <x v="1"/>
    <d v="2026-01-30T00:00:00"/>
    <n v="-3"/>
    <x v="1"/>
    <x v="0"/>
    <s v="IDR"/>
    <s v="1800000812"/>
    <n v="433101"/>
    <s v="TAGIHAN LISTRIK KOPERASI KONSUMEN KWSG - NOV 25"/>
    <d v="2025-12-31T00:00:00"/>
    <s v="1800000812"/>
    <x v="1"/>
  </r>
  <r>
    <n v="101490"/>
    <x v="15"/>
    <x v="0"/>
    <s v="0100000838"/>
    <n v="0"/>
    <n v="0"/>
    <d v="2026-01-27T00:00:00"/>
    <d v="2026-01-27T00:00:00"/>
    <x v="0"/>
    <x v="1"/>
    <d v="2026-01-23T00:00:00"/>
    <n v="4"/>
    <x v="0"/>
    <x v="0"/>
    <s v="IDR"/>
    <s v="1400010329"/>
    <n v="456840"/>
    <s v="Kurang Bayar PPH 23 Biaya Pemusnahan Limbah Karbon"/>
    <d v="2026-01-23T00:00:00"/>
    <s v="1800000867"/>
    <x v="12"/>
  </r>
  <r>
    <n v="101490"/>
    <x v="15"/>
    <x v="0"/>
    <s v="0100000838"/>
    <n v="0"/>
    <n v="0"/>
    <d v="2026-01-27T00:00:00"/>
    <d v="2026-01-27T00:00:00"/>
    <x v="0"/>
    <x v="1"/>
    <d v="2026-01-23T00:00:00"/>
    <n v="4"/>
    <x v="0"/>
    <x v="0"/>
    <s v="IDR"/>
    <s v="1400010330"/>
    <n v="650544"/>
    <s v="Kurang Bayar PPH 23 Biaya Pemusnahan Limbah Sludge"/>
    <d v="2026-01-23T00:00:00"/>
    <s v="1800000870"/>
    <x v="12"/>
  </r>
  <r>
    <n v="101490"/>
    <x v="15"/>
    <x v="0"/>
    <s v="0100000838"/>
    <n v="0"/>
    <n v="0"/>
    <d v="2026-01-27T00:00:00"/>
    <d v="2026-01-27T00:00:00"/>
    <x v="0"/>
    <x v="1"/>
    <d v="2026-01-23T00:00:00"/>
    <n v="4"/>
    <x v="0"/>
    <x v="0"/>
    <s v="IDR"/>
    <s v="1400010331"/>
    <n v="700634"/>
    <s v="Kurang Bayar PPH 23 Biaya Pemusnahan Limbah FA-BA"/>
    <d v="2026-01-23T00:00:00"/>
    <s v="1800000865"/>
    <x v="12"/>
  </r>
  <r>
    <n v="100018"/>
    <x v="35"/>
    <x v="1"/>
    <s v="1400000028"/>
    <s v="11125421"/>
    <s v="PAID BY CMS BANK SYARIAH INDONESIA KC SURABAYA BAS"/>
    <d v="2026-01-28T00:00:00"/>
    <d v="2026-01-28T00:00:00"/>
    <x v="0"/>
    <x v="1"/>
    <d v="2026-01-30T00:00:00"/>
    <n v="-2"/>
    <x v="1"/>
    <x v="0"/>
    <s v="IDR"/>
    <s v="1800000569"/>
    <n v="11620509"/>
    <s v="Pot. Gaji Kary. Penugasan SIG - SMBR 11.2025"/>
    <d v="2025-12-31T00:00:00"/>
    <s v="1800000569"/>
    <x v="3"/>
  </r>
  <r>
    <n v="100001"/>
    <x v="23"/>
    <x v="1"/>
    <s v="1400000029"/>
    <s v="11125421"/>
    <s v="PAID BY CMS BANK SYARIAH INDONESIA KC SURABAYA BAS"/>
    <d v="2026-01-28T00:00:00"/>
    <d v="2026-01-28T00:00:00"/>
    <x v="0"/>
    <x v="1"/>
    <d v="2026-01-30T00:00:00"/>
    <n v="-2"/>
    <x v="1"/>
    <x v="0"/>
    <s v="IDR"/>
    <s v="1800000581"/>
    <n v="13674600"/>
    <s v="Penagihan Penyediaan Air Bersih Sept - Des 2025"/>
    <d v="2025-12-31T00:00:00"/>
    <s v="1800000581"/>
    <x v="6"/>
  </r>
  <r>
    <n v="100160"/>
    <x v="103"/>
    <x v="1"/>
    <s v="1400000030"/>
    <s v="11121161"/>
    <s v="PAID BY CMS BANK MANDIRI KC GRESIK RN 2100001887"/>
    <d v="2026-01-28T00:00:00"/>
    <d v="2026-01-28T00:00:00"/>
    <x v="0"/>
    <x v="1"/>
    <d v="2026-01-30T00:00:00"/>
    <n v="-2"/>
    <x v="1"/>
    <x v="0"/>
    <s v="IDR"/>
    <s v="1800000557"/>
    <n v="19399100"/>
    <s v="Penagihan Penyediaan Air Bersih September 2025"/>
    <d v="2025-12-31T00:00:00"/>
    <s v="1800000557"/>
    <x v="6"/>
  </r>
  <r>
    <n v="100031"/>
    <x v="42"/>
    <x v="0"/>
    <s v="1400012647"/>
    <s v="11121161"/>
    <s v="Tagihan Listrik DAB Nov 25"/>
    <d v="2026-01-29T00:00:00"/>
    <d v="2026-01-29T00:00:00"/>
    <x v="0"/>
    <x v="1"/>
    <d v="2026-01-30T00:00:00"/>
    <n v="-1"/>
    <x v="1"/>
    <x v="0"/>
    <s v="IDR"/>
    <s v="1800000826"/>
    <n v="203239"/>
    <s v="Tagihan Listrik DAB Nov 25"/>
    <d v="2025-12-31T00:00:00"/>
    <s v="1800000826"/>
    <x v="1"/>
  </r>
  <r>
    <n v="100031"/>
    <x v="42"/>
    <x v="0"/>
    <s v="1400000031"/>
    <s v="11121161"/>
    <s v="Penagihan Penyediaan Air Bersih Sept - Des 2025"/>
    <d v="2026-01-29T00:00:00"/>
    <d v="2026-01-29T00:00:00"/>
    <x v="0"/>
    <x v="1"/>
    <d v="2026-01-30T00:00:00"/>
    <n v="-1"/>
    <x v="1"/>
    <x v="0"/>
    <s v="IDR"/>
    <s v="1800000593"/>
    <n v="2792700"/>
    <s v="Penagihan Penyediaan Air Bersih Sept - Des 2025"/>
    <d v="2025-12-31T00:00:00"/>
    <s v="1800000593"/>
    <x v="6"/>
  </r>
  <r>
    <n v="100126"/>
    <x v="12"/>
    <x v="0"/>
    <s v="1400012650"/>
    <s v="11121161"/>
    <n v="0"/>
    <d v="2026-01-29T00:00:00"/>
    <d v="2026-01-29T00:00:00"/>
    <x v="0"/>
    <x v="1"/>
    <d v="2026-01-21T00:00:00"/>
    <n v="8"/>
    <x v="0"/>
    <x v="0"/>
    <s v="IDR"/>
    <s v="1400010332"/>
    <n v="7010498"/>
    <s v="Kurang bayar biaya Pemusnahan Limbah SBE ex PT TMI"/>
    <d v="2026-01-21T00:00:00"/>
    <s v="1800000595"/>
    <x v="0"/>
  </r>
  <r>
    <n v="101284"/>
    <x v="54"/>
    <x v="1"/>
    <s v="1400000033"/>
    <s v="11121161"/>
    <s v="Bayar pembayaran Kerjasama Sewa Gedung Termin 3"/>
    <d v="2026-01-29T00:00:00"/>
    <d v="2026-01-29T00:00:00"/>
    <x v="0"/>
    <x v="1"/>
    <d v="2020-05-21T00:00:00"/>
    <n v="2079"/>
    <x v="6"/>
    <x v="5"/>
    <s v="IDR"/>
    <s v="1800000435"/>
    <n v="38062405"/>
    <s v="Pembayaran Kerjasama Sewa Gedung Termin 3 (SMI)"/>
    <d v="2020-04-21T00:00:00"/>
    <s v="1800000435"/>
    <x v="7"/>
  </r>
  <r>
    <n v="100126"/>
    <x v="12"/>
    <x v="0"/>
    <s v="1400012649"/>
    <s v="11121161"/>
    <s v="PAID BY CMS BANK MANDIRI KC GRESIK RN 7100000865"/>
    <d v="2026-01-29T00:00:00"/>
    <d v="2026-01-29T00:00:00"/>
    <x v="0"/>
    <x v="1"/>
    <d v="2025-11-30T00:00:00"/>
    <n v="60"/>
    <x v="5"/>
    <x v="4"/>
    <s v="IDR"/>
    <s v="1800000716"/>
    <n v="57321066"/>
    <s v="Biaya Pemusnahan Limbah FA-BA ex PT TMI_Agustus"/>
    <d v="2025-10-31T00:00:00"/>
    <s v="1800000716"/>
    <x v="0"/>
  </r>
  <r>
    <n v="101284"/>
    <x v="54"/>
    <x v="1"/>
    <s v="1400000035"/>
    <s v="11121161"/>
    <s v="Pemakaian  Air Bersih  Periode Maret  2019"/>
    <d v="2026-01-29T00:00:00"/>
    <d v="2026-01-29T00:00:00"/>
    <x v="0"/>
    <x v="1"/>
    <d v="2019-04-25T00:00:00"/>
    <n v="2471"/>
    <x v="6"/>
    <x v="5"/>
    <s v="IDR"/>
    <s v="1800000547"/>
    <n v="61575661"/>
    <s v="Pemakaian  Air Bersih  Periode Maret  2019"/>
    <d v="2019-03-26T00:00:00"/>
    <s v="1800000547"/>
    <x v="6"/>
  </r>
  <r>
    <n v="100712"/>
    <x v="51"/>
    <x v="0"/>
    <s v="1400012648"/>
    <s v="11121161"/>
    <s v="PAID BY CMS BANK MANDIRI KC GRESIK RN 7100001009"/>
    <d v="2026-01-29T00:00:00"/>
    <d v="2026-01-29T00:00:00"/>
    <x v="0"/>
    <x v="1"/>
    <d v="2026-01-30T00:00:00"/>
    <n v="-1"/>
    <x v="1"/>
    <x v="0"/>
    <s v="IDR"/>
    <s v="1800000841"/>
    <n v="92774022"/>
    <s v="Biaya Pemusnahan Limbah FA-BA ex PT ANT"/>
    <d v="2025-12-31T00:00:00"/>
    <s v="1800000841"/>
    <x v="0"/>
  </r>
  <r>
    <n v="101284"/>
    <x v="54"/>
    <x v="1"/>
    <s v="1400000034"/>
    <s v="11121161"/>
    <s v="Tagihan Gaji Pegawai bulan Jan - Nop. 2018"/>
    <d v="2026-01-29T00:00:00"/>
    <d v="2026-01-29T00:00:00"/>
    <x v="0"/>
    <x v="1"/>
    <d v="2019-03-02T00:00:00"/>
    <n v="2525"/>
    <x v="6"/>
    <x v="5"/>
    <s v="IDR"/>
    <s v="1800000193"/>
    <n v="100361934"/>
    <s v="Tagihan Gaji Pegawai bulan Jan - Nop. 2018"/>
    <d v="2019-01-31T00:00:00"/>
    <s v="1800000193"/>
    <x v="3"/>
  </r>
  <r>
    <n v="101284"/>
    <x v="54"/>
    <x v="1"/>
    <s v="1400000040"/>
    <s v="11125421"/>
    <s v="PAID BY CMS BANK SYARIAH INDONESIA KC SURABAYA BAS"/>
    <d v="2026-01-30T00:00:00"/>
    <d v="2026-01-30T00:00:00"/>
    <x v="0"/>
    <x v="1"/>
    <d v="2026-01-30T00:00:00"/>
    <n v="0"/>
    <x v="0"/>
    <x v="0"/>
    <s v="IDR"/>
    <s v="1800000555"/>
    <n v="348915"/>
    <s v="Tagihan Listrik Lt 3-4 GUSI - Desember 2025"/>
    <d v="2025-12-31T00:00:00"/>
    <s v="1800000555"/>
    <x v="1"/>
  </r>
  <r>
    <n v="101973"/>
    <x v="191"/>
    <x v="0"/>
    <s v="1400000037"/>
    <s v="11121161"/>
    <s v=" bayar kwitansi Uji XRF CaO - Jan 26"/>
    <d v="2026-01-30T00:00:00"/>
    <d v="2026-01-30T00:00:00"/>
    <x v="0"/>
    <x v="1"/>
    <d v="2026-01-30T00:00:00"/>
    <n v="0"/>
    <x v="0"/>
    <x v="0"/>
    <s v="IDR"/>
    <s v="1800000034"/>
    <n v="468700"/>
    <s v="Kwitansi Uji XRF CaO - Jan 26"/>
    <d v="2026-01-30T00:00:00"/>
    <s v="1800000034"/>
    <x v="11"/>
  </r>
  <r>
    <n v="101284"/>
    <x v="54"/>
    <x v="1"/>
    <s v="1400000039"/>
    <s v="11125421"/>
    <s v="PAID BY CMS BANK SYARIAH INDONESIA KC SURABAYA BAS"/>
    <d v="2026-01-30T00:00:00"/>
    <d v="2026-01-30T00:00:00"/>
    <x v="0"/>
    <x v="1"/>
    <d v="2026-01-30T00:00:00"/>
    <n v="0"/>
    <x v="0"/>
    <x v="0"/>
    <s v="IDR"/>
    <s v="1800000553"/>
    <n v="724930"/>
    <s v="Tagihan Listrik ATM Mandiri GUSI - Desember 2025"/>
    <d v="2025-12-31T00:00:00"/>
    <s v="1800000553"/>
    <x v="1"/>
  </r>
  <r>
    <n v="101284"/>
    <x v="54"/>
    <x v="1"/>
    <s v="1400000038"/>
    <s v="11125421"/>
    <s v="PAID BY CMS BANK SYARIAH INDONESIA KC SURABAYA BAS"/>
    <d v="2026-01-30T00:00:00"/>
    <d v="2026-01-30T00:00:00"/>
    <x v="0"/>
    <x v="1"/>
    <d v="2026-01-30T00:00:00"/>
    <n v="0"/>
    <x v="0"/>
    <x v="0"/>
    <s v="IDR"/>
    <s v="1800000554"/>
    <n v="917309"/>
    <s v="Tagihan Listrik Kopi Killen GUSI - Desember 2025"/>
    <d v="2025-12-31T00:00:00"/>
    <s v="1800000554"/>
    <x v="1"/>
  </r>
  <r>
    <n v="100003"/>
    <x v="44"/>
    <x v="1"/>
    <s v="1400000041"/>
    <s v="11121161"/>
    <s v="PAID BY CMS BANK MANDIRI KC GRESIK RN 2100001893"/>
    <d v="2026-01-30T00:00:00"/>
    <d v="2026-01-30T00:00:00"/>
    <x v="0"/>
    <x v="1"/>
    <d v="2026-01-30T00:00:00"/>
    <n v="0"/>
    <x v="0"/>
    <x v="0"/>
    <s v="IDR"/>
    <s v="1800000595"/>
    <n v="2364700"/>
    <s v="Penagihan Penyediaan Air Bersih Sept - Des 2025"/>
    <d v="2025-12-31T00:00:00"/>
    <s v="1800000595"/>
    <x v="6"/>
  </r>
  <r>
    <n v="100160"/>
    <x v="103"/>
    <x v="1"/>
    <s v="1400000036"/>
    <s v="11121161"/>
    <s v="PAID BY CMS BANK MANDIRI KC GRESIK RN 2100001888"/>
    <d v="2026-01-30T00:00:00"/>
    <d v="2026-01-30T00:00:00"/>
    <x v="0"/>
    <x v="1"/>
    <d v="2026-01-30T00:00:00"/>
    <n v="0"/>
    <x v="0"/>
    <x v="0"/>
    <s v="IDR"/>
    <s v="1800000558"/>
    <n v="20233700"/>
    <s v="Penagihan Penyediaan Air Bersih Oktober 2025"/>
    <d v="2025-12-31T00:00:00"/>
    <s v="1800000558"/>
    <x v="6"/>
  </r>
  <r>
    <n v="101974"/>
    <x v="192"/>
    <x v="0"/>
    <s v="1400000042"/>
    <s v="11121161"/>
    <s v="kwitansi Uji Pngkt Semu, Blaine, settime - Jan26"/>
    <d v="2026-01-31T00:00:00"/>
    <d v="2026-01-31T00:00:00"/>
    <x v="0"/>
    <x v="1"/>
    <d v="2026-01-31T00:00:00"/>
    <n v="0"/>
    <x v="0"/>
    <x v="0"/>
    <s v="IDR"/>
    <s v="1800000036"/>
    <n v="198380"/>
    <s v="Kwitansi Uji Pngkt Semu, Blaine, Settime - Jan 26"/>
    <d v="2026-01-31T00:00:00"/>
    <s v="1800000036"/>
    <x v="11"/>
  </r>
  <r>
    <n v="101972"/>
    <x v="193"/>
    <x v="0"/>
    <s v="1400000032"/>
    <s v="11121161"/>
    <s v="Bayar kwitansi Uji XRF SCBA - Jan 26"/>
    <d v="2026-01-31T00:00:00"/>
    <d v="2026-01-31T00:00:00"/>
    <x v="0"/>
    <x v="1"/>
    <d v="2026-01-31T00:00:00"/>
    <n v="0"/>
    <x v="0"/>
    <x v="0"/>
    <s v="IDR"/>
    <s v="1800000033"/>
    <n v="468700"/>
    <s v="Kwitansi Uji XRF SCBA - Jan 26"/>
    <d v="2026-01-31T00:00:00"/>
    <s v="1800000033"/>
    <x v="11"/>
  </r>
  <r>
    <n v="101734"/>
    <x v="92"/>
    <x v="0"/>
    <s v="1400000020"/>
    <s v="11121161"/>
    <s v="Bayar kwitansi Uji XRF Pasir - Jan 26"/>
    <d v="2026-01-31T00:00:00"/>
    <d v="2026-01-31T00:00:00"/>
    <x v="0"/>
    <x v="1"/>
    <d v="2026-01-31T00:00:00"/>
    <n v="0"/>
    <x v="0"/>
    <x v="0"/>
    <s v="IDR"/>
    <s v="1800000004"/>
    <n v="1406100"/>
    <s v="Kwitansi Uji XRF Pasir - Jan 26"/>
    <d v="2026-01-31T00:00:00"/>
    <s v="1800000004"/>
    <x v="11"/>
  </r>
  <r>
    <n v="100137"/>
    <x v="4"/>
    <x v="1"/>
    <s v="1400000043"/>
    <s v="11121871"/>
    <s v="SWEEPING GRESIK"/>
    <d v="2026-02-02T00:00:00"/>
    <d v="2026-02-02T00:00:00"/>
    <x v="1"/>
    <x v="1"/>
    <d v="2026-01-23T00:00:00"/>
    <n v="10"/>
    <x v="0"/>
    <x v="0"/>
    <s v="IDR"/>
    <s v="1400000017"/>
    <n v="12500000000"/>
    <s v=" PEMBAYARAN POKOK SHL GRESIK 26 SEPT 2018"/>
    <d v="2026-01-23T00:00:00"/>
    <s v="1800001507"/>
    <x v="2"/>
  </r>
  <r>
    <n v="100733"/>
    <x v="49"/>
    <x v="0"/>
    <s v="0100001218"/>
    <n v="0"/>
    <n v="0"/>
    <d v="2026-02-03T00:00:00"/>
    <d v="2026-02-03T00:00:00"/>
    <x v="1"/>
    <x v="1"/>
    <d v="2026-01-23T00:00:00"/>
    <n v="11"/>
    <x v="0"/>
    <x v="0"/>
    <s v="IDR"/>
    <s v="1400010576"/>
    <n v="117128"/>
    <s v="Kurang Bayar PPH 23 Biaya Pemusnahan Limbah SBE ex"/>
    <d v="2026-01-23T00:00:00"/>
    <s v="1800000851"/>
    <x v="12"/>
  </r>
  <r>
    <n v="100733"/>
    <x v="49"/>
    <x v="0"/>
    <s v="0100001218"/>
    <n v="0"/>
    <n v="0"/>
    <d v="2026-02-03T00:00:00"/>
    <d v="2026-02-03T00:00:00"/>
    <x v="1"/>
    <x v="1"/>
    <d v="2026-01-23T00:00:00"/>
    <n v="11"/>
    <x v="0"/>
    <x v="0"/>
    <s v="IDR"/>
    <s v="1400010578"/>
    <n v="196560"/>
    <s v="Kurang Bayar PPH 23 Biaya Pemusnahan Limbah Sludge"/>
    <d v="2026-01-23T00:00:00"/>
    <s v="1800000850"/>
    <x v="12"/>
  </r>
  <r>
    <n v="100733"/>
    <x v="49"/>
    <x v="0"/>
    <s v="0100001218"/>
    <n v="0"/>
    <n v="0"/>
    <d v="2026-02-03T00:00:00"/>
    <d v="2026-02-03T00:00:00"/>
    <x v="1"/>
    <x v="1"/>
    <d v="2026-01-23T00:00:00"/>
    <n v="11"/>
    <x v="0"/>
    <x v="0"/>
    <s v="IDR"/>
    <s v="1400010577"/>
    <n v="290300"/>
    <s v="Kurang Bayar PPH 23 Biaya Pemusnahan Limbah Karbon"/>
    <d v="2026-01-23T00:00:00"/>
    <s v="1800000849"/>
    <x v="12"/>
  </r>
  <r>
    <n v="100001"/>
    <x v="23"/>
    <x v="1"/>
    <s v="0100000930"/>
    <n v="0"/>
    <n v="0"/>
    <d v="2026-02-03T00:00:00"/>
    <d v="2026-02-03T00:00:00"/>
    <x v="1"/>
    <x v="1"/>
    <d v="2026-01-30T00:00:00"/>
    <n v="4"/>
    <x v="0"/>
    <x v="0"/>
    <s v="IDR"/>
    <s v="1400000029"/>
    <n v="1519400"/>
    <s v="1800000581 RESIDUAL"/>
    <d v="2025-12-31T00:00:00"/>
    <s v="1800000581"/>
    <x v="12"/>
  </r>
  <r>
    <n v="100733"/>
    <x v="49"/>
    <x v="0"/>
    <s v="0100001218"/>
    <n v="0"/>
    <n v="0"/>
    <d v="2026-02-03T00:00:00"/>
    <d v="2026-02-03T00:00:00"/>
    <x v="1"/>
    <x v="1"/>
    <d v="2026-01-23T00:00:00"/>
    <n v="11"/>
    <x v="0"/>
    <x v="0"/>
    <s v="IDR"/>
    <s v="1400010575"/>
    <n v="4203210"/>
    <s v="Kurang Bayar PPH 23 Biaya Pemusnahan Limbah FA-BA"/>
    <d v="2026-01-23T00:00:00"/>
    <s v="1800000848"/>
    <x v="12"/>
  </r>
  <r>
    <n v="100146"/>
    <x v="2"/>
    <x v="0"/>
    <s v="1400015239"/>
    <s v="11125421"/>
    <s v="PAID BY CMS BANK SYARIAH INDONESIA KC SURABAYA BAS"/>
    <d v="2026-02-04T00:00:00"/>
    <d v="2026-02-04T00:00:00"/>
    <x v="1"/>
    <x v="1"/>
    <d v="2026-01-30T00:00:00"/>
    <n v="5"/>
    <x v="0"/>
    <x v="0"/>
    <s v="IDR"/>
    <s v="1800000853"/>
    <n v="3379950"/>
    <s v="Biaya Pemusnahan Limbah Resin ex PT KMA"/>
    <d v="2025-12-31T00:00:00"/>
    <s v="1800000853"/>
    <x v="0"/>
  </r>
  <r>
    <n v="100146"/>
    <x v="2"/>
    <x v="0"/>
    <s v="1400015238"/>
    <s v="11125421"/>
    <s v="PAID BY CMS BANK SYARIAH INDONESIA KC SURABAYA BAS"/>
    <d v="2026-02-04T00:00:00"/>
    <d v="2026-02-04T00:00:00"/>
    <x v="1"/>
    <x v="1"/>
    <d v="2026-01-30T00:00:00"/>
    <n v="5"/>
    <x v="0"/>
    <x v="0"/>
    <s v="IDR"/>
    <s v="1800000852"/>
    <n v="18534447"/>
    <s v="Biaya Pemusnahan Limbah FA-BA ex PT KMA"/>
    <d v="2025-12-31T00:00:00"/>
    <s v="1800000852"/>
    <x v="0"/>
  </r>
  <r>
    <n v="101118"/>
    <x v="53"/>
    <x v="0"/>
    <s v="1400015220"/>
    <s v="11125421"/>
    <s v="PAID BY CMS BANK SYARIAH INDONESIA KC SURABAYA BAS"/>
    <d v="2026-02-04T00:00:00"/>
    <d v="2026-02-04T00:00:00"/>
    <x v="1"/>
    <x v="1"/>
    <d v="2026-01-30T00:00:00"/>
    <n v="5"/>
    <x v="0"/>
    <x v="0"/>
    <s v="IDR"/>
    <s v="1800000877"/>
    <n v="92891871"/>
    <s v="Biaya Pemusnahan Limbah Bottom Ash ex PT SPD"/>
    <d v="2025-12-31T00:00:00"/>
    <s v="1800000877"/>
    <x v="0"/>
  </r>
  <r>
    <n v="101985"/>
    <x v="194"/>
    <x v="0"/>
    <s v="1400000044"/>
    <s v="11126101"/>
    <s v="/INV/F/4032/025 LAY SHOP, LDA PT. BANK MANDIRI DIL"/>
    <d v="2026-02-05T00:00:00"/>
    <d v="2026-02-05T00:00:00"/>
    <x v="1"/>
    <x v="1"/>
    <d v="2026-02-05T00:00:00"/>
    <n v="0"/>
    <x v="0"/>
    <x v="0"/>
    <s v="USD"/>
    <s v="1800000041"/>
    <n v="32.85"/>
    <s v="Receipt Test gravity, eternity, compre. water cont"/>
    <d v="2026-02-05T00:00:00"/>
    <s v="1800000041"/>
    <x v="11"/>
  </r>
  <r>
    <n v="101284"/>
    <x v="54"/>
    <x v="1"/>
    <s v="1400000045"/>
    <s v="11125421"/>
    <s v="PAID BY CMS BANK SYARIAH INDONESIA KC SURABAYA BAS"/>
    <d v="2026-02-06T00:00:00"/>
    <d v="2026-02-06T00:00:00"/>
    <x v="1"/>
    <x v="1"/>
    <d v="2026-01-30T00:00:00"/>
    <n v="7"/>
    <x v="0"/>
    <x v="0"/>
    <s v="IDR"/>
    <s v="1800000571"/>
    <n v="6710907"/>
    <s v="Pot. Gaji Kary. Penugasan SIG - SMI 11.2025"/>
    <d v="2025-12-31T00:00:00"/>
    <s v="1800000571"/>
    <x v="3"/>
  </r>
  <r>
    <n v="101284"/>
    <x v="54"/>
    <x v="1"/>
    <s v="1400016305"/>
    <s v="11125421"/>
    <s v="PAID BY CMS BANK SYARIAH INDONESIA KC SURABAYA BAS"/>
    <d v="2026-02-06T00:00:00"/>
    <d v="2026-02-06T00:00:00"/>
    <x v="1"/>
    <x v="1"/>
    <d v="2026-01-30T00:00:00"/>
    <n v="7"/>
    <x v="0"/>
    <x v="0"/>
    <s v="IDR"/>
    <s v="1800000827"/>
    <n v="17565553"/>
    <s v="Tagihan Listrik SMI Nov 25"/>
    <d v="2025-12-31T00:00:00"/>
    <s v="1800000827"/>
    <x v="1"/>
  </r>
  <r>
    <n v="101917"/>
    <x v="150"/>
    <x v="0"/>
    <s v="1400016002"/>
    <s v="11125421"/>
    <s v="PAID BY CMS BANK SYARIAH INDONESIA KC SURABAYA BAS"/>
    <d v="2026-02-06T00:00:00"/>
    <d v="2026-02-06T00:00:00"/>
    <x v="1"/>
    <x v="1"/>
    <d v="2026-01-30T00:00:00"/>
    <n v="7"/>
    <x v="0"/>
    <x v="0"/>
    <s v="IDR"/>
    <s v="1800000855"/>
    <n v="66429948"/>
    <s v="Biaya Pemusnahan Produk Platform [AM] ex PT DESI"/>
    <d v="2025-12-31T00:00:00"/>
    <s v="1800000855"/>
    <x v="0"/>
  </r>
  <r>
    <n v="100001"/>
    <x v="23"/>
    <x v="1"/>
    <s v="1400000046"/>
    <s v="11121161"/>
    <s v="PAID BY CMS BANK MANDIRI KC GRESIK RN 2100001874"/>
    <d v="2026-02-09T00:00:00"/>
    <d v="2026-02-09T00:00:00"/>
    <x v="1"/>
    <x v="1"/>
    <d v="2026-01-30T00:00:00"/>
    <n v="10"/>
    <x v="0"/>
    <x v="0"/>
    <s v="IDR"/>
    <s v="1800000561"/>
    <n v="7689061"/>
    <s v="Pot. Gaji Kary. Penugasan SIG - KWSG 11.2025"/>
    <d v="2025-12-31T00:00:00"/>
    <s v="1800000561"/>
    <x v="3"/>
  </r>
  <r>
    <n v="100069"/>
    <x v="14"/>
    <x v="0"/>
    <s v="1400017757"/>
    <s v="11121161"/>
    <s v="TAGIHAN LISTRIK ATM &amp; KANTR MDR - JULI25"/>
    <d v="2026-02-10T00:00:00"/>
    <d v="2026-02-10T00:00:00"/>
    <x v="1"/>
    <x v="1"/>
    <d v="2025-09-30T00:00:00"/>
    <n v="133"/>
    <x v="2"/>
    <x v="1"/>
    <s v="IDR"/>
    <s v="1800000534"/>
    <n v="579560"/>
    <s v="TAGIHAN LISTRIK ATM KPSI BANK MANDIRI - Juli 25"/>
    <d v="2025-08-31T00:00:00"/>
    <s v="1800000534"/>
    <x v="1"/>
  </r>
  <r>
    <n v="101490"/>
    <x v="15"/>
    <x v="0"/>
    <s v="1400017616"/>
    <s v="11125421"/>
    <s v="PAID BY CMS BANK SYARIAH INDONESIA KC SURABAYA BAS"/>
    <d v="2026-02-10T00:00:00"/>
    <d v="2026-02-10T00:00:00"/>
    <x v="1"/>
    <x v="1"/>
    <d v="2026-03-02T00:00:00"/>
    <n v="-20"/>
    <x v="1"/>
    <x v="0"/>
    <s v="IDR"/>
    <s v="1800000043"/>
    <n v="2236353"/>
    <s v="Biaya Pemusnahan Limbah RDF ex PT PBI"/>
    <d v="2026-01-31T00:00:00"/>
    <s v="1800000043"/>
    <x v="0"/>
  </r>
  <r>
    <n v="100069"/>
    <x v="14"/>
    <x v="0"/>
    <s v="1400017757"/>
    <s v="11121161"/>
    <s v="TAGIHAN LISTRIK ATM &amp; KANTR MDR - JULI25"/>
    <d v="2026-02-10T00:00:00"/>
    <d v="2026-02-10T00:00:00"/>
    <x v="1"/>
    <x v="1"/>
    <d v="2025-09-30T00:00:00"/>
    <n v="133"/>
    <x v="2"/>
    <x v="1"/>
    <s v="IDR"/>
    <s v="1800000535"/>
    <n v="2859095"/>
    <s v="TAGIHAN LISTRIK KCP BANK MANDIRI - Juli 25"/>
    <d v="2025-08-31T00:00:00"/>
    <s v="1800000535"/>
    <x v="1"/>
  </r>
  <r>
    <n v="100672"/>
    <x v="18"/>
    <x v="0"/>
    <s v="1400017596"/>
    <s v="11121161"/>
    <n v="0"/>
    <d v="2026-02-10T00:00:00"/>
    <d v="2026-02-10T00:00:00"/>
    <x v="1"/>
    <x v="1"/>
    <d v="2025-12-31T00:00:00"/>
    <n v="41"/>
    <x v="4"/>
    <x v="3"/>
    <s v="IDR"/>
    <s v="1400152947"/>
    <n v="5000000"/>
    <s v="Kurang bayar biaya Pemusnahan Limbah SBE ex PT LEW"/>
    <d v="2025-12-31T00:00:00"/>
    <s v="1800000266"/>
    <x v="0"/>
  </r>
  <r>
    <n v="101490"/>
    <x v="15"/>
    <x v="0"/>
    <s v="1400017614"/>
    <s v="11125421"/>
    <s v="PAID BY CMS BANK SYARIAH INDONESIA KC SURABAYA BAS"/>
    <d v="2026-02-10T00:00:00"/>
    <d v="2026-02-10T00:00:00"/>
    <x v="1"/>
    <x v="1"/>
    <d v="2026-03-02T00:00:00"/>
    <n v="-20"/>
    <x v="1"/>
    <x v="0"/>
    <s v="IDR"/>
    <s v="1800000042"/>
    <n v="5333370"/>
    <s v="Biaya Pemusnahan Limbah Karbon Aktif ex PT PBI"/>
    <d v="2026-01-31T00:00:00"/>
    <s v="1800000042"/>
    <x v="0"/>
  </r>
  <r>
    <n v="101490"/>
    <x v="15"/>
    <x v="0"/>
    <s v="1400017617"/>
    <s v="11125421"/>
    <s v="PAID BY CMS BANK SYARIAH INDONESIA KC SURABAYA BAS"/>
    <d v="2026-02-10T00:00:00"/>
    <d v="2026-02-10T00:00:00"/>
    <x v="1"/>
    <x v="1"/>
    <d v="2026-03-02T00:00:00"/>
    <n v="-20"/>
    <x v="1"/>
    <x v="0"/>
    <s v="IDR"/>
    <s v="1800000041"/>
    <n v="8052103"/>
    <s v="Biaya Pemusnahan Limbah Bottom Ash NonB3 ex PT PBI"/>
    <d v="2026-01-31T00:00:00"/>
    <s v="1800000041"/>
    <x v="0"/>
  </r>
  <r>
    <n v="101490"/>
    <x v="15"/>
    <x v="0"/>
    <s v="1400017619"/>
    <s v="11125421"/>
    <s v="PAID BY CMS BANK SYARIAH INDONESIA KC SURABAYA BAS"/>
    <d v="2026-02-10T00:00:00"/>
    <d v="2026-02-10T00:00:00"/>
    <x v="1"/>
    <x v="1"/>
    <d v="2026-03-02T00:00:00"/>
    <n v="-20"/>
    <x v="1"/>
    <x v="0"/>
    <s v="IDR"/>
    <s v="1800000044"/>
    <n v="8658960"/>
    <s v="Biaya Pemusnahan Limbah Sludge IPAL ex PT PBI"/>
    <d v="2026-01-31T00:00:00"/>
    <s v="1800000044"/>
    <x v="0"/>
  </r>
  <r>
    <n v="100147"/>
    <x v="19"/>
    <x v="0"/>
    <s v="1400017597"/>
    <s v="11121161"/>
    <s v="Biaya Pemusnahan Limbah PT TLI"/>
    <d v="2026-02-10T00:00:00"/>
    <d v="2026-02-10T00:00:00"/>
    <x v="1"/>
    <x v="1"/>
    <d v="2026-01-30T00:00:00"/>
    <n v="11"/>
    <x v="0"/>
    <x v="0"/>
    <s v="IDR"/>
    <s v="1800000882"/>
    <n v="10309002"/>
    <s v="Biaya Pemusnahan Limbah Bottom Ash ex PT TLI"/>
    <d v="2025-12-31T00:00:00"/>
    <s v="1800000882"/>
    <x v="0"/>
  </r>
  <r>
    <n v="101284"/>
    <x v="54"/>
    <x v="1"/>
    <s v="1400000047"/>
    <s v="11121161"/>
    <s v="Pot. Gaji Kary. Penugasan SIG - SMI 06.2025"/>
    <d v="2026-02-10T00:00:00"/>
    <d v="2026-02-10T00:00:00"/>
    <x v="1"/>
    <x v="1"/>
    <d v="2025-08-30T00:00:00"/>
    <n v="164"/>
    <x v="2"/>
    <x v="1"/>
    <s v="IDR"/>
    <s v="1800000334"/>
    <n v="18507341"/>
    <s v="Pot. Gaji Kary. Penugasan SIG - SMI 06.2025"/>
    <d v="2025-07-31T00:00:00"/>
    <s v="1800000334"/>
    <x v="3"/>
  </r>
  <r>
    <n v="100147"/>
    <x v="19"/>
    <x v="0"/>
    <s v="1400017597"/>
    <s v="11121161"/>
    <s v="Biaya Pemusnahan Limbah PT TLI"/>
    <d v="2026-02-10T00:00:00"/>
    <d v="2026-02-10T00:00:00"/>
    <x v="1"/>
    <x v="1"/>
    <d v="2026-01-30T00:00:00"/>
    <n v="11"/>
    <x v="0"/>
    <x v="0"/>
    <s v="IDR"/>
    <s v="1800000881"/>
    <n v="24035154"/>
    <s v="Biaya Pemusnahan Limbah Alter Material ex PT TLI"/>
    <d v="2025-12-31T00:00:00"/>
    <s v="1800000881"/>
    <x v="0"/>
  </r>
  <r>
    <n v="101490"/>
    <x v="15"/>
    <x v="0"/>
    <s v="1400017615"/>
    <s v="11125421"/>
    <s v="PAID BY CMS BANK SYARIAH INDONESIA KC SURABAYA BAS"/>
    <d v="2026-02-10T00:00:00"/>
    <d v="2026-02-10T00:00:00"/>
    <x v="1"/>
    <x v="1"/>
    <d v="2026-03-02T00:00:00"/>
    <n v="-20"/>
    <x v="1"/>
    <x v="0"/>
    <s v="IDR"/>
    <s v="1800000045"/>
    <n v="30524796"/>
    <s v="Biaya Pemusnahan Limbah Sludge Non B3 ex PT PBI"/>
    <d v="2026-01-31T00:00:00"/>
    <s v="1800000045"/>
    <x v="0"/>
  </r>
  <r>
    <n v="101834"/>
    <x v="84"/>
    <x v="0"/>
    <s v="1400017638"/>
    <s v="11121161"/>
    <s v="PAID BY CMS BANK MANDIRI KC GRESIK RN 7100000588"/>
    <d v="2026-02-10T00:00:00"/>
    <d v="2026-02-10T00:00:00"/>
    <x v="1"/>
    <x v="1"/>
    <d v="2025-06-30T00:00:00"/>
    <n v="225"/>
    <x v="2"/>
    <x v="1"/>
    <s v="IDR"/>
    <s v="1800000366"/>
    <n v="40066656"/>
    <s v="Biaya Pemusnahan Limbah Katalis bekas ex PT PCS"/>
    <d v="2025-05-31T00:00:00"/>
    <s v="1800000366"/>
    <x v="0"/>
  </r>
  <r>
    <n v="101490"/>
    <x v="15"/>
    <x v="0"/>
    <s v="1400017618"/>
    <s v="11125421"/>
    <s v="PAID BY CMS BANK SYARIAH INDONESIA KC SURABAYA BAS"/>
    <d v="2026-02-10T00:00:00"/>
    <d v="2026-02-10T00:00:00"/>
    <x v="1"/>
    <x v="1"/>
    <d v="2026-03-02T00:00:00"/>
    <n v="-20"/>
    <x v="1"/>
    <x v="0"/>
    <s v="IDR"/>
    <s v="1800000046"/>
    <n v="50471360"/>
    <s v="Biaya Pemusnahan Limbah Sludge Paper ex PT PBI"/>
    <d v="2026-01-31T00:00:00"/>
    <s v="1800000046"/>
    <x v="0"/>
  </r>
  <r>
    <n v="101490"/>
    <x v="15"/>
    <x v="0"/>
    <s v="1400017620"/>
    <s v="11125421"/>
    <s v="PAID BY CMS BANK SYARIAH INDONESIA KC SURABAYA BAS"/>
    <d v="2026-02-10T00:00:00"/>
    <d v="2026-02-10T00:00:00"/>
    <x v="1"/>
    <x v="1"/>
    <d v="2026-03-02T00:00:00"/>
    <n v="-20"/>
    <x v="1"/>
    <x v="0"/>
    <s v="IDR"/>
    <s v="1800000040"/>
    <n v="54387839"/>
    <s v="Biaya Pemusnahan Limbah FA-BA ex PT PBI"/>
    <d v="2026-01-31T00:00:00"/>
    <s v="1800000040"/>
    <x v="0"/>
  </r>
  <r>
    <n v="101903"/>
    <x v="100"/>
    <x v="0"/>
    <s v="1400018077"/>
    <s v="11121161"/>
    <s v="PNDP GS JAN2026-HALIM"/>
    <d v="2026-02-11T00:00:00"/>
    <d v="2026-02-11T00:00:00"/>
    <x v="1"/>
    <x v="1"/>
    <d v="2026-02-10T00:00:00"/>
    <n v="1"/>
    <x v="0"/>
    <x v="0"/>
    <s v="IDR"/>
    <s v="1800000070"/>
    <n v="2000000"/>
    <s v="PENDAPATAN GRAHA SANDIYA JANUARI 2026"/>
    <d v="2026-02-10T00:00:00"/>
    <s v="1800000070"/>
    <x v="7"/>
  </r>
  <r>
    <n v="101975"/>
    <x v="195"/>
    <x v="0"/>
    <s v="1400018086"/>
    <s v="11121161"/>
    <s v="PNDP GS JAN2026-MELATI DWI WIDOWATI"/>
    <d v="2026-02-11T00:00:00"/>
    <d v="2026-02-11T00:00:00"/>
    <x v="1"/>
    <x v="1"/>
    <d v="2026-02-10T00:00:00"/>
    <n v="1"/>
    <x v="0"/>
    <x v="0"/>
    <s v="IDR"/>
    <s v="1800000069"/>
    <n v="2000000"/>
    <s v="PENDAPATAN GRAHA SANDIYA JANUARI 2026"/>
    <d v="2026-02-10T00:00:00"/>
    <s v="1800000069"/>
    <x v="7"/>
  </r>
  <r>
    <n v="101976"/>
    <x v="196"/>
    <x v="0"/>
    <s v="1400018076"/>
    <s v="11121161"/>
    <s v="PNDP GS JAN2026-NONO HARIJANTO"/>
    <d v="2026-02-11T00:00:00"/>
    <d v="2026-02-11T00:00:00"/>
    <x v="1"/>
    <x v="1"/>
    <d v="2026-02-10T00:00:00"/>
    <n v="1"/>
    <x v="0"/>
    <x v="0"/>
    <s v="IDR"/>
    <s v="1800000071"/>
    <n v="2000000"/>
    <s v="PENDAPATAN GRAHA SANDIYA JANUARI 2026"/>
    <d v="2026-02-10T00:00:00"/>
    <s v="1800000071"/>
    <x v="7"/>
  </r>
  <r>
    <n v="101977"/>
    <x v="197"/>
    <x v="0"/>
    <s v="1400018094"/>
    <s v="11121161"/>
    <s v="PNDP GS JAN2026-TRI ALVIANTI PUTRI SUSRIVANI"/>
    <d v="2026-02-11T00:00:00"/>
    <d v="2026-02-11T00:00:00"/>
    <x v="1"/>
    <x v="1"/>
    <d v="2026-02-10T00:00:00"/>
    <n v="1"/>
    <x v="0"/>
    <x v="0"/>
    <s v="IDR"/>
    <s v="1800000072"/>
    <n v="2000000"/>
    <s v="PENDAPATAN GRAHA SANDIYA JANUARI 2026"/>
    <d v="2026-02-10T00:00:00"/>
    <s v="1800000072"/>
    <x v="7"/>
  </r>
  <r>
    <n v="101978"/>
    <x v="198"/>
    <x v="0"/>
    <s v="1400018093"/>
    <s v="11121161"/>
    <s v="PNDP GS JAN2026-TONI TRI TOFANI"/>
    <d v="2026-02-11T00:00:00"/>
    <d v="2026-02-11T00:00:00"/>
    <x v="1"/>
    <x v="1"/>
    <d v="2026-02-10T00:00:00"/>
    <n v="1"/>
    <x v="0"/>
    <x v="0"/>
    <s v="IDR"/>
    <s v="1800000073"/>
    <n v="2000000"/>
    <s v="PENDAPATAN GRAHA SANDIYA JANUARI 2026"/>
    <d v="2026-02-10T00:00:00"/>
    <s v="1800000073"/>
    <x v="7"/>
  </r>
  <r>
    <n v="101979"/>
    <x v="199"/>
    <x v="0"/>
    <s v="1400018092"/>
    <s v="11121161"/>
    <s v="PNDP GS JAN2026-FADHIL SEPTIAWAN WAHYU"/>
    <d v="2026-02-11T00:00:00"/>
    <d v="2026-02-11T00:00:00"/>
    <x v="1"/>
    <x v="1"/>
    <d v="2026-02-10T00:00:00"/>
    <n v="1"/>
    <x v="0"/>
    <x v="0"/>
    <s v="IDR"/>
    <s v="1800000074"/>
    <n v="2000000"/>
    <s v="PENDAPATAN GRAHA SANDIYA JANUARI 2026"/>
    <d v="2026-02-10T00:00:00"/>
    <s v="1800000074"/>
    <x v="7"/>
  </r>
  <r>
    <n v="101980"/>
    <x v="200"/>
    <x v="0"/>
    <s v="1400018091"/>
    <s v="11121161"/>
    <s v="PNDP GS JAN2026-MOCHAMAD SAIFUDIN"/>
    <d v="2026-02-11T00:00:00"/>
    <d v="2026-02-11T00:00:00"/>
    <x v="1"/>
    <x v="1"/>
    <d v="2026-02-10T00:00:00"/>
    <n v="1"/>
    <x v="0"/>
    <x v="0"/>
    <s v="IDR"/>
    <s v="1800000075"/>
    <n v="2000000"/>
    <s v="PENDAPATAN GRAHA SANDIYA JANUARI 2026"/>
    <d v="2026-02-10T00:00:00"/>
    <s v="1800000075"/>
    <x v="7"/>
  </r>
  <r>
    <n v="101981"/>
    <x v="201"/>
    <x v="0"/>
    <s v="1400018089"/>
    <s v="11121161"/>
    <s v="PNDP GS JAN2026-ABDURROHMAN"/>
    <d v="2026-02-11T00:00:00"/>
    <d v="2026-02-11T00:00:00"/>
    <x v="1"/>
    <x v="1"/>
    <d v="2026-02-10T00:00:00"/>
    <n v="1"/>
    <x v="0"/>
    <x v="0"/>
    <s v="IDR"/>
    <s v="1800000076"/>
    <n v="2000000"/>
    <s v="PENDAPATAN GRAHA SANDIYA JANUARI 2026"/>
    <d v="2026-02-10T00:00:00"/>
    <s v="1800000076"/>
    <x v="7"/>
  </r>
  <r>
    <n v="101982"/>
    <x v="202"/>
    <x v="0"/>
    <s v="1400018090"/>
    <s v="11121161"/>
    <s v="PNDP GS JAN2026-SUNARYO"/>
    <d v="2026-02-11T00:00:00"/>
    <d v="2026-02-11T00:00:00"/>
    <x v="1"/>
    <x v="1"/>
    <d v="2026-02-10T00:00:00"/>
    <n v="1"/>
    <x v="0"/>
    <x v="0"/>
    <s v="IDR"/>
    <s v="1800000077"/>
    <n v="2000000"/>
    <s v="PENDAPATAN GRAHA SANDIYA JANUARI 2026"/>
    <d v="2026-02-10T00:00:00"/>
    <s v="1800000077"/>
    <x v="7"/>
  </r>
  <r>
    <n v="101983"/>
    <x v="203"/>
    <x v="0"/>
    <s v="1400018088"/>
    <s v="11121161"/>
    <s v="PNDP GS JAN2026-MAULANA RAFI MAHARDIKA"/>
    <d v="2026-02-11T00:00:00"/>
    <d v="2026-02-11T00:00:00"/>
    <x v="1"/>
    <x v="1"/>
    <d v="2026-02-10T00:00:00"/>
    <n v="1"/>
    <x v="0"/>
    <x v="0"/>
    <s v="IDR"/>
    <s v="1800000078"/>
    <n v="2000000"/>
    <s v="PENDAPATAN GRAHA SANDIYA JANUARI 2026"/>
    <d v="2026-02-10T00:00:00"/>
    <s v="1800000078"/>
    <x v="7"/>
  </r>
  <r>
    <n v="101984"/>
    <x v="204"/>
    <x v="0"/>
    <s v="1400018087"/>
    <s v="11121161"/>
    <s v="PNDP GS JAN2026-ALIFFATIKHA RIFLIANNISA"/>
    <d v="2026-02-11T00:00:00"/>
    <d v="2026-02-11T00:00:00"/>
    <x v="1"/>
    <x v="1"/>
    <d v="2026-02-10T00:00:00"/>
    <n v="1"/>
    <x v="0"/>
    <x v="0"/>
    <s v="IDR"/>
    <s v="1800000079"/>
    <n v="2000000"/>
    <s v="PENDAPATAN GRAHA SANDIYA JANUARI 2026"/>
    <d v="2026-02-10T00:00:00"/>
    <s v="1800000079"/>
    <x v="7"/>
  </r>
  <r>
    <n v="101918"/>
    <x v="151"/>
    <x v="0"/>
    <s v="1400018057"/>
    <s v="11121161"/>
    <s v="PAID BY CMS BANK MANDIRI KC GRESIK RN 7100001046"/>
    <d v="2026-02-11T00:00:00"/>
    <d v="2026-02-11T00:00:00"/>
    <x v="1"/>
    <x v="1"/>
    <d v="2026-03-02T00:00:00"/>
    <n v="-19"/>
    <x v="1"/>
    <x v="0"/>
    <s v="IDR"/>
    <s v="1800000048"/>
    <n v="5303177"/>
    <s v="Biaya Pemusnahan Limbah Bottom Ash ex PT SPS"/>
    <d v="2026-01-31T00:00:00"/>
    <s v="1800000048"/>
    <x v="0"/>
  </r>
  <r>
    <n v="101961"/>
    <x v="178"/>
    <x v="0"/>
    <s v="1400018082"/>
    <s v="11121161"/>
    <s v="PNDP GS JAN2026-RUMIATI"/>
    <d v="2026-02-11T00:00:00"/>
    <d v="2026-02-11T00:00:00"/>
    <x v="1"/>
    <x v="1"/>
    <d v="2026-02-10T00:00:00"/>
    <n v="1"/>
    <x v="0"/>
    <x v="0"/>
    <s v="IDR"/>
    <s v="1800000083"/>
    <n v="9055000"/>
    <s v="PENDAPATAN GRAHA SANDIYA JANUARI 2026"/>
    <d v="2026-02-10T00:00:00"/>
    <s v="1800000083"/>
    <x v="7"/>
  </r>
  <r>
    <n v="101964"/>
    <x v="181"/>
    <x v="0"/>
    <s v="1400018079"/>
    <s v="11121161"/>
    <s v="PNDP GS JAN2026-INDARTO YUDO"/>
    <d v="2026-02-11T00:00:00"/>
    <d v="2026-02-11T00:00:00"/>
    <x v="1"/>
    <x v="1"/>
    <d v="2026-02-10T00:00:00"/>
    <n v="1"/>
    <x v="0"/>
    <x v="0"/>
    <s v="IDR"/>
    <s v="1800000086"/>
    <n v="9055000"/>
    <s v="PENDAPATAN GRAHA SANDIYA JANUARI 2026"/>
    <d v="2026-02-10T00:00:00"/>
    <s v="1800000086"/>
    <x v="7"/>
  </r>
  <r>
    <n v="101958"/>
    <x v="175"/>
    <x v="0"/>
    <s v="1400018085"/>
    <s v="11121161"/>
    <s v="PNDP GS JAN2026-GATHOT SUWARNO"/>
    <d v="2026-02-11T00:00:00"/>
    <d v="2026-02-11T00:00:00"/>
    <x v="1"/>
    <x v="1"/>
    <d v="2026-02-10T00:00:00"/>
    <n v="1"/>
    <x v="0"/>
    <x v="0"/>
    <s v="IDR"/>
    <s v="1800000080"/>
    <n v="9370000"/>
    <s v="PENDAPATAN GRAHA SANDIYA JANUARI 2026"/>
    <d v="2026-02-10T00:00:00"/>
    <s v="1800000080"/>
    <x v="7"/>
  </r>
  <r>
    <n v="101963"/>
    <x v="180"/>
    <x v="0"/>
    <s v="1400018080"/>
    <s v="11121161"/>
    <s v="PNDP GS JAN2026-SUHARYANTO"/>
    <d v="2026-02-11T00:00:00"/>
    <d v="2026-02-11T00:00:00"/>
    <x v="1"/>
    <x v="1"/>
    <d v="2026-02-10T00:00:00"/>
    <n v="1"/>
    <x v="0"/>
    <x v="0"/>
    <s v="IDR"/>
    <s v="1800000085"/>
    <n v="9665000"/>
    <s v="PENDAPATAN GRAHA SANDIYA JANUARI 2026"/>
    <d v="2026-02-10T00:00:00"/>
    <s v="1800000085"/>
    <x v="7"/>
  </r>
  <r>
    <n v="101959"/>
    <x v="176"/>
    <x v="0"/>
    <s v="1400018083"/>
    <s v="11121161"/>
    <s v="PNDP GS JAN2026-H. HANIF"/>
    <d v="2026-02-11T00:00:00"/>
    <d v="2026-02-11T00:00:00"/>
    <x v="1"/>
    <x v="1"/>
    <d v="2026-02-10T00:00:00"/>
    <n v="1"/>
    <x v="0"/>
    <x v="0"/>
    <s v="IDR"/>
    <s v="1800000081"/>
    <n v="11995000"/>
    <s v="PENDAPATAN GRAHA SANDIYA JANUARI 2026"/>
    <d v="2026-02-10T00:00:00"/>
    <s v="1800000081"/>
    <x v="7"/>
  </r>
  <r>
    <n v="101962"/>
    <x v="179"/>
    <x v="0"/>
    <s v="1400018081"/>
    <s v="11121161"/>
    <s v="PNDP GS JAN2026-HADI JUPRI"/>
    <d v="2026-02-11T00:00:00"/>
    <d v="2026-02-11T00:00:00"/>
    <x v="1"/>
    <x v="1"/>
    <d v="2026-02-10T00:00:00"/>
    <n v="1"/>
    <x v="0"/>
    <x v="0"/>
    <s v="IDR"/>
    <s v="1800000084"/>
    <n v="12150000"/>
    <s v="PENDAPATAN GRAHA SANDIYA JANUARI 2026"/>
    <d v="2026-02-10T00:00:00"/>
    <s v="1800000084"/>
    <x v="7"/>
  </r>
  <r>
    <n v="101965"/>
    <x v="182"/>
    <x v="0"/>
    <s v="1400018078"/>
    <s v="11121161"/>
    <s v="PNDP GS JAN2026-LINDA ALVIYANI NUR HIDAYAH"/>
    <d v="2026-02-11T00:00:00"/>
    <d v="2026-02-11T00:00:00"/>
    <x v="1"/>
    <x v="1"/>
    <d v="2026-02-10T00:00:00"/>
    <n v="1"/>
    <x v="0"/>
    <x v="0"/>
    <s v="IDR"/>
    <s v="1800000087"/>
    <n v="12185000"/>
    <s v="PENDAPATAN GRAHA SANDIYA JANUARI 2026"/>
    <d v="2026-02-10T00:00:00"/>
    <s v="1800000087"/>
    <x v="7"/>
  </r>
  <r>
    <n v="101960"/>
    <x v="177"/>
    <x v="0"/>
    <s v="1400018084"/>
    <s v="11121161"/>
    <s v="PNDP GS JAN2026-SARNO IRIANTO"/>
    <d v="2026-02-11T00:00:00"/>
    <d v="2026-02-11T00:00:00"/>
    <x v="1"/>
    <x v="1"/>
    <d v="2026-02-10T00:00:00"/>
    <n v="1"/>
    <x v="0"/>
    <x v="0"/>
    <s v="IDR"/>
    <s v="1800000082"/>
    <n v="12583000"/>
    <s v="PENDAPATAN GRAHA SANDIYA JANUARI 2026"/>
    <d v="2026-02-10T00:00:00"/>
    <s v="1800000082"/>
    <x v="7"/>
  </r>
  <r>
    <n v="101697"/>
    <x v="17"/>
    <x v="0"/>
    <s v="0100031757"/>
    <n v="0"/>
    <n v="0"/>
    <d v="2026-02-12T00:00:00"/>
    <d v="2026-02-12T00:00:00"/>
    <x v="1"/>
    <x v="1"/>
    <d v="2026-01-12T00:00:00"/>
    <n v="31"/>
    <x v="4"/>
    <x v="3"/>
    <s v="IDR"/>
    <s v="1400006587"/>
    <n v="60962"/>
    <s v="Kurang Bayar Biaya Pemusnahan Limbah Bottom Ash ex"/>
    <d v="2026-01-12T00:00:00"/>
    <s v="1800000772"/>
    <x v="0"/>
  </r>
  <r>
    <n v="101697"/>
    <x v="17"/>
    <x v="0"/>
    <s v="0100031754"/>
    <n v="0"/>
    <n v="0"/>
    <d v="2026-02-12T00:00:00"/>
    <d v="2026-02-12T00:00:00"/>
    <x v="1"/>
    <x v="1"/>
    <d v="2026-01-12T00:00:00"/>
    <n v="31"/>
    <x v="4"/>
    <x v="3"/>
    <s v="IDR"/>
    <s v="1400006587"/>
    <n v="63426"/>
    <s v="Kurang Bayar Biaya Pemusnahan Limbah Bottom Ash ex"/>
    <d v="2026-01-12T00:00:00"/>
    <s v="1800000696"/>
    <x v="0"/>
  </r>
  <r>
    <n v="101697"/>
    <x v="17"/>
    <x v="0"/>
    <s v="0100031756"/>
    <n v="0"/>
    <n v="0"/>
    <d v="2026-02-12T00:00:00"/>
    <d v="2026-02-12T00:00:00"/>
    <x v="1"/>
    <x v="1"/>
    <d v="2026-01-12T00:00:00"/>
    <n v="31"/>
    <x v="4"/>
    <x v="3"/>
    <s v="IDR"/>
    <s v="1400006587"/>
    <n v="65750"/>
    <s v="Kurang Bayar Biaya Pemusnahan Limbah SBE ex PT JJR"/>
    <d v="2026-01-12T00:00:00"/>
    <s v="1800000847"/>
    <x v="0"/>
  </r>
  <r>
    <n v="101697"/>
    <x v="17"/>
    <x v="0"/>
    <s v="0100031755"/>
    <n v="0"/>
    <n v="0"/>
    <d v="2026-02-12T00:00:00"/>
    <d v="2026-02-12T00:00:00"/>
    <x v="1"/>
    <x v="1"/>
    <d v="2026-01-12T00:00:00"/>
    <n v="31"/>
    <x v="4"/>
    <x v="3"/>
    <s v="IDR"/>
    <s v="1400006587"/>
    <n v="88418"/>
    <s v="Kurang Bayar Biaya Pemusnahan Limbah Bottom Ash ex"/>
    <d v="2026-01-12T00:00:00"/>
    <s v="1800000630"/>
    <x v="0"/>
  </r>
  <r>
    <n v="101970"/>
    <x v="205"/>
    <x v="0"/>
    <s v="1400000049"/>
    <s v="11121161"/>
    <s v="bayar kwitansi Uji XRF Fly Ash - Jan 26"/>
    <d v="2026-02-12T00:00:00"/>
    <d v="2026-02-12T00:00:00"/>
    <x v="1"/>
    <x v="1"/>
    <d v="2026-02-11T00:00:00"/>
    <n v="1"/>
    <x v="0"/>
    <x v="0"/>
    <s v="IDR"/>
    <s v="1800000057"/>
    <n v="468700"/>
    <s v="Kwitansi Uji XRF Fly Ash - Jan 26"/>
    <d v="2026-02-11T00:00:00"/>
    <s v="1800000057"/>
    <x v="11"/>
  </r>
  <r>
    <n v="100137"/>
    <x v="4"/>
    <x v="1"/>
    <s v="1400000051"/>
    <s v="11121161"/>
    <s v="tagihan Listrik Perdin FF03 - Desember 2025"/>
    <d v="2026-02-12T00:00:00"/>
    <d v="2026-02-12T00:00:00"/>
    <x v="1"/>
    <x v="1"/>
    <d v="2026-01-30T00:00:00"/>
    <n v="13"/>
    <x v="0"/>
    <x v="0"/>
    <s v="IDR"/>
    <s v="1800000556"/>
    <n v="1551841"/>
    <s v="Tagihan Listrik Perdin FF03 - Desember 2025"/>
    <d v="2025-12-31T00:00:00"/>
    <s v="1800000556"/>
    <x v="1"/>
  </r>
  <r>
    <n v="100137"/>
    <x v="4"/>
    <x v="1"/>
    <s v="1400000050"/>
    <s v="11121161"/>
    <s v="Listrik Perdin Blok FF03  - November 2025"/>
    <d v="2026-02-12T00:00:00"/>
    <d v="2026-02-12T00:00:00"/>
    <x v="1"/>
    <x v="1"/>
    <d v="2025-12-30T00:00:00"/>
    <n v="44"/>
    <x v="4"/>
    <x v="3"/>
    <s v="IDR"/>
    <s v="1800000533"/>
    <n v="1636808"/>
    <s v="Tagihan Listrik Perdin Blok FF03  - November 2025"/>
    <d v="2025-11-30T00:00:00"/>
    <s v="1800000533"/>
    <x v="1"/>
  </r>
  <r>
    <n v="101118"/>
    <x v="53"/>
    <x v="0"/>
    <s v="0100031752"/>
    <n v="0"/>
    <n v="0"/>
    <d v="2026-02-12T00:00:00"/>
    <d v="2026-02-12T00:00:00"/>
    <x v="1"/>
    <x v="1"/>
    <d v="2026-01-30T00:00:00"/>
    <n v="13"/>
    <x v="0"/>
    <x v="0"/>
    <s v="IDR"/>
    <s v="1400015220"/>
    <n v="1704438"/>
    <s v="1800000877 RESIDUAL"/>
    <d v="2025-12-31T00:00:00"/>
    <s v="1800000877"/>
    <x v="12"/>
  </r>
  <r>
    <n v="100126"/>
    <x v="12"/>
    <x v="0"/>
    <s v="1400018437"/>
    <s v="11121161"/>
    <s v="Kurang Bayar PPH23 - Biaya Pemusnahan limbah sludg"/>
    <d v="2026-02-12T00:00:00"/>
    <d v="2026-02-12T00:00:00"/>
    <x v="1"/>
    <x v="1"/>
    <d v="2025-06-13T00:00:00"/>
    <n v="244"/>
    <x v="2"/>
    <x v="1"/>
    <s v="IDR"/>
    <s v="1400064198"/>
    <n v="2000592"/>
    <s v="Kurang Bayar PPH23 - Biaya Pemusnahan Limbah Sludg"/>
    <d v="2025-06-13T00:00:00"/>
    <s v="1800000689"/>
    <x v="12"/>
  </r>
  <r>
    <n v="100126"/>
    <x v="12"/>
    <x v="0"/>
    <s v="1400018455"/>
    <s v="11121161"/>
    <s v="PAID BY CMS BANK MANDIRI KC GRESIK RN 7100000867"/>
    <d v="2026-02-12T00:00:00"/>
    <d v="2026-02-12T00:00:00"/>
    <x v="1"/>
    <x v="1"/>
    <d v="2025-11-30T00:00:00"/>
    <n v="74"/>
    <x v="5"/>
    <x v="4"/>
    <s v="IDR"/>
    <s v="1800000719"/>
    <n v="3243420"/>
    <s v="Biaya Pemusnahan Limbah Resin ex PT TMI"/>
    <d v="2025-10-31T00:00:00"/>
    <s v="1800000719"/>
    <x v="0"/>
  </r>
  <r>
    <n v="100797"/>
    <x v="8"/>
    <x v="1"/>
    <s v="1400000048"/>
    <s v="11125421"/>
    <s v="PAID BY CMS BANK SYARIAH INDONESIA KC SURABAYA BAS"/>
    <d v="2026-02-12T00:00:00"/>
    <d v="2026-02-12T00:00:00"/>
    <x v="1"/>
    <x v="1"/>
    <d v="2026-01-30T00:00:00"/>
    <n v="13"/>
    <x v="0"/>
    <x v="0"/>
    <s v="IDR"/>
    <s v="1800000566"/>
    <n v="20430356"/>
    <s v="Pot. Gaji Kary. Penugasan SIG - SIB 11.2025"/>
    <d v="2025-12-31T00:00:00"/>
    <s v="1800000566"/>
    <x v="3"/>
  </r>
  <r>
    <n v="100126"/>
    <x v="12"/>
    <x v="0"/>
    <s v="1400018456"/>
    <s v="11121161"/>
    <s v="PAID BY CMS BANK MANDIRI KC GRESIK RN 7100000868"/>
    <d v="2026-02-12T00:00:00"/>
    <d v="2026-02-12T00:00:00"/>
    <x v="1"/>
    <x v="1"/>
    <d v="2025-11-30T00:00:00"/>
    <n v="74"/>
    <x v="5"/>
    <x v="4"/>
    <s v="IDR"/>
    <s v="1800000718"/>
    <n v="26508132"/>
    <s v="Biaya Pemusnahan Lmbah SludgePaper ex PT TMI_Agust"/>
    <d v="2025-10-31T00:00:00"/>
    <s v="1800000718"/>
    <x v="0"/>
  </r>
  <r>
    <n v="100093"/>
    <x v="79"/>
    <x v="0"/>
    <s v="1400000053"/>
    <s v="11121161"/>
    <s v="Klaim Asuransi Kerusakan Motor Mill 15_07_24"/>
    <d v="2026-02-12T00:00:00"/>
    <d v="2026-02-12T00:00:00"/>
    <x v="1"/>
    <x v="1"/>
    <d v="2026-02-04T00:00:00"/>
    <n v="8"/>
    <x v="0"/>
    <x v="0"/>
    <s v="IDR"/>
    <s v="1800000039"/>
    <n v="2140046875"/>
    <s v="Klaim Asuransi Kerusakan Motor Mill 15_07_24"/>
    <d v="2026-02-04T00:00:00"/>
    <s v="1800000039"/>
    <x v="14"/>
  </r>
  <r>
    <n v="100094"/>
    <x v="80"/>
    <x v="0"/>
    <s v="1400000052"/>
    <s v="11121161"/>
    <s v="Klaim Asuransi Kerusakan Machinery Breakdown 08_23"/>
    <d v="2026-02-12T00:00:00"/>
    <d v="2026-02-12T00:00:00"/>
    <x v="1"/>
    <x v="1"/>
    <d v="2026-02-04T00:00:00"/>
    <n v="8"/>
    <x v="0"/>
    <x v="0"/>
    <s v="IDR"/>
    <s v="1800000040"/>
    <n v="9445556162"/>
    <s v="Klaim Asuransi Kerusakan Machinery Breakdown 08_23"/>
    <d v="2026-02-04T00:00:00"/>
    <s v="1800000040"/>
    <x v="14"/>
  </r>
  <r>
    <n v="100004"/>
    <x v="55"/>
    <x v="1"/>
    <s v="0100001188"/>
    <n v="0"/>
    <n v="0"/>
    <d v="2026-02-13T00:00:00"/>
    <d v="2026-02-13T00:00:00"/>
    <x v="1"/>
    <x v="1"/>
    <d v="2026-01-30T00:00:00"/>
    <n v="14"/>
    <x v="0"/>
    <x v="0"/>
    <s v="IDR"/>
    <s v="1800000587"/>
    <n v="18850"/>
    <s v="Penagihan Penyediaan Air Proses Desember 2025"/>
    <d v="2025-12-31T00:00:00"/>
    <s v="1800000587"/>
    <x v="6"/>
  </r>
  <r>
    <n v="100004"/>
    <x v="55"/>
    <x v="1"/>
    <s v="0100001187"/>
    <n v="0"/>
    <n v="0"/>
    <d v="2026-02-13T00:00:00"/>
    <d v="2026-02-13T00:00:00"/>
    <x v="1"/>
    <x v="1"/>
    <d v="2026-01-30T00:00:00"/>
    <n v="14"/>
    <x v="0"/>
    <x v="0"/>
    <s v="IDR"/>
    <s v="1800000551"/>
    <n v="32500"/>
    <s v="Penagihan Penyediaan Air Proses November 2025"/>
    <d v="2025-12-31T00:00:00"/>
    <s v="1800000551"/>
    <x v="6"/>
  </r>
  <r>
    <n v="100004"/>
    <x v="55"/>
    <x v="1"/>
    <s v="0100001186"/>
    <n v="0"/>
    <n v="0"/>
    <d v="2026-02-13T00:00:00"/>
    <d v="2026-02-13T00:00:00"/>
    <x v="1"/>
    <x v="1"/>
    <d v="2026-01-30T00:00:00"/>
    <n v="14"/>
    <x v="0"/>
    <x v="0"/>
    <s v="IDR"/>
    <s v="1800000549"/>
    <n v="63700"/>
    <s v="Penagihan Penyediaan Air Proses Oktober 2025"/>
    <d v="2025-12-31T00:00:00"/>
    <s v="1800000549"/>
    <x v="6"/>
  </r>
  <r>
    <n v="100004"/>
    <x v="55"/>
    <x v="1"/>
    <s v="0100001185"/>
    <n v="0"/>
    <n v="0"/>
    <d v="2026-02-13T00:00:00"/>
    <d v="2026-02-13T00:00:00"/>
    <x v="1"/>
    <x v="1"/>
    <d v="2026-01-30T00:00:00"/>
    <n v="14"/>
    <x v="0"/>
    <x v="0"/>
    <s v="IDR"/>
    <s v="1800000547"/>
    <n v="79300"/>
    <s v="Penagihan Penyediaan Air Proses September 2025"/>
    <d v="2025-12-31T00:00:00"/>
    <s v="1800000547"/>
    <x v="6"/>
  </r>
  <r>
    <n v="100002"/>
    <x v="26"/>
    <x v="1"/>
    <s v="0100001190"/>
    <n v="0"/>
    <n v="0"/>
    <d v="2026-02-13T00:00:00"/>
    <d v="2026-02-13T00:00:00"/>
    <x v="1"/>
    <x v="1"/>
    <d v="2026-01-30T00:00:00"/>
    <n v="14"/>
    <x v="0"/>
    <x v="0"/>
    <s v="IDR"/>
    <s v="1800000580"/>
    <n v="383060"/>
    <s v="Penagihan Penyediaan Air Bersih Sept - Des 2025"/>
    <d v="2025-12-31T00:00:00"/>
    <s v="1800000580"/>
    <x v="6"/>
  </r>
  <r>
    <n v="101539"/>
    <x v="5"/>
    <x v="0"/>
    <s v="1400018880"/>
    <s v="11123101"/>
    <s v="PAID BY CMS BANK BCA RN 7100000382"/>
    <d v="2026-02-13T00:00:00"/>
    <d v="2026-02-13T00:00:00"/>
    <x v="1"/>
    <x v="1"/>
    <d v="2025-03-02T00:00:00"/>
    <n v="348"/>
    <x v="2"/>
    <x v="1"/>
    <s v="IDR"/>
    <s v="1800000062"/>
    <n v="1199000"/>
    <s v="Biaya Pemusnahan Limbah Fly Ash ex PT WST"/>
    <d v="2025-01-31T00:00:00"/>
    <s v="1800000062"/>
    <x v="0"/>
  </r>
  <r>
    <n v="100142"/>
    <x v="45"/>
    <x v="0"/>
    <s v="1400019966"/>
    <s v="11121161"/>
    <s v="TAGIHAN LISTRIK INDOSAT DEC-25"/>
    <d v="2026-02-13T00:00:00"/>
    <d v="2026-02-13T00:00:00"/>
    <x v="1"/>
    <x v="1"/>
    <d v="2026-03-04T00:00:00"/>
    <n v="-19"/>
    <x v="1"/>
    <x v="0"/>
    <s v="IDR"/>
    <s v="1800000007"/>
    <n v="1852952"/>
    <s v="TAGIHAN LISTRIK INDOSAT DEC-25"/>
    <d v="2026-02-02T00:00:00"/>
    <s v="1800000007"/>
    <x v="1"/>
  </r>
  <r>
    <n v="101305"/>
    <x v="9"/>
    <x v="1"/>
    <s v="1400000055"/>
    <s v="11121161"/>
    <s v="PAID BY CMS BANK MANDIRI KC GRESIK RN 2100001919"/>
    <d v="2026-02-13T00:00:00"/>
    <d v="2026-02-13T00:00:00"/>
    <x v="1"/>
    <x v="1"/>
    <d v="2026-03-02T00:00:00"/>
    <n v="-17"/>
    <x v="1"/>
    <x v="0"/>
    <s v="IDR"/>
    <s v="1800000018"/>
    <n v="3801753"/>
    <s v="Pot. Gaji Kary. Penugasan SIG - SID  12.2025"/>
    <d v="2026-01-31T00:00:00"/>
    <s v="1800000018"/>
    <x v="3"/>
  </r>
  <r>
    <n v="101539"/>
    <x v="5"/>
    <x v="0"/>
    <s v="1400018881"/>
    <s v="11123101"/>
    <s v="PAID BY CMS BANK BCA RN 7100000383"/>
    <d v="2026-02-13T00:00:00"/>
    <d v="2026-02-13T00:00:00"/>
    <x v="1"/>
    <x v="1"/>
    <d v="2025-03-02T00:00:00"/>
    <n v="348"/>
    <x v="2"/>
    <x v="1"/>
    <s v="IDR"/>
    <s v="1800000063"/>
    <n v="10082500"/>
    <s v="Biaya Pemusnahan Limbah Sludge IPAL ex PT WST"/>
    <d v="2025-01-31T00:00:00"/>
    <s v="1800000063"/>
    <x v="0"/>
  </r>
  <r>
    <n v="100008"/>
    <x v="63"/>
    <x v="1"/>
    <s v="1400000054"/>
    <s v="11121161"/>
    <s v="PAID BY CMS BANK MANDIRI KC GRESIK RN 2100001801"/>
    <d v="2026-02-13T00:00:00"/>
    <d v="2026-02-13T00:00:00"/>
    <x v="1"/>
    <x v="1"/>
    <d v="2025-11-30T00:00:00"/>
    <n v="75"/>
    <x v="5"/>
    <x v="4"/>
    <s v="IDR"/>
    <s v="1800000471"/>
    <n v="21640430"/>
    <s v="Pot. Gaji Kary. Penugasan SIG - IKSG 09.2025"/>
    <d v="2025-10-31T00:00:00"/>
    <s v="1800000471"/>
    <x v="3"/>
  </r>
  <r>
    <n v="101539"/>
    <x v="5"/>
    <x v="0"/>
    <s v="1400018879"/>
    <s v="11123101"/>
    <s v="PAID BY CMS BANK BCA RN 7100000381"/>
    <d v="2026-02-13T00:00:00"/>
    <d v="2026-02-13T00:00:00"/>
    <x v="1"/>
    <x v="1"/>
    <d v="2025-03-02T00:00:00"/>
    <n v="348"/>
    <x v="2"/>
    <x v="1"/>
    <s v="IDR"/>
    <s v="1800000061"/>
    <n v="30324672"/>
    <s v="Biaya Pemusnahan Limbah Dust Aluminium edx PT WST"/>
    <d v="2025-01-31T00:00:00"/>
    <s v="1800000061"/>
    <x v="0"/>
  </r>
  <r>
    <n v="100522"/>
    <x v="124"/>
    <x v="1"/>
    <s v="1400000056"/>
    <s v="11121161"/>
    <s v="PAID BY CMS BANK MANDIRI KC GRESIK RN 2100001869"/>
    <d v="2026-02-14T00:00:00"/>
    <d v="2026-02-14T00:00:00"/>
    <x v="1"/>
    <x v="1"/>
    <d v="2026-01-30T00:00:00"/>
    <n v="15"/>
    <x v="0"/>
    <x v="0"/>
    <s v="IDR"/>
    <s v="1800000573"/>
    <n v="3205057"/>
    <s v="Pot. Gaji Kary. Penugasan SIG - SKI 11.2025"/>
    <d v="2025-12-31T00:00:00"/>
    <s v="1800000573"/>
    <x v="3"/>
  </r>
  <r>
    <n v="100011"/>
    <x v="43"/>
    <x v="1"/>
    <s v="1400000057"/>
    <s v="11121161"/>
    <s v="PAID BY CMS BANK MANDIRI KC GRESIK RN 2100001868"/>
    <d v="2026-02-15T00:00:00"/>
    <d v="2026-02-15T00:00:00"/>
    <x v="1"/>
    <x v="1"/>
    <d v="2026-01-30T00:00:00"/>
    <n v="16"/>
    <x v="0"/>
    <x v="0"/>
    <s v="IDR"/>
    <s v="1800000572"/>
    <n v="14849459"/>
    <s v="Pot. Gaji Kary. Penugasan SIG - UTSG 11.2025"/>
    <d v="2025-12-31T00:00:00"/>
    <s v="1800000572"/>
    <x v="3"/>
  </r>
  <r>
    <n v="100011"/>
    <x v="43"/>
    <x v="1"/>
    <s v="1400000058"/>
    <s v="11121161"/>
    <s v="PAID BY CMS BANK MANDIRI KC GRESIK RN 2100001817"/>
    <d v="2026-02-15T00:00:00"/>
    <d v="2026-02-15T00:00:00"/>
    <x v="1"/>
    <x v="1"/>
    <d v="2025-11-30T00:00:00"/>
    <n v="77"/>
    <x v="5"/>
    <x v="4"/>
    <s v="IDR"/>
    <s v="1800000480"/>
    <n v="18316983"/>
    <s v="Pot. Gaji Kary. Penugasan SIG - UTSG 09.2025"/>
    <d v="2025-10-31T00:00:00"/>
    <s v="1800000480"/>
    <x v="3"/>
  </r>
  <r>
    <n v="100011"/>
    <x v="43"/>
    <x v="1"/>
    <s v="1400000059"/>
    <s v="11121161"/>
    <s v="PAID BY CMS BANK MANDIRI KC GRESIK RN 2100001784"/>
    <d v="2026-02-15T00:00:00"/>
    <d v="2026-02-15T00:00:00"/>
    <x v="1"/>
    <x v="1"/>
    <d v="2025-10-30T00:00:00"/>
    <n v="108"/>
    <x v="3"/>
    <x v="2"/>
    <s v="IDR"/>
    <s v="1800000436"/>
    <n v="18320580"/>
    <s v="Pot. Gaji Kary. Penugasan SIG - UTSG 08.2025"/>
    <d v="2025-09-30T00:00:00"/>
    <s v="1800000436"/>
    <x v="3"/>
  </r>
  <r>
    <n v="100011"/>
    <x v="43"/>
    <x v="1"/>
    <s v="1400019967"/>
    <s v="11121161"/>
    <s v="PAID BY CMS BANK MANDIRI KC GRESIK RN 7100000962"/>
    <d v="2026-02-15T00:00:00"/>
    <d v="2026-02-15T00:00:00"/>
    <x v="1"/>
    <x v="1"/>
    <d v="2026-01-30T00:00:00"/>
    <n v="16"/>
    <x v="0"/>
    <x v="0"/>
    <s v="IDR"/>
    <s v="1800000833"/>
    <n v="26020129"/>
    <s v="Tagihan Listrik UTSG Nov 25"/>
    <d v="2025-12-31T00:00:00"/>
    <s v="1800000833"/>
    <x v="1"/>
  </r>
  <r>
    <n v="100011"/>
    <x v="43"/>
    <x v="1"/>
    <s v="1400019968"/>
    <s v="11121161"/>
    <s v="PAID BY CMS BANK MANDIRI KC GRESIK RN 7100000798"/>
    <d v="2026-02-15T00:00:00"/>
    <d v="2026-02-15T00:00:00"/>
    <x v="1"/>
    <x v="1"/>
    <d v="2025-10-30T00:00:00"/>
    <n v="108"/>
    <x v="3"/>
    <x v="2"/>
    <s v="IDR"/>
    <s v="1800000617"/>
    <n v="26331616"/>
    <s v="Tagihan Listrik UTSG Jul 25"/>
    <d v="2025-09-30T00:00:00"/>
    <s v="1800000617"/>
    <x v="1"/>
  </r>
  <r>
    <n v="100011"/>
    <x v="43"/>
    <x v="1"/>
    <s v="1400019969"/>
    <s v="11121161"/>
    <s v="PAID BY CMS BANK MANDIRI KC GRESIK RN 7100000896"/>
    <d v="2026-02-15T00:00:00"/>
    <d v="2026-02-15T00:00:00"/>
    <x v="1"/>
    <x v="1"/>
    <d v="2025-11-30T00:00:00"/>
    <n v="77"/>
    <x v="5"/>
    <x v="4"/>
    <s v="IDR"/>
    <s v="1800000725"/>
    <n v="26702932"/>
    <s v="Tagihan Listrik UTSG Agt 25"/>
    <d v="2025-10-31T00:00:00"/>
    <s v="1800000725"/>
    <x v="1"/>
  </r>
  <r>
    <n v="100011"/>
    <x v="43"/>
    <x v="1"/>
    <s v="1400019970"/>
    <s v="11121161"/>
    <s v="PAID BY CMS BANK MANDIRI KC GRESIK RN 7100000963"/>
    <d v="2026-02-15T00:00:00"/>
    <d v="2026-02-15T00:00:00"/>
    <x v="1"/>
    <x v="1"/>
    <d v="2026-01-30T00:00:00"/>
    <n v="16"/>
    <x v="0"/>
    <x v="0"/>
    <s v="IDR"/>
    <s v="1800000829"/>
    <n v="32283044"/>
    <s v="Tagihan Listrik UTSG Okt 25"/>
    <d v="2025-12-31T00:00:00"/>
    <s v="1800000829"/>
    <x v="1"/>
  </r>
  <r>
    <n v="101901"/>
    <x v="88"/>
    <x v="0"/>
    <s v="0100001383"/>
    <n v="0"/>
    <n v="0"/>
    <d v="2026-02-18T00:00:00"/>
    <d v="2026-02-18T00:00:00"/>
    <x v="1"/>
    <x v="1"/>
    <d v="2025-09-03T00:00:00"/>
    <n v="168"/>
    <x v="2"/>
    <x v="1"/>
    <s v="IDR"/>
    <s v="1400000458"/>
    <n v="8600"/>
    <s v="Kurang bayar tagihan Analisa Lab Uji XRD - Sep 202"/>
    <d v="2025-09-03T00:00:00"/>
    <s v="1800000444"/>
    <x v="11"/>
  </r>
  <r>
    <n v="101330"/>
    <x v="21"/>
    <x v="0"/>
    <s v="1400021040"/>
    <s v="11123101"/>
    <s v="PAID BY CMS BANK BCA RN 7100000872"/>
    <d v="2026-02-18T00:00:00"/>
    <d v="2026-02-18T00:00:00"/>
    <x v="1"/>
    <x v="1"/>
    <d v="2025-11-30T00:00:00"/>
    <n v="80"/>
    <x v="5"/>
    <x v="4"/>
    <s v="IDR"/>
    <s v="1800000689"/>
    <n v="680652"/>
    <s v="Biaya Pemusnahan Limbah Residu Produksi ex PT CIM"/>
    <d v="2025-10-31T00:00:00"/>
    <s v="1800000689"/>
    <x v="0"/>
  </r>
  <r>
    <n v="101330"/>
    <x v="21"/>
    <x v="0"/>
    <s v="1400021036"/>
    <s v="11123101"/>
    <s v="PT. CAHAYA INDAH MOJOKERTO"/>
    <d v="2026-02-18T00:00:00"/>
    <d v="2026-02-18T00:00:00"/>
    <x v="1"/>
    <x v="1"/>
    <d v="2026-01-30T00:00:00"/>
    <n v="19"/>
    <x v="0"/>
    <x v="0"/>
    <s v="IDR"/>
    <s v="1800000846"/>
    <n v="1902050"/>
    <s v="Biaya Pemusnahan Limbah Steel Slag ex PT CIM"/>
    <d v="2025-12-31T00:00:00"/>
    <s v="1800000846"/>
    <x v="0"/>
  </r>
  <r>
    <n v="101330"/>
    <x v="21"/>
    <x v="0"/>
    <s v="1400021045"/>
    <s v="11123101"/>
    <s v="PAID BY CMS BANK BCA RN 7100000929"/>
    <d v="2026-02-18T00:00:00"/>
    <d v="2026-02-18T00:00:00"/>
    <x v="1"/>
    <x v="1"/>
    <d v="2025-12-30T00:00:00"/>
    <n v="50"/>
    <x v="4"/>
    <x v="3"/>
    <s v="IDR"/>
    <s v="1800000770"/>
    <n v="7897650"/>
    <s v="Biaya Pemusnahan Limbah Steel Slag ex PT CIM"/>
    <d v="2025-11-30T00:00:00"/>
    <s v="1800000770"/>
    <x v="0"/>
  </r>
  <r>
    <n v="101330"/>
    <x v="21"/>
    <x v="0"/>
    <s v="1400021046"/>
    <s v="11123101"/>
    <s v="PAID BY CMS BANK BCA RN 7100000874"/>
    <d v="2026-02-18T00:00:00"/>
    <d v="2026-02-18T00:00:00"/>
    <x v="1"/>
    <x v="1"/>
    <d v="2025-11-30T00:00:00"/>
    <n v="80"/>
    <x v="5"/>
    <x v="4"/>
    <s v="IDR"/>
    <s v="1800000690"/>
    <n v="9120870"/>
    <s v="Biaya Pemusnahan Limbah SBE ex PT CIM"/>
    <d v="2025-10-31T00:00:00"/>
    <s v="1800000690"/>
    <x v="0"/>
  </r>
  <r>
    <n v="101330"/>
    <x v="21"/>
    <x v="0"/>
    <s v="1400021041"/>
    <s v="11123101"/>
    <s v="PAID BY CMS BANK BCA RN 7100000877"/>
    <d v="2026-02-18T00:00:00"/>
    <d v="2026-02-18T00:00:00"/>
    <x v="1"/>
    <x v="1"/>
    <d v="2025-11-30T00:00:00"/>
    <n v="80"/>
    <x v="5"/>
    <x v="4"/>
    <s v="IDR"/>
    <s v="1800000693"/>
    <n v="11710500"/>
    <s v="Biaya Pemusnahan Limbah Steel Slag ex PT CIM"/>
    <d v="2025-10-31T00:00:00"/>
    <s v="1800000693"/>
    <x v="0"/>
  </r>
  <r>
    <n v="101330"/>
    <x v="21"/>
    <x v="0"/>
    <s v="1400021047"/>
    <s v="11123101"/>
    <s v="PAID BY CMS BANK BCA RN 7100000875"/>
    <d v="2026-02-18T00:00:00"/>
    <d v="2026-02-18T00:00:00"/>
    <x v="1"/>
    <x v="1"/>
    <d v="2025-11-30T00:00:00"/>
    <n v="80"/>
    <x v="5"/>
    <x v="4"/>
    <s v="IDR"/>
    <s v="1800000691"/>
    <n v="17546880"/>
    <s v="Biaya Pemusnahan Limbah Sludge IPAL ex PT CIM"/>
    <d v="2025-10-31T00:00:00"/>
    <s v="1800000691"/>
    <x v="0"/>
  </r>
  <r>
    <n v="101330"/>
    <x v="21"/>
    <x v="0"/>
    <s v="1400021035"/>
    <s v="11123101"/>
    <s v="PT. CAHAYA INDAH MOJOKERTO"/>
    <d v="2026-02-18T00:00:00"/>
    <d v="2026-02-18T00:00:00"/>
    <x v="1"/>
    <x v="1"/>
    <d v="2026-01-30T00:00:00"/>
    <n v="19"/>
    <x v="0"/>
    <x v="0"/>
    <s v="IDR"/>
    <s v="1800000845"/>
    <n v="70793320"/>
    <s v="Biaya Pemusnahan Limbah Sludge Paper ex PT CIM"/>
    <d v="2025-12-31T00:00:00"/>
    <s v="1800000845"/>
    <x v="0"/>
  </r>
  <r>
    <n v="101330"/>
    <x v="21"/>
    <x v="0"/>
    <s v="1400021034"/>
    <s v="11123101"/>
    <s v="PT. CAHAYA INDAH MOJOKERTO"/>
    <d v="2026-02-18T00:00:00"/>
    <d v="2026-02-18T00:00:00"/>
    <x v="1"/>
    <x v="1"/>
    <d v="2026-01-30T00:00:00"/>
    <n v="19"/>
    <x v="0"/>
    <x v="0"/>
    <s v="IDR"/>
    <s v="1800000844"/>
    <n v="138102019"/>
    <s v="Biaya Pemusnahan Limbah FA-BA ex PT CIM"/>
    <d v="2025-12-31T00:00:00"/>
    <s v="1800000844"/>
    <x v="0"/>
  </r>
  <r>
    <n v="101330"/>
    <x v="21"/>
    <x v="0"/>
    <s v="1400021043"/>
    <s v="11123101"/>
    <s v="PAID BY CMS BANK BCA RN 7100000928"/>
    <d v="2026-02-18T00:00:00"/>
    <d v="2026-02-18T00:00:00"/>
    <x v="1"/>
    <x v="1"/>
    <d v="2025-12-30T00:00:00"/>
    <n v="50"/>
    <x v="4"/>
    <x v="3"/>
    <s v="IDR"/>
    <s v="1800000769"/>
    <n v="183107820"/>
    <s v="Biaya Pemusnahan Limbah Sludge Paper ex PT CIM"/>
    <d v="2025-11-30T00:00:00"/>
    <s v="1800000769"/>
    <x v="0"/>
  </r>
  <r>
    <n v="101330"/>
    <x v="21"/>
    <x v="0"/>
    <s v="1400021048"/>
    <s v="11123101"/>
    <s v="PAID BY CMS BANK BCA RN 7100000876"/>
    <d v="2026-02-18T00:00:00"/>
    <d v="2026-02-18T00:00:00"/>
    <x v="1"/>
    <x v="1"/>
    <d v="2025-11-30T00:00:00"/>
    <n v="80"/>
    <x v="5"/>
    <x v="4"/>
    <s v="IDR"/>
    <s v="1800000692"/>
    <n v="184470900"/>
    <s v="Biaya Pemusnahan Limbah Sludge Paper ex PT CIM"/>
    <d v="2025-10-31T00:00:00"/>
    <s v="1800000692"/>
    <x v="0"/>
  </r>
  <r>
    <n v="101330"/>
    <x v="21"/>
    <x v="0"/>
    <s v="1400021044"/>
    <s v="11123101"/>
    <s v="PAID BY CMS BANK BCA RN 7100000927"/>
    <d v="2026-02-18T00:00:00"/>
    <d v="2026-02-18T00:00:00"/>
    <x v="1"/>
    <x v="1"/>
    <d v="2025-12-30T00:00:00"/>
    <n v="50"/>
    <x v="4"/>
    <x v="3"/>
    <s v="IDR"/>
    <s v="1800000768"/>
    <n v="237800739"/>
    <s v="Biaya Pemusnahan Limbah FA-BA ex PT CIM"/>
    <d v="2025-11-30T00:00:00"/>
    <s v="1800000768"/>
    <x v="0"/>
  </r>
  <r>
    <n v="101330"/>
    <x v="21"/>
    <x v="0"/>
    <s v="1400021042"/>
    <s v="11123101"/>
    <s v="PAID BY CMS BANK BCA RN 7100000873"/>
    <d v="2026-02-18T00:00:00"/>
    <d v="2026-02-18T00:00:00"/>
    <x v="1"/>
    <x v="1"/>
    <d v="2025-11-30T00:00:00"/>
    <n v="80"/>
    <x v="5"/>
    <x v="4"/>
    <s v="IDR"/>
    <s v="1800000688"/>
    <n v="244203663"/>
    <s v="Biaya Pemusnahan Limbah FA-BA ex PT CIM"/>
    <d v="2025-10-31T00:00:00"/>
    <s v="1800000688"/>
    <x v="0"/>
  </r>
  <r>
    <n v="100120"/>
    <x v="24"/>
    <x v="0"/>
    <s v="1400000060"/>
    <s v="11125421"/>
    <s v="PAID BY CMS BANK SYARIAH INDONESIA KC SURABAYA BAS"/>
    <d v="2026-02-19T00:00:00"/>
    <d v="2026-02-19T00:00:00"/>
    <x v="1"/>
    <x v="1"/>
    <d v="2026-03-04T00:00:00"/>
    <n v="-13"/>
    <x v="1"/>
    <x v="0"/>
    <s v="IDR"/>
    <s v="1800000031"/>
    <n v="5881085"/>
    <s v="Tagihan Listrik ATM Telkomsel Bulan Januari 2026"/>
    <d v="2026-02-02T00:00:00"/>
    <s v="1800000031"/>
    <x v="1"/>
  </r>
  <r>
    <n v="100050"/>
    <x v="111"/>
    <x v="0"/>
    <s v="1400022486"/>
    <s v="11121161"/>
    <s v="TAGIHAN AIR &amp; LISTRIK CV. MAHKOTA KATERING"/>
    <d v="2026-02-20T00:00:00"/>
    <d v="2026-02-20T00:00:00"/>
    <x v="1"/>
    <x v="1"/>
    <d v="2025-04-30T00:00:00"/>
    <n v="296"/>
    <x v="2"/>
    <x v="1"/>
    <s v="IDR"/>
    <s v="1800000154"/>
    <n v="546700"/>
    <s v="TAGIHAN AIR CV. MAHKOTA KATERING"/>
    <d v="2025-03-31T00:00:00"/>
    <s v="1800000154"/>
    <x v="6"/>
  </r>
  <r>
    <n v="100050"/>
    <x v="111"/>
    <x v="0"/>
    <s v="1400022486"/>
    <s v="11121161"/>
    <s v="TAGIHAN AIR &amp; LISTRIK CV. MAHKOTA KATERING"/>
    <d v="2026-02-20T00:00:00"/>
    <d v="2026-02-20T00:00:00"/>
    <x v="1"/>
    <x v="1"/>
    <d v="2025-03-30T00:00:00"/>
    <n v="327"/>
    <x v="2"/>
    <x v="1"/>
    <s v="IDR"/>
    <s v="1800000072"/>
    <n v="700700"/>
    <s v="TAGIHAN AIR CV. MAHKOTA KATERING"/>
    <d v="2025-02-28T00:00:00"/>
    <s v="1800000072"/>
    <x v="6"/>
  </r>
  <r>
    <n v="100050"/>
    <x v="111"/>
    <x v="0"/>
    <s v="1400022486"/>
    <s v="11121161"/>
    <s v="TAGIHAN AIR &amp; LISTRIK CV. MAHKOTA KATERING"/>
    <d v="2026-02-20T00:00:00"/>
    <d v="2026-02-20T00:00:00"/>
    <x v="1"/>
    <x v="1"/>
    <d v="2025-04-30T00:00:00"/>
    <n v="296"/>
    <x v="2"/>
    <x v="1"/>
    <s v="IDR"/>
    <s v="1800000153"/>
    <n v="1499995"/>
    <s v="TAGIHAN LISTRIK CV. MAHKOTA KATERING"/>
    <d v="2025-03-31T00:00:00"/>
    <s v="1800000153"/>
    <x v="1"/>
  </r>
  <r>
    <n v="100050"/>
    <x v="111"/>
    <x v="0"/>
    <s v="1400022486"/>
    <s v="11121161"/>
    <s v="TAGIHAN AIR &amp; LISTRIK CV. MAHKOTA KATERING"/>
    <d v="2026-02-20T00:00:00"/>
    <d v="2026-02-20T00:00:00"/>
    <x v="1"/>
    <x v="1"/>
    <d v="2025-03-30T00:00:00"/>
    <n v="327"/>
    <x v="2"/>
    <x v="1"/>
    <s v="IDR"/>
    <s v="1800000071"/>
    <n v="1638920"/>
    <s v="TAGIHAN LISTRIK CV. MAHKOTA KATERING"/>
    <d v="2025-02-28T00:00:00"/>
    <s v="1800000071"/>
    <x v="1"/>
  </r>
  <r>
    <n v="101531"/>
    <x v="1"/>
    <x v="0"/>
    <s v="1400022197"/>
    <s v="11125421"/>
    <s v="PAID BY CMS BANK SYARIAH INDONESIA KC SURABAYA BAS"/>
    <d v="2026-02-20T00:00:00"/>
    <d v="2026-02-20T00:00:00"/>
    <x v="1"/>
    <x v="1"/>
    <d v="2025-12-30T00:00:00"/>
    <n v="52"/>
    <x v="4"/>
    <x v="3"/>
    <s v="IDR"/>
    <s v="1800000777"/>
    <n v="18219318"/>
    <s v="Biaya Pemusnahan Limbah Non B3-AM ex PT MHK"/>
    <d v="2025-11-30T00:00:00"/>
    <s v="1800000777"/>
    <x v="0"/>
  </r>
  <r>
    <n v="100736"/>
    <x v="77"/>
    <x v="0"/>
    <s v="1400021985"/>
    <s v="11121161"/>
    <s v="Biaya Pemusnahan Limbah FABA ex PT BAA"/>
    <d v="2026-02-20T00:00:00"/>
    <d v="2026-02-20T00:00:00"/>
    <x v="1"/>
    <x v="1"/>
    <d v="2021-12-09T00:00:00"/>
    <n v="1534"/>
    <x v="6"/>
    <x v="5"/>
    <s v="IDR"/>
    <s v="0100426792"/>
    <n v="38141296"/>
    <s v="DPP+PPN Biaya Pemusnahan Limbah FABA ex PT BAA"/>
    <d v="2021-12-09T00:00:00"/>
    <s v="1800000266"/>
    <x v="0"/>
  </r>
  <r>
    <n v="101531"/>
    <x v="1"/>
    <x v="0"/>
    <s v="1400022272"/>
    <s v="11125421"/>
    <s v="PAID BY CMS BANK SYARIAH INDONESIA KC SURABAYA BAS"/>
    <d v="2026-02-20T00:00:00"/>
    <d v="2026-02-20T00:00:00"/>
    <x v="1"/>
    <x v="1"/>
    <d v="2026-01-30T00:00:00"/>
    <n v="21"/>
    <x v="0"/>
    <x v="0"/>
    <s v="IDR"/>
    <s v="1800000854"/>
    <n v="51517320"/>
    <s v="Biaya Pemusnahan Limbah Gypsum Poll Pay ex PT MHK"/>
    <d v="2025-12-31T00:00:00"/>
    <s v="1800000854"/>
    <x v="0"/>
  </r>
  <r>
    <n v="101798"/>
    <x v="52"/>
    <x v="0"/>
    <s v="1400000061"/>
    <s v="11125421"/>
    <s v="1800000001"/>
    <d v="2026-02-20T00:00:00"/>
    <d v="2026-02-20T00:00:00"/>
    <x v="1"/>
    <x v="1"/>
    <d v="2026-02-01T00:00:00"/>
    <n v="19"/>
    <x v="0"/>
    <x v="0"/>
    <s v="IDR"/>
    <s v="1800000001"/>
    <n v="653518154"/>
    <s v="PENAGIHAN SHARING PROFIT BULAN DESEMBER 2025"/>
    <d v="2026-01-02T00:00:00"/>
    <s v="1800000001"/>
    <x v="10"/>
  </r>
  <r>
    <n v="101284"/>
    <x v="54"/>
    <x v="1"/>
    <s v="1400000062"/>
    <s v="11125421"/>
    <s v="2100001930"/>
    <d v="2026-02-23T00:00:00"/>
    <d v="2026-02-23T00:00:00"/>
    <x v="1"/>
    <x v="1"/>
    <d v="2026-03-02T00:00:00"/>
    <n v="-7"/>
    <x v="1"/>
    <x v="0"/>
    <s v="IDR"/>
    <s v="1800000011"/>
    <n v="980166"/>
    <s v="Tagihan Listrik Kopi Kilen Bulan Januari 2026"/>
    <d v="2026-01-31T00:00:00"/>
    <s v="1800000011"/>
    <x v="1"/>
  </r>
  <r>
    <n v="100622"/>
    <x v="25"/>
    <x v="0"/>
    <s v="1400023687"/>
    <s v="11125421"/>
    <s v="PAID BY CMS BANK SYARIAH INDONESIA KC SURABAYA BAS"/>
    <d v="2026-02-24T00:00:00"/>
    <d v="2026-02-24T00:00:00"/>
    <x v="1"/>
    <x v="1"/>
    <d v="2025-11-30T00:00:00"/>
    <n v="86"/>
    <x v="5"/>
    <x v="4"/>
    <s v="IDR"/>
    <s v="1800000712"/>
    <n v="7969467"/>
    <s v="Biaya Pemusnahan Limbah Bottom Ash ex PT TJS"/>
    <d v="2025-10-31T00:00:00"/>
    <s v="1800000712"/>
    <x v="0"/>
  </r>
  <r>
    <n v="100622"/>
    <x v="25"/>
    <x v="0"/>
    <s v="1400023688"/>
    <s v="11125421"/>
    <s v="PAID BY CMS BANK SYARIAH INDONESIA KC SURABAYA BAS"/>
    <d v="2026-02-24T00:00:00"/>
    <d v="2026-02-24T00:00:00"/>
    <x v="1"/>
    <x v="1"/>
    <d v="2025-11-30T00:00:00"/>
    <n v="86"/>
    <x v="5"/>
    <x v="4"/>
    <s v="IDR"/>
    <s v="1800000713"/>
    <n v="25110975"/>
    <s v="Biaya Pemusnahan Limbah Sludge Paper ex PT TJS"/>
    <d v="2025-10-31T00:00:00"/>
    <s v="1800000713"/>
    <x v="0"/>
  </r>
  <r>
    <n v="101796"/>
    <x v="104"/>
    <x v="0"/>
    <s v="1400024620"/>
    <s v="11121161"/>
    <s v="Biaya Pemusnahan Limbah Sludge IPAL MNS ex PT"/>
    <d v="2026-02-25T00:00:00"/>
    <d v="2026-02-25T00:00:00"/>
    <x v="1"/>
    <x v="1"/>
    <d v="2025-10-30T00:00:00"/>
    <n v="118"/>
    <x v="3"/>
    <x v="2"/>
    <s v="IDR"/>
    <s v="1400128320"/>
    <n v="3000000"/>
    <s v="Krg Biaya Pemusnahan Limbah Sludge IPAL MNS ex PT"/>
    <d v="2025-10-30T00:00:00"/>
    <s v="1800000611"/>
    <x v="0"/>
  </r>
  <r>
    <n v="100672"/>
    <x v="18"/>
    <x v="0"/>
    <s v="1400024619"/>
    <s v="11121161"/>
    <s v="biaya Pemusnahan Limbah SBE ex PT LEW"/>
    <d v="2026-02-25T00:00:00"/>
    <d v="2026-02-25T00:00:00"/>
    <x v="1"/>
    <x v="1"/>
    <d v="2026-02-06T00:00:00"/>
    <n v="19"/>
    <x v="0"/>
    <x v="0"/>
    <s v="IDR"/>
    <s v="1400017596"/>
    <n v="5000000"/>
    <s v="Kurang bayar biaya Pemusnahan Limbah SBE ex PT LEW"/>
    <d v="2026-02-06T00:00:00"/>
    <s v="1800000266"/>
    <x v="0"/>
  </r>
  <r>
    <n v="100733"/>
    <x v="49"/>
    <x v="0"/>
    <s v="1400024382"/>
    <s v="11125421"/>
    <s v="PAID BY CMS BANK SYARIAH INDONESIA KC SURABAYA BAS"/>
    <d v="2026-02-25T00:00:00"/>
    <d v="2026-02-25T00:00:00"/>
    <x v="1"/>
    <x v="1"/>
    <d v="2026-03-02T00:00:00"/>
    <n v="-5"/>
    <x v="1"/>
    <x v="0"/>
    <s v="IDR"/>
    <s v="1800000028"/>
    <n v="6481140"/>
    <s v="Biaya Pemusnahan Limbah Resin ex PT JSLH"/>
    <d v="2026-01-31T00:00:00"/>
    <s v="1800000028"/>
    <x v="0"/>
  </r>
  <r>
    <n v="100017"/>
    <x v="206"/>
    <x v="0"/>
    <s v="0100001484"/>
    <n v="0"/>
    <n v="0"/>
    <d v="2026-02-25T00:00:00"/>
    <d v="2026-02-25T00:00:00"/>
    <x v="1"/>
    <x v="1"/>
    <d v="2020-08-31T00:00:00"/>
    <n v="2004"/>
    <x v="6"/>
    <x v="5"/>
    <s v="IDR"/>
    <s v="1400000961"/>
    <n v="12126750"/>
    <s v="PPH&amp;PPN Sewa Tanah di Gresik (Pem. Pipa Air PT Pet"/>
    <d v="2020-08-31T00:00:00"/>
    <s v="1800000976"/>
    <x v="12"/>
  </r>
  <r>
    <n v="100733"/>
    <x v="49"/>
    <x v="0"/>
    <s v="1400024383"/>
    <s v="11125421"/>
    <s v="PAID BY CMS BANK SYARIAH INDONESIA KC SURABAYA BAS"/>
    <d v="2026-02-25T00:00:00"/>
    <d v="2026-02-25T00:00:00"/>
    <x v="1"/>
    <x v="1"/>
    <d v="2026-03-02T00:00:00"/>
    <n v="-5"/>
    <x v="1"/>
    <x v="0"/>
    <s v="IDR"/>
    <s v="1800000027"/>
    <n v="17074850"/>
    <s v="Biaya Pemusnahan Limbah Karbon Aktif ex PT JSLH"/>
    <d v="2026-01-31T00:00:00"/>
    <s v="1800000027"/>
    <x v="0"/>
  </r>
  <r>
    <n v="100733"/>
    <x v="49"/>
    <x v="0"/>
    <s v="1400024384"/>
    <s v="11125421"/>
    <s v="PAID BY CMS BANK SYARIAH INDONESIA KC SURABAYA BAS"/>
    <d v="2026-02-25T00:00:00"/>
    <d v="2026-02-25T00:00:00"/>
    <x v="1"/>
    <x v="1"/>
    <d v="2026-03-02T00:00:00"/>
    <n v="-5"/>
    <x v="1"/>
    <x v="0"/>
    <s v="IDR"/>
    <s v="1800000029"/>
    <n v="21379260"/>
    <s v="Biaya Pemusnahan Limbah Sludge IPAL ex PT JSLH"/>
    <d v="2026-01-31T00:00:00"/>
    <s v="1800000029"/>
    <x v="0"/>
  </r>
  <r>
    <n v="101118"/>
    <x v="53"/>
    <x v="0"/>
    <s v="1400024119"/>
    <s v="11125421"/>
    <s v="PAID BY CMS BANK SYARIAH INDONESIA KC SURABAYA BAS"/>
    <d v="2026-02-25T00:00:00"/>
    <d v="2026-02-25T00:00:00"/>
    <x v="1"/>
    <x v="1"/>
    <d v="2026-03-02T00:00:00"/>
    <n v="-5"/>
    <x v="1"/>
    <x v="0"/>
    <s v="IDR"/>
    <s v="1800000047"/>
    <n v="29736072"/>
    <s v="Biaya Pemusnahan Limbah Bottom Ash ex PT SPD"/>
    <d v="2026-01-31T00:00:00"/>
    <s v="1800000047"/>
    <x v="0"/>
  </r>
  <r>
    <n v="100733"/>
    <x v="49"/>
    <x v="0"/>
    <s v="1400024385"/>
    <s v="11125421"/>
    <s v="PAID BY CMS BANK SYARIAH INDONESIA KC SURABAYA BAS"/>
    <d v="2026-02-25T00:00:00"/>
    <d v="2026-02-25T00:00:00"/>
    <x v="1"/>
    <x v="1"/>
    <d v="2026-03-02T00:00:00"/>
    <n v="-5"/>
    <x v="1"/>
    <x v="0"/>
    <s v="IDR"/>
    <s v="1800000030"/>
    <n v="32380194"/>
    <s v="Biaya Pemusnahan Limbah SBE ex PT JSLH"/>
    <d v="2026-01-31T00:00:00"/>
    <s v="1800000030"/>
    <x v="0"/>
  </r>
  <r>
    <n v="100712"/>
    <x v="51"/>
    <x v="0"/>
    <s v="1400024618"/>
    <s v="11121161"/>
    <s v="Biaya Pemusnahan Limbah FA-BA ex PT ANT"/>
    <d v="2026-02-25T00:00:00"/>
    <d v="2026-02-25T00:00:00"/>
    <x v="1"/>
    <x v="1"/>
    <d v="2026-03-02T00:00:00"/>
    <n v="-5"/>
    <x v="1"/>
    <x v="0"/>
    <s v="IDR"/>
    <s v="1800000018"/>
    <n v="71696603"/>
    <s v="Biaya Pemusnahan Limbah FA-BA ex PT ANT"/>
    <d v="2026-01-31T00:00:00"/>
    <s v="1800000018"/>
    <x v="0"/>
  </r>
  <r>
    <n v="100733"/>
    <x v="49"/>
    <x v="0"/>
    <s v="1400024386"/>
    <s v="11125421"/>
    <s v="PAID BY CMS BANK SYARIAH INDONESIA KC SURABAYA BAS"/>
    <d v="2026-02-25T00:00:00"/>
    <d v="2026-02-25T00:00:00"/>
    <x v="1"/>
    <x v="1"/>
    <d v="2026-03-02T00:00:00"/>
    <n v="-5"/>
    <x v="1"/>
    <x v="0"/>
    <s v="IDR"/>
    <s v="1800000026"/>
    <n v="97669341"/>
    <s v="Biaya Pemusnahan Limbah FA-BA ex PT JSLH"/>
    <d v="2026-01-31T00:00:00"/>
    <s v="1800000026"/>
    <x v="0"/>
  </r>
  <r>
    <n v="100014"/>
    <x v="105"/>
    <x v="1"/>
    <s v="1400000074"/>
    <s v="11121161"/>
    <s v="Biaya Penggantian Perjalanan Dinas No 2940005781"/>
    <d v="2026-02-26T00:00:00"/>
    <d v="2026-02-26T00:00:00"/>
    <x v="1"/>
    <x v="1"/>
    <d v="2022-10-30T00:00:00"/>
    <n v="1215"/>
    <x v="6"/>
    <x v="5"/>
    <s v="IDR"/>
    <s v="1800000605"/>
    <n v="411810"/>
    <s v="Biaya Penggantian Perjalanan Dinas No. 2940005781"/>
    <d v="2022-09-30T00:00:00"/>
    <s v="1800000605"/>
    <x v="19"/>
  </r>
  <r>
    <n v="100014"/>
    <x v="105"/>
    <x v="1"/>
    <s v="1400000070"/>
    <s v="11121161"/>
    <s v="Biaya Penggantian Perjalanan Dinas capek PP Celba2"/>
    <d v="2026-02-26T00:00:00"/>
    <d v="2026-02-26T00:00:00"/>
    <x v="1"/>
    <x v="1"/>
    <d v="2023-12-30T00:00:00"/>
    <n v="789"/>
    <x v="6"/>
    <x v="5"/>
    <s v="IDR"/>
    <s v="1800000690"/>
    <n v="5764785"/>
    <s v="Biaya Penggantian Perjalanan Dinas Capex PP Celba2"/>
    <d v="2023-11-30T00:00:00"/>
    <s v="1800000690"/>
    <x v="19"/>
  </r>
  <r>
    <n v="100014"/>
    <x v="105"/>
    <x v="1"/>
    <s v="1400000067"/>
    <s v="11121161"/>
    <s v="Biaya Penggantian Perjalanan Dinas capek PP Celba5"/>
    <d v="2026-02-26T00:00:00"/>
    <d v="2026-02-26T00:00:00"/>
    <x v="1"/>
    <x v="1"/>
    <d v="2023-12-30T00:00:00"/>
    <n v="789"/>
    <x v="6"/>
    <x v="5"/>
    <s v="IDR"/>
    <s v="1800000632"/>
    <n v="7653450"/>
    <s v="Biaya Penggantian Perjalanan Dinas Capex PP Celba5"/>
    <d v="2023-11-30T00:00:00"/>
    <s v="1800000632"/>
    <x v="19"/>
  </r>
  <r>
    <n v="100014"/>
    <x v="105"/>
    <x v="1"/>
    <s v="1400000069"/>
    <s v="11121161"/>
    <s v="Biaya Penggantian Perjalanan Dinas capek PP Celba"/>
    <d v="2026-02-26T00:00:00"/>
    <d v="2026-02-26T00:00:00"/>
    <x v="1"/>
    <x v="1"/>
    <d v="2023-03-02T00:00:00"/>
    <n v="1092"/>
    <x v="6"/>
    <x v="5"/>
    <s v="IDR"/>
    <s v="1800000018"/>
    <n v="7916248"/>
    <s v="Biaya Penggantian Perjalanan Dinas Proyek PP Celba"/>
    <d v="2023-01-31T00:00:00"/>
    <s v="1800000018"/>
    <x v="19"/>
  </r>
  <r>
    <n v="100001"/>
    <x v="23"/>
    <x v="1"/>
    <s v="1400000063"/>
    <s v="11121161"/>
    <s v="PAID BY CMS BANK MANDIRI KC GRESIK RN 2100001904"/>
    <d v="2026-02-26T00:00:00"/>
    <d v="2026-02-26T00:00:00"/>
    <x v="1"/>
    <x v="1"/>
    <d v="2026-03-02T00:00:00"/>
    <n v="-4"/>
    <x v="1"/>
    <x v="0"/>
    <s v="IDR"/>
    <s v="1800000012"/>
    <n v="11059383"/>
    <s v="Pot. Gaji Kary. Penugasan SIG - KWSG 12.2025"/>
    <d v="2026-01-31T00:00:00"/>
    <s v="1800000012"/>
    <x v="3"/>
  </r>
  <r>
    <n v="100014"/>
    <x v="105"/>
    <x v="1"/>
    <s v="1400000078"/>
    <s v="11121161"/>
    <s v="Biaya Penggantian Perjalanan Dinas capek PP Celba"/>
    <d v="2026-02-26T00:00:00"/>
    <d v="2026-02-26T00:00:00"/>
    <x v="1"/>
    <x v="1"/>
    <d v="2023-01-30T00:00:00"/>
    <n v="1123"/>
    <x v="6"/>
    <x v="5"/>
    <s v="IDR"/>
    <s v="1800000837"/>
    <n v="12980770"/>
    <s v="Biaya Penggantian Perjalanan Dinas Proyek PP Celba"/>
    <d v="2022-12-31T00:00:00"/>
    <s v="1800000837"/>
    <x v="19"/>
  </r>
  <r>
    <n v="100014"/>
    <x v="105"/>
    <x v="1"/>
    <s v="1400000076"/>
    <s v="11121161"/>
    <s v="PAID BY CMS BANK MANDIRI KC GRESIK RN 2100001779"/>
    <d v="2026-02-26T00:00:00"/>
    <d v="2026-02-26T00:00:00"/>
    <x v="1"/>
    <x v="1"/>
    <d v="2025-10-30T00:00:00"/>
    <n v="119"/>
    <x v="3"/>
    <x v="2"/>
    <s v="IDR"/>
    <s v="1800000441"/>
    <n v="13049493"/>
    <s v="Pot. Gaji Kary. Penugasan SIG - ST 08.2025"/>
    <d v="2025-09-30T00:00:00"/>
    <s v="1800000441"/>
    <x v="3"/>
  </r>
  <r>
    <n v="100014"/>
    <x v="105"/>
    <x v="1"/>
    <s v="1400000065"/>
    <s v="11121161"/>
    <s v="Biaya Penggantian Perjalanan Dinas capek PP Celba3"/>
    <d v="2026-02-26T00:00:00"/>
    <d v="2026-02-26T00:00:00"/>
    <x v="1"/>
    <x v="1"/>
    <d v="2023-12-30T00:00:00"/>
    <n v="789"/>
    <x v="6"/>
    <x v="5"/>
    <s v="IDR"/>
    <s v="1800000627"/>
    <n v="18560310"/>
    <s v="Biaya Penggantian Perjalanan Dinas Capex PP Celba3"/>
    <d v="2023-11-30T00:00:00"/>
    <s v="1800000627"/>
    <x v="19"/>
  </r>
  <r>
    <n v="100014"/>
    <x v="105"/>
    <x v="1"/>
    <s v="1400000071"/>
    <s v="11121161"/>
    <s v="Biaya Penggantian Perjalanan Dinas capek PP Celba1"/>
    <d v="2026-02-26T00:00:00"/>
    <d v="2026-02-26T00:00:00"/>
    <x v="1"/>
    <x v="1"/>
    <d v="2023-12-30T00:00:00"/>
    <n v="789"/>
    <x v="6"/>
    <x v="5"/>
    <s v="IDR"/>
    <s v="1800000625"/>
    <n v="20155380"/>
    <s v="Biaya Penggantian Perjalanan Dinas Capex PP Celba1"/>
    <d v="2023-11-30T00:00:00"/>
    <s v="1800000625"/>
    <x v="19"/>
  </r>
  <r>
    <n v="100014"/>
    <x v="105"/>
    <x v="1"/>
    <s v="1400000068"/>
    <s v="11121161"/>
    <s v="Biaya Penggantian Perjalanan Dinas capek PP Celba7"/>
    <d v="2026-02-26T00:00:00"/>
    <d v="2026-02-26T00:00:00"/>
    <x v="1"/>
    <x v="1"/>
    <d v="2023-12-30T00:00:00"/>
    <n v="789"/>
    <x v="6"/>
    <x v="5"/>
    <s v="IDR"/>
    <s v="1800000641"/>
    <n v="20306895"/>
    <s v="Biaya Penggantian Perjalanan Dinas Capex PP Celba7"/>
    <d v="2023-11-30T00:00:00"/>
    <s v="1800000641"/>
    <x v="19"/>
  </r>
  <r>
    <n v="100014"/>
    <x v="105"/>
    <x v="1"/>
    <s v="1400000077"/>
    <s v="11121161"/>
    <s v="PAID BY CMS BANK MANDIRI KC GRESIK RN 2100001816"/>
    <d v="2026-02-26T00:00:00"/>
    <d v="2026-02-26T00:00:00"/>
    <x v="1"/>
    <x v="1"/>
    <d v="2025-11-30T00:00:00"/>
    <n v="88"/>
    <x v="5"/>
    <x v="4"/>
    <s v="IDR"/>
    <s v="1800000485"/>
    <n v="21532233"/>
    <s v="Pot. Gaji Kary. Penugasan SIG - ST 09.2025"/>
    <d v="2025-10-31T00:00:00"/>
    <s v="1800000485"/>
    <x v="3"/>
  </r>
  <r>
    <n v="100014"/>
    <x v="105"/>
    <x v="1"/>
    <s v="1400000079"/>
    <s v="11121161"/>
    <s v="PAID BY CMS BANK MANDIRI KC GRESIK RN 2100001840"/>
    <d v="2026-02-26T00:00:00"/>
    <d v="2026-02-26T00:00:00"/>
    <x v="1"/>
    <x v="1"/>
    <d v="2025-12-30T00:00:00"/>
    <n v="58"/>
    <x v="4"/>
    <x v="3"/>
    <s v="IDR"/>
    <s v="1800000529"/>
    <n v="22640222"/>
    <s v="Pot. Gaji Kary. Penugasan SIG - ST 10.2025"/>
    <d v="2025-11-30T00:00:00"/>
    <s v="1800000529"/>
    <x v="3"/>
  </r>
  <r>
    <n v="100014"/>
    <x v="105"/>
    <x v="1"/>
    <s v="1400000072"/>
    <s v="11121161"/>
    <s v="Biaya Penggantian Perjalanan Dinas capek PP Celba4"/>
    <d v="2026-02-26T00:00:00"/>
    <d v="2026-02-26T00:00:00"/>
    <x v="1"/>
    <x v="1"/>
    <d v="2023-12-30T00:00:00"/>
    <n v="789"/>
    <x v="6"/>
    <x v="5"/>
    <s v="IDR"/>
    <s v="1800000630"/>
    <n v="27580969"/>
    <s v="Biaya Penggantian Perjalanan Dinas Capex PP Celba4"/>
    <d v="2023-11-30T00:00:00"/>
    <s v="1800000630"/>
    <x v="19"/>
  </r>
  <r>
    <n v="100014"/>
    <x v="105"/>
    <x v="1"/>
    <s v="1400000066"/>
    <s v="11121161"/>
    <s v="Biaya Penggantian Perjalanan Dinas capek PP Celba6"/>
    <d v="2026-02-26T00:00:00"/>
    <d v="2026-02-26T00:00:00"/>
    <x v="1"/>
    <x v="1"/>
    <d v="2023-12-30T00:00:00"/>
    <n v="789"/>
    <x v="6"/>
    <x v="5"/>
    <s v="IDR"/>
    <s v="1800000640"/>
    <n v="50062110"/>
    <s v="Biaya Penggantian Perjalanan Dinas Capex PP Celba6"/>
    <d v="2023-11-30T00:00:00"/>
    <s v="1800000640"/>
    <x v="19"/>
  </r>
  <r>
    <n v="100014"/>
    <x v="105"/>
    <x v="1"/>
    <s v="1400000073"/>
    <s v="11121161"/>
    <s v="ST - AW - Man. Fee Desember 2022"/>
    <d v="2026-02-26T00:00:00"/>
    <d v="2026-02-26T00:00:00"/>
    <x v="1"/>
    <x v="1"/>
    <d v="2023-01-30T00:00:00"/>
    <n v="1123"/>
    <x v="6"/>
    <x v="5"/>
    <s v="IDR"/>
    <s v="1800000833"/>
    <n v="110872983"/>
    <s v="ST - AW - Man. Fee Desember 2022"/>
    <d v="2022-12-31T00:00:00"/>
    <s v="1800000833"/>
    <x v="5"/>
  </r>
  <r>
    <n v="100014"/>
    <x v="105"/>
    <x v="1"/>
    <s v="1400000075"/>
    <s v="11121161"/>
    <s v="ST - AW - Man. Fee Mar 2023"/>
    <d v="2026-02-26T00:00:00"/>
    <d v="2026-02-26T00:00:00"/>
    <x v="1"/>
    <x v="1"/>
    <d v="2023-04-30T00:00:00"/>
    <n v="1033"/>
    <x v="6"/>
    <x v="5"/>
    <s v="IDR"/>
    <s v="1800000194"/>
    <n v="178195189"/>
    <s v="ST - AW - Man. Fee Mar 2023"/>
    <d v="2023-03-31T00:00:00"/>
    <s v="1800000194"/>
    <x v="5"/>
  </r>
  <r>
    <n v="100014"/>
    <x v="105"/>
    <x v="1"/>
    <s v="1400000064"/>
    <s v="11121161"/>
    <s v="Biaya Penggantian Perjalanan Dinas capek PP Celba"/>
    <d v="2026-02-26T00:00:00"/>
    <d v="2026-02-26T00:00:00"/>
    <x v="1"/>
    <x v="1"/>
    <d v="2023-12-30T00:00:00"/>
    <n v="789"/>
    <x v="6"/>
    <x v="5"/>
    <s v="IDR"/>
    <s v="1800000665"/>
    <n v="330351037"/>
    <s v="Biaya Penggantian Perjalanan Dinas Capex PP Celba"/>
    <d v="2023-11-30T00:00:00"/>
    <s v="1800000665"/>
    <x v="19"/>
  </r>
  <r>
    <n v="100137"/>
    <x v="4"/>
    <x v="1"/>
    <s v="1400000080"/>
    <s v="11121871"/>
    <s v="SWEEPING SEMEN GRESIK"/>
    <d v="2026-02-26T00:00:00"/>
    <d v="2026-02-26T00:00:00"/>
    <x v="1"/>
    <x v="1"/>
    <d v="2026-02-02T00:00:00"/>
    <n v="24"/>
    <x v="0"/>
    <x v="0"/>
    <s v="IDR"/>
    <s v="1400000043"/>
    <n v="5000000000"/>
    <s v=" PEMBAYARAN POKOK SHL GRESIK 26 SEPT 2018"/>
    <d v="2026-02-02T00:00:00"/>
    <s v="1800001507"/>
    <x v="2"/>
  </r>
  <r>
    <n v="101330"/>
    <x v="21"/>
    <x v="0"/>
    <s v="0100039316"/>
    <n v="0"/>
    <n v="0"/>
    <d v="2026-02-27T00:00:00"/>
    <d v="2026-02-27T00:00:00"/>
    <x v="1"/>
    <x v="1"/>
    <d v="2026-02-16T00:00:00"/>
    <n v="11"/>
    <x v="0"/>
    <x v="0"/>
    <s v="IDR"/>
    <s v="1400021036"/>
    <n v="34900"/>
    <s v="Kurang bayar biaya Pemusnahan Limbah Steel Slag ex"/>
    <d v="2026-02-16T00:00:00"/>
    <s v="1800000846"/>
    <x v="0"/>
  </r>
  <r>
    <n v="101330"/>
    <x v="21"/>
    <x v="0"/>
    <s v="0100039318"/>
    <n v="0"/>
    <n v="0"/>
    <d v="2026-02-27T00:00:00"/>
    <d v="2026-02-27T00:00:00"/>
    <x v="1"/>
    <x v="1"/>
    <d v="2026-02-16T00:00:00"/>
    <n v="11"/>
    <x v="0"/>
    <x v="0"/>
    <s v="IDR"/>
    <s v="1400021035"/>
    <n v="1298960"/>
    <s v="Kurang bayar biaya Pemusnahan Limbah Sludge Paper"/>
    <d v="2026-02-16T00:00:00"/>
    <s v="1800000845"/>
    <x v="0"/>
  </r>
  <r>
    <n v="101330"/>
    <x v="21"/>
    <x v="0"/>
    <s v="0100039317"/>
    <n v="0"/>
    <n v="0"/>
    <d v="2026-02-27T00:00:00"/>
    <d v="2026-02-27T00:00:00"/>
    <x v="1"/>
    <x v="1"/>
    <d v="2026-02-16T00:00:00"/>
    <n v="11"/>
    <x v="0"/>
    <x v="0"/>
    <s v="IDR"/>
    <s v="1400021034"/>
    <n v="2533982"/>
    <s v="Kurang bayar biaya Pemusnahan Limbah FA-BA ex PT C"/>
    <d v="2026-02-16T00:00:00"/>
    <s v="1800000844"/>
    <x v="0"/>
  </r>
  <r>
    <n v="100018"/>
    <x v="35"/>
    <x v="1"/>
    <s v="1400000081"/>
    <s v="11121161"/>
    <s v="PAID BY CMS BANK MANDIRI KC GRESIK RN 2100001913"/>
    <d v="2026-02-27T00:00:00"/>
    <d v="2026-02-27T00:00:00"/>
    <x v="1"/>
    <x v="1"/>
    <d v="2026-03-02T00:00:00"/>
    <n v="-3"/>
    <x v="1"/>
    <x v="0"/>
    <s v="IDR"/>
    <s v="1800000020"/>
    <n v="11620509"/>
    <s v="Pot. Gaji Kary. Penugasan SIG - SMBR 12.2025"/>
    <d v="2026-01-31T00:00:00"/>
    <s v="1800000020"/>
    <x v="3"/>
  </r>
  <r>
    <n v="101284"/>
    <x v="54"/>
    <x v="1"/>
    <s v="1400000098"/>
    <s v="11121161"/>
    <s v="Pembayaran Kerjasama Pengelola gedung SMI"/>
    <d v="2026-02-27T00:00:00"/>
    <d v="2026-02-27T00:00:00"/>
    <x v="1"/>
    <x v="1"/>
    <d v="2021-01-16T00:00:00"/>
    <n v="1868"/>
    <x v="6"/>
    <x v="5"/>
    <s v="IDR"/>
    <s v="1800001314"/>
    <n v="200000000"/>
    <s v="Pembayaran Kerjasama Pengelolaan Gedung (PT SMI)"/>
    <d v="2020-12-17T00:00:00"/>
    <s v="1800001314"/>
    <x v="10"/>
  </r>
  <r>
    <n v="100129"/>
    <x v="90"/>
    <x v="0"/>
    <s v="1400000108"/>
    <s v="11121161"/>
    <s v="kwitansi Uji PSD Manganese Oxide - Feb 26"/>
    <d v="2026-02-28T00:00:00"/>
    <d v="2026-02-28T00:00:00"/>
    <x v="1"/>
    <x v="1"/>
    <d v="2026-03-30T00:00:00"/>
    <n v="-30"/>
    <x v="1"/>
    <x v="0"/>
    <s v="IDR"/>
    <s v="1800000086"/>
    <n v="310800"/>
    <s v="Kwitansi Uji PSD Manganese Oxide - Feb 26"/>
    <d v="2026-02-28T00:00:00"/>
    <s v="1800000086"/>
    <x v="11"/>
  </r>
  <r>
    <n v="101901"/>
    <x v="88"/>
    <x v="0"/>
    <s v="1400000091"/>
    <s v="11121161"/>
    <s v="Kwitansi Uji Pull Off Mortar - Feb 26"/>
    <d v="2026-02-28T00:00:00"/>
    <d v="2026-02-28T00:00:00"/>
    <x v="1"/>
    <x v="1"/>
    <d v="2026-02-28T00:00:00"/>
    <n v="0"/>
    <x v="0"/>
    <x v="0"/>
    <s v="IDR"/>
    <s v="1800000060"/>
    <n v="327000"/>
    <s v="Kwitansi Uji Pull Off Mortar - Feb 26"/>
    <d v="2026-02-28T00:00:00"/>
    <s v="1800000060"/>
    <x v="11"/>
  </r>
  <r>
    <n v="101435"/>
    <x v="207"/>
    <x v="0"/>
    <s v="1400000106"/>
    <s v="11121161"/>
    <s v="kwitansi Uji XRD Flay Ash - Feb 26"/>
    <d v="2026-02-28T00:00:00"/>
    <d v="2026-02-28T00:00:00"/>
    <x v="1"/>
    <x v="1"/>
    <d v="2026-03-30T00:00:00"/>
    <n v="-30"/>
    <x v="1"/>
    <x v="0"/>
    <s v="IDR"/>
    <s v="1800000088"/>
    <n v="477300"/>
    <s v="Kwitansi Uji XRD Flay Ash - Feb 26"/>
    <d v="2026-02-28T00:00:00"/>
    <s v="1800000088"/>
    <x v="11"/>
  </r>
  <r>
    <n v="101986"/>
    <x v="208"/>
    <x v="0"/>
    <s v="1400000110"/>
    <s v="11121161"/>
    <s v="kwitansi Uji XRF Flay Ash - Feb 26 Ke 2"/>
    <d v="2026-02-28T00:00:00"/>
    <d v="2026-02-28T00:00:00"/>
    <x v="1"/>
    <x v="1"/>
    <d v="2026-02-28T00:00:00"/>
    <n v="0"/>
    <x v="0"/>
    <x v="0"/>
    <s v="IDR"/>
    <s v="1800000091"/>
    <n v="477300"/>
    <s v="Kwitansi Uji XRF Flay Ash - Feb 26 Ke 2"/>
    <d v="2026-02-28T00:00:00"/>
    <s v="1800000091"/>
    <x v="11"/>
  </r>
  <r>
    <n v="101429"/>
    <x v="209"/>
    <x v="0"/>
    <s v="1400000107"/>
    <s v="11121161"/>
    <s v="Kwitansi Uji XRF Bottom Ash - Feb 26"/>
    <d v="2026-02-28T00:00:00"/>
    <d v="2026-02-28T00:00:00"/>
    <x v="1"/>
    <x v="1"/>
    <d v="2026-03-30T00:00:00"/>
    <n v="-30"/>
    <x v="1"/>
    <x v="0"/>
    <s v="IDR"/>
    <s v="1800000089"/>
    <n v="588300"/>
    <s v="Kwitansi Uji XRF Bottom Ash - Feb 26"/>
    <d v="2026-02-28T00:00:00"/>
    <s v="1800000089"/>
    <x v="11"/>
  </r>
  <r>
    <n v="101956"/>
    <x v="210"/>
    <x v="0"/>
    <s v="1400000103"/>
    <s v="11121161"/>
    <s v="kwitansi Uji Permeability Beton - Feb 26"/>
    <d v="2026-02-28T00:00:00"/>
    <d v="2026-02-28T00:00:00"/>
    <x v="1"/>
    <x v="1"/>
    <d v="2026-02-28T00:00:00"/>
    <n v="0"/>
    <x v="0"/>
    <x v="0"/>
    <s v="IDR"/>
    <s v="1800000085"/>
    <n v="790320"/>
    <s v="Kwitansi Uji Permeability Beton - Feb 26"/>
    <d v="2026-02-28T00:00:00"/>
    <s v="1800000085"/>
    <x v="11"/>
  </r>
  <r>
    <n v="101508"/>
    <x v="91"/>
    <x v="0"/>
    <s v="1400000104"/>
    <s v="11121161"/>
    <s v="kwitansi Uji XRD Flay Ash - Feb 26"/>
    <d v="2026-02-28T00:00:00"/>
    <d v="2026-02-28T00:00:00"/>
    <x v="1"/>
    <x v="1"/>
    <d v="2026-03-30T00:00:00"/>
    <n v="-30"/>
    <x v="1"/>
    <x v="0"/>
    <s v="IDR"/>
    <s v="1800000087"/>
    <n v="954600"/>
    <s v="Kwitansi Uji XRD Flay Ash - Feb 26"/>
    <d v="2026-02-28T00:00:00"/>
    <s v="1800000087"/>
    <x v="11"/>
  </r>
  <r>
    <n v="101986"/>
    <x v="208"/>
    <x v="0"/>
    <s v="1400000105"/>
    <s v="11121161"/>
    <s v="kwitansi Uji XRF Flay Ash - Feb 26 Ke I"/>
    <d v="2026-02-28T00:00:00"/>
    <d v="2026-02-28T00:00:00"/>
    <x v="1"/>
    <x v="1"/>
    <d v="2026-02-28T00:00:00"/>
    <n v="0"/>
    <x v="0"/>
    <x v="0"/>
    <s v="IDR"/>
    <s v="1800000090"/>
    <n v="954600"/>
    <s v="Kwitansi Uji XRF Flay Ash - Feb 26 Ke I"/>
    <d v="2026-02-28T00:00:00"/>
    <s v="1800000090"/>
    <x v="11"/>
  </r>
  <r>
    <n v="101987"/>
    <x v="211"/>
    <x v="0"/>
    <s v="1400000102"/>
    <s v="11121161"/>
    <s v="Kwitansi Uji Permeability Beton Kubus - Feb 26"/>
    <d v="2026-02-28T00:00:00"/>
    <d v="2026-02-28T00:00:00"/>
    <x v="1"/>
    <x v="1"/>
    <d v="2026-02-28T00:00:00"/>
    <n v="0"/>
    <x v="0"/>
    <x v="0"/>
    <s v="IDR"/>
    <s v="1800000093"/>
    <n v="1185480"/>
    <s v="Kwitansi Uji Permeability Beton Kubus - Feb 26"/>
    <d v="2026-02-28T00:00:00"/>
    <s v="1800000093"/>
    <x v="11"/>
  </r>
  <r>
    <n v="101930"/>
    <x v="138"/>
    <x v="0"/>
    <s v="1400000109"/>
    <s v="11121161"/>
    <s v="kwitansi Uji Kuat Tekan Silinder Beton - Feb 26"/>
    <d v="2026-02-28T00:00:00"/>
    <d v="2026-02-28T00:00:00"/>
    <x v="1"/>
    <x v="1"/>
    <d v="2026-02-28T00:00:00"/>
    <n v="0"/>
    <x v="0"/>
    <x v="0"/>
    <s v="IDR"/>
    <s v="1800000058"/>
    <n v="2548560"/>
    <s v="Kwitansi Uji Kuat Tekan Silinder Beton - Feb 26"/>
    <d v="2026-02-28T00:00:00"/>
    <s v="1800000058"/>
    <x v="11"/>
  </r>
  <r>
    <n v="101930"/>
    <x v="138"/>
    <x v="0"/>
    <s v="1400000097"/>
    <s v="11121161"/>
    <s v="kwitansi Uji Kuat Tekan Beton - Feb 26"/>
    <d v="2026-02-28T00:00:00"/>
    <d v="2026-02-28T00:00:00"/>
    <x v="1"/>
    <x v="1"/>
    <d v="2026-02-28T00:00:00"/>
    <n v="0"/>
    <x v="0"/>
    <x v="0"/>
    <s v="IDR"/>
    <s v="1800000092"/>
    <n v="2560800"/>
    <s v="Kwitansi Uji Kuat Tekan Beton - Feb 26"/>
    <d v="2026-02-28T00:00:00"/>
    <s v="1800000092"/>
    <x v="11"/>
  </r>
  <r>
    <n v="101398"/>
    <x v="48"/>
    <x v="1"/>
    <s v="1400000101"/>
    <s v="11121161"/>
    <s v="Pot. Gaji Kary. Penugasan SIG 07-08 2025"/>
    <d v="2026-02-28T00:00:00"/>
    <d v="2026-02-28T00:00:00"/>
    <x v="1"/>
    <x v="1"/>
    <d v="2025-10-30T00:00:00"/>
    <n v="121"/>
    <x v="2"/>
    <x v="1"/>
    <s v="IDR"/>
    <s v="1800000438"/>
    <n v="8921138"/>
    <s v="Pot. Gaji Kary. Penugasan SIG - SBI 08.2025"/>
    <d v="2025-09-30T00:00:00"/>
    <s v="1800000438"/>
    <x v="3"/>
  </r>
  <r>
    <n v="101284"/>
    <x v="54"/>
    <x v="1"/>
    <s v="1400000099"/>
    <s v="11121161"/>
    <s v="Pot. Gaji Kary. Penugasan SIG - SMI 03.2025"/>
    <d v="2026-02-28T00:00:00"/>
    <d v="2026-02-28T00:00:00"/>
    <x v="1"/>
    <x v="1"/>
    <d v="2025-05-30T00:00:00"/>
    <n v="274"/>
    <x v="2"/>
    <x v="1"/>
    <s v="IDR"/>
    <s v="1800000193"/>
    <n v="17270760"/>
    <s v="Pot. Gaji Kary. Penugasan SIG - SMI 03.2025"/>
    <d v="2025-04-30T00:00:00"/>
    <s v="1800000193"/>
    <x v="3"/>
  </r>
  <r>
    <n v="100144"/>
    <x v="13"/>
    <x v="1"/>
    <s v="1400000100"/>
    <s v="11121161"/>
    <s v=" Pot. Gaji Kary. Penugasan SI - SISI 10.2024"/>
    <d v="2026-02-28T00:00:00"/>
    <d v="2026-02-28T00:00:00"/>
    <x v="1"/>
    <x v="1"/>
    <d v="2024-12-30T00:00:00"/>
    <n v="425"/>
    <x v="6"/>
    <x v="5"/>
    <s v="IDR"/>
    <s v="1800000493"/>
    <n v="20224465"/>
    <s v=" Pot. Gaji Kary. Penugasan SI - SISI 10.2024"/>
    <d v="2024-11-30T00:00:00"/>
    <s v="1800000493"/>
    <x v="3"/>
  </r>
  <r>
    <n v="101398"/>
    <x v="48"/>
    <x v="1"/>
    <s v="1400000101"/>
    <s v="11121161"/>
    <s v="Pot. Gaji Kary. Penugasan SIG 07-08 2025"/>
    <d v="2026-02-28T00:00:00"/>
    <d v="2026-02-28T00:00:00"/>
    <x v="1"/>
    <x v="1"/>
    <d v="2025-09-30T00:00:00"/>
    <n v="151"/>
    <x v="2"/>
    <x v="1"/>
    <s v="IDR"/>
    <s v="1800000391"/>
    <n v="28056466"/>
    <s v="Pot. Gaji Kary. Penugasan SIG - SBI 07.2025"/>
    <d v="2025-08-31T00:00:00"/>
    <s v="1800000391"/>
    <x v="3"/>
  </r>
  <r>
    <n v="101398"/>
    <x v="48"/>
    <x v="1"/>
    <s v="1400026372"/>
    <s v="11121161"/>
    <s v="biaya Pemusnahan Limbah Drilliing cutting ex PTSBI"/>
    <d v="2026-02-28T00:00:00"/>
    <d v="2026-02-28T00:00:00"/>
    <x v="1"/>
    <x v="1"/>
    <d v="2025-07-30T00:00:00"/>
    <n v="213"/>
    <x v="2"/>
    <x v="1"/>
    <s v="IDR"/>
    <s v="1800000411"/>
    <n v="1936660770"/>
    <s v="Biaya Pemusnahan Limbah Drilling Cutting ex PT SBI"/>
    <d v="2025-06-30T00:00:00"/>
    <s v="1800000411"/>
    <x v="0"/>
  </r>
  <r>
    <n v="100146"/>
    <x v="2"/>
    <x v="0"/>
    <s v="1400026259"/>
    <s v="11125421"/>
    <s v="PAID BY CMS BANK SYARIAH INDONESIA KC SURABAYA BAS"/>
    <d v="2026-03-02T00:00:00"/>
    <d v="2026-03-02T00:00:00"/>
    <x v="2"/>
    <x v="1"/>
    <d v="2026-03-02T00:00:00"/>
    <n v="0"/>
    <x v="0"/>
    <x v="0"/>
    <s v="IDR"/>
    <s v="1800000031"/>
    <n v="24048234"/>
    <s v="Biaya Pemusnahan Limbah FA-BA ex PT KMA"/>
    <d v="2026-01-31T00:00:00"/>
    <s v="1800000031"/>
    <x v="0"/>
  </r>
  <r>
    <n v="100144"/>
    <x v="13"/>
    <x v="1"/>
    <s v="1400000112"/>
    <s v="11121161"/>
    <s v="Pot. Gaji Kary. Penugasan SI - SISI 01.2025"/>
    <d v="2026-03-04T00:00:00"/>
    <d v="2026-03-04T00:00:00"/>
    <x v="2"/>
    <x v="1"/>
    <d v="2025-03-30T00:00:00"/>
    <n v="339"/>
    <x v="2"/>
    <x v="1"/>
    <s v="IDR"/>
    <s v="1800000074"/>
    <n v="20550372"/>
    <s v="Pot. Gaji Kary. Penugasan SI - SISI 01.2025"/>
    <d v="2025-02-28T00:00:00"/>
    <s v="1800000074"/>
    <x v="3"/>
  </r>
  <r>
    <n v="100069"/>
    <x v="14"/>
    <x v="0"/>
    <s v="1400027878"/>
    <s v="11121161"/>
    <s v="PAID BY CMS BANK MANDIRI KC GRESIK RN 7100000844"/>
    <d v="2026-03-06T00:00:00"/>
    <d v="2026-03-06T00:00:00"/>
    <x v="2"/>
    <x v="1"/>
    <d v="2025-11-30T00:00:00"/>
    <n v="96"/>
    <x v="3"/>
    <x v="2"/>
    <s v="IDR"/>
    <s v="1800000665"/>
    <n v="608853"/>
    <s v="TAGIHAN LISTRIK ATM KPSI BANK MANDIRI"/>
    <d v="2025-10-31T00:00:00"/>
    <s v="1800000665"/>
    <x v="1"/>
  </r>
  <r>
    <n v="100069"/>
    <x v="14"/>
    <x v="0"/>
    <s v="1400027879"/>
    <s v="11121161"/>
    <s v="PAID BY CMS BANK MANDIRI KC GRESIK RN 7100000846"/>
    <d v="2026-03-06T00:00:00"/>
    <d v="2026-03-06T00:00:00"/>
    <x v="2"/>
    <x v="1"/>
    <d v="2025-11-30T00:00:00"/>
    <n v="96"/>
    <x v="3"/>
    <x v="2"/>
    <s v="IDR"/>
    <s v="1800000666"/>
    <n v="2818295"/>
    <s v="TAGIHAN LISTRIK KCP BANK MANDIRI"/>
    <d v="2025-10-31T00:00:00"/>
    <s v="1800000666"/>
    <x v="1"/>
  </r>
  <r>
    <n v="100672"/>
    <x v="18"/>
    <x v="0"/>
    <s v="1400027881"/>
    <s v="11121161"/>
    <s v="biaya Pemusnahan Limbah SBE ex PT LEW"/>
    <d v="2026-03-06T00:00:00"/>
    <d v="2026-03-06T00:00:00"/>
    <x v="2"/>
    <x v="1"/>
    <d v="2026-02-25T00:00:00"/>
    <n v="9"/>
    <x v="0"/>
    <x v="0"/>
    <s v="IDR"/>
    <s v="1400024619"/>
    <n v="5000000"/>
    <s v="Kurang bayar biaya Pemusnahan Limbah SBE ex PT LEW"/>
    <d v="2026-02-25T00:00:00"/>
    <s v="1800000266"/>
    <x v="0"/>
  </r>
  <r>
    <n v="100147"/>
    <x v="19"/>
    <x v="0"/>
    <s v="1400027880"/>
    <s v="11121161"/>
    <s v="By Pemusnahan Limbah Bottom &amp;Alter Matl. Ex PT.TLI"/>
    <d v="2026-03-06T00:00:00"/>
    <d v="2026-03-06T00:00:00"/>
    <x v="2"/>
    <x v="1"/>
    <d v="2026-03-02T00:00:00"/>
    <n v="4"/>
    <x v="0"/>
    <x v="0"/>
    <s v="IDR"/>
    <s v="1800000053"/>
    <n v="6166457"/>
    <s v="Biaya Pemusnahan Limbah Bottom Ash ex PT TLI"/>
    <d v="2026-01-31T00:00:00"/>
    <s v="1800000053"/>
    <x v="0"/>
  </r>
  <r>
    <n v="100147"/>
    <x v="19"/>
    <x v="0"/>
    <s v="1400027880"/>
    <s v="11121161"/>
    <s v="By Pemusnahan Limbah Bottom &amp;Alter Matl. Ex PT.TLI"/>
    <d v="2026-03-06T00:00:00"/>
    <d v="2026-03-06T00:00:00"/>
    <x v="2"/>
    <x v="1"/>
    <d v="2026-03-02T00:00:00"/>
    <n v="4"/>
    <x v="0"/>
    <x v="0"/>
    <s v="IDR"/>
    <s v="1800000052"/>
    <n v="47718892"/>
    <s v="Biaya Pemusnahan Limbah Alter Material ex PT TLI"/>
    <d v="2026-01-31T00:00:00"/>
    <s v="1800000052"/>
    <x v="0"/>
  </r>
  <r>
    <n v="101083"/>
    <x v="0"/>
    <x v="0"/>
    <s v="1400028198"/>
    <s v="11125421"/>
    <s v="PAID BY CMS BANK SYARIAH INDONESIA KC SURABAYA BAS"/>
    <d v="2026-03-07T00:00:00"/>
    <d v="2026-03-07T00:00:00"/>
    <x v="2"/>
    <x v="1"/>
    <d v="2026-03-02T00:00:00"/>
    <n v="5"/>
    <x v="0"/>
    <x v="0"/>
    <s v="IDR"/>
    <s v="1800000019"/>
    <n v="25032177"/>
    <s v="Biaya Pemusnahan Limbah Bottom Ash ex PT ARA"/>
    <d v="2026-01-31T00:00:00"/>
    <s v="1800000019"/>
    <x v="0"/>
  </r>
  <r>
    <n v="101083"/>
    <x v="0"/>
    <x v="0"/>
    <s v="1400028197"/>
    <s v="11125421"/>
    <s v="PAID BY CMS BANK SYARIAH INDONESIA KC SURABAYA BAS"/>
    <d v="2026-03-07T00:00:00"/>
    <d v="2026-03-07T00:00:00"/>
    <x v="2"/>
    <x v="1"/>
    <d v="2026-03-30T00:00:00"/>
    <n v="-23"/>
    <x v="1"/>
    <x v="0"/>
    <s v="IDR"/>
    <s v="1800000091"/>
    <n v="41617944"/>
    <s v="Biaya Pemusnahan Limbah FA-BA ex PT ARA"/>
    <d v="2026-02-28T00:00:00"/>
    <s v="1800000091"/>
    <x v="0"/>
  </r>
  <r>
    <n v="100621"/>
    <x v="82"/>
    <x v="0"/>
    <s v="1400028211"/>
    <s v="11125421"/>
    <s v="PAID BY CMS BANK SYARIAH INDONESIA KC SURABAYA BAS"/>
    <d v="2026-03-07T00:00:00"/>
    <d v="2026-03-07T00:00:00"/>
    <x v="2"/>
    <x v="1"/>
    <d v="2026-03-02T00:00:00"/>
    <n v="5"/>
    <x v="0"/>
    <x v="0"/>
    <s v="IDR"/>
    <s v="1800000049"/>
    <n v="44957704"/>
    <s v="Biaya Pemusnahan Limbah FA-BA ex PT SWM"/>
    <d v="2026-01-31T00:00:00"/>
    <s v="1800000049"/>
    <x v="0"/>
  </r>
  <r>
    <n v="100622"/>
    <x v="25"/>
    <x v="0"/>
    <s v="1400028814"/>
    <s v="11125421"/>
    <s v="PAID BY CMS BANK SYARIAH INDONESIA KC SURABAYA BAS"/>
    <d v="2026-03-09T00:00:00"/>
    <d v="2026-03-09T00:00:00"/>
    <x v="2"/>
    <x v="1"/>
    <d v="2025-12-30T00:00:00"/>
    <n v="69"/>
    <x v="5"/>
    <x v="4"/>
    <s v="IDR"/>
    <s v="1800000800"/>
    <n v="3126981"/>
    <s v="Biaya Pemusnahan Limbah Bottom Ash ex PT TJS"/>
    <d v="2025-11-30T00:00:00"/>
    <s v="1800000800"/>
    <x v="0"/>
  </r>
  <r>
    <n v="101918"/>
    <x v="151"/>
    <x v="0"/>
    <s v="1400029188"/>
    <s v="11121161"/>
    <s v="PAID BY CMS BANK MANDIRI KC GRESIK RN 7100001088"/>
    <d v="2026-03-10T00:00:00"/>
    <d v="2026-03-10T00:00:00"/>
    <x v="2"/>
    <x v="1"/>
    <d v="2026-03-30T00:00:00"/>
    <n v="-20"/>
    <x v="1"/>
    <x v="0"/>
    <s v="IDR"/>
    <s v="1800000114"/>
    <n v="7287522"/>
    <s v="Biaya Pemusnahan Limbah Bottom Ash ex PT SPS"/>
    <d v="2026-02-28T00:00:00"/>
    <s v="1800000114"/>
    <x v="0"/>
  </r>
  <r>
    <n v="100137"/>
    <x v="4"/>
    <x v="1"/>
    <s v="1400000116"/>
    <s v="11121161"/>
    <s v=" Listrik Blok FF3 Bulan Januari 2026"/>
    <d v="2026-03-11T00:00:00"/>
    <d v="2026-03-11T00:00:00"/>
    <x v="2"/>
    <x v="1"/>
    <d v="2026-03-02T00:00:00"/>
    <n v="9"/>
    <x v="0"/>
    <x v="0"/>
    <s v="IDR"/>
    <s v="1800000010"/>
    <n v="1782198"/>
    <s v="Tagihan Listrik Blok FF3 Bulan Januari 2026"/>
    <d v="2026-01-31T00:00:00"/>
    <s v="1800000010"/>
    <x v="1"/>
  </r>
  <r>
    <n v="100028"/>
    <x v="3"/>
    <x v="0"/>
    <s v="1400029581"/>
    <s v="11125421"/>
    <s v="PAID BY CMS BANK SYARIAH INDONESIA KC SURABAYA BAS"/>
    <d v="2026-03-11T00:00:00"/>
    <d v="2026-03-11T00:00:00"/>
    <x v="2"/>
    <x v="1"/>
    <d v="2026-03-30T00:00:00"/>
    <n v="-19"/>
    <x v="1"/>
    <x v="0"/>
    <s v="IDR"/>
    <s v="1800000141"/>
    <n v="2252335"/>
    <s v="TAGIHAN LISTRIK BANK BNI 46 - FEB 26"/>
    <d v="2026-02-28T00:00:00"/>
    <s v="1800000141"/>
    <x v="1"/>
  </r>
  <r>
    <n v="100028"/>
    <x v="3"/>
    <x v="0"/>
    <s v="1400029582"/>
    <s v="11125421"/>
    <s v="PAID BY CMS BANK SYARIAH INDONESIA KC SURABAYA BAS"/>
    <d v="2026-03-11T00:00:00"/>
    <d v="2026-03-11T00:00:00"/>
    <x v="2"/>
    <x v="1"/>
    <d v="2026-03-30T00:00:00"/>
    <n v="-19"/>
    <x v="1"/>
    <x v="0"/>
    <s v="IDR"/>
    <s v="1800000065"/>
    <n v="2670789"/>
    <s v="TAGIHAN LISTRIK BANK BNI 46 - JAN 26"/>
    <d v="2026-02-28T00:00:00"/>
    <s v="1800000065"/>
    <x v="1"/>
  </r>
  <r>
    <n v="100162"/>
    <x v="163"/>
    <x v="1"/>
    <s v="1400000115"/>
    <s v="11125421"/>
    <s v="PAID BY CMS BANK SYARIAH INDONESIA KC SURABAYA BAS"/>
    <d v="2026-03-11T00:00:00"/>
    <d v="2026-03-11T00:00:00"/>
    <x v="2"/>
    <x v="1"/>
    <d v="2026-01-30T00:00:00"/>
    <n v="40"/>
    <x v="4"/>
    <x v="3"/>
    <s v="IDR"/>
    <s v="1800000565"/>
    <n v="4624836"/>
    <s v="Pot. Gaji Kary. Penugasan SIG - KSI 11.2025"/>
    <d v="2025-12-31T00:00:00"/>
    <s v="1800000565"/>
    <x v="3"/>
  </r>
  <r>
    <n v="100162"/>
    <x v="163"/>
    <x v="1"/>
    <s v="1400000113"/>
    <s v="11125421"/>
    <s v="PAID BY CMS BANK SYARIAH INDONESIA KC SURABAYA BAS"/>
    <d v="2026-03-11T00:00:00"/>
    <d v="2026-03-11T00:00:00"/>
    <x v="2"/>
    <x v="1"/>
    <d v="2026-03-02T00:00:00"/>
    <n v="9"/>
    <x v="0"/>
    <x v="0"/>
    <s v="IDR"/>
    <s v="1800000016"/>
    <n v="5826073"/>
    <s v="Pot. Gaji Kary. Penugasan SIG - KSI 12.2025"/>
    <d v="2026-01-31T00:00:00"/>
    <s v="1800000016"/>
    <x v="3"/>
  </r>
  <r>
    <n v="100162"/>
    <x v="163"/>
    <x v="1"/>
    <s v="1400000114"/>
    <s v="11125421"/>
    <s v="PAID BY CMS BANK SYARIAH INDONESIA KC SURABAYA BAS"/>
    <d v="2026-03-11T00:00:00"/>
    <d v="2026-03-11T00:00:00"/>
    <x v="2"/>
    <x v="1"/>
    <d v="2026-03-30T00:00:00"/>
    <n v="-19"/>
    <x v="1"/>
    <x v="0"/>
    <s v="IDR"/>
    <s v="1800000070"/>
    <n v="5827084"/>
    <s v="Pot. Gaji Kary. Penugasan SIG - KSI 01.2026"/>
    <d v="2026-02-28T00:00:00"/>
    <s v="1800000070"/>
    <x v="3"/>
  </r>
  <r>
    <n v="101917"/>
    <x v="150"/>
    <x v="0"/>
    <s v="1400029450"/>
    <s v="11125421"/>
    <s v="PAID BY CMS BANK SYARIAH INDONESIA KC SURABAYA BAS"/>
    <d v="2026-03-11T00:00:00"/>
    <d v="2026-03-11T00:00:00"/>
    <x v="2"/>
    <x v="1"/>
    <d v="2026-03-02T00:00:00"/>
    <n v="9"/>
    <x v="0"/>
    <x v="0"/>
    <s v="IDR"/>
    <s v="1800000024"/>
    <n v="85056842"/>
    <s v="Biaya Pemusnahan Produk Platform ex PT DESI [DOWA]"/>
    <d v="2026-01-31T00:00:00"/>
    <s v="1800000024"/>
    <x v="0"/>
  </r>
  <r>
    <n v="100797"/>
    <x v="8"/>
    <x v="1"/>
    <s v="1400000117"/>
    <s v="11125421"/>
    <s v="PAID BY CMS BANK SYARIAH INDONESIA KC SURABAYA BAS"/>
    <d v="2026-03-12T00:00:00"/>
    <d v="2026-03-12T00:00:00"/>
    <x v="2"/>
    <x v="1"/>
    <d v="2026-03-02T00:00:00"/>
    <n v="10"/>
    <x v="0"/>
    <x v="0"/>
    <s v="IDR"/>
    <s v="1800000017"/>
    <n v="22381996"/>
    <s v="Pot. Gaji Kary. Penugasan SIG - SIB 12.2025"/>
    <d v="2026-01-31T00:00:00"/>
    <s v="1800000017"/>
    <x v="3"/>
  </r>
  <r>
    <n v="100031"/>
    <x v="42"/>
    <x v="0"/>
    <s v="1400030243"/>
    <s v="11121161"/>
    <s v="Tagihan Listrik DAB Des 25"/>
    <d v="2026-03-13T00:00:00"/>
    <d v="2026-03-13T00:00:00"/>
    <x v="2"/>
    <x v="1"/>
    <d v="2026-03-02T00:00:00"/>
    <n v="11"/>
    <x v="0"/>
    <x v="0"/>
    <s v="IDR"/>
    <s v="1800000061"/>
    <n v="215238"/>
    <s v="Tagihan Listrik DAB Des 25"/>
    <d v="2026-01-31T00:00:00"/>
    <s v="1800000061"/>
    <x v="1"/>
  </r>
  <r>
    <n v="100012"/>
    <x v="110"/>
    <x v="1"/>
    <s v="0100001942"/>
    <n v="0"/>
    <n v="0"/>
    <d v="2026-03-13T00:00:00"/>
    <d v="2026-03-13T00:00:00"/>
    <x v="2"/>
    <x v="1"/>
    <d v="2026-01-30T00:00:00"/>
    <n v="42"/>
    <x v="4"/>
    <x v="3"/>
    <s v="IDR"/>
    <s v="1800000578"/>
    <n v="2938220"/>
    <s v="Penagihan Penyediaan Air Bersih Sept - Des 2025"/>
    <d v="2025-12-31T00:00:00"/>
    <s v="1800000578"/>
    <x v="6"/>
  </r>
  <r>
    <n v="100590"/>
    <x v="46"/>
    <x v="1"/>
    <s v="1400000118"/>
    <s v="11125421"/>
    <s v="PAID BY CMS BANK SYARIAH INDONESIA KC SURABAYA BAS"/>
    <d v="2026-03-16T00:00:00"/>
    <d v="2026-03-16T00:00:00"/>
    <x v="2"/>
    <x v="1"/>
    <d v="2026-02-25T00:00:00"/>
    <n v="19"/>
    <x v="0"/>
    <x v="0"/>
    <s v="IDR"/>
    <s v="1800000026"/>
    <n v="6522018"/>
    <s v="Pot. Gaji Kary. Penugasan SIG - SII 12.2025"/>
    <d v="2026-01-26T00:00:00"/>
    <s v="1800000026"/>
    <x v="3"/>
  </r>
  <r>
    <n v="101398"/>
    <x v="48"/>
    <x v="1"/>
    <s v="0100060878"/>
    <n v="0"/>
    <n v="0"/>
    <d v="2026-03-16T00:00:00"/>
    <d v="2026-03-16T00:00:00"/>
    <x v="2"/>
    <x v="1"/>
    <d v="2026-02-27T00:00:00"/>
    <n v="17"/>
    <x v="0"/>
    <x v="0"/>
    <s v="IDR"/>
    <s v="1400026372"/>
    <n v="35535060"/>
    <s v="Kurang bayar biaya Pemusnahan Limbah Drilling Cutt"/>
    <d v="2026-02-27T00:00:00"/>
    <s v="1800000411"/>
    <x v="0"/>
  </r>
  <r>
    <n v="100137"/>
    <x v="4"/>
    <x v="1"/>
    <s v="1400000119"/>
    <s v="11121871"/>
    <s v="SWEEPING SEMEN GRESIK"/>
    <d v="2026-03-17T00:00:00"/>
    <d v="2026-03-17T00:00:00"/>
    <x v="2"/>
    <x v="1"/>
    <d v="2026-02-26T00:00:00"/>
    <n v="19"/>
    <x v="0"/>
    <x v="0"/>
    <s v="IDR"/>
    <s v="1400000080"/>
    <n v="10000000000"/>
    <s v=" PEMBAYARAN POKOK SHL GRESIK 26 SEPT 2018"/>
    <d v="2026-02-26T00:00:00"/>
    <s v="1800001507"/>
    <x v="2"/>
  </r>
  <r>
    <n v="101798"/>
    <x v="52"/>
    <x v="0"/>
    <s v="1400000120"/>
    <s v="11125421"/>
    <s v="PAID BY CMS BANK SYARIAH INDONESIA KC SURABAYA BAS"/>
    <d v="2026-03-26T00:00:00"/>
    <d v="2026-03-26T00:00:00"/>
    <x v="2"/>
    <x v="1"/>
    <d v="2026-04-01T00:00:00"/>
    <n v="-6"/>
    <x v="1"/>
    <x v="0"/>
    <s v="IDR"/>
    <s v="1800000116"/>
    <n v="574732914"/>
    <s v="PENAGIHAN SHARING PROFIT BULAN JANUARI 2026"/>
    <d v="2026-03-02T00:00:00"/>
    <s v="1800000116"/>
    <x v="10"/>
  </r>
  <r>
    <n v="100018"/>
    <x v="35"/>
    <x v="1"/>
    <s v="1400000121"/>
    <s v="11125421"/>
    <s v="PAID BY CMS BANK SYARIAH INDONESIA KC SURABAYA BAS"/>
    <d v="2026-03-27T00:00:00"/>
    <d v="2026-03-27T00:00:00"/>
    <x v="2"/>
    <x v="1"/>
    <d v="2026-03-30T00:00:00"/>
    <n v="-3"/>
    <x v="1"/>
    <x v="0"/>
    <s v="IDR"/>
    <s v="1800000074"/>
    <n v="11620509"/>
    <s v="Pot. Gaji Kary. Penugasan SIG - SMBR 01.2026"/>
    <d v="2026-02-28T00:00:00"/>
    <s v="1800000074"/>
    <x v="3"/>
  </r>
  <r>
    <n v="100000"/>
    <x v="22"/>
    <x v="1"/>
    <s v="1400000123"/>
    <s v="11121161"/>
    <s v="PAID BY CMS BANK MANDIRI KC GRESIK RN 2100001953"/>
    <d v="2026-03-30T00:00:00"/>
    <d v="2026-03-30T00:00:00"/>
    <x v="2"/>
    <x v="1"/>
    <d v="2026-03-30T00:00:00"/>
    <n v="0"/>
    <x v="0"/>
    <x v="0"/>
    <s v="IDR"/>
    <s v="1800000049"/>
    <n v="395900"/>
    <s v="Penagihan Penyediaan Air Bersih Januari 2026"/>
    <d v="2026-02-28T00:00:00"/>
    <s v="1800000049"/>
    <x v="6"/>
  </r>
  <r>
    <n v="100000"/>
    <x v="22"/>
    <x v="1"/>
    <s v="1400000122"/>
    <s v="11121161"/>
    <s v="PAID BY CMS BANK MANDIRI KC GRESIK RN 2100001961"/>
    <d v="2026-03-30T00:00:00"/>
    <d v="2026-03-30T00:00:00"/>
    <x v="2"/>
    <x v="1"/>
    <d v="2026-04-09T00:00:00"/>
    <n v="-10"/>
    <x v="1"/>
    <x v="0"/>
    <s v="IDR"/>
    <s v="1800000097"/>
    <n v="524300"/>
    <s v="Penagihan Penyediaan Air Bersih Februari 2026"/>
    <d v="2026-03-10T00:00:00"/>
    <s v="1800000097"/>
    <x v="6"/>
  </r>
  <r>
    <n v="100003"/>
    <x v="44"/>
    <x v="1"/>
    <s v="1400000127"/>
    <s v="11121161"/>
    <s v="PAID BY CMS BANK MANDIRI KC GRESIK RN 2100001949"/>
    <d v="2026-03-30T00:00:00"/>
    <d v="2026-03-30T00:00:00"/>
    <x v="2"/>
    <x v="1"/>
    <d v="2026-03-30T00:00:00"/>
    <n v="0"/>
    <x v="0"/>
    <x v="0"/>
    <s v="IDR"/>
    <s v="1800000052"/>
    <n v="642000"/>
    <s v="Penagihan Penyediaan Air Bersih Januari 2026"/>
    <d v="2026-02-28T00:00:00"/>
    <s v="1800000052"/>
    <x v="6"/>
  </r>
  <r>
    <n v="100003"/>
    <x v="44"/>
    <x v="1"/>
    <s v="1400000128"/>
    <s v="11121161"/>
    <s v="PAID BY CMS BANK MANDIRI KC GRESIK RN 2100001964"/>
    <d v="2026-03-30T00:00:00"/>
    <d v="2026-03-30T00:00:00"/>
    <x v="2"/>
    <x v="1"/>
    <d v="2026-04-09T00:00:00"/>
    <n v="-10"/>
    <x v="1"/>
    <x v="0"/>
    <s v="IDR"/>
    <s v="1800000100"/>
    <n v="684800"/>
    <s v="Penagihan Penyediaan Air Bersih Februari 2026"/>
    <d v="2026-03-10T00:00:00"/>
    <s v="1800000100"/>
    <x v="6"/>
  </r>
  <r>
    <n v="101490"/>
    <x v="15"/>
    <x v="0"/>
    <s v="1400034227"/>
    <s v="11125421"/>
    <s v="PAID BY CMS BANK SYARIAH INDONESIA KC SURABAYA BAS"/>
    <d v="2026-03-30T00:00:00"/>
    <d v="2026-03-30T00:00:00"/>
    <x v="2"/>
    <x v="1"/>
    <d v="2026-03-30T00:00:00"/>
    <n v="0"/>
    <x v="0"/>
    <x v="0"/>
    <s v="IDR"/>
    <s v="1800000106"/>
    <n v="945357"/>
    <s v="Biaya Pemusnahan Limbah Cacahan Plastik ex PT PBI"/>
    <d v="2026-02-28T00:00:00"/>
    <s v="1800000106"/>
    <x v="0"/>
  </r>
  <r>
    <n v="100001"/>
    <x v="23"/>
    <x v="1"/>
    <s v="1400000124"/>
    <s v="11125421"/>
    <s v="PAID BY CMS BANK SYARIAH INDONESIA KC SURABAYA BAS"/>
    <d v="2026-03-30T00:00:00"/>
    <d v="2026-03-30T00:00:00"/>
    <x v="2"/>
    <x v="1"/>
    <d v="2026-03-30T00:00:00"/>
    <n v="0"/>
    <x v="0"/>
    <x v="0"/>
    <s v="IDR"/>
    <s v="1800000051"/>
    <n v="3129750"/>
    <s v="Penagihan Penyediaan Air Bersih Januari 2026"/>
    <d v="2026-02-28T00:00:00"/>
    <s v="1800000051"/>
    <x v="6"/>
  </r>
  <r>
    <n v="101490"/>
    <x v="15"/>
    <x v="0"/>
    <s v="1400034226"/>
    <s v="11125421"/>
    <s v="PAID BY CMS BANK SYARIAH INDONESIA KC SURABAYA BAS"/>
    <d v="2026-03-30T00:00:00"/>
    <d v="2026-03-30T00:00:00"/>
    <x v="2"/>
    <x v="1"/>
    <d v="2026-03-30T00:00:00"/>
    <n v="0"/>
    <x v="0"/>
    <x v="0"/>
    <s v="IDR"/>
    <s v="1800000107"/>
    <n v="4360000"/>
    <s v="Biaya Pemusnahan Limbah Sludge IPAL ex PT PBI"/>
    <d v="2026-02-28T00:00:00"/>
    <s v="1800000107"/>
    <x v="0"/>
  </r>
  <r>
    <n v="100120"/>
    <x v="24"/>
    <x v="0"/>
    <s v="1400000126"/>
    <s v="11125421"/>
    <s v="PAID BY CMS BANK SYARIAH INDONESIA KC SURABAYA BAS"/>
    <d v="2026-03-30T00:00:00"/>
    <d v="2026-03-30T00:00:00"/>
    <x v="2"/>
    <x v="1"/>
    <d v="2026-04-01T00:00:00"/>
    <n v="-2"/>
    <x v="1"/>
    <x v="0"/>
    <s v="IDR"/>
    <s v="1800000115"/>
    <n v="4519189"/>
    <s v="Tagihan Listrik Telkomsel Bulan Februari 2026"/>
    <d v="2026-03-02T00:00:00"/>
    <s v="1800000115"/>
    <x v="1"/>
  </r>
  <r>
    <n v="100733"/>
    <x v="49"/>
    <x v="0"/>
    <s v="1400034216"/>
    <s v="11125421"/>
    <s v="PAID BY CMS BANK SYARIAH INDONESIA KC SURABAYA BAS"/>
    <d v="2026-03-30T00:00:00"/>
    <d v="2026-03-30T00:00:00"/>
    <x v="2"/>
    <x v="1"/>
    <d v="2026-03-30T00:00:00"/>
    <n v="0"/>
    <x v="0"/>
    <x v="0"/>
    <s v="IDR"/>
    <s v="1800000098"/>
    <n v="7095900"/>
    <s v="Biaya Pemusnahan Limbah Resin ex PT JSLH"/>
    <d v="2026-02-28T00:00:00"/>
    <s v="1800000098"/>
    <x v="0"/>
  </r>
  <r>
    <n v="101490"/>
    <x v="15"/>
    <x v="0"/>
    <s v="1400034228"/>
    <s v="11125421"/>
    <s v="PAID BY CMS BANK SYARIAH INDONESIA KC SURABAYA BAS"/>
    <d v="2026-03-30T00:00:00"/>
    <d v="2026-03-30T00:00:00"/>
    <x v="2"/>
    <x v="1"/>
    <d v="2026-03-30T00:00:00"/>
    <n v="0"/>
    <x v="0"/>
    <x v="0"/>
    <s v="IDR"/>
    <s v="1800000104"/>
    <n v="7952204"/>
    <s v="Biaya Pemusnahan Limbah Bottom Ash NonB3 ex PT PBI"/>
    <d v="2026-02-28T00:00:00"/>
    <s v="1800000104"/>
    <x v="0"/>
  </r>
  <r>
    <n v="100733"/>
    <x v="49"/>
    <x v="0"/>
    <s v="1400034217"/>
    <s v="11125421"/>
    <s v="PAID BY CMS BANK SYARIAH INDONESIA KC SURABAYA BAS"/>
    <d v="2026-03-30T00:00:00"/>
    <d v="2026-03-30T00:00:00"/>
    <x v="2"/>
    <x v="1"/>
    <d v="2026-03-30T00:00:00"/>
    <n v="0"/>
    <x v="0"/>
    <x v="0"/>
    <s v="IDR"/>
    <s v="1800000100"/>
    <n v="8388204"/>
    <s v="Biaya Pemusnahan Limbah SBE ex PT JSLH"/>
    <d v="2026-02-28T00:00:00"/>
    <s v="1800000100"/>
    <x v="0"/>
  </r>
  <r>
    <n v="101305"/>
    <x v="9"/>
    <x v="1"/>
    <s v="1400000129"/>
    <s v="11121161"/>
    <s v="PAID BY CMS BANK MANDIRI KC GRESIK RN 2100001936"/>
    <d v="2026-03-30T00:00:00"/>
    <d v="2026-03-30T00:00:00"/>
    <x v="2"/>
    <x v="1"/>
    <d v="2026-03-30T00:00:00"/>
    <n v="0"/>
    <x v="0"/>
    <x v="0"/>
    <s v="IDR"/>
    <s v="1800000072"/>
    <n v="8625225"/>
    <s v="Pot. Gaji Kary. Penugasan SIG - SID  01.2026"/>
    <d v="2026-02-28T00:00:00"/>
    <s v="1800000072"/>
    <x v="3"/>
  </r>
  <r>
    <n v="100672"/>
    <x v="18"/>
    <x v="0"/>
    <s v="1400034514"/>
    <s v="11121161"/>
    <s v=" biaya Pemusnahan Limbah SBE ex PT LEW"/>
    <d v="2026-03-30T00:00:00"/>
    <d v="2026-03-30T00:00:00"/>
    <x v="2"/>
    <x v="1"/>
    <d v="2026-03-06T00:00:00"/>
    <n v="24"/>
    <x v="0"/>
    <x v="0"/>
    <s v="IDR"/>
    <s v="1400027881"/>
    <n v="10000000"/>
    <s v="Kurang bayar biaya Pemusnahan Limbah SBE ex PT LEW"/>
    <d v="2026-03-06T00:00:00"/>
    <s v="1800000266"/>
    <x v="0"/>
  </r>
  <r>
    <n v="100001"/>
    <x v="23"/>
    <x v="1"/>
    <s v="1400000125"/>
    <s v="11121161"/>
    <s v="PAID BY CMS BANK MANDIRI KC GRESIK RN 2100001937"/>
    <d v="2026-03-30T00:00:00"/>
    <d v="2026-03-30T00:00:00"/>
    <x v="2"/>
    <x v="1"/>
    <d v="2026-03-30T00:00:00"/>
    <n v="0"/>
    <x v="0"/>
    <x v="0"/>
    <s v="IDR"/>
    <s v="1800000094"/>
    <n v="10375366"/>
    <s v="Pot. Gaji Kary. Penugasan SIG - KWSG 01.2026"/>
    <d v="2026-02-28T00:00:00"/>
    <s v="1800000094"/>
    <x v="3"/>
  </r>
  <r>
    <n v="101490"/>
    <x v="15"/>
    <x v="0"/>
    <s v="1400034223"/>
    <s v="11125421"/>
    <s v="PAID BY CMS BANK SYARIAH INDONESIA KC SURABAYA BAS"/>
    <d v="2026-03-30T00:00:00"/>
    <d v="2026-03-30T00:00:00"/>
    <x v="2"/>
    <x v="1"/>
    <d v="2026-03-30T00:00:00"/>
    <n v="0"/>
    <x v="0"/>
    <x v="0"/>
    <s v="IDR"/>
    <s v="1800000105"/>
    <n v="14162370"/>
    <s v="Biaya Pemusnahan Limbah Karbon Aktif ex PT PBI"/>
    <d v="2026-02-28T00:00:00"/>
    <s v="1800000105"/>
    <x v="0"/>
  </r>
  <r>
    <n v="100733"/>
    <x v="49"/>
    <x v="0"/>
    <s v="1400034218"/>
    <s v="11125421"/>
    <s v="PAID BY CMS BANK SYARIAH INDONESIA KC SURABAYA BAS"/>
    <d v="2026-03-30T00:00:00"/>
    <d v="2026-03-30T00:00:00"/>
    <x v="2"/>
    <x v="1"/>
    <d v="2026-03-30T00:00:00"/>
    <n v="0"/>
    <x v="0"/>
    <x v="0"/>
    <s v="IDR"/>
    <s v="1800000099"/>
    <n v="17167500"/>
    <s v="Biaya Pemusnahan Limbah Sludge IPAL ex PT JSLH"/>
    <d v="2026-02-28T00:00:00"/>
    <s v="1800000099"/>
    <x v="0"/>
  </r>
  <r>
    <n v="100733"/>
    <x v="49"/>
    <x v="0"/>
    <s v="1400034219"/>
    <s v="11125421"/>
    <s v="PAID BY CMS BANK SYARIAH INDONESIA KC SURABAYA BAS"/>
    <d v="2026-03-30T00:00:00"/>
    <d v="2026-03-30T00:00:00"/>
    <x v="2"/>
    <x v="1"/>
    <d v="2026-03-30T00:00:00"/>
    <n v="0"/>
    <x v="0"/>
    <x v="0"/>
    <s v="IDR"/>
    <s v="1800000097"/>
    <n v="22922700"/>
    <s v="Biaya Pemusnahan Limbah Karbon Aktif ex PT JSLH"/>
    <d v="2026-02-28T00:00:00"/>
    <s v="1800000097"/>
    <x v="0"/>
  </r>
  <r>
    <n v="101284"/>
    <x v="54"/>
    <x v="1"/>
    <s v="1400000130"/>
    <s v="11121161"/>
    <s v="Pmby kerjasama Gudang &amp; Mgnt FEE Aug-Sep 2021"/>
    <d v="2026-03-30T00:00:00"/>
    <d v="2026-03-30T00:00:00"/>
    <x v="2"/>
    <x v="1"/>
    <d v="2021-11-12T00:00:00"/>
    <n v="1599"/>
    <x v="6"/>
    <x v="5"/>
    <s v="IDR"/>
    <s v="0100006418"/>
    <n v="24576800"/>
    <s v="Management Fee SMI AGUSTUS 2021"/>
    <d v="2021-11-12T00:00:00"/>
    <s v="1800000652"/>
    <x v="5"/>
  </r>
  <r>
    <n v="101490"/>
    <x v="15"/>
    <x v="0"/>
    <s v="1400034225"/>
    <s v="11125421"/>
    <s v="PAID BY CMS BANK SYARIAH INDONESIA KC SURABAYA BAS"/>
    <d v="2026-03-30T00:00:00"/>
    <d v="2026-03-30T00:00:00"/>
    <x v="2"/>
    <x v="1"/>
    <d v="2026-03-30T00:00:00"/>
    <n v="0"/>
    <x v="0"/>
    <x v="0"/>
    <s v="IDR"/>
    <s v="1800000103"/>
    <n v="32593616"/>
    <s v="Biaya Pemusnahan Limbah FA-BA ex PT PBI"/>
    <d v="2026-02-28T00:00:00"/>
    <s v="1800000103"/>
    <x v="0"/>
  </r>
  <r>
    <n v="101284"/>
    <x v="54"/>
    <x v="1"/>
    <s v="1400000130"/>
    <s v="11121161"/>
    <s v="Pmby kerjasama Gudang &amp; Mgnt FEE Aug-Sep 2021"/>
    <d v="2026-03-30T00:00:00"/>
    <d v="2026-03-30T00:00:00"/>
    <x v="2"/>
    <x v="1"/>
    <d v="2021-12-10T00:00:00"/>
    <n v="1571"/>
    <x v="6"/>
    <x v="5"/>
    <s v="IDR"/>
    <s v="0100007146"/>
    <n v="44323200"/>
    <s v="Management Fee SMI Sept 2021 - pph done clear"/>
    <d v="2021-12-10T00:00:00"/>
    <s v="1800000723"/>
    <x v="12"/>
  </r>
  <r>
    <n v="101490"/>
    <x v="15"/>
    <x v="0"/>
    <s v="1400034224"/>
    <s v="11125421"/>
    <s v="PAID BY CMS BANK SYARIAH INDONESIA KC SURABAYA BAS"/>
    <d v="2026-03-30T00:00:00"/>
    <d v="2026-03-30T00:00:00"/>
    <x v="2"/>
    <x v="1"/>
    <d v="2026-03-30T00:00:00"/>
    <n v="0"/>
    <x v="0"/>
    <x v="0"/>
    <s v="IDR"/>
    <s v="1800000108"/>
    <n v="47552340"/>
    <s v="Biaya Pemusnahan Limbah Sludge NonB3 ex PT PBI"/>
    <d v="2026-02-28T00:00:00"/>
    <s v="1800000108"/>
    <x v="0"/>
  </r>
  <r>
    <n v="101490"/>
    <x v="15"/>
    <x v="0"/>
    <s v="1400034222"/>
    <s v="11125421"/>
    <s v="PAID BY CMS BANK SYARIAH INDONESIA KC SURABAYA BAS"/>
    <d v="2026-03-30T00:00:00"/>
    <d v="2026-03-30T00:00:00"/>
    <x v="2"/>
    <x v="1"/>
    <d v="2026-03-30T00:00:00"/>
    <n v="0"/>
    <x v="0"/>
    <x v="0"/>
    <s v="IDR"/>
    <s v="1800000109"/>
    <n v="54975240"/>
    <s v="Biaya Pemusnahan Limbah Sludge Paper ex PT PBI"/>
    <d v="2026-02-28T00:00:00"/>
    <s v="1800000109"/>
    <x v="0"/>
  </r>
  <r>
    <n v="100733"/>
    <x v="49"/>
    <x v="0"/>
    <s v="1400034220"/>
    <s v="11125421"/>
    <s v="PAID BY CMS BANK SYARIAH INDONESIA KC SURABAYA BAS"/>
    <d v="2026-03-30T00:00:00"/>
    <d v="2026-03-30T00:00:00"/>
    <x v="2"/>
    <x v="1"/>
    <d v="2026-03-30T00:00:00"/>
    <n v="0"/>
    <x v="0"/>
    <x v="0"/>
    <s v="IDR"/>
    <s v="1800000096"/>
    <n v="78456565"/>
    <s v="Biaya Pemusnahan Limbah FA-BA ex PT JSLH"/>
    <d v="2026-02-28T00:00:00"/>
    <s v="1800000096"/>
    <x v="0"/>
  </r>
  <r>
    <n v="101284"/>
    <x v="54"/>
    <x v="1"/>
    <s v="1400000130"/>
    <s v="11121161"/>
    <s v="Pmby kerjasama Gudang &amp; Mgnt FEE Aug-Sep 2021"/>
    <d v="2026-03-30T00:00:00"/>
    <d v="2026-03-30T00:00:00"/>
    <x v="2"/>
    <x v="1"/>
    <d v="2026-02-25T00:00:00"/>
    <n v="33"/>
    <x v="4"/>
    <x v="3"/>
    <s v="IDR"/>
    <s v="1400000098"/>
    <n v="131100000"/>
    <s v="Kurang bayar Pembayaran Kerjasama Pengelolaan Gdg"/>
    <d v="2026-02-25T00:00:00"/>
    <s v="1800001314"/>
    <x v="10"/>
  </r>
  <r>
    <n v="101329"/>
    <x v="212"/>
    <x v="0"/>
    <s v="1400034908"/>
    <s v="11121161"/>
    <s v="biaya Pemusnahan Limbah FABA ex PT SKM"/>
    <d v="2026-03-31T00:00:00"/>
    <d v="2026-03-31T00:00:00"/>
    <x v="2"/>
    <x v="1"/>
    <d v="2020-08-30T00:00:00"/>
    <n v="2039"/>
    <x v="6"/>
    <x v="5"/>
    <s v="IDR"/>
    <s v="1800000209"/>
    <n v="1000000"/>
    <s v="Biaya Pemusnahan Limbah FABA ex PT SKM"/>
    <d v="2020-07-31T00:00:00"/>
    <s v="1800000209"/>
    <x v="0"/>
  </r>
  <r>
    <n v="100137"/>
    <x v="4"/>
    <x v="1"/>
    <s v="1400000132"/>
    <s v="11121161"/>
    <s v="tagihan Listrik Blok FF3 Bulan Februari 2026"/>
    <d v="2026-03-31T00:00:00"/>
    <d v="2026-03-31T00:00:00"/>
    <x v="2"/>
    <x v="1"/>
    <d v="2026-03-30T00:00:00"/>
    <n v="1"/>
    <x v="0"/>
    <x v="0"/>
    <s v="IDR"/>
    <s v="1800000064"/>
    <n v="1089237"/>
    <s v="Tagihan Listrik Blok FF3 Bulan Februari 2026"/>
    <d v="2026-02-28T00:00:00"/>
    <s v="1800000064"/>
    <x v="1"/>
  </r>
  <r>
    <n v="101396"/>
    <x v="40"/>
    <x v="0"/>
    <s v="1400034996"/>
    <s v="11121161"/>
    <s v="PNDP GS FEB-26-BPR Mentari Terang (UM)"/>
    <d v="2026-03-31T00:00:00"/>
    <d v="2026-03-31T00:00:00"/>
    <x v="2"/>
    <x v="1"/>
    <d v="2026-03-02T00:00:00"/>
    <n v="29"/>
    <x v="0"/>
    <x v="0"/>
    <s v="IDR"/>
    <s v="1800000159"/>
    <n v="2000000"/>
    <s v="PENDAPATAN GRAHA SANDIYA FEBRUARI 2026"/>
    <d v="2026-03-02T00:00:00"/>
    <s v="1800000159"/>
    <x v="7"/>
  </r>
  <r>
    <n v="101816"/>
    <x v="213"/>
    <x v="0"/>
    <s v="1400034995"/>
    <s v="11121161"/>
    <s v="PNDP GS FEB-26-KOPERASI SIMPAN PINJAM&amp;PEMB (UM)"/>
    <d v="2026-03-31T00:00:00"/>
    <d v="2026-03-31T00:00:00"/>
    <x v="2"/>
    <x v="1"/>
    <d v="2026-03-02T00:00:00"/>
    <n v="29"/>
    <x v="0"/>
    <x v="0"/>
    <s v="IDR"/>
    <s v="1800000148"/>
    <n v="2000000"/>
    <s v="PENDAPATAN GRAHA SANDIYA FEBRUARI 2026"/>
    <d v="2026-03-02T00:00:00"/>
    <s v="1800000148"/>
    <x v="7"/>
  </r>
  <r>
    <n v="101822"/>
    <x v="67"/>
    <x v="0"/>
    <s v="1400034992"/>
    <s v="11121161"/>
    <s v="PNDP GS FEB-26-SITI ROHANAH (UM)"/>
    <d v="2026-03-31T00:00:00"/>
    <d v="2026-03-31T00:00:00"/>
    <x v="2"/>
    <x v="1"/>
    <d v="2026-03-31T00:00:00"/>
    <n v="0"/>
    <x v="0"/>
    <x v="0"/>
    <s v="IDR"/>
    <s v="1800000155"/>
    <n v="2000000"/>
    <s v="PENDAPATAN GRAHA SANDIYA FEBRUARI 2026"/>
    <d v="2026-03-31T00:00:00"/>
    <s v="1800000155"/>
    <x v="7"/>
  </r>
  <r>
    <n v="101989"/>
    <x v="214"/>
    <x v="0"/>
    <s v="1400034994"/>
    <s v="11121161"/>
    <s v="PNDP GS FEB-26-FITRI NUR RAHMAWATI (UM)"/>
    <d v="2026-03-31T00:00:00"/>
    <d v="2026-03-31T00:00:00"/>
    <x v="2"/>
    <x v="1"/>
    <d v="2026-03-31T00:00:00"/>
    <n v="0"/>
    <x v="0"/>
    <x v="0"/>
    <s v="IDR"/>
    <s v="1800000150"/>
    <n v="2000000"/>
    <s v="PENDAPATAN GRAHA SANDIYA FEBRUARI 2026"/>
    <d v="2026-03-31T00:00:00"/>
    <s v="1800000150"/>
    <x v="7"/>
  </r>
  <r>
    <n v="101990"/>
    <x v="215"/>
    <x v="0"/>
    <s v="1400034964"/>
    <s v="11121161"/>
    <s v="PNDP GS FEB-26-BUDI UTOMO (UM)"/>
    <d v="2026-03-31T00:00:00"/>
    <d v="2026-03-31T00:00:00"/>
    <x v="2"/>
    <x v="1"/>
    <d v="2026-03-31T00:00:00"/>
    <n v="0"/>
    <x v="0"/>
    <x v="0"/>
    <s v="IDR"/>
    <s v="1800000151"/>
    <n v="2000000"/>
    <s v="PENDAPATAN GRAHA SANDIYA FEBRUARI 2026"/>
    <d v="2026-03-31T00:00:00"/>
    <s v="1800000151"/>
    <x v="7"/>
  </r>
  <r>
    <n v="101991"/>
    <x v="216"/>
    <x v="0"/>
    <s v="1400034989"/>
    <s v="11121161"/>
    <s v="PNDP GS FEB-26-FARHATINA UALLIFAH (UM)"/>
    <d v="2026-03-31T00:00:00"/>
    <d v="2026-03-31T00:00:00"/>
    <x v="2"/>
    <x v="1"/>
    <d v="2026-03-31T00:00:00"/>
    <n v="0"/>
    <x v="0"/>
    <x v="0"/>
    <s v="IDR"/>
    <s v="1800000152"/>
    <n v="2000000"/>
    <s v="PENDAPATAN GRAHA SANDIYA FEBRUARI 2026"/>
    <d v="2026-03-31T00:00:00"/>
    <s v="1800000152"/>
    <x v="7"/>
  </r>
  <r>
    <n v="101992"/>
    <x v="217"/>
    <x v="0"/>
    <s v="1400034978"/>
    <s v="11121161"/>
    <s v="PNDP GS FEB-26-NADIYA SALMA KUSTIAWAN (UM)"/>
    <d v="2026-03-31T00:00:00"/>
    <d v="2026-03-31T00:00:00"/>
    <x v="2"/>
    <x v="1"/>
    <d v="2026-03-31T00:00:00"/>
    <n v="0"/>
    <x v="0"/>
    <x v="0"/>
    <s v="IDR"/>
    <s v="1800000153"/>
    <n v="2000000"/>
    <s v="PENDAPATAN GRAHA SANDIYA FEBRUARI 2026"/>
    <d v="2026-03-31T00:00:00"/>
    <s v="1800000153"/>
    <x v="7"/>
  </r>
  <r>
    <n v="101993"/>
    <x v="218"/>
    <x v="0"/>
    <s v="1400034993"/>
    <s v="11121161"/>
    <s v="PNDP GS FEB-26-KRISMA TETA AGUSTA (UM)"/>
    <d v="2026-03-31T00:00:00"/>
    <d v="2026-03-31T00:00:00"/>
    <x v="2"/>
    <x v="1"/>
    <d v="2026-03-31T00:00:00"/>
    <n v="0"/>
    <x v="0"/>
    <x v="0"/>
    <s v="IDR"/>
    <s v="1800000154"/>
    <n v="2000000"/>
    <s v="PENDAPATAN GRAHA SANDIYA FEBRUARI 2026"/>
    <d v="2026-03-31T00:00:00"/>
    <s v="1800000154"/>
    <x v="7"/>
  </r>
  <r>
    <n v="101994"/>
    <x v="219"/>
    <x v="0"/>
    <s v="1400034991"/>
    <s v="11121161"/>
    <s v="PNDP GS FEB-26-HETI SUSANTO (UM)"/>
    <d v="2026-03-31T00:00:00"/>
    <d v="2026-03-31T00:00:00"/>
    <x v="2"/>
    <x v="1"/>
    <d v="2026-03-31T00:00:00"/>
    <n v="0"/>
    <x v="0"/>
    <x v="0"/>
    <s v="IDR"/>
    <s v="1800000156"/>
    <n v="2000000"/>
    <s v="PENDAPATAN GRAHA SANDIYA FEBRUARI 2026"/>
    <d v="2026-03-31T00:00:00"/>
    <s v="1800000156"/>
    <x v="7"/>
  </r>
  <r>
    <n v="101995"/>
    <x v="220"/>
    <x v="0"/>
    <s v="1400034990"/>
    <s v="11121161"/>
    <s v="PNDP GS FEB-26-AGUNG TJAHYONO (UM)"/>
    <d v="2026-03-31T00:00:00"/>
    <d v="2026-03-31T00:00:00"/>
    <x v="2"/>
    <x v="1"/>
    <d v="2026-03-31T00:00:00"/>
    <n v="0"/>
    <x v="0"/>
    <x v="0"/>
    <s v="IDR"/>
    <s v="1800000157"/>
    <n v="2000000"/>
    <s v="PENDAPATAN GRAHA SANDIYA FEBRUARI 2026"/>
    <d v="2026-03-31T00:00:00"/>
    <s v="1800000157"/>
    <x v="7"/>
  </r>
  <r>
    <n v="101996"/>
    <x v="221"/>
    <x v="0"/>
    <s v="1400034979"/>
    <s v="11121161"/>
    <s v="PNDP GS FEB-26-AMIN PURNAWAN (UM)"/>
    <d v="2026-03-31T00:00:00"/>
    <d v="2026-03-31T00:00:00"/>
    <x v="2"/>
    <x v="1"/>
    <d v="2026-03-31T00:00:00"/>
    <n v="0"/>
    <x v="0"/>
    <x v="0"/>
    <s v="IDR"/>
    <s v="1800000158"/>
    <n v="2000000"/>
    <s v="PENDAPATAN GRAHA SANDIYA FEBRUARI 2026"/>
    <d v="2026-03-31T00:00:00"/>
    <s v="1800000158"/>
    <x v="7"/>
  </r>
  <r>
    <n v="101976"/>
    <x v="196"/>
    <x v="0"/>
    <s v="1400034977"/>
    <s v="11121161"/>
    <s v="PNDP GS FEB-26-NONO HARIJANTO (UM)"/>
    <d v="2026-03-31T00:00:00"/>
    <d v="2026-03-31T00:00:00"/>
    <x v="2"/>
    <x v="1"/>
    <d v="2026-03-31T00:00:00"/>
    <n v="0"/>
    <x v="0"/>
    <x v="0"/>
    <s v="IDR"/>
    <s v="1800000163"/>
    <n v="8000000"/>
    <s v="PENDAPATAN GRAHA SANDIYA FEBRUARI 2026"/>
    <d v="2026-03-31T00:00:00"/>
    <s v="1800000163"/>
    <x v="7"/>
  </r>
  <r>
    <n v="100712"/>
    <x v="51"/>
    <x v="0"/>
    <s v="1400034874"/>
    <s v="11121161"/>
    <s v="Biaya Pemusnahan Limbah Bottom Ash ex PT ANT"/>
    <d v="2026-03-31T00:00:00"/>
    <d v="2026-03-31T00:00:00"/>
    <x v="2"/>
    <x v="1"/>
    <d v="2026-03-30T00:00:00"/>
    <n v="1"/>
    <x v="0"/>
    <x v="0"/>
    <s v="IDR"/>
    <s v="1800000090"/>
    <n v="8595631"/>
    <s v="Biaya Pemusnahan Limbah Bottom Ash ex PT ANT"/>
    <d v="2026-02-28T00:00:00"/>
    <s v="1800000090"/>
    <x v="0"/>
  </r>
  <r>
    <n v="101938"/>
    <x v="158"/>
    <x v="0"/>
    <s v="1400034965"/>
    <s v="11121161"/>
    <s v="PNDP GS FEB-26-WAHJUDY ERNANTO PUTRO (PEL)"/>
    <d v="2026-03-31T00:00:00"/>
    <d v="2026-03-31T00:00:00"/>
    <x v="2"/>
    <x v="1"/>
    <d v="2026-03-31T00:00:00"/>
    <n v="0"/>
    <x v="0"/>
    <x v="0"/>
    <s v="IDR"/>
    <s v="1800000162"/>
    <n v="9400000"/>
    <s v="PENDAPATAN GRAHA SANDIYA FEBRUARI 2026"/>
    <d v="2026-03-31T00:00:00"/>
    <s v="1800000162"/>
    <x v="7"/>
  </r>
  <r>
    <n v="101988"/>
    <x v="222"/>
    <x v="0"/>
    <s v="1400034966"/>
    <s v="11121161"/>
    <s v="PNDP GS FEB-26-ABDUL MUNIF EFENDI (UM)"/>
    <d v="2026-03-31T00:00:00"/>
    <d v="2026-03-31T00:00:00"/>
    <x v="2"/>
    <x v="1"/>
    <d v="2026-03-31T00:00:00"/>
    <n v="0"/>
    <x v="0"/>
    <x v="0"/>
    <s v="IDR"/>
    <s v="1800000149"/>
    <n v="10000000"/>
    <s v="PENDAPATAN GRAHA SANDIYA FEBRUARI 2026"/>
    <d v="2026-03-31T00:00:00"/>
    <s v="1800000149"/>
    <x v="7"/>
  </r>
  <r>
    <n v="101975"/>
    <x v="195"/>
    <x v="0"/>
    <s v="1400034987"/>
    <s v="11121161"/>
    <s v="PNDP GS FEB-26-MELATI DWI WIDOWATI (PEL)"/>
    <d v="2026-03-31T00:00:00"/>
    <d v="2026-03-31T00:00:00"/>
    <x v="2"/>
    <x v="1"/>
    <d v="2026-03-31T00:00:00"/>
    <n v="0"/>
    <x v="0"/>
    <x v="0"/>
    <s v="IDR"/>
    <s v="1800000160"/>
    <n v="12020000"/>
    <s v="PENDAPATAN GRAHA SANDIYA FEBRUARI 2026"/>
    <d v="2026-03-31T00:00:00"/>
    <s v="1800000160"/>
    <x v="7"/>
  </r>
  <r>
    <n v="101903"/>
    <x v="100"/>
    <x v="0"/>
    <s v="1400034988"/>
    <s v="11121161"/>
    <s v="PNDP GS FEB-26-HALIM (PEL)"/>
    <d v="2026-03-31T00:00:00"/>
    <d v="2026-03-31T00:00:00"/>
    <x v="2"/>
    <x v="1"/>
    <d v="2026-03-31T00:00:00"/>
    <n v="0"/>
    <x v="0"/>
    <x v="0"/>
    <s v="IDR"/>
    <s v="1800000161"/>
    <n v="14775500"/>
    <s v="PENDAPATAN GRAHA SANDIYA FEBRUARI 2026"/>
    <d v="2026-03-31T00:00:00"/>
    <s v="1800000161"/>
    <x v="7"/>
  </r>
  <r>
    <n v="100011"/>
    <x v="43"/>
    <x v="1"/>
    <s v="1400000133"/>
    <s v="11121161"/>
    <s v="Pot. Gaji Kary. Penugasan SIG - UTSG 12.2025"/>
    <d v="2026-03-31T00:00:00"/>
    <d v="2026-03-31T00:00:00"/>
    <x v="2"/>
    <x v="1"/>
    <d v="2026-03-02T00:00:00"/>
    <n v="29"/>
    <x v="0"/>
    <x v="0"/>
    <s v="IDR"/>
    <s v="1800000023"/>
    <n v="19476490"/>
    <s v="Pot. Gaji Kary. Penugasan SIG - UTSG 12.2025"/>
    <d v="2026-01-31T00:00:00"/>
    <s v="1800000023"/>
    <x v="3"/>
  </r>
  <r>
    <n v="100011"/>
    <x v="43"/>
    <x v="1"/>
    <s v="1400035373"/>
    <s v="11121161"/>
    <s v="TAGIHAN LISTRIK UTSG DEC-25"/>
    <d v="2026-03-31T00:00:00"/>
    <d v="2026-03-31T00:00:00"/>
    <x v="2"/>
    <x v="1"/>
    <d v="2026-03-02T00:00:00"/>
    <n v="29"/>
    <x v="0"/>
    <x v="0"/>
    <s v="IDR"/>
    <s v="1800000013"/>
    <n v="26884391"/>
    <s v="TAGIHAN LISTRIK UTSG DEC-25"/>
    <d v="2026-01-31T00:00:00"/>
    <s v="1800000013"/>
    <x v="1"/>
  </r>
  <r>
    <n v="101917"/>
    <x v="150"/>
    <x v="0"/>
    <s v="1400034929"/>
    <s v="11125421"/>
    <s v="PAID BY CMS BANK SYARIAH INDONESIA KC SURABAYA BAS"/>
    <d v="2026-03-31T00:00:00"/>
    <d v="2026-03-31T00:00:00"/>
    <x v="2"/>
    <x v="1"/>
    <d v="2026-03-30T00:00:00"/>
    <n v="1"/>
    <x v="0"/>
    <x v="0"/>
    <s v="IDR"/>
    <s v="1800000095"/>
    <n v="260906542"/>
    <s v="Biaya Pemusnahan Produk Platform (AM) ex PT DESI"/>
    <d v="2026-02-28T00:00:00"/>
    <s v="1800000095"/>
    <x v="0"/>
  </r>
  <r>
    <n v="100137"/>
    <x v="4"/>
    <x v="1"/>
    <s v="1400000131"/>
    <s v="11121871"/>
    <s v="SWEEPING SEMEN GRESIK"/>
    <d v="2026-03-31T00:00:00"/>
    <d v="2026-03-31T00:00:00"/>
    <x v="2"/>
    <x v="1"/>
    <d v="2026-03-17T00:00:00"/>
    <n v="14"/>
    <x v="0"/>
    <x v="0"/>
    <s v="IDR"/>
    <s v="1800000160"/>
    <n v="5032005579"/>
    <s v="BUNGA SHL SEMEN GRESIK JAN SD MAR 2026"/>
    <d v="2026-03-17T00:00:00"/>
    <s v="1800000160"/>
    <x v="2"/>
  </r>
  <r>
    <n v="100006"/>
    <x v="85"/>
    <x v="1"/>
    <n v="1400000134"/>
    <n v="11121161"/>
    <s v="PAID BY CMS BANK MANDIRI KC GRESIK RN 2100001976"/>
    <d v="2026-04-01T00:00:00"/>
    <d v="2026-04-01T00:00:00"/>
    <x v="3"/>
    <x v="1"/>
    <d v="2026-04-10T00:00:00"/>
    <n v="-9"/>
    <x v="1"/>
    <x v="0"/>
    <s v="IDR"/>
    <n v="1800000130"/>
    <n v="5800800"/>
    <s v="Tagihan Asuransi Kesehatan AP VUB 2025 - 2026"/>
    <d v="2026-03-11T00:00:00"/>
    <n v="1800000130"/>
    <x v="14"/>
  </r>
  <r>
    <n v="101118"/>
    <x v="53"/>
    <x v="0"/>
    <n v="1400035347"/>
    <n v="11125421"/>
    <s v="PAID BY CMS BANK SYARIAH INDONESIA KC SURABAYA BAS"/>
    <d v="2026-04-01T00:00:00"/>
    <d v="2026-04-01T00:00:00"/>
    <x v="3"/>
    <x v="1"/>
    <d v="2026-03-30T00:00:00"/>
    <n v="2"/>
    <x v="0"/>
    <x v="0"/>
    <s v="IDR"/>
    <n v="1800000113"/>
    <n v="58329279"/>
    <s v="Biaya Pemusnahan Limbah FA-BA ex PT SPD"/>
    <d v="2026-02-28T00:00:00"/>
    <n v="1800000113"/>
    <x v="0"/>
  </r>
  <r>
    <n v="100146"/>
    <x v="2"/>
    <x v="0"/>
    <n v="1400036014"/>
    <n v="11125421"/>
    <s v="PAID BY CMS BANK SYARIAH INDONESIA KC SURABAYA BAS"/>
    <d v="2026-04-02T00:00:00"/>
    <d v="2026-04-02T00:00:00"/>
    <x v="3"/>
    <x v="1"/>
    <d v="2026-03-30T00:00:00"/>
    <n v="3"/>
    <x v="0"/>
    <x v="0"/>
    <s v="IDR"/>
    <n v="1800000102"/>
    <n v="2298810"/>
    <s v="Biaya Pemusnahan Limbah Resin ex PT KMA"/>
    <d v="2026-02-28T00:00:00"/>
    <n v="1800000102"/>
    <x v="0"/>
  </r>
  <r>
    <n v="100146"/>
    <x v="2"/>
    <x v="0"/>
    <n v="1400036015"/>
    <n v="11125421"/>
    <s v="PAID BY CMS BANK SYARIAH INDONESIA KC SURABAYA BAS"/>
    <d v="2026-04-02T00:00:00"/>
    <d v="2026-04-02T00:00:00"/>
    <x v="3"/>
    <x v="1"/>
    <d v="2026-03-30T00:00:00"/>
    <n v="3"/>
    <x v="0"/>
    <x v="0"/>
    <s v="IDR"/>
    <n v="1800000101"/>
    <n v="19890756"/>
    <s v="Biaya Pemusnahan Limbah FA-BA ex PT KMA"/>
    <d v="2026-02-28T00:00:00"/>
    <n v="1800000101"/>
    <x v="0"/>
  </r>
  <r>
    <n v="101082"/>
    <x v="7"/>
    <x v="0"/>
    <n v="1400037602"/>
    <n v="11123101"/>
    <s v="PT METATU NUSANTARA JAYA"/>
    <d v="2026-04-06T00:00:00"/>
    <d v="2026-04-06T00:00:00"/>
    <x v="3"/>
    <x v="1"/>
    <d v="2025-10-30T00:00:00"/>
    <n v="158"/>
    <x v="2"/>
    <x v="1"/>
    <s v="IDR"/>
    <n v="1800000640"/>
    <n v="2239296"/>
    <s v="Biaya Pemusnahan Limbah Residu Produksi ex PT MNJ"/>
    <d v="2025-09-30T00:00:00"/>
    <n v="1800000640"/>
    <x v="0"/>
  </r>
  <r>
    <n v="101082"/>
    <x v="7"/>
    <x v="0"/>
    <n v="1400037603"/>
    <n v="11123101"/>
    <s v="PT METATU NUSANTARA JAYA"/>
    <d v="2026-04-06T00:00:00"/>
    <d v="2026-04-06T00:00:00"/>
    <x v="3"/>
    <x v="1"/>
    <d v="2025-10-30T00:00:00"/>
    <n v="158"/>
    <x v="2"/>
    <x v="1"/>
    <s v="IDR"/>
    <n v="1800000639"/>
    <n v="3976320"/>
    <s v="Biaya Pemusnahan Limbah Resin Anrgnik ex PT MNJ"/>
    <d v="2025-09-30T00:00:00"/>
    <n v="1800000639"/>
    <x v="0"/>
  </r>
  <r>
    <n v="101082"/>
    <x v="7"/>
    <x v="0"/>
    <n v="1400037611"/>
    <n v="11123101"/>
    <s v="PT METATU NUSANTARA JAYA"/>
    <d v="2026-04-06T00:00:00"/>
    <d v="2026-04-06T00:00:00"/>
    <x v="3"/>
    <x v="1"/>
    <d v="2025-11-30T00:00:00"/>
    <n v="127"/>
    <x v="2"/>
    <x v="1"/>
    <s v="IDR"/>
    <n v="1800000732"/>
    <n v="4346920"/>
    <s v="Biaya Pemusnahan Limbah Resin Anorgnik ex PT MNJ"/>
    <d v="2025-10-31T00:00:00"/>
    <n v="1800000732"/>
    <x v="0"/>
  </r>
  <r>
    <n v="101082"/>
    <x v="7"/>
    <x v="0"/>
    <n v="1400037604"/>
    <n v="11123101"/>
    <s v="PT METATU NUSANTARA JAYA"/>
    <d v="2026-04-06T00:00:00"/>
    <d v="2026-04-06T00:00:00"/>
    <x v="3"/>
    <x v="1"/>
    <d v="2025-10-30T00:00:00"/>
    <n v="158"/>
    <x v="2"/>
    <x v="1"/>
    <s v="IDR"/>
    <n v="1800000637"/>
    <n v="25533250"/>
    <s v="Biaya Pemusnahan Limbah TerkontaminasiB3 ex PT MNJ"/>
    <d v="2025-09-30T00:00:00"/>
    <n v="1800000637"/>
    <x v="0"/>
  </r>
  <r>
    <n v="101082"/>
    <x v="7"/>
    <x v="0"/>
    <n v="1400037605"/>
    <n v="11123101"/>
    <s v="PT METATU NUSANTARA JAYA"/>
    <d v="2026-04-06T00:00:00"/>
    <d v="2026-04-06T00:00:00"/>
    <x v="3"/>
    <x v="1"/>
    <d v="2025-10-30T00:00:00"/>
    <n v="158"/>
    <x v="2"/>
    <x v="1"/>
    <s v="IDR"/>
    <n v="1800000641"/>
    <n v="40519006"/>
    <s v="Biaya Pemusnahan Limbah SBE ex PT MNJ"/>
    <d v="2025-09-30T00:00:00"/>
    <n v="1800000641"/>
    <x v="0"/>
  </r>
  <r>
    <n v="101082"/>
    <x v="7"/>
    <x v="0"/>
    <n v="1400037606"/>
    <n v="11123101"/>
    <s v="PT METATU NUSANTARA JAYA"/>
    <d v="2026-04-06T00:00:00"/>
    <d v="2026-04-06T00:00:00"/>
    <x v="3"/>
    <x v="1"/>
    <d v="2025-10-30T00:00:00"/>
    <n v="158"/>
    <x v="2"/>
    <x v="1"/>
    <s v="IDR"/>
    <n v="1800000638"/>
    <n v="42946000"/>
    <s v="Biaya Pemusnahan Limbah Refractory Bekas ex PT MNJ"/>
    <d v="2025-09-30T00:00:00"/>
    <n v="1800000638"/>
    <x v="0"/>
  </r>
  <r>
    <n v="101082"/>
    <x v="7"/>
    <x v="0"/>
    <n v="1400037607"/>
    <n v="11123101"/>
    <s v="PT METATU NUSANTARA JAYA"/>
    <d v="2026-04-06T00:00:00"/>
    <d v="2026-04-06T00:00:00"/>
    <x v="3"/>
    <x v="1"/>
    <d v="2025-10-30T00:00:00"/>
    <n v="158"/>
    <x v="2"/>
    <x v="1"/>
    <s v="IDR"/>
    <n v="1800000636"/>
    <n v="44168544"/>
    <s v="Biaya Pemusnahan Limbah Glyserin Pitch Ex PT MNJ"/>
    <d v="2025-09-30T00:00:00"/>
    <n v="1800000636"/>
    <x v="0"/>
  </r>
  <r>
    <n v="101082"/>
    <x v="7"/>
    <x v="0"/>
    <n v="1400037608"/>
    <n v="11123101"/>
    <s v="PT METATU NUSANTARA JAYA"/>
    <d v="2026-04-06T00:00:00"/>
    <d v="2026-04-06T00:00:00"/>
    <x v="3"/>
    <x v="1"/>
    <d v="2025-10-30T00:00:00"/>
    <n v="158"/>
    <x v="2"/>
    <x v="1"/>
    <s v="IDR"/>
    <n v="1800000642"/>
    <n v="46499400"/>
    <s v="Biaya Pemusnahan Limbah Sludge IPAL ex PT MNJ"/>
    <d v="2025-09-30T00:00:00"/>
    <n v="1800000642"/>
    <x v="0"/>
  </r>
  <r>
    <n v="101082"/>
    <x v="7"/>
    <x v="0"/>
    <n v="1400037612"/>
    <n v="11123101"/>
    <s v="PT METATU NUSANTARA JAYA"/>
    <d v="2026-04-06T00:00:00"/>
    <d v="2026-04-06T00:00:00"/>
    <x v="3"/>
    <x v="1"/>
    <d v="2025-11-30T00:00:00"/>
    <n v="127"/>
    <x v="2"/>
    <x v="1"/>
    <s v="IDR"/>
    <n v="1800000729"/>
    <n v="64824480"/>
    <s v="Biaya Pemusnahan Limbah Glyserin Pitch ex PT MNJ"/>
    <d v="2025-10-31T00:00:00"/>
    <n v="1800000729"/>
    <x v="0"/>
  </r>
  <r>
    <n v="101082"/>
    <x v="7"/>
    <x v="0"/>
    <n v="1400037609"/>
    <n v="11123101"/>
    <s v="PT METATU NUSANTARA JAYA"/>
    <d v="2026-04-06T00:00:00"/>
    <d v="2026-04-06T00:00:00"/>
    <x v="3"/>
    <x v="1"/>
    <d v="2025-10-30T00:00:00"/>
    <n v="158"/>
    <x v="2"/>
    <x v="1"/>
    <s v="IDR"/>
    <n v="1800000643"/>
    <n v="65785860"/>
    <s v="Biaya Pemusnahan Limbah Sludge NonB3 ex PT MNJ"/>
    <d v="2025-09-30T00:00:00"/>
    <n v="1800000643"/>
    <x v="0"/>
  </r>
  <r>
    <n v="101082"/>
    <x v="7"/>
    <x v="0"/>
    <n v="1400037610"/>
    <n v="11123101"/>
    <s v="PT METATU NUSANTARA JAYA"/>
    <d v="2026-04-06T00:00:00"/>
    <d v="2026-04-06T00:00:00"/>
    <x v="3"/>
    <x v="1"/>
    <d v="2025-10-30T00:00:00"/>
    <n v="158"/>
    <x v="2"/>
    <x v="1"/>
    <s v="IDR"/>
    <n v="1800000635"/>
    <n v="231446349"/>
    <s v="Biaya Pemusnahan Limbah FA-BA ex PT MNJ"/>
    <d v="2025-09-30T00:00:00"/>
    <n v="1800000635"/>
    <x v="0"/>
  </r>
  <r>
    <n v="101082"/>
    <x v="7"/>
    <x v="0"/>
    <n v="1400037613"/>
    <n v="11123101"/>
    <s v="PT METATU NUSANTARA JAYA"/>
    <d v="2026-04-06T00:00:00"/>
    <d v="2026-04-06T00:00:00"/>
    <x v="3"/>
    <x v="1"/>
    <d v="2025-11-30T00:00:00"/>
    <n v="127"/>
    <x v="2"/>
    <x v="1"/>
    <s v="IDR"/>
    <n v="1800000728"/>
    <n v="404707626"/>
    <s v="Biaya Pemusnahan Limbah FA-BA ex PT MNJ"/>
    <d v="2025-10-31T00:00:00"/>
    <n v="1800000728"/>
    <x v="0"/>
  </r>
  <r>
    <n v="101082"/>
    <x v="7"/>
    <x v="0"/>
    <n v="100068785"/>
    <n v="0"/>
    <n v="0"/>
    <d v="2026-04-07T00:00:00"/>
    <d v="2026-04-07T00:00:00"/>
    <x v="3"/>
    <x v="1"/>
    <d v="2026-04-01T00:00:00"/>
    <n v="6"/>
    <x v="0"/>
    <x v="0"/>
    <s v="IDR"/>
    <n v="1400037602"/>
    <n v="41088"/>
    <s v="Kurang bayar biaya Pemusnahan Limbah Residu Produk"/>
    <d v="2026-04-01T00:00:00"/>
    <n v="1800000640"/>
    <x v="0"/>
  </r>
  <r>
    <n v="101082"/>
    <x v="7"/>
    <x v="0"/>
    <n v="100068785"/>
    <n v="0"/>
    <n v="0"/>
    <d v="2026-04-07T00:00:00"/>
    <d v="2026-04-07T00:00:00"/>
    <x v="3"/>
    <x v="1"/>
    <d v="2026-04-01T00:00:00"/>
    <n v="6"/>
    <x v="0"/>
    <x v="0"/>
    <s v="IDR"/>
    <n v="1400037603"/>
    <n v="72960"/>
    <s v="Kurang bayar biaya Pemusnahan Limbah Resin Anrgnik"/>
    <d v="2026-04-01T00:00:00"/>
    <n v="1800000639"/>
    <x v="0"/>
  </r>
  <r>
    <n v="101082"/>
    <x v="7"/>
    <x v="0"/>
    <n v="100068785"/>
    <n v="0"/>
    <n v="0"/>
    <d v="2026-04-07T00:00:00"/>
    <d v="2026-04-07T00:00:00"/>
    <x v="3"/>
    <x v="1"/>
    <d v="2026-04-01T00:00:00"/>
    <n v="6"/>
    <x v="0"/>
    <x v="0"/>
    <s v="IDR"/>
    <n v="1400037611"/>
    <n v="79760"/>
    <s v="Kurang bayar biaya Pemusnahan Limbah Resin Anorgni"/>
    <d v="2026-04-01T00:00:00"/>
    <n v="1800000732"/>
    <x v="0"/>
  </r>
  <r>
    <n v="101082"/>
    <x v="7"/>
    <x v="0"/>
    <n v="100068785"/>
    <n v="0"/>
    <n v="0"/>
    <d v="2026-04-07T00:00:00"/>
    <d v="2026-04-07T00:00:00"/>
    <x v="3"/>
    <x v="1"/>
    <d v="2026-04-01T00:00:00"/>
    <n v="6"/>
    <x v="0"/>
    <x v="0"/>
    <s v="IDR"/>
    <n v="1400037604"/>
    <n v="468500"/>
    <s v="Kurang bayar biaya Pemusnahan Limbah Terkontaminas"/>
    <d v="2026-04-01T00:00:00"/>
    <n v="1800000637"/>
    <x v="0"/>
  </r>
  <r>
    <n v="100069"/>
    <x v="14"/>
    <x v="0"/>
    <n v="1400038016"/>
    <n v="11121161"/>
    <s v="Listrik ATM KPSI &amp; KCP Bank Mandiri"/>
    <d v="2026-04-07T00:00:00"/>
    <d v="2026-04-07T00:00:00"/>
    <x v="3"/>
    <x v="1"/>
    <d v="2025-12-30T00:00:00"/>
    <n v="98"/>
    <x v="3"/>
    <x v="2"/>
    <s v="IDR"/>
    <n v="1800000742"/>
    <n v="661159"/>
    <s v="TAGIHAN LISTRIK ATM KPSI BANK MANDIRI"/>
    <d v="2025-11-30T00:00:00"/>
    <n v="1800000742"/>
    <x v="1"/>
  </r>
  <r>
    <n v="101082"/>
    <x v="7"/>
    <x v="0"/>
    <n v="100068785"/>
    <n v="0"/>
    <n v="0"/>
    <d v="2026-04-07T00:00:00"/>
    <d v="2026-04-07T00:00:00"/>
    <x v="3"/>
    <x v="1"/>
    <d v="2026-04-01T00:00:00"/>
    <n v="6"/>
    <x v="0"/>
    <x v="0"/>
    <s v="IDR"/>
    <n v="1400037605"/>
    <n v="743468"/>
    <s v="Kurang bayar biaya Pemusnahan Limbah SBE ex PT MNJ"/>
    <d v="2026-04-01T00:00:00"/>
    <n v="1800000641"/>
    <x v="0"/>
  </r>
  <r>
    <n v="101082"/>
    <x v="7"/>
    <x v="0"/>
    <n v="100068785"/>
    <n v="0"/>
    <n v="0"/>
    <d v="2026-04-07T00:00:00"/>
    <d v="2026-04-07T00:00:00"/>
    <x v="3"/>
    <x v="1"/>
    <d v="2026-04-01T00:00:00"/>
    <n v="6"/>
    <x v="0"/>
    <x v="0"/>
    <s v="IDR"/>
    <n v="1400037606"/>
    <n v="788000"/>
    <s v="Kurang bayar biaya Pemusnahan Limbah Refractory Be"/>
    <d v="2026-04-01T00:00:00"/>
    <n v="1800000638"/>
    <x v="0"/>
  </r>
  <r>
    <n v="101082"/>
    <x v="7"/>
    <x v="0"/>
    <n v="100068785"/>
    <n v="0"/>
    <n v="0"/>
    <d v="2026-04-07T00:00:00"/>
    <d v="2026-04-07T00:00:00"/>
    <x v="3"/>
    <x v="1"/>
    <d v="2026-04-01T00:00:00"/>
    <n v="6"/>
    <x v="0"/>
    <x v="0"/>
    <s v="IDR"/>
    <n v="1400037607"/>
    <n v="810432"/>
    <s v="Kurang bayar biaya Pemusnahan Limbah Glyserin Pitc"/>
    <d v="2026-04-01T00:00:00"/>
    <n v="1800000636"/>
    <x v="0"/>
  </r>
  <r>
    <n v="101082"/>
    <x v="7"/>
    <x v="0"/>
    <n v="100068785"/>
    <n v="0"/>
    <n v="0"/>
    <d v="2026-04-07T00:00:00"/>
    <d v="2026-04-07T00:00:00"/>
    <x v="3"/>
    <x v="1"/>
    <d v="2026-04-01T00:00:00"/>
    <n v="6"/>
    <x v="0"/>
    <x v="0"/>
    <s v="IDR"/>
    <n v="1400037608"/>
    <n v="853200"/>
    <s v="Kurang bayar biaya Pemusnahan Limbah Sludge IPAL e"/>
    <d v="2026-04-01T00:00:00"/>
    <n v="1800000642"/>
    <x v="0"/>
  </r>
  <r>
    <n v="101082"/>
    <x v="7"/>
    <x v="0"/>
    <n v="100068785"/>
    <n v="0"/>
    <n v="0"/>
    <d v="2026-04-07T00:00:00"/>
    <d v="2026-04-07T00:00:00"/>
    <x v="3"/>
    <x v="1"/>
    <d v="2026-04-01T00:00:00"/>
    <n v="6"/>
    <x v="0"/>
    <x v="0"/>
    <s v="IDR"/>
    <n v="1400037612"/>
    <n v="1189440"/>
    <s v="Kurang bayar biaya Pemusnahan Limbah Glyserin Pitc"/>
    <d v="2026-04-01T00:00:00"/>
    <n v="1800000729"/>
    <x v="0"/>
  </r>
  <r>
    <n v="101082"/>
    <x v="7"/>
    <x v="0"/>
    <n v="100068785"/>
    <n v="0"/>
    <n v="0"/>
    <d v="2026-04-07T00:00:00"/>
    <d v="2026-04-07T00:00:00"/>
    <x v="3"/>
    <x v="1"/>
    <d v="2026-04-01T00:00:00"/>
    <n v="6"/>
    <x v="0"/>
    <x v="0"/>
    <s v="IDR"/>
    <n v="1400037609"/>
    <n v="1207080"/>
    <s v="Kurang bayar biaya Pemusnahan Limbah Sludge NonB3"/>
    <d v="2026-04-01T00:00:00"/>
    <n v="1800000643"/>
    <x v="0"/>
  </r>
  <r>
    <n v="100142"/>
    <x v="45"/>
    <x v="0"/>
    <n v="1400038015"/>
    <n v="11121161"/>
    <s v="TAGIHAN LISTRIK INDOSAT JANUARI 2026"/>
    <d v="2026-04-07T00:00:00"/>
    <d v="2026-04-07T00:00:00"/>
    <x v="3"/>
    <x v="1"/>
    <d v="2026-04-01T00:00:00"/>
    <n v="6"/>
    <x v="0"/>
    <x v="0"/>
    <s v="IDR"/>
    <n v="1800000145"/>
    <n v="1953532"/>
    <s v="TAGIHAN LISTRIK INDOSAT JANUARI 2026"/>
    <d v="2026-03-02T00:00:00"/>
    <n v="1800000145"/>
    <x v="1"/>
  </r>
  <r>
    <n v="100069"/>
    <x v="14"/>
    <x v="0"/>
    <n v="1400038016"/>
    <n v="11121161"/>
    <s v="Listrik ATM KPSI &amp; KCP Bank Mandiri"/>
    <d v="2026-04-07T00:00:00"/>
    <d v="2026-04-07T00:00:00"/>
    <x v="3"/>
    <x v="1"/>
    <d v="2025-12-30T00:00:00"/>
    <n v="98"/>
    <x v="3"/>
    <x v="2"/>
    <s v="IDR"/>
    <n v="1800000743"/>
    <n v="2781680"/>
    <s v="TAGIHAN LISTRIK KCP BANK MANDIRI"/>
    <d v="2025-11-30T00:00:00"/>
    <n v="1800000743"/>
    <x v="1"/>
  </r>
  <r>
    <n v="101082"/>
    <x v="7"/>
    <x v="0"/>
    <n v="100068785"/>
    <n v="0"/>
    <n v="0"/>
    <d v="2026-04-07T00:00:00"/>
    <d v="2026-04-07T00:00:00"/>
    <x v="3"/>
    <x v="1"/>
    <d v="2026-04-01T00:00:00"/>
    <n v="6"/>
    <x v="0"/>
    <x v="0"/>
    <s v="IDR"/>
    <n v="1400037610"/>
    <n v="4246722"/>
    <s v="Kurang bayar biaya Pemusnahan Limbah FA-BA ex PT M"/>
    <d v="2026-04-01T00:00:00"/>
    <n v="1800000635"/>
    <x v="0"/>
  </r>
  <r>
    <n v="101082"/>
    <x v="7"/>
    <x v="0"/>
    <n v="100068785"/>
    <n v="0"/>
    <n v="0"/>
    <d v="2026-04-07T00:00:00"/>
    <d v="2026-04-07T00:00:00"/>
    <x v="3"/>
    <x v="1"/>
    <d v="2026-04-01T00:00:00"/>
    <n v="6"/>
    <x v="0"/>
    <x v="0"/>
    <s v="IDR"/>
    <n v="1400037613"/>
    <n v="7425828"/>
    <s v="Kurang bayar biaya Pemusnahan Limbah FA-BA ex PT M"/>
    <d v="2026-04-01T00:00:00"/>
    <n v="1800000728"/>
    <x v="0"/>
  </r>
  <r>
    <n v="101918"/>
    <x v="151"/>
    <x v="0"/>
    <n v="1400038233"/>
    <n v="11121161"/>
    <s v="PAID BY CMS BANK MANDIRI KC GRESIK RN 7100001101"/>
    <d v="2026-04-08T00:00:00"/>
    <d v="2026-04-08T00:00:00"/>
    <x v="3"/>
    <x v="1"/>
    <d v="2026-04-30T00:00:00"/>
    <n v="-22"/>
    <x v="1"/>
    <x v="0"/>
    <s v="IDR"/>
    <n v="1800000176"/>
    <n v="7301910"/>
    <s v="Biaya Pemusnahan Limbah Bottom Ash ex PT SPS"/>
    <d v="2026-03-31T00:00:00"/>
    <n v="1800000176"/>
    <x v="0"/>
  </r>
  <r>
    <n v="100622"/>
    <x v="25"/>
    <x v="0"/>
    <n v="1400038234"/>
    <n v="11125421"/>
    <s v="PAID BY CMS BANK SYARIAH INDONESIA KC SURABAYA BAS"/>
    <d v="2026-04-08T00:00:00"/>
    <d v="2026-04-08T00:00:00"/>
    <x v="3"/>
    <x v="1"/>
    <d v="2026-01-30T00:00:00"/>
    <n v="68"/>
    <x v="5"/>
    <x v="4"/>
    <s v="IDR"/>
    <n v="1800000880"/>
    <n v="7732593"/>
    <s v="Biaya Pemusnahan Limbah Bottom Ash ex PT TJS"/>
    <d v="2025-12-31T00:00:00"/>
    <n v="1800000880"/>
    <x v="0"/>
  </r>
  <r>
    <n v="100002"/>
    <x v="26"/>
    <x v="1"/>
    <n v="1400000136"/>
    <n v="11121161"/>
    <s v="PAID BY CMS BANK MANDIRI KC GRESIK RN 2100001819"/>
    <d v="2026-04-09T00:00:00"/>
    <d v="2026-04-09T00:00:00"/>
    <x v="3"/>
    <x v="1"/>
    <d v="2025-11-30T00:00:00"/>
    <n v="130"/>
    <x v="2"/>
    <x v="1"/>
    <s v="IDR"/>
    <n v="1800000503"/>
    <n v="250848"/>
    <s v="Tagihan Air Sanitas SWAB - September 2025"/>
    <d v="2025-10-31T00:00:00"/>
    <n v="1800000503"/>
    <x v="6"/>
  </r>
  <r>
    <n v="100002"/>
    <x v="26"/>
    <x v="1"/>
    <n v="1400038916"/>
    <n v="11121161"/>
    <s v="PAID BY CMS BANK MANDIRI KC GRESIK RN 7100000900"/>
    <d v="2026-04-09T00:00:00"/>
    <d v="2026-04-09T00:00:00"/>
    <x v="3"/>
    <x v="1"/>
    <d v="2025-12-30T00:00:00"/>
    <n v="100"/>
    <x v="3"/>
    <x v="2"/>
    <s v="IDR"/>
    <n v="1800000757"/>
    <n v="258566"/>
    <s v="Tagihan Air Sanitas SWAB - Oktober 2025"/>
    <d v="2025-11-30T00:00:00"/>
    <n v="1800000757"/>
    <x v="6"/>
  </r>
  <r>
    <n v="100002"/>
    <x v="26"/>
    <x v="1"/>
    <n v="1400038912"/>
    <n v="11121161"/>
    <s v="PAID BY CMS BANK MANDIRI KC GRESIK RN 7100000958"/>
    <d v="2026-04-09T00:00:00"/>
    <d v="2026-04-09T00:00:00"/>
    <x v="3"/>
    <x v="1"/>
    <d v="2026-01-30T00:00:00"/>
    <n v="69"/>
    <x v="5"/>
    <x v="4"/>
    <s v="IDR"/>
    <n v="1800000834"/>
    <n v="4640157"/>
    <s v="Tagihan Listrik SWABINA Nov 25"/>
    <d v="2025-12-31T00:00:00"/>
    <n v="1800000834"/>
    <x v="1"/>
  </r>
  <r>
    <n v="100002"/>
    <x v="26"/>
    <x v="1"/>
    <n v="1400038803"/>
    <n v="11121161"/>
    <s v="PAID BY CMS BANK MANDIRI KC GRESIK RN 7100000744"/>
    <d v="2026-04-09T00:00:00"/>
    <d v="2026-04-09T00:00:00"/>
    <x v="3"/>
    <x v="1"/>
    <d v="2025-09-30T00:00:00"/>
    <n v="191"/>
    <x v="2"/>
    <x v="1"/>
    <s v="IDR"/>
    <n v="1800000552"/>
    <n v="5098469"/>
    <s v="Tagihan Listrik SWABINA Jun 25"/>
    <d v="2025-08-31T00:00:00"/>
    <n v="1800000552"/>
    <x v="1"/>
  </r>
  <r>
    <n v="100002"/>
    <x v="26"/>
    <x v="1"/>
    <n v="1400038915"/>
    <n v="11121161"/>
    <s v="PAID BY CMS BANK MANDIRI KC GRESIK RN 7100000897"/>
    <d v="2026-04-09T00:00:00"/>
    <d v="2026-04-09T00:00:00"/>
    <x v="3"/>
    <x v="1"/>
    <d v="2025-11-30T00:00:00"/>
    <n v="130"/>
    <x v="2"/>
    <x v="1"/>
    <s v="IDR"/>
    <n v="1800000726"/>
    <n v="5490419"/>
    <s v="Tagihan Listrik SWABINA Agt 25"/>
    <d v="2025-10-31T00:00:00"/>
    <n v="1800000726"/>
    <x v="1"/>
  </r>
  <r>
    <n v="100002"/>
    <x v="26"/>
    <x v="1"/>
    <n v="1400038914"/>
    <n v="11121161"/>
    <s v="PAID BY CMS BANK MANDIRI KC GRESIK RN 7100000796"/>
    <d v="2026-04-09T00:00:00"/>
    <d v="2026-04-09T00:00:00"/>
    <x v="3"/>
    <x v="1"/>
    <d v="2025-10-30T00:00:00"/>
    <n v="161"/>
    <x v="2"/>
    <x v="1"/>
    <s v="IDR"/>
    <n v="1800000618"/>
    <n v="5580629"/>
    <s v="Tagihan Listrik SWABINA Jul 25"/>
    <d v="2025-09-30T00:00:00"/>
    <n v="1800000618"/>
    <x v="1"/>
  </r>
  <r>
    <n v="100002"/>
    <x v="26"/>
    <x v="1"/>
    <n v="1400038805"/>
    <n v="11121161"/>
    <s v="PAID BY CMS BANK MANDIRI KC GRESIK RN 7100000906"/>
    <d v="2026-04-09T00:00:00"/>
    <d v="2026-04-09T00:00:00"/>
    <x v="3"/>
    <x v="1"/>
    <d v="2025-12-30T00:00:00"/>
    <n v="100"/>
    <x v="3"/>
    <x v="2"/>
    <s v="IDR"/>
    <n v="1800000762"/>
    <n v="6165445"/>
    <s v="Tagihan Listrik SWABINA Sep 25"/>
    <d v="2025-11-30T00:00:00"/>
    <n v="1800000762"/>
    <x v="1"/>
  </r>
  <r>
    <n v="100002"/>
    <x v="26"/>
    <x v="1"/>
    <n v="1400038804"/>
    <n v="11121161"/>
    <s v="PAID BY CMS BANK MANDIRI KC GRESIK RN 7100000960"/>
    <d v="2026-04-09T00:00:00"/>
    <d v="2026-04-09T00:00:00"/>
    <x v="3"/>
    <x v="1"/>
    <d v="2026-01-30T00:00:00"/>
    <n v="69"/>
    <x v="5"/>
    <x v="4"/>
    <s v="IDR"/>
    <n v="1800000830"/>
    <n v="6425709"/>
    <s v="Tagihan Listrik SWABINA Okt 25"/>
    <d v="2025-12-31T00:00:00"/>
    <n v="1800000830"/>
    <x v="1"/>
  </r>
  <r>
    <n v="100797"/>
    <x v="8"/>
    <x v="1"/>
    <n v="1400000135"/>
    <n v="11125421"/>
    <s v="PAID BY CMS BANK SYARIAH INDONESIA KC SURABAYA BAS"/>
    <d v="2026-04-09T00:00:00"/>
    <d v="2026-04-09T00:00:00"/>
    <x v="3"/>
    <x v="1"/>
    <d v="2026-03-13T00:00:00"/>
    <n v="27"/>
    <x v="0"/>
    <x v="0"/>
    <s v="IDR"/>
    <n v="1800000071"/>
    <n v="35838374"/>
    <s v="Pot. Gaji Kary. Penugasan SIG - SIB 01.2026"/>
    <d v="2026-02-11T00:00:00"/>
    <n v="1800000071"/>
    <x v="3"/>
  </r>
  <r>
    <n v="100004"/>
    <x v="55"/>
    <x v="1"/>
    <n v="1400000137"/>
    <n v="11121161"/>
    <s v="PAID BY CMS BANK MANDIRI KC GRESIK RN 2100001881"/>
    <d v="2026-04-10T00:00:00"/>
    <d v="2026-04-10T00:00:00"/>
    <x v="3"/>
    <x v="1"/>
    <d v="2026-01-30T00:00:00"/>
    <n v="70"/>
    <x v="5"/>
    <x v="4"/>
    <s v="IDR"/>
    <n v="1800000548"/>
    <n v="50172300"/>
    <s v="Penagihan Penyediaan Air Bersih Oktober 2025"/>
    <d v="2025-12-31T00:00:00"/>
    <n v="1800000548"/>
    <x v="6"/>
  </r>
  <r>
    <n v="100004"/>
    <x v="55"/>
    <x v="1"/>
    <n v="1400000138"/>
    <n v="11121161"/>
    <s v="PAID BY CMS BANK MANDIRI KC GRESIK RN 2100001879"/>
    <d v="2026-04-10T00:00:00"/>
    <d v="2026-04-10T00:00:00"/>
    <x v="3"/>
    <x v="1"/>
    <d v="2026-01-30T00:00:00"/>
    <n v="70"/>
    <x v="5"/>
    <x v="4"/>
    <s v="IDR"/>
    <n v="1800000546"/>
    <n v="80399800"/>
    <s v="Penagihan Penyediaan Air Bersih September 2025"/>
    <d v="2025-12-31T00:00:00"/>
    <n v="1800000546"/>
    <x v="6"/>
  </r>
  <r>
    <n v="101930"/>
    <x v="138"/>
    <x v="0"/>
    <n v="1400000146"/>
    <n v="11121161"/>
    <s v="bayar kwitansi Uji Kuat Tekan FEB-MAR26"/>
    <d v="2026-04-13T00:00:00"/>
    <d v="2026-04-13T00:00:00"/>
    <x v="3"/>
    <x v="1"/>
    <d v="2026-02-20T00:00:00"/>
    <n v="52"/>
    <x v="4"/>
    <x v="3"/>
    <s v="IDR"/>
    <n v="1400000097"/>
    <n v="63920"/>
    <s v="Kurang bayar kwitansi Uji Kuat Tekan Beton - Feb26"/>
    <d v="2026-02-20T00:00:00"/>
    <n v="1800000092"/>
    <x v="11"/>
  </r>
  <r>
    <n v="101521"/>
    <x v="107"/>
    <x v="0"/>
    <n v="1400000140"/>
    <n v="11121161"/>
    <s v="kwitansi Uji Kuat Tekan Beton - Mar 26"/>
    <d v="2026-04-13T00:00:00"/>
    <d v="2026-04-13T00:00:00"/>
    <x v="3"/>
    <x v="1"/>
    <d v="2026-04-17T00:00:00"/>
    <n v="-4"/>
    <x v="1"/>
    <x v="0"/>
    <s v="IDR"/>
    <n v="1800000138"/>
    <n v="183120"/>
    <s v="Kwitansi Uji Kuat Tekan Beton - Mar 26"/>
    <d v="2026-03-18T00:00:00"/>
    <n v="1800000138"/>
    <x v="11"/>
  </r>
  <r>
    <n v="100147"/>
    <x v="19"/>
    <x v="0"/>
    <n v="100074388"/>
    <n v="0"/>
    <n v="0"/>
    <d v="2026-04-13T00:00:00"/>
    <d v="2026-04-13T00:00:00"/>
    <x v="3"/>
    <x v="1"/>
    <d v="2026-02-06T00:00:00"/>
    <n v="66"/>
    <x v="5"/>
    <x v="4"/>
    <s v="IDR"/>
    <n v="1400017597"/>
    <n v="189156"/>
    <s v="Kurang bayar biaya Pemusnahan Limbah Bottom Ash ex"/>
    <d v="2026-02-06T00:00:00"/>
    <n v="1800000882"/>
    <x v="0"/>
  </r>
  <r>
    <n v="101930"/>
    <x v="138"/>
    <x v="0"/>
    <n v="1400000146"/>
    <n v="11121161"/>
    <s v="bayar kwitansi Uji Kuat Tekan FEB-MAR26"/>
    <d v="2026-04-13T00:00:00"/>
    <d v="2026-04-13T00:00:00"/>
    <x v="3"/>
    <x v="1"/>
    <d v="2026-04-10T00:00:00"/>
    <n v="3"/>
    <x v="0"/>
    <x v="0"/>
    <s v="IDR"/>
    <n v="1800000166"/>
    <n v="196200"/>
    <s v="Kwitansi Reparasi Capping Beton - Mar 2026"/>
    <d v="2026-04-10T00:00:00"/>
    <n v="1800000166"/>
    <x v="11"/>
  </r>
  <r>
    <n v="101284"/>
    <x v="54"/>
    <x v="1"/>
    <n v="1400000139"/>
    <n v="11125421"/>
    <n v="1800000063"/>
    <d v="2026-04-13T00:00:00"/>
    <d v="2026-04-13T00:00:00"/>
    <x v="3"/>
    <x v="1"/>
    <d v="2026-03-30T00:00:00"/>
    <n v="14"/>
    <x v="0"/>
    <x v="0"/>
    <s v="IDR"/>
    <n v="1800000063"/>
    <n v="348915"/>
    <s v="Tagihan Listrik Lantai 3 dan 4 Bulan Februari 2026"/>
    <d v="2026-02-28T00:00:00"/>
    <n v="1800000063"/>
    <x v="1"/>
  </r>
  <r>
    <n v="100147"/>
    <x v="19"/>
    <x v="0"/>
    <n v="100074388"/>
    <n v="0"/>
    <n v="0"/>
    <d v="2026-04-13T00:00:00"/>
    <d v="2026-04-13T00:00:00"/>
    <x v="3"/>
    <x v="1"/>
    <d v="2026-02-06T00:00:00"/>
    <n v="66"/>
    <x v="5"/>
    <x v="4"/>
    <s v="IDR"/>
    <n v="1400017597"/>
    <n v="441012"/>
    <s v="Kurang bayar biaya Pemusnahan Limbah Alter Materia"/>
    <d v="2026-02-06T00:00:00"/>
    <n v="1800000881"/>
    <x v="0"/>
  </r>
  <r>
    <n v="101986"/>
    <x v="208"/>
    <x v="0"/>
    <n v="1400000142"/>
    <n v="11121161"/>
    <s v="bayar kwitansi Uji XFR FlyAsh - Mar 26"/>
    <d v="2026-04-13T00:00:00"/>
    <d v="2026-04-13T00:00:00"/>
    <x v="3"/>
    <x v="1"/>
    <d v="2026-03-31T00:00:00"/>
    <n v="13"/>
    <x v="0"/>
    <x v="0"/>
    <s v="IDR"/>
    <n v="1800000165"/>
    <n v="468700"/>
    <s v="Kwitansi Uji XFR FlyAsh - Mar 26"/>
    <d v="2026-03-31T00:00:00"/>
    <n v="1800000165"/>
    <x v="11"/>
  </r>
  <r>
    <n v="100004"/>
    <x v="55"/>
    <x v="1"/>
    <n v="1400000144"/>
    <n v="11121161"/>
    <s v="Penagihan Penyediaan Air Proses Oktober 2025"/>
    <d v="2026-04-13T00:00:00"/>
    <d v="2026-04-13T00:00:00"/>
    <x v="3"/>
    <x v="1"/>
    <d v="2026-02-13T00:00:00"/>
    <n v="59"/>
    <x v="4"/>
    <x v="3"/>
    <s v="IDR"/>
    <n v="100001186"/>
    <n v="573300"/>
    <s v="Penagihan Penyediaan Air Proses Oktober 2025"/>
    <d v="2026-02-13T00:00:00"/>
    <n v="1800000549"/>
    <x v="6"/>
  </r>
  <r>
    <n v="100004"/>
    <x v="55"/>
    <x v="1"/>
    <n v="1400000143"/>
    <n v="11121161"/>
    <s v="Penagihan Penyediaan Air Proses September 2025"/>
    <d v="2026-04-13T00:00:00"/>
    <d v="2026-04-13T00:00:00"/>
    <x v="3"/>
    <x v="1"/>
    <d v="2026-02-13T00:00:00"/>
    <n v="59"/>
    <x v="4"/>
    <x v="3"/>
    <s v="IDR"/>
    <n v="100001185"/>
    <n v="713700"/>
    <s v="Penagihan Penyediaan Air Proses September 2025"/>
    <d v="2026-02-13T00:00:00"/>
    <n v="1800000547"/>
    <x v="6"/>
  </r>
  <r>
    <n v="101930"/>
    <x v="138"/>
    <x v="0"/>
    <n v="1400000146"/>
    <n v="11121161"/>
    <s v="bayar kwitansi Uji Kuat Tekan FEB-MAR26"/>
    <d v="2026-04-13T00:00:00"/>
    <d v="2026-04-13T00:00:00"/>
    <x v="3"/>
    <x v="1"/>
    <d v="2026-03-31T00:00:00"/>
    <n v="13"/>
    <x v="0"/>
    <x v="0"/>
    <s v="IDR"/>
    <n v="1800000139"/>
    <n v="1403920"/>
    <s v="Kwitansi Uji Kuat Tekan Beton - Mar 26"/>
    <d v="2026-03-31T00:00:00"/>
    <n v="1800000139"/>
    <x v="11"/>
  </r>
  <r>
    <n v="101508"/>
    <x v="91"/>
    <x v="0"/>
    <n v="1400000141"/>
    <n v="11121161"/>
    <s v="bayar kwitansi Uji XFR FlyAsh - Mar 26"/>
    <d v="2026-04-13T00:00:00"/>
    <d v="2026-04-13T00:00:00"/>
    <x v="3"/>
    <x v="1"/>
    <d v="2026-04-30T00:00:00"/>
    <n v="-17"/>
    <x v="1"/>
    <x v="0"/>
    <s v="IDR"/>
    <n v="1800000164"/>
    <n v="1874800"/>
    <s v="Kwitansi Uji XFR FlyAsh - Mar 26"/>
    <d v="2026-03-31T00:00:00"/>
    <n v="1800000164"/>
    <x v="11"/>
  </r>
  <r>
    <n v="100672"/>
    <x v="18"/>
    <x v="0"/>
    <n v="1400040098"/>
    <n v="11121161"/>
    <s v="bayar biaya Pemusnahan Limbah SBE ex PT LEW"/>
    <d v="2026-04-13T00:00:00"/>
    <d v="2026-04-13T00:00:00"/>
    <x v="3"/>
    <x v="1"/>
    <d v="2026-03-13T00:00:00"/>
    <n v="31"/>
    <x v="4"/>
    <x v="3"/>
    <s v="IDR"/>
    <n v="1400034514"/>
    <n v="5000000"/>
    <s v="Kurang bayar biaya Pemusnahan Limbah SBE ex PT LEW"/>
    <d v="2026-03-13T00:00:00"/>
    <n v="1800000266"/>
    <x v="0"/>
  </r>
  <r>
    <n v="101398"/>
    <x v="48"/>
    <x v="1"/>
    <n v="1400000145"/>
    <n v="11121161"/>
    <s v="PAID BY CMS BANK MANDIRI KC GRESIK RN 2100001807"/>
    <d v="2026-04-13T00:00:00"/>
    <d v="2026-04-13T00:00:00"/>
    <x v="3"/>
    <x v="1"/>
    <d v="2025-11-30T00:00:00"/>
    <n v="134"/>
    <x v="2"/>
    <x v="1"/>
    <s v="IDR"/>
    <n v="1800000482"/>
    <n v="8921138"/>
    <s v="Pot. Gaji Kary. Penugasan SIG - SBI 09.2025"/>
    <d v="2025-10-31T00:00:00"/>
    <n v="1800000482"/>
    <x v="3"/>
  </r>
  <r>
    <n v="100160"/>
    <x v="103"/>
    <x v="1"/>
    <n v="1400000148"/>
    <n v="11121161"/>
    <s v="PAID BY CMS BANK MANDIRI KC GRESIK RN 2100001890"/>
    <d v="2026-04-13T00:00:00"/>
    <d v="2026-04-13T00:00:00"/>
    <x v="3"/>
    <x v="1"/>
    <d v="2026-01-30T00:00:00"/>
    <n v="73"/>
    <x v="5"/>
    <x v="4"/>
    <s v="IDR"/>
    <n v="1800000588"/>
    <n v="17976000"/>
    <s v="Penagihan Penyediaan Air Bersih Desember 2025"/>
    <d v="2025-12-31T00:00:00"/>
    <n v="1800000588"/>
    <x v="6"/>
  </r>
  <r>
    <n v="100160"/>
    <x v="103"/>
    <x v="1"/>
    <n v="1400000147"/>
    <n v="11121161"/>
    <s v="PAID BY CMS BANK MANDIRI KC GRESIK RN 2100001889"/>
    <d v="2026-04-13T00:00:00"/>
    <d v="2026-04-13T00:00:00"/>
    <x v="3"/>
    <x v="1"/>
    <d v="2026-01-30T00:00:00"/>
    <n v="73"/>
    <x v="5"/>
    <x v="4"/>
    <s v="IDR"/>
    <n v="1800000559"/>
    <n v="25209200"/>
    <s v="Penagihan Penyediaan Air Bersih November 2025"/>
    <d v="2025-12-31T00:00:00"/>
    <n v="1800000559"/>
    <x v="6"/>
  </r>
  <r>
    <n v="101083"/>
    <x v="0"/>
    <x v="0"/>
    <n v="1400040248"/>
    <n v="11125421"/>
    <s v="PAID BY CMS BANK SYARIAH INDONESIA KC SURABAYA BAS"/>
    <d v="2026-04-13T00:00:00"/>
    <d v="2026-04-13T00:00:00"/>
    <x v="3"/>
    <x v="1"/>
    <d v="2026-04-30T00:00:00"/>
    <n v="-17"/>
    <x v="1"/>
    <x v="0"/>
    <s v="IDR"/>
    <n v="1800000179"/>
    <n v="33270615"/>
    <s v="Biaya Pemusnahan Limbah FA-BA ex PT ARA"/>
    <d v="2026-03-31T00:00:00"/>
    <n v="1800000179"/>
    <x v="0"/>
  </r>
  <r>
    <n v="100028"/>
    <x v="3"/>
    <x v="0"/>
    <n v="1400040473"/>
    <n v="11125421"/>
    <s v="PAID BY CMS BANK SYARIAH INDONESIA KC SURABAYA BAS"/>
    <d v="2026-04-14T00:00:00"/>
    <d v="2026-04-14T00:00:00"/>
    <x v="3"/>
    <x v="1"/>
    <d v="2026-04-30T00:00:00"/>
    <n v="-16"/>
    <x v="1"/>
    <x v="0"/>
    <s v="IDR"/>
    <n v="1800000219"/>
    <n v="2194796"/>
    <s v="TAGIHAN LISTRIK BANK BNI 46 - MAR 26"/>
    <d v="2026-03-31T00:00:00"/>
    <n v="1800000219"/>
    <x v="1"/>
  </r>
  <r>
    <n v="101493"/>
    <x v="57"/>
    <x v="0"/>
    <n v="1400040477"/>
    <n v="11125421"/>
    <s v="PAID BY CMS BANK SYARIAH INDONESIA KC SURABAYA BAS"/>
    <d v="2026-04-14T00:00:00"/>
    <d v="2026-04-14T00:00:00"/>
    <x v="3"/>
    <x v="1"/>
    <d v="2026-01-30T00:00:00"/>
    <n v="74"/>
    <x v="5"/>
    <x v="4"/>
    <s v="IDR"/>
    <n v="1800000876"/>
    <n v="28278360"/>
    <s v="Biaya Pemusnahan Limbah Sludge Paper ex PT SLG"/>
    <d v="2025-12-31T00:00:00"/>
    <n v="1800000876"/>
    <x v="0"/>
  </r>
  <r>
    <n v="101493"/>
    <x v="57"/>
    <x v="0"/>
    <n v="1400040478"/>
    <n v="11125421"/>
    <s v="PAID BY CMS BANK SYARIAH INDONESIA KC SURABAYA BAS"/>
    <d v="2026-04-14T00:00:00"/>
    <d v="2026-04-14T00:00:00"/>
    <x v="3"/>
    <x v="1"/>
    <d v="2026-01-30T00:00:00"/>
    <n v="74"/>
    <x v="5"/>
    <x v="4"/>
    <s v="IDR"/>
    <n v="1800000874"/>
    <n v="89411388"/>
    <s v="Biaya Pemusnahan Limbah FA-BA ex PT SLG"/>
    <d v="2025-12-31T00:00:00"/>
    <n v="1800000874"/>
    <x v="0"/>
  </r>
  <r>
    <n v="100031"/>
    <x v="42"/>
    <x v="0"/>
    <n v="1400041201"/>
    <n v="11121161"/>
    <s v="Tagihan Listrik DAB Januari 2026"/>
    <d v="2026-04-16T00:00:00"/>
    <d v="2026-04-16T00:00:00"/>
    <x v="3"/>
    <x v="1"/>
    <d v="2026-03-30T00:00:00"/>
    <n v="17"/>
    <x v="0"/>
    <x v="0"/>
    <s v="IDR"/>
    <n v="1800000122"/>
    <n v="348386"/>
    <s v="Tagihan Listrik DAB Januari 2026"/>
    <d v="2026-02-28T00:00:00"/>
    <n v="1800000122"/>
    <x v="1"/>
  </r>
  <r>
    <n v="100031"/>
    <x v="42"/>
    <x v="0"/>
    <n v="1400000150"/>
    <n v="11121161"/>
    <s v="Penagihan Penyediaan Air Bersih Jan-feb2026"/>
    <d v="2026-04-16T00:00:00"/>
    <d v="2026-04-16T00:00:00"/>
    <x v="3"/>
    <x v="1"/>
    <d v="2026-03-30T00:00:00"/>
    <n v="17"/>
    <x v="0"/>
    <x v="0"/>
    <s v="IDR"/>
    <n v="1800000044"/>
    <n v="738300"/>
    <s v="Penagihan Penyediaan Air Bersih Januari 2026"/>
    <d v="2026-02-28T00:00:00"/>
    <n v="1800000044"/>
    <x v="6"/>
  </r>
  <r>
    <n v="100031"/>
    <x v="42"/>
    <x v="0"/>
    <n v="1400000150"/>
    <n v="11121161"/>
    <s v="Penagihan Penyediaan Air Bersih Jan-feb2026"/>
    <d v="2026-04-16T00:00:00"/>
    <d v="2026-04-16T00:00:00"/>
    <x v="3"/>
    <x v="1"/>
    <d v="2026-04-09T00:00:00"/>
    <n v="7"/>
    <x v="0"/>
    <x v="0"/>
    <s v="IDR"/>
    <n v="1800000106"/>
    <n v="1020780"/>
    <s v="Penagihan Penyediaan Air Bersih Februari 2026"/>
    <d v="2026-03-10T00:00:00"/>
    <n v="1800000106"/>
    <x v="6"/>
  </r>
  <r>
    <n v="100147"/>
    <x v="19"/>
    <x v="0"/>
    <n v="1400041214"/>
    <n v="11121161"/>
    <s v="By Pemusnahan limbh Bottom ash &amp; Matrial alternatf"/>
    <d v="2026-04-16T00:00:00"/>
    <d v="2026-04-16T00:00:00"/>
    <x v="3"/>
    <x v="1"/>
    <d v="2026-03-30T00:00:00"/>
    <n v="17"/>
    <x v="0"/>
    <x v="0"/>
    <s v="IDR"/>
    <n v="1800000117"/>
    <n v="7425407"/>
    <s v="Biaya Pemusnahan Limbah Bottom Ash ex PT TLI"/>
    <d v="2026-02-28T00:00:00"/>
    <n v="1800000117"/>
    <x v="0"/>
  </r>
  <r>
    <n v="100621"/>
    <x v="82"/>
    <x v="0"/>
    <n v="1400041136"/>
    <n v="11125421"/>
    <s v="PAID BY CMS BANK SYARIAH INDONESIA KC SURABAYA BAS"/>
    <d v="2026-04-16T00:00:00"/>
    <d v="2026-04-16T00:00:00"/>
    <x v="3"/>
    <x v="1"/>
    <d v="2026-04-30T00:00:00"/>
    <n v="-14"/>
    <x v="1"/>
    <x v="0"/>
    <s v="IDR"/>
    <n v="1800000191"/>
    <n v="24706594"/>
    <s v="Biaya Pemusnahan Limbah FA-BA ex PT SWM"/>
    <d v="2026-03-31T00:00:00"/>
    <n v="1800000191"/>
    <x v="0"/>
  </r>
  <r>
    <n v="100147"/>
    <x v="19"/>
    <x v="0"/>
    <n v="1400041214"/>
    <n v="11121161"/>
    <s v="By Pemusnahan limbh Bottom ash &amp; Matrial alternatf"/>
    <d v="2026-04-16T00:00:00"/>
    <d v="2026-04-16T00:00:00"/>
    <x v="3"/>
    <x v="1"/>
    <d v="2026-03-30T00:00:00"/>
    <n v="17"/>
    <x v="0"/>
    <x v="0"/>
    <s v="IDR"/>
    <n v="1800000116"/>
    <n v="31023798"/>
    <s v="Biaya Pemusnahan Alternatif Material ex PT TLI"/>
    <d v="2026-02-28T00:00:00"/>
    <n v="1800000116"/>
    <x v="0"/>
  </r>
  <r>
    <n v="100621"/>
    <x v="82"/>
    <x v="0"/>
    <n v="1400041148"/>
    <n v="11125421"/>
    <s v="PAID BY CMS BANK SYARIAH INDONESIA KC SURABAYA BAS"/>
    <d v="2026-04-16T00:00:00"/>
    <d v="2026-04-16T00:00:00"/>
    <x v="3"/>
    <x v="1"/>
    <d v="2026-03-30T00:00:00"/>
    <n v="17"/>
    <x v="0"/>
    <x v="0"/>
    <s v="IDR"/>
    <n v="1800000137"/>
    <n v="52741612"/>
    <s v="Biaya Pemusnahan Limbah FA-BA ex PT SWM"/>
    <d v="2026-02-28T00:00:00"/>
    <n v="1800000137"/>
    <x v="0"/>
  </r>
  <r>
    <n v="100142"/>
    <x v="45"/>
    <x v="0"/>
    <n v="1400041722"/>
    <n v="11121161"/>
    <s v="TAGIHAN LISTRIK INDOSAT FEBRUARI 2026"/>
    <d v="2026-04-17T00:00:00"/>
    <d v="2026-04-17T00:00:00"/>
    <x v="3"/>
    <x v="1"/>
    <d v="2026-05-01T00:00:00"/>
    <n v="-14"/>
    <x v="1"/>
    <x v="0"/>
    <s v="IDR"/>
    <n v="1800000216"/>
    <n v="1622759"/>
    <s v="TAGIHAN LISTRIK INDOSAT FEBRUARI 2026"/>
    <d v="2026-04-01T00:00:00"/>
    <n v="1800000216"/>
    <x v="1"/>
  </r>
  <r>
    <n v="100001"/>
    <x v="23"/>
    <x v="1"/>
    <n v="1400000152"/>
    <n v="11121161"/>
    <s v="PAID BY CMS BANK MANDIRI KC GRESIK RN 2100001962"/>
    <d v="2026-04-17T00:00:00"/>
    <d v="2026-04-17T00:00:00"/>
    <x v="3"/>
    <x v="1"/>
    <d v="2026-04-09T00:00:00"/>
    <n v="8"/>
    <x v="0"/>
    <x v="0"/>
    <s v="IDR"/>
    <n v="1800000099"/>
    <n v="2696400"/>
    <s v="Penagihan Penyediaan Air Bersih Februari 2026"/>
    <d v="2026-03-10T00:00:00"/>
    <n v="1800000099"/>
    <x v="6"/>
  </r>
  <r>
    <n v="100672"/>
    <x v="18"/>
    <x v="0"/>
    <n v="1400041723"/>
    <n v="11121161"/>
    <s v="biaya Pemusnahan Limbah SBE ex PT LEW"/>
    <d v="2026-04-17T00:00:00"/>
    <d v="2026-04-17T00:00:00"/>
    <x v="3"/>
    <x v="1"/>
    <d v="2026-04-10T00:00:00"/>
    <n v="7"/>
    <x v="0"/>
    <x v="0"/>
    <s v="IDR"/>
    <n v="1400040098"/>
    <n v="3000000"/>
    <s v="Kurang bayar biaya Pemusnahan Limbah SBE ex PT LEW"/>
    <d v="2026-04-10T00:00:00"/>
    <n v="1800000266"/>
    <x v="0"/>
  </r>
  <r>
    <n v="100590"/>
    <x v="46"/>
    <x v="1"/>
    <n v="1400000151"/>
    <n v="11125421"/>
    <s v="PAID BY CMS BANK SYARIAH INDONESIA KC SURABAYA BAS"/>
    <d v="2026-04-17T00:00:00"/>
    <d v="2026-04-17T00:00:00"/>
    <x v="3"/>
    <x v="1"/>
    <d v="2026-03-30T00:00:00"/>
    <n v="18"/>
    <x v="0"/>
    <x v="0"/>
    <s v="IDR"/>
    <n v="1800000080"/>
    <n v="6522018"/>
    <s v="Pot. Gaji Kary. Penugasan SIG - SII 01.2026"/>
    <d v="2026-02-28T00:00:00"/>
    <n v="1800000080"/>
    <x v="3"/>
  </r>
  <r>
    <n v="100120"/>
    <x v="24"/>
    <x v="0"/>
    <n v="1400000153"/>
    <n v="11125421"/>
    <n v="1800000133"/>
    <d v="2026-04-20T00:00:00"/>
    <d v="2026-04-20T00:00:00"/>
    <x v="3"/>
    <x v="1"/>
    <d v="2026-05-01T00:00:00"/>
    <n v="-11"/>
    <x v="1"/>
    <x v="0"/>
    <s v="IDR"/>
    <n v="1800000133"/>
    <n v="4841093"/>
    <s v="Tagihan Listrik Telkomsel Bulan Maret 2026"/>
    <d v="2026-04-01T00:00:00"/>
    <n v="1800000133"/>
    <x v="1"/>
  </r>
  <r>
    <n v="100050"/>
    <x v="111"/>
    <x v="0"/>
    <n v="1400042806"/>
    <n v="11121161"/>
    <s v="TAGHN AIR &amp; LISTRIK CV. MAHKOTA KATERING"/>
    <d v="2026-04-21T00:00:00"/>
    <d v="2026-04-21T00:00:00"/>
    <x v="3"/>
    <x v="1"/>
    <d v="2025-07-30T00:00:00"/>
    <n v="265"/>
    <x v="2"/>
    <x v="1"/>
    <s v="IDR"/>
    <n v="1800000372"/>
    <n v="515900"/>
    <s v="TAGIHAN AIR CV. MAHKOTA KATERING"/>
    <d v="2025-06-30T00:00:00"/>
    <n v="1800000372"/>
    <x v="6"/>
  </r>
  <r>
    <n v="100050"/>
    <x v="111"/>
    <x v="0"/>
    <n v="1400042806"/>
    <n v="11121161"/>
    <s v="TAGHN AIR &amp; LISTRIK CV. MAHKOTA KATERING"/>
    <d v="2026-04-21T00:00:00"/>
    <d v="2026-04-21T00:00:00"/>
    <x v="3"/>
    <x v="1"/>
    <d v="2025-06-30T00:00:00"/>
    <n v="295"/>
    <x v="2"/>
    <x v="1"/>
    <s v="IDR"/>
    <n v="1800000290"/>
    <n v="589050"/>
    <s v="TAGIHAN AIR CV. MAHKOTA KATERING"/>
    <d v="2025-05-31T00:00:00"/>
    <n v="1800000290"/>
    <x v="6"/>
  </r>
  <r>
    <n v="100050"/>
    <x v="111"/>
    <x v="0"/>
    <n v="1400042806"/>
    <n v="11121161"/>
    <s v="TAGHN AIR &amp; LISTRIK CV. MAHKOTA KATERING"/>
    <d v="2026-04-21T00:00:00"/>
    <d v="2026-04-21T00:00:00"/>
    <x v="3"/>
    <x v="1"/>
    <d v="2025-05-30T00:00:00"/>
    <n v="326"/>
    <x v="2"/>
    <x v="1"/>
    <s v="IDR"/>
    <n v="1800000231"/>
    <n v="820050"/>
    <s v="TAGIHAN AIR CV. MAHKOTA KATERING"/>
    <d v="2025-04-30T00:00:00"/>
    <n v="1800000231"/>
    <x v="6"/>
  </r>
  <r>
    <n v="100050"/>
    <x v="111"/>
    <x v="0"/>
    <n v="1400042806"/>
    <n v="11121161"/>
    <s v="TAGHN AIR &amp; LISTRIK CV. MAHKOTA KATERING"/>
    <d v="2026-04-21T00:00:00"/>
    <d v="2026-04-21T00:00:00"/>
    <x v="3"/>
    <x v="1"/>
    <d v="2025-06-30T00:00:00"/>
    <n v="295"/>
    <x v="2"/>
    <x v="1"/>
    <s v="IDR"/>
    <n v="1800000289"/>
    <n v="1146640"/>
    <s v="TAGIHAN LISTRIK CV. MAHKOTA KATERING"/>
    <d v="2025-05-31T00:00:00"/>
    <n v="1800000289"/>
    <x v="1"/>
  </r>
  <r>
    <n v="100050"/>
    <x v="111"/>
    <x v="0"/>
    <n v="1400042806"/>
    <n v="11121161"/>
    <s v="TAGHN AIR &amp; LISTRIK CV. MAHKOTA KATERING"/>
    <d v="2026-04-21T00:00:00"/>
    <d v="2026-04-21T00:00:00"/>
    <x v="3"/>
    <x v="1"/>
    <d v="2025-07-30T00:00:00"/>
    <n v="265"/>
    <x v="2"/>
    <x v="1"/>
    <s v="IDR"/>
    <n v="1800000371"/>
    <n v="1357042"/>
    <s v="TAGIHAN LISTRIK CV. MAHKOTA KATERING"/>
    <d v="2025-06-30T00:00:00"/>
    <n v="1800000371"/>
    <x v="1"/>
  </r>
  <r>
    <n v="102001"/>
    <x v="223"/>
    <x v="0"/>
    <n v="1400042683"/>
    <n v="11121161"/>
    <s v="PNDP UM GS An. AGUNG TRIONO (MAR)"/>
    <d v="2026-04-21T00:00:00"/>
    <d v="2026-04-21T00:00:00"/>
    <x v="3"/>
    <x v="1"/>
    <d v="2026-04-20T00:00:00"/>
    <n v="1"/>
    <x v="0"/>
    <x v="0"/>
    <s v="IDR"/>
    <n v="1800000227"/>
    <n v="2000000"/>
    <s v="PENDAPATAN GRAHA SANDIYA MARET 2026"/>
    <d v="2026-04-20T00:00:00"/>
    <n v="1800000227"/>
    <x v="7"/>
  </r>
  <r>
    <n v="101998"/>
    <x v="224"/>
    <x v="0"/>
    <n v="1400042681"/>
    <n v="11121161"/>
    <s v="PNDP UM GS An. BAMBANG ERMAWANTO (MAR)"/>
    <d v="2026-04-21T00:00:00"/>
    <d v="2026-04-21T00:00:00"/>
    <x v="3"/>
    <x v="1"/>
    <d v="2026-04-20T00:00:00"/>
    <n v="1"/>
    <x v="0"/>
    <x v="0"/>
    <s v="IDR"/>
    <n v="1800000224"/>
    <n v="2000000"/>
    <s v="PENDAPATAN GRAHA SANDIYA MARET 2026"/>
    <d v="2026-04-20T00:00:00"/>
    <n v="1800000224"/>
    <x v="7"/>
  </r>
  <r>
    <n v="101920"/>
    <x v="127"/>
    <x v="0"/>
    <n v="1400042682"/>
    <n v="11121161"/>
    <s v="PNDP UM GS An. FERNANDA FADHLI FAKHRUDDIN (MAR)"/>
    <d v="2026-04-21T00:00:00"/>
    <d v="2026-04-21T00:00:00"/>
    <x v="3"/>
    <x v="1"/>
    <d v="2026-04-20T00:00:00"/>
    <n v="1"/>
    <x v="0"/>
    <x v="0"/>
    <s v="IDR"/>
    <n v="1800000223"/>
    <n v="2000000"/>
    <s v="PENDAPATAN GRAHA SANDIYA MARET 2026"/>
    <d v="2026-04-20T00:00:00"/>
    <n v="1800000223"/>
    <x v="7"/>
  </r>
  <r>
    <n v="102002"/>
    <x v="225"/>
    <x v="0"/>
    <n v="1400042684"/>
    <n v="11121161"/>
    <s v="PNDP UM GS An. MAHENDRA RIFQY DIVA (MAR)"/>
    <d v="2026-04-21T00:00:00"/>
    <d v="2026-04-21T00:00:00"/>
    <x v="3"/>
    <x v="1"/>
    <d v="2026-04-20T00:00:00"/>
    <n v="1"/>
    <x v="0"/>
    <x v="0"/>
    <s v="IDR"/>
    <n v="1800000228"/>
    <n v="2000000"/>
    <s v="PENDAPATAN GRAHA SANDIYA MARET 2026"/>
    <d v="2026-04-20T00:00:00"/>
    <n v="1800000228"/>
    <x v="7"/>
  </r>
  <r>
    <n v="102000"/>
    <x v="226"/>
    <x v="0"/>
    <n v="1400042680"/>
    <n v="11121161"/>
    <s v="PNDP UM GS An. NABILA MAHARANI NAUMI (MAR)"/>
    <d v="2026-04-21T00:00:00"/>
    <d v="2026-04-21T00:00:00"/>
    <x v="3"/>
    <x v="1"/>
    <d v="2026-04-20T00:00:00"/>
    <n v="1"/>
    <x v="0"/>
    <x v="0"/>
    <s v="IDR"/>
    <n v="1800000226"/>
    <n v="2000000"/>
    <s v="PENDAPATAN GRAHA SANDIYA MARET 2026"/>
    <d v="2026-04-20T00:00:00"/>
    <n v="1800000226"/>
    <x v="7"/>
  </r>
  <r>
    <n v="101999"/>
    <x v="227"/>
    <x v="0"/>
    <n v="1400042679"/>
    <n v="11121161"/>
    <s v="PNDP UM GS An. PRIYANDOKO (MAR)"/>
    <d v="2026-04-21T00:00:00"/>
    <d v="2026-04-21T00:00:00"/>
    <x v="3"/>
    <x v="1"/>
    <d v="2026-04-20T00:00:00"/>
    <n v="1"/>
    <x v="0"/>
    <x v="0"/>
    <s v="IDR"/>
    <n v="1800000225"/>
    <n v="2000000"/>
    <s v="PENDAPATAN GRAHA SANDIYA MARET 2026"/>
    <d v="2026-04-20T00:00:00"/>
    <n v="1800000225"/>
    <x v="7"/>
  </r>
  <r>
    <n v="102003"/>
    <x v="228"/>
    <x v="0"/>
    <n v="1400042678"/>
    <n v="11121161"/>
    <s v="PNDP UM GS An. YULIANTO BUDI PRASETYO (MAR)"/>
    <d v="2026-04-21T00:00:00"/>
    <d v="2026-04-21T00:00:00"/>
    <x v="3"/>
    <x v="1"/>
    <d v="2026-04-20T00:00:00"/>
    <n v="1"/>
    <x v="0"/>
    <x v="0"/>
    <s v="IDR"/>
    <n v="1800000229"/>
    <n v="2000000"/>
    <s v="PENDAPATAN GRAHA SANDIYA MARET 2026"/>
    <d v="2026-04-20T00:00:00"/>
    <n v="1800000229"/>
    <x v="7"/>
  </r>
  <r>
    <n v="100050"/>
    <x v="111"/>
    <x v="0"/>
    <n v="1400042806"/>
    <n v="11121161"/>
    <s v="TAGHN AIR &amp; LISTRIK CV. MAHKOTA KATERING"/>
    <d v="2026-04-21T00:00:00"/>
    <d v="2026-04-21T00:00:00"/>
    <x v="3"/>
    <x v="1"/>
    <d v="2025-05-30T00:00:00"/>
    <n v="326"/>
    <x v="2"/>
    <x v="1"/>
    <s v="IDR"/>
    <n v="1800000230"/>
    <n v="2134220"/>
    <s v="TAGIHAN LISTRIK CV. MAHKOTA KATERING"/>
    <d v="2025-04-30T00:00:00"/>
    <n v="1800000230"/>
    <x v="1"/>
  </r>
  <r>
    <n v="101966"/>
    <x v="183"/>
    <x v="0"/>
    <n v="1400042685"/>
    <n v="11121161"/>
    <s v="PNDP PEL GS An. DONI KUSBIANTORO (MAR)"/>
    <d v="2026-04-21T00:00:00"/>
    <d v="2026-04-21T00:00:00"/>
    <x v="3"/>
    <x v="1"/>
    <d v="2026-04-20T00:00:00"/>
    <n v="1"/>
    <x v="0"/>
    <x v="0"/>
    <s v="IDR"/>
    <n v="1800000230"/>
    <n v="9272000"/>
    <s v="PENDAPATAN GRAHA SANDIYA MARET 2026"/>
    <d v="2026-04-20T00:00:00"/>
    <n v="1800000230"/>
    <x v="7"/>
  </r>
  <r>
    <n v="101816"/>
    <x v="213"/>
    <x v="0"/>
    <n v="1400042686"/>
    <n v="11121161"/>
    <s v="PNDP PEL GS An. KOPSIM PINJAM DAN PEM (MAR)"/>
    <d v="2026-04-21T00:00:00"/>
    <d v="2026-04-21T00:00:00"/>
    <x v="3"/>
    <x v="1"/>
    <d v="2026-04-20T00:00:00"/>
    <n v="1"/>
    <x v="0"/>
    <x v="0"/>
    <s v="IDR"/>
    <n v="1800000232"/>
    <n v="11850000"/>
    <s v="PENDAPATAN GRAHA SANDIYA MARET 2026"/>
    <d v="2026-04-20T00:00:00"/>
    <n v="1800000232"/>
    <x v="7"/>
  </r>
  <r>
    <n v="100007"/>
    <x v="50"/>
    <x v="0"/>
    <n v="1400000154"/>
    <n v="11121161"/>
    <s v="Penagihan Penyediaan Air Bersih Jan-feb2026"/>
    <d v="2026-04-21T00:00:00"/>
    <d v="2026-04-21T00:00:00"/>
    <x v="3"/>
    <x v="1"/>
    <d v="2026-03-30T00:00:00"/>
    <n v="22"/>
    <x v="0"/>
    <x v="0"/>
    <s v="IDR"/>
    <n v="1800000046"/>
    <n v="11882000"/>
    <s v="Penagihan Penyediaan Air Proses Januari 2026"/>
    <d v="2026-02-28T00:00:00"/>
    <n v="1800000046"/>
    <x v="6"/>
  </r>
  <r>
    <n v="101977"/>
    <x v="197"/>
    <x v="0"/>
    <n v="1400042687"/>
    <n v="11121161"/>
    <s v="PNDP PEL GS An. TRI ALVIANTI PUTRI SUSRIVANI (MAR)"/>
    <d v="2026-04-21T00:00:00"/>
    <d v="2026-04-21T00:00:00"/>
    <x v="3"/>
    <x v="1"/>
    <d v="2026-04-20T00:00:00"/>
    <n v="1"/>
    <x v="0"/>
    <x v="0"/>
    <s v="IDR"/>
    <n v="1800000231"/>
    <n v="11950000"/>
    <s v="PENDAPATAN GRAHA SANDIYA MARET 2026"/>
    <d v="2026-04-20T00:00:00"/>
    <n v="1800000231"/>
    <x v="7"/>
  </r>
  <r>
    <n v="100007"/>
    <x v="50"/>
    <x v="0"/>
    <n v="1400000154"/>
    <n v="11121161"/>
    <s v="Penagihan Penyediaan Air Bersih Jan-feb2026"/>
    <d v="2026-04-21T00:00:00"/>
    <d v="2026-04-21T00:00:00"/>
    <x v="3"/>
    <x v="1"/>
    <d v="2026-03-30T00:00:00"/>
    <n v="22"/>
    <x v="0"/>
    <x v="0"/>
    <s v="IDR"/>
    <n v="1800000045"/>
    <n v="12989800"/>
    <s v="Penagihan Penyediaan Air Bersih Januari 2026"/>
    <d v="2026-02-28T00:00:00"/>
    <n v="1800000045"/>
    <x v="6"/>
  </r>
  <r>
    <n v="100007"/>
    <x v="50"/>
    <x v="0"/>
    <n v="1400000154"/>
    <n v="11121161"/>
    <s v="Penagihan Penyediaan Air Bersih Jan-feb2026"/>
    <d v="2026-04-21T00:00:00"/>
    <d v="2026-04-21T00:00:00"/>
    <x v="3"/>
    <x v="1"/>
    <d v="2026-04-09T00:00:00"/>
    <n v="12"/>
    <x v="0"/>
    <x v="0"/>
    <s v="IDR"/>
    <n v="1800000108"/>
    <n v="18917600"/>
    <s v="Penagihan Penyediaan Air Bersih Februari 2026"/>
    <d v="2026-03-10T00:00:00"/>
    <n v="1800000108"/>
    <x v="6"/>
  </r>
  <r>
    <n v="100007"/>
    <x v="50"/>
    <x v="0"/>
    <n v="1400000154"/>
    <n v="11121161"/>
    <s v="Penagihan Penyediaan Air Bersih Jan-feb2026"/>
    <d v="2026-04-21T00:00:00"/>
    <d v="2026-04-21T00:00:00"/>
    <x v="3"/>
    <x v="1"/>
    <d v="2026-04-09T00:00:00"/>
    <n v="12"/>
    <x v="0"/>
    <x v="0"/>
    <s v="IDR"/>
    <n v="1800000109"/>
    <n v="21963500"/>
    <s v="Penagihan Penyediaan Air Proses Februari 2026"/>
    <d v="2026-03-10T00:00:00"/>
    <n v="1800000109"/>
    <x v="6"/>
  </r>
  <r>
    <n v="100733"/>
    <x v="49"/>
    <x v="0"/>
    <n v="1400043057"/>
    <n v="11125421"/>
    <s v="PAID BY CMS BANK SYARIAH INDONESIA KC SURABAYA BAS"/>
    <d v="2026-04-22T00:00:00"/>
    <d v="2026-04-22T00:00:00"/>
    <x v="3"/>
    <x v="1"/>
    <d v="2026-04-30T00:00:00"/>
    <n v="-8"/>
    <x v="1"/>
    <x v="0"/>
    <s v="IDR"/>
    <n v="1800000196"/>
    <n v="8194620"/>
    <s v="Biaya Pemusnahan Limbah Sludge IPAL ex PT JSLH"/>
    <d v="2026-03-31T00:00:00"/>
    <n v="1800000196"/>
    <x v="0"/>
  </r>
  <r>
    <n v="100733"/>
    <x v="49"/>
    <x v="0"/>
    <n v="1400043058"/>
    <n v="11125421"/>
    <s v="PAID BY CMS BANK SYARIAH INDONESIA KC SURABAYA BAS"/>
    <d v="2026-04-22T00:00:00"/>
    <d v="2026-04-22T00:00:00"/>
    <x v="3"/>
    <x v="1"/>
    <d v="2026-04-30T00:00:00"/>
    <n v="-8"/>
    <x v="1"/>
    <x v="0"/>
    <s v="IDR"/>
    <n v="1800000195"/>
    <n v="10634040"/>
    <s v="Biaya Pemusnahan Limbah Resin ex PT JSLH"/>
    <d v="2026-03-31T00:00:00"/>
    <n v="1800000195"/>
    <x v="0"/>
  </r>
  <r>
    <n v="100733"/>
    <x v="49"/>
    <x v="0"/>
    <n v="1400043059"/>
    <n v="11125421"/>
    <s v="PAID BY CMS BANK SYARIAH INDONESIA KC SURABAYA BAS"/>
    <d v="2026-04-22T00:00:00"/>
    <d v="2026-04-22T00:00:00"/>
    <x v="3"/>
    <x v="1"/>
    <d v="2026-04-30T00:00:00"/>
    <n v="-8"/>
    <x v="1"/>
    <x v="0"/>
    <s v="IDR"/>
    <n v="1800000194"/>
    <n v="19521900"/>
    <s v="Biaya Pemusnahan Limbah Karbon Aktif ex PT JSLH"/>
    <d v="2026-03-31T00:00:00"/>
    <n v="1800000194"/>
    <x v="0"/>
  </r>
  <r>
    <n v="100733"/>
    <x v="49"/>
    <x v="0"/>
    <n v="1400043060"/>
    <n v="11125421"/>
    <s v="PAID BY CMS BANK SYARIAH INDONESIA KC SURABAYA BAS"/>
    <d v="2026-04-22T00:00:00"/>
    <d v="2026-04-22T00:00:00"/>
    <x v="3"/>
    <x v="1"/>
    <d v="2026-04-30T00:00:00"/>
    <n v="-8"/>
    <x v="1"/>
    <x v="0"/>
    <s v="IDR"/>
    <n v="1800000193"/>
    <n v="73622197"/>
    <s v="Biaya Pemusnahan Limbah FA-BA ex PT JSLH"/>
    <d v="2026-03-31T00:00:00"/>
    <n v="1800000193"/>
    <x v="0"/>
  </r>
  <r>
    <n v="100002"/>
    <x v="26"/>
    <x v="1"/>
    <n v="1400043267"/>
    <n v="11121161"/>
    <s v="PAID BY CMS BANK MANDIRI KC GRESIK RN 7100000954"/>
    <d v="2026-04-23T00:00:00"/>
    <d v="2026-04-23T00:00:00"/>
    <x v="3"/>
    <x v="1"/>
    <d v="2026-01-30T00:00:00"/>
    <n v="83"/>
    <x v="5"/>
    <x v="4"/>
    <s v="IDR"/>
    <n v="1800000822"/>
    <n v="196819"/>
    <s v="Tagihan Air Sanitas SWAB - November 2025"/>
    <d v="2025-12-31T00:00:00"/>
    <n v="1800000822"/>
    <x v="6"/>
  </r>
  <r>
    <n v="100001"/>
    <x v="23"/>
    <x v="1"/>
    <n v="1400043238"/>
    <n v="11121161"/>
    <s v="PAID BY CMS BANK MANDIRI KC GRESIK RN 7100001136"/>
    <d v="2026-04-23T00:00:00"/>
    <d v="2026-04-23T00:00:00"/>
    <x v="3"/>
    <x v="1"/>
    <d v="2026-04-30T00:00:00"/>
    <n v="-7"/>
    <x v="1"/>
    <x v="0"/>
    <s v="IDR"/>
    <n v="1800000220"/>
    <n v="259442"/>
    <s v="TAGIHAN LISTRIK KOP. KWSG - MAR 26"/>
    <d v="2026-03-31T00:00:00"/>
    <n v="1800000220"/>
    <x v="1"/>
  </r>
  <r>
    <n v="100002"/>
    <x v="26"/>
    <x v="1"/>
    <n v="1400000156"/>
    <n v="11121161"/>
    <s v="Penagihan Penyediaan Air Bersih Sept - Des 2025"/>
    <d v="2026-04-23T00:00:00"/>
    <d v="2026-04-23T00:00:00"/>
    <x v="3"/>
    <x v="1"/>
    <d v="2026-02-13T00:00:00"/>
    <n v="69"/>
    <x v="5"/>
    <x v="4"/>
    <s v="IDR"/>
    <n v="100001190"/>
    <n v="3447540"/>
    <s v="Penagihan Penyediaan Air Bersih Sept - Des 2025"/>
    <d v="2026-02-13T00:00:00"/>
    <n v="1800000580"/>
    <x v="6"/>
  </r>
  <r>
    <n v="100008"/>
    <x v="63"/>
    <x v="1"/>
    <n v="1400000155"/>
    <n v="11121161"/>
    <s v="Pot. Gaji Kary. Penugasan SIG - IKSG 10.2025"/>
    <d v="2026-04-23T00:00:00"/>
    <d v="2026-04-23T00:00:00"/>
    <x v="3"/>
    <x v="1"/>
    <d v="2025-12-30T00:00:00"/>
    <n v="114"/>
    <x v="3"/>
    <x v="2"/>
    <s v="IDR"/>
    <n v="1800000515"/>
    <n v="21640430"/>
    <s v="Pot. Gaji Kary. Penugasan SIG - IKSG 10.2025"/>
    <d v="2025-11-30T00:00:00"/>
    <n v="1800000515"/>
    <x v="3"/>
  </r>
  <r>
    <n v="100146"/>
    <x v="2"/>
    <x v="0"/>
    <n v="1400043470"/>
    <n v="11125421"/>
    <s v="PAID BY CMS BANK SYARIAH INDONESIA KC SURABAYA BAS"/>
    <d v="2026-04-24T00:00:00"/>
    <d v="2026-04-24T00:00:00"/>
    <x v="3"/>
    <x v="1"/>
    <d v="2026-04-30T00:00:00"/>
    <n v="-6"/>
    <x v="1"/>
    <x v="0"/>
    <s v="IDR"/>
    <n v="1800000174"/>
    <n v="3165360"/>
    <s v="Biaya Pemusnahan Limbah Resin ex PT KMA"/>
    <d v="2026-03-31T00:00:00"/>
    <n v="1800000174"/>
    <x v="0"/>
  </r>
  <r>
    <n v="100146"/>
    <x v="2"/>
    <x v="0"/>
    <n v="1400000157"/>
    <n v="11125421"/>
    <s v="PAID BY CMS BANK SYARIAH INDONESIA KC SURABAYA BAS"/>
    <d v="2026-04-24T00:00:00"/>
    <d v="2026-04-24T00:00:00"/>
    <x v="3"/>
    <x v="1"/>
    <d v="2026-04-30T00:00:00"/>
    <n v="-6"/>
    <x v="1"/>
    <x v="0"/>
    <s v="IDR"/>
    <n v="1800000132"/>
    <n v="19009600"/>
    <s v="Penagihan Kerjasama Pengelolaan Limbah B3"/>
    <d v="2026-03-31T00:00:00"/>
    <n v="1800000132"/>
    <x v="0"/>
  </r>
  <r>
    <n v="100672"/>
    <x v="18"/>
    <x v="0"/>
    <n v="1400044315"/>
    <n v="11121161"/>
    <s v="biaya Pemusnahan Limbah SBE ex PT LEW"/>
    <d v="2026-04-28T00:00:00"/>
    <d v="2026-04-28T00:00:00"/>
    <x v="3"/>
    <x v="1"/>
    <d v="2026-04-17T00:00:00"/>
    <n v="11"/>
    <x v="0"/>
    <x v="0"/>
    <s v="IDR"/>
    <n v="1400041723"/>
    <n v="3000000"/>
    <s v="Kurang bayar biaya Pemusnahan Limbah SBE ex PT LEW"/>
    <d v="2026-04-17T00:00:00"/>
    <n v="1800000266"/>
    <x v="0"/>
  </r>
  <r>
    <n v="100001"/>
    <x v="23"/>
    <x v="1"/>
    <n v="1400000161"/>
    <n v="11121161"/>
    <s v="PAID BY CMS BANK MANDIRI KC GRESIK RN 2100001980"/>
    <d v="2026-04-28T00:00:00"/>
    <d v="2026-04-28T00:00:00"/>
    <x v="3"/>
    <x v="1"/>
    <d v="2026-04-30T00:00:00"/>
    <n v="-2"/>
    <x v="1"/>
    <x v="0"/>
    <s v="IDR"/>
    <n v="1800000140"/>
    <n v="10169195"/>
    <s v="Pot. Gaji Kary. Penugasan SIG - KWSG 02.2026"/>
    <d v="2026-03-31T00:00:00"/>
    <n v="1800000140"/>
    <x v="3"/>
  </r>
  <r>
    <n v="100712"/>
    <x v="51"/>
    <x v="0"/>
    <n v="1400044314"/>
    <n v="11121161"/>
    <s v="Biaya Pemusnahan Limbah Bottom Ash ex PT ANT"/>
    <d v="2026-04-28T00:00:00"/>
    <d v="2026-04-28T00:00:00"/>
    <x v="3"/>
    <x v="1"/>
    <d v="2026-04-30T00:00:00"/>
    <n v="-2"/>
    <x v="1"/>
    <x v="0"/>
    <s v="IDR"/>
    <n v="1800000187"/>
    <n v="10896512"/>
    <s v="Biaya Pemusnahan Limbah Bottom Ash ex PT ANT"/>
    <d v="2026-03-31T00:00:00"/>
    <n v="1800000187"/>
    <x v="0"/>
  </r>
  <r>
    <n v="100018"/>
    <x v="35"/>
    <x v="1"/>
    <n v="1400000160"/>
    <n v="11125421"/>
    <s v="PAID BY CMS BANK SYARIAH INDONESIA KC SURABAYA BAS"/>
    <d v="2026-04-28T00:00:00"/>
    <d v="2026-04-28T00:00:00"/>
    <x v="3"/>
    <x v="1"/>
    <d v="2026-04-30T00:00:00"/>
    <n v="-2"/>
    <x v="1"/>
    <x v="0"/>
    <s v="IDR"/>
    <n v="1800000148"/>
    <n v="14394301"/>
    <s v="Pot. Gaji Kary. Penugasan SIG - SMBR 02.2026"/>
    <d v="2026-03-31T00:00:00"/>
    <n v="1800000148"/>
    <x v="3"/>
  </r>
  <r>
    <n v="100008"/>
    <x v="63"/>
    <x v="1"/>
    <n v="1400000158"/>
    <n v="11121161"/>
    <s v="PAID BY CMS BANK MANDIRI KC GRESIK RN 2100001220"/>
    <d v="2026-04-28T00:00:00"/>
    <d v="2026-04-28T00:00:00"/>
    <x v="3"/>
    <x v="1"/>
    <d v="2024-08-30T00:00:00"/>
    <n v="606"/>
    <x v="6"/>
    <x v="5"/>
    <s v="IDR"/>
    <n v="1800000286"/>
    <n v="17756354"/>
    <s v="Pot. Gaji Kary. Penugasan SI - IKSG 06.2024"/>
    <d v="2024-07-31T00:00:00"/>
    <n v="1800000286"/>
    <x v="3"/>
  </r>
  <r>
    <n v="100008"/>
    <x v="63"/>
    <x v="1"/>
    <n v="1400000159"/>
    <n v="11121161"/>
    <s v="Pot. Gaji Kary. Penugasan SI - IKSG 07.2024"/>
    <d v="2026-04-28T00:00:00"/>
    <d v="2026-04-28T00:00:00"/>
    <x v="3"/>
    <x v="1"/>
    <d v="2024-09-30T00:00:00"/>
    <n v="575"/>
    <x v="6"/>
    <x v="5"/>
    <s v="IDR"/>
    <n v="1800000340"/>
    <n v="18566035"/>
    <s v="Pot. Gaji Kary. Penugasan SI - IKSG 07.2024"/>
    <d v="2024-08-31T00:00:00"/>
    <n v="1800000340"/>
    <x v="3"/>
  </r>
  <r>
    <n v="101118"/>
    <x v="53"/>
    <x v="0"/>
    <n v="1400044328"/>
    <n v="11125421"/>
    <s v="PAID BY CMS BANK SYARIAH INDONESIA KC SURABAYA BAS"/>
    <d v="2026-04-28T00:00:00"/>
    <d v="2026-04-28T00:00:00"/>
    <x v="3"/>
    <x v="1"/>
    <d v="2026-04-30T00:00:00"/>
    <n v="-2"/>
    <x v="1"/>
    <x v="0"/>
    <s v="IDR"/>
    <n v="1800000192"/>
    <n v="46520001"/>
    <s v="Biaya Pemusnahan Limbah FA-BA ex PT SPD"/>
    <d v="2026-03-31T00:00:00"/>
    <n v="1800000192"/>
    <x v="0"/>
  </r>
  <r>
    <n v="101917"/>
    <x v="150"/>
    <x v="0"/>
    <n v="1400044316"/>
    <n v="11125421"/>
    <s v="PAID BY CMS BANK SYARIAH INDONESIA KC SURABAYA BAS"/>
    <d v="2026-04-28T00:00:00"/>
    <d v="2026-04-28T00:00:00"/>
    <x v="3"/>
    <x v="1"/>
    <d v="2026-04-30T00:00:00"/>
    <n v="-2"/>
    <x v="1"/>
    <x v="0"/>
    <s v="IDR"/>
    <n v="1800000201"/>
    <n v="198201458"/>
    <s v="Biaya Pemusnahan Produk Platform (AM) ex PT DESI"/>
    <d v="2026-03-31T00:00:00"/>
    <n v="1800000201"/>
    <x v="0"/>
  </r>
  <r>
    <n v="100009"/>
    <x v="6"/>
    <x v="1"/>
    <n v="1400000163"/>
    <n v="11125421"/>
    <s v="PAID BY CMS BANK SYARIAH INDONESIA KC SURABAYA BAS"/>
    <d v="2026-04-29T00:00:00"/>
    <d v="2026-04-29T00:00:00"/>
    <x v="3"/>
    <x v="1"/>
    <d v="2026-03-02T00:00:00"/>
    <n v="58"/>
    <x v="4"/>
    <x v="3"/>
    <s v="IDR"/>
    <n v="1800000015"/>
    <n v="14752633"/>
    <s v="Pot. Gaji Kary. Penugasan SIG - KIG 12.2025"/>
    <d v="2026-01-31T00:00:00"/>
    <n v="1800000015"/>
    <x v="3"/>
  </r>
  <r>
    <n v="101282"/>
    <x v="83"/>
    <x v="1"/>
    <n v="1400000162"/>
    <n v="11125421"/>
    <s v="PAID BY CMS BANK SYARIAH INDONESIA KC SURABAYA BAS"/>
    <d v="2026-04-29T00:00:00"/>
    <d v="2026-04-29T00:00:00"/>
    <x v="3"/>
    <x v="1"/>
    <d v="2026-04-10T00:00:00"/>
    <n v="19"/>
    <x v="0"/>
    <x v="0"/>
    <s v="IDR"/>
    <n v="1800000127"/>
    <n v="52207200"/>
    <s v="Tagihan Asuransi Kesehatan AP SIIB 2025 - 2026"/>
    <d v="2026-03-11T00:00:00"/>
    <n v="1800000127"/>
    <x v="14"/>
  </r>
  <r>
    <n v="101986"/>
    <x v="208"/>
    <x v="0"/>
    <n v="1400000168"/>
    <n v="11121161"/>
    <s v="biaya Pengujian LOI FlyAsh"/>
    <d v="2026-04-30T00:00:00"/>
    <d v="2026-04-30T00:00:00"/>
    <x v="3"/>
    <x v="1"/>
    <d v="2026-04-30T00:00:00"/>
    <n v="0"/>
    <x v="0"/>
    <x v="0"/>
    <s v="IDR"/>
    <n v="1800000227"/>
    <n v="215820"/>
    <s v="Biaya Pengujian LOI FlyAsh"/>
    <d v="2026-04-30T00:00:00"/>
    <n v="1800000227"/>
    <x v="11"/>
  </r>
  <r>
    <n v="102004"/>
    <x v="229"/>
    <x v="0"/>
    <n v="1400000165"/>
    <n v="11121161"/>
    <s v="Biaya Pengujian Permeability 2"/>
    <d v="2026-04-30T00:00:00"/>
    <d v="2026-04-30T00:00:00"/>
    <x v="3"/>
    <x v="1"/>
    <d v="2026-04-30T00:00:00"/>
    <n v="0"/>
    <x v="0"/>
    <x v="0"/>
    <s v="IDR"/>
    <n v="1800000225"/>
    <n v="388040"/>
    <s v="Biaya Pengujian Permeability 2"/>
    <d v="2026-04-30T00:00:00"/>
    <n v="1800000225"/>
    <x v="11"/>
  </r>
  <r>
    <n v="101284"/>
    <x v="54"/>
    <x v="1"/>
    <n v="1400000174"/>
    <n v="11125421"/>
    <n v="1800000162"/>
    <d v="2026-04-30T00:00:00"/>
    <d v="2026-04-30T00:00:00"/>
    <x v="3"/>
    <x v="1"/>
    <d v="2026-04-30T00:00:00"/>
    <n v="0"/>
    <x v="0"/>
    <x v="0"/>
    <s v="IDR"/>
    <n v="1800000162"/>
    <n v="578264"/>
    <s v="Tagihan Listrik ATM Mandiri GUSI Bulan Feb 2026"/>
    <d v="2026-03-31T00:00:00"/>
    <n v="1800000162"/>
    <x v="1"/>
  </r>
  <r>
    <n v="101490"/>
    <x v="15"/>
    <x v="0"/>
    <n v="1400044848"/>
    <n v="11125421"/>
    <s v="PAID BY CMS BANK SYARIAH INDONESIA KC SURABAYA BAS"/>
    <d v="2026-04-30T00:00:00"/>
    <d v="2026-04-30T00:00:00"/>
    <x v="3"/>
    <x v="1"/>
    <d v="2026-04-30T00:00:00"/>
    <n v="0"/>
    <x v="0"/>
    <x v="0"/>
    <s v="IDR"/>
    <n v="1800000183"/>
    <n v="647787"/>
    <s v="Biaya Pemusnahan Limbah RDF ex PT PBI"/>
    <d v="2026-03-31T00:00:00"/>
    <n v="1800000183"/>
    <x v="0"/>
  </r>
  <r>
    <n v="102004"/>
    <x v="229"/>
    <x v="0"/>
    <n v="1400000164"/>
    <n v="11121161"/>
    <s v="Biaya Pengujian Permeability 1"/>
    <d v="2026-04-30T00:00:00"/>
    <d v="2026-04-30T00:00:00"/>
    <x v="3"/>
    <x v="1"/>
    <d v="2026-04-30T00:00:00"/>
    <n v="0"/>
    <x v="0"/>
    <x v="0"/>
    <s v="IDR"/>
    <n v="1800000224"/>
    <n v="776080"/>
    <s v="Biaya Pengujian Permeability 1"/>
    <d v="2026-04-30T00:00:00"/>
    <n v="1800000224"/>
    <x v="11"/>
  </r>
  <r>
    <n v="101986"/>
    <x v="208"/>
    <x v="0"/>
    <n v="1400000166"/>
    <n v="11121161"/>
    <s v="biaya Pengujian Kimia Fisika Semen"/>
    <d v="2026-04-30T00:00:00"/>
    <d v="2026-04-30T00:00:00"/>
    <x v="3"/>
    <x v="1"/>
    <d v="2026-04-30T00:00:00"/>
    <n v="0"/>
    <x v="0"/>
    <x v="0"/>
    <s v="IDR"/>
    <n v="1800000226"/>
    <n v="2805660"/>
    <s v="Biaya Pengujian Kimia Fisika Semen"/>
    <d v="2026-04-30T00:00:00"/>
    <n v="1800000226"/>
    <x v="11"/>
  </r>
  <r>
    <n v="101955"/>
    <x v="189"/>
    <x v="0"/>
    <n v="1400000167"/>
    <n v="11121161"/>
    <s v="Biaya Pengujian XRD"/>
    <d v="2026-04-30T00:00:00"/>
    <d v="2026-04-30T00:00:00"/>
    <x v="3"/>
    <x v="1"/>
    <d v="2026-04-30T00:00:00"/>
    <n v="0"/>
    <x v="0"/>
    <x v="0"/>
    <s v="IDR"/>
    <n v="1800000201"/>
    <n v="3122850"/>
    <s v="Biaya Pengujian XRD"/>
    <d v="2026-04-30T00:00:00"/>
    <n v="1800000201"/>
    <x v="11"/>
  </r>
  <r>
    <n v="100672"/>
    <x v="18"/>
    <x v="0"/>
    <n v="1400045258"/>
    <n v="11121161"/>
    <s v="bayar biaya Pemusnahan Limbah SBE ex PT LEW"/>
    <d v="2026-04-30T00:00:00"/>
    <d v="2026-04-30T00:00:00"/>
    <x v="3"/>
    <x v="1"/>
    <d v="2026-04-24T00:00:00"/>
    <n v="6"/>
    <x v="0"/>
    <x v="0"/>
    <s v="IDR"/>
    <n v="1400044315"/>
    <n v="4000000"/>
    <s v="Kurang bayar biaya Pemusnahan Limbah SBE ex PT LEW"/>
    <d v="2026-04-24T00:00:00"/>
    <n v="1800000266"/>
    <x v="0"/>
  </r>
  <r>
    <n v="101284"/>
    <x v="54"/>
    <x v="1"/>
    <n v="1400000173"/>
    <n v="11125421"/>
    <s v="PAID BY CMS BANK SYARIAH INDONESIA KC SURABAYA BAS"/>
    <d v="2026-04-30T00:00:00"/>
    <d v="2026-04-30T00:00:00"/>
    <x v="3"/>
    <x v="1"/>
    <d v="2026-04-30T00:00:00"/>
    <n v="0"/>
    <x v="0"/>
    <x v="0"/>
    <s v="IDR"/>
    <n v="1800000150"/>
    <n v="8013814"/>
    <s v="Pot. Gaji Kary. Penugasan SIG - SMI 02.2026"/>
    <d v="2026-03-31T00:00:00"/>
    <n v="1800000150"/>
    <x v="3"/>
  </r>
  <r>
    <n v="101284"/>
    <x v="54"/>
    <x v="1"/>
    <n v="1400000172"/>
    <n v="11125421"/>
    <s v="PAID BY CMS BANK SYARIAH INDONESIA KC SURABAYA BAS"/>
    <d v="2026-04-30T00:00:00"/>
    <d v="2026-04-30T00:00:00"/>
    <x v="3"/>
    <x v="1"/>
    <d v="2026-03-30T00:00:00"/>
    <n v="31"/>
    <x v="4"/>
    <x v="3"/>
    <s v="IDR"/>
    <n v="1800000076"/>
    <n v="8029100"/>
    <s v="Pot. Gaji Kary. Penugasan SIG - SMI 01.2026"/>
    <d v="2026-02-28T00:00:00"/>
    <n v="1800000076"/>
    <x v="3"/>
  </r>
  <r>
    <n v="100147"/>
    <x v="19"/>
    <x v="0"/>
    <n v="1400045261"/>
    <n v="11121161"/>
    <s v="Biaya Pemusnahan Limbah Bottom&amp;Alter Matl ex PTTLI"/>
    <d v="2026-04-30T00:00:00"/>
    <d v="2026-04-30T00:00:00"/>
    <x v="3"/>
    <x v="1"/>
    <d v="2026-04-30T00:00:00"/>
    <n v="0"/>
    <x v="0"/>
    <x v="0"/>
    <s v="IDR"/>
    <n v="1800000189"/>
    <n v="8431368"/>
    <s v="Biaya Pemusnahan Limbah Bottom Ash ex PT TLI"/>
    <d v="2026-03-31T00:00:00"/>
    <n v="1800000189"/>
    <x v="0"/>
  </r>
  <r>
    <n v="101490"/>
    <x v="15"/>
    <x v="0"/>
    <n v="1400044844"/>
    <n v="11125421"/>
    <s v="PAID BY CMS BANK SYARIAH INDONESIA KC SURABAYA BAS"/>
    <d v="2026-04-30T00:00:00"/>
    <d v="2026-04-30T00:00:00"/>
    <x v="3"/>
    <x v="1"/>
    <d v="2026-04-30T00:00:00"/>
    <n v="0"/>
    <x v="0"/>
    <x v="0"/>
    <s v="IDR"/>
    <n v="1800000182"/>
    <n v="8590290"/>
    <s v="Biaya Pemusnahan Limbah Karbon Aktif ex PT PBI"/>
    <d v="2026-03-31T00:00:00"/>
    <n v="1800000182"/>
    <x v="0"/>
  </r>
  <r>
    <n v="101490"/>
    <x v="15"/>
    <x v="0"/>
    <n v="1400044849"/>
    <n v="11125421"/>
    <s v="PAID BY CMS BANK SYARIAH INDONESIA KC SURABAYA BAS"/>
    <d v="2026-04-30T00:00:00"/>
    <d v="2026-04-30T00:00:00"/>
    <x v="3"/>
    <x v="1"/>
    <d v="2026-04-30T00:00:00"/>
    <n v="0"/>
    <x v="0"/>
    <x v="0"/>
    <s v="IDR"/>
    <n v="1800000184"/>
    <n v="8815920"/>
    <s v="Biaya Pemusnahan Limbah Sludge IPAL ex PT PBI"/>
    <d v="2026-03-31T00:00:00"/>
    <n v="1800000184"/>
    <x v="0"/>
  </r>
  <r>
    <n v="100009"/>
    <x v="6"/>
    <x v="1"/>
    <n v="1400000169"/>
    <n v="11125421"/>
    <s v="PAID BY CMS BANK SYARIAH INDONESIA KC SURABAYA BAS"/>
    <d v="2026-04-30T00:00:00"/>
    <d v="2026-04-30T00:00:00"/>
    <x v="3"/>
    <x v="1"/>
    <d v="2026-01-30T00:00:00"/>
    <n v="90"/>
    <x v="3"/>
    <x v="2"/>
    <s v="IDR"/>
    <n v="1800000564"/>
    <n v="10543511"/>
    <s v="Pot. Gaji Kary. Penugasan SIG - KIG 11.2025"/>
    <d v="2025-12-31T00:00:00"/>
    <n v="1800000564"/>
    <x v="3"/>
  </r>
  <r>
    <n v="101490"/>
    <x v="15"/>
    <x v="0"/>
    <n v="1400044846"/>
    <n v="11125421"/>
    <s v="PAID BY CMS BANK SYARIAH INDONESIA KC SURABAYA BAS"/>
    <d v="2026-04-30T00:00:00"/>
    <d v="2026-04-30T00:00:00"/>
    <x v="3"/>
    <x v="1"/>
    <d v="2026-04-30T00:00:00"/>
    <n v="0"/>
    <x v="0"/>
    <x v="0"/>
    <s v="IDR"/>
    <n v="1800000181"/>
    <n v="11532963"/>
    <s v="Biaya Pemusnahan Limbah Bottom Ash NonB3 ex PT PBI"/>
    <d v="2026-03-31T00:00:00"/>
    <n v="1800000181"/>
    <x v="0"/>
  </r>
  <r>
    <n v="101284"/>
    <x v="54"/>
    <x v="1"/>
    <n v="1400045009"/>
    <n v="11125421"/>
    <s v="PAID BY CMS BANK SYARIAH INDONESIA KC SURABAYA BAS"/>
    <d v="2026-04-30T00:00:00"/>
    <d v="2026-04-30T00:00:00"/>
    <x v="3"/>
    <x v="1"/>
    <d v="2026-03-02T00:00:00"/>
    <n v="59"/>
    <x v="4"/>
    <x v="3"/>
    <s v="IDR"/>
    <n v="1800000062"/>
    <n v="13212226"/>
    <s v="Tagihan Listrik SMI Des 25"/>
    <d v="2026-01-31T00:00:00"/>
    <n v="1800000062"/>
    <x v="1"/>
  </r>
  <r>
    <n v="101284"/>
    <x v="54"/>
    <x v="1"/>
    <n v="1400045008"/>
    <n v="11125421"/>
    <s v="PAID BY CMS BANK SYARIAH INDONESIA KC SURABAYA BAS"/>
    <d v="2026-04-30T00:00:00"/>
    <d v="2026-04-30T00:00:00"/>
    <x v="3"/>
    <x v="1"/>
    <d v="2026-04-30T00:00:00"/>
    <n v="0"/>
    <x v="0"/>
    <x v="0"/>
    <s v="IDR"/>
    <n v="1800000198"/>
    <n v="14936036"/>
    <s v="Tagihan Listrik SMI Februari 2026"/>
    <d v="2026-03-31T00:00:00"/>
    <n v="1800000198"/>
    <x v="1"/>
  </r>
  <r>
    <n v="100009"/>
    <x v="6"/>
    <x v="1"/>
    <n v="1400000170"/>
    <n v="11125421"/>
    <s v="PAID BY CMS BANK SYARIAH INDONESIA KC SURABAYA BAS"/>
    <d v="2026-04-30T00:00:00"/>
    <d v="2026-04-30T00:00:00"/>
    <x v="3"/>
    <x v="1"/>
    <d v="2026-03-30T00:00:00"/>
    <n v="31"/>
    <x v="4"/>
    <x v="3"/>
    <s v="IDR"/>
    <n v="1800000069"/>
    <n v="16014589"/>
    <s v="Pot. Gaji Kary. Penugasan SIG - KIG 01.2026"/>
    <d v="2026-02-28T00:00:00"/>
    <n v="1800000069"/>
    <x v="3"/>
  </r>
  <r>
    <n v="101490"/>
    <x v="15"/>
    <x v="0"/>
    <n v="1400044845"/>
    <n v="11125421"/>
    <s v="PAID BY CMS BANK SYARIAH INDONESIA KC SURABAYA BAS"/>
    <d v="2026-04-30T00:00:00"/>
    <d v="2026-04-30T00:00:00"/>
    <x v="3"/>
    <x v="1"/>
    <d v="2026-04-30T00:00:00"/>
    <n v="0"/>
    <x v="0"/>
    <x v="0"/>
    <s v="IDR"/>
    <n v="1800000180"/>
    <n v="32509686"/>
    <s v="Biaya Pemusnahan Limbah FA-BA ex PT PBI"/>
    <d v="2026-03-31T00:00:00"/>
    <n v="1800000180"/>
    <x v="0"/>
  </r>
  <r>
    <n v="101490"/>
    <x v="15"/>
    <x v="0"/>
    <n v="1400044847"/>
    <n v="11125421"/>
    <s v="PAID BY CMS BANK SYARIAH INDONESIA KC SURABAYA BAS"/>
    <d v="2026-04-30T00:00:00"/>
    <d v="2026-04-30T00:00:00"/>
    <x v="3"/>
    <x v="1"/>
    <d v="2026-04-30T00:00:00"/>
    <n v="0"/>
    <x v="0"/>
    <x v="0"/>
    <s v="IDR"/>
    <n v="1800000185"/>
    <n v="39731808"/>
    <s v="Biaya Pemusnahan Limbah Sludge Non B3 ex PT PBI"/>
    <d v="2026-03-31T00:00:00"/>
    <n v="1800000185"/>
    <x v="0"/>
  </r>
  <r>
    <n v="100147"/>
    <x v="19"/>
    <x v="0"/>
    <n v="1400045261"/>
    <n v="11121161"/>
    <s v="Biaya Pemusnahan Limbah Bottom&amp;Alter Matl ex PTTLI"/>
    <d v="2026-04-30T00:00:00"/>
    <d v="2026-04-30T00:00:00"/>
    <x v="3"/>
    <x v="1"/>
    <d v="2026-04-30T00:00:00"/>
    <n v="0"/>
    <x v="0"/>
    <x v="0"/>
    <s v="IDR"/>
    <n v="1800000188"/>
    <n v="44080036"/>
    <s v="Biaya Pemusnahan Limbah Alter Material ex PT TLI"/>
    <d v="2026-03-31T00:00:00"/>
    <n v="1800000188"/>
    <x v="0"/>
  </r>
  <r>
    <n v="101490"/>
    <x v="15"/>
    <x v="0"/>
    <n v="1400044850"/>
    <n v="11125421"/>
    <s v="PAID BY CMS BANK SYARIAH INDONESIA KC SURABAYA BAS"/>
    <d v="2026-04-30T00:00:00"/>
    <d v="2026-04-30T00:00:00"/>
    <x v="3"/>
    <x v="1"/>
    <d v="2026-04-30T00:00:00"/>
    <n v="0"/>
    <x v="0"/>
    <x v="0"/>
    <s v="IDR"/>
    <n v="1800000186"/>
    <n v="113734960"/>
    <s v="Biaya Pemusnahan Limbah Sludge Paper ex PT PBI"/>
    <d v="2026-03-31T00:00:00"/>
    <n v="1800000186"/>
    <x v="0"/>
  </r>
  <r>
    <n v="100137"/>
    <x v="4"/>
    <x v="1"/>
    <n v="1400000171"/>
    <n v="11121871"/>
    <s v="SWEEPING SEMEN GRESIK"/>
    <d v="2026-04-30T00:00:00"/>
    <d v="2026-04-30T00:00:00"/>
    <x v="3"/>
    <x v="1"/>
    <d v="2026-03-17T00:00:00"/>
    <n v="44"/>
    <x v="4"/>
    <x v="3"/>
    <s v="IDR"/>
    <n v="1400000119"/>
    <n v="2000000000"/>
    <s v="PEMBAYARAN POKOK SHL GRESIK 26 SEPT 2018"/>
    <d v="2026-03-17T00:00:00"/>
    <n v="1800001507"/>
    <x v="2"/>
  </r>
  <r>
    <n v="100001"/>
    <x v="23"/>
    <x v="1"/>
    <n v="1400000182"/>
    <n v="11121161"/>
    <s v="PAID BY CMS BANK MANDIRI KC GRESIK RN 2100002007"/>
    <d v="2026-05-11T00:00:00"/>
    <d v="2026-05-11T00:00:00"/>
    <x v="4"/>
    <x v="1"/>
    <d v="2026-05-20T00:00:00"/>
    <n v="-9"/>
    <x v="1"/>
    <x v="0"/>
    <s v="IDR"/>
    <n v="1800000168"/>
    <n v="11286681"/>
    <s v="Pot. Gaji Kary. Penugasan SIG - KWSG 03.2026"/>
    <d v="2026-04-20T00:00:00"/>
    <n v="1800000168"/>
    <x v="3"/>
  </r>
  <r>
    <n v="100001"/>
    <x v="23"/>
    <x v="1"/>
    <n v="1400000215"/>
    <n v="11121161"/>
    <s v="PAID BY CMS BANK MANDIRI KC GRESIK RN 2100002030"/>
    <d v="2026-05-29T00:00:00"/>
    <d v="2026-05-29T00:00:00"/>
    <x v="4"/>
    <x v="1"/>
    <d v="2026-05-30T00:00:00"/>
    <n v="-1"/>
    <x v="1"/>
    <x v="0"/>
    <s v="IDR"/>
    <n v="1800000209"/>
    <n v="1396350"/>
    <s v="Penagihan Penyediaan Air Bersih bulan April 2026"/>
    <d v="2026-04-30T00:00:00"/>
    <n v="1800000209"/>
    <x v="6"/>
  </r>
  <r>
    <n v="100001"/>
    <x v="23"/>
    <x v="1"/>
    <n v="1400000216"/>
    <n v="11121161"/>
    <s v="PAID BY CMS BANK MANDIRI KC GRESIK RN 2100002029"/>
    <d v="2026-05-29T00:00:00"/>
    <d v="2026-05-29T00:00:00"/>
    <x v="4"/>
    <x v="1"/>
    <d v="2026-05-30T00:00:00"/>
    <n v="-1"/>
    <x v="1"/>
    <x v="0"/>
    <s v="IDR"/>
    <n v="1800000208"/>
    <n v="2108970"/>
    <s v="Penagihan Penyediaan Air Bersih bulan Maret 2026"/>
    <d v="2026-04-30T00:00:00"/>
    <n v="1800000208"/>
    <x v="6"/>
  </r>
  <r>
    <n v="100003"/>
    <x v="44"/>
    <x v="1"/>
    <n v="1400000212"/>
    <n v="11121161"/>
    <s v="PAID BY CMS BANK MANDIRI KC GRESIK RN 2100002034"/>
    <d v="2026-05-26T00:00:00"/>
    <d v="2026-05-26T00:00:00"/>
    <x v="4"/>
    <x v="1"/>
    <d v="2026-05-30T00:00:00"/>
    <n v="-4"/>
    <x v="1"/>
    <x v="0"/>
    <s v="IDR"/>
    <n v="1800000211"/>
    <n v="845300"/>
    <s v="Penagihan Penyediaan Air Bersih bulan April 2026"/>
    <d v="2026-04-30T00:00:00"/>
    <n v="1800000211"/>
    <x v="6"/>
  </r>
  <r>
    <n v="100003"/>
    <x v="44"/>
    <x v="1"/>
    <n v="1400000213"/>
    <n v="11121161"/>
    <s v="PAID BY CMS BANK MANDIRI KC GRESIK RN 2100002033"/>
    <d v="2026-05-26T00:00:00"/>
    <d v="2026-05-26T00:00:00"/>
    <x v="4"/>
    <x v="1"/>
    <d v="2026-05-30T00:00:00"/>
    <n v="-4"/>
    <x v="1"/>
    <x v="0"/>
    <s v="IDR"/>
    <n v="1800000210"/>
    <n v="524300"/>
    <s v="Penagihan Penyediaan Air Bersih bulan Maret 2026"/>
    <d v="2026-04-30T00:00:00"/>
    <n v="1800000210"/>
    <x v="6"/>
  </r>
  <r>
    <n v="100004"/>
    <x v="55"/>
    <x v="1"/>
    <n v="100003755"/>
    <n v="0"/>
    <n v="0"/>
    <d v="2026-05-15T00:00:00"/>
    <d v="2026-05-15T00:00:00"/>
    <x v="4"/>
    <x v="1"/>
    <d v="2026-03-30T00:00:00"/>
    <n v="46"/>
    <x v="4"/>
    <x v="3"/>
    <s v="IDR"/>
    <n v="1800000056"/>
    <n v="26650"/>
    <s v="Penagihan Penyediaan Air Proses Januari 2026"/>
    <d v="2026-02-28T00:00:00"/>
    <n v="1800000056"/>
    <x v="6"/>
  </r>
  <r>
    <n v="100004"/>
    <x v="55"/>
    <x v="1"/>
    <n v="100003756"/>
    <n v="0"/>
    <n v="0"/>
    <d v="2026-05-15T00:00:00"/>
    <d v="2026-05-15T00:00:00"/>
    <x v="4"/>
    <x v="1"/>
    <d v="2026-04-09T00:00:00"/>
    <n v="36"/>
    <x v="4"/>
    <x v="3"/>
    <s v="IDR"/>
    <n v="1800000105"/>
    <n v="22750"/>
    <s v="Penagihan Penyediaan Air Proses Februari 2026"/>
    <d v="2026-03-10T00:00:00"/>
    <n v="1800000105"/>
    <x v="6"/>
  </r>
  <r>
    <n v="100007"/>
    <x v="50"/>
    <x v="0"/>
    <n v="1400000208"/>
    <n v="11121161"/>
    <s v="Penagihn penydiaan Air Bersih&amp; Proses Mar-Apr26"/>
    <d v="2026-05-25T00:00:00"/>
    <d v="2026-05-25T00:00:00"/>
    <x v="4"/>
    <x v="1"/>
    <d v="2026-05-30T00:00:00"/>
    <n v="-5"/>
    <x v="1"/>
    <x v="0"/>
    <s v="IDR"/>
    <n v="1800000199"/>
    <n v="7147600"/>
    <s v="Penagihan Penyediaan Air Bersih bulan April 2026"/>
    <d v="2026-04-30T00:00:00"/>
    <n v="1800000199"/>
    <x v="6"/>
  </r>
  <r>
    <n v="100007"/>
    <x v="50"/>
    <x v="0"/>
    <n v="1400000208"/>
    <n v="11121161"/>
    <s v="Penagihn penydiaan Air Bersih&amp; Proses Mar-Apr26"/>
    <d v="2026-05-25T00:00:00"/>
    <d v="2026-05-25T00:00:00"/>
    <x v="4"/>
    <x v="1"/>
    <d v="2026-05-30T00:00:00"/>
    <n v="-5"/>
    <x v="1"/>
    <x v="0"/>
    <s v="IDR"/>
    <n v="1800000198"/>
    <n v="17244500"/>
    <s v="Penagihan Penyediaan Air Proses Maret 2026"/>
    <d v="2026-04-30T00:00:00"/>
    <n v="1800000198"/>
    <x v="6"/>
  </r>
  <r>
    <n v="100007"/>
    <x v="50"/>
    <x v="0"/>
    <n v="1400000208"/>
    <n v="11121161"/>
    <s v="Penagihn penydiaan Air Bersih&amp; Proses Mar-Apr26"/>
    <d v="2026-05-25T00:00:00"/>
    <d v="2026-05-25T00:00:00"/>
    <x v="4"/>
    <x v="1"/>
    <d v="2026-05-30T00:00:00"/>
    <n v="-5"/>
    <x v="1"/>
    <x v="0"/>
    <s v="IDR"/>
    <n v="1800000200"/>
    <n v="20800000"/>
    <s v="Penagihan Penyediaan Air Proses April 2026"/>
    <d v="2026-04-30T00:00:00"/>
    <n v="1800000200"/>
    <x v="6"/>
  </r>
  <r>
    <n v="100007"/>
    <x v="50"/>
    <x v="0"/>
    <n v="1400000208"/>
    <n v="11121161"/>
    <s v="Penagihn penydiaan Air Bersih&amp; Proses Mar-Apr26"/>
    <d v="2026-05-25T00:00:00"/>
    <d v="2026-05-25T00:00:00"/>
    <x v="4"/>
    <x v="1"/>
    <d v="2026-05-30T00:00:00"/>
    <n v="-5"/>
    <x v="1"/>
    <x v="0"/>
    <s v="IDR"/>
    <n v="1800000197"/>
    <n v="20105300"/>
    <s v="Penagihan Penyediaan Air Bersih bulan Maret 2026"/>
    <d v="2026-04-30T00:00:00"/>
    <n v="1800000197"/>
    <x v="6"/>
  </r>
  <r>
    <n v="100008"/>
    <x v="63"/>
    <x v="1"/>
    <n v="1400000210"/>
    <n v="11121161"/>
    <s v="PAID BY CMS BANK MANDIRI KC GRESIK RN 2100001932"/>
    <d v="2026-05-26T00:00:00"/>
    <d v="2026-05-26T00:00:00"/>
    <x v="4"/>
    <x v="1"/>
    <d v="2026-03-30T00:00:00"/>
    <n v="57"/>
    <x v="4"/>
    <x v="3"/>
    <s v="IDR"/>
    <n v="1800000068"/>
    <n v="22856946"/>
    <s v="Pot. Gaji Kary. Penugasan SIG - IKSG 01.2026"/>
    <d v="2026-02-28T00:00:00"/>
    <n v="1800000068"/>
    <x v="3"/>
  </r>
  <r>
    <n v="100008"/>
    <x v="63"/>
    <x v="1"/>
    <n v="1400000211"/>
    <n v="11121161"/>
    <s v="PAID BY CMS BANK MANDIRI KC GRESIK RN 2100001906"/>
    <d v="2026-05-26T00:00:00"/>
    <d v="2026-05-26T00:00:00"/>
    <x v="4"/>
    <x v="1"/>
    <d v="2026-03-02T00:00:00"/>
    <n v="85"/>
    <x v="5"/>
    <x v="4"/>
    <s v="IDR"/>
    <n v="1800000014"/>
    <n v="18257286"/>
    <s v="Pot. Gaji Kary. Penugasan SIG - IKSG 12.2025"/>
    <d v="2026-01-31T00:00:00"/>
    <n v="1800000014"/>
    <x v="3"/>
  </r>
  <r>
    <n v="100011"/>
    <x v="43"/>
    <x v="1"/>
    <n v="1400000178"/>
    <n v="11121161"/>
    <s v="PAID BY CMS BANK MANDIRI KC GRESIK RN 2100001946"/>
    <d v="2026-05-05T00:00:00"/>
    <d v="2026-05-05T00:00:00"/>
    <x v="4"/>
    <x v="1"/>
    <d v="2026-03-30T00:00:00"/>
    <n v="36"/>
    <x v="4"/>
    <x v="3"/>
    <s v="IDR"/>
    <n v="1800000077"/>
    <n v="18318501"/>
    <s v="Pot. Gaji Kary. Penugasan SIG - UTSG 01.2026"/>
    <d v="2026-02-28T00:00:00"/>
    <n v="1800000077"/>
    <x v="3"/>
  </r>
  <r>
    <n v="100011"/>
    <x v="43"/>
    <x v="1"/>
    <n v="1400000195"/>
    <n v="11121161"/>
    <s v="PAID BY CMS BANK MANDIRI KC GRESIK RN 2100001984"/>
    <d v="2026-05-20T00:00:00"/>
    <d v="2026-05-20T00:00:00"/>
    <x v="4"/>
    <x v="1"/>
    <d v="2026-04-30T00:00:00"/>
    <n v="20"/>
    <x v="0"/>
    <x v="0"/>
    <s v="IDR"/>
    <n v="1800000151"/>
    <n v="18315467"/>
    <s v="Pot. Gaji Kary. Penugasan SIG - UTSG 02.2026"/>
    <d v="2026-03-31T00:00:00"/>
    <n v="1800000151"/>
    <x v="3"/>
  </r>
  <r>
    <n v="100017"/>
    <x v="206"/>
    <x v="0"/>
    <n v="100003568"/>
    <n v="0"/>
    <n v="0"/>
    <d v="2026-05-06T00:00:00"/>
    <d v="2026-05-06T00:00:00"/>
    <x v="4"/>
    <x v="1"/>
    <d v="2026-02-25T00:00:00"/>
    <n v="70"/>
    <x v="5"/>
    <x v="4"/>
    <s v="IDR"/>
    <n v="100001484"/>
    <n v="12126750"/>
    <s v="PPN Sewa Tanah di Gresik (Pem. Pipa Air PT Pet"/>
    <d v="2026-02-25T00:00:00"/>
    <n v="1800000976"/>
    <x v="12"/>
  </r>
  <r>
    <n v="100018"/>
    <x v="35"/>
    <x v="1"/>
    <n v="1400000209"/>
    <n v="11125421"/>
    <s v="PAID BY CMS BANK SYARIAH INDONESIA KC SURABAYA BAS"/>
    <d v="2026-05-26T00:00:00"/>
    <d v="2026-05-26T00:00:00"/>
    <x v="4"/>
    <x v="1"/>
    <d v="2026-05-20T00:00:00"/>
    <n v="6"/>
    <x v="0"/>
    <x v="0"/>
    <s v="IDR"/>
    <n v="1800000176"/>
    <n v="14410468"/>
    <s v="Pot. Gaji Kary. Penugasan SIG - SMBR 03.2026"/>
    <d v="2026-04-20T00:00:00"/>
    <n v="1800000176"/>
    <x v="3"/>
  </r>
  <r>
    <n v="100031"/>
    <x v="42"/>
    <x v="0"/>
    <n v="1400000177"/>
    <n v="11121161"/>
    <s v="Kurang bayar penagihan Peny Air Bersih Feb 2026"/>
    <d v="2026-05-05T00:00:00"/>
    <d v="2026-05-05T00:00:00"/>
    <x v="4"/>
    <x v="1"/>
    <d v="2026-04-14T00:00:00"/>
    <n v="21"/>
    <x v="0"/>
    <x v="0"/>
    <s v="IDR"/>
    <n v="1400000150"/>
    <n v="113420"/>
    <s v="Kurang bayar penagihan Peny Air Bersih Feb 2026"/>
    <d v="2026-04-14T00:00:00"/>
    <n v="1800000106"/>
    <x v="6"/>
  </r>
  <r>
    <n v="100069"/>
    <x v="14"/>
    <x v="0"/>
    <n v="1400000179"/>
    <n v="11121161"/>
    <s v="PAID BY CMS BANK MANDIRI KC GRESIK RN 2100001978"/>
    <d v="2026-05-07T00:00:00"/>
    <d v="2026-05-07T00:00:00"/>
    <x v="4"/>
    <x v="1"/>
    <d v="2026-04-30T00:00:00"/>
    <n v="7"/>
    <x v="0"/>
    <x v="0"/>
    <s v="IDR"/>
    <n v="1800000117"/>
    <n v="436688044"/>
    <s v="Tagihan Sewa Tanah Mandiri Tuban Per. 2025 - 2029"/>
    <d v="2026-03-31T00:00:00"/>
    <n v="1800000117"/>
    <x v="7"/>
  </r>
  <r>
    <n v="100120"/>
    <x v="24"/>
    <x v="0"/>
    <n v="1400000193"/>
    <n v="11125421"/>
    <n v="1800000186"/>
    <d v="2026-05-20T00:00:00"/>
    <d v="2026-05-20T00:00:00"/>
    <x v="4"/>
    <x v="1"/>
    <d v="2026-05-31T00:00:00"/>
    <n v="-11"/>
    <x v="1"/>
    <x v="0"/>
    <s v="IDR"/>
    <n v="1800000186"/>
    <n v="5391565"/>
    <s v="Tagihan Listrik Telkomsel Bulan April 2026"/>
    <d v="2026-05-01T00:00:00"/>
    <n v="1800000186"/>
    <x v="1"/>
  </r>
  <r>
    <n v="100137"/>
    <x v="4"/>
    <x v="1"/>
    <n v="1400000180"/>
    <n v="11121871"/>
    <s v="SWEEPING SEMEN GRESIK"/>
    <d v="2026-05-08T00:00:00"/>
    <d v="2026-05-08T00:00:00"/>
    <x v="4"/>
    <x v="1"/>
    <d v="2026-04-30T00:00:00"/>
    <n v="8"/>
    <x v="0"/>
    <x v="0"/>
    <s v="IDR"/>
    <n v="1400000171"/>
    <n v="10000000000"/>
    <s v="PEMBAYARAN POKOK SHL GRESIK 26 SEPT 2018"/>
    <d v="2026-04-30T00:00:00"/>
    <n v="1800001507"/>
    <x v="2"/>
  </r>
  <r>
    <n v="100137"/>
    <x v="4"/>
    <x v="1"/>
    <n v="1400000187"/>
    <n v="11121871"/>
    <s v="SWEEPING GRESIK"/>
    <d v="2026-05-12T00:00:00"/>
    <d v="2026-05-12T00:00:00"/>
    <x v="4"/>
    <x v="1"/>
    <d v="2026-05-07T00:00:00"/>
    <n v="5"/>
    <x v="0"/>
    <x v="0"/>
    <s v="IDR"/>
    <n v="1400000180"/>
    <n v="8000000000"/>
    <s v="PEMBAYARAN POKOK SHL GRESIK 26 SEPT 2018"/>
    <d v="2026-05-07T00:00:00"/>
    <n v="1800001507"/>
    <x v="2"/>
  </r>
  <r>
    <n v="100137"/>
    <x v="4"/>
    <x v="1"/>
    <n v="1400000188"/>
    <n v="11121871"/>
    <s v="SWEEPING SEMEN GRESIK"/>
    <d v="2026-05-12T00:00:00"/>
    <d v="2026-05-12T00:00:00"/>
    <x v="4"/>
    <x v="1"/>
    <d v="2026-07-11T00:00:00"/>
    <n v="-60"/>
    <x v="1"/>
    <x v="0"/>
    <s v="IDR"/>
    <n v="1400000187"/>
    <n v="5000000000"/>
    <s v="PEMBAYARAN POKOK SHL GRESIK 26 SEPT 2018"/>
    <d v="2026-07-11T00:00:00"/>
    <n v="1800001507"/>
    <x v="2"/>
  </r>
  <r>
    <n v="100137"/>
    <x v="4"/>
    <x v="1"/>
    <n v="1400000190"/>
    <n v="11121871"/>
    <s v="SWEEPING SEMEN GRESIK"/>
    <d v="2026-05-13T00:00:00"/>
    <d v="2026-05-13T00:00:00"/>
    <x v="4"/>
    <x v="1"/>
    <d v="2026-05-12T00:00:00"/>
    <n v="1"/>
    <x v="0"/>
    <x v="0"/>
    <s v="IDR"/>
    <n v="1400000188"/>
    <n v="5000000000"/>
    <s v="PEMBAYARAN POKOK SHL GRESIK 26 SEPT 2018"/>
    <d v="2026-05-12T00:00:00"/>
    <n v="1800001507"/>
    <x v="2"/>
  </r>
  <r>
    <n v="100137"/>
    <x v="4"/>
    <x v="1"/>
    <n v="1400000197"/>
    <n v="11121161"/>
    <s v="Tagihan Listrik Blok FF3 Bulan April 2026"/>
    <d v="2026-05-21T00:00:00"/>
    <d v="2026-05-21T00:00:00"/>
    <x v="4"/>
    <x v="1"/>
    <d v="2026-05-30T00:00:00"/>
    <n v="-9"/>
    <x v="1"/>
    <x v="0"/>
    <s v="IDR"/>
    <n v="1800000190"/>
    <n v="1268614"/>
    <s v="Tagihan Listrik Blok FF3 Bulan April 2026"/>
    <d v="2026-04-30T00:00:00"/>
    <n v="1800000190"/>
    <x v="1"/>
  </r>
  <r>
    <n v="100137"/>
    <x v="4"/>
    <x v="1"/>
    <n v="1400000214"/>
    <n v="11121871"/>
    <s v="SWEEPING SEMEN GRESIK"/>
    <d v="2026-05-26T00:00:00"/>
    <d v="2026-05-26T00:00:00"/>
    <x v="4"/>
    <x v="1"/>
    <d v="2026-05-13T00:00:00"/>
    <n v="13"/>
    <x v="0"/>
    <x v="0"/>
    <s v="IDR"/>
    <n v="1400000190"/>
    <n v="30000000000"/>
    <s v="PEMBAYARAN POKOK SHL GRESIK 26 SEPT 2018"/>
    <d v="2026-05-13T00:00:00"/>
    <n v="1800001507"/>
    <x v="2"/>
  </r>
  <r>
    <n v="100144"/>
    <x v="13"/>
    <x v="1"/>
    <n v="1400000191"/>
    <n v="11121161"/>
    <s v="PAID BY CMS BANK MANDIRI KC GRESIK RN 2100001710"/>
    <d v="2026-05-18T00:00:00"/>
    <d v="2026-05-18T00:00:00"/>
    <x v="4"/>
    <x v="1"/>
    <d v="2025-08-30T00:00:00"/>
    <n v="261"/>
    <x v="2"/>
    <x v="1"/>
    <s v="IDR"/>
    <n v="1800000333"/>
    <n v="42596613"/>
    <s v="Pot. Gaji Kary. Penugasan SIG - SISI 06.2025"/>
    <d v="2025-07-31T00:00:00"/>
    <n v="1800000333"/>
    <x v="3"/>
  </r>
  <r>
    <n v="100160"/>
    <x v="103"/>
    <x v="1"/>
    <n v="1400000199"/>
    <n v="11125421"/>
    <s v="PAID BY CMS BANK SYARIAH INDONESIA KC SURABAYA BAS"/>
    <d v="2026-05-24T00:00:00"/>
    <d v="2026-05-24T00:00:00"/>
    <x v="4"/>
    <x v="1"/>
    <d v="2026-03-30T00:00:00"/>
    <n v="55"/>
    <x v="4"/>
    <x v="3"/>
    <s v="IDR"/>
    <n v="1800000059"/>
    <n v="19827100"/>
    <s v="Penagihan Penyediaan Air Bersih Januari 2026"/>
    <d v="2026-02-28T00:00:00"/>
    <n v="1800000059"/>
    <x v="6"/>
  </r>
  <r>
    <n v="100160"/>
    <x v="103"/>
    <x v="1"/>
    <n v="1400000201"/>
    <n v="11125421"/>
    <s v="PAID BY CMS BANK SYARIAH INDONESIA KC SURABAYA BAS"/>
    <d v="2026-05-25T00:00:00"/>
    <d v="2026-05-25T00:00:00"/>
    <x v="4"/>
    <x v="1"/>
    <d v="2026-04-09T00:00:00"/>
    <n v="46"/>
    <x v="4"/>
    <x v="3"/>
    <s v="IDR"/>
    <n v="1800000101"/>
    <n v="20437000"/>
    <s v="Penagihan Penyediaan Air Bersih Februari 2026"/>
    <d v="2026-03-10T00:00:00"/>
    <n v="1800000101"/>
    <x v="6"/>
  </r>
  <r>
    <n v="100162"/>
    <x v="163"/>
    <x v="1"/>
    <n v="1400000217"/>
    <n v="11125421"/>
    <s v="PAID BY CMS BANK SYARIAH INDONESIA KC SURABAYA BAS"/>
    <d v="2026-05-29T00:00:00"/>
    <d v="2026-05-29T00:00:00"/>
    <x v="4"/>
    <x v="1"/>
    <d v="2026-04-30T00:00:00"/>
    <n v="29"/>
    <x v="0"/>
    <x v="0"/>
    <s v="IDR"/>
    <n v="1800000144"/>
    <n v="6348776"/>
    <s v="Pot. Gaji Kary. Penugasan SIG - KSI 02.2026"/>
    <d v="2026-03-31T00:00:00"/>
    <n v="1800000144"/>
    <x v="3"/>
  </r>
  <r>
    <n v="100522"/>
    <x v="124"/>
    <x v="1"/>
    <n v="1400000175"/>
    <n v="11121161"/>
    <s v="PAID BY CMS BANK MANDIRI KC GRESIK RN 2100001915"/>
    <d v="2026-05-05T00:00:00"/>
    <d v="2026-05-05T00:00:00"/>
    <x v="4"/>
    <x v="1"/>
    <d v="2026-03-02T00:00:00"/>
    <n v="64"/>
    <x v="5"/>
    <x v="4"/>
    <s v="IDR"/>
    <n v="1800000024"/>
    <n v="4795660"/>
    <s v="Pot. Gaji Kary. Penugasan SIG - SKI 12.2025"/>
    <d v="2026-01-31T00:00:00"/>
    <n v="1800000024"/>
    <x v="3"/>
  </r>
  <r>
    <n v="100522"/>
    <x v="124"/>
    <x v="1"/>
    <n v="1400000176"/>
    <n v="11121161"/>
    <s v="PAID BY CMS BANK MANDIRI KC GRESIK RN 2100001939"/>
    <d v="2026-05-05T00:00:00"/>
    <d v="2026-05-05T00:00:00"/>
    <x v="4"/>
    <x v="1"/>
    <d v="2026-03-30T00:00:00"/>
    <n v="36"/>
    <x v="4"/>
    <x v="3"/>
    <s v="IDR"/>
    <n v="1800000078"/>
    <n v="5414520"/>
    <s v="Pot. Gaji Kary. Penugasan SIG - SKI 01.2026"/>
    <d v="2026-02-28T00:00:00"/>
    <n v="1800000078"/>
    <x v="3"/>
  </r>
  <r>
    <n v="100590"/>
    <x v="46"/>
    <x v="1"/>
    <n v="1400000198"/>
    <n v="11125421"/>
    <s v="PAID BY CMS BANK SYARIAH INDONESIA KC SURABAYA BAS"/>
    <d v="2026-05-22T00:00:00"/>
    <d v="2026-05-22T00:00:00"/>
    <x v="4"/>
    <x v="1"/>
    <d v="2026-04-30T00:00:00"/>
    <n v="22"/>
    <x v="0"/>
    <x v="0"/>
    <s v="IDR"/>
    <n v="1800000154"/>
    <n v="6522018"/>
    <s v="Pot. Gaji Kary. Penugasan SIG - SII 02.2026"/>
    <d v="2026-03-31T00:00:00"/>
    <n v="1800000154"/>
    <x v="3"/>
  </r>
  <r>
    <n v="100590"/>
    <x v="46"/>
    <x v="1"/>
    <n v="1400000200"/>
    <n v="11125421"/>
    <s v="PAID BY CMS BANK SYARIAH INDONESIA KC SURABAYA BAS"/>
    <d v="2026-05-25T00:00:00"/>
    <d v="2026-05-25T00:00:00"/>
    <x v="4"/>
    <x v="1"/>
    <d v="2026-05-20T00:00:00"/>
    <n v="5"/>
    <x v="0"/>
    <x v="0"/>
    <s v="IDR"/>
    <n v="1800000182"/>
    <n v="6538185"/>
    <s v="Pot. Gaji Kary. Penugasan SIG - SII 03.2026"/>
    <d v="2026-04-20T00:00:00"/>
    <n v="1800000182"/>
    <x v="3"/>
  </r>
  <r>
    <n v="100797"/>
    <x v="8"/>
    <x v="1"/>
    <n v="1400000189"/>
    <n v="11125421"/>
    <s v="PAID BY CMS BANK SYARIAH INDONESIA KC SURABAYA BAS"/>
    <d v="2026-05-13T00:00:00"/>
    <d v="2026-05-13T00:00:00"/>
    <x v="4"/>
    <x v="1"/>
    <d v="2026-04-30T00:00:00"/>
    <n v="13"/>
    <x v="0"/>
    <x v="0"/>
    <s v="IDR"/>
    <n v="1800000145"/>
    <n v="26166372"/>
    <s v="Pot. Gaji Kary. Penugasan SIG - SIB 02.2026"/>
    <d v="2026-03-31T00:00:00"/>
    <n v="1800000145"/>
    <x v="3"/>
  </r>
  <r>
    <n v="100797"/>
    <x v="8"/>
    <x v="1"/>
    <n v="1400000207"/>
    <n v="11125421"/>
    <s v="PAID BY CMS BANK SYARIAH INDONESIA KC SURABAYA BAS"/>
    <d v="2026-05-25T00:00:00"/>
    <d v="2026-05-25T00:00:00"/>
    <x v="4"/>
    <x v="1"/>
    <d v="2026-05-20T00:00:00"/>
    <n v="5"/>
    <x v="0"/>
    <x v="0"/>
    <s v="IDR"/>
    <n v="1800000173"/>
    <n v="26452411"/>
    <s v="Pot. Gaji Kary. Penugasan SIG - SIB 03.2026"/>
    <d v="2026-04-20T00:00:00"/>
    <n v="1800000173"/>
    <x v="3"/>
  </r>
  <r>
    <n v="101284"/>
    <x v="54"/>
    <x v="1"/>
    <n v="1400000181"/>
    <n v="11125421"/>
    <s v="PAID BY CMS BANK SYARIAH INDONESIA KC SURABAYA BAS"/>
    <d v="2026-05-08T00:00:00"/>
    <d v="2026-05-08T00:00:00"/>
    <x v="4"/>
    <x v="1"/>
    <d v="2026-01-25T00:00:00"/>
    <n v="103"/>
    <x v="3"/>
    <x v="2"/>
    <s v="IDR"/>
    <n v="1800000590"/>
    <n v="3945500"/>
    <s v="Penagihan Penyediaan Air Proses Sept - Des 2025"/>
    <d v="2025-12-26T00:00:00"/>
    <n v="1800000590"/>
    <x v="6"/>
  </r>
  <r>
    <n v="101284"/>
    <x v="54"/>
    <x v="1"/>
    <n v="1400000183"/>
    <n v="11121161"/>
    <s v="Pot. Gaji Kary. Penugasan SI - SMI 07.2023"/>
    <d v="2026-05-11T00:00:00"/>
    <d v="2026-05-11T00:00:00"/>
    <x v="4"/>
    <x v="1"/>
    <d v="2023-09-30T00:00:00"/>
    <n v="954"/>
    <x v="6"/>
    <x v="5"/>
    <s v="IDR"/>
    <n v="1800000449"/>
    <n v="4639345"/>
    <s v="Pot. Gaji Kary. Penugasan SI - SMI 07.2023"/>
    <d v="2023-08-31T00:00:00"/>
    <n v="1800000449"/>
    <x v="3"/>
  </r>
  <r>
    <n v="101284"/>
    <x v="54"/>
    <x v="1"/>
    <n v="1400000184"/>
    <n v="11121161"/>
    <s v="Tagihan Pem. Listrik Gresik SMI Agustus 2023"/>
    <d v="2026-05-11T00:00:00"/>
    <d v="2026-05-11T00:00:00"/>
    <x v="4"/>
    <x v="1"/>
    <d v="2023-10-30T00:00:00"/>
    <n v="924"/>
    <x v="6"/>
    <x v="5"/>
    <s v="IDR"/>
    <n v="1800000516"/>
    <n v="12327294"/>
    <s v="Tagihan Pem. Listrik Gresik SMI Agustus 2023"/>
    <d v="2023-09-30T00:00:00"/>
    <n v="1800000516"/>
    <x v="1"/>
  </r>
  <r>
    <n v="101284"/>
    <x v="54"/>
    <x v="1"/>
    <n v="1400000185"/>
    <n v="11125421"/>
    <n v="1800000161"/>
    <d v="2026-05-12T00:00:00"/>
    <d v="2026-05-12T00:00:00"/>
    <x v="4"/>
    <x v="1"/>
    <d v="2026-04-30T00:00:00"/>
    <n v="12"/>
    <x v="0"/>
    <x v="0"/>
    <s v="IDR"/>
    <n v="1800000161"/>
    <n v="894452"/>
    <s v="Tagihan Listrik ATM Mandiri GUSI Bulan Jan 2026"/>
    <d v="2026-03-31T00:00:00"/>
    <n v="1800000161"/>
    <x v="1"/>
  </r>
  <r>
    <n v="101284"/>
    <x v="54"/>
    <x v="1"/>
    <n v="1400000186"/>
    <n v="11125421"/>
    <n v="1800000163"/>
    <d v="2026-05-12T00:00:00"/>
    <d v="2026-05-12T00:00:00"/>
    <x v="4"/>
    <x v="1"/>
    <d v="2026-04-30T00:00:00"/>
    <n v="12"/>
    <x v="0"/>
    <x v="0"/>
    <s v="IDR"/>
    <n v="1800000163"/>
    <n v="597311"/>
    <s v="Tagihan Listrik ATM Mandiri GUSI Bulan Mar 2026"/>
    <d v="2026-03-31T00:00:00"/>
    <n v="1800000163"/>
    <x v="1"/>
  </r>
  <r>
    <n v="101284"/>
    <x v="54"/>
    <x v="1"/>
    <n v="1400000192"/>
    <n v="11125421"/>
    <n v="1800000189"/>
    <d v="2026-05-19T00:00:00"/>
    <d v="2026-05-19T00:00:00"/>
    <x v="4"/>
    <x v="1"/>
    <d v="2026-05-30T00:00:00"/>
    <n v="-11"/>
    <x v="1"/>
    <x v="0"/>
    <s v="IDR"/>
    <n v="1800000189"/>
    <n v="728739"/>
    <s v="Tagihan Listrik Kopi Kilen Bulan April 2026"/>
    <d v="2026-04-30T00:00:00"/>
    <n v="1800000189"/>
    <x v="1"/>
  </r>
  <r>
    <n v="101284"/>
    <x v="54"/>
    <x v="1"/>
    <n v="1400000202"/>
    <n v="11125421"/>
    <n v="1800000061"/>
    <d v="2026-05-25T00:00:00"/>
    <d v="2026-05-25T00:00:00"/>
    <x v="4"/>
    <x v="1"/>
    <d v="2026-03-30T00:00:00"/>
    <n v="56"/>
    <x v="4"/>
    <x v="3"/>
    <s v="IDR"/>
    <n v="1800000061"/>
    <n v="742072"/>
    <s v="Tagihan Listrik Kopi Kilen Bulan Februari 2026"/>
    <d v="2026-02-28T00:00:00"/>
    <n v="1800000061"/>
    <x v="1"/>
  </r>
  <r>
    <n v="101284"/>
    <x v="54"/>
    <x v="1"/>
    <n v="1400000203"/>
    <n v="11125421"/>
    <n v="1800000136"/>
    <d v="2026-05-25T00:00:00"/>
    <d v="2026-05-25T00:00:00"/>
    <x v="4"/>
    <x v="1"/>
    <d v="2026-04-30T00:00:00"/>
    <n v="25"/>
    <x v="0"/>
    <x v="0"/>
    <s v="IDR"/>
    <n v="1800000136"/>
    <n v="671596"/>
    <s v="Tagihan Listrik Kopi Kilen Bulan Maret 2026"/>
    <d v="2026-03-31T00:00:00"/>
    <n v="1800000136"/>
    <x v="1"/>
  </r>
  <r>
    <n v="101284"/>
    <x v="54"/>
    <x v="1"/>
    <n v="1400000206"/>
    <n v="11121161"/>
    <s v="Tagihan Air Bersih SMI - Juli 23"/>
    <d v="2026-05-25T00:00:00"/>
    <d v="2026-05-25T00:00:00"/>
    <x v="4"/>
    <x v="1"/>
    <d v="2023-08-30T00:00:00"/>
    <n v="999"/>
    <x v="6"/>
    <x v="5"/>
    <s v="IDR"/>
    <n v="1800000419"/>
    <n v="48738969"/>
    <s v="Tagihan Air Bersih SMI - Juli 23"/>
    <d v="2023-07-31T00:00:00"/>
    <n v="1800000419"/>
    <x v="6"/>
  </r>
  <r>
    <n v="101284"/>
    <x v="54"/>
    <x v="1"/>
    <n v="1400000218"/>
    <n v="11125421"/>
    <n v="1800000187"/>
    <d v="2026-05-30T00:00:00"/>
    <d v="2026-05-30T00:00:00"/>
    <x v="4"/>
    <x v="1"/>
    <d v="2026-05-30T00:00:00"/>
    <n v="0"/>
    <x v="0"/>
    <x v="0"/>
    <s v="IDR"/>
    <n v="1800000187"/>
    <n v="348914"/>
    <s v="Tagihan Listrik Lantai 3 dan 4 Bulan April 2026"/>
    <d v="2026-04-30T00:00:00"/>
    <n v="1800000187"/>
    <x v="1"/>
  </r>
  <r>
    <n v="101305"/>
    <x v="9"/>
    <x v="1"/>
    <n v="1400000194"/>
    <n v="11121161"/>
    <s v="PAID BY CMS BANK MANDIRI KC GRESIK RN 2100002021"/>
    <d v="2026-05-20T00:00:00"/>
    <d v="2026-05-20T00:00:00"/>
    <x v="4"/>
    <x v="1"/>
    <d v="2026-05-20T00:00:00"/>
    <n v="0"/>
    <x v="0"/>
    <x v="0"/>
    <s v="IDR"/>
    <n v="1800000174"/>
    <n v="8627670"/>
    <s v="Pot. Gaji Kary. Penugasan SIG - SID 03.2026"/>
    <d v="2026-04-20T00:00:00"/>
    <n v="1800000174"/>
    <x v="3"/>
  </r>
  <r>
    <n v="101398"/>
    <x v="48"/>
    <x v="1"/>
    <n v="1400000196"/>
    <n v="11121161"/>
    <s v="Pot. Gaji Kary. Penugasan SIG - SBI 10-11 2025"/>
    <d v="2026-05-21T00:00:00"/>
    <d v="2026-05-21T00:00:00"/>
    <x v="4"/>
    <x v="1"/>
    <d v="2026-01-30T00:00:00"/>
    <n v="111"/>
    <x v="3"/>
    <x v="2"/>
    <s v="IDR"/>
    <n v="1800000574"/>
    <n v="8921138"/>
    <s v="Pot. Gaji Kary. Penugasan SIG - SBI 11.2025"/>
    <d v="2025-12-31T00:00:00"/>
    <n v="1800000574"/>
    <x v="3"/>
  </r>
  <r>
    <n v="101398"/>
    <x v="48"/>
    <x v="1"/>
    <n v="1400000196"/>
    <n v="11121161"/>
    <s v="Pot. Gaji Kary. Penugasan SIG - SBI 10-11 2025"/>
    <d v="2026-05-21T00:00:00"/>
    <d v="2026-05-21T00:00:00"/>
    <x v="4"/>
    <x v="1"/>
    <d v="2025-12-30T00:00:00"/>
    <n v="142"/>
    <x v="2"/>
    <x v="1"/>
    <s v="IDR"/>
    <n v="1800000526"/>
    <n v="8921138"/>
    <s v="Pot. Gaji Kary. Penugasan SIG - SBI 10.2025"/>
    <d v="2025-11-30T00:00:00"/>
    <n v="1800000526"/>
    <x v="3"/>
  </r>
  <r>
    <n v="101526"/>
    <x v="59"/>
    <x v="0"/>
    <n v="1400000204"/>
    <n v="11121161"/>
    <s v="Biaya Pengujian Permeability Beton"/>
    <d v="2026-05-31T00:00:00"/>
    <d v="2026-05-31T00:00:00"/>
    <x v="4"/>
    <x v="1"/>
    <d v="2026-06-30T00:00:00"/>
    <n v="-30"/>
    <x v="1"/>
    <x v="0"/>
    <s v="IDR"/>
    <n v="1800000261"/>
    <n v="3104320"/>
    <s v="Biaya Pengujian Permeability Beton"/>
    <d v="2026-05-31T00:00:00"/>
    <n v="1800000261"/>
    <x v="11"/>
  </r>
  <r>
    <n v="102011"/>
    <x v="230"/>
    <x v="0"/>
    <n v="1400000205"/>
    <n v="11121161"/>
    <s v="bayar biaya Pengujian Kuat Tekan Paving"/>
    <d v="2026-05-25T00:00:00"/>
    <d v="2026-05-25T00:00:00"/>
    <x v="4"/>
    <x v="1"/>
    <d v="2026-05-22T00:00:00"/>
    <n v="3"/>
    <x v="0"/>
    <x v="0"/>
    <s v="IDR"/>
    <n v="1800000260"/>
    <n v="183120"/>
    <s v="Biaya Pengujian Kuat Tekan Paving"/>
    <d v="2026-05-22T00:00:00"/>
    <n v="1800000260"/>
    <x v="11"/>
  </r>
  <r>
    <n v="100001"/>
    <x v="23"/>
    <x v="1"/>
    <n v="1400052011"/>
    <n v="11121161"/>
    <s v="PAID BY CMS BANK MANDIRI KC GRESIK RN 7100001190"/>
    <d v="2026-05-29T00:00:00"/>
    <d v="2026-05-29T00:00:00"/>
    <x v="4"/>
    <x v="1"/>
    <d v="2026-05-30T00:00:00"/>
    <n v="-1"/>
    <x v="1"/>
    <x v="0"/>
    <s v="IDR"/>
    <n v="1800000242"/>
    <n v="454024"/>
    <s v="TAGIHAN LISTRIK KOPERASI KONSUMEN KWSG - APR 26"/>
    <d v="2026-04-30T00:00:00"/>
    <n v="1800000242"/>
    <x v="1"/>
  </r>
  <r>
    <n v="100002"/>
    <x v="26"/>
    <x v="1"/>
    <n v="1400049946"/>
    <n v="11121161"/>
    <s v="PAID BY CMS BANK MANDIRI KC GRESIK RN 7100001004"/>
    <d v="2026-05-21T00:00:00"/>
    <d v="2026-05-21T00:00:00"/>
    <x v="4"/>
    <x v="1"/>
    <d v="2026-03-02T00:00:00"/>
    <n v="80"/>
    <x v="5"/>
    <x v="4"/>
    <s v="IDR"/>
    <n v="1800000008"/>
    <n v="216115"/>
    <s v="Tagihan Air Sanitasi SWAB - Des 2025"/>
    <d v="2026-01-31T00:00:00"/>
    <n v="1800000008"/>
    <x v="6"/>
  </r>
  <r>
    <n v="100002"/>
    <x v="26"/>
    <x v="1"/>
    <n v="1400049947"/>
    <n v="11121161"/>
    <s v="PAID BY CMS BANK MANDIRI KC GRESIK RN 7100001006"/>
    <d v="2026-05-21T00:00:00"/>
    <d v="2026-05-21T00:00:00"/>
    <x v="4"/>
    <x v="1"/>
    <d v="2026-03-02T00:00:00"/>
    <n v="80"/>
    <x v="5"/>
    <x v="4"/>
    <s v="IDR"/>
    <n v="1800000011"/>
    <n v="4917010"/>
    <s v="TAGIHAN LISTRIK SWABINA DEC-25"/>
    <d v="2026-01-31T00:00:00"/>
    <n v="1800000011"/>
    <x v="1"/>
  </r>
  <r>
    <n v="100011"/>
    <x v="43"/>
    <x v="1"/>
    <n v="1400045885"/>
    <n v="11121161"/>
    <s v="PAID BY CMS BANK MANDIRI KC GRESIK RN 7100001056"/>
    <d v="2026-05-05T00:00:00"/>
    <d v="2026-05-05T00:00:00"/>
    <x v="4"/>
    <x v="1"/>
    <d v="2026-03-30T00:00:00"/>
    <n v="36"/>
    <x v="4"/>
    <x v="3"/>
    <s v="IDR"/>
    <n v="1800000125"/>
    <n v="25603292"/>
    <s v="TAGIHAN LISTRIK UTSG JANUARI 2026"/>
    <d v="2026-02-28T00:00:00"/>
    <n v="1800000125"/>
    <x v="1"/>
  </r>
  <r>
    <n v="100011"/>
    <x v="43"/>
    <x v="1"/>
    <n v="1400049686"/>
    <n v="11121161"/>
    <s v="PAID BY CMS BANK MANDIRI KC GRESIK RN 7100001132"/>
    <d v="2026-05-20T00:00:00"/>
    <d v="2026-05-20T00:00:00"/>
    <x v="4"/>
    <x v="1"/>
    <d v="2026-04-30T00:00:00"/>
    <n v="20"/>
    <x v="0"/>
    <x v="0"/>
    <s v="IDR"/>
    <n v="1800000214"/>
    <n v="21848654"/>
    <s v="TAGIHAN LISTRIK UTSG FEBRUARI 2026"/>
    <d v="2026-03-31T00:00:00"/>
    <n v="1800000214"/>
    <x v="1"/>
  </r>
  <r>
    <n v="100028"/>
    <x v="3"/>
    <x v="0"/>
    <n v="1400046739"/>
    <n v="11125421"/>
    <s v="PAID BY CMS BANK SYARIAH INDONESIA KC SURABAYA BAS"/>
    <d v="2026-05-08T00:00:00"/>
    <d v="2026-05-08T00:00:00"/>
    <x v="4"/>
    <x v="1"/>
    <d v="2026-05-30T00:00:00"/>
    <n v="-22"/>
    <x v="1"/>
    <x v="0"/>
    <s v="IDR"/>
    <n v="1800000241"/>
    <n v="2734604"/>
    <s v="TAGIHAN LISTRIK BANK BNI 46 - APR 26"/>
    <d v="2026-04-30T00:00:00"/>
    <n v="1800000241"/>
    <x v="1"/>
  </r>
  <r>
    <n v="100031"/>
    <x v="42"/>
    <x v="0"/>
    <n v="1400045884"/>
    <n v="11121161"/>
    <s v="PAID BY CMS BANK MANDIRI KC GRESIK RN 7100001134"/>
    <d v="2026-05-05T00:00:00"/>
    <d v="2026-05-05T00:00:00"/>
    <x v="4"/>
    <x v="1"/>
    <d v="2026-04-30T00:00:00"/>
    <n v="5"/>
    <x v="0"/>
    <x v="0"/>
    <s v="IDR"/>
    <n v="1800000197"/>
    <n v="212338"/>
    <s v="Tagihan Listrik DAB Februari 2026"/>
    <d v="2026-03-31T00:00:00"/>
    <n v="1800000197"/>
    <x v="1"/>
  </r>
  <r>
    <n v="100142"/>
    <x v="45"/>
    <x v="0"/>
    <n v="1400049608"/>
    <n v="11121161"/>
    <s v="TAGIHAN LISTRIK INDOSAT MARET 2026"/>
    <d v="2026-05-20T00:00:00"/>
    <d v="2026-05-20T00:00:00"/>
    <x v="4"/>
    <x v="1"/>
    <d v="2026-05-31T00:00:00"/>
    <n v="-11"/>
    <x v="1"/>
    <x v="0"/>
    <s v="IDR"/>
    <n v="1800000238"/>
    <n v="1803180"/>
    <s v="TAGIHAN LISTRIK INDOSAT MARET 2026"/>
    <d v="2026-05-01T00:00:00"/>
    <n v="1800000238"/>
    <x v="1"/>
  </r>
  <r>
    <n v="100146"/>
    <x v="2"/>
    <x v="0"/>
    <n v="1400046991"/>
    <n v="11125421"/>
    <s v="PAID BY CMS BANK SYARIAH INDONESIA KC SURABAYA BAS"/>
    <d v="2026-05-09T00:00:00"/>
    <d v="2026-05-09T00:00:00"/>
    <x v="4"/>
    <x v="1"/>
    <d v="2026-04-30T00:00:00"/>
    <n v="9"/>
    <x v="0"/>
    <x v="0"/>
    <s v="IDR"/>
    <n v="1800000173"/>
    <n v="20764827"/>
    <s v="Biaya Pemusnahan Limbah FA-BA ex PT KMA"/>
    <d v="2026-03-31T00:00:00"/>
    <n v="1800000173"/>
    <x v="0"/>
  </r>
  <r>
    <n v="100331"/>
    <x v="136"/>
    <x v="0"/>
    <n v="1400050973"/>
    <n v="11121161"/>
    <s v="UM GS APR26 - SMP N 3 Tuban"/>
    <d v="2026-05-25T00:00:00"/>
    <d v="2026-05-25T00:00:00"/>
    <x v="4"/>
    <x v="1"/>
    <d v="2026-05-08T00:00:00"/>
    <n v="17"/>
    <x v="0"/>
    <x v="0"/>
    <s v="IDR"/>
    <n v="1800000293"/>
    <n v="2000000"/>
    <s v="PENDAPATAN GRAHA SANDIYA APRIL 2026"/>
    <d v="2026-05-08T00:00:00"/>
    <n v="1800000293"/>
    <x v="7"/>
  </r>
  <r>
    <n v="100376"/>
    <x v="231"/>
    <x v="0"/>
    <n v="1400050971"/>
    <n v="11121161"/>
    <s v="UM GS APR26 - SMPIT AL-Uswah Tuban"/>
    <d v="2026-05-25T00:00:00"/>
    <d v="2026-05-25T00:00:00"/>
    <x v="4"/>
    <x v="1"/>
    <d v="2026-05-08T00:00:00"/>
    <n v="17"/>
    <x v="0"/>
    <x v="0"/>
    <s v="IDR"/>
    <n v="1800000296"/>
    <n v="2000000"/>
    <s v="PENDAPATAN GRAHA SANDIYA APRIL 2026"/>
    <d v="2026-05-08T00:00:00"/>
    <n v="1800000296"/>
    <x v="7"/>
  </r>
  <r>
    <n v="100621"/>
    <x v="82"/>
    <x v="0"/>
    <n v="1400051308"/>
    <n v="11125421"/>
    <s v="PAID BY CMS BANK SYARIAH INDONESIA KC SURABAYA BAS"/>
    <d v="2026-05-26T00:00:00"/>
    <d v="2026-05-26T00:00:00"/>
    <x v="4"/>
    <x v="1"/>
    <d v="2026-05-30T00:00:00"/>
    <n v="-4"/>
    <x v="1"/>
    <x v="0"/>
    <s v="IDR"/>
    <n v="1800000283"/>
    <n v="23887677"/>
    <s v="Biaya Pemusnahan Limbah FA-BA ex PT SWM"/>
    <d v="2026-04-30T00:00:00"/>
    <n v="1800000283"/>
    <x v="0"/>
  </r>
  <r>
    <n v="100622"/>
    <x v="25"/>
    <x v="0"/>
    <n v="1400047619"/>
    <n v="11125421"/>
    <s v="PAID BY CMS BANK SYARIAH INDONESIA KC SURABAYA BAS"/>
    <d v="2026-05-12T00:00:00"/>
    <d v="2026-05-12T00:00:00"/>
    <x v="4"/>
    <x v="1"/>
    <d v="2026-03-02T00:00:00"/>
    <n v="71"/>
    <x v="5"/>
    <x v="4"/>
    <s v="IDR"/>
    <n v="1800000050"/>
    <n v="4776816"/>
    <s v="Biaya Pemusnahan Limbah Bottom Ash ex PT TJS"/>
    <d v="2026-01-31T00:00:00"/>
    <n v="1800000050"/>
    <x v="0"/>
  </r>
  <r>
    <n v="100622"/>
    <x v="25"/>
    <x v="0"/>
    <n v="1400047620"/>
    <n v="11125421"/>
    <s v="PAID BY CMS BANK SYARIAH INDONESIA KC SURABAYA BAS"/>
    <d v="2026-05-12T00:00:00"/>
    <d v="2026-05-12T00:00:00"/>
    <x v="4"/>
    <x v="1"/>
    <d v="2026-03-02T00:00:00"/>
    <n v="71"/>
    <x v="5"/>
    <x v="4"/>
    <s v="IDR"/>
    <n v="1800000051"/>
    <n v="22208750"/>
    <s v="Biaya Pemusnahan Limbah Sludge Paper ex PT TJS"/>
    <d v="2026-01-31T00:00:00"/>
    <n v="1800000051"/>
    <x v="0"/>
  </r>
  <r>
    <n v="100712"/>
    <x v="51"/>
    <x v="0"/>
    <n v="1400049685"/>
    <n v="11121161"/>
    <s v="PAID BY CMS BANK MANDIRI KC GRESIK RN 7100001152"/>
    <d v="2026-05-20T00:00:00"/>
    <d v="2026-05-20T00:00:00"/>
    <x v="4"/>
    <x v="1"/>
    <d v="2026-05-30T00:00:00"/>
    <n v="-10"/>
    <x v="1"/>
    <x v="0"/>
    <s v="IDR"/>
    <n v="1800000247"/>
    <n v="3122196"/>
    <s v="Biaya Pemusnahan Limbah FA-BA ex PT ANT"/>
    <d v="2026-04-30T00:00:00"/>
    <n v="1800000247"/>
    <x v="0"/>
  </r>
  <r>
    <n v="100733"/>
    <x v="49"/>
    <x v="0"/>
    <n v="1400050954"/>
    <n v="11125421"/>
    <s v="PAID BY CMS BANK SYARIAH INDONESIA KC SURABAYA BAS"/>
    <d v="2026-05-25T00:00:00"/>
    <d v="2026-05-25T00:00:00"/>
    <x v="4"/>
    <x v="1"/>
    <d v="2026-05-30T00:00:00"/>
    <n v="-5"/>
    <x v="1"/>
    <x v="0"/>
    <s v="IDR"/>
    <n v="1800000258"/>
    <n v="21501340"/>
    <s v="Biaya Pemusnahan Limbah Sludge IPAL ex PT JSLH"/>
    <d v="2026-04-30T00:00:00"/>
    <n v="1800000258"/>
    <x v="0"/>
  </r>
  <r>
    <n v="100733"/>
    <x v="49"/>
    <x v="0"/>
    <n v="1400050955"/>
    <n v="11125421"/>
    <s v="PAID BY CMS BANK SYARIAH INDONESIA KC SURABAYA BAS"/>
    <d v="2026-05-25T00:00:00"/>
    <d v="2026-05-25T00:00:00"/>
    <x v="4"/>
    <x v="1"/>
    <d v="2026-05-30T00:00:00"/>
    <n v="-5"/>
    <x v="1"/>
    <x v="0"/>
    <s v="IDR"/>
    <n v="1800000257"/>
    <n v="24775700"/>
    <s v="Biaya Pemusnahan Limbah Karbon Aktif ex PT JSLH"/>
    <d v="2026-04-30T00:00:00"/>
    <n v="1800000257"/>
    <x v="0"/>
  </r>
  <r>
    <n v="100733"/>
    <x v="49"/>
    <x v="0"/>
    <n v="1400050956"/>
    <n v="11125421"/>
    <s v="PAID BY CMS BANK SYARIAH INDONESIA KC SURABAYA BAS"/>
    <d v="2026-05-25T00:00:00"/>
    <d v="2026-05-25T00:00:00"/>
    <x v="4"/>
    <x v="1"/>
    <d v="2026-05-30T00:00:00"/>
    <n v="-5"/>
    <x v="1"/>
    <x v="0"/>
    <s v="IDR"/>
    <n v="1800000256"/>
    <n v="113364251"/>
    <s v="Biaya Pemusnahan Limbah FA-BA ex PT JLSH"/>
    <d v="2026-04-30T00:00:00"/>
    <n v="1800000256"/>
    <x v="0"/>
  </r>
  <r>
    <n v="101082"/>
    <x v="7"/>
    <x v="0"/>
    <n v="1400049458"/>
    <n v="11123101"/>
    <s v="PT METATU NUSANTARA JAYA"/>
    <d v="2026-05-19T00:00:00"/>
    <d v="2026-05-19T00:00:00"/>
    <x v="4"/>
    <x v="1"/>
    <d v="2025-12-30T00:00:00"/>
    <n v="140"/>
    <x v="2"/>
    <x v="1"/>
    <s v="IDR"/>
    <n v="1800000778"/>
    <n v="269968257"/>
    <s v="Biaya Pemusnahan Limbah FA-BA ex PT MNJ"/>
    <d v="2025-11-30T00:00:00"/>
    <n v="1800000778"/>
    <x v="0"/>
  </r>
  <r>
    <n v="101082"/>
    <x v="7"/>
    <x v="0"/>
    <n v="1400049458"/>
    <n v="11123101"/>
    <s v="PT METATU NUSANTARA JAYA"/>
    <d v="2026-05-19T00:00:00"/>
    <d v="2026-05-19T00:00:00"/>
    <x v="4"/>
    <x v="1"/>
    <d v="2025-11-30T00:00:00"/>
    <n v="170"/>
    <x v="2"/>
    <x v="1"/>
    <s v="IDR"/>
    <n v="1800000735"/>
    <n v="65373840"/>
    <s v="Biaya Pemusnahan Limbah Sludge NonB3 ex PT MNJ"/>
    <d v="2025-10-31T00:00:00"/>
    <n v="1800000735"/>
    <x v="0"/>
  </r>
  <r>
    <n v="101082"/>
    <x v="7"/>
    <x v="0"/>
    <n v="1400049458"/>
    <n v="11123101"/>
    <s v="PT METATU NUSANTARA JAYA"/>
    <d v="2026-05-19T00:00:00"/>
    <d v="2026-05-19T00:00:00"/>
    <x v="4"/>
    <x v="1"/>
    <d v="2025-12-30T00:00:00"/>
    <n v="140"/>
    <x v="2"/>
    <x v="1"/>
    <s v="IDR"/>
    <n v="1800000785"/>
    <n v="63882720"/>
    <s v="Biaya Pemusnahan Limbah Sludge Non B3 ex PT MNJ"/>
    <d v="2025-11-30T00:00:00"/>
    <n v="1800000785"/>
    <x v="0"/>
  </r>
  <r>
    <n v="101082"/>
    <x v="7"/>
    <x v="0"/>
    <n v="1400049458"/>
    <n v="11123101"/>
    <s v="PT METATU NUSANTARA JAYA"/>
    <d v="2026-05-19T00:00:00"/>
    <d v="2026-05-19T00:00:00"/>
    <x v="4"/>
    <x v="1"/>
    <d v="2026-01-30T00:00:00"/>
    <n v="109"/>
    <x v="3"/>
    <x v="2"/>
    <s v="IDR"/>
    <n v="1800000857"/>
    <n v="61354356"/>
    <s v="Biaya Pemusnahan Limbah Glyserin Pitch ex PT MNJ"/>
    <d v="2025-12-31T00:00:00"/>
    <n v="1800000857"/>
    <x v="0"/>
  </r>
  <r>
    <n v="101082"/>
    <x v="7"/>
    <x v="0"/>
    <n v="1400049458"/>
    <n v="11123101"/>
    <s v="PT METATU NUSANTARA JAYA"/>
    <d v="2026-05-19T00:00:00"/>
    <d v="2026-05-19T00:00:00"/>
    <x v="4"/>
    <x v="1"/>
    <d v="2025-11-30T00:00:00"/>
    <n v="170"/>
    <x v="2"/>
    <x v="1"/>
    <s v="IDR"/>
    <n v="1800000734"/>
    <n v="57061500"/>
    <s v="Biaya Pemusnahan Limbah Sludge IPAL ex PT MNJ"/>
    <d v="2025-10-31T00:00:00"/>
    <n v="1800000734"/>
    <x v="0"/>
  </r>
  <r>
    <n v="101082"/>
    <x v="7"/>
    <x v="0"/>
    <n v="1400049458"/>
    <n v="11123101"/>
    <s v="PT METATU NUSANTARA JAYA"/>
    <d v="2026-05-19T00:00:00"/>
    <d v="2026-05-19T00:00:00"/>
    <x v="4"/>
    <x v="1"/>
    <d v="2025-12-30T00:00:00"/>
    <n v="140"/>
    <x v="2"/>
    <x v="1"/>
    <s v="IDR"/>
    <n v="1800000784"/>
    <n v="56805350"/>
    <s v="Biaya Pemusnahan Limbah Sludge IPAL ex PT MNJ"/>
    <d v="2025-11-30T00:00:00"/>
    <n v="1800000784"/>
    <x v="0"/>
  </r>
  <r>
    <n v="101082"/>
    <x v="7"/>
    <x v="0"/>
    <n v="1400049458"/>
    <n v="11123101"/>
    <s v="PT METATU NUSANTARA JAYA"/>
    <d v="2026-05-19T00:00:00"/>
    <d v="2026-05-19T00:00:00"/>
    <x v="4"/>
    <x v="1"/>
    <d v="2025-12-30T00:00:00"/>
    <n v="140"/>
    <x v="2"/>
    <x v="1"/>
    <s v="IDR"/>
    <n v="1800000779"/>
    <n v="54728464"/>
    <s v="Biaya Pemusnahan Limbah Glyserin Pitch ex PT MNJ"/>
    <d v="2025-11-30T00:00:00"/>
    <n v="1800000779"/>
    <x v="0"/>
  </r>
  <r>
    <n v="101082"/>
    <x v="7"/>
    <x v="0"/>
    <n v="1400049458"/>
    <n v="11123101"/>
    <s v="PT METATU NUSANTARA JAYA"/>
    <d v="2026-05-19T00:00:00"/>
    <d v="2026-05-19T00:00:00"/>
    <x v="4"/>
    <x v="1"/>
    <d v="2026-01-30T00:00:00"/>
    <n v="109"/>
    <x v="3"/>
    <x v="2"/>
    <s v="IDR"/>
    <n v="1800000864"/>
    <n v="47794320"/>
    <s v="Biaya Pemusnahan Limbah Sludge Non B3 ex PT MNJ"/>
    <d v="2025-12-31T00:00:00"/>
    <n v="1800000864"/>
    <x v="0"/>
  </r>
  <r>
    <n v="101082"/>
    <x v="7"/>
    <x v="0"/>
    <n v="1400049458"/>
    <n v="11123101"/>
    <s v="PT METATU NUSANTARA JAYA"/>
    <d v="2026-05-19T00:00:00"/>
    <d v="2026-05-19T00:00:00"/>
    <x v="4"/>
    <x v="1"/>
    <d v="2025-11-30T00:00:00"/>
    <n v="170"/>
    <x v="2"/>
    <x v="1"/>
    <s v="IDR"/>
    <n v="1800000733"/>
    <n v="42854658"/>
    <s v="Biaya Pemusnahan Limbah SBE ex PT MNJ"/>
    <d v="2025-10-31T00:00:00"/>
    <n v="1800000733"/>
    <x v="0"/>
  </r>
  <r>
    <n v="101082"/>
    <x v="7"/>
    <x v="0"/>
    <n v="1400049458"/>
    <n v="11123101"/>
    <s v="PT METATU NUSANTARA JAYA"/>
    <d v="2026-05-19T00:00:00"/>
    <d v="2026-05-19T00:00:00"/>
    <x v="4"/>
    <x v="1"/>
    <d v="2025-12-30T00:00:00"/>
    <n v="140"/>
    <x v="2"/>
    <x v="1"/>
    <s v="IDR"/>
    <n v="1800000781"/>
    <n v="40914240"/>
    <s v="Biaya Pemusnahan Limbah Refractory Bekas ex PT MNJ"/>
    <d v="2025-11-30T00:00:00"/>
    <n v="1800000781"/>
    <x v="0"/>
  </r>
  <r>
    <n v="101082"/>
    <x v="7"/>
    <x v="0"/>
    <n v="1400049458"/>
    <n v="11123101"/>
    <s v="PT METATU NUSANTARA JAYA"/>
    <d v="2026-05-19T00:00:00"/>
    <d v="2026-05-19T00:00:00"/>
    <x v="4"/>
    <x v="1"/>
    <d v="2025-11-30T00:00:00"/>
    <n v="170"/>
    <x v="2"/>
    <x v="1"/>
    <s v="IDR"/>
    <n v="1800000731"/>
    <n v="40617760"/>
    <s v="Biaya Pemusnahan Limbah Refractory Bekas ex PT MNJ"/>
    <d v="2025-10-31T00:00:00"/>
    <n v="1800000731"/>
    <x v="0"/>
  </r>
  <r>
    <n v="101082"/>
    <x v="7"/>
    <x v="0"/>
    <n v="1400049458"/>
    <n v="11123101"/>
    <s v="PT METATU NUSANTARA JAYA"/>
    <d v="2026-05-19T00:00:00"/>
    <d v="2026-05-19T00:00:00"/>
    <x v="4"/>
    <x v="1"/>
    <d v="2025-12-30T00:00:00"/>
    <n v="140"/>
    <x v="2"/>
    <x v="1"/>
    <s v="IDR"/>
    <n v="1800000780"/>
    <n v="36035400"/>
    <s v="Biaya Pemusnahan Limbah Terkontaminas B3 ex PT MNJ"/>
    <d v="2025-11-30T00:00:00"/>
    <n v="1800000780"/>
    <x v="0"/>
  </r>
  <r>
    <n v="101082"/>
    <x v="7"/>
    <x v="0"/>
    <n v="1400049458"/>
    <n v="11123101"/>
    <s v="PT METATU NUSANTARA JAYA"/>
    <d v="2026-05-19T00:00:00"/>
    <d v="2026-05-19T00:00:00"/>
    <x v="4"/>
    <x v="1"/>
    <d v="2026-01-30T00:00:00"/>
    <n v="109"/>
    <x v="3"/>
    <x v="2"/>
    <s v="IDR"/>
    <n v="1800000858"/>
    <n v="35054400"/>
    <s v="Biaya Pemusnahan Limbah Terkontaminas B3 ex PT MNJ"/>
    <d v="2025-12-31T00:00:00"/>
    <n v="1800000858"/>
    <x v="0"/>
  </r>
  <r>
    <n v="101082"/>
    <x v="7"/>
    <x v="0"/>
    <n v="1400049458"/>
    <n v="11123101"/>
    <s v="PT METATU NUSANTARA JAYA"/>
    <d v="2026-05-19T00:00:00"/>
    <d v="2026-05-19T00:00:00"/>
    <x v="4"/>
    <x v="1"/>
    <d v="2026-01-30T00:00:00"/>
    <n v="109"/>
    <x v="3"/>
    <x v="2"/>
    <s v="IDR"/>
    <n v="1800000863"/>
    <n v="29190200"/>
    <s v="Biaya Pemusnahan Limbah Sludge IPAL ex PT MNJ"/>
    <d v="2025-12-31T00:00:00"/>
    <n v="1800000863"/>
    <x v="0"/>
  </r>
  <r>
    <n v="101082"/>
    <x v="7"/>
    <x v="0"/>
    <n v="1400049458"/>
    <n v="11123101"/>
    <s v="PT METATU NUSANTARA JAYA"/>
    <d v="2026-05-19T00:00:00"/>
    <d v="2026-05-19T00:00:00"/>
    <x v="4"/>
    <x v="1"/>
    <d v="2025-12-30T00:00:00"/>
    <n v="140"/>
    <x v="2"/>
    <x v="1"/>
    <s v="IDR"/>
    <n v="1800000782"/>
    <n v="15248664"/>
    <s v="Biaya Pemusnahan Limbah Residu Produksi ex PT MNJ"/>
    <d v="2025-11-30T00:00:00"/>
    <n v="1800000782"/>
    <x v="0"/>
  </r>
  <r>
    <n v="101082"/>
    <x v="7"/>
    <x v="0"/>
    <n v="1400049458"/>
    <n v="11123101"/>
    <s v="PT METATU NUSANTARA JAYA"/>
    <d v="2026-05-19T00:00:00"/>
    <d v="2026-05-19T00:00:00"/>
    <x v="4"/>
    <x v="1"/>
    <d v="2026-01-30T00:00:00"/>
    <n v="109"/>
    <x v="3"/>
    <x v="2"/>
    <s v="IDR"/>
    <n v="1800000860"/>
    <n v="9730212"/>
    <s v="Biaya Pemusnahan Limbah Residu Produksi ex PT MNJ"/>
    <d v="2025-12-31T00:00:00"/>
    <n v="1800000860"/>
    <x v="0"/>
  </r>
  <r>
    <n v="101082"/>
    <x v="7"/>
    <x v="0"/>
    <n v="1400049458"/>
    <n v="11123101"/>
    <s v="PT METATU NUSANTARA JAYA"/>
    <d v="2026-05-19T00:00:00"/>
    <d v="2026-05-19T00:00:00"/>
    <x v="4"/>
    <x v="1"/>
    <d v="2025-12-30T00:00:00"/>
    <n v="140"/>
    <x v="2"/>
    <x v="1"/>
    <s v="IDR"/>
    <n v="1800000783"/>
    <n v="8709536"/>
    <s v="Biaya Pemusnahan Limbah SBE ex PT MNJ"/>
    <d v="2025-11-30T00:00:00"/>
    <n v="1800000783"/>
    <x v="0"/>
  </r>
  <r>
    <n v="101082"/>
    <x v="7"/>
    <x v="0"/>
    <n v="1400049458"/>
    <n v="11123101"/>
    <s v="PT METATU NUSANTARA JAYA"/>
    <d v="2026-05-19T00:00:00"/>
    <d v="2026-05-19T00:00:00"/>
    <x v="4"/>
    <x v="1"/>
    <d v="2026-01-30T00:00:00"/>
    <n v="109"/>
    <x v="3"/>
    <x v="2"/>
    <s v="IDR"/>
    <n v="1800000861"/>
    <n v="6093100"/>
    <s v="Biaya Pemusnahan Limbah Resin ex PT MNJ"/>
    <d v="2025-12-31T00:00:00"/>
    <n v="1800000861"/>
    <x v="0"/>
  </r>
  <r>
    <n v="101082"/>
    <x v="7"/>
    <x v="0"/>
    <n v="1400049458"/>
    <n v="11123101"/>
    <s v="PT METATU NUSANTARA JAYA"/>
    <d v="2026-05-19T00:00:00"/>
    <d v="2026-05-19T00:00:00"/>
    <x v="4"/>
    <x v="1"/>
    <d v="2025-11-30T00:00:00"/>
    <n v="170"/>
    <x v="2"/>
    <x v="1"/>
    <s v="IDR"/>
    <n v="1800000730"/>
    <n v="37479650"/>
    <s v="Biaya Pemusnahan Limbah TerkontaminasiB3 ex PT MNJ"/>
    <d v="2025-10-31T00:00:00"/>
    <n v="1800000730"/>
    <x v="0"/>
  </r>
  <r>
    <n v="101083"/>
    <x v="0"/>
    <x v="0"/>
    <n v="1400049392"/>
    <n v="11125421"/>
    <s v="PAID BY CMS BANK SYARIAH INDONESIA KC SURABAYA BAS"/>
    <d v="2026-05-19T00:00:00"/>
    <d v="2026-05-19T00:00:00"/>
    <x v="4"/>
    <x v="1"/>
    <d v="2026-05-30T00:00:00"/>
    <n v="-11"/>
    <x v="1"/>
    <x v="0"/>
    <s v="IDR"/>
    <n v="1800000248"/>
    <n v="39744234"/>
    <s v="Biaya Pemusnahan Limbah FA-BA ex PT ARA"/>
    <d v="2026-04-30T00:00:00"/>
    <n v="1800000248"/>
    <x v="0"/>
  </r>
  <r>
    <n v="101118"/>
    <x v="53"/>
    <x v="0"/>
    <n v="1400051217"/>
    <n v="11125421"/>
    <s v="PAID BY CMS BANK SYARIAH INDONESIA KC SURABAYA BAS"/>
    <d v="2026-05-26T00:00:00"/>
    <d v="2026-05-26T00:00:00"/>
    <x v="4"/>
    <x v="1"/>
    <d v="2026-05-30T00:00:00"/>
    <n v="-4"/>
    <x v="1"/>
    <x v="0"/>
    <s v="IDR"/>
    <n v="1800000281"/>
    <n v="48278934"/>
    <s v="Biaya Pemusnahan Limbah FA-BA ex PT SPD"/>
    <d v="2026-04-30T00:00:00"/>
    <n v="1800000281"/>
    <x v="0"/>
  </r>
  <r>
    <n v="101329"/>
    <x v="212"/>
    <x v="0"/>
    <n v="1400045883"/>
    <n v="11121161"/>
    <s v="biaya Pemusnahan Limbah FABA ex PTSKM"/>
    <d v="2026-05-05T00:00:00"/>
    <d v="2026-05-05T00:00:00"/>
    <x v="4"/>
    <x v="1"/>
    <d v="2026-03-31T00:00:00"/>
    <n v="35"/>
    <x v="4"/>
    <x v="3"/>
    <s v="IDR"/>
    <n v="1400034908"/>
    <n v="1000000"/>
    <s v="Kurang bayar biaya Pemusnahan Limbah FABA ex PTSKM"/>
    <d v="2026-03-31T00:00:00"/>
    <n v="1800000209"/>
    <x v="0"/>
  </r>
  <r>
    <n v="101330"/>
    <x v="21"/>
    <x v="0"/>
    <n v="1400049318"/>
    <n v="11123101"/>
    <s v="PAID BY CMS BANK BCA RN 7100001025"/>
    <d v="2026-05-19T00:00:00"/>
    <d v="2026-05-19T00:00:00"/>
    <x v="4"/>
    <x v="1"/>
    <d v="2026-03-02T00:00:00"/>
    <n v="78"/>
    <x v="5"/>
    <x v="4"/>
    <s v="IDR"/>
    <n v="1800000021"/>
    <n v="109466302"/>
    <s v="Biaya Pemusnahan Limbah FA-BA ex PT CIM"/>
    <d v="2026-01-31T00:00:00"/>
    <n v="1800000021"/>
    <x v="0"/>
  </r>
  <r>
    <n v="101330"/>
    <x v="21"/>
    <x v="0"/>
    <n v="1400049319"/>
    <n v="11123101"/>
    <s v="PAID BY CMS BANK BCA RN 7100001027"/>
    <d v="2026-05-19T00:00:00"/>
    <d v="2026-05-19T00:00:00"/>
    <x v="4"/>
    <x v="1"/>
    <d v="2026-03-02T00:00:00"/>
    <n v="78"/>
    <x v="5"/>
    <x v="4"/>
    <s v="IDR"/>
    <n v="1800000022"/>
    <n v="33118560"/>
    <s v="Biaya Pemusnahan Limbah Sludge Paper ex PT CIM"/>
    <d v="2026-01-31T00:00:00"/>
    <n v="1800000022"/>
    <x v="0"/>
  </r>
  <r>
    <n v="101330"/>
    <x v="21"/>
    <x v="0"/>
    <n v="1400049320"/>
    <n v="11123101"/>
    <s v="PAID BY CMS BANK BCA RN 7100001026"/>
    <d v="2026-05-19T00:00:00"/>
    <d v="2026-05-19T00:00:00"/>
    <x v="4"/>
    <x v="1"/>
    <d v="2026-03-02T00:00:00"/>
    <n v="78"/>
    <x v="5"/>
    <x v="4"/>
    <s v="IDR"/>
    <n v="1800000023"/>
    <n v="91306248"/>
    <s v="Biaya Pemusnahan Limbah SBE ex PT CIM"/>
    <d v="2026-01-31T00:00:00"/>
    <n v="1800000023"/>
    <x v="0"/>
  </r>
  <r>
    <n v="101330"/>
    <x v="21"/>
    <x v="0"/>
    <n v="1400049321"/>
    <n v="11123101"/>
    <s v="PAID BY CMS BANK BCA RN 7100001069"/>
    <d v="2026-05-19T00:00:00"/>
    <d v="2026-05-19T00:00:00"/>
    <x v="4"/>
    <x v="1"/>
    <d v="2026-03-30T00:00:00"/>
    <n v="50"/>
    <x v="4"/>
    <x v="3"/>
    <s v="IDR"/>
    <n v="1800000092"/>
    <n v="95912806"/>
    <s v="Biaya Pemusnahan Limbah FA-BA ex PT CIM"/>
    <d v="2026-02-28T00:00:00"/>
    <n v="1800000092"/>
    <x v="0"/>
  </r>
  <r>
    <n v="101330"/>
    <x v="21"/>
    <x v="0"/>
    <n v="1400049322"/>
    <n v="11123101"/>
    <s v="PAID BY CMS BANK BCA RN 7100001070"/>
    <d v="2026-05-19T00:00:00"/>
    <d v="2026-05-19T00:00:00"/>
    <x v="4"/>
    <x v="1"/>
    <d v="2026-03-30T00:00:00"/>
    <n v="50"/>
    <x v="4"/>
    <x v="3"/>
    <s v="IDR"/>
    <n v="1800000093"/>
    <n v="59219700"/>
    <s v="Biaya Pemusnahan Limbah Sludge Paper ex PT CIM"/>
    <d v="2026-02-28T00:00:00"/>
    <n v="1800000093"/>
    <x v="0"/>
  </r>
  <r>
    <n v="101330"/>
    <x v="21"/>
    <x v="0"/>
    <n v="1400049323"/>
    <n v="11123101"/>
    <s v="PAID BY CMS BANK BCA RN 7100001071"/>
    <d v="2026-05-19T00:00:00"/>
    <d v="2026-05-19T00:00:00"/>
    <x v="4"/>
    <x v="1"/>
    <d v="2026-03-30T00:00:00"/>
    <n v="50"/>
    <x v="4"/>
    <x v="3"/>
    <s v="IDR"/>
    <n v="1800000094"/>
    <n v="31483342"/>
    <s v="Biaya Pemusnahan Limbah SBE ex PT CIM"/>
    <d v="2026-02-28T00:00:00"/>
    <n v="1800000094"/>
    <x v="0"/>
  </r>
  <r>
    <n v="101330"/>
    <x v="21"/>
    <x v="0"/>
    <n v="1400049324"/>
    <n v="11123101"/>
    <s v="PAID BY CMS BANK BCA RN 7100001106"/>
    <d v="2026-05-19T00:00:00"/>
    <d v="2026-05-19T00:00:00"/>
    <x v="4"/>
    <x v="1"/>
    <d v="2026-04-30T00:00:00"/>
    <n v="19"/>
    <x v="0"/>
    <x v="0"/>
    <s v="IDR"/>
    <n v="1800000168"/>
    <n v="151901310"/>
    <s v="Biaya Pemusnahan Limbah FA-BA ex PT CIM"/>
    <d v="2026-03-31T00:00:00"/>
    <n v="1800000168"/>
    <x v="0"/>
  </r>
  <r>
    <n v="101330"/>
    <x v="21"/>
    <x v="0"/>
    <n v="1400049325"/>
    <n v="11123101"/>
    <s v="PAID BY CMS BANK BCA RN 7100001127"/>
    <d v="2026-05-19T00:00:00"/>
    <d v="2026-05-19T00:00:00"/>
    <x v="4"/>
    <x v="1"/>
    <d v="2026-04-30T00:00:00"/>
    <n v="19"/>
    <x v="0"/>
    <x v="0"/>
    <s v="IDR"/>
    <n v="1800000169"/>
    <n v="107602620"/>
    <s v="Biaya Pemusnahan Limbah Sludge Paper ex PT CIM"/>
    <d v="2026-03-31T00:00:00"/>
    <n v="1800000169"/>
    <x v="0"/>
  </r>
  <r>
    <n v="101330"/>
    <x v="21"/>
    <x v="0"/>
    <n v="1400049326"/>
    <n v="11123101"/>
    <s v="PAID BY CMS BANK BCA RN 7100001120"/>
    <d v="2026-05-19T00:00:00"/>
    <d v="2026-05-19T00:00:00"/>
    <x v="4"/>
    <x v="1"/>
    <d v="2026-04-30T00:00:00"/>
    <n v="19"/>
    <x v="0"/>
    <x v="0"/>
    <s v="IDR"/>
    <n v="1800000170"/>
    <n v="23716220"/>
    <s v="Biaya Pemusnahan Limbah SBE ex PT CIM"/>
    <d v="2026-03-31T00:00:00"/>
    <n v="1800000170"/>
    <x v="0"/>
  </r>
  <r>
    <n v="101490"/>
    <x v="15"/>
    <x v="0"/>
    <n v="1400051253"/>
    <n v="11125421"/>
    <s v="PAID BY CMS BANK SYARIAH INDONESIA KC SURABAYA BAS"/>
    <d v="2026-05-26T00:00:00"/>
    <d v="2026-05-26T00:00:00"/>
    <x v="4"/>
    <x v="1"/>
    <d v="2026-05-30T00:00:00"/>
    <n v="-4"/>
    <x v="1"/>
    <x v="0"/>
    <s v="IDR"/>
    <n v="1800000274"/>
    <n v="4386160"/>
    <s v="Biaya Pemusnahan Limbah Sludge IPAL ex PT PBI"/>
    <d v="2026-04-30T00:00:00"/>
    <n v="1800000274"/>
    <x v="0"/>
  </r>
  <r>
    <n v="101490"/>
    <x v="15"/>
    <x v="0"/>
    <n v="1400051254"/>
    <n v="11125421"/>
    <s v="PAID BY CMS BANK SYARIAH INDONESIA KC SURABAYA BAS"/>
    <d v="2026-05-26T00:00:00"/>
    <d v="2026-05-26T00:00:00"/>
    <x v="4"/>
    <x v="1"/>
    <d v="2026-05-30T00:00:00"/>
    <n v="-4"/>
    <x v="1"/>
    <x v="0"/>
    <s v="IDR"/>
    <n v="1800000272"/>
    <n v="7883970"/>
    <s v="Biaya Pemusnahan Limbah Karbon Aktif ex PT PBI"/>
    <d v="2026-04-30T00:00:00"/>
    <n v="1800000272"/>
    <x v="0"/>
  </r>
  <r>
    <n v="101490"/>
    <x v="15"/>
    <x v="0"/>
    <n v="1400051255"/>
    <n v="11125421"/>
    <s v="PAID BY CMS BANK SYARIAH INDONESIA KC SURABAYA BAS"/>
    <d v="2026-05-26T00:00:00"/>
    <d v="2026-05-26T00:00:00"/>
    <x v="4"/>
    <x v="1"/>
    <d v="2026-05-30T00:00:00"/>
    <n v="-4"/>
    <x v="1"/>
    <x v="0"/>
    <s v="IDR"/>
    <n v="1800000275"/>
    <n v="33241512"/>
    <s v="Biaya Pemusnahan Limbah Sludge Non B3 ex PT PBI"/>
    <d v="2026-04-30T00:00:00"/>
    <n v="1800000275"/>
    <x v="0"/>
  </r>
  <r>
    <n v="101490"/>
    <x v="15"/>
    <x v="0"/>
    <n v="1400051256"/>
    <n v="11125421"/>
    <s v="PAID BY CMS BANK SYARIAH INDONESIA KC SURABAYA BAS"/>
    <d v="2026-05-26T00:00:00"/>
    <d v="2026-05-26T00:00:00"/>
    <x v="4"/>
    <x v="1"/>
    <d v="2026-05-30T00:00:00"/>
    <n v="-4"/>
    <x v="1"/>
    <x v="0"/>
    <s v="IDR"/>
    <n v="1800000273"/>
    <n v="2005164"/>
    <s v="Biaya Pemusnahan Limbah RDF-PP ex PT PBI"/>
    <d v="2026-04-30T00:00:00"/>
    <n v="1800000273"/>
    <x v="0"/>
  </r>
  <r>
    <n v="101490"/>
    <x v="15"/>
    <x v="0"/>
    <n v="1400051257"/>
    <n v="11125421"/>
    <s v="PAID BY CMS BANK SYARIAH INDONESIA KC SURABAYA BAS"/>
    <d v="2026-05-26T00:00:00"/>
    <d v="2026-05-26T00:00:00"/>
    <x v="4"/>
    <x v="1"/>
    <d v="2026-05-30T00:00:00"/>
    <n v="-4"/>
    <x v="1"/>
    <x v="0"/>
    <s v="IDR"/>
    <n v="1800000271"/>
    <n v="6181663"/>
    <s v="Biaya Pemusnahan Limbah Bottom Ash NonB3 ex PT PBI"/>
    <d v="2026-04-30T00:00:00"/>
    <n v="1800000271"/>
    <x v="0"/>
  </r>
  <r>
    <n v="101490"/>
    <x v="15"/>
    <x v="0"/>
    <n v="1400051282"/>
    <n v="11125421"/>
    <s v="PAID BY CMS BANK SYARIAH INDONESIA KC SURABAYA BAS"/>
    <d v="2026-05-26T00:00:00"/>
    <d v="2026-05-26T00:00:00"/>
    <x v="4"/>
    <x v="1"/>
    <d v="2026-05-30T00:00:00"/>
    <n v="-4"/>
    <x v="1"/>
    <x v="0"/>
    <s v="IDR"/>
    <n v="1800000270"/>
    <n v="36057527"/>
    <s v="Biaya Pemusnahan Limbah FA-BA ex PT PBI"/>
    <d v="2026-04-30T00:00:00"/>
    <n v="1800000270"/>
    <x v="0"/>
  </r>
  <r>
    <n v="101493"/>
    <x v="57"/>
    <x v="0"/>
    <n v="1400049377"/>
    <n v="11125421"/>
    <s v="PAID BY CMS BANK SYARIAH INDONESIA KC SURABAYA BAS"/>
    <d v="2026-05-19T00:00:00"/>
    <d v="2026-05-19T00:00:00"/>
    <x v="4"/>
    <x v="1"/>
    <d v="2026-03-02T00:00:00"/>
    <n v="78"/>
    <x v="5"/>
    <x v="4"/>
    <s v="IDR"/>
    <n v="1800000058"/>
    <n v="97851589"/>
    <s v="Biaya Pemusnahan Limbah FA-BA ex PT SLG"/>
    <d v="2026-01-31T00:00:00"/>
    <n v="1800000058"/>
    <x v="0"/>
  </r>
  <r>
    <n v="101493"/>
    <x v="57"/>
    <x v="0"/>
    <n v="1400049457"/>
    <n v="11125421"/>
    <s v="PAID BY CMS BANK SYARIAH INDONESIA KC SURABAYA BAS"/>
    <d v="2026-05-19T00:00:00"/>
    <d v="2026-05-19T00:00:00"/>
    <x v="4"/>
    <x v="1"/>
    <d v="2026-03-02T00:00:00"/>
    <n v="78"/>
    <x v="5"/>
    <x v="4"/>
    <s v="IDR"/>
    <n v="1800000060"/>
    <n v="64388480"/>
    <s v="Biaya Pemusnahan Limbah Sludge Paper ex PT SLG"/>
    <d v="2026-01-31T00:00:00"/>
    <n v="1800000060"/>
    <x v="0"/>
  </r>
  <r>
    <n v="101493"/>
    <x v="57"/>
    <x v="0"/>
    <n v="1400049613"/>
    <n v="11125421"/>
    <s v="PAID BY CMS BANK SYARIAH INDONESIA KC SURABAYA BAS"/>
    <d v="2026-05-20T00:00:00"/>
    <d v="2026-05-20T00:00:00"/>
    <x v="4"/>
    <x v="1"/>
    <d v="2026-03-02T00:00:00"/>
    <n v="79"/>
    <x v="5"/>
    <x v="4"/>
    <s v="IDR"/>
    <n v="1800000059"/>
    <n v="89275360"/>
    <s v="Biaya Pemusnahan Limbah Sludge IPAL ex PT SLG"/>
    <d v="2026-01-31T00:00:00"/>
    <n v="1800000059"/>
    <x v="0"/>
  </r>
  <r>
    <n v="101531"/>
    <x v="1"/>
    <x v="0"/>
    <n v="1400047912"/>
    <n v="11125421"/>
    <s v="PAID BY CMS BANK SYARIAH INDONESIA KC SURABAYA BAS"/>
    <d v="2026-05-13T00:00:00"/>
    <d v="2026-05-13T00:00:00"/>
    <x v="4"/>
    <x v="1"/>
    <d v="2026-03-30T00:00:00"/>
    <n v="44"/>
    <x v="4"/>
    <x v="3"/>
    <s v="IDR"/>
    <n v="1800000138"/>
    <n v="11219806"/>
    <s v="Biaya Pemusnahan Alternatif Material ex PT MHK"/>
    <d v="2026-02-28T00:00:00"/>
    <n v="1800000138"/>
    <x v="0"/>
  </r>
  <r>
    <n v="101610"/>
    <x v="122"/>
    <x v="0"/>
    <n v="1400050974"/>
    <n v="11121161"/>
    <s v="UM GS APR26 - MAN 1 TUBAN/Moch Musta'in"/>
    <d v="2026-05-25T00:00:00"/>
    <d v="2026-05-25T00:00:00"/>
    <x v="4"/>
    <x v="1"/>
    <d v="2026-06-07T00:00:00"/>
    <n v="-13"/>
    <x v="1"/>
    <x v="0"/>
    <s v="IDR"/>
    <n v="1800000291"/>
    <n v="2000000"/>
    <s v="PENDAPATAN GRAHA SANDIYA APRIL 2026"/>
    <d v="2026-05-08T00:00:00"/>
    <n v="1800000291"/>
    <x v="7"/>
  </r>
  <r>
    <n v="101728"/>
    <x v="126"/>
    <x v="0"/>
    <n v="1400050970"/>
    <n v="11121161"/>
    <s v="UM GS APR26 - SMP KHOIRUNNAS"/>
    <d v="2026-05-25T00:00:00"/>
    <d v="2026-05-25T00:00:00"/>
    <x v="4"/>
    <x v="1"/>
    <d v="2026-05-08T00:00:00"/>
    <n v="17"/>
    <x v="0"/>
    <x v="0"/>
    <s v="IDR"/>
    <n v="1800000297"/>
    <n v="2000000"/>
    <s v="PENDAPATAN GRAHA SANDIYA APRIL 2026"/>
    <d v="2026-05-08T00:00:00"/>
    <n v="1800000297"/>
    <x v="7"/>
  </r>
  <r>
    <n v="101736"/>
    <x v="113"/>
    <x v="0"/>
    <n v="1400050967"/>
    <n v="11121161"/>
    <s v="UM GS APR26 - Nanik Irawati"/>
    <d v="2026-05-25T00:00:00"/>
    <d v="2026-05-25T00:00:00"/>
    <x v="4"/>
    <x v="1"/>
    <d v="2026-05-08T00:00:00"/>
    <n v="17"/>
    <x v="0"/>
    <x v="0"/>
    <s v="IDR"/>
    <n v="1800000300"/>
    <n v="2000000"/>
    <s v="PENDAPATAN GRAHA SANDIYA APRIL 2026"/>
    <d v="2026-05-08T00:00:00"/>
    <n v="1800000300"/>
    <x v="7"/>
  </r>
  <r>
    <n v="101819"/>
    <x v="232"/>
    <x v="0"/>
    <n v="1400050953"/>
    <n v="11121161"/>
    <s v="UM GS APR26 - SMK TARUNA JAYA PRAWIRA TUBAN"/>
    <d v="2026-05-25T00:00:00"/>
    <d v="2026-05-25T00:00:00"/>
    <x v="4"/>
    <x v="1"/>
    <d v="2026-05-08T00:00:00"/>
    <n v="17"/>
    <x v="0"/>
    <x v="0"/>
    <s v="IDR"/>
    <n v="1800000292"/>
    <n v="2000000"/>
    <s v="PENDAPATAN GRAHA SANDIYA APRIL 2026"/>
    <d v="2026-05-08T00:00:00"/>
    <n v="1800000292"/>
    <x v="7"/>
  </r>
  <r>
    <n v="101821"/>
    <x v="133"/>
    <x v="0"/>
    <n v="1400050972"/>
    <n v="11121161"/>
    <s v="UM GS APR26 - SRI WATI"/>
    <d v="2026-05-25T00:00:00"/>
    <d v="2026-05-25T00:00:00"/>
    <x v="4"/>
    <x v="1"/>
    <d v="2026-05-08T00:00:00"/>
    <n v="17"/>
    <x v="0"/>
    <x v="0"/>
    <s v="IDR"/>
    <n v="1800000294"/>
    <n v="2000000"/>
    <s v="PENDAPATAN GRAHA SANDIYA APRIL 2026"/>
    <d v="2026-05-08T00:00:00"/>
    <n v="1800000294"/>
    <x v="7"/>
  </r>
  <r>
    <n v="101823"/>
    <x v="114"/>
    <x v="0"/>
    <n v="1400050969"/>
    <n v="11121161"/>
    <s v="UM GS APR26 - AINUR RODHIYAH"/>
    <d v="2026-05-25T00:00:00"/>
    <d v="2026-05-25T00:00:00"/>
    <x v="4"/>
    <x v="1"/>
    <d v="2026-05-08T00:00:00"/>
    <n v="17"/>
    <x v="0"/>
    <x v="0"/>
    <s v="IDR"/>
    <n v="1800000298"/>
    <n v="2000000"/>
    <s v="PENDAPATAN GRAHA SANDIYA APRIL 2026"/>
    <d v="2026-05-08T00:00:00"/>
    <n v="1800000298"/>
    <x v="7"/>
  </r>
  <r>
    <n v="101859"/>
    <x v="39"/>
    <x v="0"/>
    <n v="1400050968"/>
    <n v="11121161"/>
    <s v="UM GS APR26 - ASIYAH"/>
    <d v="2026-05-25T00:00:00"/>
    <d v="2026-05-25T00:00:00"/>
    <x v="4"/>
    <x v="1"/>
    <d v="2026-05-08T00:00:00"/>
    <n v="17"/>
    <x v="0"/>
    <x v="0"/>
    <s v="IDR"/>
    <n v="1800000299"/>
    <n v="2000000"/>
    <s v="PENDAPATAN GRAHA SANDIYA APRIL 2026"/>
    <d v="2026-05-08T00:00:00"/>
    <n v="1800000299"/>
    <x v="7"/>
  </r>
  <r>
    <n v="101917"/>
    <x v="150"/>
    <x v="0"/>
    <n v="1400052010"/>
    <n v="11125421"/>
    <s v="PAID BY CMS BANK SYARIAH INDONESIA KC SURABAYA BAS"/>
    <d v="2026-05-29T00:00:00"/>
    <d v="2026-05-29T00:00:00"/>
    <x v="4"/>
    <x v="1"/>
    <d v="2026-05-30T00:00:00"/>
    <n v="-1"/>
    <x v="1"/>
    <x v="0"/>
    <s v="IDR"/>
    <n v="1800000255"/>
    <n v="380957616"/>
    <s v="Biaya Pemusnahan Produk Platform; AM ex PT DESI"/>
    <d v="2026-04-30T00:00:00"/>
    <n v="1800000255"/>
    <x v="0"/>
  </r>
  <r>
    <n v="101918"/>
    <x v="151"/>
    <x v="0"/>
    <n v="1400046696"/>
    <n v="11121161"/>
    <s v="PAID BY CMS BANK MANDIRI KC GRESIK RN 7100001185"/>
    <d v="2026-05-08T00:00:00"/>
    <d v="2026-05-08T00:00:00"/>
    <x v="4"/>
    <x v="1"/>
    <d v="2026-05-30T00:00:00"/>
    <n v="-22"/>
    <x v="1"/>
    <x v="0"/>
    <s v="IDR"/>
    <n v="1800000282"/>
    <n v="4209689"/>
    <s v="Biaya Pemusnahan Limbah Bottom Ash ex PT SPS"/>
    <d v="2026-04-30T00:00:00"/>
    <n v="1800000282"/>
    <x v="0"/>
  </r>
  <r>
    <n v="101920"/>
    <x v="127"/>
    <x v="0"/>
    <n v="1400050963"/>
    <n v="11121161"/>
    <s v="PEL GS APR26 - FERNANDA FADHLI FAKHRUDDIN"/>
    <d v="2026-05-25T00:00:00"/>
    <d v="2026-05-25T00:00:00"/>
    <x v="4"/>
    <x v="1"/>
    <d v="2026-05-08T00:00:00"/>
    <n v="17"/>
    <x v="0"/>
    <x v="0"/>
    <s v="IDR"/>
    <n v="1800000313"/>
    <n v="12182000"/>
    <s v="PENDAPATAN GRAHA SANDIYA APRIL 2026"/>
    <d v="2026-05-08T00:00:00"/>
    <n v="1800000313"/>
    <x v="7"/>
  </r>
  <r>
    <n v="101978"/>
    <x v="198"/>
    <x v="0"/>
    <n v="1400050959"/>
    <n v="11121161"/>
    <s v="PEL GS APR26 - TONI TRI TOFANI"/>
    <d v="2026-05-25T00:00:00"/>
    <d v="2026-05-25T00:00:00"/>
    <x v="4"/>
    <x v="1"/>
    <d v="2026-05-08T00:00:00"/>
    <n v="17"/>
    <x v="0"/>
    <x v="0"/>
    <s v="IDR"/>
    <n v="1800000306"/>
    <n v="12020000"/>
    <s v="PENDAPATAN GRAHA SANDIYA APRIL 2026"/>
    <d v="2026-05-08T00:00:00"/>
    <n v="1800000306"/>
    <x v="7"/>
  </r>
  <r>
    <n v="101979"/>
    <x v="199"/>
    <x v="0"/>
    <n v="1400050960"/>
    <n v="11121161"/>
    <s v="PEL GS APR26 - FADHIL SEPTIAWAN WAHYU"/>
    <d v="2026-05-25T00:00:00"/>
    <d v="2026-05-25T00:00:00"/>
    <x v="4"/>
    <x v="1"/>
    <d v="2026-05-08T00:00:00"/>
    <n v="17"/>
    <x v="0"/>
    <x v="0"/>
    <s v="IDR"/>
    <n v="1800000307"/>
    <n v="12195000"/>
    <s v="PENDAPATAN GRAHA SANDIYA APRIL 2026"/>
    <d v="2026-05-08T00:00:00"/>
    <n v="1800000307"/>
    <x v="7"/>
  </r>
  <r>
    <n v="101980"/>
    <x v="200"/>
    <x v="0"/>
    <n v="1400050962"/>
    <n v="11121161"/>
    <s v="PEL GS APR26 - MOCHAMAD SAIFUDIN"/>
    <d v="2026-05-25T00:00:00"/>
    <d v="2026-05-25T00:00:00"/>
    <x v="4"/>
    <x v="1"/>
    <d v="2026-05-08T00:00:00"/>
    <n v="17"/>
    <x v="0"/>
    <x v="0"/>
    <s v="IDR"/>
    <n v="1800000309"/>
    <n v="10855000"/>
    <s v="PENDAPATAN GRAHA SANDIYA APRIL 2026"/>
    <d v="2026-05-08T00:00:00"/>
    <n v="1800000309"/>
    <x v="7"/>
  </r>
  <r>
    <n v="101981"/>
    <x v="201"/>
    <x v="0"/>
    <n v="1400050950"/>
    <n v="11121161"/>
    <s v="PEL GS APR26 - ABDURROHMAN"/>
    <d v="2026-05-25T00:00:00"/>
    <d v="2026-05-25T00:00:00"/>
    <x v="4"/>
    <x v="1"/>
    <d v="2026-05-08T00:00:00"/>
    <n v="17"/>
    <x v="0"/>
    <x v="0"/>
    <s v="IDR"/>
    <n v="1800000310"/>
    <n v="9020000"/>
    <s v="PENDAPATAN GRAHA SANDIYA APRIL 2026"/>
    <d v="2026-05-08T00:00:00"/>
    <n v="1800000310"/>
    <x v="7"/>
  </r>
  <r>
    <n v="101982"/>
    <x v="202"/>
    <x v="0"/>
    <n v="1400050957"/>
    <n v="11121161"/>
    <s v="PEL GS APR26 - SUNARYO"/>
    <d v="2026-05-25T00:00:00"/>
    <d v="2026-05-25T00:00:00"/>
    <x v="4"/>
    <x v="1"/>
    <d v="2026-05-08T00:00:00"/>
    <n v="17"/>
    <x v="0"/>
    <x v="0"/>
    <s v="IDR"/>
    <n v="1800000312"/>
    <n v="9365000"/>
    <s v="PENDAPATAN GRAHA SANDIYA APRIL 2026"/>
    <d v="2026-05-08T00:00:00"/>
    <n v="1800000312"/>
    <x v="7"/>
  </r>
  <r>
    <n v="101983"/>
    <x v="203"/>
    <x v="0"/>
    <n v="1400050964"/>
    <n v="11121161"/>
    <s v="PEL GS APR26 - MAULANA RAFI MAHARDIKA"/>
    <d v="2026-05-25T00:00:00"/>
    <d v="2026-05-25T00:00:00"/>
    <x v="4"/>
    <x v="1"/>
    <d v="2026-05-08T00:00:00"/>
    <n v="17"/>
    <x v="0"/>
    <x v="0"/>
    <s v="IDR"/>
    <n v="1800000314"/>
    <n v="12385000"/>
    <s v="PENDAPATAN GRAHA SANDIYA APRIL 2026"/>
    <d v="2026-05-08T00:00:00"/>
    <n v="1800000314"/>
    <x v="7"/>
  </r>
  <r>
    <n v="101989"/>
    <x v="214"/>
    <x v="0"/>
    <n v="1400050961"/>
    <n v="11121161"/>
    <s v="PEL GS APR26 - FITRI NUR RAHMAWATI"/>
    <d v="2026-05-25T00:00:00"/>
    <d v="2026-05-25T00:00:00"/>
    <x v="4"/>
    <x v="1"/>
    <d v="2026-05-08T00:00:00"/>
    <n v="17"/>
    <x v="0"/>
    <x v="0"/>
    <s v="IDR"/>
    <n v="1800000308"/>
    <n v="10950000"/>
    <s v="PENDAPATAN GRAHA SANDIYA APRIL 2026"/>
    <d v="2026-05-08T00:00:00"/>
    <n v="1800000308"/>
    <x v="7"/>
  </r>
  <r>
    <n v="101990"/>
    <x v="215"/>
    <x v="0"/>
    <n v="1400050952"/>
    <n v="11121161"/>
    <s v="PEL GS APR26 - BUDI UTOMO"/>
    <d v="2026-05-25T00:00:00"/>
    <d v="2026-05-25T00:00:00"/>
    <x v="4"/>
    <x v="1"/>
    <d v="2026-05-08T00:00:00"/>
    <n v="17"/>
    <x v="0"/>
    <x v="0"/>
    <s v="IDR"/>
    <n v="1800000311"/>
    <n v="11660000"/>
    <s v="PENDAPATAN GRAHA SANDIYA APRIL 2026"/>
    <d v="2026-05-08T00:00:00"/>
    <n v="1800000311"/>
    <x v="7"/>
  </r>
  <r>
    <n v="102005"/>
    <x v="233"/>
    <x v="0"/>
    <n v="1400050958"/>
    <n v="11121161"/>
    <s v="UM GS APR26 - SRI SUSILAWATI"/>
    <d v="2026-05-25T00:00:00"/>
    <d v="2026-05-25T00:00:00"/>
    <x v="4"/>
    <x v="1"/>
    <d v="2026-05-08T00:00:00"/>
    <n v="17"/>
    <x v="0"/>
    <x v="0"/>
    <s v="IDR"/>
    <n v="1800000295"/>
    <n v="2000000"/>
    <s v="PENDAPATAN GRAHA SANDIYA APRIL 2026"/>
    <d v="2026-05-08T00:00:00"/>
    <n v="1800000295"/>
    <x v="7"/>
  </r>
  <r>
    <n v="102006"/>
    <x v="234"/>
    <x v="0"/>
    <n v="1400050966"/>
    <n v="11121161"/>
    <s v="UM GS APR26 - ARINTA SUKMA CINTA"/>
    <d v="2026-05-25T00:00:00"/>
    <d v="2026-05-25T00:00:00"/>
    <x v="4"/>
    <x v="1"/>
    <d v="2026-05-08T00:00:00"/>
    <n v="17"/>
    <x v="0"/>
    <x v="0"/>
    <s v="IDR"/>
    <n v="1800000301"/>
    <n v="2000000"/>
    <s v="PENDAPATAN GRAHA SANDIYA APRIL 2026"/>
    <d v="2026-05-08T00:00:00"/>
    <n v="1800000301"/>
    <x v="7"/>
  </r>
  <r>
    <n v="102007"/>
    <x v="235"/>
    <x v="0"/>
    <n v="1400050965"/>
    <n v="11121161"/>
    <s v="UM GS APR26 - SUYOTO"/>
    <d v="2026-05-25T00:00:00"/>
    <d v="2026-05-25T00:00:00"/>
    <x v="4"/>
    <x v="1"/>
    <d v="2026-05-08T00:00:00"/>
    <n v="17"/>
    <x v="0"/>
    <x v="0"/>
    <s v="IDR"/>
    <n v="1800000302"/>
    <n v="2000000"/>
    <s v="PENDAPATAN GRAHA SANDIYA APRIL 2026"/>
    <d v="2026-05-08T00:00:00"/>
    <n v="1800000302"/>
    <x v="7"/>
  </r>
  <r>
    <n v="102008"/>
    <x v="236"/>
    <x v="0"/>
    <n v="1400050949"/>
    <n v="11121161"/>
    <s v="UM GS APR26 - AGUS MARIANTO"/>
    <d v="2026-05-25T00:00:00"/>
    <d v="2026-05-25T00:00:00"/>
    <x v="4"/>
    <x v="1"/>
    <d v="2026-05-08T00:00:00"/>
    <n v="17"/>
    <x v="0"/>
    <x v="0"/>
    <s v="IDR"/>
    <n v="1800000303"/>
    <n v="2000000"/>
    <s v="PENDAPATAN GRAHA SANDIYA APRIL 2026"/>
    <d v="2026-05-08T00:00:00"/>
    <n v="1800000303"/>
    <x v="7"/>
  </r>
  <r>
    <n v="102009"/>
    <x v="237"/>
    <x v="0"/>
    <n v="1400050951"/>
    <n v="11121161"/>
    <s v="UM GS APR26 - AKHMAD YAZID"/>
    <d v="2026-05-25T00:00:00"/>
    <d v="2026-05-25T00:00:00"/>
    <x v="4"/>
    <x v="1"/>
    <d v="2026-05-08T00:00:00"/>
    <n v="17"/>
    <x v="0"/>
    <x v="0"/>
    <s v="IDR"/>
    <n v="1800000304"/>
    <n v="2000000"/>
    <s v="PENDAPATAN GRAHA SANDIYA APRIL 2026"/>
    <d v="2026-05-08T00:00:00"/>
    <n v="1800000304"/>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9C61E-A7C2-43A2-81A6-F58440D10044}" name="PivotTable3" cacheId="205"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location ref="U15:V18" firstHeaderRow="1" firstDataRow="1" firstDataCol="1" rowPageCount="1" colPageCount="1"/>
  <pivotFields count="21">
    <pivotField compact="0" outline="0" showAll="0"/>
    <pivotField compact="0" outline="0" showAll="0"/>
    <pivotField compact="0" outline="0" showAll="0"/>
    <pivotField compact="0" outline="0" showAll="0"/>
    <pivotField compact="0" outline="0" showAll="0"/>
    <pivotField compact="0" outline="0" showAll="0"/>
    <pivotField compact="0" numFmtId="17" outline="0" showAll="0"/>
    <pivotField compact="0" numFmtId="167" outline="0" showAll="0"/>
    <pivotField axis="axisPage" compact="0" outline="0" multipleItemSelectionAllowed="1" showAll="0">
      <items count="13">
        <item h="1" x="0"/>
        <item h="1" x="1"/>
        <item h="1" x="2"/>
        <item h="1" x="3"/>
        <item x="4"/>
        <item h="1" x="5"/>
        <item h="1" x="6"/>
        <item h="1" x="7"/>
        <item h="1" x="8"/>
        <item h="1" x="9"/>
        <item h="1" x="10"/>
        <item h="1" x="11"/>
        <item t="default"/>
      </items>
    </pivotField>
    <pivotField axis="axisRow" compact="0" outline="0" showAll="0">
      <items count="3">
        <item x="0"/>
        <item x="1"/>
        <item t="default"/>
      </items>
    </pivotField>
    <pivotField compact="0" numFmtId="167" outline="0" showAll="0"/>
    <pivotField compact="0" numFmtId="1" outline="0" showAll="0"/>
    <pivotField compact="0" outline="0" showAll="0"/>
    <pivotField compact="0" outline="0" showAll="0"/>
    <pivotField compact="0" outline="0" showAll="0"/>
    <pivotField compact="0" outline="0" showAll="0"/>
    <pivotField dataField="1" compact="0" numFmtId="165" outline="0" showAll="0"/>
    <pivotField compact="0" outline="0" showAll="0"/>
    <pivotField compact="0" numFmtId="14" outline="0" showAll="0"/>
    <pivotField compact="0" outline="0" showAll="0"/>
    <pivotField compact="0" outline="0" showAll="0"/>
  </pivotFields>
  <rowFields count="1">
    <field x="9"/>
  </rowFields>
  <rowItems count="3">
    <i>
      <x/>
    </i>
    <i>
      <x v="1"/>
    </i>
    <i t="grand">
      <x/>
    </i>
  </rowItems>
  <colItems count="1">
    <i/>
  </colItems>
  <pageFields count="1">
    <pageField fld="8" hier="-1"/>
  </pageFields>
  <dataFields count="1">
    <dataField name="Jumlah dari Payment Amount"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5ACAB-D9EF-4A69-A185-288A4F257B1F}" name="PivotTable1" cacheId="205" applyNumberFormats="0" applyBorderFormats="0" applyFontFormats="0" applyPatternFormats="0" applyAlignmentFormats="0" applyWidthHeightFormats="1" dataCaption="Nilai" showError="1" showMissing="0" updatedVersion="8" minRefreshableVersion="3" useAutoFormatting="1" itemPrintTitles="1" createdVersion="8" indent="0" compact="0" compactData="0" multipleFieldFilters="0" chartFormat="5">
  <location ref="Q3:R11" firstHeaderRow="1" firstDataRow="1" firstDataCol="1"/>
  <pivotFields count="21">
    <pivotField compact="0" outline="0" showAll="0"/>
    <pivotField compact="0" outline="0" showAll="0">
      <items count="239">
        <item x="222"/>
        <item x="65"/>
        <item x="201"/>
        <item x="154"/>
        <item x="165"/>
        <item x="130"/>
        <item x="153"/>
        <item x="121"/>
        <item x="166"/>
        <item x="220"/>
        <item x="223"/>
        <item x="236"/>
        <item x="114"/>
        <item x="237"/>
        <item x="204"/>
        <item x="221"/>
        <item x="16"/>
        <item x="34"/>
        <item x="234"/>
        <item x="39"/>
        <item x="143"/>
        <item x="188"/>
        <item x="224"/>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191"/>
        <item x="99"/>
        <item x="23"/>
        <item x="213"/>
        <item x="218"/>
        <item x="208"/>
        <item x="134"/>
        <item x="73"/>
        <item x="194"/>
        <item x="182"/>
        <item x="147"/>
        <item x="225"/>
        <item x="111"/>
        <item x="122"/>
        <item x="185"/>
        <item x="145"/>
        <item x="203"/>
        <item x="195"/>
        <item x="116"/>
        <item x="95"/>
        <item x="200"/>
        <item x="70"/>
        <item x="68"/>
        <item x="69"/>
        <item x="190"/>
        <item x="112"/>
        <item x="229"/>
        <item x="226"/>
        <item x="217"/>
        <item x="113"/>
        <item x="117"/>
        <item x="196"/>
        <item x="109"/>
        <item x="120"/>
        <item x="189"/>
        <item x="84"/>
        <item x="167"/>
        <item x="22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232"/>
        <item x="126"/>
        <item x="136"/>
        <item x="231"/>
        <item x="233"/>
        <item x="75"/>
        <item x="133"/>
        <item x="151"/>
        <item x="156"/>
        <item x="31"/>
        <item x="180"/>
        <item x="135"/>
        <item x="164"/>
        <item x="230"/>
        <item x="202"/>
        <item x="128"/>
        <item x="36"/>
        <item x="155"/>
        <item x="235"/>
        <item x="140"/>
        <item x="162"/>
        <item x="168"/>
        <item x="205"/>
        <item x="198"/>
        <item x="197"/>
        <item x="170"/>
        <item x="43"/>
        <item x="158"/>
        <item x="210"/>
        <item x="207"/>
        <item x="28"/>
        <item x="171"/>
        <item x="103"/>
        <item x="173"/>
        <item x="228"/>
        <item x="144"/>
        <item x="72"/>
        <item x="30"/>
        <item t="default"/>
      </items>
    </pivotField>
    <pivotField compact="0" outline="0" showAll="0">
      <items count="3">
        <item x="0"/>
        <item x="1"/>
        <item t="default"/>
      </items>
    </pivotField>
    <pivotField compact="0" outline="0" showAll="0"/>
    <pivotField compact="0" outline="0" showAll="0"/>
    <pivotField compact="0" outline="0" showAll="0"/>
    <pivotField compact="0" numFmtId="17" outline="0" showAll="0"/>
    <pivotField compact="0" numFmtId="167"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numFmtId="167" outline="0" showAll="0"/>
    <pivotField compact="0" numFmtId="1" outline="0" showAll="0"/>
    <pivotField axis="axisRow" compact="0" outline="0" showAll="0" sortType="ascending">
      <items count="8">
        <item x="6"/>
        <item x="0"/>
        <item x="2"/>
        <item x="4"/>
        <item x="5"/>
        <item x="3"/>
        <item x="1"/>
        <item t="default"/>
      </items>
      <autoSortScope>
        <pivotArea dataOnly="0" outline="0" fieldPosition="0">
          <references count="1">
            <reference field="4294967294" count="1" selected="0">
              <x v="0"/>
            </reference>
          </references>
        </pivotArea>
      </autoSortScope>
    </pivotField>
    <pivotField compact="0" outline="0" showAll="0">
      <items count="7">
        <item x="1"/>
        <item x="5"/>
        <item x="3"/>
        <item x="0"/>
        <item x="4"/>
        <item x="2"/>
        <item t="default"/>
      </items>
    </pivotField>
    <pivotField compact="0" outline="0" showAll="0"/>
    <pivotField compact="0" outline="0" showAll="0"/>
    <pivotField dataField="1" compact="0" numFmtId="165" outline="0" showAll="0"/>
    <pivotField compact="0" outline="0" showAll="0"/>
    <pivotField compact="0" numFmtId="14" outline="0" showAll="0"/>
    <pivotField compact="0" outline="0" showAll="0"/>
    <pivotField compact="0" outline="0" showAll="0">
      <items count="22">
        <item x="0"/>
        <item x="6"/>
        <item x="14"/>
        <item x="13"/>
        <item x="16"/>
        <item x="18"/>
        <item x="17"/>
        <item x="15"/>
        <item x="11"/>
        <item x="8"/>
        <item x="1"/>
        <item x="5"/>
        <item x="3"/>
        <item x="9"/>
        <item x="4"/>
        <item x="7"/>
        <item x="10"/>
        <item x="2"/>
        <item x="19"/>
        <item x="12"/>
        <item m="1" x="20"/>
        <item t="default"/>
      </items>
    </pivotField>
  </pivotFields>
  <rowFields count="1">
    <field x="12"/>
  </rowFields>
  <rowItems count="8">
    <i>
      <x v="4"/>
    </i>
    <i>
      <x v="5"/>
    </i>
    <i>
      <x v="2"/>
    </i>
    <i>
      <x v="3"/>
    </i>
    <i>
      <x/>
    </i>
    <i>
      <x v="6"/>
    </i>
    <i>
      <x v="1"/>
    </i>
    <i t="grand">
      <x/>
    </i>
  </rowItems>
  <colItems count="1">
    <i/>
  </colItems>
  <dataFields count="1">
    <dataField name="Jumlah dari Payment Amount" fld="16" baseField="0" baseItem="0" numFmtId="165"/>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DF9B54-1CB6-413D-8992-9434CE979280}" name="PivotTable9" cacheId="20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B19:O259" firstHeaderRow="1" firstDataRow="2" firstDataCol="1"/>
  <pivotFields count="21">
    <pivotField compact="0" showAll="0"/>
    <pivotField axis="axisRow" compact="0" showAll="0">
      <items count="239">
        <item x="222"/>
        <item x="65"/>
        <item x="201"/>
        <item x="165"/>
        <item x="121"/>
        <item x="166"/>
        <item x="220"/>
        <item x="114"/>
        <item x="204"/>
        <item x="221"/>
        <item x="16"/>
        <item x="34"/>
        <item x="39"/>
        <item x="188"/>
        <item x="98"/>
        <item x="40"/>
        <item x="193"/>
        <item x="215"/>
        <item x="211"/>
        <item x="44"/>
        <item x="38"/>
        <item x="183"/>
        <item x="150"/>
        <item x="74"/>
        <item x="37"/>
        <item x="50"/>
        <item x="199"/>
        <item x="96"/>
        <item x="216"/>
        <item x="27"/>
        <item x="214"/>
        <item x="175"/>
        <item x="176"/>
        <item x="179"/>
        <item x="100"/>
        <item x="118"/>
        <item x="29"/>
        <item x="219"/>
        <item x="97"/>
        <item x="115"/>
        <item x="181"/>
        <item x="76"/>
        <item x="33"/>
        <item x="119"/>
        <item x="99"/>
        <item x="23"/>
        <item x="213"/>
        <item x="218"/>
        <item x="208"/>
        <item x="73"/>
        <item x="194"/>
        <item x="182"/>
        <item x="111"/>
        <item x="122"/>
        <item x="185"/>
        <item x="203"/>
        <item x="195"/>
        <item x="116"/>
        <item x="95"/>
        <item x="200"/>
        <item x="70"/>
        <item x="68"/>
        <item x="69"/>
        <item x="190"/>
        <item x="112"/>
        <item x="217"/>
        <item x="113"/>
        <item x="117"/>
        <item x="196"/>
        <item x="109"/>
        <item x="120"/>
        <item x="189"/>
        <item x="84"/>
        <item x="167"/>
        <item x="107"/>
        <item x="81"/>
        <item x="60"/>
        <item x="0"/>
        <item x="80"/>
        <item x="79"/>
        <item x="11"/>
        <item x="14"/>
        <item x="3"/>
        <item x="47"/>
        <item x="92"/>
        <item x="55"/>
        <item x="42"/>
        <item x="90"/>
        <item x="108"/>
        <item x="88"/>
        <item x="86"/>
        <item x="45"/>
        <item x="63"/>
        <item x="56"/>
        <item x="78"/>
        <item x="17"/>
        <item x="61"/>
        <item x="6"/>
        <item x="2"/>
        <item x="22"/>
        <item x="163"/>
        <item x="20"/>
        <item x="7"/>
        <item x="1"/>
        <item x="87"/>
        <item x="89"/>
        <item x="206"/>
        <item x="104"/>
        <item x="35"/>
        <item x="4"/>
        <item x="9"/>
        <item x="83"/>
        <item x="110"/>
        <item x="124"/>
        <item x="102"/>
        <item x="105"/>
        <item x="186"/>
        <item x="53"/>
        <item x="13"/>
        <item x="106"/>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31"/>
        <item x="71"/>
        <item x="184"/>
        <item x="32"/>
        <item x="94"/>
        <item x="192"/>
        <item x="178"/>
        <item x="177"/>
        <item x="66"/>
        <item x="67"/>
        <item x="75"/>
        <item x="151"/>
        <item x="156"/>
        <item x="31"/>
        <item x="180"/>
        <item x="164"/>
        <item x="202"/>
        <item x="36"/>
        <item x="205"/>
        <item x="198"/>
        <item x="197"/>
        <item x="43"/>
        <item x="158"/>
        <item x="210"/>
        <item x="207"/>
        <item x="28"/>
        <item x="103"/>
        <item x="173"/>
        <item x="72"/>
        <item x="30"/>
        <item x="137"/>
        <item x="132"/>
        <item x="152"/>
        <item x="149"/>
        <item x="125"/>
        <item x="148"/>
        <item x="123"/>
        <item x="139"/>
        <item x="146"/>
        <item x="174"/>
        <item x="170"/>
        <item x="136"/>
        <item x="135"/>
        <item x="126"/>
        <item x="172"/>
        <item x="140"/>
        <item x="133"/>
        <item x="169"/>
        <item x="171"/>
        <item x="147"/>
        <item x="159"/>
        <item x="168"/>
        <item x="134"/>
        <item x="127"/>
        <item x="128"/>
        <item x="129"/>
        <item x="130"/>
        <item x="141"/>
        <item x="142"/>
        <item x="143"/>
        <item x="144"/>
        <item x="145"/>
        <item x="153"/>
        <item x="154"/>
        <item x="155"/>
        <item x="157"/>
        <item x="160"/>
        <item x="161"/>
        <item x="162"/>
        <item x="223"/>
        <item x="224"/>
        <item x="225"/>
        <item x="226"/>
        <item x="227"/>
        <item x="228"/>
        <item x="229"/>
        <item x="191"/>
        <item x="230"/>
        <item x="231"/>
        <item x="232"/>
        <item x="233"/>
        <item x="234"/>
        <item x="235"/>
        <item x="236"/>
        <item x="237"/>
        <item t="default"/>
      </items>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axis="axisCol" compact="0" showAll="0">
      <items count="13">
        <item x="0"/>
        <item x="1"/>
        <item x="2"/>
        <item x="3"/>
        <item x="5"/>
        <item x="6"/>
        <item x="8"/>
        <item x="10"/>
        <item x="4"/>
        <item x="7"/>
        <item x="9"/>
        <item x="11"/>
        <item t="default"/>
      </items>
    </pivotField>
    <pivotField compact="0" showAll="0">
      <items count="3">
        <item x="0"/>
        <item x="1"/>
        <item t="default"/>
      </items>
    </pivotField>
    <pivotField compact="0" numFmtId="167" showAll="0"/>
    <pivotField compact="0" numFmtId="1" showAll="0"/>
    <pivotField compact="0" showAll="0"/>
    <pivotField compact="0" showAll="0">
      <items count="7">
        <item x="1"/>
        <item x="5"/>
        <item x="3"/>
        <item x="0"/>
        <item x="4"/>
        <item x="2"/>
        <item t="default"/>
      </items>
    </pivotField>
    <pivotField compact="0" showAll="0"/>
    <pivotField compact="0" showAll="0"/>
    <pivotField dataField="1" compact="0" numFmtId="165" showAll="0"/>
    <pivotField compact="0" showAll="0"/>
    <pivotField compact="0" numFmtId="167" showAll="0"/>
    <pivotField compact="0" showAll="0"/>
    <pivotField compact="0" showAll="0"/>
  </pivotFields>
  <rowFields count="1">
    <field x="1"/>
  </rowFields>
  <rowItems count="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t="grand">
      <x/>
    </i>
  </rowItems>
  <colFields count="1">
    <field x="8"/>
  </colFields>
  <colItems count="13">
    <i>
      <x/>
    </i>
    <i>
      <x v="1"/>
    </i>
    <i>
      <x v="2"/>
    </i>
    <i>
      <x v="3"/>
    </i>
    <i>
      <x v="4"/>
    </i>
    <i>
      <x v="5"/>
    </i>
    <i>
      <x v="6"/>
    </i>
    <i>
      <x v="7"/>
    </i>
    <i>
      <x v="8"/>
    </i>
    <i>
      <x v="9"/>
    </i>
    <i>
      <x v="10"/>
    </i>
    <i>
      <x v="11"/>
    </i>
    <i t="grand">
      <x/>
    </i>
  </colItems>
  <dataFields count="1">
    <dataField name="Sum of Payment Amount" fld="16" baseField="0" baseItem="0"/>
  </dataFields>
  <formats count="2">
    <format dxfId="15">
      <pivotArea type="all" dataOnly="0" outline="0" fieldPosition="0"/>
    </format>
    <format dxfId="16">
      <pivotArea type="all" dataOnly="0" outline="0"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3237A-98B0-440F-9D77-B5F7968C3EA5}" name="PivotTable5" cacheId="205"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location ref="U25:V28" firstHeaderRow="1" firstDataRow="1" firstDataCol="1" rowPageCount="1" colPageCount="1"/>
  <pivotFields count="21">
    <pivotField compact="0" outline="0" showAll="0"/>
    <pivotField compact="0" outline="0" showAll="0"/>
    <pivotField compact="0" outline="0" showAll="0"/>
    <pivotField compact="0" outline="0" showAll="0"/>
    <pivotField compact="0" outline="0" showAll="0"/>
    <pivotField compact="0" outline="0" showAll="0"/>
    <pivotField compact="0" numFmtId="17" outline="0" showAll="0"/>
    <pivotField compact="0" numFmtId="167" outline="0" showAll="0"/>
    <pivotField axis="axisPage" compact="0" outline="0" multipleItemSelectionAllowed="1" showAll="0">
      <items count="13">
        <item x="0"/>
        <item x="1"/>
        <item x="2"/>
        <item x="3"/>
        <item x="4"/>
        <item h="1" x="5"/>
        <item h="1" x="6"/>
        <item h="1" x="7"/>
        <item h="1" x="8"/>
        <item h="1" x="9"/>
        <item h="1" x="10"/>
        <item h="1" x="11"/>
        <item t="default"/>
      </items>
    </pivotField>
    <pivotField axis="axisRow" compact="0" outline="0" showAll="0">
      <items count="3">
        <item x="0"/>
        <item x="1"/>
        <item t="default"/>
      </items>
    </pivotField>
    <pivotField compact="0" numFmtId="167" outline="0" showAll="0"/>
    <pivotField compact="0" numFmtId="1" outline="0" showAll="0"/>
    <pivotField compact="0" outline="0" showAll="0"/>
    <pivotField compact="0" outline="0" showAll="0"/>
    <pivotField compact="0" outline="0" showAll="0"/>
    <pivotField compact="0" outline="0" showAll="0"/>
    <pivotField dataField="1" compact="0" numFmtId="165" outline="0" showAll="0"/>
    <pivotField compact="0" outline="0" showAll="0"/>
    <pivotField compact="0" numFmtId="14" outline="0" showAll="0"/>
    <pivotField compact="0" outline="0" showAll="0"/>
    <pivotField compact="0" outline="0" showAll="0"/>
  </pivotFields>
  <rowFields count="1">
    <field x="9"/>
  </rowFields>
  <rowItems count="3">
    <i>
      <x/>
    </i>
    <i>
      <x v="1"/>
    </i>
    <i t="grand">
      <x/>
    </i>
  </rowItems>
  <colItems count="1">
    <i/>
  </colItems>
  <pageFields count="1">
    <pageField fld="8" hier="-1"/>
  </pageFields>
  <dataFields count="1">
    <dataField name="Jumlah dari Payment Amount"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502557-7238-4B2C-BB91-DEDD42B3F859}" name="PivotTable11" cacheId="205" applyNumberFormats="0" applyBorderFormats="0" applyFontFormats="0" applyPatternFormats="0" applyAlignmentFormats="0" applyWidthHeightFormats="1" dataCaption="Values" updatedVersion="8" minRefreshableVersion="3" showDrill="0" useAutoFormatting="1" pageOverThenDown="1" createdVersion="5" indent="0" compact="0" outline="1" outlineData="1" compactData="0" multipleFieldFilters="0" chartFormat="12">
  <location ref="B3:C16" firstHeaderRow="1" firstDataRow="1" firstDataCol="1" rowPageCount="1" colPageCount="1"/>
  <pivotFields count="21">
    <pivotField compact="0" showAll="0"/>
    <pivotField compact="0" showAll="0">
      <items count="239">
        <item x="222"/>
        <item x="65"/>
        <item x="201"/>
        <item x="154"/>
        <item x="165"/>
        <item x="130"/>
        <item x="153"/>
        <item x="121"/>
        <item x="166"/>
        <item x="220"/>
        <item x="223"/>
        <item x="236"/>
        <item x="114"/>
        <item x="237"/>
        <item x="204"/>
        <item x="221"/>
        <item x="16"/>
        <item x="34"/>
        <item x="234"/>
        <item x="39"/>
        <item x="143"/>
        <item x="188"/>
        <item x="224"/>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191"/>
        <item x="99"/>
        <item x="23"/>
        <item x="213"/>
        <item x="218"/>
        <item x="208"/>
        <item x="134"/>
        <item x="73"/>
        <item x="194"/>
        <item x="182"/>
        <item x="147"/>
        <item x="225"/>
        <item x="111"/>
        <item x="122"/>
        <item x="185"/>
        <item x="145"/>
        <item x="203"/>
        <item x="195"/>
        <item x="116"/>
        <item x="95"/>
        <item x="200"/>
        <item x="70"/>
        <item x="68"/>
        <item x="69"/>
        <item x="190"/>
        <item x="112"/>
        <item x="229"/>
        <item x="226"/>
        <item x="217"/>
        <item x="113"/>
        <item x="117"/>
        <item x="196"/>
        <item x="109"/>
        <item x="120"/>
        <item x="189"/>
        <item x="84"/>
        <item x="167"/>
        <item x="22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232"/>
        <item x="126"/>
        <item x="136"/>
        <item x="231"/>
        <item x="233"/>
        <item x="75"/>
        <item x="133"/>
        <item x="151"/>
        <item x="156"/>
        <item x="31"/>
        <item x="180"/>
        <item x="135"/>
        <item x="164"/>
        <item x="230"/>
        <item x="202"/>
        <item x="128"/>
        <item x="36"/>
        <item x="155"/>
        <item x="235"/>
        <item x="140"/>
        <item x="162"/>
        <item x="168"/>
        <item x="205"/>
        <item x="198"/>
        <item x="197"/>
        <item x="170"/>
        <item x="43"/>
        <item x="158"/>
        <item x="210"/>
        <item x="207"/>
        <item x="28"/>
        <item x="171"/>
        <item x="103"/>
        <item x="173"/>
        <item x="228"/>
        <item x="144"/>
        <item x="72"/>
        <item x="30"/>
        <item t="default"/>
      </items>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axis="axisRow" compact="0" showAll="0">
      <items count="13">
        <item x="0"/>
        <item x="1"/>
        <item x="2"/>
        <item x="3"/>
        <item x="5"/>
        <item x="6"/>
        <item x="8"/>
        <item x="10"/>
        <item x="4"/>
        <item x="7"/>
        <item x="9"/>
        <item x="11"/>
        <item t="default"/>
      </items>
    </pivotField>
    <pivotField axis="axisPage" compact="0" multipleItemSelectionAllowed="1" showAll="0">
      <items count="3">
        <item x="0"/>
        <item x="1"/>
        <item t="default"/>
      </items>
    </pivotField>
    <pivotField compact="0" numFmtId="167" showAll="0"/>
    <pivotField compact="0" numFmtId="1" showAll="0"/>
    <pivotField compact="0" showAll="0"/>
    <pivotField compact="0" showAll="0">
      <items count="7">
        <item x="1"/>
        <item x="5"/>
        <item x="3"/>
        <item x="0"/>
        <item x="4"/>
        <item x="2"/>
        <item t="default"/>
      </items>
    </pivotField>
    <pivotField compact="0" showAll="0"/>
    <pivotField compact="0" showAll="0"/>
    <pivotField dataField="1" compact="0" numFmtId="165" showAll="0"/>
    <pivotField compact="0" showAll="0"/>
    <pivotField compact="0" numFmtId="167" showAll="0"/>
    <pivotField compact="0" showAll="0"/>
    <pivotField compact="0" showAll="0">
      <items count="22">
        <item x="0"/>
        <item x="6"/>
        <item x="14"/>
        <item x="13"/>
        <item x="16"/>
        <item x="18"/>
        <item x="17"/>
        <item x="15"/>
        <item x="11"/>
        <item x="8"/>
        <item x="1"/>
        <item x="5"/>
        <item x="3"/>
        <item x="9"/>
        <item x="4"/>
        <item x="7"/>
        <item x="10"/>
        <item x="2"/>
        <item x="19"/>
        <item x="12"/>
        <item m="1" x="20"/>
        <item t="default"/>
      </items>
    </pivotField>
  </pivotFields>
  <rowFields count="1">
    <field x="8"/>
  </rowFields>
  <rowItems count="13">
    <i>
      <x/>
    </i>
    <i>
      <x v="1"/>
    </i>
    <i>
      <x v="2"/>
    </i>
    <i>
      <x v="3"/>
    </i>
    <i>
      <x v="4"/>
    </i>
    <i>
      <x v="5"/>
    </i>
    <i>
      <x v="6"/>
    </i>
    <i>
      <x v="7"/>
    </i>
    <i>
      <x v="8"/>
    </i>
    <i>
      <x v="9"/>
    </i>
    <i>
      <x v="10"/>
    </i>
    <i>
      <x v="11"/>
    </i>
    <i t="grand">
      <x/>
    </i>
  </rowItems>
  <colItems count="1">
    <i/>
  </colItems>
  <pageFields count="1">
    <pageField fld="9" hier="0"/>
  </pageFields>
  <dataFields count="1">
    <dataField name="Sum of Payment Amount" fld="16" baseField="0" baseItem="0"/>
  </dataFields>
  <formats count="3">
    <format dxfId="12">
      <pivotArea type="all" dataOnly="0" outline="0" fieldPosition="0"/>
    </format>
    <format dxfId="13">
      <pivotArea type="all" dataOnly="0" outline="0" fieldPosition="0"/>
    </format>
    <format dxfId="14">
      <pivotArea grandRow="1" collapsedLevelsAreSubtotals="1" fieldPosition="0"/>
    </format>
  </formats>
  <chartFormats count="2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8" count="1" selected="0">
            <x v="0"/>
          </reference>
        </references>
      </pivotArea>
    </chartFormat>
    <chartFormat chart="8" format="2">
      <pivotArea type="data" outline="0" fieldPosition="0">
        <references count="2">
          <reference field="4294967294" count="1" selected="0">
            <x v="0"/>
          </reference>
          <reference field="8" count="1" selected="0">
            <x v="1"/>
          </reference>
        </references>
      </pivotArea>
    </chartFormat>
    <chartFormat chart="8" format="3">
      <pivotArea type="data" outline="0" fieldPosition="0">
        <references count="2">
          <reference field="4294967294" count="1" selected="0">
            <x v="0"/>
          </reference>
          <reference field="8" count="1" selected="0">
            <x v="2"/>
          </reference>
        </references>
      </pivotArea>
    </chartFormat>
    <chartFormat chart="8" format="4">
      <pivotArea type="data" outline="0" fieldPosition="0">
        <references count="2">
          <reference field="4294967294" count="1" selected="0">
            <x v="0"/>
          </reference>
          <reference field="8" count="1" selected="0">
            <x v="3"/>
          </reference>
        </references>
      </pivotArea>
    </chartFormat>
    <chartFormat chart="8" format="6">
      <pivotArea type="data" outline="0" fieldPosition="0">
        <references count="2">
          <reference field="4294967294" count="1" selected="0">
            <x v="0"/>
          </reference>
          <reference field="8" count="1" selected="0">
            <x v="4"/>
          </reference>
        </references>
      </pivotArea>
    </chartFormat>
    <chartFormat chart="8" format="7">
      <pivotArea type="data" outline="0" fieldPosition="0">
        <references count="2">
          <reference field="4294967294" count="1" selected="0">
            <x v="0"/>
          </reference>
          <reference field="8" count="1" selected="0">
            <x v="5"/>
          </reference>
        </references>
      </pivotArea>
    </chartFormat>
    <chartFormat chart="8" format="9">
      <pivotArea type="data" outline="0" fieldPosition="0">
        <references count="2">
          <reference field="4294967294" count="1" selected="0">
            <x v="0"/>
          </reference>
          <reference field="8" count="1" selected="0">
            <x v="6"/>
          </reference>
        </references>
      </pivotArea>
    </chartFormat>
    <chartFormat chart="8" format="11">
      <pivotArea type="data" outline="0" fieldPosition="0">
        <references count="2">
          <reference field="4294967294" count="1" selected="0">
            <x v="0"/>
          </reference>
          <reference field="8" count="1" selected="0">
            <x v="7"/>
          </reference>
        </references>
      </pivotArea>
    </chartFormat>
    <chartFormat chart="8" format="12">
      <pivotArea type="data" outline="0" fieldPosition="0">
        <references count="2">
          <reference field="4294967294" count="1" selected="0">
            <x v="0"/>
          </reference>
          <reference field="8" count="1" selected="0">
            <x v="8"/>
          </reference>
        </references>
      </pivotArea>
    </chartFormat>
    <chartFormat chart="8" format="13">
      <pivotArea type="data" outline="0" fieldPosition="0">
        <references count="2">
          <reference field="4294967294" count="1" selected="0">
            <x v="0"/>
          </reference>
          <reference field="8" count="1" selected="0">
            <x v="9"/>
          </reference>
        </references>
      </pivotArea>
    </chartFormat>
    <chartFormat chart="8" format="14">
      <pivotArea type="data" outline="0" fieldPosition="0">
        <references count="2">
          <reference field="4294967294" count="1" selected="0">
            <x v="0"/>
          </reference>
          <reference field="8" count="1" selected="0">
            <x v="10"/>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8" count="1" selected="0">
            <x v="0"/>
          </reference>
        </references>
      </pivotArea>
    </chartFormat>
    <chartFormat chart="10" format="17">
      <pivotArea type="data" outline="0" fieldPosition="0">
        <references count="2">
          <reference field="4294967294" count="1" selected="0">
            <x v="0"/>
          </reference>
          <reference field="8" count="1" selected="0">
            <x v="1"/>
          </reference>
        </references>
      </pivotArea>
    </chartFormat>
    <chartFormat chart="10" format="18">
      <pivotArea type="data" outline="0" fieldPosition="0">
        <references count="2">
          <reference field="4294967294" count="1" selected="0">
            <x v="0"/>
          </reference>
          <reference field="8" count="1" selected="0">
            <x v="2"/>
          </reference>
        </references>
      </pivotArea>
    </chartFormat>
    <chartFormat chart="10" format="19">
      <pivotArea type="data" outline="0" fieldPosition="0">
        <references count="2">
          <reference field="4294967294" count="1" selected="0">
            <x v="0"/>
          </reference>
          <reference field="8"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8" count="1" selected="0">
            <x v="0"/>
          </reference>
        </references>
      </pivotArea>
    </chartFormat>
    <chartFormat chart="11" format="22">
      <pivotArea type="data" outline="0" fieldPosition="0">
        <references count="2">
          <reference field="4294967294" count="1" selected="0">
            <x v="0"/>
          </reference>
          <reference field="8" count="1" selected="0">
            <x v="1"/>
          </reference>
        </references>
      </pivotArea>
    </chartFormat>
    <chartFormat chart="11" format="23">
      <pivotArea type="data" outline="0" fieldPosition="0">
        <references count="2">
          <reference field="4294967294" count="1" selected="0">
            <x v="0"/>
          </reference>
          <reference field="8" count="1" selected="0">
            <x v="2"/>
          </reference>
        </references>
      </pivotArea>
    </chartFormat>
    <chartFormat chart="11" format="24">
      <pivotArea type="data" outline="0" fieldPosition="0">
        <references count="2">
          <reference field="4294967294" count="1" selected="0">
            <x v="0"/>
          </reference>
          <reference field="8" count="1" selected="0">
            <x v="3"/>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A1655-5008-41D7-BA81-8D142B288E07}" name="PivotTable4" cacheId="205"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location ref="U5:V8" firstHeaderRow="1" firstDataRow="1" firstDataCol="1" rowPageCount="1" colPageCount="1"/>
  <pivotFields count="21">
    <pivotField compact="0" outline="0" showAll="0"/>
    <pivotField compact="0" outline="0" showAll="0"/>
    <pivotField compact="0" outline="0" showAll="0"/>
    <pivotField compact="0" outline="0" showAll="0"/>
    <pivotField compact="0" outline="0" showAll="0"/>
    <pivotField compact="0" outline="0" showAll="0"/>
    <pivotField compact="0" numFmtId="17" outline="0" showAll="0"/>
    <pivotField compact="0" numFmtId="167" outline="0" showAll="0"/>
    <pivotField axis="axisRow" compact="0" outline="0" showAll="0">
      <items count="13">
        <item h="1" x="0"/>
        <item h="1" x="1"/>
        <item h="1" x="2"/>
        <item x="3"/>
        <item x="4"/>
        <item h="1" x="5"/>
        <item h="1" x="6"/>
        <item h="1" x="7"/>
        <item h="1" x="8"/>
        <item h="1" x="9"/>
        <item h="1" x="10"/>
        <item h="1" x="11"/>
        <item t="default"/>
      </items>
    </pivotField>
    <pivotField axis="axisPage" compact="0" outline="0" showAll="0">
      <items count="3">
        <item h="1" x="0"/>
        <item x="1"/>
        <item t="default"/>
      </items>
    </pivotField>
    <pivotField compact="0" numFmtId="167" outline="0" showAll="0"/>
    <pivotField compact="0" numFmtId="1" outline="0" showAll="0"/>
    <pivotField compact="0" outline="0" showAll="0"/>
    <pivotField compact="0" outline="0" showAll="0"/>
    <pivotField compact="0" outline="0" showAll="0"/>
    <pivotField compact="0" outline="0" showAll="0"/>
    <pivotField dataField="1" compact="0" numFmtId="165" outline="0" showAll="0"/>
    <pivotField compact="0" outline="0" showAll="0"/>
    <pivotField compact="0" numFmtId="14" outline="0" showAll="0"/>
    <pivotField compact="0" outline="0" showAll="0"/>
    <pivotField compact="0" outline="0" showAll="0"/>
  </pivotFields>
  <rowFields count="1">
    <field x="8"/>
  </rowFields>
  <rowItems count="3">
    <i>
      <x v="3"/>
    </i>
    <i>
      <x v="4"/>
    </i>
    <i t="grand">
      <x/>
    </i>
  </rowItems>
  <colItems count="1">
    <i/>
  </colItems>
  <pageFields count="1">
    <pageField fld="9" item="1" hier="-1"/>
  </pageFields>
  <dataFields count="1">
    <dataField name="Jumlah dari Payment Amount" fld="16" baseField="0" baseItem="0" numFmtId="165"/>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62E1CC-6479-46ED-A6F8-753E39721D43}" name="PivotTable17" cacheId="20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0">
  <location ref="E3:F9" firstHeaderRow="1" firstDataRow="1" firstDataCol="1"/>
  <pivotFields count="21">
    <pivotField compact="0" showAll="0"/>
    <pivotField axis="axisRow" compact="0" showAll="0" measureFilter="1" sortType="ascending">
      <items count="239">
        <item x="222"/>
        <item x="65"/>
        <item x="201"/>
        <item x="154"/>
        <item x="165"/>
        <item x="130"/>
        <item x="153"/>
        <item x="121"/>
        <item x="166"/>
        <item x="220"/>
        <item x="114"/>
        <item x="204"/>
        <item x="221"/>
        <item x="16"/>
        <item x="34"/>
        <item x="39"/>
        <item x="143"/>
        <item x="188"/>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99"/>
        <item x="23"/>
        <item x="213"/>
        <item x="218"/>
        <item x="208"/>
        <item x="134"/>
        <item x="73"/>
        <item x="194"/>
        <item x="182"/>
        <item x="147"/>
        <item x="111"/>
        <item x="122"/>
        <item x="185"/>
        <item x="145"/>
        <item x="203"/>
        <item x="195"/>
        <item x="116"/>
        <item x="95"/>
        <item x="200"/>
        <item x="70"/>
        <item x="68"/>
        <item x="69"/>
        <item x="190"/>
        <item x="112"/>
        <item x="217"/>
        <item x="113"/>
        <item x="117"/>
        <item x="196"/>
        <item x="109"/>
        <item x="120"/>
        <item x="189"/>
        <item x="84"/>
        <item x="16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126"/>
        <item x="136"/>
        <item x="75"/>
        <item x="133"/>
        <item x="151"/>
        <item x="156"/>
        <item x="31"/>
        <item x="180"/>
        <item x="135"/>
        <item x="164"/>
        <item x="202"/>
        <item x="128"/>
        <item x="36"/>
        <item x="155"/>
        <item x="140"/>
        <item x="162"/>
        <item x="168"/>
        <item x="205"/>
        <item x="198"/>
        <item x="197"/>
        <item x="170"/>
        <item x="43"/>
        <item x="158"/>
        <item x="210"/>
        <item x="207"/>
        <item x="28"/>
        <item x="171"/>
        <item x="103"/>
        <item x="173"/>
        <item x="144"/>
        <item x="72"/>
        <item x="30"/>
        <item x="223"/>
        <item x="224"/>
        <item x="225"/>
        <item x="226"/>
        <item x="227"/>
        <item x="228"/>
        <item x="229"/>
        <item x="191"/>
        <item x="230"/>
        <item x="231"/>
        <item x="232"/>
        <item x="233"/>
        <item x="234"/>
        <item x="235"/>
        <item x="236"/>
        <item x="237"/>
        <item t="default"/>
      </items>
      <autoSortScope>
        <pivotArea fieldPosition="0">
          <references count="1">
            <reference field="4294967294" count="1" selected="0">
              <x v="0"/>
            </reference>
          </references>
        </pivotArea>
      </autoSortScope>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compact="0" showAll="0">
      <items count="13">
        <item x="0"/>
        <item x="1"/>
        <item x="2"/>
        <item x="3"/>
        <item x="4"/>
        <item x="5"/>
        <item x="6"/>
        <item x="7"/>
        <item x="8"/>
        <item x="9"/>
        <item x="10"/>
        <item x="11"/>
        <item t="default"/>
      </items>
    </pivotField>
    <pivotField compact="0" showAll="0">
      <items count="3">
        <item x="0"/>
        <item x="1"/>
        <item t="default"/>
      </items>
    </pivotField>
    <pivotField compact="0" numFmtId="167" showAll="0"/>
    <pivotField compact="0" numFmtId="1" showAll="0"/>
    <pivotField compact="0" showAll="0"/>
    <pivotField compact="0" showAll="0">
      <items count="7">
        <item x="1"/>
        <item x="5"/>
        <item x="3"/>
        <item x="0"/>
        <item x="4"/>
        <item x="2"/>
        <item t="default"/>
      </items>
    </pivotField>
    <pivotField compact="0" showAll="0"/>
    <pivotField compact="0" showAll="0"/>
    <pivotField dataField="1" compact="0" numFmtId="165" showAll="0"/>
    <pivotField compact="0" showAll="0"/>
    <pivotField compact="0" numFmtId="167" showAll="0"/>
    <pivotField compact="0" showAll="0"/>
    <pivotField compact="0" showAll="0">
      <items count="22">
        <item x="0"/>
        <item x="6"/>
        <item x="14"/>
        <item x="13"/>
        <item x="16"/>
        <item x="18"/>
        <item x="17"/>
        <item x="15"/>
        <item x="11"/>
        <item x="8"/>
        <item x="1"/>
        <item x="5"/>
        <item x="3"/>
        <item x="9"/>
        <item x="4"/>
        <item x="7"/>
        <item x="10"/>
        <item x="2"/>
        <item x="19"/>
        <item x="12"/>
        <item m="1" x="20"/>
        <item t="default"/>
      </items>
    </pivotField>
  </pivotFields>
  <rowFields count="1">
    <field x="1"/>
  </rowFields>
  <rowItems count="6">
    <i>
      <x v="95"/>
    </i>
    <i>
      <x v="136"/>
    </i>
    <i>
      <x v="143"/>
    </i>
    <i>
      <x v="137"/>
    </i>
    <i>
      <x v="131"/>
    </i>
    <i t="grand">
      <x/>
    </i>
  </rowItems>
  <colItems count="1">
    <i/>
  </colItems>
  <dataFields count="1">
    <dataField name="Sum of Payment Amount" fld="16" baseField="0" baseItem="0"/>
  </dataFields>
  <formats count="3">
    <format dxfId="9">
      <pivotArea type="all" dataOnly="0" outline="0" fieldPosition="0"/>
    </format>
    <format dxfId="10">
      <pivotArea type="all" dataOnly="0" outline="0" fieldPosition="0"/>
    </format>
    <format dxfId="11">
      <pivotArea grandRow="1" collapsedLevelsAreSubtotals="1" fieldPosition="0"/>
    </format>
  </formats>
  <chartFormats count="25">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5"/>
          </reference>
        </references>
      </pivotArea>
    </chartFormat>
    <chartFormat chart="0" format="2">
      <pivotArea type="data" outline="0" fieldPosition="0">
        <references count="2">
          <reference field="4294967294" count="1" selected="0">
            <x v="0"/>
          </reference>
          <reference field="1" count="1" selected="0">
            <x v="96"/>
          </reference>
        </references>
      </pivotArea>
    </chartFormat>
    <chartFormat chart="0" format="3">
      <pivotArea type="data" outline="0" fieldPosition="0">
        <references count="2">
          <reference field="4294967294" count="1" selected="0">
            <x v="0"/>
          </reference>
          <reference field="1" count="1" selected="0">
            <x v="143"/>
          </reference>
        </references>
      </pivotArea>
    </chartFormat>
    <chartFormat chart="0" format="4">
      <pivotArea type="data" outline="0" fieldPosition="0">
        <references count="2">
          <reference field="4294967294" count="1" selected="0">
            <x v="0"/>
          </reference>
          <reference field="1" count="1" selected="0">
            <x v="166"/>
          </reference>
        </references>
      </pivotArea>
    </chartFormat>
    <chartFormat chart="0" format="5">
      <pivotArea type="data" outline="0" fieldPosition="0">
        <references count="2">
          <reference field="4294967294" count="1" selected="0">
            <x v="0"/>
          </reference>
          <reference field="1" count="1" selected="0">
            <x v="13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166"/>
          </reference>
        </references>
      </pivotArea>
    </chartFormat>
    <chartFormat chart="8" format="8">
      <pivotArea type="data" outline="0" fieldPosition="0">
        <references count="2">
          <reference field="4294967294" count="1" selected="0">
            <x v="0"/>
          </reference>
          <reference field="1" count="1" selected="0">
            <x v="143"/>
          </reference>
        </references>
      </pivotArea>
    </chartFormat>
    <chartFormat chart="8" format="9">
      <pivotArea type="data" outline="0" fieldPosition="0">
        <references count="2">
          <reference field="4294967294" count="1" selected="0">
            <x v="0"/>
          </reference>
          <reference field="1" count="1" selected="0">
            <x v="96"/>
          </reference>
        </references>
      </pivotArea>
    </chartFormat>
    <chartFormat chart="8" format="10">
      <pivotArea type="data" outline="0" fieldPosition="0">
        <references count="2">
          <reference field="4294967294" count="1" selected="0">
            <x v="0"/>
          </reference>
          <reference field="1" count="1" selected="0">
            <x v="95"/>
          </reference>
        </references>
      </pivotArea>
    </chartFormat>
    <chartFormat chart="8" format="11">
      <pivotArea type="data" outline="0" fieldPosition="0">
        <references count="2">
          <reference field="4294967294" count="1" selected="0">
            <x v="0"/>
          </reference>
          <reference field="1" count="1" selected="0">
            <x v="13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166"/>
          </reference>
        </references>
      </pivotArea>
    </chartFormat>
    <chartFormat chart="9" format="14">
      <pivotArea type="data" outline="0" fieldPosition="0">
        <references count="2">
          <reference field="4294967294" count="1" selected="0">
            <x v="0"/>
          </reference>
          <reference field="1" count="1" selected="0">
            <x v="143"/>
          </reference>
        </references>
      </pivotArea>
    </chartFormat>
    <chartFormat chart="9" format="15">
      <pivotArea type="data" outline="0" fieldPosition="0">
        <references count="2">
          <reference field="4294967294" count="1" selected="0">
            <x v="0"/>
          </reference>
          <reference field="1" count="1" selected="0">
            <x v="96"/>
          </reference>
        </references>
      </pivotArea>
    </chartFormat>
    <chartFormat chart="9" format="16">
      <pivotArea type="data" outline="0" fieldPosition="0">
        <references count="2">
          <reference field="4294967294" count="1" selected="0">
            <x v="0"/>
          </reference>
          <reference field="1" count="1" selected="0">
            <x v="95"/>
          </reference>
        </references>
      </pivotArea>
    </chartFormat>
    <chartFormat chart="9" format="17">
      <pivotArea type="data" outline="0" fieldPosition="0">
        <references count="2">
          <reference field="4294967294" count="1" selected="0">
            <x v="0"/>
          </reference>
          <reference field="1" count="1" selected="0">
            <x v="131"/>
          </reference>
        </references>
      </pivotArea>
    </chartFormat>
    <chartFormat chart="0" format="6">
      <pivotArea type="data" outline="0" fieldPosition="0">
        <references count="2">
          <reference field="4294967294" count="1" selected="0">
            <x v="0"/>
          </reference>
          <reference field="1" count="1" selected="0">
            <x v="167"/>
          </reference>
        </references>
      </pivotArea>
    </chartFormat>
    <chartFormat chart="0" format="7">
      <pivotArea type="data" outline="0" fieldPosition="0">
        <references count="2">
          <reference field="4294967294" count="1" selected="0">
            <x v="0"/>
          </reference>
          <reference field="1" count="1" selected="0">
            <x v="122"/>
          </reference>
        </references>
      </pivotArea>
    </chartFormat>
    <chartFormat chart="0" format="8">
      <pivotArea type="data" outline="0" fieldPosition="0">
        <references count="2">
          <reference field="4294967294" count="1" selected="0">
            <x v="0"/>
          </reference>
          <reference field="1" count="1" selected="0">
            <x v="137"/>
          </reference>
        </references>
      </pivotArea>
    </chartFormat>
    <chartFormat chart="0" format="9">
      <pivotArea type="data" outline="0" fieldPosition="0">
        <references count="2">
          <reference field="4294967294" count="1" selected="0">
            <x v="0"/>
          </reference>
          <reference field="1" count="1" selected="0">
            <x v="173"/>
          </reference>
        </references>
      </pivotArea>
    </chartFormat>
    <chartFormat chart="0" format="10">
      <pivotArea type="data" outline="0" fieldPosition="0">
        <references count="2">
          <reference field="4294967294" count="1" selected="0">
            <x v="0"/>
          </reference>
          <reference field="1" count="1" selected="0">
            <x v="123"/>
          </reference>
        </references>
      </pivotArea>
    </chartFormat>
  </chartFormats>
  <pivotTableStyleInfo name="PivotStylePreset2_Accent1" showRowHeaders="1" showColHeaders="1" showRowStripes="0" showColStripes="0" showLastColumn="0"/>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C68BD3-B5D8-4157-94D1-D0C89E334A13}" name="PivotTable16" cacheId="205"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15">
  <location ref="N3:O10" firstHeaderRow="1" firstDataRow="1" firstDataCol="1"/>
  <pivotFields count="21">
    <pivotField compact="0" showAll="0"/>
    <pivotField compact="0" showAll="0">
      <items count="239">
        <item x="222"/>
        <item x="65"/>
        <item x="201"/>
        <item x="154"/>
        <item x="165"/>
        <item x="130"/>
        <item x="153"/>
        <item x="121"/>
        <item x="166"/>
        <item x="220"/>
        <item x="223"/>
        <item x="236"/>
        <item x="114"/>
        <item x="237"/>
        <item x="204"/>
        <item x="221"/>
        <item x="16"/>
        <item x="34"/>
        <item x="234"/>
        <item x="39"/>
        <item x="143"/>
        <item x="188"/>
        <item x="224"/>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191"/>
        <item x="99"/>
        <item x="23"/>
        <item x="213"/>
        <item x="218"/>
        <item x="208"/>
        <item x="134"/>
        <item x="73"/>
        <item x="194"/>
        <item x="182"/>
        <item x="147"/>
        <item x="225"/>
        <item x="111"/>
        <item x="122"/>
        <item x="185"/>
        <item x="145"/>
        <item x="203"/>
        <item x="195"/>
        <item x="116"/>
        <item x="95"/>
        <item x="200"/>
        <item x="70"/>
        <item x="68"/>
        <item x="69"/>
        <item x="190"/>
        <item x="112"/>
        <item x="229"/>
        <item x="226"/>
        <item x="217"/>
        <item x="113"/>
        <item x="117"/>
        <item x="196"/>
        <item x="109"/>
        <item x="120"/>
        <item x="189"/>
        <item x="84"/>
        <item x="167"/>
        <item x="22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232"/>
        <item x="126"/>
        <item x="136"/>
        <item x="231"/>
        <item x="233"/>
        <item x="75"/>
        <item x="133"/>
        <item x="151"/>
        <item x="156"/>
        <item x="31"/>
        <item x="180"/>
        <item x="135"/>
        <item x="164"/>
        <item x="230"/>
        <item x="202"/>
        <item x="128"/>
        <item x="36"/>
        <item x="155"/>
        <item x="235"/>
        <item x="140"/>
        <item x="162"/>
        <item x="168"/>
        <item x="205"/>
        <item x="198"/>
        <item x="197"/>
        <item x="170"/>
        <item x="43"/>
        <item x="158"/>
        <item x="210"/>
        <item x="207"/>
        <item x="28"/>
        <item x="171"/>
        <item x="103"/>
        <item x="173"/>
        <item x="228"/>
        <item x="144"/>
        <item x="72"/>
        <item x="30"/>
        <item t="default"/>
      </items>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compact="0" showAll="0">
      <items count="13">
        <item x="0"/>
        <item x="1"/>
        <item x="2"/>
        <item x="3"/>
        <item x="4"/>
        <item x="5"/>
        <item x="6"/>
        <item x="7"/>
        <item x="8"/>
        <item x="9"/>
        <item x="10"/>
        <item x="11"/>
        <item t="default"/>
      </items>
    </pivotField>
    <pivotField compact="0" showAll="0">
      <items count="3">
        <item x="0"/>
        <item x="1"/>
        <item t="default"/>
      </items>
    </pivotField>
    <pivotField compact="0" numFmtId="167" showAll="0"/>
    <pivotField compact="0" numFmtId="1" showAll="0"/>
    <pivotField compact="0" showAll="0" sortType="ascending">
      <autoSortScope>
        <pivotArea fieldPosition="0">
          <references count="1">
            <reference field="4294967294" count="1" selected="0">
              <x v="0"/>
            </reference>
          </references>
        </pivotArea>
      </autoSortScope>
    </pivotField>
    <pivotField axis="axisRow" compact="0" showAll="0">
      <items count="7">
        <item x="1"/>
        <item x="5"/>
        <item x="3"/>
        <item x="4"/>
        <item x="2"/>
        <item x="0"/>
        <item t="default"/>
      </items>
    </pivotField>
    <pivotField compact="0" showAll="0"/>
    <pivotField compact="0" showAll="0"/>
    <pivotField dataField="1" compact="0" numFmtId="165" showAll="0"/>
    <pivotField compact="0" showAll="0"/>
    <pivotField compact="0" numFmtId="167" showAll="0"/>
    <pivotField compact="0" showAll="0"/>
    <pivotField compact="0" showAll="0">
      <items count="22">
        <item x="0"/>
        <item x="6"/>
        <item x="14"/>
        <item x="13"/>
        <item x="16"/>
        <item x="18"/>
        <item x="17"/>
        <item x="15"/>
        <item x="11"/>
        <item x="8"/>
        <item x="1"/>
        <item x="5"/>
        <item x="3"/>
        <item x="9"/>
        <item x="4"/>
        <item x="7"/>
        <item x="10"/>
        <item x="2"/>
        <item x="19"/>
        <item x="12"/>
        <item m="1" x="20"/>
        <item t="default"/>
      </items>
    </pivotField>
  </pivotFields>
  <rowFields count="1">
    <field x="13"/>
  </rowFields>
  <rowItems count="7">
    <i>
      <x/>
    </i>
    <i>
      <x v="1"/>
    </i>
    <i>
      <x v="2"/>
    </i>
    <i>
      <x v="3"/>
    </i>
    <i>
      <x v="4"/>
    </i>
    <i>
      <x v="5"/>
    </i>
    <i t="grand">
      <x/>
    </i>
  </rowItems>
  <colItems count="1">
    <i/>
  </colItems>
  <dataFields count="1">
    <dataField name="Sum of Payment Amount" fld="16" baseField="0" baseItem="0"/>
  </dataFields>
  <formats count="3">
    <format dxfId="6">
      <pivotArea type="all" dataOnly="0" outline="0" fieldPosition="0"/>
    </format>
    <format dxfId="7">
      <pivotArea type="all" dataOnly="0" outline="0" fieldPosition="0"/>
    </format>
    <format dxfId="8">
      <pivotArea grandRow="1" collapsedLevelsAreSubtotals="1" fieldPosition="0"/>
    </format>
  </formats>
  <chartFormats count="53">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3" count="1" selected="0">
            <x v="0"/>
          </reference>
        </references>
      </pivotArea>
    </chartFormat>
    <chartFormat chart="0" format="9">
      <pivotArea type="data" outline="0" fieldPosition="0">
        <references count="2">
          <reference field="4294967294" count="1" selected="0">
            <x v="0"/>
          </reference>
          <reference field="13" count="1" selected="0">
            <x v="1"/>
          </reference>
        </references>
      </pivotArea>
    </chartFormat>
    <chartFormat chart="0" format="10">
      <pivotArea type="data" outline="0" fieldPosition="0">
        <references count="2">
          <reference field="4294967294" count="1" selected="0">
            <x v="0"/>
          </reference>
          <reference field="13" count="1" selected="0">
            <x v="2"/>
          </reference>
        </references>
      </pivotArea>
    </chartFormat>
    <chartFormat chart="0" format="11">
      <pivotArea type="data" outline="0" fieldPosition="0">
        <references count="2">
          <reference field="4294967294" count="1" selected="0">
            <x v="0"/>
          </reference>
          <reference field="13" count="1" selected="0">
            <x v="3"/>
          </reference>
        </references>
      </pivotArea>
    </chartFormat>
    <chartFormat chart="0" format="12">
      <pivotArea type="data" outline="0" fieldPosition="0">
        <references count="2">
          <reference field="4294967294" count="1" selected="0">
            <x v="0"/>
          </reference>
          <reference field="13" count="1" selected="0">
            <x v="4"/>
          </reference>
        </references>
      </pivotArea>
    </chartFormat>
    <chartFormat chart="0" format="13">
      <pivotArea type="data" outline="0" fieldPosition="0">
        <references count="2">
          <reference field="4294967294" count="1" selected="0">
            <x v="0"/>
          </reference>
          <reference field="13" count="1" selected="0">
            <x v="5"/>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3" count="1" selected="0">
            <x v="0"/>
          </reference>
        </references>
      </pivotArea>
    </chartFormat>
    <chartFormat chart="9" format="16">
      <pivotArea type="data" outline="0" fieldPosition="0">
        <references count="2">
          <reference field="4294967294" count="1" selected="0">
            <x v="0"/>
          </reference>
          <reference field="13" count="1" selected="0">
            <x v="1"/>
          </reference>
        </references>
      </pivotArea>
    </chartFormat>
    <chartFormat chart="9" format="17">
      <pivotArea type="data" outline="0" fieldPosition="0">
        <references count="2">
          <reference field="4294967294" count="1" selected="0">
            <x v="0"/>
          </reference>
          <reference field="13" count="1" selected="0">
            <x v="2"/>
          </reference>
        </references>
      </pivotArea>
    </chartFormat>
    <chartFormat chart="9" format="18">
      <pivotArea type="data" outline="0" fieldPosition="0">
        <references count="2">
          <reference field="4294967294" count="1" selected="0">
            <x v="0"/>
          </reference>
          <reference field="13" count="1" selected="0">
            <x v="3"/>
          </reference>
        </references>
      </pivotArea>
    </chartFormat>
    <chartFormat chart="9" format="19">
      <pivotArea type="data" outline="0" fieldPosition="0">
        <references count="2">
          <reference field="4294967294" count="1" selected="0">
            <x v="0"/>
          </reference>
          <reference field="13" count="1" selected="0">
            <x v="4"/>
          </reference>
        </references>
      </pivotArea>
    </chartFormat>
    <chartFormat chart="9" format="20">
      <pivotArea type="data" outline="0" fieldPosition="0">
        <references count="2">
          <reference field="4294967294" count="1" selected="0">
            <x v="0"/>
          </reference>
          <reference field="13" count="1" selected="0">
            <x v="5"/>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13" count="1" selected="0">
            <x v="0"/>
          </reference>
        </references>
      </pivotArea>
    </chartFormat>
    <chartFormat chart="10" format="23">
      <pivotArea type="data" outline="0" fieldPosition="0">
        <references count="2">
          <reference field="4294967294" count="1" selected="0">
            <x v="0"/>
          </reference>
          <reference field="13" count="1" selected="0">
            <x v="1"/>
          </reference>
        </references>
      </pivotArea>
    </chartFormat>
    <chartFormat chart="10" format="24">
      <pivotArea type="data" outline="0" fieldPosition="0">
        <references count="2">
          <reference field="4294967294" count="1" selected="0">
            <x v="0"/>
          </reference>
          <reference field="13" count="1" selected="0">
            <x v="2"/>
          </reference>
        </references>
      </pivotArea>
    </chartFormat>
    <chartFormat chart="10" format="25">
      <pivotArea type="data" outline="0" fieldPosition="0">
        <references count="2">
          <reference field="4294967294" count="1" selected="0">
            <x v="0"/>
          </reference>
          <reference field="13" count="1" selected="0">
            <x v="3"/>
          </reference>
        </references>
      </pivotArea>
    </chartFormat>
    <chartFormat chart="10" format="26">
      <pivotArea type="data" outline="0" fieldPosition="0">
        <references count="2">
          <reference field="4294967294" count="1" selected="0">
            <x v="0"/>
          </reference>
          <reference field="13" count="1" selected="0">
            <x v="4"/>
          </reference>
        </references>
      </pivotArea>
    </chartFormat>
    <chartFormat chart="10" format="27">
      <pivotArea type="data" outline="0" fieldPosition="0">
        <references count="2">
          <reference field="4294967294" count="1" selected="0">
            <x v="0"/>
          </reference>
          <reference field="13"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3" count="1" selected="0">
            <x v="0"/>
          </reference>
        </references>
      </pivotArea>
    </chartFormat>
    <chartFormat chart="11" format="16">
      <pivotArea type="data" outline="0" fieldPosition="0">
        <references count="2">
          <reference field="4294967294" count="1" selected="0">
            <x v="0"/>
          </reference>
          <reference field="13" count="1" selected="0">
            <x v="1"/>
          </reference>
        </references>
      </pivotArea>
    </chartFormat>
    <chartFormat chart="11" format="17">
      <pivotArea type="data" outline="0" fieldPosition="0">
        <references count="2">
          <reference field="4294967294" count="1" selected="0">
            <x v="0"/>
          </reference>
          <reference field="13" count="1" selected="0">
            <x v="2"/>
          </reference>
        </references>
      </pivotArea>
    </chartFormat>
    <chartFormat chart="11" format="18">
      <pivotArea type="data" outline="0" fieldPosition="0">
        <references count="2">
          <reference field="4294967294" count="1" selected="0">
            <x v="0"/>
          </reference>
          <reference field="13" count="1" selected="0">
            <x v="3"/>
          </reference>
        </references>
      </pivotArea>
    </chartFormat>
    <chartFormat chart="11" format="19">
      <pivotArea type="data" outline="0" fieldPosition="0">
        <references count="2">
          <reference field="4294967294" count="1" selected="0">
            <x v="0"/>
          </reference>
          <reference field="13" count="1" selected="0">
            <x v="4"/>
          </reference>
        </references>
      </pivotArea>
    </chartFormat>
    <chartFormat chart="11" format="20">
      <pivotArea type="data" outline="0" fieldPosition="0">
        <references count="2">
          <reference field="4294967294" count="1" selected="0">
            <x v="0"/>
          </reference>
          <reference field="13" count="1" selected="0">
            <x v="5"/>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13" count="1" selected="0">
            <x v="0"/>
          </reference>
        </references>
      </pivotArea>
    </chartFormat>
    <chartFormat chart="12" format="23">
      <pivotArea type="data" outline="0" fieldPosition="0">
        <references count="2">
          <reference field="4294967294" count="1" selected="0">
            <x v="0"/>
          </reference>
          <reference field="13" count="1" selected="0">
            <x v="1"/>
          </reference>
        </references>
      </pivotArea>
    </chartFormat>
    <chartFormat chart="12" format="24">
      <pivotArea type="data" outline="0" fieldPosition="0">
        <references count="2">
          <reference field="4294967294" count="1" selected="0">
            <x v="0"/>
          </reference>
          <reference field="13" count="1" selected="0">
            <x v="2"/>
          </reference>
        </references>
      </pivotArea>
    </chartFormat>
    <chartFormat chart="12" format="25">
      <pivotArea type="data" outline="0" fieldPosition="0">
        <references count="2">
          <reference field="4294967294" count="1" selected="0">
            <x v="0"/>
          </reference>
          <reference field="13" count="1" selected="0">
            <x v="3"/>
          </reference>
        </references>
      </pivotArea>
    </chartFormat>
    <chartFormat chart="12" format="26">
      <pivotArea type="data" outline="0" fieldPosition="0">
        <references count="2">
          <reference field="4294967294" count="1" selected="0">
            <x v="0"/>
          </reference>
          <reference field="13" count="1" selected="0">
            <x v="4"/>
          </reference>
        </references>
      </pivotArea>
    </chartFormat>
    <chartFormat chart="12" format="27">
      <pivotArea type="data" outline="0" fieldPosition="0">
        <references count="2">
          <reference field="4294967294" count="1" selected="0">
            <x v="0"/>
          </reference>
          <reference field="13" count="1" selected="0">
            <x v="5"/>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3" count="1" selected="0">
            <x v="0"/>
          </reference>
        </references>
      </pivotArea>
    </chartFormat>
    <chartFormat chart="13" format="16">
      <pivotArea type="data" outline="0" fieldPosition="0">
        <references count="2">
          <reference field="4294967294" count="1" selected="0">
            <x v="0"/>
          </reference>
          <reference field="13" count="1" selected="0">
            <x v="1"/>
          </reference>
        </references>
      </pivotArea>
    </chartFormat>
    <chartFormat chart="13" format="17">
      <pivotArea type="data" outline="0" fieldPosition="0">
        <references count="2">
          <reference field="4294967294" count="1" selected="0">
            <x v="0"/>
          </reference>
          <reference field="13" count="1" selected="0">
            <x v="2"/>
          </reference>
        </references>
      </pivotArea>
    </chartFormat>
    <chartFormat chart="13" format="18">
      <pivotArea type="data" outline="0" fieldPosition="0">
        <references count="2">
          <reference field="4294967294" count="1" selected="0">
            <x v="0"/>
          </reference>
          <reference field="13" count="1" selected="0">
            <x v="3"/>
          </reference>
        </references>
      </pivotArea>
    </chartFormat>
    <chartFormat chart="13" format="19">
      <pivotArea type="data" outline="0" fieldPosition="0">
        <references count="2">
          <reference field="4294967294" count="1" selected="0">
            <x v="0"/>
          </reference>
          <reference field="13" count="1" selected="0">
            <x v="4"/>
          </reference>
        </references>
      </pivotArea>
    </chartFormat>
    <chartFormat chart="13" format="20">
      <pivotArea type="data" outline="0" fieldPosition="0">
        <references count="2">
          <reference field="4294967294" count="1" selected="0">
            <x v="0"/>
          </reference>
          <reference field="13" count="1" selected="0">
            <x v="5"/>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13" count="1" selected="0">
            <x v="0"/>
          </reference>
        </references>
      </pivotArea>
    </chartFormat>
    <chartFormat chart="14" format="23">
      <pivotArea type="data" outline="0" fieldPosition="0">
        <references count="2">
          <reference field="4294967294" count="1" selected="0">
            <x v="0"/>
          </reference>
          <reference field="13" count="1" selected="0">
            <x v="1"/>
          </reference>
        </references>
      </pivotArea>
    </chartFormat>
    <chartFormat chart="14" format="24">
      <pivotArea type="data" outline="0" fieldPosition="0">
        <references count="2">
          <reference field="4294967294" count="1" selected="0">
            <x v="0"/>
          </reference>
          <reference field="13" count="1" selected="0">
            <x v="2"/>
          </reference>
        </references>
      </pivotArea>
    </chartFormat>
    <chartFormat chart="14" format="25">
      <pivotArea type="data" outline="0" fieldPosition="0">
        <references count="2">
          <reference field="4294967294" count="1" selected="0">
            <x v="0"/>
          </reference>
          <reference field="13" count="1" selected="0">
            <x v="3"/>
          </reference>
        </references>
      </pivotArea>
    </chartFormat>
    <chartFormat chart="14" format="26">
      <pivotArea type="data" outline="0" fieldPosition="0">
        <references count="2">
          <reference field="4294967294" count="1" selected="0">
            <x v="0"/>
          </reference>
          <reference field="13" count="1" selected="0">
            <x v="4"/>
          </reference>
        </references>
      </pivotArea>
    </chartFormat>
    <chartFormat chart="14" format="27">
      <pivotArea type="data" outline="0" fieldPosition="0">
        <references count="2">
          <reference field="4294967294" count="1" selected="0">
            <x v="0"/>
          </reference>
          <reference field="13" count="1" selected="0">
            <x v="5"/>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A9FFCE-F490-4C56-A82F-294769E3C37C}" name="PivotTable20" cacheId="205"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6">
  <location ref="K3:L10" firstHeaderRow="1" firstDataRow="1" firstDataCol="1"/>
  <pivotFields count="21">
    <pivotField compact="0" showAll="0"/>
    <pivotField compact="0" showAll="0">
      <items count="239">
        <item x="222"/>
        <item x="65"/>
        <item x="201"/>
        <item x="154"/>
        <item x="165"/>
        <item x="130"/>
        <item x="153"/>
        <item x="121"/>
        <item x="166"/>
        <item x="220"/>
        <item x="223"/>
        <item x="236"/>
        <item x="114"/>
        <item x="237"/>
        <item x="204"/>
        <item x="221"/>
        <item x="16"/>
        <item x="34"/>
        <item x="234"/>
        <item x="39"/>
        <item x="143"/>
        <item x="188"/>
        <item x="224"/>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191"/>
        <item x="99"/>
        <item x="23"/>
        <item x="213"/>
        <item x="218"/>
        <item x="208"/>
        <item x="134"/>
        <item x="73"/>
        <item x="194"/>
        <item x="182"/>
        <item x="147"/>
        <item x="225"/>
        <item x="111"/>
        <item x="122"/>
        <item x="185"/>
        <item x="145"/>
        <item x="203"/>
        <item x="195"/>
        <item x="116"/>
        <item x="95"/>
        <item x="200"/>
        <item x="70"/>
        <item x="68"/>
        <item x="69"/>
        <item x="190"/>
        <item x="112"/>
        <item x="229"/>
        <item x="226"/>
        <item x="217"/>
        <item x="113"/>
        <item x="117"/>
        <item x="196"/>
        <item x="109"/>
        <item x="120"/>
        <item x="189"/>
        <item x="84"/>
        <item x="167"/>
        <item x="22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232"/>
        <item x="126"/>
        <item x="136"/>
        <item x="231"/>
        <item x="233"/>
        <item x="75"/>
        <item x="133"/>
        <item x="151"/>
        <item x="156"/>
        <item x="31"/>
        <item x="180"/>
        <item x="135"/>
        <item x="164"/>
        <item x="230"/>
        <item x="202"/>
        <item x="128"/>
        <item x="36"/>
        <item x="155"/>
        <item x="235"/>
        <item x="140"/>
        <item x="162"/>
        <item x="168"/>
        <item x="205"/>
        <item x="198"/>
        <item x="197"/>
        <item x="170"/>
        <item x="43"/>
        <item x="158"/>
        <item x="210"/>
        <item x="207"/>
        <item x="28"/>
        <item x="171"/>
        <item x="103"/>
        <item x="173"/>
        <item x="228"/>
        <item x="144"/>
        <item x="72"/>
        <item x="30"/>
        <item t="default"/>
      </items>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compact="0" showAll="0">
      <items count="13">
        <item x="0"/>
        <item x="1"/>
        <item x="2"/>
        <item x="3"/>
        <item x="4"/>
        <item x="5"/>
        <item x="6"/>
        <item x="7"/>
        <item x="8"/>
        <item x="9"/>
        <item x="10"/>
        <item x="11"/>
        <item t="default"/>
      </items>
    </pivotField>
    <pivotField compact="0" showAll="0">
      <items count="3">
        <item x="0"/>
        <item x="1"/>
        <item t="default"/>
      </items>
    </pivotField>
    <pivotField compact="0" numFmtId="167" showAll="0"/>
    <pivotField compact="0" numFmtId="1" showAll="0"/>
    <pivotField compact="0" showAll="0"/>
    <pivotField axis="axisRow" compact="0" showAll="0">
      <items count="7">
        <item x="1"/>
        <item x="5"/>
        <item x="3"/>
        <item x="4"/>
        <item x="2"/>
        <item x="0"/>
        <item t="default"/>
      </items>
    </pivotField>
    <pivotField compact="0" showAll="0"/>
    <pivotField dataField="1" compact="0" showAll="0"/>
    <pivotField compact="0" numFmtId="165" showAll="0"/>
    <pivotField compact="0" showAll="0"/>
    <pivotField compact="0" numFmtId="167" showAll="0"/>
    <pivotField compact="0" showAll="0"/>
    <pivotField compact="0" showAll="0"/>
  </pivotFields>
  <rowFields count="1">
    <field x="13"/>
  </rowFields>
  <rowItems count="7">
    <i>
      <x/>
    </i>
    <i>
      <x v="1"/>
    </i>
    <i>
      <x v="2"/>
    </i>
    <i>
      <x v="3"/>
    </i>
    <i>
      <x v="4"/>
    </i>
    <i>
      <x v="5"/>
    </i>
    <i t="grand">
      <x/>
    </i>
  </rowItems>
  <colItems count="1">
    <i/>
  </colItems>
  <dataFields count="1">
    <dataField name="Count of Invoice Number" fld="15" subtotal="count" baseField="0" baseItem="0"/>
  </dataFields>
  <formats count="2">
    <format dxfId="4">
      <pivotArea type="all" dataOnly="0" outline="0" fieldPosition="0"/>
    </format>
    <format dxfId="5">
      <pivotArea type="all" dataOnly="0" outline="0" fieldPosition="0"/>
    </format>
  </formats>
  <chartFormats count="18">
    <chartFormat chart="2" format="1"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 chart="2" format="7">
      <pivotArea type="data" outline="0" fieldPosition="0">
        <references count="2">
          <reference field="4294967294" count="1" selected="0">
            <x v="0"/>
          </reference>
          <reference field="13" count="1" selected="0">
            <x v="4"/>
          </reference>
        </references>
      </pivotArea>
    </chartFormat>
    <chartFormat chart="3" format="8"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3" count="1" selected="0">
            <x v="0"/>
          </reference>
        </references>
      </pivotArea>
    </chartFormat>
    <chartFormat chart="3" format="11">
      <pivotArea type="data" outline="0" fieldPosition="0">
        <references count="2">
          <reference field="4294967294" count="1" selected="0">
            <x v="0"/>
          </reference>
          <reference field="13" count="1" selected="0">
            <x v="1"/>
          </reference>
        </references>
      </pivotArea>
    </chartFormat>
    <chartFormat chart="3" format="12">
      <pivotArea type="data" outline="0" fieldPosition="0">
        <references count="2">
          <reference field="4294967294" count="1" selected="0">
            <x v="0"/>
          </reference>
          <reference field="13" count="1" selected="0">
            <x v="2"/>
          </reference>
        </references>
      </pivotArea>
    </chartFormat>
    <chartFormat chart="3" format="13">
      <pivotArea type="data" outline="0" fieldPosition="0">
        <references count="2">
          <reference field="4294967294" count="1" selected="0">
            <x v="0"/>
          </reference>
          <reference field="13" count="1" selected="0">
            <x v="3"/>
          </reference>
        </references>
      </pivotArea>
    </chartFormat>
    <chartFormat chart="3" format="14">
      <pivotArea type="data" outline="0" fieldPosition="0">
        <references count="2">
          <reference field="4294967294" count="1" selected="0">
            <x v="0"/>
          </reference>
          <reference field="13" count="1" selected="0">
            <x v="4"/>
          </reference>
        </references>
      </pivotArea>
    </chartFormat>
    <chartFormat chart="4" format="15"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3" count="1" selected="0">
            <x v="0"/>
          </reference>
        </references>
      </pivotArea>
    </chartFormat>
    <chartFormat chart="4" format="18">
      <pivotArea type="data" outline="0" fieldPosition="0">
        <references count="2">
          <reference field="4294967294" count="1" selected="0">
            <x v="0"/>
          </reference>
          <reference field="13" count="1" selected="0">
            <x v="1"/>
          </reference>
        </references>
      </pivotArea>
    </chartFormat>
    <chartFormat chart="4" format="19">
      <pivotArea type="data" outline="0" fieldPosition="0">
        <references count="2">
          <reference field="4294967294" count="1" selected="0">
            <x v="0"/>
          </reference>
          <reference field="13" count="1" selected="0">
            <x v="2"/>
          </reference>
        </references>
      </pivotArea>
    </chartFormat>
    <chartFormat chart="4" format="20">
      <pivotArea type="data" outline="0" fieldPosition="0">
        <references count="2">
          <reference field="4294967294" count="1" selected="0">
            <x v="0"/>
          </reference>
          <reference field="13" count="1" selected="0">
            <x v="3"/>
          </reference>
        </references>
      </pivotArea>
    </chartFormat>
    <chartFormat chart="4" format="21">
      <pivotArea type="data" outline="0" fieldPosition="0">
        <references count="2">
          <reference field="4294967294" count="1" selected="0">
            <x v="0"/>
          </reference>
          <reference field="13" count="1" selected="0">
            <x v="4"/>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9D4409-492B-4EC7-81CF-A0F6F5AA5319}" name="PivotTable2" cacheId="20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Q20:Q21" firstHeaderRow="1" firstDataRow="1" firstDataCol="0" rowPageCount="2" colPageCount="1"/>
  <pivotFields count="21">
    <pivotField showAll="0"/>
    <pivotField showAll="0"/>
    <pivotField showAll="0">
      <items count="3">
        <item x="0"/>
        <item x="1"/>
        <item t="default"/>
      </items>
    </pivotField>
    <pivotField showAll="0"/>
    <pivotField showAll="0"/>
    <pivotField showAll="0"/>
    <pivotField numFmtId="17" showAll="0"/>
    <pivotField numFmtId="167" showAll="0"/>
    <pivotField axis="axisPage" showAll="0">
      <items count="13">
        <item x="0"/>
        <item x="1"/>
        <item x="2"/>
        <item x="3"/>
        <item x="5"/>
        <item x="6"/>
        <item x="8"/>
        <item x="10"/>
        <item x="7"/>
        <item x="11"/>
        <item x="4"/>
        <item x="9"/>
        <item t="default"/>
      </items>
    </pivotField>
    <pivotField axis="axisPage" showAll="0">
      <items count="3">
        <item x="0"/>
        <item x="1"/>
        <item t="default"/>
      </items>
    </pivotField>
    <pivotField numFmtId="167" showAll="0"/>
    <pivotField numFmtId="1" showAll="0"/>
    <pivotField showAll="0"/>
    <pivotField showAll="0"/>
    <pivotField showAll="0"/>
    <pivotField showAll="0"/>
    <pivotField dataField="1" numFmtId="165" showAll="0"/>
    <pivotField showAll="0"/>
    <pivotField numFmtId="14" showAll="0"/>
    <pivotField showAll="0"/>
    <pivotField showAll="0">
      <items count="22">
        <item x="0"/>
        <item x="6"/>
        <item x="14"/>
        <item x="13"/>
        <item x="16"/>
        <item x="18"/>
        <item x="17"/>
        <item x="15"/>
        <item x="11"/>
        <item x="8"/>
        <item x="1"/>
        <item x="5"/>
        <item x="3"/>
        <item x="9"/>
        <item x="4"/>
        <item x="7"/>
        <item x="10"/>
        <item x="2"/>
        <item x="19"/>
        <item x="12"/>
        <item m="1" x="20"/>
        <item t="default"/>
      </items>
    </pivotField>
  </pivotFields>
  <rowItems count="1">
    <i/>
  </rowItems>
  <colItems count="1">
    <i/>
  </colItems>
  <pageFields count="2">
    <pageField fld="8" hier="-1"/>
    <pageField fld="9" hier="-1"/>
  </pageFields>
  <dataFields count="1">
    <dataField name="Sum of Payment Amount" fld="16" baseField="0" baseItem="0" numFmtId="41"/>
  </dataFields>
  <formats count="1">
    <format dxfId="3">
      <pivotArea outline="0" collapsedLevelsAreSubtotals="1"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1B4FFF-7579-4240-ABA8-14C9DF43F543}" name="PivotTable19" cacheId="20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H3:I16" firstHeaderRow="1" firstDataRow="1" firstDataCol="1"/>
  <pivotFields count="21">
    <pivotField compact="0" showAll="0"/>
    <pivotField compact="0" showAll="0">
      <items count="239">
        <item x="222"/>
        <item x="65"/>
        <item x="201"/>
        <item x="154"/>
        <item x="165"/>
        <item x="130"/>
        <item x="153"/>
        <item x="121"/>
        <item x="166"/>
        <item x="220"/>
        <item x="223"/>
        <item x="236"/>
        <item x="114"/>
        <item x="237"/>
        <item x="204"/>
        <item x="221"/>
        <item x="16"/>
        <item x="34"/>
        <item x="234"/>
        <item x="39"/>
        <item x="143"/>
        <item x="188"/>
        <item x="224"/>
        <item x="98"/>
        <item x="40"/>
        <item x="193"/>
        <item x="215"/>
        <item x="211"/>
        <item x="160"/>
        <item x="44"/>
        <item x="38"/>
        <item x="174"/>
        <item x="183"/>
        <item x="150"/>
        <item x="159"/>
        <item x="74"/>
        <item x="37"/>
        <item x="50"/>
        <item x="199"/>
        <item x="142"/>
        <item x="129"/>
        <item x="96"/>
        <item x="216"/>
        <item x="27"/>
        <item x="127"/>
        <item x="214"/>
        <item x="175"/>
        <item x="176"/>
        <item x="179"/>
        <item x="100"/>
        <item x="118"/>
        <item x="29"/>
        <item x="219"/>
        <item x="169"/>
        <item x="97"/>
        <item x="115"/>
        <item x="161"/>
        <item x="181"/>
        <item x="76"/>
        <item x="33"/>
        <item x="119"/>
        <item x="191"/>
        <item x="99"/>
        <item x="23"/>
        <item x="213"/>
        <item x="218"/>
        <item x="208"/>
        <item x="134"/>
        <item x="73"/>
        <item x="194"/>
        <item x="182"/>
        <item x="147"/>
        <item x="225"/>
        <item x="111"/>
        <item x="122"/>
        <item x="185"/>
        <item x="145"/>
        <item x="203"/>
        <item x="195"/>
        <item x="116"/>
        <item x="95"/>
        <item x="200"/>
        <item x="70"/>
        <item x="68"/>
        <item x="69"/>
        <item x="190"/>
        <item x="112"/>
        <item x="229"/>
        <item x="226"/>
        <item x="217"/>
        <item x="113"/>
        <item x="117"/>
        <item x="196"/>
        <item x="109"/>
        <item x="120"/>
        <item x="189"/>
        <item x="84"/>
        <item x="167"/>
        <item x="227"/>
        <item x="107"/>
        <item x="152"/>
        <item x="132"/>
        <item x="81"/>
        <item x="60"/>
        <item x="0"/>
        <item x="80"/>
        <item x="79"/>
        <item x="11"/>
        <item x="123"/>
        <item x="137"/>
        <item x="14"/>
        <item x="3"/>
        <item x="47"/>
        <item x="139"/>
        <item x="92"/>
        <item x="55"/>
        <item x="42"/>
        <item x="90"/>
        <item x="108"/>
        <item x="88"/>
        <item x="86"/>
        <item x="45"/>
        <item x="63"/>
        <item x="56"/>
        <item x="78"/>
        <item x="17"/>
        <item x="61"/>
        <item x="6"/>
        <item x="2"/>
        <item x="22"/>
        <item x="163"/>
        <item x="20"/>
        <item x="7"/>
        <item x="1"/>
        <item x="87"/>
        <item x="89"/>
        <item x="206"/>
        <item x="146"/>
        <item x="104"/>
        <item x="35"/>
        <item x="125"/>
        <item x="4"/>
        <item x="9"/>
        <item x="83"/>
        <item x="110"/>
        <item x="124"/>
        <item x="102"/>
        <item x="105"/>
        <item x="186"/>
        <item x="53"/>
        <item x="13"/>
        <item x="106"/>
        <item x="149"/>
        <item x="48"/>
        <item x="101"/>
        <item x="62"/>
        <item x="41"/>
        <item x="91"/>
        <item x="209"/>
        <item x="26"/>
        <item x="187"/>
        <item x="138"/>
        <item x="19"/>
        <item x="24"/>
        <item x="12"/>
        <item x="85"/>
        <item x="5"/>
        <item x="58"/>
        <item x="51"/>
        <item x="77"/>
        <item x="10"/>
        <item x="21"/>
        <item x="49"/>
        <item x="18"/>
        <item x="93"/>
        <item x="59"/>
        <item x="52"/>
        <item x="15"/>
        <item x="64"/>
        <item x="212"/>
        <item x="8"/>
        <item x="46"/>
        <item x="54"/>
        <item x="57"/>
        <item x="82"/>
        <item x="25"/>
        <item x="172"/>
        <item x="131"/>
        <item x="71"/>
        <item x="184"/>
        <item x="148"/>
        <item x="32"/>
        <item x="141"/>
        <item x="94"/>
        <item x="192"/>
        <item x="178"/>
        <item x="177"/>
        <item x="66"/>
        <item x="157"/>
        <item x="67"/>
        <item x="232"/>
        <item x="126"/>
        <item x="136"/>
        <item x="231"/>
        <item x="233"/>
        <item x="75"/>
        <item x="133"/>
        <item x="151"/>
        <item x="156"/>
        <item x="31"/>
        <item x="180"/>
        <item x="135"/>
        <item x="164"/>
        <item x="230"/>
        <item x="202"/>
        <item x="128"/>
        <item x="36"/>
        <item x="155"/>
        <item x="235"/>
        <item x="140"/>
        <item x="162"/>
        <item x="168"/>
        <item x="205"/>
        <item x="198"/>
        <item x="197"/>
        <item x="170"/>
        <item x="43"/>
        <item x="158"/>
        <item x="210"/>
        <item x="207"/>
        <item x="28"/>
        <item x="171"/>
        <item x="103"/>
        <item x="173"/>
        <item x="228"/>
        <item x="144"/>
        <item x="72"/>
        <item x="30"/>
        <item t="default"/>
      </items>
    </pivotField>
    <pivotField compact="0" showAll="0">
      <items count="3">
        <item x="0"/>
        <item x="1"/>
        <item t="default"/>
      </items>
    </pivotField>
    <pivotField compact="0" showAll="0"/>
    <pivotField compact="0" showAll="0"/>
    <pivotField compact="0" showAll="0"/>
    <pivotField compact="0" numFmtId="17" showAll="0"/>
    <pivotField compact="0" numFmtId="167" showAll="0"/>
    <pivotField axis="axisRow" compact="0" showAll="0">
      <items count="13">
        <item x="0"/>
        <item x="1"/>
        <item x="2"/>
        <item x="3"/>
        <item x="4"/>
        <item x="5"/>
        <item x="6"/>
        <item x="7"/>
        <item x="8"/>
        <item x="9"/>
        <item x="10"/>
        <item x="11"/>
        <item t="default"/>
      </items>
    </pivotField>
    <pivotField compact="0" showAll="0">
      <items count="3">
        <item x="0"/>
        <item x="1"/>
        <item t="default"/>
      </items>
    </pivotField>
    <pivotField compact="0" numFmtId="167" showAll="0"/>
    <pivotField compact="0" numFmtId="1" showAll="0"/>
    <pivotField compact="0" showAll="0"/>
    <pivotField compact="0" showAll="0">
      <items count="7">
        <item x="1"/>
        <item x="5"/>
        <item x="3"/>
        <item x="0"/>
        <item x="4"/>
        <item x="2"/>
        <item t="default"/>
      </items>
    </pivotField>
    <pivotField compact="0" showAll="0"/>
    <pivotField compact="0" showAll="0"/>
    <pivotField dataField="1" compact="0" numFmtId="165" showAll="0"/>
    <pivotField compact="0" showAll="0"/>
    <pivotField compact="0" numFmtId="167" showAll="0"/>
    <pivotField compact="0" showAll="0"/>
    <pivotField compact="0" showAll="0"/>
  </pivotFields>
  <rowFields count="1">
    <field x="8"/>
  </rowFields>
  <rowItems count="13">
    <i>
      <x/>
    </i>
    <i>
      <x v="1"/>
    </i>
    <i>
      <x v="2"/>
    </i>
    <i>
      <x v="3"/>
    </i>
    <i>
      <x v="4"/>
    </i>
    <i>
      <x v="5"/>
    </i>
    <i>
      <x v="6"/>
    </i>
    <i>
      <x v="7"/>
    </i>
    <i>
      <x v="8"/>
    </i>
    <i>
      <x v="9"/>
    </i>
    <i>
      <x v="10"/>
    </i>
    <i>
      <x v="11"/>
    </i>
    <i t="grand">
      <x/>
    </i>
  </rowItems>
  <colItems count="1">
    <i/>
  </colItems>
  <dataFields count="1">
    <dataField name="Average of Payment Amount" fld="16" subtotal="average" baseField="0" baseItem="0"/>
  </dataFields>
  <formats count="3">
    <format dxfId="0">
      <pivotArea type="all" dataOnly="0" outline="0" fieldPosition="0"/>
    </format>
    <format dxfId="1">
      <pivotArea type="all" dataOnly="0" outline="0" fieldPosition="0"/>
    </format>
    <format dxfId="2">
      <pivotArea grandRow="1"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ame" xr10:uid="{00000000-0013-0000-FFFF-FFFF01000000}" sourceName="Cust.Name">
  <pivotTables>
    <pivotTable tabId="3" name="PivotTable9"/>
    <pivotTable tabId="3" name="PivotTable20"/>
    <pivotTable tabId="3" name="PivotTable19"/>
    <pivotTable tabId="3" name="PivotTable1"/>
    <pivotTable tabId="3" name="PivotTable11"/>
    <pivotTable tabId="3" name="PivotTable16"/>
  </pivotTables>
  <data>
    <tabular pivotCacheId="1206100457">
      <items count="238">
        <i x="222" s="1"/>
        <i x="65" s="1"/>
        <i x="201" s="1"/>
        <i x="154" s="1"/>
        <i x="165" s="1"/>
        <i x="130" s="1"/>
        <i x="153" s="1"/>
        <i x="121" s="1"/>
        <i x="166" s="1"/>
        <i x="220" s="1"/>
        <i x="223" s="1"/>
        <i x="236" s="1"/>
        <i x="114" s="1"/>
        <i x="237" s="1"/>
        <i x="204" s="1"/>
        <i x="221" s="1"/>
        <i x="16" s="1"/>
        <i x="34" s="1"/>
        <i x="234" s="1"/>
        <i x="39" s="1"/>
        <i x="143" s="1"/>
        <i x="188" s="1"/>
        <i x="224" s="1"/>
        <i x="98" s="1"/>
        <i x="40" s="1"/>
        <i x="193" s="1"/>
        <i x="215" s="1"/>
        <i x="211" s="1"/>
        <i x="160" s="1"/>
        <i x="44" s="1"/>
        <i x="38" s="1"/>
        <i x="174" s="1"/>
        <i x="183" s="1"/>
        <i x="150" s="1"/>
        <i x="159" s="1"/>
        <i x="74" s="1"/>
        <i x="37" s="1"/>
        <i x="50" s="1"/>
        <i x="199" s="1"/>
        <i x="142" s="1"/>
        <i x="129" s="1"/>
        <i x="96" s="1"/>
        <i x="216" s="1"/>
        <i x="27" s="1"/>
        <i x="127" s="1"/>
        <i x="214" s="1"/>
        <i x="175" s="1"/>
        <i x="176" s="1"/>
        <i x="179" s="1"/>
        <i x="100" s="1"/>
        <i x="118" s="1"/>
        <i x="29" s="1"/>
        <i x="219" s="1"/>
        <i x="169" s="1"/>
        <i x="97" s="1"/>
        <i x="115" s="1"/>
        <i x="161" s="1"/>
        <i x="181" s="1"/>
        <i x="76" s="1"/>
        <i x="33" s="1"/>
        <i x="119" s="1"/>
        <i x="191" s="1"/>
        <i x="99" s="1"/>
        <i x="23" s="1"/>
        <i x="213" s="1"/>
        <i x="218" s="1"/>
        <i x="208" s="1"/>
        <i x="134" s="1"/>
        <i x="73" s="1"/>
        <i x="194" s="1"/>
        <i x="182" s="1"/>
        <i x="147" s="1"/>
        <i x="225" s="1"/>
        <i x="111" s="1"/>
        <i x="122" s="1"/>
        <i x="185" s="1"/>
        <i x="145" s="1"/>
        <i x="203" s="1"/>
        <i x="195" s="1"/>
        <i x="116" s="1"/>
        <i x="95" s="1"/>
        <i x="200" s="1"/>
        <i x="70" s="1"/>
        <i x="68" s="1"/>
        <i x="69" s="1"/>
        <i x="190" s="1"/>
        <i x="112" s="1"/>
        <i x="229" s="1"/>
        <i x="226" s="1"/>
        <i x="217" s="1"/>
        <i x="113" s="1"/>
        <i x="117" s="1"/>
        <i x="196" s="1"/>
        <i x="109" s="1"/>
        <i x="120" s="1"/>
        <i x="189" s="1"/>
        <i x="84" s="1"/>
        <i x="167" s="1"/>
        <i x="227" s="1"/>
        <i x="107" s="1"/>
        <i x="152" s="1"/>
        <i x="132" s="1"/>
        <i x="81" s="1"/>
        <i x="60" s="1"/>
        <i x="0" s="1"/>
        <i x="80" s="1"/>
        <i x="79" s="1"/>
        <i x="11" s="1"/>
        <i x="123" s="1"/>
        <i x="137" s="1"/>
        <i x="14" s="1"/>
        <i x="3" s="1"/>
        <i x="47" s="1"/>
        <i x="139" s="1"/>
        <i x="92" s="1"/>
        <i x="55" s="1"/>
        <i x="42" s="1"/>
        <i x="90" s="1"/>
        <i x="108" s="1"/>
        <i x="88" s="1"/>
        <i x="86" s="1"/>
        <i x="45" s="1"/>
        <i x="63" s="1"/>
        <i x="56" s="1"/>
        <i x="78" s="1"/>
        <i x="17" s="1"/>
        <i x="61" s="1"/>
        <i x="6" s="1"/>
        <i x="2" s="1"/>
        <i x="22" s="1"/>
        <i x="163" s="1"/>
        <i x="20" s="1"/>
        <i x="7" s="1"/>
        <i x="1" s="1"/>
        <i x="87" s="1"/>
        <i x="89" s="1"/>
        <i x="206" s="1"/>
        <i x="146" s="1"/>
        <i x="104" s="1"/>
        <i x="35" s="1"/>
        <i x="125" s="1"/>
        <i x="4" s="1"/>
        <i x="9" s="1"/>
        <i x="83" s="1"/>
        <i x="110" s="1"/>
        <i x="124" s="1"/>
        <i x="102" s="1"/>
        <i x="105" s="1"/>
        <i x="186" s="1"/>
        <i x="53" s="1"/>
        <i x="13" s="1"/>
        <i x="106" s="1"/>
        <i x="149" s="1"/>
        <i x="48" s="1"/>
        <i x="101" s="1"/>
        <i x="62" s="1"/>
        <i x="41" s="1"/>
        <i x="91" s="1"/>
        <i x="209" s="1"/>
        <i x="26" s="1"/>
        <i x="187" s="1"/>
        <i x="138" s="1"/>
        <i x="19" s="1"/>
        <i x="24" s="1"/>
        <i x="12" s="1"/>
        <i x="85" s="1"/>
        <i x="5" s="1"/>
        <i x="58" s="1"/>
        <i x="51" s="1"/>
        <i x="77" s="1"/>
        <i x="10" s="1"/>
        <i x="21" s="1"/>
        <i x="49" s="1"/>
        <i x="18" s="1"/>
        <i x="93" s="1"/>
        <i x="59" s="1"/>
        <i x="52" s="1"/>
        <i x="15" s="1"/>
        <i x="64" s="1"/>
        <i x="212" s="1"/>
        <i x="8" s="1"/>
        <i x="46" s="1"/>
        <i x="54" s="1"/>
        <i x="57" s="1"/>
        <i x="82" s="1"/>
        <i x="25" s="1"/>
        <i x="172" s="1"/>
        <i x="131" s="1"/>
        <i x="71" s="1"/>
        <i x="184" s="1"/>
        <i x="148" s="1"/>
        <i x="32" s="1"/>
        <i x="141" s="1"/>
        <i x="94" s="1"/>
        <i x="192" s="1"/>
        <i x="178" s="1"/>
        <i x="177" s="1"/>
        <i x="66" s="1"/>
        <i x="157" s="1"/>
        <i x="67" s="1"/>
        <i x="232" s="1"/>
        <i x="126" s="1"/>
        <i x="136" s="1"/>
        <i x="231" s="1"/>
        <i x="233" s="1"/>
        <i x="75" s="1"/>
        <i x="133" s="1"/>
        <i x="151" s="1"/>
        <i x="156" s="1"/>
        <i x="31" s="1"/>
        <i x="180" s="1"/>
        <i x="135" s="1"/>
        <i x="164" s="1"/>
        <i x="230" s="1"/>
        <i x="202" s="1"/>
        <i x="128" s="1"/>
        <i x="36" s="1"/>
        <i x="155" s="1"/>
        <i x="235" s="1"/>
        <i x="140" s="1"/>
        <i x="162" s="1"/>
        <i x="168" s="1"/>
        <i x="205" s="1"/>
        <i x="198" s="1"/>
        <i x="197" s="1"/>
        <i x="170" s="1"/>
        <i x="43" s="1"/>
        <i x="158" s="1"/>
        <i x="210" s="1"/>
        <i x="207" s="1"/>
        <i x="28" s="1"/>
        <i x="171" s="1"/>
        <i x="103" s="1"/>
        <i x="173" s="1"/>
        <i x="228" s="1"/>
        <i x="144" s="1"/>
        <i x="72"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3" name="PivotTable9"/>
    <pivotTable tabId="3" name="PivotTable20"/>
    <pivotTable tabId="3" name="PivotTable19"/>
    <pivotTable tabId="3" name="PivotTable1"/>
    <pivotTable tabId="3" name="PivotTable17"/>
    <pivotTable tabId="3" name="PivotTable16"/>
    <pivotTable tabId="3" name="PivotTable2"/>
  </pivotTables>
  <data>
    <tabular pivotCacheId="120610045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3000000}" sourceName="Year">
  <pivotTables>
    <pivotTable tabId="3" name="PivotTable9"/>
    <pivotTable tabId="3" name="PivotTable20"/>
    <pivotTable tabId="3" name="PivotTable19"/>
    <pivotTable tabId="3" name="PivotTable1"/>
    <pivotTable tabId="3" name="PivotTable11"/>
    <pivotTable tabId="3" name="PivotTable17"/>
    <pivotTable tabId="3" name="PivotTable16"/>
    <pivotTable tabId="3" name="PivotTable2"/>
  </pivotTables>
  <data>
    <tabular pivotCacheId="120610045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Status" xr10:uid="{00000000-0013-0000-FFFF-FFFF04000000}" sourceName="Risk Status">
  <pivotTables>
    <pivotTable tabId="3" name="PivotTable9"/>
    <pivotTable tabId="3" name="PivotTable20"/>
    <pivotTable tabId="3" name="PivotTable19"/>
    <pivotTable tabId="3" name="PivotTable1"/>
    <pivotTable tabId="3" name="PivotTable11"/>
    <pivotTable tabId="3" name="PivotTable17"/>
    <pivotTable tabId="3" name="PivotTable16"/>
  </pivotTables>
  <data>
    <tabular pivotCacheId="1206100457">
      <items count="6">
        <i x="1" s="1"/>
        <i x="5" s="1"/>
        <i x="3"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Typ" xr10:uid="{00000000-0013-0000-FFFF-FFFF05000000}" sourceName="Invoice Typ">
  <pivotTables>
    <pivotTable tabId="3" name="PivotTable1"/>
    <pivotTable tabId="3" name="PivotTable11"/>
    <pivotTable tabId="3" name="PivotTable17"/>
    <pivotTable tabId="3" name="PivotTable16"/>
    <pivotTable tabId="3" name="PivotTable2"/>
  </pivotTables>
  <data>
    <tabular pivotCacheId="1206100457">
      <items count="21">
        <i x="0" s="1"/>
        <i x="6" s="1"/>
        <i x="14" s="1"/>
        <i x="13" s="1"/>
        <i x="16" s="1"/>
        <i x="18" s="1"/>
        <i x="17" s="1"/>
        <i x="15" s="1"/>
        <i x="11" s="1"/>
        <i x="8" s="1"/>
        <i x="1" s="1"/>
        <i x="5" s="1"/>
        <i x="3" s="1"/>
        <i x="9" s="1"/>
        <i x="4" s="1"/>
        <i x="7" s="1"/>
        <i x="10" s="1"/>
        <i x="2" s="1"/>
        <i x="19" s="1"/>
        <i x="12" s="1"/>
        <i x="2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_Typ" xr10:uid="{00000000-0013-0000-FFFF-FFFF06000000}" sourceName="Custo. Typ">
  <pivotTables>
    <pivotTable tabId="3" name="PivotTable20"/>
    <pivotTable tabId="3" name="PivotTable19"/>
    <pivotTable tabId="3" name="PivotTable1"/>
    <pivotTable tabId="3" name="PivotTable11"/>
    <pivotTable tabId="3" name="PivotTable17"/>
    <pivotTable tabId="3" name="PivotTable16"/>
    <pivotTable tabId="3" name="PivotTable2"/>
    <pivotTable tabId="3" name="PivotTable9"/>
  </pivotTables>
  <data>
    <tabular pivotCacheId="12061004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Name" xr10:uid="{00000000-0014-0000-FFFF-FFFF01000000}" cache="Slicer_Cust.Name" caption="Cust.Name" style="SlicerStyleDark1 2" rowHeight="360000"/>
  <slicer name="Month" xr10:uid="{00000000-0014-0000-FFFF-FFFF02000000}" cache="Slicer_Month" caption="Month" columnCount="3" style="SlicerStyleDark1 2" rowHeight="360000"/>
  <slicer name="Year" xr10:uid="{00000000-0014-0000-FFFF-FFFF03000000}" cache="Slicer_Year" caption="Year" columnCount="2" style="SlicerStyleDark1 2" rowHeight="360000"/>
  <slicer name="Risk Status" xr10:uid="{00000000-0014-0000-FFFF-FFFF04000000}" cache="Slicer_Risk_Status" caption="Risk Status" columnCount="2" style="SlicerStyleDark1 2" rowHeight="360000"/>
  <slicer name="Invoice Typ" xr10:uid="{00000000-0014-0000-FFFF-FFFF05000000}" cache="Slicer_Invoice_Typ" caption="Invoice Typ" startItem="3" style="SlicerStyleDark1 2" rowHeight="360000"/>
  <slicer name="Custo. Typ" xr10:uid="{00000000-0014-0000-FFFF-FFFF06000000}" cache="Slicer_Custo._Typ" caption="Custo. Typ" columnCount="2" style="SlicerStyleDark1 2" rowHeight="36000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howOutlineSymbols="0"/>
    <pageSetUpPr autoPageBreaks="0"/>
  </sheetPr>
  <dimension ref="B2:O2401"/>
  <sheetViews>
    <sheetView showGridLines="0" view="pageBreakPreview" zoomScale="70" zoomScaleNormal="85" workbookViewId="0">
      <selection activeCell="C1" sqref="C1"/>
    </sheetView>
  </sheetViews>
  <sheetFormatPr defaultColWidth="9.140625" defaultRowHeight="12.75"/>
  <cols>
    <col min="1" max="1" width="2.7109375" customWidth="1"/>
    <col min="2" max="2" width="13.42578125" customWidth="1"/>
    <col min="3" max="3" width="45" customWidth="1"/>
    <col min="4" max="4" width="18.7109375" customWidth="1"/>
    <col min="5" max="5" width="16.85546875" style="52" customWidth="1"/>
    <col min="6" max="6" width="41.140625" customWidth="1"/>
    <col min="7" max="7" width="12.42578125" style="20" customWidth="1"/>
    <col min="8" max="8" width="10.85546875" style="20" customWidth="1"/>
    <col min="9" max="9" width="18" customWidth="1"/>
    <col min="10" max="10" width="5" customWidth="1"/>
    <col min="11" max="11" width="14.42578125" customWidth="1"/>
    <col min="12" max="12" width="16.7109375" style="67" customWidth="1"/>
    <col min="13" max="13" width="41.140625" customWidth="1"/>
    <col min="14" max="14" width="11.7109375" style="20" customWidth="1"/>
    <col min="15" max="15" width="11.7109375" customWidth="1"/>
  </cols>
  <sheetData>
    <row r="2" spans="2:15">
      <c r="B2" s="53" t="s">
        <v>0</v>
      </c>
      <c r="C2" s="53" t="s">
        <v>1</v>
      </c>
      <c r="D2" s="53" t="s">
        <v>2</v>
      </c>
      <c r="E2" s="54" t="s">
        <v>3</v>
      </c>
      <c r="F2" s="53" t="s">
        <v>4</v>
      </c>
      <c r="G2" s="61" t="s">
        <v>5</v>
      </c>
      <c r="H2" s="61" t="s">
        <v>6</v>
      </c>
      <c r="I2" s="53" t="s">
        <v>7</v>
      </c>
      <c r="J2" s="53" t="s">
        <v>8</v>
      </c>
      <c r="K2" s="53" t="s">
        <v>9</v>
      </c>
      <c r="L2" s="68" t="s">
        <v>10</v>
      </c>
      <c r="M2" s="53" t="s">
        <v>11</v>
      </c>
      <c r="N2" s="55" t="s">
        <v>12</v>
      </c>
      <c r="O2" s="53" t="s">
        <v>13</v>
      </c>
    </row>
    <row r="3" spans="2:15">
      <c r="B3">
        <v>101083</v>
      </c>
      <c r="C3" t="s">
        <v>14</v>
      </c>
      <c r="D3" t="s">
        <v>15</v>
      </c>
      <c r="E3" s="52" t="s">
        <v>16</v>
      </c>
      <c r="F3" t="s">
        <v>17</v>
      </c>
      <c r="G3" s="56">
        <v>45661</v>
      </c>
      <c r="H3" s="56">
        <v>45656</v>
      </c>
      <c r="I3" s="57">
        <v>5</v>
      </c>
      <c r="J3" t="s">
        <v>18</v>
      </c>
      <c r="K3" t="s">
        <v>19</v>
      </c>
      <c r="L3" s="69">
        <v>29691279</v>
      </c>
      <c r="M3" t="s">
        <v>20</v>
      </c>
      <c r="N3" s="56">
        <v>45626</v>
      </c>
      <c r="O3" t="s">
        <v>19</v>
      </c>
    </row>
    <row r="4" spans="2:15">
      <c r="B4">
        <v>101531</v>
      </c>
      <c r="C4" t="s">
        <v>21</v>
      </c>
      <c r="D4" t="s">
        <v>22</v>
      </c>
      <c r="E4" s="52" t="s">
        <v>16</v>
      </c>
      <c r="F4" t="s">
        <v>17</v>
      </c>
      <c r="G4" s="56">
        <v>45665</v>
      </c>
      <c r="H4" s="56">
        <v>45656</v>
      </c>
      <c r="I4" s="57">
        <v>9</v>
      </c>
      <c r="J4" t="s">
        <v>18</v>
      </c>
      <c r="K4" t="s">
        <v>23</v>
      </c>
      <c r="L4" s="69">
        <v>6701292</v>
      </c>
      <c r="M4" t="s">
        <v>24</v>
      </c>
      <c r="N4" s="56">
        <v>45626</v>
      </c>
      <c r="O4" t="s">
        <v>23</v>
      </c>
    </row>
    <row r="5" spans="2:15">
      <c r="B5">
        <v>100146</v>
      </c>
      <c r="C5" t="s">
        <v>25</v>
      </c>
      <c r="D5" t="s">
        <v>26</v>
      </c>
      <c r="E5" s="52" t="s">
        <v>16</v>
      </c>
      <c r="F5" t="s">
        <v>17</v>
      </c>
      <c r="G5" s="56">
        <v>45666</v>
      </c>
      <c r="H5" s="56">
        <v>45656</v>
      </c>
      <c r="I5" s="57">
        <v>10</v>
      </c>
      <c r="J5" t="s">
        <v>18</v>
      </c>
      <c r="K5" t="s">
        <v>27</v>
      </c>
      <c r="L5" s="69">
        <v>13556430</v>
      </c>
      <c r="M5" t="s">
        <v>28</v>
      </c>
      <c r="N5" s="56">
        <v>45626</v>
      </c>
      <c r="O5" t="s">
        <v>27</v>
      </c>
    </row>
    <row r="6" spans="2:15">
      <c r="B6">
        <v>100028</v>
      </c>
      <c r="C6" t="s">
        <v>29</v>
      </c>
      <c r="D6" t="s">
        <v>30</v>
      </c>
      <c r="E6" s="52" t="s">
        <v>16</v>
      </c>
      <c r="F6" t="s">
        <v>17</v>
      </c>
      <c r="G6" s="56">
        <v>45667</v>
      </c>
      <c r="H6" s="56">
        <v>45687</v>
      </c>
      <c r="I6" s="57">
        <v>-20</v>
      </c>
      <c r="J6" t="s">
        <v>18</v>
      </c>
      <c r="K6" t="s">
        <v>31</v>
      </c>
      <c r="L6" s="69">
        <v>3343457</v>
      </c>
      <c r="M6" t="s">
        <v>32</v>
      </c>
      <c r="N6" s="56">
        <v>45657</v>
      </c>
      <c r="O6" t="s">
        <v>31</v>
      </c>
    </row>
    <row r="7" spans="2:15">
      <c r="B7">
        <v>100137</v>
      </c>
      <c r="C7" t="s">
        <v>33</v>
      </c>
      <c r="D7" t="s">
        <v>34</v>
      </c>
      <c r="E7" s="52" t="s">
        <v>35</v>
      </c>
      <c r="F7" t="s">
        <v>36</v>
      </c>
      <c r="G7" s="56">
        <v>45667</v>
      </c>
      <c r="H7" s="56">
        <v>45737</v>
      </c>
      <c r="I7" s="57">
        <v>-70</v>
      </c>
      <c r="J7" t="s">
        <v>18</v>
      </c>
      <c r="K7" t="s">
        <v>37</v>
      </c>
      <c r="L7" s="69">
        <v>5000000000</v>
      </c>
      <c r="M7" t="s">
        <v>38</v>
      </c>
      <c r="N7" s="56">
        <v>45737</v>
      </c>
      <c r="O7" t="s">
        <v>39</v>
      </c>
    </row>
    <row r="8" spans="2:15">
      <c r="B8">
        <v>101539</v>
      </c>
      <c r="C8" t="s">
        <v>40</v>
      </c>
      <c r="D8" t="s">
        <v>41</v>
      </c>
      <c r="E8" s="52" t="s">
        <v>42</v>
      </c>
      <c r="F8" t="s">
        <v>43</v>
      </c>
      <c r="G8" s="56">
        <v>45670</v>
      </c>
      <c r="H8" s="56">
        <v>45412</v>
      </c>
      <c r="I8" s="57">
        <v>258</v>
      </c>
      <c r="J8" t="s">
        <v>18</v>
      </c>
      <c r="K8" t="s">
        <v>44</v>
      </c>
      <c r="L8" s="69">
        <v>1556302</v>
      </c>
      <c r="M8" t="s">
        <v>45</v>
      </c>
      <c r="N8" s="56">
        <v>45382</v>
      </c>
      <c r="O8" t="s">
        <v>44</v>
      </c>
    </row>
    <row r="9" spans="2:15">
      <c r="B9">
        <v>101539</v>
      </c>
      <c r="C9" t="s">
        <v>40</v>
      </c>
      <c r="D9" t="s">
        <v>41</v>
      </c>
      <c r="E9" s="52" t="s">
        <v>42</v>
      </c>
      <c r="F9" t="s">
        <v>43</v>
      </c>
      <c r="G9" s="56">
        <v>45670</v>
      </c>
      <c r="H9" s="56">
        <v>45412</v>
      </c>
      <c r="I9" s="57">
        <v>258</v>
      </c>
      <c r="J9" t="s">
        <v>18</v>
      </c>
      <c r="K9" t="s">
        <v>46</v>
      </c>
      <c r="L9" s="69">
        <v>11565990</v>
      </c>
      <c r="M9" t="s">
        <v>47</v>
      </c>
      <c r="N9" s="56">
        <v>45382</v>
      </c>
      <c r="O9" t="s">
        <v>46</v>
      </c>
    </row>
    <row r="10" spans="2:15">
      <c r="B10">
        <v>100009</v>
      </c>
      <c r="C10" t="s">
        <v>48</v>
      </c>
      <c r="D10" t="s">
        <v>49</v>
      </c>
      <c r="E10" s="52" t="s">
        <v>16</v>
      </c>
      <c r="F10" t="s">
        <v>17</v>
      </c>
      <c r="G10" s="56">
        <v>45670</v>
      </c>
      <c r="H10" s="56">
        <v>45565</v>
      </c>
      <c r="I10" s="57">
        <v>105</v>
      </c>
      <c r="J10" t="s">
        <v>18</v>
      </c>
      <c r="K10" t="s">
        <v>50</v>
      </c>
      <c r="L10" s="69">
        <v>15206916</v>
      </c>
      <c r="M10" t="s">
        <v>51</v>
      </c>
      <c r="N10" s="56">
        <v>45535</v>
      </c>
      <c r="O10" t="s">
        <v>50</v>
      </c>
    </row>
    <row r="11" spans="2:15">
      <c r="B11">
        <v>100009</v>
      </c>
      <c r="C11" t="s">
        <v>48</v>
      </c>
      <c r="D11" t="s">
        <v>52</v>
      </c>
      <c r="E11" s="52" t="s">
        <v>16</v>
      </c>
      <c r="F11" t="s">
        <v>17</v>
      </c>
      <c r="G11" s="56">
        <v>45670</v>
      </c>
      <c r="H11" s="56">
        <v>45626</v>
      </c>
      <c r="I11" s="57">
        <v>44</v>
      </c>
      <c r="J11" t="s">
        <v>18</v>
      </c>
      <c r="K11" t="s">
        <v>53</v>
      </c>
      <c r="L11" s="69">
        <v>15928282</v>
      </c>
      <c r="M11" t="s">
        <v>54</v>
      </c>
      <c r="N11" s="56">
        <v>45596</v>
      </c>
      <c r="O11" t="s">
        <v>53</v>
      </c>
    </row>
    <row r="12" spans="2:15">
      <c r="B12">
        <v>100009</v>
      </c>
      <c r="C12" t="s">
        <v>48</v>
      </c>
      <c r="D12" t="s">
        <v>55</v>
      </c>
      <c r="E12" s="52" t="s">
        <v>16</v>
      </c>
      <c r="F12" t="s">
        <v>17</v>
      </c>
      <c r="G12" s="56">
        <v>45670</v>
      </c>
      <c r="H12" s="56">
        <v>45656</v>
      </c>
      <c r="I12" s="57">
        <v>14</v>
      </c>
      <c r="J12" t="s">
        <v>18</v>
      </c>
      <c r="K12" t="s">
        <v>56</v>
      </c>
      <c r="L12" s="69">
        <v>16167455</v>
      </c>
      <c r="M12" t="s">
        <v>57</v>
      </c>
      <c r="N12" s="56">
        <v>45626</v>
      </c>
      <c r="O12" t="s">
        <v>56</v>
      </c>
    </row>
    <row r="13" spans="2:15">
      <c r="B13">
        <v>100009</v>
      </c>
      <c r="C13" t="s">
        <v>48</v>
      </c>
      <c r="D13" t="s">
        <v>58</v>
      </c>
      <c r="E13" s="52" t="s">
        <v>16</v>
      </c>
      <c r="F13" t="s">
        <v>17</v>
      </c>
      <c r="G13" s="56">
        <v>45670</v>
      </c>
      <c r="H13" s="56">
        <v>45595</v>
      </c>
      <c r="I13" s="57">
        <v>75</v>
      </c>
      <c r="J13" t="s">
        <v>18</v>
      </c>
      <c r="K13" t="s">
        <v>59</v>
      </c>
      <c r="L13" s="69">
        <v>17478962</v>
      </c>
      <c r="M13" t="s">
        <v>60</v>
      </c>
      <c r="N13" s="56">
        <v>45565</v>
      </c>
      <c r="O13" t="s">
        <v>59</v>
      </c>
    </row>
    <row r="14" spans="2:15">
      <c r="B14">
        <v>101082</v>
      </c>
      <c r="C14" t="s">
        <v>61</v>
      </c>
      <c r="D14" t="s">
        <v>62</v>
      </c>
      <c r="E14" s="52" t="s">
        <v>42</v>
      </c>
      <c r="F14" t="s">
        <v>63</v>
      </c>
      <c r="G14" s="56">
        <v>45671</v>
      </c>
      <c r="H14" s="56">
        <v>45595</v>
      </c>
      <c r="I14" s="57">
        <v>76</v>
      </c>
      <c r="J14" t="s">
        <v>18</v>
      </c>
      <c r="K14" t="s">
        <v>64</v>
      </c>
      <c r="L14" s="69">
        <v>3786442</v>
      </c>
      <c r="M14" t="s">
        <v>65</v>
      </c>
      <c r="N14" s="56">
        <v>45565</v>
      </c>
      <c r="O14" t="s">
        <v>64</v>
      </c>
    </row>
    <row r="15" spans="2:15">
      <c r="B15">
        <v>101082</v>
      </c>
      <c r="C15" t="s">
        <v>61</v>
      </c>
      <c r="D15" t="s">
        <v>66</v>
      </c>
      <c r="E15" s="52" t="s">
        <v>42</v>
      </c>
      <c r="F15" t="s">
        <v>67</v>
      </c>
      <c r="G15" s="56">
        <v>45671</v>
      </c>
      <c r="H15" s="56">
        <v>45595</v>
      </c>
      <c r="I15" s="57">
        <v>76</v>
      </c>
      <c r="J15" t="s">
        <v>18</v>
      </c>
      <c r="K15" t="s">
        <v>68</v>
      </c>
      <c r="L15" s="69">
        <v>5574696</v>
      </c>
      <c r="M15" t="s">
        <v>69</v>
      </c>
      <c r="N15" s="56">
        <v>45565</v>
      </c>
      <c r="O15" t="s">
        <v>68</v>
      </c>
    </row>
    <row r="16" spans="2:15">
      <c r="B16">
        <v>100797</v>
      </c>
      <c r="C16" t="s">
        <v>70</v>
      </c>
      <c r="D16" t="s">
        <v>71</v>
      </c>
      <c r="E16" s="52" t="s">
        <v>16</v>
      </c>
      <c r="F16" t="s">
        <v>17</v>
      </c>
      <c r="G16" s="56">
        <v>45671</v>
      </c>
      <c r="H16" s="56">
        <v>45656</v>
      </c>
      <c r="I16" s="57">
        <v>15</v>
      </c>
      <c r="J16" t="s">
        <v>18</v>
      </c>
      <c r="K16" t="s">
        <v>72</v>
      </c>
      <c r="L16" s="69">
        <v>27060029</v>
      </c>
      <c r="M16" t="s">
        <v>73</v>
      </c>
      <c r="N16" s="56">
        <v>45626</v>
      </c>
      <c r="O16" t="s">
        <v>72</v>
      </c>
    </row>
    <row r="17" spans="2:15">
      <c r="B17">
        <v>101082</v>
      </c>
      <c r="C17" t="s">
        <v>61</v>
      </c>
      <c r="D17" t="s">
        <v>74</v>
      </c>
      <c r="E17" s="52" t="s">
        <v>42</v>
      </c>
      <c r="F17" t="s">
        <v>75</v>
      </c>
      <c r="G17" s="56">
        <v>45671</v>
      </c>
      <c r="H17" s="56">
        <v>45565</v>
      </c>
      <c r="I17" s="57">
        <v>106</v>
      </c>
      <c r="J17" t="s">
        <v>18</v>
      </c>
      <c r="K17" t="s">
        <v>76</v>
      </c>
      <c r="L17" s="69">
        <v>29996800</v>
      </c>
      <c r="M17" t="s">
        <v>77</v>
      </c>
      <c r="N17" s="56">
        <v>45535</v>
      </c>
      <c r="O17" t="s">
        <v>76</v>
      </c>
    </row>
    <row r="18" spans="2:15">
      <c r="B18">
        <v>101082</v>
      </c>
      <c r="C18" t="s">
        <v>61</v>
      </c>
      <c r="D18" t="s">
        <v>78</v>
      </c>
      <c r="E18" s="52" t="s">
        <v>42</v>
      </c>
      <c r="F18" t="s">
        <v>79</v>
      </c>
      <c r="G18" s="56">
        <v>45671</v>
      </c>
      <c r="H18" s="56">
        <v>45595</v>
      </c>
      <c r="I18" s="57">
        <v>76</v>
      </c>
      <c r="J18" t="s">
        <v>18</v>
      </c>
      <c r="K18" t="s">
        <v>80</v>
      </c>
      <c r="L18" s="69">
        <v>54151200</v>
      </c>
      <c r="M18" t="s">
        <v>81</v>
      </c>
      <c r="N18" s="56">
        <v>45565</v>
      </c>
      <c r="O18" t="s">
        <v>80</v>
      </c>
    </row>
    <row r="19" spans="2:15">
      <c r="B19">
        <v>101082</v>
      </c>
      <c r="C19" t="s">
        <v>61</v>
      </c>
      <c r="D19" t="s">
        <v>82</v>
      </c>
      <c r="E19" s="52" t="s">
        <v>42</v>
      </c>
      <c r="F19" t="s">
        <v>83</v>
      </c>
      <c r="G19" s="56">
        <v>45671</v>
      </c>
      <c r="H19" s="56">
        <v>45565</v>
      </c>
      <c r="I19" s="57">
        <v>106</v>
      </c>
      <c r="J19" t="s">
        <v>18</v>
      </c>
      <c r="K19" t="s">
        <v>84</v>
      </c>
      <c r="L19" s="69">
        <v>169137480</v>
      </c>
      <c r="M19" t="s">
        <v>85</v>
      </c>
      <c r="N19" s="56">
        <v>45535</v>
      </c>
      <c r="O19" t="s">
        <v>84</v>
      </c>
    </row>
    <row r="20" spans="2:15">
      <c r="B20">
        <v>101082</v>
      </c>
      <c r="C20" t="s">
        <v>61</v>
      </c>
      <c r="D20" t="s">
        <v>86</v>
      </c>
      <c r="E20" s="52" t="s">
        <v>42</v>
      </c>
      <c r="F20" t="s">
        <v>61</v>
      </c>
      <c r="G20" s="56">
        <v>45671</v>
      </c>
      <c r="H20" s="56">
        <v>45503</v>
      </c>
      <c r="I20" s="57">
        <v>168</v>
      </c>
      <c r="J20" t="s">
        <v>18</v>
      </c>
      <c r="K20" t="s">
        <v>87</v>
      </c>
      <c r="L20" s="69">
        <v>222642310</v>
      </c>
      <c r="M20" t="s">
        <v>65</v>
      </c>
      <c r="N20" s="56">
        <v>45473</v>
      </c>
      <c r="O20" t="s">
        <v>87</v>
      </c>
    </row>
    <row r="21" spans="2:15">
      <c r="B21">
        <v>101531</v>
      </c>
      <c r="C21" t="s">
        <v>21</v>
      </c>
      <c r="D21" t="s">
        <v>88</v>
      </c>
      <c r="E21" s="52" t="s">
        <v>16</v>
      </c>
      <c r="F21" t="s">
        <v>17</v>
      </c>
      <c r="G21" s="56">
        <v>45672</v>
      </c>
      <c r="H21" s="56">
        <v>45656</v>
      </c>
      <c r="I21" s="57">
        <v>16</v>
      </c>
      <c r="J21" t="s">
        <v>18</v>
      </c>
      <c r="K21" t="s">
        <v>89</v>
      </c>
      <c r="L21" s="69">
        <v>307740840</v>
      </c>
      <c r="M21" t="s">
        <v>90</v>
      </c>
      <c r="N21" s="56">
        <v>45626</v>
      </c>
      <c r="O21" t="s">
        <v>89</v>
      </c>
    </row>
    <row r="22" spans="2:15">
      <c r="B22">
        <v>101305</v>
      </c>
      <c r="C22" t="s">
        <v>91</v>
      </c>
      <c r="D22" t="s">
        <v>92</v>
      </c>
      <c r="E22" s="52" t="s">
        <v>16</v>
      </c>
      <c r="F22" t="s">
        <v>17</v>
      </c>
      <c r="G22" s="56">
        <v>45673</v>
      </c>
      <c r="H22" s="56">
        <v>45687</v>
      </c>
      <c r="I22" s="57">
        <v>-14</v>
      </c>
      <c r="J22" t="s">
        <v>18</v>
      </c>
      <c r="K22" t="s">
        <v>93</v>
      </c>
      <c r="L22" s="69">
        <v>2994176</v>
      </c>
      <c r="M22" t="s">
        <v>94</v>
      </c>
      <c r="N22" s="56">
        <v>45657</v>
      </c>
      <c r="O22" t="s">
        <v>93</v>
      </c>
    </row>
    <row r="23" spans="2:15">
      <c r="B23">
        <v>101691</v>
      </c>
      <c r="C23" t="s">
        <v>95</v>
      </c>
      <c r="D23" t="s">
        <v>96</v>
      </c>
      <c r="E23" s="52" t="s">
        <v>16</v>
      </c>
      <c r="F23" t="s">
        <v>17</v>
      </c>
      <c r="G23" s="56">
        <v>45674</v>
      </c>
      <c r="H23" s="56">
        <v>45687</v>
      </c>
      <c r="I23" s="57">
        <v>-13</v>
      </c>
      <c r="J23" t="s">
        <v>18</v>
      </c>
      <c r="K23" t="s">
        <v>97</v>
      </c>
      <c r="L23" s="69">
        <v>3633696</v>
      </c>
      <c r="M23" t="s">
        <v>98</v>
      </c>
      <c r="N23" s="56">
        <v>45657</v>
      </c>
      <c r="O23" t="s">
        <v>97</v>
      </c>
    </row>
    <row r="24" spans="2:15">
      <c r="B24">
        <v>101865</v>
      </c>
      <c r="C24" t="s">
        <v>99</v>
      </c>
      <c r="D24" t="s">
        <v>100</v>
      </c>
      <c r="E24" s="52" t="s">
        <v>16</v>
      </c>
      <c r="F24" t="s">
        <v>17</v>
      </c>
      <c r="G24" s="56">
        <v>45674</v>
      </c>
      <c r="H24" s="56">
        <v>45656</v>
      </c>
      <c r="I24" s="57">
        <v>18</v>
      </c>
      <c r="J24" t="s">
        <v>18</v>
      </c>
      <c r="K24" t="s">
        <v>101</v>
      </c>
      <c r="L24" s="69">
        <v>3834600</v>
      </c>
      <c r="M24" t="s">
        <v>102</v>
      </c>
      <c r="N24" s="56">
        <v>45626</v>
      </c>
      <c r="O24" t="s">
        <v>101</v>
      </c>
    </row>
    <row r="25" spans="2:15">
      <c r="B25">
        <v>100126</v>
      </c>
      <c r="C25" t="s">
        <v>103</v>
      </c>
      <c r="D25" t="s">
        <v>104</v>
      </c>
      <c r="E25" s="52" t="s">
        <v>16</v>
      </c>
      <c r="F25" t="s">
        <v>17</v>
      </c>
      <c r="G25" s="56">
        <v>45674</v>
      </c>
      <c r="H25" s="56">
        <v>45534</v>
      </c>
      <c r="I25" s="57">
        <v>140</v>
      </c>
      <c r="J25" t="s">
        <v>18</v>
      </c>
      <c r="K25" t="s">
        <v>105</v>
      </c>
      <c r="L25" s="69">
        <v>31709953</v>
      </c>
      <c r="M25" t="s">
        <v>106</v>
      </c>
      <c r="N25" s="56">
        <v>45504</v>
      </c>
      <c r="O25" t="s">
        <v>105</v>
      </c>
    </row>
    <row r="26" spans="2:15">
      <c r="B26">
        <v>100137</v>
      </c>
      <c r="C26" t="s">
        <v>33</v>
      </c>
      <c r="D26" t="s">
        <v>107</v>
      </c>
      <c r="E26" s="52" t="s">
        <v>35</v>
      </c>
      <c r="F26" t="s">
        <v>36</v>
      </c>
      <c r="G26" s="56">
        <v>45674</v>
      </c>
      <c r="H26" s="56">
        <v>45698</v>
      </c>
      <c r="I26" s="57">
        <v>-24</v>
      </c>
      <c r="J26" t="s">
        <v>18</v>
      </c>
      <c r="K26" t="s">
        <v>34</v>
      </c>
      <c r="L26" s="69">
        <v>5000000000</v>
      </c>
      <c r="M26" t="s">
        <v>38</v>
      </c>
      <c r="N26" s="56">
        <v>45698</v>
      </c>
      <c r="O26" t="s">
        <v>39</v>
      </c>
    </row>
    <row r="27" spans="2:15">
      <c r="B27">
        <v>100144</v>
      </c>
      <c r="C27" t="s">
        <v>108</v>
      </c>
      <c r="D27" t="s">
        <v>109</v>
      </c>
      <c r="G27" s="56">
        <v>45677</v>
      </c>
      <c r="H27" s="56">
        <v>44063</v>
      </c>
      <c r="I27" s="57">
        <v>1614</v>
      </c>
      <c r="J27" t="s">
        <v>18</v>
      </c>
      <c r="K27" t="s">
        <v>110</v>
      </c>
      <c r="L27" s="69">
        <v>495000</v>
      </c>
      <c r="M27" t="s">
        <v>111</v>
      </c>
      <c r="N27" s="56">
        <v>44033</v>
      </c>
      <c r="O27" t="s">
        <v>110</v>
      </c>
    </row>
    <row r="28" spans="2:15">
      <c r="B28">
        <v>100144</v>
      </c>
      <c r="C28" t="s">
        <v>108</v>
      </c>
      <c r="D28" t="s">
        <v>112</v>
      </c>
      <c r="G28" s="56">
        <v>45677</v>
      </c>
      <c r="H28" s="56">
        <v>44007</v>
      </c>
      <c r="I28" s="57">
        <v>1670</v>
      </c>
      <c r="J28" t="s">
        <v>18</v>
      </c>
      <c r="K28" t="s">
        <v>113</v>
      </c>
      <c r="L28" s="69">
        <v>565800</v>
      </c>
      <c r="M28" t="s">
        <v>114</v>
      </c>
      <c r="N28" s="56">
        <v>43977</v>
      </c>
      <c r="O28" t="s">
        <v>113</v>
      </c>
    </row>
    <row r="29" spans="2:15">
      <c r="B29">
        <v>100069</v>
      </c>
      <c r="C29" t="s">
        <v>115</v>
      </c>
      <c r="D29" t="s">
        <v>116</v>
      </c>
      <c r="E29" s="52" t="s">
        <v>117</v>
      </c>
      <c r="F29" t="s">
        <v>118</v>
      </c>
      <c r="G29" s="56">
        <v>45677</v>
      </c>
      <c r="H29" s="56">
        <v>45595</v>
      </c>
      <c r="I29" s="57">
        <v>82</v>
      </c>
      <c r="J29" t="s">
        <v>18</v>
      </c>
      <c r="K29" t="s">
        <v>119</v>
      </c>
      <c r="L29" s="69">
        <v>883024</v>
      </c>
      <c r="M29" t="s">
        <v>120</v>
      </c>
      <c r="N29" s="56">
        <v>45565</v>
      </c>
      <c r="O29" t="s">
        <v>119</v>
      </c>
    </row>
    <row r="30" spans="2:15">
      <c r="B30">
        <v>100069</v>
      </c>
      <c r="C30" t="s">
        <v>115</v>
      </c>
      <c r="D30" t="s">
        <v>121</v>
      </c>
      <c r="E30" s="52" t="s">
        <v>117</v>
      </c>
      <c r="F30" t="s">
        <v>122</v>
      </c>
      <c r="G30" s="56">
        <v>45677</v>
      </c>
      <c r="H30" s="56">
        <v>45565</v>
      </c>
      <c r="I30" s="57">
        <v>112</v>
      </c>
      <c r="J30" t="s">
        <v>18</v>
      </c>
      <c r="K30" t="s">
        <v>123</v>
      </c>
      <c r="L30" s="69">
        <v>884928</v>
      </c>
      <c r="M30" t="s">
        <v>124</v>
      </c>
      <c r="N30" s="56">
        <v>45535</v>
      </c>
      <c r="O30" t="s">
        <v>123</v>
      </c>
    </row>
    <row r="31" spans="2:15">
      <c r="B31">
        <v>101490</v>
      </c>
      <c r="C31" t="s">
        <v>125</v>
      </c>
      <c r="D31" t="s">
        <v>126</v>
      </c>
      <c r="E31" s="52" t="s">
        <v>16</v>
      </c>
      <c r="F31" t="s">
        <v>17</v>
      </c>
      <c r="G31" s="56">
        <v>45677</v>
      </c>
      <c r="H31" s="56">
        <v>45687</v>
      </c>
      <c r="I31" s="57">
        <v>-10</v>
      </c>
      <c r="J31" t="s">
        <v>18</v>
      </c>
      <c r="K31" t="s">
        <v>127</v>
      </c>
      <c r="L31" s="69">
        <v>923076</v>
      </c>
      <c r="M31" t="s">
        <v>128</v>
      </c>
      <c r="N31" s="56">
        <v>45657</v>
      </c>
      <c r="O31" t="s">
        <v>127</v>
      </c>
    </row>
    <row r="32" spans="2:15">
      <c r="B32">
        <v>101830</v>
      </c>
      <c r="C32" t="s">
        <v>129</v>
      </c>
      <c r="D32" t="s">
        <v>130</v>
      </c>
      <c r="E32" s="52" t="s">
        <v>117</v>
      </c>
      <c r="F32" t="s">
        <v>131</v>
      </c>
      <c r="G32" s="56">
        <v>45677</v>
      </c>
      <c r="H32" s="56">
        <v>45534</v>
      </c>
      <c r="I32" s="57">
        <v>125</v>
      </c>
      <c r="J32" t="s">
        <v>18</v>
      </c>
      <c r="K32" t="s">
        <v>132</v>
      </c>
      <c r="L32" s="69">
        <v>2996301</v>
      </c>
      <c r="M32" t="s">
        <v>131</v>
      </c>
      <c r="N32" s="56">
        <v>45504</v>
      </c>
      <c r="O32" t="s">
        <v>132</v>
      </c>
    </row>
    <row r="33" spans="2:15">
      <c r="B33">
        <v>101830</v>
      </c>
      <c r="C33" t="s">
        <v>129</v>
      </c>
      <c r="D33" t="s">
        <v>133</v>
      </c>
      <c r="E33" s="52" t="s">
        <v>117</v>
      </c>
      <c r="F33" t="s">
        <v>134</v>
      </c>
      <c r="G33" s="56">
        <v>45677</v>
      </c>
      <c r="H33" s="56">
        <v>45687</v>
      </c>
      <c r="I33" s="57">
        <v>-17</v>
      </c>
      <c r="J33" t="s">
        <v>18</v>
      </c>
      <c r="K33" t="s">
        <v>135</v>
      </c>
      <c r="L33" s="69">
        <v>3086226</v>
      </c>
      <c r="M33" t="s">
        <v>136</v>
      </c>
      <c r="N33" s="56">
        <v>45657</v>
      </c>
      <c r="O33" t="s">
        <v>135</v>
      </c>
    </row>
    <row r="34" spans="2:15">
      <c r="B34">
        <v>101830</v>
      </c>
      <c r="C34" t="s">
        <v>129</v>
      </c>
      <c r="D34" t="s">
        <v>137</v>
      </c>
      <c r="E34" s="52" t="s">
        <v>117</v>
      </c>
      <c r="F34" t="s">
        <v>136</v>
      </c>
      <c r="G34" s="56">
        <v>45677</v>
      </c>
      <c r="H34" s="56">
        <v>45565</v>
      </c>
      <c r="I34" s="57">
        <v>94</v>
      </c>
      <c r="J34" t="s">
        <v>18</v>
      </c>
      <c r="K34" t="s">
        <v>138</v>
      </c>
      <c r="L34" s="69">
        <v>3292454</v>
      </c>
      <c r="M34" t="s">
        <v>136</v>
      </c>
      <c r="N34" s="56">
        <v>45535</v>
      </c>
      <c r="O34" t="s">
        <v>138</v>
      </c>
    </row>
    <row r="35" spans="2:15">
      <c r="B35">
        <v>101697</v>
      </c>
      <c r="C35" t="s">
        <v>139</v>
      </c>
      <c r="D35" t="s">
        <v>140</v>
      </c>
      <c r="E35" s="52" t="s">
        <v>117</v>
      </c>
      <c r="F35" t="s">
        <v>141</v>
      </c>
      <c r="G35" s="56">
        <v>45677</v>
      </c>
      <c r="H35" s="56">
        <v>45626</v>
      </c>
      <c r="I35" s="57">
        <v>51</v>
      </c>
      <c r="J35" t="s">
        <v>18</v>
      </c>
      <c r="K35" t="s">
        <v>142</v>
      </c>
      <c r="L35" s="69">
        <v>3354087</v>
      </c>
      <c r="M35" t="s">
        <v>143</v>
      </c>
      <c r="N35" s="56">
        <v>45596</v>
      </c>
      <c r="O35" t="s">
        <v>142</v>
      </c>
    </row>
    <row r="36" spans="2:15">
      <c r="B36">
        <v>100672</v>
      </c>
      <c r="C36" t="s">
        <v>144</v>
      </c>
      <c r="D36" t="s">
        <v>145</v>
      </c>
      <c r="E36" s="52" t="s">
        <v>117</v>
      </c>
      <c r="F36" t="s">
        <v>146</v>
      </c>
      <c r="G36" s="56">
        <v>45677</v>
      </c>
      <c r="H36" s="56">
        <v>45657</v>
      </c>
      <c r="I36" s="57">
        <v>3</v>
      </c>
      <c r="J36" t="s">
        <v>18</v>
      </c>
      <c r="K36" t="s">
        <v>147</v>
      </c>
      <c r="L36" s="69">
        <v>4000000</v>
      </c>
      <c r="M36" t="s">
        <v>148</v>
      </c>
      <c r="N36" s="56">
        <v>45657</v>
      </c>
      <c r="O36" t="s">
        <v>149</v>
      </c>
    </row>
    <row r="37" spans="2:15">
      <c r="B37">
        <v>101490</v>
      </c>
      <c r="C37" t="s">
        <v>125</v>
      </c>
      <c r="D37" t="s">
        <v>150</v>
      </c>
      <c r="E37" s="52" t="s">
        <v>16</v>
      </c>
      <c r="F37" t="s">
        <v>17</v>
      </c>
      <c r="G37" s="56">
        <v>45677</v>
      </c>
      <c r="H37" s="56">
        <v>45687</v>
      </c>
      <c r="I37" s="57">
        <v>-10</v>
      </c>
      <c r="J37" t="s">
        <v>18</v>
      </c>
      <c r="K37" t="s">
        <v>151</v>
      </c>
      <c r="L37" s="69">
        <v>4412028</v>
      </c>
      <c r="M37" t="s">
        <v>152</v>
      </c>
      <c r="N37" s="56">
        <v>45657</v>
      </c>
      <c r="O37" t="s">
        <v>151</v>
      </c>
    </row>
    <row r="38" spans="2:15">
      <c r="B38">
        <v>101697</v>
      </c>
      <c r="C38" t="s">
        <v>139</v>
      </c>
      <c r="D38" t="s">
        <v>153</v>
      </c>
      <c r="E38" s="52" t="s">
        <v>117</v>
      </c>
      <c r="F38" t="s">
        <v>154</v>
      </c>
      <c r="G38" s="56">
        <v>45677</v>
      </c>
      <c r="H38" s="56">
        <v>45656</v>
      </c>
      <c r="I38" s="57">
        <v>21</v>
      </c>
      <c r="J38" t="s">
        <v>18</v>
      </c>
      <c r="K38" t="s">
        <v>155</v>
      </c>
      <c r="L38" s="69">
        <v>4780215</v>
      </c>
      <c r="M38" t="s">
        <v>143</v>
      </c>
      <c r="N38" s="56">
        <v>45626</v>
      </c>
      <c r="O38" t="s">
        <v>155</v>
      </c>
    </row>
    <row r="39" spans="2:15">
      <c r="B39">
        <v>101490</v>
      </c>
      <c r="C39" t="s">
        <v>125</v>
      </c>
      <c r="D39" t="s">
        <v>156</v>
      </c>
      <c r="E39" s="52" t="s">
        <v>16</v>
      </c>
      <c r="F39" t="s">
        <v>17</v>
      </c>
      <c r="G39" s="56">
        <v>45677</v>
      </c>
      <c r="H39" s="56">
        <v>45687</v>
      </c>
      <c r="I39" s="57">
        <v>-10</v>
      </c>
      <c r="J39" t="s">
        <v>18</v>
      </c>
      <c r="K39" t="s">
        <v>157</v>
      </c>
      <c r="L39" s="69">
        <v>9084240</v>
      </c>
      <c r="M39" t="s">
        <v>158</v>
      </c>
      <c r="N39" s="56">
        <v>45657</v>
      </c>
      <c r="O39" t="s">
        <v>157</v>
      </c>
    </row>
    <row r="40" spans="2:15">
      <c r="B40">
        <v>100147</v>
      </c>
      <c r="C40" t="s">
        <v>159</v>
      </c>
      <c r="D40" t="s">
        <v>160</v>
      </c>
      <c r="E40" s="52" t="s">
        <v>117</v>
      </c>
      <c r="F40" t="s">
        <v>161</v>
      </c>
      <c r="G40" s="56">
        <v>45677</v>
      </c>
      <c r="H40" s="56">
        <v>45656</v>
      </c>
      <c r="I40" s="57">
        <v>21</v>
      </c>
      <c r="J40" t="s">
        <v>18</v>
      </c>
      <c r="K40" t="s">
        <v>162</v>
      </c>
      <c r="L40" s="69">
        <v>9567756</v>
      </c>
      <c r="M40" t="s">
        <v>163</v>
      </c>
      <c r="N40" s="56">
        <v>45626</v>
      </c>
      <c r="O40" t="s">
        <v>162</v>
      </c>
    </row>
    <row r="41" spans="2:15">
      <c r="B41">
        <v>100126</v>
      </c>
      <c r="C41" t="s">
        <v>103</v>
      </c>
      <c r="D41" t="s">
        <v>164</v>
      </c>
      <c r="E41" s="52" t="s">
        <v>117</v>
      </c>
      <c r="F41" t="s">
        <v>165</v>
      </c>
      <c r="G41" s="56">
        <v>45677</v>
      </c>
      <c r="H41" s="56">
        <v>45626</v>
      </c>
      <c r="I41" s="57">
        <v>51</v>
      </c>
      <c r="J41" t="s">
        <v>18</v>
      </c>
      <c r="K41" t="s">
        <v>166</v>
      </c>
      <c r="L41" s="69">
        <v>14595834</v>
      </c>
      <c r="M41" t="s">
        <v>106</v>
      </c>
      <c r="N41" s="56">
        <v>45596</v>
      </c>
      <c r="O41" t="s">
        <v>166</v>
      </c>
    </row>
    <row r="42" spans="2:15">
      <c r="B42">
        <v>101490</v>
      </c>
      <c r="C42" t="s">
        <v>125</v>
      </c>
      <c r="D42" t="s">
        <v>167</v>
      </c>
      <c r="E42" s="52" t="s">
        <v>16</v>
      </c>
      <c r="F42" t="s">
        <v>17</v>
      </c>
      <c r="G42" s="56">
        <v>45677</v>
      </c>
      <c r="H42" s="56">
        <v>45687</v>
      </c>
      <c r="I42" s="57">
        <v>-10</v>
      </c>
      <c r="J42" t="s">
        <v>18</v>
      </c>
      <c r="K42" t="s">
        <v>168</v>
      </c>
      <c r="L42" s="69">
        <v>23230080</v>
      </c>
      <c r="M42" t="s">
        <v>169</v>
      </c>
      <c r="N42" s="56">
        <v>45657</v>
      </c>
      <c r="O42" t="s">
        <v>168</v>
      </c>
    </row>
    <row r="43" spans="2:15">
      <c r="B43">
        <v>101490</v>
      </c>
      <c r="C43" t="s">
        <v>125</v>
      </c>
      <c r="D43" t="s">
        <v>170</v>
      </c>
      <c r="E43" s="52" t="s">
        <v>16</v>
      </c>
      <c r="F43" t="s">
        <v>17</v>
      </c>
      <c r="G43" s="56">
        <v>45677</v>
      </c>
      <c r="H43" s="56">
        <v>45687</v>
      </c>
      <c r="I43" s="57">
        <v>-10</v>
      </c>
      <c r="J43" t="s">
        <v>18</v>
      </c>
      <c r="K43" t="s">
        <v>171</v>
      </c>
      <c r="L43" s="69">
        <v>23759550</v>
      </c>
      <c r="M43" t="s">
        <v>172</v>
      </c>
      <c r="N43" s="56">
        <v>45657</v>
      </c>
      <c r="O43" t="s">
        <v>171</v>
      </c>
    </row>
    <row r="44" spans="2:15">
      <c r="B44">
        <v>101490</v>
      </c>
      <c r="C44" t="s">
        <v>125</v>
      </c>
      <c r="D44" t="s">
        <v>173</v>
      </c>
      <c r="E44" s="52" t="s">
        <v>16</v>
      </c>
      <c r="F44" t="s">
        <v>17</v>
      </c>
      <c r="G44" s="56">
        <v>45677</v>
      </c>
      <c r="H44" s="56">
        <v>45687</v>
      </c>
      <c r="I44" s="57">
        <v>-10</v>
      </c>
      <c r="J44" t="s">
        <v>18</v>
      </c>
      <c r="K44" t="s">
        <v>174</v>
      </c>
      <c r="L44" s="69">
        <v>35777742</v>
      </c>
      <c r="M44" t="s">
        <v>175</v>
      </c>
      <c r="N44" s="56">
        <v>45657</v>
      </c>
      <c r="O44" t="s">
        <v>174</v>
      </c>
    </row>
    <row r="45" spans="2:15">
      <c r="B45">
        <v>101490</v>
      </c>
      <c r="C45" t="s">
        <v>125</v>
      </c>
      <c r="D45" t="s">
        <v>176</v>
      </c>
      <c r="E45" s="52" t="s">
        <v>16</v>
      </c>
      <c r="F45" t="s">
        <v>17</v>
      </c>
      <c r="G45" s="56">
        <v>45677</v>
      </c>
      <c r="H45" s="56">
        <v>45687</v>
      </c>
      <c r="I45" s="57">
        <v>-10</v>
      </c>
      <c r="J45" t="s">
        <v>18</v>
      </c>
      <c r="K45" t="s">
        <v>177</v>
      </c>
      <c r="L45" s="69">
        <v>48539634</v>
      </c>
      <c r="M45" t="s">
        <v>178</v>
      </c>
      <c r="N45" s="56">
        <v>45657</v>
      </c>
      <c r="O45" t="s">
        <v>177</v>
      </c>
    </row>
    <row r="46" spans="2:15">
      <c r="B46">
        <v>100147</v>
      </c>
      <c r="C46" t="s">
        <v>159</v>
      </c>
      <c r="D46" t="s">
        <v>179</v>
      </c>
      <c r="E46" s="52" t="s">
        <v>117</v>
      </c>
      <c r="F46" t="s">
        <v>180</v>
      </c>
      <c r="G46" s="56">
        <v>45677</v>
      </c>
      <c r="H46" s="56">
        <v>45656</v>
      </c>
      <c r="I46" s="57">
        <v>21</v>
      </c>
      <c r="J46" t="s">
        <v>18</v>
      </c>
      <c r="K46" t="s">
        <v>181</v>
      </c>
      <c r="L46" s="69">
        <v>101220678</v>
      </c>
      <c r="M46" t="s">
        <v>182</v>
      </c>
      <c r="N46" s="56">
        <v>45626</v>
      </c>
      <c r="O46" t="s">
        <v>181</v>
      </c>
    </row>
    <row r="47" spans="2:15">
      <c r="B47">
        <v>100126</v>
      </c>
      <c r="C47" t="s">
        <v>103</v>
      </c>
      <c r="D47" t="s">
        <v>183</v>
      </c>
      <c r="E47" s="52" t="s">
        <v>117</v>
      </c>
      <c r="F47" t="s">
        <v>184</v>
      </c>
      <c r="G47" s="56">
        <v>45677</v>
      </c>
      <c r="H47" s="56">
        <v>45442</v>
      </c>
      <c r="I47" s="57">
        <v>230</v>
      </c>
      <c r="J47" t="s">
        <v>18</v>
      </c>
      <c r="K47" t="s">
        <v>185</v>
      </c>
      <c r="L47" s="69">
        <v>112416060</v>
      </c>
      <c r="M47" t="s">
        <v>184</v>
      </c>
      <c r="N47" s="56">
        <v>45412</v>
      </c>
      <c r="O47" t="s">
        <v>185</v>
      </c>
    </row>
    <row r="48" spans="2:15">
      <c r="B48">
        <v>100144</v>
      </c>
      <c r="C48" t="s">
        <v>108</v>
      </c>
      <c r="D48" t="s">
        <v>186</v>
      </c>
      <c r="G48" s="56">
        <v>45678</v>
      </c>
      <c r="H48" s="56">
        <v>44094</v>
      </c>
      <c r="I48" s="57">
        <v>1584</v>
      </c>
      <c r="J48" t="s">
        <v>18</v>
      </c>
      <c r="K48" t="s">
        <v>187</v>
      </c>
      <c r="L48" s="69">
        <v>495000</v>
      </c>
      <c r="M48" t="s">
        <v>188</v>
      </c>
      <c r="N48" s="56">
        <v>44064</v>
      </c>
      <c r="O48" t="s">
        <v>187</v>
      </c>
    </row>
    <row r="49" spans="2:15">
      <c r="B49">
        <v>100144</v>
      </c>
      <c r="C49" t="s">
        <v>108</v>
      </c>
      <c r="D49" t="s">
        <v>189</v>
      </c>
      <c r="G49" s="56">
        <v>45678</v>
      </c>
      <c r="H49" s="56">
        <v>43973</v>
      </c>
      <c r="I49" s="57">
        <v>1705</v>
      </c>
      <c r="J49" t="s">
        <v>18</v>
      </c>
      <c r="K49" t="s">
        <v>190</v>
      </c>
      <c r="L49" s="69">
        <v>565800</v>
      </c>
      <c r="M49" t="s">
        <v>191</v>
      </c>
      <c r="N49" s="56">
        <v>43943</v>
      </c>
      <c r="O49" t="s">
        <v>190</v>
      </c>
    </row>
    <row r="50" spans="2:15">
      <c r="B50">
        <v>100144</v>
      </c>
      <c r="C50" t="s">
        <v>108</v>
      </c>
      <c r="D50" t="s">
        <v>192</v>
      </c>
      <c r="G50" s="56">
        <v>45678</v>
      </c>
      <c r="H50" s="56">
        <v>43951</v>
      </c>
      <c r="I50" s="57">
        <v>1727</v>
      </c>
      <c r="J50" t="s">
        <v>18</v>
      </c>
      <c r="K50" t="s">
        <v>123</v>
      </c>
      <c r="L50" s="69">
        <v>565800</v>
      </c>
      <c r="M50" t="s">
        <v>193</v>
      </c>
      <c r="N50" s="56">
        <v>43921</v>
      </c>
      <c r="O50" t="s">
        <v>123</v>
      </c>
    </row>
    <row r="51" spans="2:15">
      <c r="B51">
        <v>100144</v>
      </c>
      <c r="C51" t="s">
        <v>108</v>
      </c>
      <c r="D51" t="s">
        <v>194</v>
      </c>
      <c r="G51" s="56">
        <v>45678</v>
      </c>
      <c r="H51" s="56">
        <v>43912</v>
      </c>
      <c r="I51" s="57">
        <v>1766</v>
      </c>
      <c r="J51" t="s">
        <v>18</v>
      </c>
      <c r="K51" t="s">
        <v>195</v>
      </c>
      <c r="L51" s="69">
        <v>565800</v>
      </c>
      <c r="M51" t="s">
        <v>196</v>
      </c>
      <c r="N51" s="56">
        <v>43882</v>
      </c>
      <c r="O51" t="s">
        <v>195</v>
      </c>
    </row>
    <row r="52" spans="2:15">
      <c r="B52">
        <v>100144</v>
      </c>
      <c r="C52" t="s">
        <v>108</v>
      </c>
      <c r="D52" t="s">
        <v>197</v>
      </c>
      <c r="G52" s="56">
        <v>45678</v>
      </c>
      <c r="H52" s="56">
        <v>44129</v>
      </c>
      <c r="I52" s="57">
        <v>1549</v>
      </c>
      <c r="J52" t="s">
        <v>18</v>
      </c>
      <c r="K52" t="s">
        <v>198</v>
      </c>
      <c r="L52" s="69">
        <v>609000</v>
      </c>
      <c r="M52" t="s">
        <v>199</v>
      </c>
      <c r="N52" s="56">
        <v>44099</v>
      </c>
      <c r="O52" t="s">
        <v>198</v>
      </c>
    </row>
    <row r="53" spans="2:15">
      <c r="B53">
        <v>101539</v>
      </c>
      <c r="C53" t="s">
        <v>40</v>
      </c>
      <c r="D53" t="s">
        <v>200</v>
      </c>
      <c r="E53" s="52" t="s">
        <v>42</v>
      </c>
      <c r="F53" t="s">
        <v>201</v>
      </c>
      <c r="G53" s="56">
        <v>45678</v>
      </c>
      <c r="H53" s="56">
        <v>45381</v>
      </c>
      <c r="I53" s="57">
        <v>296</v>
      </c>
      <c r="J53" t="s">
        <v>18</v>
      </c>
      <c r="K53" t="s">
        <v>202</v>
      </c>
      <c r="L53" s="69">
        <v>1284129</v>
      </c>
      <c r="M53" t="s">
        <v>201</v>
      </c>
      <c r="N53" s="56">
        <v>45351</v>
      </c>
      <c r="O53" t="s">
        <v>202</v>
      </c>
    </row>
    <row r="54" spans="2:15">
      <c r="B54">
        <v>101539</v>
      </c>
      <c r="C54" t="s">
        <v>40</v>
      </c>
      <c r="D54" t="s">
        <v>203</v>
      </c>
      <c r="E54" s="52" t="s">
        <v>42</v>
      </c>
      <c r="F54" t="s">
        <v>204</v>
      </c>
      <c r="G54" s="56">
        <v>45678</v>
      </c>
      <c r="H54" s="56">
        <v>45381</v>
      </c>
      <c r="I54" s="57">
        <v>296</v>
      </c>
      <c r="J54" t="s">
        <v>18</v>
      </c>
      <c r="K54" t="s">
        <v>205</v>
      </c>
      <c r="L54" s="69">
        <v>21516273</v>
      </c>
      <c r="M54" t="s">
        <v>204</v>
      </c>
      <c r="N54" s="56">
        <v>45351</v>
      </c>
      <c r="O54" t="s">
        <v>205</v>
      </c>
    </row>
    <row r="55" spans="2:15">
      <c r="B55">
        <v>101083</v>
      </c>
      <c r="C55" t="s">
        <v>14</v>
      </c>
      <c r="D55" t="s">
        <v>206</v>
      </c>
      <c r="E55" s="52" t="s">
        <v>16</v>
      </c>
      <c r="F55" t="s">
        <v>17</v>
      </c>
      <c r="G55" s="56">
        <v>45678</v>
      </c>
      <c r="H55" s="56">
        <v>45687</v>
      </c>
      <c r="I55" s="57">
        <v>-9</v>
      </c>
      <c r="J55" t="s">
        <v>18</v>
      </c>
      <c r="K55" t="s">
        <v>207</v>
      </c>
      <c r="L55" s="69">
        <v>27341631</v>
      </c>
      <c r="M55" t="s">
        <v>20</v>
      </c>
      <c r="N55" s="56">
        <v>45657</v>
      </c>
      <c r="O55" t="s">
        <v>207</v>
      </c>
    </row>
    <row r="56" spans="2:15">
      <c r="B56">
        <v>101864</v>
      </c>
      <c r="C56" t="s">
        <v>208</v>
      </c>
      <c r="D56" t="s">
        <v>209</v>
      </c>
      <c r="E56" s="52" t="s">
        <v>16</v>
      </c>
      <c r="F56" t="s">
        <v>17</v>
      </c>
      <c r="G56" s="56">
        <v>45680</v>
      </c>
      <c r="H56" s="56">
        <v>45656</v>
      </c>
      <c r="I56" s="57">
        <v>24</v>
      </c>
      <c r="J56" t="s">
        <v>18</v>
      </c>
      <c r="K56" t="s">
        <v>210</v>
      </c>
      <c r="L56" s="69">
        <v>2971200</v>
      </c>
      <c r="M56" t="s">
        <v>211</v>
      </c>
      <c r="N56" s="56">
        <v>45626</v>
      </c>
      <c r="O56" t="s">
        <v>210</v>
      </c>
    </row>
    <row r="57" spans="2:15">
      <c r="B57">
        <v>101330</v>
      </c>
      <c r="C57" t="s">
        <v>212</v>
      </c>
      <c r="D57" t="s">
        <v>213</v>
      </c>
      <c r="E57" s="52" t="s">
        <v>42</v>
      </c>
      <c r="F57" t="s">
        <v>212</v>
      </c>
      <c r="G57" s="56">
        <v>45680</v>
      </c>
      <c r="H57" s="56">
        <v>45656</v>
      </c>
      <c r="I57" s="57">
        <v>24</v>
      </c>
      <c r="J57" t="s">
        <v>18</v>
      </c>
      <c r="K57" t="s">
        <v>214</v>
      </c>
      <c r="L57" s="69">
        <v>3476010</v>
      </c>
      <c r="M57" t="s">
        <v>215</v>
      </c>
      <c r="N57" s="56">
        <v>45626</v>
      </c>
      <c r="O57" t="s">
        <v>214</v>
      </c>
    </row>
    <row r="58" spans="2:15">
      <c r="B58">
        <v>101330</v>
      </c>
      <c r="C58" t="s">
        <v>212</v>
      </c>
      <c r="D58" t="s">
        <v>213</v>
      </c>
      <c r="E58" s="52" t="s">
        <v>42</v>
      </c>
      <c r="F58" t="s">
        <v>212</v>
      </c>
      <c r="G58" s="56">
        <v>45680</v>
      </c>
      <c r="H58" s="56">
        <v>45656</v>
      </c>
      <c r="I58" s="57">
        <v>24</v>
      </c>
      <c r="J58" t="s">
        <v>18</v>
      </c>
      <c r="K58" t="s">
        <v>216</v>
      </c>
      <c r="L58" s="69">
        <v>14318676</v>
      </c>
      <c r="M58" t="s">
        <v>217</v>
      </c>
      <c r="N58" s="56">
        <v>45626</v>
      </c>
      <c r="O58" t="s">
        <v>216</v>
      </c>
    </row>
    <row r="59" spans="2:15">
      <c r="B59">
        <v>101330</v>
      </c>
      <c r="C59" t="s">
        <v>212</v>
      </c>
      <c r="D59" t="s">
        <v>213</v>
      </c>
      <c r="E59" s="52" t="s">
        <v>42</v>
      </c>
      <c r="F59" t="s">
        <v>212</v>
      </c>
      <c r="G59" s="56">
        <v>45680</v>
      </c>
      <c r="H59" s="56">
        <v>45656</v>
      </c>
      <c r="I59" s="57">
        <v>24</v>
      </c>
      <c r="J59" t="s">
        <v>18</v>
      </c>
      <c r="K59" t="s">
        <v>218</v>
      </c>
      <c r="L59" s="69">
        <v>22699250</v>
      </c>
      <c r="M59" t="s">
        <v>219</v>
      </c>
      <c r="N59" s="56">
        <v>45626</v>
      </c>
      <c r="O59" t="s">
        <v>218</v>
      </c>
    </row>
    <row r="60" spans="2:15">
      <c r="B60">
        <v>101330</v>
      </c>
      <c r="C60" t="s">
        <v>212</v>
      </c>
      <c r="D60" t="s">
        <v>213</v>
      </c>
      <c r="E60" s="52" t="s">
        <v>42</v>
      </c>
      <c r="F60" t="s">
        <v>212</v>
      </c>
      <c r="G60" s="56">
        <v>45680</v>
      </c>
      <c r="H60" s="56">
        <v>45656</v>
      </c>
      <c r="I60" s="57">
        <v>24</v>
      </c>
      <c r="J60" t="s">
        <v>18</v>
      </c>
      <c r="K60" t="s">
        <v>220</v>
      </c>
      <c r="L60" s="69">
        <v>27119200</v>
      </c>
      <c r="M60" t="s">
        <v>221</v>
      </c>
      <c r="N60" s="56">
        <v>45626</v>
      </c>
      <c r="O60" t="s">
        <v>220</v>
      </c>
    </row>
    <row r="61" spans="2:15">
      <c r="B61">
        <v>101330</v>
      </c>
      <c r="C61" t="s">
        <v>212</v>
      </c>
      <c r="D61" t="s">
        <v>213</v>
      </c>
      <c r="E61" s="52" t="s">
        <v>42</v>
      </c>
      <c r="F61" t="s">
        <v>212</v>
      </c>
      <c r="G61" s="56">
        <v>45680</v>
      </c>
      <c r="H61" s="56">
        <v>45656</v>
      </c>
      <c r="I61" s="57">
        <v>24</v>
      </c>
      <c r="J61" t="s">
        <v>18</v>
      </c>
      <c r="K61" t="s">
        <v>222</v>
      </c>
      <c r="L61" s="69">
        <v>157337576</v>
      </c>
      <c r="M61" t="s">
        <v>223</v>
      </c>
      <c r="N61" s="56">
        <v>45626</v>
      </c>
      <c r="O61" t="s">
        <v>222</v>
      </c>
    </row>
    <row r="62" spans="2:15">
      <c r="B62">
        <v>101330</v>
      </c>
      <c r="C62" t="s">
        <v>212</v>
      </c>
      <c r="D62" t="s">
        <v>213</v>
      </c>
      <c r="E62" s="52" t="s">
        <v>42</v>
      </c>
      <c r="F62" t="s">
        <v>212</v>
      </c>
      <c r="G62" s="56">
        <v>45680</v>
      </c>
      <c r="H62" s="56">
        <v>45656</v>
      </c>
      <c r="I62" s="57">
        <v>24</v>
      </c>
      <c r="J62" t="s">
        <v>18</v>
      </c>
      <c r="K62" t="s">
        <v>224</v>
      </c>
      <c r="L62" s="69">
        <v>498619737</v>
      </c>
      <c r="M62" t="s">
        <v>225</v>
      </c>
      <c r="N62" s="56">
        <v>45626</v>
      </c>
      <c r="O62" t="s">
        <v>224</v>
      </c>
    </row>
    <row r="63" spans="2:15">
      <c r="B63">
        <v>100000</v>
      </c>
      <c r="C63" t="s">
        <v>226</v>
      </c>
      <c r="D63" t="s">
        <v>227</v>
      </c>
      <c r="E63" s="52" t="s">
        <v>16</v>
      </c>
      <c r="F63" t="s">
        <v>17</v>
      </c>
      <c r="G63" s="56">
        <v>45681</v>
      </c>
      <c r="H63" s="56">
        <v>45687</v>
      </c>
      <c r="I63" s="57">
        <v>-6</v>
      </c>
      <c r="J63" t="s">
        <v>18</v>
      </c>
      <c r="K63" t="s">
        <v>228</v>
      </c>
      <c r="L63" s="69">
        <v>310300</v>
      </c>
      <c r="M63" t="s">
        <v>229</v>
      </c>
      <c r="N63" s="56">
        <v>45657</v>
      </c>
      <c r="O63" t="s">
        <v>228</v>
      </c>
    </row>
    <row r="64" spans="2:15">
      <c r="B64">
        <v>100001</v>
      </c>
      <c r="C64" t="s">
        <v>230</v>
      </c>
      <c r="D64" t="s">
        <v>231</v>
      </c>
      <c r="E64" s="52" t="s">
        <v>16</v>
      </c>
      <c r="F64" t="s">
        <v>17</v>
      </c>
      <c r="G64" s="56">
        <v>45681</v>
      </c>
      <c r="H64" s="56">
        <v>45687</v>
      </c>
      <c r="I64" s="57">
        <v>-6</v>
      </c>
      <c r="J64" t="s">
        <v>18</v>
      </c>
      <c r="K64" t="s">
        <v>232</v>
      </c>
      <c r="L64" s="69">
        <v>455070</v>
      </c>
      <c r="M64" t="s">
        <v>233</v>
      </c>
      <c r="N64" s="56">
        <v>45657</v>
      </c>
      <c r="O64" t="s">
        <v>232</v>
      </c>
    </row>
    <row r="65" spans="2:15">
      <c r="B65">
        <v>100001</v>
      </c>
      <c r="C65" t="s">
        <v>230</v>
      </c>
      <c r="D65" t="s">
        <v>234</v>
      </c>
      <c r="E65" s="52" t="s">
        <v>16</v>
      </c>
      <c r="F65" t="s">
        <v>17</v>
      </c>
      <c r="G65" s="56">
        <v>45681</v>
      </c>
      <c r="H65" s="56">
        <v>45687</v>
      </c>
      <c r="I65" s="57">
        <v>-6</v>
      </c>
      <c r="J65" t="s">
        <v>18</v>
      </c>
      <c r="K65" t="s">
        <v>235</v>
      </c>
      <c r="L65" s="69">
        <v>3765330</v>
      </c>
      <c r="M65" t="s">
        <v>229</v>
      </c>
      <c r="N65" s="56">
        <v>45657</v>
      </c>
      <c r="O65" t="s">
        <v>235</v>
      </c>
    </row>
    <row r="66" spans="2:15">
      <c r="B66">
        <v>100120</v>
      </c>
      <c r="C66" t="s">
        <v>236</v>
      </c>
      <c r="D66" t="s">
        <v>237</v>
      </c>
      <c r="E66" s="52" t="s">
        <v>16</v>
      </c>
      <c r="F66" t="s">
        <v>17</v>
      </c>
      <c r="G66" s="56">
        <v>45681</v>
      </c>
      <c r="H66" s="56">
        <v>45687</v>
      </c>
      <c r="I66" s="57">
        <v>-6</v>
      </c>
      <c r="J66" t="s">
        <v>18</v>
      </c>
      <c r="K66" t="s">
        <v>238</v>
      </c>
      <c r="L66" s="69">
        <v>4863949</v>
      </c>
      <c r="M66" t="s">
        <v>239</v>
      </c>
      <c r="N66" s="56">
        <v>45657</v>
      </c>
      <c r="O66" t="s">
        <v>238</v>
      </c>
    </row>
    <row r="67" spans="2:15">
      <c r="B67">
        <v>100622</v>
      </c>
      <c r="C67" t="s">
        <v>240</v>
      </c>
      <c r="D67" t="s">
        <v>241</v>
      </c>
      <c r="E67" s="52" t="s">
        <v>42</v>
      </c>
      <c r="F67" t="s">
        <v>242</v>
      </c>
      <c r="G67" s="56">
        <v>45682</v>
      </c>
      <c r="H67" s="56">
        <v>45595</v>
      </c>
      <c r="I67" s="57">
        <v>87</v>
      </c>
      <c r="J67" t="s">
        <v>18</v>
      </c>
      <c r="K67" t="s">
        <v>243</v>
      </c>
      <c r="L67" s="69">
        <v>8214000</v>
      </c>
      <c r="M67" t="s">
        <v>244</v>
      </c>
      <c r="N67" s="56">
        <v>45565</v>
      </c>
      <c r="O67" t="s">
        <v>243</v>
      </c>
    </row>
    <row r="68" spans="2:15">
      <c r="B68">
        <v>100622</v>
      </c>
      <c r="C68" t="s">
        <v>240</v>
      </c>
      <c r="D68" t="s">
        <v>241</v>
      </c>
      <c r="E68" s="52" t="s">
        <v>42</v>
      </c>
      <c r="F68" t="s">
        <v>242</v>
      </c>
      <c r="G68" s="56">
        <v>45682</v>
      </c>
      <c r="H68" s="56">
        <v>45595</v>
      </c>
      <c r="I68" s="57">
        <v>87</v>
      </c>
      <c r="J68" t="s">
        <v>18</v>
      </c>
      <c r="K68" t="s">
        <v>245</v>
      </c>
      <c r="L68" s="69">
        <v>28937700</v>
      </c>
      <c r="M68" t="s">
        <v>246</v>
      </c>
      <c r="N68" s="56">
        <v>45565</v>
      </c>
      <c r="O68" t="s">
        <v>245</v>
      </c>
    </row>
    <row r="69" spans="2:15">
      <c r="B69">
        <v>100002</v>
      </c>
      <c r="C69" t="s">
        <v>247</v>
      </c>
      <c r="D69" t="s">
        <v>248</v>
      </c>
      <c r="E69" s="52" t="s">
        <v>117</v>
      </c>
      <c r="F69" t="s">
        <v>249</v>
      </c>
      <c r="G69" s="56">
        <v>45687</v>
      </c>
      <c r="H69" s="56">
        <v>45595</v>
      </c>
      <c r="I69" s="57">
        <v>92</v>
      </c>
      <c r="J69" t="s">
        <v>18</v>
      </c>
      <c r="K69" t="s">
        <v>250</v>
      </c>
      <c r="L69" s="69">
        <v>320314</v>
      </c>
      <c r="M69" t="s">
        <v>251</v>
      </c>
      <c r="N69" s="56">
        <v>45565</v>
      </c>
      <c r="O69" t="s">
        <v>250</v>
      </c>
    </row>
    <row r="70" spans="2:15">
      <c r="B70">
        <v>101880</v>
      </c>
      <c r="C70" t="s">
        <v>252</v>
      </c>
      <c r="D70" t="s">
        <v>253</v>
      </c>
      <c r="E70" s="52" t="s">
        <v>117</v>
      </c>
      <c r="F70" t="s">
        <v>254</v>
      </c>
      <c r="G70" s="56">
        <v>45687</v>
      </c>
      <c r="H70" s="56">
        <v>45664</v>
      </c>
      <c r="I70" s="57">
        <v>-5</v>
      </c>
      <c r="J70" t="s">
        <v>18</v>
      </c>
      <c r="K70" t="s">
        <v>255</v>
      </c>
      <c r="L70" s="69">
        <v>2000000</v>
      </c>
      <c r="M70" t="s">
        <v>256</v>
      </c>
      <c r="N70" s="56">
        <v>45664</v>
      </c>
      <c r="O70" t="s">
        <v>255</v>
      </c>
    </row>
    <row r="71" spans="2:15">
      <c r="B71">
        <v>101881</v>
      </c>
      <c r="C71" t="s">
        <v>257</v>
      </c>
      <c r="D71" t="s">
        <v>258</v>
      </c>
      <c r="E71" s="52" t="s">
        <v>117</v>
      </c>
      <c r="F71" t="s">
        <v>259</v>
      </c>
      <c r="G71" s="56">
        <v>45687</v>
      </c>
      <c r="H71" s="56">
        <v>45664</v>
      </c>
      <c r="I71" s="57">
        <v>-5</v>
      </c>
      <c r="J71" t="s">
        <v>18</v>
      </c>
      <c r="K71" t="s">
        <v>260</v>
      </c>
      <c r="L71" s="69">
        <v>2000000</v>
      </c>
      <c r="M71" t="s">
        <v>256</v>
      </c>
      <c r="N71" s="56">
        <v>45664</v>
      </c>
      <c r="O71" t="s">
        <v>260</v>
      </c>
    </row>
    <row r="72" spans="2:15">
      <c r="B72">
        <v>101882</v>
      </c>
      <c r="C72" t="s">
        <v>261</v>
      </c>
      <c r="D72" t="s">
        <v>262</v>
      </c>
      <c r="E72" s="52" t="s">
        <v>117</v>
      </c>
      <c r="F72" t="s">
        <v>263</v>
      </c>
      <c r="G72" s="56">
        <v>45687</v>
      </c>
      <c r="H72" s="56">
        <v>45664</v>
      </c>
      <c r="I72" s="57">
        <v>-5</v>
      </c>
      <c r="J72" t="s">
        <v>18</v>
      </c>
      <c r="K72" t="s">
        <v>264</v>
      </c>
      <c r="L72" s="69">
        <v>2000000</v>
      </c>
      <c r="M72" t="s">
        <v>256</v>
      </c>
      <c r="N72" s="56">
        <v>45664</v>
      </c>
      <c r="O72" t="s">
        <v>264</v>
      </c>
    </row>
    <row r="73" spans="2:15">
      <c r="B73">
        <v>101883</v>
      </c>
      <c r="C73" t="s">
        <v>265</v>
      </c>
      <c r="D73" t="s">
        <v>266</v>
      </c>
      <c r="E73" s="52" t="s">
        <v>117</v>
      </c>
      <c r="F73" t="s">
        <v>267</v>
      </c>
      <c r="G73" s="56">
        <v>45687</v>
      </c>
      <c r="H73" s="56">
        <v>45664</v>
      </c>
      <c r="I73" s="57">
        <v>-5</v>
      </c>
      <c r="J73" t="s">
        <v>18</v>
      </c>
      <c r="K73" t="s">
        <v>268</v>
      </c>
      <c r="L73" s="69">
        <v>2000000</v>
      </c>
      <c r="M73" t="s">
        <v>256</v>
      </c>
      <c r="N73" s="56">
        <v>45664</v>
      </c>
      <c r="O73" t="s">
        <v>268</v>
      </c>
    </row>
    <row r="74" spans="2:15">
      <c r="B74">
        <v>101884</v>
      </c>
      <c r="C74" t="s">
        <v>269</v>
      </c>
      <c r="D74" t="s">
        <v>270</v>
      </c>
      <c r="E74" s="52" t="s">
        <v>117</v>
      </c>
      <c r="F74" t="s">
        <v>271</v>
      </c>
      <c r="G74" s="56">
        <v>45687</v>
      </c>
      <c r="H74" s="56">
        <v>45664</v>
      </c>
      <c r="I74" s="57">
        <v>-5</v>
      </c>
      <c r="J74" t="s">
        <v>18</v>
      </c>
      <c r="K74" t="s">
        <v>272</v>
      </c>
      <c r="L74" s="69">
        <v>2000000</v>
      </c>
      <c r="M74" t="s">
        <v>256</v>
      </c>
      <c r="N74" s="56">
        <v>45664</v>
      </c>
      <c r="O74" t="s">
        <v>272</v>
      </c>
    </row>
    <row r="75" spans="2:15">
      <c r="B75">
        <v>101885</v>
      </c>
      <c r="C75" t="s">
        <v>273</v>
      </c>
      <c r="D75" t="s">
        <v>274</v>
      </c>
      <c r="E75" s="52" t="s">
        <v>117</v>
      </c>
      <c r="F75" t="s">
        <v>275</v>
      </c>
      <c r="G75" s="56">
        <v>45687</v>
      </c>
      <c r="H75" s="56">
        <v>45664</v>
      </c>
      <c r="I75" s="57">
        <v>-5</v>
      </c>
      <c r="J75" t="s">
        <v>18</v>
      </c>
      <c r="K75" t="s">
        <v>276</v>
      </c>
      <c r="L75" s="69">
        <v>2000000</v>
      </c>
      <c r="M75" t="s">
        <v>256</v>
      </c>
      <c r="N75" s="56">
        <v>45664</v>
      </c>
      <c r="O75" t="s">
        <v>276</v>
      </c>
    </row>
    <row r="76" spans="2:15">
      <c r="B76">
        <v>101886</v>
      </c>
      <c r="C76" t="s">
        <v>277</v>
      </c>
      <c r="D76" t="s">
        <v>278</v>
      </c>
      <c r="E76" s="52" t="s">
        <v>117</v>
      </c>
      <c r="F76" t="s">
        <v>279</v>
      </c>
      <c r="G76" s="56">
        <v>45687</v>
      </c>
      <c r="H76" s="56">
        <v>45664</v>
      </c>
      <c r="I76" s="57">
        <v>-5</v>
      </c>
      <c r="J76" t="s">
        <v>18</v>
      </c>
      <c r="K76" t="s">
        <v>280</v>
      </c>
      <c r="L76" s="69">
        <v>2000000</v>
      </c>
      <c r="M76" t="s">
        <v>256</v>
      </c>
      <c r="N76" s="56">
        <v>45664</v>
      </c>
      <c r="O76" t="s">
        <v>280</v>
      </c>
    </row>
    <row r="77" spans="2:15">
      <c r="B77">
        <v>100002</v>
      </c>
      <c r="C77" t="s">
        <v>247</v>
      </c>
      <c r="D77" t="s">
        <v>281</v>
      </c>
      <c r="E77" s="52" t="s">
        <v>117</v>
      </c>
      <c r="F77" t="s">
        <v>282</v>
      </c>
      <c r="G77" s="56">
        <v>45687</v>
      </c>
      <c r="H77" s="56">
        <v>45595</v>
      </c>
      <c r="I77" s="57">
        <v>92</v>
      </c>
      <c r="J77" t="s">
        <v>18</v>
      </c>
      <c r="K77" t="s">
        <v>283</v>
      </c>
      <c r="L77" s="69">
        <v>5604660</v>
      </c>
      <c r="M77" t="s">
        <v>284</v>
      </c>
      <c r="N77" s="56">
        <v>45565</v>
      </c>
      <c r="O77" t="s">
        <v>283</v>
      </c>
    </row>
    <row r="78" spans="2:15">
      <c r="B78">
        <v>100002</v>
      </c>
      <c r="C78" t="s">
        <v>247</v>
      </c>
      <c r="D78" t="s">
        <v>285</v>
      </c>
      <c r="E78" s="52" t="s">
        <v>117</v>
      </c>
      <c r="F78" t="s">
        <v>286</v>
      </c>
      <c r="G78" s="56">
        <v>45687</v>
      </c>
      <c r="H78" s="56">
        <v>45595</v>
      </c>
      <c r="I78" s="57">
        <v>92</v>
      </c>
      <c r="J78" t="s">
        <v>18</v>
      </c>
      <c r="K78" t="s">
        <v>287</v>
      </c>
      <c r="L78" s="69">
        <v>6532511</v>
      </c>
      <c r="M78" t="s">
        <v>288</v>
      </c>
      <c r="N78" s="56">
        <v>45565</v>
      </c>
      <c r="O78" t="s">
        <v>287</v>
      </c>
    </row>
    <row r="79" spans="2:15">
      <c r="B79">
        <v>101833</v>
      </c>
      <c r="C79" t="s">
        <v>289</v>
      </c>
      <c r="D79" t="s">
        <v>290</v>
      </c>
      <c r="E79" s="52" t="s">
        <v>117</v>
      </c>
      <c r="F79" t="s">
        <v>291</v>
      </c>
      <c r="G79" s="56">
        <v>45687</v>
      </c>
      <c r="H79" s="56">
        <v>45664</v>
      </c>
      <c r="I79" s="57">
        <v>-5</v>
      </c>
      <c r="J79" t="s">
        <v>18</v>
      </c>
      <c r="K79" t="s">
        <v>292</v>
      </c>
      <c r="L79" s="69">
        <v>9150000</v>
      </c>
      <c r="M79" t="s">
        <v>256</v>
      </c>
      <c r="N79" s="56">
        <v>45664</v>
      </c>
      <c r="O79" t="s">
        <v>292</v>
      </c>
    </row>
    <row r="80" spans="2:15">
      <c r="B80">
        <v>100018</v>
      </c>
      <c r="C80" t="s">
        <v>293</v>
      </c>
      <c r="D80" t="s">
        <v>294</v>
      </c>
      <c r="E80" s="52" t="s">
        <v>16</v>
      </c>
      <c r="F80" t="s">
        <v>17</v>
      </c>
      <c r="G80" s="56">
        <v>45687</v>
      </c>
      <c r="H80" s="56">
        <v>45687</v>
      </c>
      <c r="I80" s="57">
        <v>0</v>
      </c>
      <c r="J80" t="s">
        <v>18</v>
      </c>
      <c r="K80" t="s">
        <v>295</v>
      </c>
      <c r="L80" s="69">
        <v>11139057</v>
      </c>
      <c r="M80" t="s">
        <v>296</v>
      </c>
      <c r="N80" s="56">
        <v>45657</v>
      </c>
      <c r="O80" t="s">
        <v>295</v>
      </c>
    </row>
    <row r="81" spans="2:15">
      <c r="B81">
        <v>101855</v>
      </c>
      <c r="C81" t="s">
        <v>297</v>
      </c>
      <c r="D81" t="s">
        <v>298</v>
      </c>
      <c r="E81" s="52" t="s">
        <v>117</v>
      </c>
      <c r="F81" t="s">
        <v>299</v>
      </c>
      <c r="G81" s="56">
        <v>45687</v>
      </c>
      <c r="H81" s="56">
        <v>45664</v>
      </c>
      <c r="I81" s="57">
        <v>-5</v>
      </c>
      <c r="J81" t="s">
        <v>18</v>
      </c>
      <c r="K81" t="s">
        <v>300</v>
      </c>
      <c r="L81" s="69">
        <v>11920000</v>
      </c>
      <c r="M81" t="s">
        <v>256</v>
      </c>
      <c r="N81" s="56">
        <v>45664</v>
      </c>
      <c r="O81" t="s">
        <v>300</v>
      </c>
    </row>
    <row r="82" spans="2:15">
      <c r="B82">
        <v>101856</v>
      </c>
      <c r="C82" t="s">
        <v>301</v>
      </c>
      <c r="D82" t="s">
        <v>302</v>
      </c>
      <c r="E82" s="52" t="s">
        <v>117</v>
      </c>
      <c r="F82" t="s">
        <v>303</v>
      </c>
      <c r="G82" s="56">
        <v>45687</v>
      </c>
      <c r="H82" s="56">
        <v>45664</v>
      </c>
      <c r="I82" s="57">
        <v>-5</v>
      </c>
      <c r="J82" t="s">
        <v>18</v>
      </c>
      <c r="K82" t="s">
        <v>304</v>
      </c>
      <c r="L82" s="69">
        <v>12150000</v>
      </c>
      <c r="M82" t="s">
        <v>256</v>
      </c>
      <c r="N82" s="56">
        <v>45664</v>
      </c>
      <c r="O82" t="s">
        <v>304</v>
      </c>
    </row>
    <row r="83" spans="2:15">
      <c r="B83">
        <v>101854</v>
      </c>
      <c r="C83" t="s">
        <v>305</v>
      </c>
      <c r="D83" t="s">
        <v>306</v>
      </c>
      <c r="E83" s="52" t="s">
        <v>117</v>
      </c>
      <c r="F83" t="s">
        <v>307</v>
      </c>
      <c r="G83" s="56">
        <v>45687</v>
      </c>
      <c r="H83" s="56">
        <v>45664</v>
      </c>
      <c r="I83" s="57">
        <v>-5</v>
      </c>
      <c r="J83" t="s">
        <v>18</v>
      </c>
      <c r="K83" t="s">
        <v>308</v>
      </c>
      <c r="L83" s="69">
        <v>12220000</v>
      </c>
      <c r="M83" t="s">
        <v>256</v>
      </c>
      <c r="N83" s="56">
        <v>45664</v>
      </c>
      <c r="O83" t="s">
        <v>308</v>
      </c>
    </row>
    <row r="84" spans="2:15">
      <c r="B84">
        <v>101859</v>
      </c>
      <c r="C84" t="s">
        <v>309</v>
      </c>
      <c r="D84" t="s">
        <v>310</v>
      </c>
      <c r="E84" s="52" t="s">
        <v>117</v>
      </c>
      <c r="F84" t="s">
        <v>311</v>
      </c>
      <c r="G84" s="56">
        <v>45687</v>
      </c>
      <c r="H84" s="56">
        <v>45664</v>
      </c>
      <c r="I84" s="57">
        <v>-5</v>
      </c>
      <c r="J84" t="s">
        <v>18</v>
      </c>
      <c r="K84" t="s">
        <v>312</v>
      </c>
      <c r="L84" s="69">
        <v>13508500</v>
      </c>
      <c r="M84" t="s">
        <v>256</v>
      </c>
      <c r="N84" s="56">
        <v>45664</v>
      </c>
      <c r="O84" t="s">
        <v>312</v>
      </c>
    </row>
    <row r="85" spans="2:15">
      <c r="B85">
        <v>101396</v>
      </c>
      <c r="C85" t="s">
        <v>313</v>
      </c>
      <c r="D85" t="s">
        <v>314</v>
      </c>
      <c r="E85" s="52" t="s">
        <v>117</v>
      </c>
      <c r="F85" t="s">
        <v>315</v>
      </c>
      <c r="G85" s="56">
        <v>45687</v>
      </c>
      <c r="H85" s="56">
        <v>45664</v>
      </c>
      <c r="I85" s="57">
        <v>-5</v>
      </c>
      <c r="J85" t="s">
        <v>18</v>
      </c>
      <c r="K85" t="s">
        <v>316</v>
      </c>
      <c r="L85" s="69">
        <v>15388000</v>
      </c>
      <c r="M85" t="s">
        <v>256</v>
      </c>
      <c r="N85" s="56">
        <v>45664</v>
      </c>
      <c r="O85" t="s">
        <v>316</v>
      </c>
    </row>
    <row r="86" spans="2:15">
      <c r="B86">
        <v>101866</v>
      </c>
      <c r="C86" t="s">
        <v>317</v>
      </c>
      <c r="D86" t="s">
        <v>318</v>
      </c>
      <c r="E86" s="52" t="s">
        <v>16</v>
      </c>
      <c r="F86" t="s">
        <v>17</v>
      </c>
      <c r="G86" s="56">
        <v>45687</v>
      </c>
      <c r="H86" s="56">
        <v>45656</v>
      </c>
      <c r="I86" s="57">
        <v>31</v>
      </c>
      <c r="J86" t="s">
        <v>18</v>
      </c>
      <c r="K86" t="s">
        <v>319</v>
      </c>
      <c r="L86" s="69">
        <v>87639800</v>
      </c>
      <c r="M86" t="s">
        <v>320</v>
      </c>
      <c r="N86" s="56">
        <v>45626</v>
      </c>
      <c r="O86" t="s">
        <v>319</v>
      </c>
    </row>
    <row r="87" spans="2:15">
      <c r="B87">
        <v>100031</v>
      </c>
      <c r="C87" t="s">
        <v>321</v>
      </c>
      <c r="D87" t="s">
        <v>322</v>
      </c>
      <c r="E87" s="52" t="s">
        <v>16</v>
      </c>
      <c r="F87" t="s">
        <v>17</v>
      </c>
      <c r="G87" s="56">
        <v>45688</v>
      </c>
      <c r="H87" s="56">
        <v>45687</v>
      </c>
      <c r="I87" s="57">
        <v>1</v>
      </c>
      <c r="J87" t="s">
        <v>18</v>
      </c>
      <c r="K87" t="s">
        <v>323</v>
      </c>
      <c r="L87" s="69">
        <v>26477</v>
      </c>
      <c r="M87" t="s">
        <v>324</v>
      </c>
      <c r="N87" s="56">
        <v>45657</v>
      </c>
      <c r="O87" t="s">
        <v>323</v>
      </c>
    </row>
    <row r="88" spans="2:15">
      <c r="B88">
        <v>100031</v>
      </c>
      <c r="C88" t="s">
        <v>321</v>
      </c>
      <c r="D88" t="s">
        <v>325</v>
      </c>
      <c r="E88" s="52" t="s">
        <v>16</v>
      </c>
      <c r="F88" t="s">
        <v>17</v>
      </c>
      <c r="G88" s="56">
        <v>45688</v>
      </c>
      <c r="H88" s="56">
        <v>45687</v>
      </c>
      <c r="I88" s="57">
        <v>1</v>
      </c>
      <c r="J88" t="s">
        <v>18</v>
      </c>
      <c r="K88" t="s">
        <v>326</v>
      </c>
      <c r="L88" s="69">
        <v>409921</v>
      </c>
      <c r="M88" t="s">
        <v>327</v>
      </c>
      <c r="N88" s="56">
        <v>45657</v>
      </c>
      <c r="O88" t="s">
        <v>326</v>
      </c>
    </row>
    <row r="89" spans="2:15">
      <c r="B89">
        <v>100011</v>
      </c>
      <c r="C89" t="s">
        <v>328</v>
      </c>
      <c r="D89" t="s">
        <v>329</v>
      </c>
      <c r="E89" s="52" t="s">
        <v>117</v>
      </c>
      <c r="F89" t="s">
        <v>330</v>
      </c>
      <c r="G89" s="56">
        <v>45688</v>
      </c>
      <c r="H89" s="56">
        <v>44637</v>
      </c>
      <c r="I89" s="57">
        <v>1050</v>
      </c>
      <c r="J89" t="s">
        <v>18</v>
      </c>
      <c r="K89" t="s">
        <v>331</v>
      </c>
      <c r="L89" s="69">
        <v>495063</v>
      </c>
      <c r="M89" t="s">
        <v>330</v>
      </c>
      <c r="N89" s="56">
        <v>44637</v>
      </c>
      <c r="O89" t="s">
        <v>332</v>
      </c>
    </row>
    <row r="90" spans="2:15">
      <c r="B90">
        <v>100003</v>
      </c>
      <c r="C90" t="s">
        <v>333</v>
      </c>
      <c r="D90" t="s">
        <v>334</v>
      </c>
      <c r="E90" s="52" t="s">
        <v>117</v>
      </c>
      <c r="F90" t="s">
        <v>335</v>
      </c>
      <c r="G90" s="56">
        <v>45688</v>
      </c>
      <c r="H90" s="56">
        <v>45687</v>
      </c>
      <c r="I90" s="57">
        <v>1</v>
      </c>
      <c r="J90" t="s">
        <v>18</v>
      </c>
      <c r="K90" t="s">
        <v>336</v>
      </c>
      <c r="L90" s="69">
        <v>535000</v>
      </c>
      <c r="M90" t="s">
        <v>229</v>
      </c>
      <c r="N90" s="56">
        <v>45657</v>
      </c>
      <c r="O90" t="s">
        <v>336</v>
      </c>
    </row>
    <row r="91" spans="2:15">
      <c r="B91">
        <v>100144</v>
      </c>
      <c r="C91" t="s">
        <v>108</v>
      </c>
      <c r="D91" t="s">
        <v>337</v>
      </c>
      <c r="E91" s="52" t="s">
        <v>117</v>
      </c>
      <c r="F91" t="s">
        <v>338</v>
      </c>
      <c r="G91" s="56">
        <v>45688</v>
      </c>
      <c r="H91" s="56">
        <v>43676</v>
      </c>
      <c r="I91" s="57">
        <v>2012</v>
      </c>
      <c r="J91" t="s">
        <v>18</v>
      </c>
      <c r="K91" t="s">
        <v>339</v>
      </c>
      <c r="L91" s="69">
        <v>690179</v>
      </c>
      <c r="M91" t="s">
        <v>340</v>
      </c>
      <c r="N91" s="56">
        <v>43646</v>
      </c>
      <c r="O91" t="s">
        <v>339</v>
      </c>
    </row>
    <row r="92" spans="2:15">
      <c r="B92">
        <v>100031</v>
      </c>
      <c r="C92" t="s">
        <v>321</v>
      </c>
      <c r="D92" t="s">
        <v>341</v>
      </c>
      <c r="E92" s="52" t="s">
        <v>16</v>
      </c>
      <c r="F92" t="s">
        <v>17</v>
      </c>
      <c r="G92" s="56">
        <v>45688</v>
      </c>
      <c r="H92" s="56">
        <v>45687</v>
      </c>
      <c r="I92" s="57">
        <v>1</v>
      </c>
      <c r="J92" t="s">
        <v>18</v>
      </c>
      <c r="K92" t="s">
        <v>342</v>
      </c>
      <c r="L92" s="69">
        <v>802500</v>
      </c>
      <c r="M92" t="s">
        <v>229</v>
      </c>
      <c r="N92" s="56">
        <v>45657</v>
      </c>
      <c r="O92" t="s">
        <v>342</v>
      </c>
    </row>
    <row r="93" spans="2:15">
      <c r="B93">
        <v>100144</v>
      </c>
      <c r="C93" t="s">
        <v>108</v>
      </c>
      <c r="D93" t="s">
        <v>343</v>
      </c>
      <c r="E93" s="52" t="s">
        <v>117</v>
      </c>
      <c r="F93" t="s">
        <v>344</v>
      </c>
      <c r="G93" s="56">
        <v>45688</v>
      </c>
      <c r="H93" s="56">
        <v>43852</v>
      </c>
      <c r="I93" s="57">
        <v>1836</v>
      </c>
      <c r="J93" t="s">
        <v>18</v>
      </c>
      <c r="K93" t="s">
        <v>345</v>
      </c>
      <c r="L93" s="69">
        <v>1015872</v>
      </c>
      <c r="M93" t="s">
        <v>346</v>
      </c>
      <c r="N93" s="56">
        <v>43822</v>
      </c>
      <c r="O93" t="s">
        <v>345</v>
      </c>
    </row>
    <row r="94" spans="2:15">
      <c r="B94">
        <v>100144</v>
      </c>
      <c r="C94" t="s">
        <v>108</v>
      </c>
      <c r="D94" t="s">
        <v>347</v>
      </c>
      <c r="E94" s="52" t="s">
        <v>117</v>
      </c>
      <c r="F94" t="s">
        <v>348</v>
      </c>
      <c r="G94" s="56">
        <v>45688</v>
      </c>
      <c r="H94" s="56">
        <v>44003</v>
      </c>
      <c r="I94" s="57">
        <v>1685</v>
      </c>
      <c r="J94" t="s">
        <v>18</v>
      </c>
      <c r="K94" t="s">
        <v>349</v>
      </c>
      <c r="L94" s="69">
        <v>1191696</v>
      </c>
      <c r="M94" t="s">
        <v>350</v>
      </c>
      <c r="N94" s="56">
        <v>43973</v>
      </c>
      <c r="O94" t="s">
        <v>349</v>
      </c>
    </row>
    <row r="95" spans="2:15">
      <c r="B95">
        <v>100144</v>
      </c>
      <c r="C95" t="s">
        <v>108</v>
      </c>
      <c r="D95" t="s">
        <v>351</v>
      </c>
      <c r="E95" s="52" t="s">
        <v>117</v>
      </c>
      <c r="F95" t="s">
        <v>352</v>
      </c>
      <c r="G95" s="56">
        <v>45688</v>
      </c>
      <c r="H95" s="56">
        <v>43580</v>
      </c>
      <c r="I95" s="57">
        <v>2108</v>
      </c>
      <c r="J95" t="s">
        <v>18</v>
      </c>
      <c r="K95" t="s">
        <v>353</v>
      </c>
      <c r="L95" s="69">
        <v>1230602</v>
      </c>
      <c r="M95" t="s">
        <v>354</v>
      </c>
      <c r="N95" s="56">
        <v>43550</v>
      </c>
      <c r="O95" t="s">
        <v>353</v>
      </c>
    </row>
    <row r="96" spans="2:15">
      <c r="B96">
        <v>100144</v>
      </c>
      <c r="C96" t="s">
        <v>108</v>
      </c>
      <c r="D96" t="s">
        <v>355</v>
      </c>
      <c r="E96" s="52" t="s">
        <v>117</v>
      </c>
      <c r="F96" t="s">
        <v>356</v>
      </c>
      <c r="G96" s="56">
        <v>45688</v>
      </c>
      <c r="H96" s="56">
        <v>44067</v>
      </c>
      <c r="I96" s="57">
        <v>1621</v>
      </c>
      <c r="J96" t="s">
        <v>18</v>
      </c>
      <c r="K96" t="s">
        <v>357</v>
      </c>
      <c r="L96" s="69">
        <v>1353550</v>
      </c>
      <c r="M96" t="s">
        <v>358</v>
      </c>
      <c r="N96" s="56">
        <v>44037</v>
      </c>
      <c r="O96" t="s">
        <v>357</v>
      </c>
    </row>
    <row r="97" spans="2:15">
      <c r="B97">
        <v>100144</v>
      </c>
      <c r="C97" t="s">
        <v>108</v>
      </c>
      <c r="D97" t="s">
        <v>359</v>
      </c>
      <c r="E97" s="52" t="s">
        <v>117</v>
      </c>
      <c r="F97" t="s">
        <v>360</v>
      </c>
      <c r="G97" s="56">
        <v>45688</v>
      </c>
      <c r="H97" s="56">
        <v>43883</v>
      </c>
      <c r="I97" s="57">
        <v>1805</v>
      </c>
      <c r="J97" t="s">
        <v>18</v>
      </c>
      <c r="K97" t="s">
        <v>361</v>
      </c>
      <c r="L97" s="69">
        <v>1478224</v>
      </c>
      <c r="M97" t="s">
        <v>362</v>
      </c>
      <c r="N97" s="56">
        <v>43853</v>
      </c>
      <c r="O97" t="s">
        <v>361</v>
      </c>
    </row>
    <row r="98" spans="2:15">
      <c r="B98">
        <v>100144</v>
      </c>
      <c r="C98" t="s">
        <v>108</v>
      </c>
      <c r="D98" t="s">
        <v>363</v>
      </c>
      <c r="E98" s="52" t="s">
        <v>117</v>
      </c>
      <c r="F98" t="s">
        <v>338</v>
      </c>
      <c r="G98" s="56">
        <v>45688</v>
      </c>
      <c r="H98" s="56">
        <v>43646</v>
      </c>
      <c r="I98" s="57">
        <v>2042</v>
      </c>
      <c r="J98" t="s">
        <v>18</v>
      </c>
      <c r="K98" t="s">
        <v>364</v>
      </c>
      <c r="L98" s="69">
        <v>1523602</v>
      </c>
      <c r="M98" t="s">
        <v>365</v>
      </c>
      <c r="N98" s="56">
        <v>43616</v>
      </c>
      <c r="O98" t="s">
        <v>364</v>
      </c>
    </row>
    <row r="99" spans="2:15">
      <c r="B99">
        <v>100144</v>
      </c>
      <c r="C99" t="s">
        <v>108</v>
      </c>
      <c r="D99" t="s">
        <v>366</v>
      </c>
      <c r="E99" s="52" t="s">
        <v>117</v>
      </c>
      <c r="F99" t="s">
        <v>367</v>
      </c>
      <c r="G99" s="56">
        <v>45688</v>
      </c>
      <c r="H99" s="56">
        <v>44097</v>
      </c>
      <c r="I99" s="57">
        <v>1591</v>
      </c>
      <c r="J99" t="s">
        <v>18</v>
      </c>
      <c r="K99" t="s">
        <v>368</v>
      </c>
      <c r="L99" s="69">
        <v>1871430</v>
      </c>
      <c r="M99" t="s">
        <v>369</v>
      </c>
      <c r="N99" s="56">
        <v>44067</v>
      </c>
      <c r="O99" t="s">
        <v>368</v>
      </c>
    </row>
    <row r="100" spans="2:15">
      <c r="B100">
        <v>100142</v>
      </c>
      <c r="C100" t="s">
        <v>370</v>
      </c>
      <c r="D100" t="s">
        <v>371</v>
      </c>
      <c r="E100" s="52" t="s">
        <v>117</v>
      </c>
      <c r="F100" t="s">
        <v>372</v>
      </c>
      <c r="G100" s="56">
        <v>45688</v>
      </c>
      <c r="H100" s="56">
        <v>45687</v>
      </c>
      <c r="I100" s="57">
        <v>1</v>
      </c>
      <c r="J100" t="s">
        <v>18</v>
      </c>
      <c r="K100" t="s">
        <v>373</v>
      </c>
      <c r="L100" s="69">
        <v>1900649</v>
      </c>
      <c r="M100" t="s">
        <v>374</v>
      </c>
      <c r="N100" s="56">
        <v>45657</v>
      </c>
      <c r="O100" t="s">
        <v>373</v>
      </c>
    </row>
    <row r="101" spans="2:15">
      <c r="B101">
        <v>100144</v>
      </c>
      <c r="C101" t="s">
        <v>108</v>
      </c>
      <c r="D101" t="s">
        <v>375</v>
      </c>
      <c r="E101" s="52" t="s">
        <v>117</v>
      </c>
      <c r="F101" t="s">
        <v>376</v>
      </c>
      <c r="G101" s="56">
        <v>45688</v>
      </c>
      <c r="H101" s="56">
        <v>43972</v>
      </c>
      <c r="I101" s="57">
        <v>1716</v>
      </c>
      <c r="J101" t="s">
        <v>18</v>
      </c>
      <c r="K101" t="s">
        <v>377</v>
      </c>
      <c r="L101" s="69">
        <v>1999184</v>
      </c>
      <c r="M101" t="s">
        <v>378</v>
      </c>
      <c r="N101" s="56">
        <v>43942</v>
      </c>
      <c r="O101" t="s">
        <v>377</v>
      </c>
    </row>
    <row r="102" spans="2:15">
      <c r="B102">
        <v>100144</v>
      </c>
      <c r="C102" t="s">
        <v>108</v>
      </c>
      <c r="D102" t="s">
        <v>379</v>
      </c>
      <c r="E102" s="52" t="s">
        <v>117</v>
      </c>
      <c r="F102" t="s">
        <v>352</v>
      </c>
      <c r="G102" s="56">
        <v>45688</v>
      </c>
      <c r="H102" s="56">
        <v>43615</v>
      </c>
      <c r="I102" s="57">
        <v>2073</v>
      </c>
      <c r="J102" t="s">
        <v>18</v>
      </c>
      <c r="K102" t="s">
        <v>214</v>
      </c>
      <c r="L102" s="69">
        <v>2037981</v>
      </c>
      <c r="M102" t="s">
        <v>380</v>
      </c>
      <c r="N102" s="56">
        <v>43585</v>
      </c>
      <c r="O102" t="s">
        <v>214</v>
      </c>
    </row>
    <row r="103" spans="2:15">
      <c r="B103">
        <v>100144</v>
      </c>
      <c r="C103" t="s">
        <v>108</v>
      </c>
      <c r="D103" t="s">
        <v>381</v>
      </c>
      <c r="E103" s="52" t="s">
        <v>117</v>
      </c>
      <c r="F103" t="s">
        <v>382</v>
      </c>
      <c r="G103" s="56">
        <v>45688</v>
      </c>
      <c r="H103" s="56">
        <v>43943</v>
      </c>
      <c r="I103" s="57">
        <v>1745</v>
      </c>
      <c r="J103" t="s">
        <v>18</v>
      </c>
      <c r="K103" t="s">
        <v>383</v>
      </c>
      <c r="L103" s="69">
        <v>2070816</v>
      </c>
      <c r="M103" t="s">
        <v>384</v>
      </c>
      <c r="N103" s="56">
        <v>43913</v>
      </c>
      <c r="O103" t="s">
        <v>383</v>
      </c>
    </row>
    <row r="104" spans="2:15">
      <c r="B104">
        <v>100144</v>
      </c>
      <c r="C104" t="s">
        <v>108</v>
      </c>
      <c r="D104" t="s">
        <v>385</v>
      </c>
      <c r="E104" s="52" t="s">
        <v>117</v>
      </c>
      <c r="F104" t="s">
        <v>386</v>
      </c>
      <c r="G104" s="56">
        <v>45688</v>
      </c>
      <c r="H104" s="56">
        <v>44129</v>
      </c>
      <c r="I104" s="57">
        <v>1559</v>
      </c>
      <c r="J104" t="s">
        <v>18</v>
      </c>
      <c r="K104" t="s">
        <v>387</v>
      </c>
      <c r="L104" s="69">
        <v>2118600</v>
      </c>
      <c r="M104" t="s">
        <v>388</v>
      </c>
      <c r="N104" s="56">
        <v>44099</v>
      </c>
      <c r="O104" t="s">
        <v>387</v>
      </c>
    </row>
    <row r="105" spans="2:15">
      <c r="B105">
        <v>100011</v>
      </c>
      <c r="C105" t="s">
        <v>328</v>
      </c>
      <c r="D105" t="s">
        <v>389</v>
      </c>
      <c r="E105" s="52" t="s">
        <v>117</v>
      </c>
      <c r="F105" t="s">
        <v>390</v>
      </c>
      <c r="G105" s="56">
        <v>45688</v>
      </c>
      <c r="H105" s="56">
        <v>44925</v>
      </c>
      <c r="I105" s="57">
        <v>762</v>
      </c>
      <c r="J105" t="s">
        <v>18</v>
      </c>
      <c r="K105" t="s">
        <v>391</v>
      </c>
      <c r="L105" s="69">
        <v>3388517</v>
      </c>
      <c r="M105" t="s">
        <v>392</v>
      </c>
      <c r="N105" s="56">
        <v>44895</v>
      </c>
      <c r="O105" t="s">
        <v>391</v>
      </c>
    </row>
    <row r="106" spans="2:15">
      <c r="B106">
        <v>100011</v>
      </c>
      <c r="C106" t="s">
        <v>328</v>
      </c>
      <c r="D106" t="s">
        <v>393</v>
      </c>
      <c r="E106" s="52" t="s">
        <v>117</v>
      </c>
      <c r="F106" t="s">
        <v>394</v>
      </c>
      <c r="G106" s="56">
        <v>45688</v>
      </c>
      <c r="H106" s="56">
        <v>44895</v>
      </c>
      <c r="I106" s="57">
        <v>792</v>
      </c>
      <c r="J106" t="s">
        <v>18</v>
      </c>
      <c r="K106" t="s">
        <v>395</v>
      </c>
      <c r="L106" s="69">
        <v>3538378</v>
      </c>
      <c r="M106" t="s">
        <v>394</v>
      </c>
      <c r="N106" s="56">
        <v>44865</v>
      </c>
      <c r="O106" t="s">
        <v>395</v>
      </c>
    </row>
    <row r="107" spans="2:15">
      <c r="B107">
        <v>100672</v>
      </c>
      <c r="C107" t="s">
        <v>144</v>
      </c>
      <c r="D107" t="s">
        <v>396</v>
      </c>
      <c r="E107" s="52" t="s">
        <v>117</v>
      </c>
      <c r="F107" t="s">
        <v>397</v>
      </c>
      <c r="G107" s="56">
        <v>45688</v>
      </c>
      <c r="H107" s="56">
        <v>45660</v>
      </c>
      <c r="I107" s="57">
        <v>21</v>
      </c>
      <c r="J107" t="s">
        <v>18</v>
      </c>
      <c r="K107" t="s">
        <v>145</v>
      </c>
      <c r="L107" s="69">
        <v>4000000</v>
      </c>
      <c r="M107" t="s">
        <v>148</v>
      </c>
      <c r="N107" s="56">
        <v>45660</v>
      </c>
      <c r="O107" t="s">
        <v>149</v>
      </c>
    </row>
    <row r="108" spans="2:15">
      <c r="B108">
        <v>100011</v>
      </c>
      <c r="C108" t="s">
        <v>328</v>
      </c>
      <c r="D108" t="s">
        <v>398</v>
      </c>
      <c r="E108" s="52" t="s">
        <v>117</v>
      </c>
      <c r="F108" t="s">
        <v>399</v>
      </c>
      <c r="G108" s="56">
        <v>45688</v>
      </c>
      <c r="H108" s="56">
        <v>45137</v>
      </c>
      <c r="I108" s="57">
        <v>550</v>
      </c>
      <c r="J108" t="s">
        <v>18</v>
      </c>
      <c r="K108" t="s">
        <v>400</v>
      </c>
      <c r="L108" s="69">
        <v>4670019</v>
      </c>
      <c r="M108" t="s">
        <v>401</v>
      </c>
      <c r="N108" s="56">
        <v>45107</v>
      </c>
      <c r="O108" t="s">
        <v>400</v>
      </c>
    </row>
    <row r="109" spans="2:15">
      <c r="B109">
        <v>100011</v>
      </c>
      <c r="C109" t="s">
        <v>328</v>
      </c>
      <c r="D109" t="s">
        <v>402</v>
      </c>
      <c r="E109" s="52" t="s">
        <v>117</v>
      </c>
      <c r="F109" t="s">
        <v>403</v>
      </c>
      <c r="G109" s="56">
        <v>45688</v>
      </c>
      <c r="H109" s="56">
        <v>44834</v>
      </c>
      <c r="I109" s="57">
        <v>853</v>
      </c>
      <c r="J109" t="s">
        <v>18</v>
      </c>
      <c r="K109" t="s">
        <v>404</v>
      </c>
      <c r="L109" s="69">
        <v>6190360</v>
      </c>
      <c r="M109" t="s">
        <v>405</v>
      </c>
      <c r="N109" s="56">
        <v>44804</v>
      </c>
      <c r="O109" t="s">
        <v>404</v>
      </c>
    </row>
    <row r="110" spans="2:15">
      <c r="B110">
        <v>100590</v>
      </c>
      <c r="C110" t="s">
        <v>406</v>
      </c>
      <c r="D110" t="s">
        <v>407</v>
      </c>
      <c r="E110" s="52" t="s">
        <v>16</v>
      </c>
      <c r="F110" t="s">
        <v>17</v>
      </c>
      <c r="G110" s="56">
        <v>45688</v>
      </c>
      <c r="H110" s="56">
        <v>45626</v>
      </c>
      <c r="I110" s="57">
        <v>62</v>
      </c>
      <c r="J110" t="s">
        <v>18</v>
      </c>
      <c r="K110" t="s">
        <v>408</v>
      </c>
      <c r="L110" s="69">
        <v>6415741</v>
      </c>
      <c r="M110" t="s">
        <v>409</v>
      </c>
      <c r="N110" s="56">
        <v>45596</v>
      </c>
      <c r="O110" t="s">
        <v>408</v>
      </c>
    </row>
    <row r="111" spans="2:15">
      <c r="B111">
        <v>101887</v>
      </c>
      <c r="C111" t="s">
        <v>410</v>
      </c>
      <c r="D111" t="s">
        <v>411</v>
      </c>
      <c r="E111" s="52" t="s">
        <v>117</v>
      </c>
      <c r="F111" t="s">
        <v>412</v>
      </c>
      <c r="G111" s="56">
        <v>45688</v>
      </c>
      <c r="H111" s="56">
        <v>45702</v>
      </c>
      <c r="I111" s="57">
        <v>-26</v>
      </c>
      <c r="J111" t="s">
        <v>18</v>
      </c>
      <c r="K111" t="s">
        <v>292</v>
      </c>
      <c r="L111" s="69">
        <v>7713648</v>
      </c>
      <c r="M111" t="s">
        <v>412</v>
      </c>
      <c r="N111" s="56">
        <v>45672</v>
      </c>
      <c r="O111" t="s">
        <v>292</v>
      </c>
    </row>
    <row r="112" spans="2:15">
      <c r="B112">
        <v>101398</v>
      </c>
      <c r="C112" t="s">
        <v>413</v>
      </c>
      <c r="D112" t="s">
        <v>414</v>
      </c>
      <c r="E112" s="52" t="s">
        <v>117</v>
      </c>
      <c r="F112" t="s">
        <v>415</v>
      </c>
      <c r="G112" s="56">
        <v>45688</v>
      </c>
      <c r="H112" s="56">
        <v>45352</v>
      </c>
      <c r="I112" s="57">
        <v>335</v>
      </c>
      <c r="J112" t="s">
        <v>18</v>
      </c>
      <c r="K112" t="s">
        <v>304</v>
      </c>
      <c r="L112" s="69">
        <v>7874384</v>
      </c>
      <c r="M112" t="s">
        <v>415</v>
      </c>
      <c r="N112" s="56">
        <v>45322</v>
      </c>
      <c r="O112" t="s">
        <v>304</v>
      </c>
    </row>
    <row r="113" spans="2:15">
      <c r="B113">
        <v>100011</v>
      </c>
      <c r="C113" t="s">
        <v>328</v>
      </c>
      <c r="D113" t="s">
        <v>416</v>
      </c>
      <c r="E113" s="52" t="s">
        <v>117</v>
      </c>
      <c r="F113" t="s">
        <v>399</v>
      </c>
      <c r="G113" s="56">
        <v>45688</v>
      </c>
      <c r="H113" s="56">
        <v>45199</v>
      </c>
      <c r="I113" s="57">
        <v>488</v>
      </c>
      <c r="J113" t="s">
        <v>18</v>
      </c>
      <c r="K113" t="s">
        <v>417</v>
      </c>
      <c r="L113" s="69">
        <v>7936582</v>
      </c>
      <c r="M113" t="s">
        <v>418</v>
      </c>
      <c r="N113" s="56">
        <v>45169</v>
      </c>
      <c r="O113" t="s">
        <v>417</v>
      </c>
    </row>
    <row r="114" spans="2:15">
      <c r="B114">
        <v>100011</v>
      </c>
      <c r="C114" t="s">
        <v>328</v>
      </c>
      <c r="D114" t="s">
        <v>419</v>
      </c>
      <c r="E114" s="52" t="s">
        <v>117</v>
      </c>
      <c r="F114" t="s">
        <v>399</v>
      </c>
      <c r="G114" s="56">
        <v>45688</v>
      </c>
      <c r="H114" s="56">
        <v>45229</v>
      </c>
      <c r="I114" s="57">
        <v>458</v>
      </c>
      <c r="J114" t="s">
        <v>18</v>
      </c>
      <c r="K114" t="s">
        <v>420</v>
      </c>
      <c r="L114" s="69">
        <v>7983832</v>
      </c>
      <c r="M114" t="s">
        <v>421</v>
      </c>
      <c r="N114" s="56">
        <v>45199</v>
      </c>
      <c r="O114" t="s">
        <v>420</v>
      </c>
    </row>
    <row r="115" spans="2:15">
      <c r="B115">
        <v>100011</v>
      </c>
      <c r="C115" t="s">
        <v>328</v>
      </c>
      <c r="D115" t="s">
        <v>422</v>
      </c>
      <c r="E115" s="52" t="s">
        <v>117</v>
      </c>
      <c r="F115" t="s">
        <v>399</v>
      </c>
      <c r="G115" s="56">
        <v>45688</v>
      </c>
      <c r="H115" s="56">
        <v>45260</v>
      </c>
      <c r="I115" s="57">
        <v>427</v>
      </c>
      <c r="J115" t="s">
        <v>18</v>
      </c>
      <c r="K115" t="s">
        <v>336</v>
      </c>
      <c r="L115" s="69">
        <v>8015332</v>
      </c>
      <c r="M115" t="s">
        <v>423</v>
      </c>
      <c r="N115" s="56">
        <v>45230</v>
      </c>
      <c r="O115" t="s">
        <v>336</v>
      </c>
    </row>
    <row r="116" spans="2:15">
      <c r="B116">
        <v>100011</v>
      </c>
      <c r="C116" t="s">
        <v>328</v>
      </c>
      <c r="D116" t="s">
        <v>424</v>
      </c>
      <c r="E116" s="52" t="s">
        <v>117</v>
      </c>
      <c r="F116" t="s">
        <v>425</v>
      </c>
      <c r="G116" s="56">
        <v>45688</v>
      </c>
      <c r="H116" s="56">
        <v>45076</v>
      </c>
      <c r="I116" s="57">
        <v>611</v>
      </c>
      <c r="J116" t="s">
        <v>18</v>
      </c>
      <c r="K116" t="s">
        <v>426</v>
      </c>
      <c r="L116" s="69">
        <v>8133242</v>
      </c>
      <c r="M116" t="s">
        <v>427</v>
      </c>
      <c r="N116" s="56">
        <v>45046</v>
      </c>
      <c r="O116" t="s">
        <v>426</v>
      </c>
    </row>
    <row r="117" spans="2:15">
      <c r="B117">
        <v>100011</v>
      </c>
      <c r="C117" t="s">
        <v>328</v>
      </c>
      <c r="D117" t="s">
        <v>428</v>
      </c>
      <c r="E117" s="52" t="s">
        <v>117</v>
      </c>
      <c r="F117" t="s">
        <v>429</v>
      </c>
      <c r="G117" s="56">
        <v>45688</v>
      </c>
      <c r="H117" s="56">
        <v>45015</v>
      </c>
      <c r="I117" s="57">
        <v>672</v>
      </c>
      <c r="J117" t="s">
        <v>18</v>
      </c>
      <c r="K117" t="s">
        <v>361</v>
      </c>
      <c r="L117" s="69">
        <v>8187160</v>
      </c>
      <c r="M117" t="s">
        <v>430</v>
      </c>
      <c r="N117" s="56">
        <v>44985</v>
      </c>
      <c r="O117" t="s">
        <v>361</v>
      </c>
    </row>
    <row r="118" spans="2:15">
      <c r="B118">
        <v>100144</v>
      </c>
      <c r="C118" t="s">
        <v>108</v>
      </c>
      <c r="D118" t="s">
        <v>431</v>
      </c>
      <c r="E118" s="52" t="s">
        <v>117</v>
      </c>
      <c r="F118" t="s">
        <v>432</v>
      </c>
      <c r="G118" s="56">
        <v>45688</v>
      </c>
      <c r="H118" s="56">
        <v>45260</v>
      </c>
      <c r="I118" s="57">
        <v>428</v>
      </c>
      <c r="J118" t="s">
        <v>18</v>
      </c>
      <c r="K118" t="s">
        <v>433</v>
      </c>
      <c r="L118" s="69">
        <v>8637577</v>
      </c>
      <c r="M118" t="s">
        <v>434</v>
      </c>
      <c r="N118" s="56">
        <v>45230</v>
      </c>
      <c r="O118" t="s">
        <v>433</v>
      </c>
    </row>
    <row r="119" spans="2:15">
      <c r="B119">
        <v>100144</v>
      </c>
      <c r="C119" t="s">
        <v>108</v>
      </c>
      <c r="D119" t="s">
        <v>435</v>
      </c>
      <c r="E119" s="52" t="s">
        <v>117</v>
      </c>
      <c r="F119" t="s">
        <v>432</v>
      </c>
      <c r="G119" s="56">
        <v>45688</v>
      </c>
      <c r="H119" s="56">
        <v>45534</v>
      </c>
      <c r="I119" s="57">
        <v>154</v>
      </c>
      <c r="J119" t="s">
        <v>18</v>
      </c>
      <c r="K119" t="s">
        <v>436</v>
      </c>
      <c r="L119" s="69">
        <v>9660888</v>
      </c>
      <c r="M119" t="s">
        <v>437</v>
      </c>
      <c r="N119" s="56">
        <v>45504</v>
      </c>
      <c r="O119" t="s">
        <v>436</v>
      </c>
    </row>
    <row r="120" spans="2:15">
      <c r="B120">
        <v>100733</v>
      </c>
      <c r="C120" t="s">
        <v>438</v>
      </c>
      <c r="D120" t="s">
        <v>439</v>
      </c>
      <c r="E120" s="52" t="s">
        <v>42</v>
      </c>
      <c r="F120" t="s">
        <v>440</v>
      </c>
      <c r="G120" s="56">
        <v>45688</v>
      </c>
      <c r="H120" s="56">
        <v>45687</v>
      </c>
      <c r="I120" s="57">
        <v>1</v>
      </c>
      <c r="J120" t="s">
        <v>18</v>
      </c>
      <c r="K120" t="s">
        <v>441</v>
      </c>
      <c r="L120" s="69">
        <v>10033450</v>
      </c>
      <c r="M120" t="s">
        <v>442</v>
      </c>
      <c r="N120" s="56">
        <v>45657</v>
      </c>
      <c r="O120" t="s">
        <v>441</v>
      </c>
    </row>
    <row r="121" spans="2:15">
      <c r="B121">
        <v>101697</v>
      </c>
      <c r="C121" t="s">
        <v>139</v>
      </c>
      <c r="D121" t="s">
        <v>443</v>
      </c>
      <c r="E121" s="52" t="s">
        <v>117</v>
      </c>
      <c r="F121" t="s">
        <v>444</v>
      </c>
      <c r="G121" s="56">
        <v>45688</v>
      </c>
      <c r="H121" s="56">
        <v>45656</v>
      </c>
      <c r="I121" s="57">
        <v>14</v>
      </c>
      <c r="J121" t="s">
        <v>18</v>
      </c>
      <c r="K121" t="s">
        <v>445</v>
      </c>
      <c r="L121" s="69">
        <v>11238750</v>
      </c>
      <c r="M121" t="s">
        <v>444</v>
      </c>
      <c r="N121" s="56">
        <v>45626</v>
      </c>
      <c r="O121" t="s">
        <v>445</v>
      </c>
    </row>
    <row r="122" spans="2:15">
      <c r="B122">
        <v>100733</v>
      </c>
      <c r="C122" t="s">
        <v>438</v>
      </c>
      <c r="D122" t="s">
        <v>446</v>
      </c>
      <c r="E122" s="52" t="s">
        <v>42</v>
      </c>
      <c r="F122" t="s">
        <v>440</v>
      </c>
      <c r="G122" s="56">
        <v>45688</v>
      </c>
      <c r="H122" s="56">
        <v>45687</v>
      </c>
      <c r="I122" s="57">
        <v>1</v>
      </c>
      <c r="J122" t="s">
        <v>18</v>
      </c>
      <c r="K122" t="s">
        <v>447</v>
      </c>
      <c r="L122" s="69">
        <v>12960100</v>
      </c>
      <c r="M122" t="s">
        <v>448</v>
      </c>
      <c r="N122" s="56">
        <v>45657</v>
      </c>
      <c r="O122" t="s">
        <v>447</v>
      </c>
    </row>
    <row r="123" spans="2:15">
      <c r="B123">
        <v>100007</v>
      </c>
      <c r="C123" t="s">
        <v>449</v>
      </c>
      <c r="D123" t="s">
        <v>450</v>
      </c>
      <c r="E123" s="52" t="s">
        <v>117</v>
      </c>
      <c r="G123" s="56">
        <v>45688</v>
      </c>
      <c r="H123" s="56">
        <v>45687</v>
      </c>
      <c r="I123" s="57">
        <v>-6</v>
      </c>
      <c r="J123" t="s">
        <v>18</v>
      </c>
      <c r="K123" t="s">
        <v>451</v>
      </c>
      <c r="L123" s="69">
        <v>13759200</v>
      </c>
      <c r="M123" t="s">
        <v>452</v>
      </c>
      <c r="N123" s="56">
        <v>45657</v>
      </c>
      <c r="O123" t="s">
        <v>451</v>
      </c>
    </row>
    <row r="124" spans="2:15">
      <c r="B124">
        <v>100011</v>
      </c>
      <c r="C124" t="s">
        <v>328</v>
      </c>
      <c r="D124" t="s">
        <v>453</v>
      </c>
      <c r="E124" s="52" t="s">
        <v>117</v>
      </c>
      <c r="F124" t="s">
        <v>399</v>
      </c>
      <c r="G124" s="56">
        <v>45688</v>
      </c>
      <c r="H124" s="56">
        <v>45290</v>
      </c>
      <c r="I124" s="57">
        <v>397</v>
      </c>
      <c r="J124" t="s">
        <v>18</v>
      </c>
      <c r="K124" t="s">
        <v>454</v>
      </c>
      <c r="L124" s="69">
        <v>13845749</v>
      </c>
      <c r="M124" t="s">
        <v>455</v>
      </c>
      <c r="N124" s="56">
        <v>45260</v>
      </c>
      <c r="O124" t="s">
        <v>454</v>
      </c>
    </row>
    <row r="125" spans="2:15">
      <c r="B125">
        <v>100011</v>
      </c>
      <c r="C125" t="s">
        <v>328</v>
      </c>
      <c r="D125" t="s">
        <v>456</v>
      </c>
      <c r="E125" s="52" t="s">
        <v>117</v>
      </c>
      <c r="F125" t="s">
        <v>457</v>
      </c>
      <c r="G125" s="56">
        <v>45688</v>
      </c>
      <c r="H125" s="56">
        <v>44587</v>
      </c>
      <c r="I125" s="57">
        <v>1100</v>
      </c>
      <c r="J125" t="s">
        <v>18</v>
      </c>
      <c r="K125" t="s">
        <v>458</v>
      </c>
      <c r="L125" s="69">
        <v>14078592</v>
      </c>
      <c r="M125" t="s">
        <v>459</v>
      </c>
      <c r="N125" s="56">
        <v>44557</v>
      </c>
      <c r="O125" t="s">
        <v>458</v>
      </c>
    </row>
    <row r="126" spans="2:15">
      <c r="B126">
        <v>100011</v>
      </c>
      <c r="C126" t="s">
        <v>328</v>
      </c>
      <c r="D126" t="s">
        <v>460</v>
      </c>
      <c r="E126" s="52" t="s">
        <v>117</v>
      </c>
      <c r="F126" t="s">
        <v>461</v>
      </c>
      <c r="G126" s="56">
        <v>45688</v>
      </c>
      <c r="H126" s="56">
        <v>44803</v>
      </c>
      <c r="I126" s="57">
        <v>884</v>
      </c>
      <c r="J126" t="s">
        <v>18</v>
      </c>
      <c r="K126" t="s">
        <v>462</v>
      </c>
      <c r="L126" s="69">
        <v>15949161</v>
      </c>
      <c r="M126" t="s">
        <v>463</v>
      </c>
      <c r="N126" s="56">
        <v>44773</v>
      </c>
      <c r="O126" t="s">
        <v>462</v>
      </c>
    </row>
    <row r="127" spans="2:15">
      <c r="B127">
        <v>100011</v>
      </c>
      <c r="C127" t="s">
        <v>328</v>
      </c>
      <c r="D127" t="s">
        <v>464</v>
      </c>
      <c r="E127" s="52" t="s">
        <v>117</v>
      </c>
      <c r="F127" t="s">
        <v>399</v>
      </c>
      <c r="G127" s="56">
        <v>45688</v>
      </c>
      <c r="H127" s="56">
        <v>45352</v>
      </c>
      <c r="I127" s="57">
        <v>335</v>
      </c>
      <c r="J127" t="s">
        <v>18</v>
      </c>
      <c r="K127" t="s">
        <v>312</v>
      </c>
      <c r="L127" s="69">
        <v>17238576</v>
      </c>
      <c r="M127" t="s">
        <v>465</v>
      </c>
      <c r="N127" s="56">
        <v>45322</v>
      </c>
      <c r="O127" t="s">
        <v>312</v>
      </c>
    </row>
    <row r="128" spans="2:15">
      <c r="B128">
        <v>100011</v>
      </c>
      <c r="C128" t="s">
        <v>328</v>
      </c>
      <c r="D128" t="s">
        <v>466</v>
      </c>
      <c r="E128" s="52" t="s">
        <v>117</v>
      </c>
      <c r="F128" t="s">
        <v>467</v>
      </c>
      <c r="G128" s="56">
        <v>45688</v>
      </c>
      <c r="H128" s="56">
        <v>45015</v>
      </c>
      <c r="I128" s="57">
        <v>672</v>
      </c>
      <c r="J128" t="s">
        <v>18</v>
      </c>
      <c r="K128" t="s">
        <v>468</v>
      </c>
      <c r="L128" s="69">
        <v>17507128</v>
      </c>
      <c r="M128" t="s">
        <v>469</v>
      </c>
      <c r="N128" s="56">
        <v>44985</v>
      </c>
      <c r="O128" t="s">
        <v>468</v>
      </c>
    </row>
    <row r="129" spans="2:15">
      <c r="B129">
        <v>100007</v>
      </c>
      <c r="C129" t="s">
        <v>449</v>
      </c>
      <c r="D129" t="s">
        <v>470</v>
      </c>
      <c r="E129" s="52" t="s">
        <v>117</v>
      </c>
      <c r="F129" t="s">
        <v>471</v>
      </c>
      <c r="G129" s="56">
        <v>45688</v>
      </c>
      <c r="H129" s="56">
        <v>45656</v>
      </c>
      <c r="I129" s="57">
        <v>22</v>
      </c>
      <c r="J129" t="s">
        <v>18</v>
      </c>
      <c r="K129" t="s">
        <v>472</v>
      </c>
      <c r="L129" s="69">
        <v>18981800</v>
      </c>
      <c r="M129" t="s">
        <v>471</v>
      </c>
      <c r="N129" s="56">
        <v>45626</v>
      </c>
      <c r="O129" t="s">
        <v>472</v>
      </c>
    </row>
    <row r="130" spans="2:15">
      <c r="B130">
        <v>100007</v>
      </c>
      <c r="C130" t="s">
        <v>449</v>
      </c>
      <c r="D130" t="s">
        <v>450</v>
      </c>
      <c r="E130" s="52" t="s">
        <v>117</v>
      </c>
      <c r="G130" s="56">
        <v>45688</v>
      </c>
      <c r="H130" s="56">
        <v>45687</v>
      </c>
      <c r="I130" s="57">
        <v>-6</v>
      </c>
      <c r="J130" t="s">
        <v>18</v>
      </c>
      <c r="K130" t="s">
        <v>473</v>
      </c>
      <c r="L130" s="69">
        <v>20437000</v>
      </c>
      <c r="M130" t="s">
        <v>229</v>
      </c>
      <c r="N130" s="56">
        <v>45657</v>
      </c>
      <c r="O130" t="s">
        <v>473</v>
      </c>
    </row>
    <row r="131" spans="2:15">
      <c r="B131">
        <v>100011</v>
      </c>
      <c r="C131" t="s">
        <v>328</v>
      </c>
      <c r="D131" t="s">
        <v>474</v>
      </c>
      <c r="E131" s="52" t="s">
        <v>117</v>
      </c>
      <c r="F131" t="s">
        <v>399</v>
      </c>
      <c r="G131" s="56">
        <v>45688</v>
      </c>
      <c r="H131" s="56">
        <v>45168</v>
      </c>
      <c r="I131" s="57">
        <v>519</v>
      </c>
      <c r="J131" t="s">
        <v>18</v>
      </c>
      <c r="K131" t="s">
        <v>475</v>
      </c>
      <c r="L131" s="69">
        <v>21020863</v>
      </c>
      <c r="M131" t="s">
        <v>476</v>
      </c>
      <c r="N131" s="56">
        <v>45138</v>
      </c>
      <c r="O131" t="s">
        <v>475</v>
      </c>
    </row>
    <row r="132" spans="2:15">
      <c r="B132">
        <v>100011</v>
      </c>
      <c r="C132" t="s">
        <v>328</v>
      </c>
      <c r="D132" t="s">
        <v>477</v>
      </c>
      <c r="E132" s="52" t="s">
        <v>117</v>
      </c>
      <c r="F132" t="s">
        <v>467</v>
      </c>
      <c r="G132" s="56">
        <v>45688</v>
      </c>
      <c r="H132" s="56">
        <v>45168</v>
      </c>
      <c r="I132" s="57">
        <v>519</v>
      </c>
      <c r="J132" t="s">
        <v>18</v>
      </c>
      <c r="K132" t="s">
        <v>87</v>
      </c>
      <c r="L132" s="69">
        <v>21100008</v>
      </c>
      <c r="M132" t="s">
        <v>478</v>
      </c>
      <c r="N132" s="56">
        <v>45138</v>
      </c>
      <c r="O132" t="s">
        <v>87</v>
      </c>
    </row>
    <row r="133" spans="2:15">
      <c r="B133">
        <v>100011</v>
      </c>
      <c r="C133" t="s">
        <v>328</v>
      </c>
      <c r="D133" t="s">
        <v>479</v>
      </c>
      <c r="E133" s="52" t="s">
        <v>117</v>
      </c>
      <c r="F133" t="s">
        <v>432</v>
      </c>
      <c r="G133" s="56">
        <v>45688</v>
      </c>
      <c r="H133" s="56">
        <v>45107</v>
      </c>
      <c r="I133" s="57">
        <v>580</v>
      </c>
      <c r="J133" t="s">
        <v>18</v>
      </c>
      <c r="K133" t="s">
        <v>480</v>
      </c>
      <c r="L133" s="69">
        <v>23226595</v>
      </c>
      <c r="M133" t="s">
        <v>481</v>
      </c>
      <c r="N133" s="56">
        <v>45077</v>
      </c>
      <c r="O133" t="s">
        <v>480</v>
      </c>
    </row>
    <row r="134" spans="2:15">
      <c r="B134">
        <v>100007</v>
      </c>
      <c r="C134" t="s">
        <v>449</v>
      </c>
      <c r="D134" t="s">
        <v>482</v>
      </c>
      <c r="E134" s="52" t="s">
        <v>117</v>
      </c>
      <c r="F134" t="s">
        <v>483</v>
      </c>
      <c r="G134" s="56">
        <v>45688</v>
      </c>
      <c r="H134" s="56">
        <v>45656</v>
      </c>
      <c r="I134" s="57">
        <v>22</v>
      </c>
      <c r="J134" t="s">
        <v>18</v>
      </c>
      <c r="K134" t="s">
        <v>484</v>
      </c>
      <c r="L134" s="69">
        <v>24189750</v>
      </c>
      <c r="M134" t="s">
        <v>483</v>
      </c>
      <c r="N134" s="56">
        <v>45626</v>
      </c>
      <c r="O134" t="s">
        <v>484</v>
      </c>
    </row>
    <row r="135" spans="2:15">
      <c r="B135">
        <v>100011</v>
      </c>
      <c r="C135" t="s">
        <v>328</v>
      </c>
      <c r="D135" t="s">
        <v>485</v>
      </c>
      <c r="E135" s="52" t="s">
        <v>117</v>
      </c>
      <c r="F135" t="s">
        <v>467</v>
      </c>
      <c r="G135" s="56">
        <v>45688</v>
      </c>
      <c r="H135" s="56">
        <v>45381</v>
      </c>
      <c r="I135" s="57">
        <v>306</v>
      </c>
      <c r="J135" t="s">
        <v>18</v>
      </c>
      <c r="K135" t="s">
        <v>486</v>
      </c>
      <c r="L135" s="69">
        <v>24292910</v>
      </c>
      <c r="M135" t="s">
        <v>487</v>
      </c>
      <c r="N135" s="56">
        <v>45351</v>
      </c>
      <c r="O135" t="s">
        <v>486</v>
      </c>
    </row>
    <row r="136" spans="2:15">
      <c r="B136">
        <v>100137</v>
      </c>
      <c r="C136" t="s">
        <v>33</v>
      </c>
      <c r="D136" t="s">
        <v>488</v>
      </c>
      <c r="E136" s="52" t="s">
        <v>117</v>
      </c>
      <c r="F136" t="s">
        <v>489</v>
      </c>
      <c r="G136" s="56">
        <v>45688</v>
      </c>
      <c r="H136" s="56">
        <v>45687</v>
      </c>
      <c r="I136" s="57">
        <v>1</v>
      </c>
      <c r="J136" t="s">
        <v>18</v>
      </c>
      <c r="K136" t="s">
        <v>490</v>
      </c>
      <c r="L136" s="69">
        <v>24679097</v>
      </c>
      <c r="M136" t="s">
        <v>491</v>
      </c>
      <c r="N136" s="56">
        <v>45657</v>
      </c>
      <c r="O136" t="s">
        <v>490</v>
      </c>
    </row>
    <row r="137" spans="2:15">
      <c r="B137">
        <v>100011</v>
      </c>
      <c r="C137" t="s">
        <v>328</v>
      </c>
      <c r="D137" t="s">
        <v>492</v>
      </c>
      <c r="E137" s="52" t="s">
        <v>117</v>
      </c>
      <c r="F137" t="s">
        <v>467</v>
      </c>
      <c r="G137" s="56">
        <v>45688</v>
      </c>
      <c r="H137" s="56">
        <v>45352</v>
      </c>
      <c r="I137" s="57">
        <v>335</v>
      </c>
      <c r="J137" t="s">
        <v>18</v>
      </c>
      <c r="K137" t="s">
        <v>493</v>
      </c>
      <c r="L137" s="69">
        <v>25118746</v>
      </c>
      <c r="M137" t="s">
        <v>494</v>
      </c>
      <c r="N137" s="56">
        <v>45322</v>
      </c>
      <c r="O137" t="s">
        <v>493</v>
      </c>
    </row>
    <row r="138" spans="2:15">
      <c r="B138">
        <v>100733</v>
      </c>
      <c r="C138" t="s">
        <v>438</v>
      </c>
      <c r="D138" t="s">
        <v>495</v>
      </c>
      <c r="E138" s="52" t="s">
        <v>42</v>
      </c>
      <c r="F138" t="s">
        <v>440</v>
      </c>
      <c r="G138" s="56">
        <v>45688</v>
      </c>
      <c r="H138" s="56">
        <v>45687</v>
      </c>
      <c r="I138" s="57">
        <v>1</v>
      </c>
      <c r="J138" t="s">
        <v>18</v>
      </c>
      <c r="K138" t="s">
        <v>110</v>
      </c>
      <c r="L138" s="69">
        <v>25241348</v>
      </c>
      <c r="M138" t="s">
        <v>496</v>
      </c>
      <c r="N138" s="56">
        <v>45657</v>
      </c>
      <c r="O138" t="s">
        <v>110</v>
      </c>
    </row>
    <row r="139" spans="2:15">
      <c r="B139">
        <v>100011</v>
      </c>
      <c r="C139" t="s">
        <v>328</v>
      </c>
      <c r="D139" t="s">
        <v>497</v>
      </c>
      <c r="E139" s="52" t="s">
        <v>117</v>
      </c>
      <c r="F139" t="s">
        <v>467</v>
      </c>
      <c r="G139" s="56">
        <v>45688</v>
      </c>
      <c r="H139" s="56">
        <v>45076</v>
      </c>
      <c r="I139" s="57">
        <v>611</v>
      </c>
      <c r="J139" t="s">
        <v>18</v>
      </c>
      <c r="K139" t="s">
        <v>498</v>
      </c>
      <c r="L139" s="69">
        <v>27013485</v>
      </c>
      <c r="M139" t="s">
        <v>499</v>
      </c>
      <c r="N139" s="56">
        <v>45046</v>
      </c>
      <c r="O139" t="s">
        <v>498</v>
      </c>
    </row>
    <row r="140" spans="2:15">
      <c r="B140">
        <v>100011</v>
      </c>
      <c r="C140" t="s">
        <v>328</v>
      </c>
      <c r="D140" t="s">
        <v>500</v>
      </c>
      <c r="E140" s="52" t="s">
        <v>117</v>
      </c>
      <c r="F140" t="s">
        <v>467</v>
      </c>
      <c r="G140" s="56">
        <v>45688</v>
      </c>
      <c r="H140" s="56">
        <v>44711</v>
      </c>
      <c r="I140" s="57">
        <v>976</v>
      </c>
      <c r="J140" t="s">
        <v>18</v>
      </c>
      <c r="K140" t="s">
        <v>501</v>
      </c>
      <c r="L140" s="69">
        <v>27735172</v>
      </c>
      <c r="M140" t="s">
        <v>502</v>
      </c>
      <c r="N140" s="56">
        <v>44681</v>
      </c>
      <c r="O140" t="s">
        <v>501</v>
      </c>
    </row>
    <row r="141" spans="2:15">
      <c r="B141">
        <v>101398</v>
      </c>
      <c r="C141" t="s">
        <v>413</v>
      </c>
      <c r="D141" t="s">
        <v>503</v>
      </c>
      <c r="E141" s="52" t="s">
        <v>117</v>
      </c>
      <c r="F141" t="s">
        <v>504</v>
      </c>
      <c r="G141" s="56">
        <v>45688</v>
      </c>
      <c r="H141" s="56">
        <v>45595</v>
      </c>
      <c r="I141" s="57">
        <v>93</v>
      </c>
      <c r="J141" t="s">
        <v>18</v>
      </c>
      <c r="K141" t="s">
        <v>505</v>
      </c>
      <c r="L141" s="69">
        <v>28388680</v>
      </c>
      <c r="M141" t="s">
        <v>506</v>
      </c>
      <c r="N141" s="56">
        <v>45565</v>
      </c>
      <c r="O141" t="s">
        <v>505</v>
      </c>
    </row>
    <row r="142" spans="2:15">
      <c r="B142">
        <v>100011</v>
      </c>
      <c r="C142" t="s">
        <v>328</v>
      </c>
      <c r="D142" t="s">
        <v>507</v>
      </c>
      <c r="E142" s="52" t="s">
        <v>117</v>
      </c>
      <c r="F142" t="s">
        <v>467</v>
      </c>
      <c r="G142" s="56">
        <v>45688</v>
      </c>
      <c r="H142" s="56">
        <v>45260</v>
      </c>
      <c r="I142" s="57">
        <v>427</v>
      </c>
      <c r="J142" t="s">
        <v>18</v>
      </c>
      <c r="K142" t="s">
        <v>508</v>
      </c>
      <c r="L142" s="69">
        <v>28610684</v>
      </c>
      <c r="M142" t="s">
        <v>509</v>
      </c>
      <c r="N142" s="56">
        <v>45230</v>
      </c>
      <c r="O142" t="s">
        <v>508</v>
      </c>
    </row>
    <row r="143" spans="2:15">
      <c r="B143">
        <v>100011</v>
      </c>
      <c r="C143" t="s">
        <v>328</v>
      </c>
      <c r="D143" t="s">
        <v>510</v>
      </c>
      <c r="E143" s="52" t="s">
        <v>117</v>
      </c>
      <c r="F143" t="s">
        <v>511</v>
      </c>
      <c r="G143" s="56">
        <v>45688</v>
      </c>
      <c r="H143" s="56">
        <v>44407</v>
      </c>
      <c r="I143" s="57">
        <v>1280</v>
      </c>
      <c r="J143" t="s">
        <v>18</v>
      </c>
      <c r="K143" t="s">
        <v>512</v>
      </c>
      <c r="L143" s="69">
        <v>28646233</v>
      </c>
      <c r="M143" t="s">
        <v>513</v>
      </c>
      <c r="N143" s="56">
        <v>44377</v>
      </c>
      <c r="O143" t="s">
        <v>512</v>
      </c>
    </row>
    <row r="144" spans="2:15">
      <c r="B144">
        <v>100011</v>
      </c>
      <c r="C144" t="s">
        <v>328</v>
      </c>
      <c r="D144" t="s">
        <v>514</v>
      </c>
      <c r="E144" s="52" t="s">
        <v>117</v>
      </c>
      <c r="F144" t="s">
        <v>467</v>
      </c>
      <c r="G144" s="56">
        <v>45688</v>
      </c>
      <c r="H144" s="56">
        <v>45229</v>
      </c>
      <c r="I144" s="57">
        <v>458</v>
      </c>
      <c r="J144" t="s">
        <v>18</v>
      </c>
      <c r="K144" t="s">
        <v>515</v>
      </c>
      <c r="L144" s="69">
        <v>29132611</v>
      </c>
      <c r="M144" t="s">
        <v>516</v>
      </c>
      <c r="N144" s="56">
        <v>45199</v>
      </c>
      <c r="O144" t="s">
        <v>515</v>
      </c>
    </row>
    <row r="145" spans="2:15">
      <c r="B145">
        <v>100011</v>
      </c>
      <c r="C145" t="s">
        <v>328</v>
      </c>
      <c r="D145" t="s">
        <v>517</v>
      </c>
      <c r="E145" s="52" t="s">
        <v>117</v>
      </c>
      <c r="F145" t="s">
        <v>518</v>
      </c>
      <c r="G145" s="56">
        <v>45688</v>
      </c>
      <c r="H145" s="56">
        <v>44377</v>
      </c>
      <c r="I145" s="57">
        <v>1310</v>
      </c>
      <c r="J145" t="s">
        <v>18</v>
      </c>
      <c r="K145" t="s">
        <v>519</v>
      </c>
      <c r="L145" s="69">
        <v>30020925</v>
      </c>
      <c r="M145" t="s">
        <v>520</v>
      </c>
      <c r="N145" s="56">
        <v>44347</v>
      </c>
      <c r="O145" t="s">
        <v>519</v>
      </c>
    </row>
    <row r="146" spans="2:15">
      <c r="B146">
        <v>100011</v>
      </c>
      <c r="C146" t="s">
        <v>328</v>
      </c>
      <c r="D146" t="s">
        <v>521</v>
      </c>
      <c r="E146" s="52" t="s">
        <v>117</v>
      </c>
      <c r="F146" t="s">
        <v>522</v>
      </c>
      <c r="G146" s="56">
        <v>45688</v>
      </c>
      <c r="H146" s="56">
        <v>44530</v>
      </c>
      <c r="I146" s="57">
        <v>1157</v>
      </c>
      <c r="J146" t="s">
        <v>18</v>
      </c>
      <c r="K146" t="s">
        <v>523</v>
      </c>
      <c r="L146" s="69">
        <v>30127270</v>
      </c>
      <c r="M146" t="s">
        <v>524</v>
      </c>
      <c r="N146" s="56">
        <v>44500</v>
      </c>
      <c r="O146" t="s">
        <v>523</v>
      </c>
    </row>
    <row r="147" spans="2:15">
      <c r="B147">
        <v>100011</v>
      </c>
      <c r="C147" t="s">
        <v>328</v>
      </c>
      <c r="D147" t="s">
        <v>525</v>
      </c>
      <c r="E147" s="52" t="s">
        <v>117</v>
      </c>
      <c r="F147" t="s">
        <v>511</v>
      </c>
      <c r="G147" s="56">
        <v>45688</v>
      </c>
      <c r="H147" s="56">
        <v>44469</v>
      </c>
      <c r="I147" s="57">
        <v>1218</v>
      </c>
      <c r="J147" t="s">
        <v>18</v>
      </c>
      <c r="K147" t="s">
        <v>526</v>
      </c>
      <c r="L147" s="69">
        <v>30236920</v>
      </c>
      <c r="M147" t="s">
        <v>527</v>
      </c>
      <c r="N147" s="56">
        <v>44439</v>
      </c>
      <c r="O147" t="s">
        <v>526</v>
      </c>
    </row>
    <row r="148" spans="2:15">
      <c r="B148">
        <v>100011</v>
      </c>
      <c r="C148" t="s">
        <v>328</v>
      </c>
      <c r="D148" t="s">
        <v>528</v>
      </c>
      <c r="E148" s="52" t="s">
        <v>117</v>
      </c>
      <c r="F148" t="s">
        <v>467</v>
      </c>
      <c r="G148" s="56">
        <v>45688</v>
      </c>
      <c r="H148" s="56">
        <v>45321</v>
      </c>
      <c r="I148" s="57">
        <v>366</v>
      </c>
      <c r="J148" t="s">
        <v>18</v>
      </c>
      <c r="K148" t="s">
        <v>529</v>
      </c>
      <c r="L148" s="69">
        <v>30245014</v>
      </c>
      <c r="M148" t="s">
        <v>530</v>
      </c>
      <c r="N148" s="56">
        <v>45291</v>
      </c>
      <c r="O148" t="s">
        <v>529</v>
      </c>
    </row>
    <row r="149" spans="2:15">
      <c r="B149">
        <v>100011</v>
      </c>
      <c r="C149" t="s">
        <v>328</v>
      </c>
      <c r="D149" t="s">
        <v>531</v>
      </c>
      <c r="E149" s="52" t="s">
        <v>117</v>
      </c>
      <c r="F149" t="s">
        <v>467</v>
      </c>
      <c r="G149" s="56">
        <v>45688</v>
      </c>
      <c r="H149" s="56">
        <v>44925</v>
      </c>
      <c r="I149" s="57">
        <v>762</v>
      </c>
      <c r="J149" t="s">
        <v>18</v>
      </c>
      <c r="K149" t="s">
        <v>532</v>
      </c>
      <c r="L149" s="69">
        <v>31718812</v>
      </c>
      <c r="M149" t="s">
        <v>533</v>
      </c>
      <c r="N149" s="56">
        <v>44895</v>
      </c>
      <c r="O149" t="s">
        <v>532</v>
      </c>
    </row>
    <row r="150" spans="2:15">
      <c r="B150">
        <v>100011</v>
      </c>
      <c r="C150" t="s">
        <v>328</v>
      </c>
      <c r="D150" t="s">
        <v>534</v>
      </c>
      <c r="E150" s="52" t="s">
        <v>117</v>
      </c>
      <c r="F150" t="s">
        <v>467</v>
      </c>
      <c r="G150" s="56">
        <v>45688</v>
      </c>
      <c r="H150" s="56">
        <v>44895</v>
      </c>
      <c r="I150" s="57">
        <v>792</v>
      </c>
      <c r="J150" t="s">
        <v>18</v>
      </c>
      <c r="K150" t="s">
        <v>535</v>
      </c>
      <c r="L150" s="69">
        <v>32362108</v>
      </c>
      <c r="M150" t="s">
        <v>536</v>
      </c>
      <c r="N150" s="56">
        <v>44865</v>
      </c>
      <c r="O150" t="s">
        <v>535</v>
      </c>
    </row>
    <row r="151" spans="2:15">
      <c r="B151">
        <v>100011</v>
      </c>
      <c r="C151" t="s">
        <v>328</v>
      </c>
      <c r="D151" t="s">
        <v>537</v>
      </c>
      <c r="E151" s="52" t="s">
        <v>117</v>
      </c>
      <c r="F151" t="s">
        <v>538</v>
      </c>
      <c r="G151" s="56">
        <v>45688</v>
      </c>
      <c r="H151" s="56">
        <v>44591</v>
      </c>
      <c r="I151" s="57">
        <v>1096</v>
      </c>
      <c r="J151" t="s">
        <v>18</v>
      </c>
      <c r="K151" t="s">
        <v>539</v>
      </c>
      <c r="L151" s="69">
        <v>32365853</v>
      </c>
      <c r="M151" t="s">
        <v>540</v>
      </c>
      <c r="N151" s="56">
        <v>44561</v>
      </c>
      <c r="O151" t="s">
        <v>539</v>
      </c>
    </row>
    <row r="152" spans="2:15">
      <c r="B152">
        <v>100011</v>
      </c>
      <c r="C152" t="s">
        <v>328</v>
      </c>
      <c r="D152" t="s">
        <v>541</v>
      </c>
      <c r="E152" s="52" t="s">
        <v>117</v>
      </c>
      <c r="F152" t="s">
        <v>467</v>
      </c>
      <c r="G152" s="56">
        <v>45688</v>
      </c>
      <c r="H152" s="56">
        <v>44772</v>
      </c>
      <c r="I152" s="57">
        <v>915</v>
      </c>
      <c r="J152" t="s">
        <v>18</v>
      </c>
      <c r="K152" t="s">
        <v>542</v>
      </c>
      <c r="L152" s="69">
        <v>32706454</v>
      </c>
      <c r="M152" t="s">
        <v>543</v>
      </c>
      <c r="N152" s="56">
        <v>44742</v>
      </c>
      <c r="O152" t="s">
        <v>542</v>
      </c>
    </row>
    <row r="153" spans="2:15">
      <c r="B153">
        <v>100011</v>
      </c>
      <c r="C153" t="s">
        <v>328</v>
      </c>
      <c r="D153" t="s">
        <v>544</v>
      </c>
      <c r="E153" s="52" t="s">
        <v>117</v>
      </c>
      <c r="F153" t="s">
        <v>467</v>
      </c>
      <c r="G153" s="56">
        <v>45688</v>
      </c>
      <c r="H153" s="56">
        <v>45046</v>
      </c>
      <c r="I153" s="57">
        <v>641</v>
      </c>
      <c r="J153" t="s">
        <v>18</v>
      </c>
      <c r="K153" t="s">
        <v>545</v>
      </c>
      <c r="L153" s="69">
        <v>32943553</v>
      </c>
      <c r="M153" t="s">
        <v>546</v>
      </c>
      <c r="N153" s="56">
        <v>45016</v>
      </c>
      <c r="O153" t="s">
        <v>545</v>
      </c>
    </row>
    <row r="154" spans="2:15">
      <c r="B154">
        <v>100011</v>
      </c>
      <c r="C154" t="s">
        <v>328</v>
      </c>
      <c r="D154" t="s">
        <v>547</v>
      </c>
      <c r="E154" s="52" t="s">
        <v>117</v>
      </c>
      <c r="F154" t="s">
        <v>467</v>
      </c>
      <c r="G154" s="56">
        <v>45688</v>
      </c>
      <c r="H154" s="56">
        <v>45199</v>
      </c>
      <c r="I154" s="57">
        <v>488</v>
      </c>
      <c r="J154" t="s">
        <v>18</v>
      </c>
      <c r="K154" t="s">
        <v>72</v>
      </c>
      <c r="L154" s="69">
        <v>33312692</v>
      </c>
      <c r="M154" t="s">
        <v>548</v>
      </c>
      <c r="N154" s="56">
        <v>45169</v>
      </c>
      <c r="O154" t="s">
        <v>72</v>
      </c>
    </row>
    <row r="155" spans="2:15">
      <c r="B155">
        <v>100011</v>
      </c>
      <c r="C155" t="s">
        <v>328</v>
      </c>
      <c r="D155" t="s">
        <v>549</v>
      </c>
      <c r="E155" s="52" t="s">
        <v>117</v>
      </c>
      <c r="F155" t="s">
        <v>467</v>
      </c>
      <c r="G155" s="56">
        <v>45688</v>
      </c>
      <c r="H155" s="56">
        <v>45290</v>
      </c>
      <c r="I155" s="57">
        <v>397</v>
      </c>
      <c r="J155" t="s">
        <v>18</v>
      </c>
      <c r="K155" t="s">
        <v>550</v>
      </c>
      <c r="L155" s="69">
        <v>33735479</v>
      </c>
      <c r="M155" t="s">
        <v>551</v>
      </c>
      <c r="N155" s="56">
        <v>45260</v>
      </c>
      <c r="O155" t="s">
        <v>550</v>
      </c>
    </row>
    <row r="156" spans="2:15">
      <c r="B156">
        <v>101398</v>
      </c>
      <c r="C156" t="s">
        <v>413</v>
      </c>
      <c r="D156" t="s">
        <v>552</v>
      </c>
      <c r="E156" s="52" t="s">
        <v>117</v>
      </c>
      <c r="F156" t="s">
        <v>553</v>
      </c>
      <c r="G156" s="56">
        <v>45688</v>
      </c>
      <c r="H156" s="56">
        <v>45534</v>
      </c>
      <c r="I156" s="57">
        <v>154</v>
      </c>
      <c r="J156" t="s">
        <v>18</v>
      </c>
      <c r="K156" t="s">
        <v>554</v>
      </c>
      <c r="L156" s="69">
        <v>33893113</v>
      </c>
      <c r="M156" t="s">
        <v>555</v>
      </c>
      <c r="N156" s="56">
        <v>45504</v>
      </c>
      <c r="O156" t="s">
        <v>554</v>
      </c>
    </row>
    <row r="157" spans="2:15">
      <c r="B157">
        <v>101398</v>
      </c>
      <c r="C157" t="s">
        <v>413</v>
      </c>
      <c r="D157" t="s">
        <v>556</v>
      </c>
      <c r="E157" s="52" t="s">
        <v>117</v>
      </c>
      <c r="F157" t="s">
        <v>557</v>
      </c>
      <c r="G157" s="56">
        <v>45688</v>
      </c>
      <c r="H157" s="56">
        <v>45442</v>
      </c>
      <c r="I157" s="57">
        <v>245</v>
      </c>
      <c r="J157" t="s">
        <v>18</v>
      </c>
      <c r="K157" t="s">
        <v>558</v>
      </c>
      <c r="L157" s="69">
        <v>34063296</v>
      </c>
      <c r="M157" t="s">
        <v>557</v>
      </c>
      <c r="N157" s="56">
        <v>45412</v>
      </c>
      <c r="O157" t="s">
        <v>558</v>
      </c>
    </row>
    <row r="158" spans="2:15">
      <c r="B158">
        <v>101398</v>
      </c>
      <c r="C158" t="s">
        <v>413</v>
      </c>
      <c r="D158" t="s">
        <v>559</v>
      </c>
      <c r="E158" s="52" t="s">
        <v>117</v>
      </c>
      <c r="F158" t="s">
        <v>560</v>
      </c>
      <c r="G158" s="56">
        <v>45688</v>
      </c>
      <c r="H158" s="56">
        <v>45387</v>
      </c>
      <c r="I158" s="57">
        <v>300</v>
      </c>
      <c r="J158" t="s">
        <v>18</v>
      </c>
      <c r="K158" t="s">
        <v>468</v>
      </c>
      <c r="L158" s="69">
        <v>34109490</v>
      </c>
      <c r="M158" t="s">
        <v>560</v>
      </c>
      <c r="N158" s="56">
        <v>45357</v>
      </c>
      <c r="O158" t="s">
        <v>468</v>
      </c>
    </row>
    <row r="159" spans="2:15">
      <c r="B159">
        <v>100011</v>
      </c>
      <c r="C159" t="s">
        <v>328</v>
      </c>
      <c r="D159" t="s">
        <v>561</v>
      </c>
      <c r="E159" s="52" t="s">
        <v>117</v>
      </c>
      <c r="F159" t="s">
        <v>467</v>
      </c>
      <c r="G159" s="56">
        <v>45688</v>
      </c>
      <c r="H159" s="56">
        <v>44803</v>
      </c>
      <c r="I159" s="57">
        <v>884</v>
      </c>
      <c r="J159" t="s">
        <v>18</v>
      </c>
      <c r="K159" t="s">
        <v>562</v>
      </c>
      <c r="L159" s="69">
        <v>34615264</v>
      </c>
      <c r="M159" t="s">
        <v>563</v>
      </c>
      <c r="N159" s="56">
        <v>44773</v>
      </c>
      <c r="O159" t="s">
        <v>562</v>
      </c>
    </row>
    <row r="160" spans="2:15">
      <c r="B160">
        <v>100011</v>
      </c>
      <c r="C160" t="s">
        <v>328</v>
      </c>
      <c r="D160" t="s">
        <v>564</v>
      </c>
      <c r="E160" s="52" t="s">
        <v>117</v>
      </c>
      <c r="F160" t="s">
        <v>511</v>
      </c>
      <c r="G160" s="56">
        <v>45688</v>
      </c>
      <c r="H160" s="56">
        <v>44499</v>
      </c>
      <c r="I160" s="57">
        <v>1188</v>
      </c>
      <c r="J160" t="s">
        <v>18</v>
      </c>
      <c r="K160" t="s">
        <v>565</v>
      </c>
      <c r="L160" s="69">
        <v>34949864</v>
      </c>
      <c r="M160" t="s">
        <v>566</v>
      </c>
      <c r="N160" s="56">
        <v>44469</v>
      </c>
      <c r="O160" t="s">
        <v>565</v>
      </c>
    </row>
    <row r="161" spans="2:15">
      <c r="B161">
        <v>100011</v>
      </c>
      <c r="C161" t="s">
        <v>328</v>
      </c>
      <c r="D161" t="s">
        <v>567</v>
      </c>
      <c r="E161" s="52" t="s">
        <v>117</v>
      </c>
      <c r="F161" t="s">
        <v>568</v>
      </c>
      <c r="G161" s="56">
        <v>45688</v>
      </c>
      <c r="H161" s="56">
        <v>44702</v>
      </c>
      <c r="I161" s="57">
        <v>985</v>
      </c>
      <c r="J161" t="s">
        <v>18</v>
      </c>
      <c r="K161" t="s">
        <v>519</v>
      </c>
      <c r="L161" s="69">
        <v>35316000</v>
      </c>
      <c r="M161" t="s">
        <v>569</v>
      </c>
      <c r="N161" s="56">
        <v>44672</v>
      </c>
      <c r="O161" t="s">
        <v>519</v>
      </c>
    </row>
    <row r="162" spans="2:15">
      <c r="B162">
        <v>100011</v>
      </c>
      <c r="C162" t="s">
        <v>328</v>
      </c>
      <c r="D162" t="s">
        <v>570</v>
      </c>
      <c r="E162" s="52" t="s">
        <v>117</v>
      </c>
      <c r="F162" t="s">
        <v>571</v>
      </c>
      <c r="G162" s="56">
        <v>45688</v>
      </c>
      <c r="H162" s="56">
        <v>44735</v>
      </c>
      <c r="I162" s="57">
        <v>952</v>
      </c>
      <c r="J162" t="s">
        <v>18</v>
      </c>
      <c r="K162" t="s">
        <v>572</v>
      </c>
      <c r="L162" s="69">
        <v>35316000</v>
      </c>
      <c r="M162" t="s">
        <v>571</v>
      </c>
      <c r="N162" s="56">
        <v>44705</v>
      </c>
      <c r="O162" t="s">
        <v>572</v>
      </c>
    </row>
    <row r="163" spans="2:15">
      <c r="B163">
        <v>100011</v>
      </c>
      <c r="C163" t="s">
        <v>328</v>
      </c>
      <c r="D163" t="s">
        <v>573</v>
      </c>
      <c r="E163" s="52" t="s">
        <v>117</v>
      </c>
      <c r="F163" t="s">
        <v>574</v>
      </c>
      <c r="G163" s="56">
        <v>45688</v>
      </c>
      <c r="H163" s="56">
        <v>44772</v>
      </c>
      <c r="I163" s="57">
        <v>915</v>
      </c>
      <c r="J163" t="s">
        <v>18</v>
      </c>
      <c r="K163" t="s">
        <v>575</v>
      </c>
      <c r="L163" s="69">
        <v>35316000</v>
      </c>
      <c r="M163" t="s">
        <v>576</v>
      </c>
      <c r="N163" s="56">
        <v>44742</v>
      </c>
      <c r="O163" t="s">
        <v>575</v>
      </c>
    </row>
    <row r="164" spans="2:15">
      <c r="B164">
        <v>100011</v>
      </c>
      <c r="C164" t="s">
        <v>328</v>
      </c>
      <c r="D164" t="s">
        <v>577</v>
      </c>
      <c r="E164" s="52" t="s">
        <v>117</v>
      </c>
      <c r="F164" t="s">
        <v>578</v>
      </c>
      <c r="G164" s="56">
        <v>45688</v>
      </c>
      <c r="H164" s="56">
        <v>44681</v>
      </c>
      <c r="I164" s="57">
        <v>1006</v>
      </c>
      <c r="J164" t="s">
        <v>18</v>
      </c>
      <c r="K164" t="s">
        <v>579</v>
      </c>
      <c r="L164" s="69">
        <v>35397007</v>
      </c>
      <c r="M164" t="s">
        <v>580</v>
      </c>
      <c r="N164" s="56">
        <v>44651</v>
      </c>
      <c r="O164" t="s">
        <v>579</v>
      </c>
    </row>
    <row r="165" spans="2:15">
      <c r="B165">
        <v>100011</v>
      </c>
      <c r="C165" t="s">
        <v>328</v>
      </c>
      <c r="D165" t="s">
        <v>581</v>
      </c>
      <c r="E165" s="52" t="s">
        <v>117</v>
      </c>
      <c r="F165" t="s">
        <v>467</v>
      </c>
      <c r="G165" s="56">
        <v>45688</v>
      </c>
      <c r="H165" s="56">
        <v>45107</v>
      </c>
      <c r="I165" s="57">
        <v>580</v>
      </c>
      <c r="J165" t="s">
        <v>18</v>
      </c>
      <c r="K165" t="s">
        <v>582</v>
      </c>
      <c r="L165" s="69">
        <v>35930258</v>
      </c>
      <c r="M165" t="s">
        <v>583</v>
      </c>
      <c r="N165" s="56">
        <v>45077</v>
      </c>
      <c r="O165" t="s">
        <v>582</v>
      </c>
    </row>
    <row r="166" spans="2:15">
      <c r="B166">
        <v>100011</v>
      </c>
      <c r="C166" t="s">
        <v>328</v>
      </c>
      <c r="D166" t="s">
        <v>584</v>
      </c>
      <c r="E166" s="52" t="s">
        <v>117</v>
      </c>
      <c r="F166" t="s">
        <v>467</v>
      </c>
      <c r="G166" s="56">
        <v>45688</v>
      </c>
      <c r="H166" s="56">
        <v>44834</v>
      </c>
      <c r="I166" s="57">
        <v>853</v>
      </c>
      <c r="J166" t="s">
        <v>18</v>
      </c>
      <c r="K166" t="s">
        <v>585</v>
      </c>
      <c r="L166" s="69">
        <v>36058316</v>
      </c>
      <c r="M166" t="s">
        <v>586</v>
      </c>
      <c r="N166" s="56">
        <v>44804</v>
      </c>
      <c r="O166" t="s">
        <v>585</v>
      </c>
    </row>
    <row r="167" spans="2:15">
      <c r="B167">
        <v>100011</v>
      </c>
      <c r="C167" t="s">
        <v>328</v>
      </c>
      <c r="D167" t="s">
        <v>587</v>
      </c>
      <c r="E167" s="52" t="s">
        <v>117</v>
      </c>
      <c r="F167" t="s">
        <v>467</v>
      </c>
      <c r="G167" s="56">
        <v>45688</v>
      </c>
      <c r="H167" s="56">
        <v>45137</v>
      </c>
      <c r="I167" s="57">
        <v>550</v>
      </c>
      <c r="J167" t="s">
        <v>18</v>
      </c>
      <c r="K167" t="s">
        <v>588</v>
      </c>
      <c r="L167" s="69">
        <v>36680149</v>
      </c>
      <c r="M167" t="s">
        <v>589</v>
      </c>
      <c r="N167" s="56">
        <v>45107</v>
      </c>
      <c r="O167" t="s">
        <v>588</v>
      </c>
    </row>
    <row r="168" spans="2:15">
      <c r="B168">
        <v>101398</v>
      </c>
      <c r="C168" t="s">
        <v>413</v>
      </c>
      <c r="D168" t="s">
        <v>590</v>
      </c>
      <c r="E168" s="52" t="s">
        <v>117</v>
      </c>
      <c r="F168" t="s">
        <v>591</v>
      </c>
      <c r="G168" s="56">
        <v>45688</v>
      </c>
      <c r="H168" s="56">
        <v>45503</v>
      </c>
      <c r="I168" s="57">
        <v>184</v>
      </c>
      <c r="J168" t="s">
        <v>18</v>
      </c>
      <c r="K168" t="s">
        <v>592</v>
      </c>
      <c r="L168" s="69">
        <v>38621513</v>
      </c>
      <c r="M168" t="s">
        <v>591</v>
      </c>
      <c r="N168" s="56">
        <v>45473</v>
      </c>
      <c r="O168" t="s">
        <v>592</v>
      </c>
    </row>
    <row r="169" spans="2:15">
      <c r="B169">
        <v>100011</v>
      </c>
      <c r="C169" t="s">
        <v>328</v>
      </c>
      <c r="D169" t="s">
        <v>593</v>
      </c>
      <c r="E169" s="52" t="s">
        <v>117</v>
      </c>
      <c r="F169" t="s">
        <v>467</v>
      </c>
      <c r="G169" s="56">
        <v>45688</v>
      </c>
      <c r="H169" s="56">
        <v>44987</v>
      </c>
      <c r="I169" s="57">
        <v>700</v>
      </c>
      <c r="J169" t="s">
        <v>18</v>
      </c>
      <c r="K169" t="s">
        <v>594</v>
      </c>
      <c r="L169" s="69">
        <v>40550195</v>
      </c>
      <c r="M169" t="s">
        <v>595</v>
      </c>
      <c r="N169" s="56">
        <v>44957</v>
      </c>
      <c r="O169" t="s">
        <v>594</v>
      </c>
    </row>
    <row r="170" spans="2:15">
      <c r="B170">
        <v>100011</v>
      </c>
      <c r="C170" t="s">
        <v>328</v>
      </c>
      <c r="D170" t="s">
        <v>596</v>
      </c>
      <c r="E170" s="52" t="s">
        <v>117</v>
      </c>
      <c r="F170" t="s">
        <v>467</v>
      </c>
      <c r="G170" s="56">
        <v>45688</v>
      </c>
      <c r="H170" s="56">
        <v>44956</v>
      </c>
      <c r="I170" s="57">
        <v>731</v>
      </c>
      <c r="J170" t="s">
        <v>18</v>
      </c>
      <c r="K170" t="s">
        <v>597</v>
      </c>
      <c r="L170" s="69">
        <v>40673794</v>
      </c>
      <c r="M170" t="s">
        <v>598</v>
      </c>
      <c r="N170" s="56">
        <v>44926</v>
      </c>
      <c r="O170" t="s">
        <v>597</v>
      </c>
    </row>
    <row r="171" spans="2:15">
      <c r="B171">
        <v>100011</v>
      </c>
      <c r="C171" t="s">
        <v>328</v>
      </c>
      <c r="D171" t="s">
        <v>599</v>
      </c>
      <c r="E171" s="52" t="s">
        <v>117</v>
      </c>
      <c r="F171" t="s">
        <v>467</v>
      </c>
      <c r="G171" s="56">
        <v>45688</v>
      </c>
      <c r="H171" s="56">
        <v>44711</v>
      </c>
      <c r="I171" s="57">
        <v>976</v>
      </c>
      <c r="J171" t="s">
        <v>18</v>
      </c>
      <c r="K171" t="s">
        <v>46</v>
      </c>
      <c r="L171" s="69">
        <v>43215521</v>
      </c>
      <c r="M171" t="s">
        <v>600</v>
      </c>
      <c r="N171" s="56">
        <v>44681</v>
      </c>
      <c r="O171" t="s">
        <v>46</v>
      </c>
    </row>
    <row r="172" spans="2:15">
      <c r="B172">
        <v>100011</v>
      </c>
      <c r="C172" t="s">
        <v>328</v>
      </c>
      <c r="D172" t="s">
        <v>601</v>
      </c>
      <c r="E172" s="52" t="s">
        <v>117</v>
      </c>
      <c r="F172" t="s">
        <v>467</v>
      </c>
      <c r="G172" s="56">
        <v>45688</v>
      </c>
      <c r="H172" s="56">
        <v>44864</v>
      </c>
      <c r="I172" s="57">
        <v>823</v>
      </c>
      <c r="J172" t="s">
        <v>18</v>
      </c>
      <c r="K172" t="s">
        <v>602</v>
      </c>
      <c r="L172" s="69">
        <v>43857811</v>
      </c>
      <c r="M172" t="s">
        <v>603</v>
      </c>
      <c r="N172" s="56">
        <v>44834</v>
      </c>
      <c r="O172" t="s">
        <v>602</v>
      </c>
    </row>
    <row r="173" spans="2:15">
      <c r="B173">
        <v>100011</v>
      </c>
      <c r="C173" t="s">
        <v>328</v>
      </c>
      <c r="D173" t="s">
        <v>604</v>
      </c>
      <c r="E173" s="52" t="s">
        <v>117</v>
      </c>
      <c r="F173" t="s">
        <v>467</v>
      </c>
      <c r="G173" s="56">
        <v>45688</v>
      </c>
      <c r="H173" s="56">
        <v>44772</v>
      </c>
      <c r="I173" s="57">
        <v>915</v>
      </c>
      <c r="J173" t="s">
        <v>18</v>
      </c>
      <c r="K173" t="s">
        <v>605</v>
      </c>
      <c r="L173" s="69">
        <v>45689000</v>
      </c>
      <c r="M173" t="s">
        <v>606</v>
      </c>
      <c r="N173" s="56">
        <v>44742</v>
      </c>
      <c r="O173" t="s">
        <v>605</v>
      </c>
    </row>
    <row r="174" spans="2:15">
      <c r="B174">
        <v>100011</v>
      </c>
      <c r="C174" t="s">
        <v>328</v>
      </c>
      <c r="D174" t="s">
        <v>607</v>
      </c>
      <c r="E174" s="52" t="s">
        <v>117</v>
      </c>
      <c r="F174" t="s">
        <v>608</v>
      </c>
      <c r="G174" s="56">
        <v>45688</v>
      </c>
      <c r="H174" s="56">
        <v>44553</v>
      </c>
      <c r="I174" s="57">
        <v>1134</v>
      </c>
      <c r="J174" t="s">
        <v>18</v>
      </c>
      <c r="K174" t="s">
        <v>609</v>
      </c>
      <c r="L174" s="69">
        <v>46656000</v>
      </c>
      <c r="M174" t="s">
        <v>608</v>
      </c>
      <c r="N174" s="56">
        <v>44523</v>
      </c>
      <c r="O174" t="s">
        <v>609</v>
      </c>
    </row>
    <row r="175" spans="2:15">
      <c r="B175">
        <v>100011</v>
      </c>
      <c r="C175" t="s">
        <v>328</v>
      </c>
      <c r="D175" t="s">
        <v>610</v>
      </c>
      <c r="E175" s="52" t="s">
        <v>117</v>
      </c>
      <c r="F175" t="s">
        <v>611</v>
      </c>
      <c r="G175" s="56">
        <v>45688</v>
      </c>
      <c r="H175" s="56">
        <v>44538</v>
      </c>
      <c r="I175" s="57">
        <v>1149</v>
      </c>
      <c r="J175" t="s">
        <v>18</v>
      </c>
      <c r="K175" t="s">
        <v>612</v>
      </c>
      <c r="L175" s="69">
        <v>46656000</v>
      </c>
      <c r="M175" t="s">
        <v>611</v>
      </c>
      <c r="N175" s="56">
        <v>44508</v>
      </c>
      <c r="O175" t="s">
        <v>612</v>
      </c>
    </row>
    <row r="176" spans="2:15">
      <c r="B176">
        <v>100712</v>
      </c>
      <c r="C176" t="s">
        <v>613</v>
      </c>
      <c r="D176" t="s">
        <v>614</v>
      </c>
      <c r="E176" s="52" t="s">
        <v>117</v>
      </c>
      <c r="F176" t="s">
        <v>615</v>
      </c>
      <c r="G176" s="56">
        <v>45688</v>
      </c>
      <c r="H176" s="56">
        <v>45687</v>
      </c>
      <c r="I176" s="57">
        <v>-7</v>
      </c>
      <c r="J176" t="s">
        <v>18</v>
      </c>
      <c r="K176" t="s">
        <v>616</v>
      </c>
      <c r="L176" s="69">
        <v>51407763</v>
      </c>
      <c r="M176" t="s">
        <v>615</v>
      </c>
      <c r="N176" s="56">
        <v>45657</v>
      </c>
      <c r="O176" t="s">
        <v>616</v>
      </c>
    </row>
    <row r="177" spans="2:15">
      <c r="B177">
        <v>100011</v>
      </c>
      <c r="C177" t="s">
        <v>328</v>
      </c>
      <c r="D177" t="s">
        <v>617</v>
      </c>
      <c r="E177" s="52" t="s">
        <v>117</v>
      </c>
      <c r="F177" t="s">
        <v>618</v>
      </c>
      <c r="G177" s="56">
        <v>45688</v>
      </c>
      <c r="H177" s="56">
        <v>44622</v>
      </c>
      <c r="I177" s="57">
        <v>1065</v>
      </c>
      <c r="J177" t="s">
        <v>18</v>
      </c>
      <c r="K177" t="s">
        <v>619</v>
      </c>
      <c r="L177" s="69">
        <v>56139755</v>
      </c>
      <c r="M177" t="s">
        <v>620</v>
      </c>
      <c r="N177" s="56">
        <v>44592</v>
      </c>
      <c r="O177" t="s">
        <v>619</v>
      </c>
    </row>
    <row r="178" spans="2:15">
      <c r="B178">
        <v>101398</v>
      </c>
      <c r="C178" t="s">
        <v>413</v>
      </c>
      <c r="D178" t="s">
        <v>621</v>
      </c>
      <c r="E178" s="52" t="s">
        <v>117</v>
      </c>
      <c r="F178" t="s">
        <v>622</v>
      </c>
      <c r="G178" s="56">
        <v>45688</v>
      </c>
      <c r="H178" s="56">
        <v>45565</v>
      </c>
      <c r="I178" s="57">
        <v>123</v>
      </c>
      <c r="J178" t="s">
        <v>18</v>
      </c>
      <c r="K178" t="s">
        <v>623</v>
      </c>
      <c r="L178" s="69">
        <v>59655814</v>
      </c>
      <c r="M178" t="s">
        <v>624</v>
      </c>
      <c r="N178" s="56">
        <v>45535</v>
      </c>
      <c r="O178" t="s">
        <v>623</v>
      </c>
    </row>
    <row r="179" spans="2:15">
      <c r="B179">
        <v>100011</v>
      </c>
      <c r="C179" t="s">
        <v>328</v>
      </c>
      <c r="D179" t="s">
        <v>625</v>
      </c>
      <c r="E179" s="52" t="s">
        <v>117</v>
      </c>
      <c r="F179" t="s">
        <v>626</v>
      </c>
      <c r="G179" s="56">
        <v>45688</v>
      </c>
      <c r="H179" s="56">
        <v>44895</v>
      </c>
      <c r="I179" s="57">
        <v>792</v>
      </c>
      <c r="J179" t="s">
        <v>18</v>
      </c>
      <c r="K179" t="s">
        <v>627</v>
      </c>
      <c r="L179" s="69">
        <v>85394035</v>
      </c>
      <c r="M179" t="s">
        <v>628</v>
      </c>
      <c r="N179" s="56">
        <v>44865</v>
      </c>
      <c r="O179" t="s">
        <v>627</v>
      </c>
    </row>
    <row r="180" spans="2:15">
      <c r="B180">
        <v>101398</v>
      </c>
      <c r="C180" t="s">
        <v>413</v>
      </c>
      <c r="D180" t="s">
        <v>629</v>
      </c>
      <c r="E180" s="52" t="s">
        <v>117</v>
      </c>
      <c r="F180" t="s">
        <v>630</v>
      </c>
      <c r="G180" s="56">
        <v>45688</v>
      </c>
      <c r="H180" s="56">
        <v>44160</v>
      </c>
      <c r="I180" s="57">
        <v>1527</v>
      </c>
      <c r="J180" t="s">
        <v>18</v>
      </c>
      <c r="K180" t="s">
        <v>631</v>
      </c>
      <c r="L180" s="69">
        <v>148351500</v>
      </c>
      <c r="M180" t="s">
        <v>632</v>
      </c>
      <c r="N180" s="56">
        <v>44130</v>
      </c>
      <c r="O180" t="s">
        <v>631</v>
      </c>
    </row>
    <row r="181" spans="2:15">
      <c r="B181">
        <v>100011</v>
      </c>
      <c r="C181" t="s">
        <v>328</v>
      </c>
      <c r="D181" t="s">
        <v>633</v>
      </c>
      <c r="E181" s="52" t="s">
        <v>117</v>
      </c>
      <c r="F181" t="s">
        <v>634</v>
      </c>
      <c r="G181" s="56">
        <v>45688</v>
      </c>
      <c r="H181" s="56">
        <v>44720</v>
      </c>
      <c r="I181" s="57">
        <v>967</v>
      </c>
      <c r="J181" t="s">
        <v>18</v>
      </c>
      <c r="K181" t="s">
        <v>635</v>
      </c>
      <c r="L181" s="69">
        <v>328511368</v>
      </c>
      <c r="M181" t="s">
        <v>636</v>
      </c>
      <c r="N181" s="56">
        <v>44690</v>
      </c>
      <c r="O181" t="s">
        <v>635</v>
      </c>
    </row>
    <row r="182" spans="2:15">
      <c r="B182">
        <v>100011</v>
      </c>
      <c r="C182" t="s">
        <v>328</v>
      </c>
      <c r="D182" t="s">
        <v>637</v>
      </c>
      <c r="E182" s="52" t="s">
        <v>117</v>
      </c>
      <c r="F182" t="s">
        <v>638</v>
      </c>
      <c r="G182" s="56">
        <v>45688</v>
      </c>
      <c r="H182" s="56">
        <v>45199</v>
      </c>
      <c r="I182" s="57">
        <v>488</v>
      </c>
      <c r="J182" t="s">
        <v>18</v>
      </c>
      <c r="K182" t="s">
        <v>639</v>
      </c>
      <c r="L182" s="69">
        <v>328511368</v>
      </c>
      <c r="M182" t="s">
        <v>640</v>
      </c>
      <c r="N182" s="56">
        <v>45169</v>
      </c>
      <c r="O182" t="s">
        <v>639</v>
      </c>
    </row>
    <row r="183" spans="2:15">
      <c r="B183">
        <v>101798</v>
      </c>
      <c r="C183" t="s">
        <v>641</v>
      </c>
      <c r="D183" t="s">
        <v>642</v>
      </c>
      <c r="E183" s="52" t="s">
        <v>117</v>
      </c>
      <c r="F183" t="s">
        <v>643</v>
      </c>
      <c r="G183" s="56">
        <v>45688</v>
      </c>
      <c r="H183" s="56">
        <v>45658</v>
      </c>
      <c r="I183" s="57">
        <v>29</v>
      </c>
      <c r="J183" t="s">
        <v>18</v>
      </c>
      <c r="K183" t="s">
        <v>644</v>
      </c>
      <c r="L183" s="69">
        <v>477085312</v>
      </c>
      <c r="M183" t="s">
        <v>645</v>
      </c>
      <c r="N183" s="56">
        <v>45628</v>
      </c>
      <c r="O183" t="s">
        <v>644</v>
      </c>
    </row>
    <row r="184" spans="2:15">
      <c r="B184">
        <v>100011</v>
      </c>
      <c r="C184" t="s">
        <v>328</v>
      </c>
      <c r="D184" t="s">
        <v>646</v>
      </c>
      <c r="E184" s="52" t="s">
        <v>117</v>
      </c>
      <c r="F184" t="s">
        <v>647</v>
      </c>
      <c r="G184" s="56">
        <v>45688</v>
      </c>
      <c r="H184" s="56">
        <v>44505</v>
      </c>
      <c r="I184" s="57">
        <v>1182</v>
      </c>
      <c r="J184" t="s">
        <v>18</v>
      </c>
      <c r="K184" t="s">
        <v>648</v>
      </c>
      <c r="L184" s="69">
        <v>650517560</v>
      </c>
      <c r="M184" t="s">
        <v>647</v>
      </c>
      <c r="N184" s="56">
        <v>44475</v>
      </c>
      <c r="O184" t="s">
        <v>648</v>
      </c>
    </row>
    <row r="185" spans="2:15">
      <c r="B185">
        <v>101398</v>
      </c>
      <c r="C185" t="s">
        <v>413</v>
      </c>
      <c r="D185" t="s">
        <v>649</v>
      </c>
      <c r="E185" s="52" t="s">
        <v>117</v>
      </c>
      <c r="F185" t="s">
        <v>650</v>
      </c>
      <c r="G185" s="56">
        <v>45688</v>
      </c>
      <c r="H185" s="56">
        <v>44665</v>
      </c>
      <c r="I185" s="57">
        <v>1022</v>
      </c>
      <c r="J185" t="s">
        <v>18</v>
      </c>
      <c r="K185" t="s">
        <v>651</v>
      </c>
      <c r="L185" s="69">
        <v>1226045455</v>
      </c>
      <c r="M185" t="s">
        <v>650</v>
      </c>
      <c r="N185" s="56">
        <v>44635</v>
      </c>
      <c r="O185" t="s">
        <v>651</v>
      </c>
    </row>
    <row r="186" spans="2:15">
      <c r="B186">
        <v>101118</v>
      </c>
      <c r="C186" t="s">
        <v>652</v>
      </c>
      <c r="D186" t="s">
        <v>653</v>
      </c>
      <c r="E186" s="52" t="s">
        <v>42</v>
      </c>
      <c r="F186" t="s">
        <v>654</v>
      </c>
      <c r="G186" s="56">
        <v>45691</v>
      </c>
      <c r="H186" s="56">
        <v>45687</v>
      </c>
      <c r="I186" s="57">
        <v>4</v>
      </c>
      <c r="J186" t="s">
        <v>18</v>
      </c>
      <c r="K186" t="s">
        <v>655</v>
      </c>
      <c r="L186" s="69">
        <v>1748142</v>
      </c>
      <c r="M186" t="s">
        <v>656</v>
      </c>
      <c r="N186" s="56">
        <v>45657</v>
      </c>
      <c r="O186" t="s">
        <v>655</v>
      </c>
    </row>
    <row r="187" spans="2:15">
      <c r="B187">
        <v>101118</v>
      </c>
      <c r="C187" t="s">
        <v>652</v>
      </c>
      <c r="D187" t="s">
        <v>657</v>
      </c>
      <c r="E187" s="52" t="s">
        <v>42</v>
      </c>
      <c r="F187" t="s">
        <v>654</v>
      </c>
      <c r="G187" s="56">
        <v>45691</v>
      </c>
      <c r="H187" s="56">
        <v>45687</v>
      </c>
      <c r="I187" s="57">
        <v>4</v>
      </c>
      <c r="J187" t="s">
        <v>18</v>
      </c>
      <c r="K187" t="s">
        <v>658</v>
      </c>
      <c r="L187" s="69">
        <v>42659766</v>
      </c>
      <c r="M187" t="s">
        <v>659</v>
      </c>
      <c r="N187" s="56">
        <v>45657</v>
      </c>
      <c r="O187" t="s">
        <v>658</v>
      </c>
    </row>
    <row r="188" spans="2:15">
      <c r="B188">
        <v>100001</v>
      </c>
      <c r="C188" t="s">
        <v>230</v>
      </c>
      <c r="D188" t="s">
        <v>660</v>
      </c>
      <c r="E188" s="52" t="s">
        <v>16</v>
      </c>
      <c r="F188" t="s">
        <v>17</v>
      </c>
      <c r="G188" s="56">
        <v>45692</v>
      </c>
      <c r="H188" s="56">
        <v>45687</v>
      </c>
      <c r="I188" s="57">
        <v>5</v>
      </c>
      <c r="J188" t="s">
        <v>18</v>
      </c>
      <c r="K188" t="s">
        <v>661</v>
      </c>
      <c r="L188" s="69">
        <v>11222283</v>
      </c>
      <c r="M188" t="s">
        <v>662</v>
      </c>
      <c r="N188" s="56">
        <v>45657</v>
      </c>
      <c r="O188" t="s">
        <v>661</v>
      </c>
    </row>
    <row r="189" spans="2:15">
      <c r="B189">
        <v>100797</v>
      </c>
      <c r="C189" t="s">
        <v>70</v>
      </c>
      <c r="D189" t="s">
        <v>663</v>
      </c>
      <c r="E189" s="52" t="s">
        <v>16</v>
      </c>
      <c r="F189" t="s">
        <v>17</v>
      </c>
      <c r="G189" s="56">
        <v>45694</v>
      </c>
      <c r="H189" s="56">
        <v>45687</v>
      </c>
      <c r="I189" s="57">
        <v>7</v>
      </c>
      <c r="J189" t="s">
        <v>18</v>
      </c>
      <c r="K189" t="s">
        <v>664</v>
      </c>
      <c r="L189" s="69">
        <v>20477293</v>
      </c>
      <c r="M189" t="s">
        <v>665</v>
      </c>
      <c r="N189" s="56">
        <v>45657</v>
      </c>
      <c r="O189" t="s">
        <v>664</v>
      </c>
    </row>
    <row r="190" spans="2:15">
      <c r="B190">
        <v>100028</v>
      </c>
      <c r="C190" t="s">
        <v>29</v>
      </c>
      <c r="D190" t="s">
        <v>666</v>
      </c>
      <c r="E190" s="52" t="s">
        <v>16</v>
      </c>
      <c r="F190" t="s">
        <v>17</v>
      </c>
      <c r="G190" s="56">
        <v>45700</v>
      </c>
      <c r="H190" s="56">
        <v>45718</v>
      </c>
      <c r="I190" s="57">
        <v>-18</v>
      </c>
      <c r="J190" t="s">
        <v>18</v>
      </c>
      <c r="K190" t="s">
        <v>667</v>
      </c>
      <c r="L190" s="69">
        <v>3002416</v>
      </c>
      <c r="M190" t="s">
        <v>668</v>
      </c>
      <c r="N190" s="56">
        <v>45688</v>
      </c>
      <c r="O190" t="s">
        <v>667</v>
      </c>
    </row>
    <row r="191" spans="2:15">
      <c r="B191">
        <v>101284</v>
      </c>
      <c r="C191" t="s">
        <v>669</v>
      </c>
      <c r="D191" t="s">
        <v>670</v>
      </c>
      <c r="E191" s="52" t="s">
        <v>16</v>
      </c>
      <c r="F191" t="s">
        <v>17</v>
      </c>
      <c r="G191" s="56">
        <v>45702</v>
      </c>
      <c r="H191" s="56">
        <v>45687</v>
      </c>
      <c r="I191" s="57">
        <v>15</v>
      </c>
      <c r="J191" t="s">
        <v>18</v>
      </c>
      <c r="K191" t="s">
        <v>671</v>
      </c>
      <c r="L191" s="69">
        <v>348915</v>
      </c>
      <c r="M191" t="s">
        <v>672</v>
      </c>
      <c r="N191" s="56">
        <v>45657</v>
      </c>
      <c r="O191" t="s">
        <v>671</v>
      </c>
    </row>
    <row r="192" spans="2:15">
      <c r="B192">
        <v>100004</v>
      </c>
      <c r="C192" t="s">
        <v>673</v>
      </c>
      <c r="D192" t="s">
        <v>674</v>
      </c>
      <c r="E192" s="52" t="s">
        <v>16</v>
      </c>
      <c r="F192" t="s">
        <v>17</v>
      </c>
      <c r="G192" s="56">
        <v>45702</v>
      </c>
      <c r="H192" s="56">
        <v>45626</v>
      </c>
      <c r="I192" s="57">
        <v>76</v>
      </c>
      <c r="J192" t="s">
        <v>18</v>
      </c>
      <c r="K192" t="s">
        <v>675</v>
      </c>
      <c r="L192" s="69">
        <v>778050</v>
      </c>
      <c r="M192" t="s">
        <v>676</v>
      </c>
      <c r="N192" s="56">
        <v>45596</v>
      </c>
      <c r="O192" t="s">
        <v>675</v>
      </c>
    </row>
    <row r="193" spans="2:15">
      <c r="B193">
        <v>100004</v>
      </c>
      <c r="C193" t="s">
        <v>673</v>
      </c>
      <c r="D193" t="s">
        <v>677</v>
      </c>
      <c r="E193" s="52" t="s">
        <v>16</v>
      </c>
      <c r="F193" t="s">
        <v>17</v>
      </c>
      <c r="G193" s="56">
        <v>45702</v>
      </c>
      <c r="H193" s="56">
        <v>45656</v>
      </c>
      <c r="I193" s="57">
        <v>46</v>
      </c>
      <c r="J193" t="s">
        <v>18</v>
      </c>
      <c r="K193" t="s">
        <v>678</v>
      </c>
      <c r="L193" s="69">
        <v>848250</v>
      </c>
      <c r="M193" t="s">
        <v>679</v>
      </c>
      <c r="N193" s="56">
        <v>45626</v>
      </c>
      <c r="O193" t="s">
        <v>678</v>
      </c>
    </row>
    <row r="194" spans="2:15">
      <c r="B194">
        <v>100004</v>
      </c>
      <c r="C194" t="s">
        <v>673</v>
      </c>
      <c r="D194" t="s">
        <v>680</v>
      </c>
      <c r="E194" s="52" t="s">
        <v>16</v>
      </c>
      <c r="F194" t="s">
        <v>17</v>
      </c>
      <c r="G194" s="56">
        <v>45702</v>
      </c>
      <c r="H194" s="56">
        <v>45626</v>
      </c>
      <c r="I194" s="57">
        <v>76</v>
      </c>
      <c r="J194" t="s">
        <v>18</v>
      </c>
      <c r="K194" t="s">
        <v>681</v>
      </c>
      <c r="L194" s="69">
        <v>6615776</v>
      </c>
      <c r="M194" t="s">
        <v>682</v>
      </c>
      <c r="N194" s="56">
        <v>45596</v>
      </c>
      <c r="O194" t="s">
        <v>681</v>
      </c>
    </row>
    <row r="195" spans="2:15">
      <c r="B195">
        <v>100004</v>
      </c>
      <c r="C195" t="s">
        <v>673</v>
      </c>
      <c r="D195" t="s">
        <v>683</v>
      </c>
      <c r="E195" s="52" t="s">
        <v>16</v>
      </c>
      <c r="F195" t="s">
        <v>17</v>
      </c>
      <c r="G195" s="56">
        <v>45702</v>
      </c>
      <c r="H195" s="56">
        <v>45656</v>
      </c>
      <c r="I195" s="57">
        <v>46</v>
      </c>
      <c r="J195" t="s">
        <v>18</v>
      </c>
      <c r="K195" t="s">
        <v>684</v>
      </c>
      <c r="L195" s="69">
        <v>6615776</v>
      </c>
      <c r="M195" t="s">
        <v>685</v>
      </c>
      <c r="N195" s="56">
        <v>45626</v>
      </c>
      <c r="O195" t="s">
        <v>684</v>
      </c>
    </row>
    <row r="196" spans="2:15">
      <c r="B196">
        <v>100004</v>
      </c>
      <c r="C196" t="s">
        <v>673</v>
      </c>
      <c r="D196" t="s">
        <v>686</v>
      </c>
      <c r="E196" s="52" t="s">
        <v>16</v>
      </c>
      <c r="F196" t="s">
        <v>17</v>
      </c>
      <c r="G196" s="56">
        <v>45702</v>
      </c>
      <c r="H196" s="56">
        <v>45687</v>
      </c>
      <c r="I196" s="57">
        <v>15</v>
      </c>
      <c r="J196" t="s">
        <v>18</v>
      </c>
      <c r="K196" t="s">
        <v>515</v>
      </c>
      <c r="L196" s="69">
        <v>6669351</v>
      </c>
      <c r="M196" t="s">
        <v>687</v>
      </c>
      <c r="N196" s="56">
        <v>45657</v>
      </c>
      <c r="O196" t="s">
        <v>515</v>
      </c>
    </row>
    <row r="197" spans="2:15">
      <c r="B197">
        <v>101284</v>
      </c>
      <c r="C197" t="s">
        <v>669</v>
      </c>
      <c r="D197" t="s">
        <v>688</v>
      </c>
      <c r="E197" s="52" t="s">
        <v>16</v>
      </c>
      <c r="F197" t="s">
        <v>17</v>
      </c>
      <c r="G197" s="56">
        <v>45702</v>
      </c>
      <c r="H197" s="56">
        <v>45687</v>
      </c>
      <c r="I197" s="57">
        <v>15</v>
      </c>
      <c r="J197" t="s">
        <v>18</v>
      </c>
      <c r="K197" t="s">
        <v>357</v>
      </c>
      <c r="L197" s="69">
        <v>17808154</v>
      </c>
      <c r="M197" t="s">
        <v>689</v>
      </c>
      <c r="N197" s="56">
        <v>45657</v>
      </c>
      <c r="O197" t="s">
        <v>357</v>
      </c>
    </row>
    <row r="198" spans="2:15">
      <c r="B198">
        <v>100004</v>
      </c>
      <c r="C198" t="s">
        <v>673</v>
      </c>
      <c r="D198" t="s">
        <v>690</v>
      </c>
      <c r="E198" s="52" t="s">
        <v>16</v>
      </c>
      <c r="F198" t="s">
        <v>17</v>
      </c>
      <c r="G198" s="56">
        <v>45702</v>
      </c>
      <c r="H198" s="56">
        <v>45626</v>
      </c>
      <c r="I198" s="57">
        <v>76</v>
      </c>
      <c r="J198" t="s">
        <v>18</v>
      </c>
      <c r="K198" t="s">
        <v>691</v>
      </c>
      <c r="L198" s="69">
        <v>64221400</v>
      </c>
      <c r="M198" t="s">
        <v>692</v>
      </c>
      <c r="N198" s="56">
        <v>45596</v>
      </c>
      <c r="O198" t="s">
        <v>691</v>
      </c>
    </row>
    <row r="199" spans="2:15">
      <c r="B199">
        <v>100004</v>
      </c>
      <c r="C199" t="s">
        <v>673</v>
      </c>
      <c r="D199" t="s">
        <v>693</v>
      </c>
      <c r="E199" s="52" t="s">
        <v>16</v>
      </c>
      <c r="F199" t="s">
        <v>17</v>
      </c>
      <c r="G199" s="56">
        <v>45702</v>
      </c>
      <c r="H199" s="56">
        <v>45656</v>
      </c>
      <c r="I199" s="57">
        <v>46</v>
      </c>
      <c r="J199" t="s">
        <v>18</v>
      </c>
      <c r="K199" t="s">
        <v>694</v>
      </c>
      <c r="L199" s="69">
        <v>65066700</v>
      </c>
      <c r="M199" t="s">
        <v>695</v>
      </c>
      <c r="N199" s="56">
        <v>45626</v>
      </c>
      <c r="O199" t="s">
        <v>694</v>
      </c>
    </row>
    <row r="200" spans="2:15">
      <c r="B200">
        <v>100069</v>
      </c>
      <c r="C200" t="s">
        <v>115</v>
      </c>
      <c r="D200" t="s">
        <v>696</v>
      </c>
      <c r="E200" s="52" t="s">
        <v>117</v>
      </c>
      <c r="F200" t="s">
        <v>697</v>
      </c>
      <c r="G200" s="56">
        <v>45706</v>
      </c>
      <c r="H200" s="56">
        <v>45687</v>
      </c>
      <c r="I200" s="57">
        <v>13</v>
      </c>
      <c r="J200" t="s">
        <v>18</v>
      </c>
      <c r="K200" t="s">
        <v>698</v>
      </c>
      <c r="L200" s="69">
        <v>671621</v>
      </c>
      <c r="M200" t="s">
        <v>699</v>
      </c>
      <c r="N200" s="56">
        <v>45657</v>
      </c>
      <c r="O200" t="s">
        <v>698</v>
      </c>
    </row>
    <row r="201" spans="2:15">
      <c r="B201">
        <v>100069</v>
      </c>
      <c r="C201" t="s">
        <v>115</v>
      </c>
      <c r="D201" t="s">
        <v>700</v>
      </c>
      <c r="E201" s="52" t="s">
        <v>117</v>
      </c>
      <c r="F201" t="s">
        <v>701</v>
      </c>
      <c r="G201" s="56">
        <v>45706</v>
      </c>
      <c r="H201" s="56">
        <v>45687</v>
      </c>
      <c r="I201" s="57">
        <v>8</v>
      </c>
      <c r="J201" t="s">
        <v>18</v>
      </c>
      <c r="K201" t="s">
        <v>702</v>
      </c>
      <c r="L201" s="69">
        <v>694454</v>
      </c>
      <c r="M201" t="s">
        <v>703</v>
      </c>
      <c r="N201" s="56">
        <v>45657</v>
      </c>
      <c r="O201" t="s">
        <v>702</v>
      </c>
    </row>
    <row r="202" spans="2:15">
      <c r="B202">
        <v>100069</v>
      </c>
      <c r="C202" t="s">
        <v>115</v>
      </c>
      <c r="D202" t="s">
        <v>704</v>
      </c>
      <c r="E202" s="52" t="s">
        <v>117</v>
      </c>
      <c r="F202" t="s">
        <v>697</v>
      </c>
      <c r="G202" s="56">
        <v>45706</v>
      </c>
      <c r="H202" s="56">
        <v>45656</v>
      </c>
      <c r="I202" s="57">
        <v>45</v>
      </c>
      <c r="J202" t="s">
        <v>18</v>
      </c>
      <c r="K202" t="s">
        <v>705</v>
      </c>
      <c r="L202" s="69">
        <v>750081</v>
      </c>
      <c r="M202" t="s">
        <v>706</v>
      </c>
      <c r="N202" s="56">
        <v>45626</v>
      </c>
      <c r="O202" t="s">
        <v>705</v>
      </c>
    </row>
    <row r="203" spans="2:15">
      <c r="B203">
        <v>100069</v>
      </c>
      <c r="C203" t="s">
        <v>115</v>
      </c>
      <c r="D203" t="s">
        <v>707</v>
      </c>
      <c r="E203" s="52" t="s">
        <v>117</v>
      </c>
      <c r="F203" t="s">
        <v>701</v>
      </c>
      <c r="G203" s="56">
        <v>45706</v>
      </c>
      <c r="H203" s="56">
        <v>45656</v>
      </c>
      <c r="I203" s="57">
        <v>39</v>
      </c>
      <c r="J203" t="s">
        <v>18</v>
      </c>
      <c r="K203" t="s">
        <v>708</v>
      </c>
      <c r="L203" s="69">
        <v>865881</v>
      </c>
      <c r="M203" t="s">
        <v>709</v>
      </c>
      <c r="N203" s="56">
        <v>45626</v>
      </c>
      <c r="O203" t="s">
        <v>708</v>
      </c>
    </row>
    <row r="204" spans="2:15">
      <c r="B204">
        <v>100069</v>
      </c>
      <c r="C204" t="s">
        <v>115</v>
      </c>
      <c r="D204" t="s">
        <v>710</v>
      </c>
      <c r="E204" s="52" t="s">
        <v>117</v>
      </c>
      <c r="F204" t="s">
        <v>711</v>
      </c>
      <c r="G204" s="56">
        <v>45706</v>
      </c>
      <c r="H204" s="56">
        <v>45687</v>
      </c>
      <c r="I204" s="57">
        <v>8</v>
      </c>
      <c r="J204" t="s">
        <v>18</v>
      </c>
      <c r="K204" t="s">
        <v>712</v>
      </c>
      <c r="L204" s="69">
        <v>2780634</v>
      </c>
      <c r="M204" t="s">
        <v>713</v>
      </c>
      <c r="N204" s="56">
        <v>45657</v>
      </c>
      <c r="O204" t="s">
        <v>712</v>
      </c>
    </row>
    <row r="205" spans="2:15">
      <c r="B205">
        <v>100069</v>
      </c>
      <c r="C205" t="s">
        <v>115</v>
      </c>
      <c r="D205" t="s">
        <v>714</v>
      </c>
      <c r="E205" s="52" t="s">
        <v>117</v>
      </c>
      <c r="F205" t="s">
        <v>711</v>
      </c>
      <c r="G205" s="56">
        <v>45706</v>
      </c>
      <c r="H205" s="56">
        <v>45656</v>
      </c>
      <c r="I205" s="57">
        <v>39</v>
      </c>
      <c r="J205" t="s">
        <v>18</v>
      </c>
      <c r="K205" t="s">
        <v>715</v>
      </c>
      <c r="L205" s="69">
        <v>3222104</v>
      </c>
      <c r="M205" t="s">
        <v>716</v>
      </c>
      <c r="N205" s="56">
        <v>45626</v>
      </c>
      <c r="O205" t="s">
        <v>715</v>
      </c>
    </row>
    <row r="206" spans="2:15">
      <c r="B206">
        <v>101890</v>
      </c>
      <c r="C206" t="s">
        <v>717</v>
      </c>
      <c r="D206" t="s">
        <v>718</v>
      </c>
      <c r="E206" s="52" t="s">
        <v>117</v>
      </c>
      <c r="F206" t="s">
        <v>719</v>
      </c>
      <c r="G206" s="56">
        <v>45706</v>
      </c>
      <c r="H206" s="56">
        <v>45702</v>
      </c>
      <c r="I206" s="57">
        <v>-7</v>
      </c>
      <c r="J206" t="s">
        <v>18</v>
      </c>
      <c r="K206" t="s">
        <v>720</v>
      </c>
      <c r="L206" s="69">
        <v>6369000</v>
      </c>
      <c r="M206" t="s">
        <v>721</v>
      </c>
      <c r="N206" s="56">
        <v>45672</v>
      </c>
      <c r="O206" t="s">
        <v>720</v>
      </c>
    </row>
    <row r="207" spans="2:15">
      <c r="B207">
        <v>100672</v>
      </c>
      <c r="C207" t="s">
        <v>144</v>
      </c>
      <c r="D207" t="s">
        <v>722</v>
      </c>
      <c r="E207" s="52" t="s">
        <v>117</v>
      </c>
      <c r="F207" t="s">
        <v>723</v>
      </c>
      <c r="G207" s="56">
        <v>45706</v>
      </c>
      <c r="H207" s="56">
        <v>45681</v>
      </c>
      <c r="I207" s="57">
        <v>10</v>
      </c>
      <c r="J207" t="s">
        <v>18</v>
      </c>
      <c r="K207" t="s">
        <v>396</v>
      </c>
      <c r="L207" s="69">
        <v>10000000</v>
      </c>
      <c r="M207" t="s">
        <v>148</v>
      </c>
      <c r="N207" s="56">
        <v>45681</v>
      </c>
      <c r="O207" t="s">
        <v>149</v>
      </c>
    </row>
    <row r="208" spans="2:15">
      <c r="B208">
        <v>100147</v>
      </c>
      <c r="C208" t="s">
        <v>159</v>
      </c>
      <c r="D208" t="s">
        <v>724</v>
      </c>
      <c r="E208" s="52" t="s">
        <v>117</v>
      </c>
      <c r="F208" t="s">
        <v>725</v>
      </c>
      <c r="G208" s="56">
        <v>45706</v>
      </c>
      <c r="H208" s="56">
        <v>45687</v>
      </c>
      <c r="I208" s="57">
        <v>7</v>
      </c>
      <c r="J208" t="s">
        <v>18</v>
      </c>
      <c r="K208" t="s">
        <v>726</v>
      </c>
      <c r="L208" s="69">
        <v>11774180</v>
      </c>
      <c r="M208" t="s">
        <v>727</v>
      </c>
      <c r="N208" s="56">
        <v>45657</v>
      </c>
      <c r="O208" t="s">
        <v>726</v>
      </c>
    </row>
    <row r="209" spans="2:15">
      <c r="B209">
        <v>100147</v>
      </c>
      <c r="C209" t="s">
        <v>159</v>
      </c>
      <c r="D209" t="s">
        <v>724</v>
      </c>
      <c r="E209" s="52" t="s">
        <v>117</v>
      </c>
      <c r="F209" t="s">
        <v>725</v>
      </c>
      <c r="G209" s="56">
        <v>45706</v>
      </c>
      <c r="H209" s="56">
        <v>45687</v>
      </c>
      <c r="I209" s="57">
        <v>7</v>
      </c>
      <c r="J209" t="s">
        <v>18</v>
      </c>
      <c r="K209" t="s">
        <v>728</v>
      </c>
      <c r="L209" s="69">
        <v>41741986</v>
      </c>
      <c r="M209" t="s">
        <v>729</v>
      </c>
      <c r="N209" s="56">
        <v>45657</v>
      </c>
      <c r="O209" t="s">
        <v>728</v>
      </c>
    </row>
    <row r="210" spans="2:15">
      <c r="B210">
        <v>101082</v>
      </c>
      <c r="C210" t="s">
        <v>61</v>
      </c>
      <c r="D210" t="s">
        <v>730</v>
      </c>
      <c r="E210" s="52" t="s">
        <v>42</v>
      </c>
      <c r="F210" t="s">
        <v>731</v>
      </c>
      <c r="G210" s="56">
        <v>45706</v>
      </c>
      <c r="H210" s="56">
        <v>45595</v>
      </c>
      <c r="I210" s="57">
        <v>111</v>
      </c>
      <c r="J210" t="s">
        <v>18</v>
      </c>
      <c r="K210" t="s">
        <v>113</v>
      </c>
      <c r="L210" s="69">
        <v>155946300</v>
      </c>
      <c r="M210" t="s">
        <v>85</v>
      </c>
      <c r="N210" s="56">
        <v>45565</v>
      </c>
      <c r="O210" t="s">
        <v>113</v>
      </c>
    </row>
    <row r="211" spans="2:15">
      <c r="B211">
        <v>101082</v>
      </c>
      <c r="C211" t="s">
        <v>61</v>
      </c>
      <c r="D211" t="s">
        <v>732</v>
      </c>
      <c r="E211" s="52" t="s">
        <v>42</v>
      </c>
      <c r="F211" t="s">
        <v>733</v>
      </c>
      <c r="G211" s="56">
        <v>45706</v>
      </c>
      <c r="H211" s="56">
        <v>45595</v>
      </c>
      <c r="I211" s="57">
        <v>111</v>
      </c>
      <c r="J211" t="s">
        <v>18</v>
      </c>
      <c r="K211" t="s">
        <v>734</v>
      </c>
      <c r="L211" s="69">
        <v>386847540</v>
      </c>
      <c r="M211" t="s">
        <v>735</v>
      </c>
      <c r="N211" s="56">
        <v>45565</v>
      </c>
      <c r="O211" t="s">
        <v>734</v>
      </c>
    </row>
    <row r="212" spans="2:15">
      <c r="B212">
        <v>100137</v>
      </c>
      <c r="C212" t="s">
        <v>33</v>
      </c>
      <c r="D212" t="s">
        <v>736</v>
      </c>
      <c r="E212" s="52" t="s">
        <v>35</v>
      </c>
      <c r="F212" t="s">
        <v>36</v>
      </c>
      <c r="G212" s="56">
        <v>45706</v>
      </c>
      <c r="H212" s="56">
        <v>45674</v>
      </c>
      <c r="I212" s="57">
        <v>31</v>
      </c>
      <c r="J212" t="s">
        <v>18</v>
      </c>
      <c r="K212" t="s">
        <v>107</v>
      </c>
      <c r="L212" s="69">
        <v>10000000000</v>
      </c>
      <c r="M212" t="s">
        <v>737</v>
      </c>
      <c r="N212" s="56">
        <v>45674</v>
      </c>
      <c r="O212" t="s">
        <v>39</v>
      </c>
    </row>
    <row r="213" spans="2:15">
      <c r="B213">
        <v>100031</v>
      </c>
      <c r="C213" t="s">
        <v>321</v>
      </c>
      <c r="D213" t="s">
        <v>738</v>
      </c>
      <c r="E213" s="52" t="s">
        <v>16</v>
      </c>
      <c r="F213" t="s">
        <v>17</v>
      </c>
      <c r="G213" s="56">
        <v>45707</v>
      </c>
      <c r="H213" s="56">
        <v>45718</v>
      </c>
      <c r="I213" s="57">
        <v>-11</v>
      </c>
      <c r="J213" t="s">
        <v>18</v>
      </c>
      <c r="K213" t="s">
        <v>739</v>
      </c>
      <c r="L213" s="69">
        <v>11700</v>
      </c>
      <c r="M213" t="s">
        <v>740</v>
      </c>
      <c r="N213" s="56">
        <v>45688</v>
      </c>
      <c r="O213" t="s">
        <v>739</v>
      </c>
    </row>
    <row r="214" spans="2:15">
      <c r="B214">
        <v>100031</v>
      </c>
      <c r="C214" t="s">
        <v>321</v>
      </c>
      <c r="D214" t="s">
        <v>741</v>
      </c>
      <c r="E214" s="52" t="s">
        <v>16</v>
      </c>
      <c r="F214" t="s">
        <v>17</v>
      </c>
      <c r="G214" s="56">
        <v>45707</v>
      </c>
      <c r="H214" s="56">
        <v>45718</v>
      </c>
      <c r="I214" s="57">
        <v>-11</v>
      </c>
      <c r="J214" t="s">
        <v>18</v>
      </c>
      <c r="K214" t="s">
        <v>742</v>
      </c>
      <c r="L214" s="69">
        <v>727600</v>
      </c>
      <c r="M214" t="s">
        <v>743</v>
      </c>
      <c r="N214" s="56">
        <v>45688</v>
      </c>
      <c r="O214" t="s">
        <v>742</v>
      </c>
    </row>
    <row r="215" spans="2:15">
      <c r="B215">
        <v>101490</v>
      </c>
      <c r="C215" t="s">
        <v>125</v>
      </c>
      <c r="D215" t="s">
        <v>744</v>
      </c>
      <c r="E215" s="52" t="s">
        <v>16</v>
      </c>
      <c r="F215" t="s">
        <v>17</v>
      </c>
      <c r="G215" s="56">
        <v>45707</v>
      </c>
      <c r="H215" s="56">
        <v>45718</v>
      </c>
      <c r="I215" s="57">
        <v>-11</v>
      </c>
      <c r="J215" t="s">
        <v>18</v>
      </c>
      <c r="K215" t="s">
        <v>745</v>
      </c>
      <c r="L215" s="69">
        <v>1036917</v>
      </c>
      <c r="M215" t="s">
        <v>128</v>
      </c>
      <c r="N215" s="56">
        <v>45688</v>
      </c>
      <c r="O215" t="s">
        <v>745</v>
      </c>
    </row>
    <row r="216" spans="2:15">
      <c r="B216">
        <v>101490</v>
      </c>
      <c r="C216" t="s">
        <v>125</v>
      </c>
      <c r="D216" t="s">
        <v>746</v>
      </c>
      <c r="E216" s="52" t="s">
        <v>16</v>
      </c>
      <c r="F216" t="s">
        <v>17</v>
      </c>
      <c r="G216" s="56">
        <v>45707</v>
      </c>
      <c r="H216" s="56">
        <v>45718</v>
      </c>
      <c r="I216" s="57">
        <v>-11</v>
      </c>
      <c r="J216" t="s">
        <v>18</v>
      </c>
      <c r="K216" t="s">
        <v>747</v>
      </c>
      <c r="L216" s="69">
        <v>4005314</v>
      </c>
      <c r="M216" t="s">
        <v>748</v>
      </c>
      <c r="N216" s="56">
        <v>45688</v>
      </c>
      <c r="O216" t="s">
        <v>747</v>
      </c>
    </row>
    <row r="217" spans="2:15">
      <c r="B217">
        <v>100590</v>
      </c>
      <c r="C217" t="s">
        <v>406</v>
      </c>
      <c r="D217" t="s">
        <v>749</v>
      </c>
      <c r="E217" s="52" t="s">
        <v>750</v>
      </c>
      <c r="F217" t="s">
        <v>751</v>
      </c>
      <c r="G217" s="56">
        <v>45707</v>
      </c>
      <c r="H217" s="56">
        <v>45656</v>
      </c>
      <c r="I217" s="57">
        <v>44</v>
      </c>
      <c r="J217" t="s">
        <v>18</v>
      </c>
      <c r="K217" t="s">
        <v>105</v>
      </c>
      <c r="L217" s="69">
        <v>6415741</v>
      </c>
      <c r="M217" t="s">
        <v>752</v>
      </c>
      <c r="N217" s="56">
        <v>45626</v>
      </c>
      <c r="O217" t="s">
        <v>105</v>
      </c>
    </row>
    <row r="218" spans="2:15">
      <c r="B218">
        <v>100590</v>
      </c>
      <c r="C218" t="s">
        <v>406</v>
      </c>
      <c r="D218" t="s">
        <v>753</v>
      </c>
      <c r="E218" s="52" t="s">
        <v>750</v>
      </c>
      <c r="F218" t="s">
        <v>754</v>
      </c>
      <c r="G218" s="56">
        <v>45707</v>
      </c>
      <c r="H218" s="56">
        <v>45687</v>
      </c>
      <c r="I218" s="57">
        <v>15</v>
      </c>
      <c r="J218" t="s">
        <v>18</v>
      </c>
      <c r="K218" t="s">
        <v>755</v>
      </c>
      <c r="L218" s="69">
        <v>6597989</v>
      </c>
      <c r="M218" t="s">
        <v>756</v>
      </c>
      <c r="N218" s="56">
        <v>45657</v>
      </c>
      <c r="O218" t="s">
        <v>755</v>
      </c>
    </row>
    <row r="219" spans="2:15">
      <c r="B219">
        <v>101490</v>
      </c>
      <c r="C219" t="s">
        <v>125</v>
      </c>
      <c r="D219" t="s">
        <v>757</v>
      </c>
      <c r="E219" s="52" t="s">
        <v>16</v>
      </c>
      <c r="F219" t="s">
        <v>17</v>
      </c>
      <c r="G219" s="56">
        <v>45707</v>
      </c>
      <c r="H219" s="56">
        <v>45718</v>
      </c>
      <c r="I219" s="57">
        <v>-11</v>
      </c>
      <c r="J219" t="s">
        <v>18</v>
      </c>
      <c r="K219" t="s">
        <v>758</v>
      </c>
      <c r="L219" s="69">
        <v>17562080</v>
      </c>
      <c r="M219" t="s">
        <v>158</v>
      </c>
      <c r="N219" s="56">
        <v>45688</v>
      </c>
      <c r="O219" t="s">
        <v>758</v>
      </c>
    </row>
    <row r="220" spans="2:15">
      <c r="B220">
        <v>101490</v>
      </c>
      <c r="C220" t="s">
        <v>125</v>
      </c>
      <c r="D220" t="s">
        <v>759</v>
      </c>
      <c r="E220" s="52" t="s">
        <v>16</v>
      </c>
      <c r="F220" t="s">
        <v>17</v>
      </c>
      <c r="G220" s="56">
        <v>45707</v>
      </c>
      <c r="H220" s="56">
        <v>45718</v>
      </c>
      <c r="I220" s="57">
        <v>-11</v>
      </c>
      <c r="J220" t="s">
        <v>18</v>
      </c>
      <c r="K220" t="s">
        <v>760</v>
      </c>
      <c r="L220" s="69">
        <v>22850760</v>
      </c>
      <c r="M220" t="s">
        <v>761</v>
      </c>
      <c r="N220" s="56">
        <v>45688</v>
      </c>
      <c r="O220" t="s">
        <v>760</v>
      </c>
    </row>
    <row r="221" spans="2:15">
      <c r="B221">
        <v>101490</v>
      </c>
      <c r="C221" t="s">
        <v>125</v>
      </c>
      <c r="D221" t="s">
        <v>762</v>
      </c>
      <c r="E221" s="52" t="s">
        <v>16</v>
      </c>
      <c r="F221" t="s">
        <v>17</v>
      </c>
      <c r="G221" s="56">
        <v>45707</v>
      </c>
      <c r="H221" s="56">
        <v>45718</v>
      </c>
      <c r="I221" s="57">
        <v>-11</v>
      </c>
      <c r="J221" t="s">
        <v>18</v>
      </c>
      <c r="K221" t="s">
        <v>763</v>
      </c>
      <c r="L221" s="69">
        <v>26213628</v>
      </c>
      <c r="M221" t="s">
        <v>764</v>
      </c>
      <c r="N221" s="56">
        <v>45688</v>
      </c>
      <c r="O221" t="s">
        <v>763</v>
      </c>
    </row>
    <row r="222" spans="2:15">
      <c r="B222">
        <v>101490</v>
      </c>
      <c r="C222" t="s">
        <v>125</v>
      </c>
      <c r="D222" t="s">
        <v>765</v>
      </c>
      <c r="E222" s="52" t="s">
        <v>16</v>
      </c>
      <c r="F222" t="s">
        <v>17</v>
      </c>
      <c r="G222" s="56">
        <v>45707</v>
      </c>
      <c r="H222" s="56">
        <v>45718</v>
      </c>
      <c r="I222" s="57">
        <v>-11</v>
      </c>
      <c r="J222" t="s">
        <v>18</v>
      </c>
      <c r="K222" t="s">
        <v>766</v>
      </c>
      <c r="L222" s="69">
        <v>27253870</v>
      </c>
      <c r="M222" t="s">
        <v>175</v>
      </c>
      <c r="N222" s="56">
        <v>45688</v>
      </c>
      <c r="O222" t="s">
        <v>766</v>
      </c>
    </row>
    <row r="223" spans="2:15">
      <c r="B223">
        <v>101490</v>
      </c>
      <c r="C223" t="s">
        <v>125</v>
      </c>
      <c r="D223" t="s">
        <v>767</v>
      </c>
      <c r="E223" s="52" t="s">
        <v>16</v>
      </c>
      <c r="F223" t="s">
        <v>17</v>
      </c>
      <c r="G223" s="56">
        <v>45707</v>
      </c>
      <c r="H223" s="56">
        <v>45718</v>
      </c>
      <c r="I223" s="57">
        <v>-11</v>
      </c>
      <c r="J223" t="s">
        <v>18</v>
      </c>
      <c r="K223" t="s">
        <v>768</v>
      </c>
      <c r="L223" s="69">
        <v>49575053</v>
      </c>
      <c r="M223" t="s">
        <v>178</v>
      </c>
      <c r="N223" s="56">
        <v>45688</v>
      </c>
      <c r="O223" t="s">
        <v>768</v>
      </c>
    </row>
    <row r="224" spans="2:15">
      <c r="B224">
        <v>101493</v>
      </c>
      <c r="C224" t="s">
        <v>769</v>
      </c>
      <c r="D224" t="s">
        <v>770</v>
      </c>
      <c r="E224" s="52" t="s">
        <v>16</v>
      </c>
      <c r="F224" t="s">
        <v>17</v>
      </c>
      <c r="G224" s="56">
        <v>45707</v>
      </c>
      <c r="H224" s="56">
        <v>45656</v>
      </c>
      <c r="I224" s="57">
        <v>51</v>
      </c>
      <c r="J224" t="s">
        <v>18</v>
      </c>
      <c r="K224" t="s">
        <v>771</v>
      </c>
      <c r="L224" s="69">
        <v>335881560</v>
      </c>
      <c r="M224" t="s">
        <v>772</v>
      </c>
      <c r="N224" s="56">
        <v>45626</v>
      </c>
      <c r="O224" t="s">
        <v>771</v>
      </c>
    </row>
    <row r="225" spans="2:15">
      <c r="B225">
        <v>100002</v>
      </c>
      <c r="C225" t="s">
        <v>247</v>
      </c>
      <c r="D225" t="s">
        <v>773</v>
      </c>
      <c r="E225" s="52" t="s">
        <v>16</v>
      </c>
      <c r="F225" t="s">
        <v>17</v>
      </c>
      <c r="G225" s="56">
        <v>45708</v>
      </c>
      <c r="H225" s="56">
        <v>45626</v>
      </c>
      <c r="I225" s="57">
        <v>82</v>
      </c>
      <c r="J225" t="s">
        <v>18</v>
      </c>
      <c r="K225" t="s">
        <v>417</v>
      </c>
      <c r="L225" s="69">
        <v>308736</v>
      </c>
      <c r="M225" t="s">
        <v>774</v>
      </c>
      <c r="N225" s="56">
        <v>45596</v>
      </c>
      <c r="O225" t="s">
        <v>417</v>
      </c>
    </row>
    <row r="226" spans="2:15">
      <c r="B226">
        <v>100002</v>
      </c>
      <c r="C226" t="s">
        <v>247</v>
      </c>
      <c r="D226" t="s">
        <v>775</v>
      </c>
      <c r="E226" s="52" t="s">
        <v>16</v>
      </c>
      <c r="F226" t="s">
        <v>17</v>
      </c>
      <c r="G226" s="56">
        <v>45708</v>
      </c>
      <c r="H226" s="56">
        <v>45626</v>
      </c>
      <c r="I226" s="57">
        <v>82</v>
      </c>
      <c r="J226" t="s">
        <v>18</v>
      </c>
      <c r="K226" t="s">
        <v>776</v>
      </c>
      <c r="L226" s="69">
        <v>5335020</v>
      </c>
      <c r="M226" t="s">
        <v>777</v>
      </c>
      <c r="N226" s="56">
        <v>45596</v>
      </c>
      <c r="O226" t="s">
        <v>776</v>
      </c>
    </row>
    <row r="227" spans="2:15">
      <c r="B227">
        <v>100002</v>
      </c>
      <c r="C227" t="s">
        <v>247</v>
      </c>
      <c r="D227" t="s">
        <v>778</v>
      </c>
      <c r="E227" s="52" t="s">
        <v>16</v>
      </c>
      <c r="F227" t="s">
        <v>17</v>
      </c>
      <c r="G227" s="56">
        <v>45708</v>
      </c>
      <c r="H227" s="56">
        <v>45626</v>
      </c>
      <c r="I227" s="57">
        <v>82</v>
      </c>
      <c r="J227" t="s">
        <v>18</v>
      </c>
      <c r="K227" t="s">
        <v>779</v>
      </c>
      <c r="L227" s="69">
        <v>7776798</v>
      </c>
      <c r="M227" t="s">
        <v>780</v>
      </c>
      <c r="N227" s="56">
        <v>45596</v>
      </c>
      <c r="O227" t="s">
        <v>779</v>
      </c>
    </row>
    <row r="228" spans="2:15">
      <c r="B228">
        <v>100000</v>
      </c>
      <c r="C228" t="s">
        <v>226</v>
      </c>
      <c r="D228" t="s">
        <v>781</v>
      </c>
      <c r="E228" s="52" t="s">
        <v>16</v>
      </c>
      <c r="F228" t="s">
        <v>17</v>
      </c>
      <c r="G228" s="56">
        <v>45709</v>
      </c>
      <c r="H228" s="56">
        <v>45718</v>
      </c>
      <c r="I228" s="57">
        <v>-9</v>
      </c>
      <c r="J228" t="s">
        <v>18</v>
      </c>
      <c r="K228" t="s">
        <v>782</v>
      </c>
      <c r="L228" s="69">
        <v>299600</v>
      </c>
      <c r="M228" t="s">
        <v>743</v>
      </c>
      <c r="N228" s="56">
        <v>45688</v>
      </c>
      <c r="O228" t="s">
        <v>782</v>
      </c>
    </row>
    <row r="229" spans="2:15">
      <c r="B229">
        <v>100009</v>
      </c>
      <c r="C229" t="s">
        <v>48</v>
      </c>
      <c r="D229" t="s">
        <v>783</v>
      </c>
      <c r="E229" s="52" t="s">
        <v>16</v>
      </c>
      <c r="F229" t="s">
        <v>17</v>
      </c>
      <c r="G229" s="56">
        <v>45709</v>
      </c>
      <c r="H229" s="56">
        <v>45687</v>
      </c>
      <c r="I229" s="57">
        <v>22</v>
      </c>
      <c r="J229" t="s">
        <v>18</v>
      </c>
      <c r="K229" t="s">
        <v>84</v>
      </c>
      <c r="L229" s="69">
        <v>18355349</v>
      </c>
      <c r="M229" t="s">
        <v>784</v>
      </c>
      <c r="N229" s="56">
        <v>45657</v>
      </c>
      <c r="O229" t="s">
        <v>84</v>
      </c>
    </row>
    <row r="230" spans="2:15">
      <c r="B230">
        <v>100009</v>
      </c>
      <c r="C230" t="s">
        <v>48</v>
      </c>
      <c r="D230" t="s">
        <v>785</v>
      </c>
      <c r="E230" s="52" t="s">
        <v>16</v>
      </c>
      <c r="F230" t="s">
        <v>17</v>
      </c>
      <c r="G230" s="56">
        <v>45709</v>
      </c>
      <c r="H230" s="56">
        <v>45718</v>
      </c>
      <c r="I230" s="57">
        <v>-9</v>
      </c>
      <c r="J230" t="s">
        <v>18</v>
      </c>
      <c r="K230" t="s">
        <v>786</v>
      </c>
      <c r="L230" s="69">
        <v>18838075</v>
      </c>
      <c r="M230" t="s">
        <v>787</v>
      </c>
      <c r="N230" s="56">
        <v>45688</v>
      </c>
      <c r="O230" t="s">
        <v>786</v>
      </c>
    </row>
    <row r="231" spans="2:15">
      <c r="B231">
        <v>100137</v>
      </c>
      <c r="C231" t="s">
        <v>33</v>
      </c>
      <c r="D231" t="s">
        <v>788</v>
      </c>
      <c r="E231" s="52" t="s">
        <v>35</v>
      </c>
      <c r="F231" t="s">
        <v>36</v>
      </c>
      <c r="G231" s="56">
        <v>45709</v>
      </c>
      <c r="H231" s="56">
        <v>45705</v>
      </c>
      <c r="I231" s="57">
        <v>4</v>
      </c>
      <c r="J231" t="s">
        <v>18</v>
      </c>
      <c r="K231" t="s">
        <v>736</v>
      </c>
      <c r="L231" s="69">
        <v>5500000000</v>
      </c>
      <c r="M231" t="s">
        <v>737</v>
      </c>
      <c r="N231" s="56">
        <v>45705</v>
      </c>
      <c r="O231" t="s">
        <v>39</v>
      </c>
    </row>
    <row r="232" spans="2:15">
      <c r="B232">
        <v>101878</v>
      </c>
      <c r="C232" t="s">
        <v>789</v>
      </c>
      <c r="D232" t="s">
        <v>790</v>
      </c>
      <c r="E232" s="52" t="s">
        <v>117</v>
      </c>
      <c r="F232" t="s">
        <v>791</v>
      </c>
      <c r="G232" s="56">
        <v>45712</v>
      </c>
      <c r="H232" s="56">
        <v>45638</v>
      </c>
      <c r="I232" s="57">
        <v>29</v>
      </c>
      <c r="J232" t="s">
        <v>18</v>
      </c>
      <c r="K232" t="s">
        <v>792</v>
      </c>
      <c r="L232" s="69">
        <v>117480</v>
      </c>
      <c r="M232" t="s">
        <v>793</v>
      </c>
      <c r="N232" s="56">
        <v>45638</v>
      </c>
      <c r="O232" t="s">
        <v>287</v>
      </c>
    </row>
    <row r="233" spans="2:15">
      <c r="B233">
        <v>101330</v>
      </c>
      <c r="C233" t="s">
        <v>212</v>
      </c>
      <c r="D233" t="s">
        <v>794</v>
      </c>
      <c r="E233" s="52" t="s">
        <v>42</v>
      </c>
      <c r="F233" t="s">
        <v>795</v>
      </c>
      <c r="G233" s="56">
        <v>45712</v>
      </c>
      <c r="H233" s="56">
        <v>45687</v>
      </c>
      <c r="I233" s="57">
        <v>25</v>
      </c>
      <c r="J233" t="s">
        <v>18</v>
      </c>
      <c r="K233" t="s">
        <v>795</v>
      </c>
      <c r="L233" s="69">
        <v>640920</v>
      </c>
      <c r="M233" t="s">
        <v>219</v>
      </c>
      <c r="N233" s="56">
        <v>45657</v>
      </c>
      <c r="O233" t="s">
        <v>795</v>
      </c>
    </row>
    <row r="234" spans="2:15">
      <c r="B234">
        <v>101526</v>
      </c>
      <c r="C234" t="s">
        <v>796</v>
      </c>
      <c r="D234" t="s">
        <v>797</v>
      </c>
      <c r="E234" s="52" t="s">
        <v>117</v>
      </c>
      <c r="F234" t="s">
        <v>798</v>
      </c>
      <c r="G234" s="56">
        <v>45712</v>
      </c>
      <c r="H234" s="56">
        <v>45718</v>
      </c>
      <c r="I234" s="57">
        <v>-54</v>
      </c>
      <c r="J234" t="s">
        <v>18</v>
      </c>
      <c r="K234" t="s">
        <v>799</v>
      </c>
      <c r="L234" s="69">
        <v>1164120</v>
      </c>
      <c r="M234" t="s">
        <v>798</v>
      </c>
      <c r="N234" s="56">
        <v>45688</v>
      </c>
      <c r="O234" t="s">
        <v>799</v>
      </c>
    </row>
    <row r="235" spans="2:15">
      <c r="B235">
        <v>101532</v>
      </c>
      <c r="C235" t="s">
        <v>800</v>
      </c>
      <c r="D235" t="s">
        <v>801</v>
      </c>
      <c r="E235" s="52" t="s">
        <v>117</v>
      </c>
      <c r="F235" t="s">
        <v>791</v>
      </c>
      <c r="G235" s="56">
        <v>45712</v>
      </c>
      <c r="H235" s="56">
        <v>45718</v>
      </c>
      <c r="I235" s="57">
        <v>-38</v>
      </c>
      <c r="J235" t="s">
        <v>18</v>
      </c>
      <c r="K235" t="s">
        <v>763</v>
      </c>
      <c r="L235" s="69">
        <v>1164120</v>
      </c>
      <c r="M235" t="s">
        <v>798</v>
      </c>
      <c r="N235" s="56">
        <v>45688</v>
      </c>
      <c r="O235" t="s">
        <v>763</v>
      </c>
    </row>
    <row r="236" spans="2:15">
      <c r="B236">
        <v>101894</v>
      </c>
      <c r="C236" t="s">
        <v>802</v>
      </c>
      <c r="D236" t="s">
        <v>803</v>
      </c>
      <c r="E236" s="52" t="s">
        <v>117</v>
      </c>
      <c r="G236" s="56">
        <v>45712</v>
      </c>
      <c r="H236" s="56">
        <v>45688</v>
      </c>
      <c r="I236" s="57">
        <v>-3</v>
      </c>
      <c r="J236" t="s">
        <v>18</v>
      </c>
      <c r="K236" t="s">
        <v>804</v>
      </c>
      <c r="L236" s="69">
        <v>1164120</v>
      </c>
      <c r="M236" t="s">
        <v>798</v>
      </c>
      <c r="N236" s="56">
        <v>45688</v>
      </c>
      <c r="O236" t="s">
        <v>804</v>
      </c>
    </row>
    <row r="237" spans="2:15">
      <c r="B237">
        <v>101879</v>
      </c>
      <c r="C237" t="s">
        <v>805</v>
      </c>
      <c r="D237" t="s">
        <v>806</v>
      </c>
      <c r="E237" s="52" t="s">
        <v>117</v>
      </c>
      <c r="F237" t="s">
        <v>807</v>
      </c>
      <c r="G237" s="56">
        <v>45712</v>
      </c>
      <c r="H237" s="56">
        <v>45657</v>
      </c>
      <c r="I237" s="57">
        <v>0</v>
      </c>
      <c r="J237" t="s">
        <v>18</v>
      </c>
      <c r="K237" t="s">
        <v>808</v>
      </c>
      <c r="L237" s="69">
        <v>1480740</v>
      </c>
      <c r="M237" t="s">
        <v>809</v>
      </c>
      <c r="N237" s="56">
        <v>45657</v>
      </c>
      <c r="O237" t="s">
        <v>808</v>
      </c>
    </row>
    <row r="238" spans="2:15">
      <c r="B238">
        <v>100008</v>
      </c>
      <c r="C238" t="s">
        <v>810</v>
      </c>
      <c r="D238" t="s">
        <v>811</v>
      </c>
      <c r="E238" s="52" t="s">
        <v>117</v>
      </c>
      <c r="F238" t="s">
        <v>812</v>
      </c>
      <c r="G238" s="56">
        <v>45712</v>
      </c>
      <c r="H238" s="56">
        <v>45656</v>
      </c>
      <c r="I238" s="57">
        <v>56</v>
      </c>
      <c r="J238" t="s">
        <v>18</v>
      </c>
      <c r="K238" t="s">
        <v>813</v>
      </c>
      <c r="L238" s="69">
        <v>26448391</v>
      </c>
      <c r="M238" t="s">
        <v>814</v>
      </c>
      <c r="N238" s="56">
        <v>45626</v>
      </c>
      <c r="O238" t="s">
        <v>813</v>
      </c>
    </row>
    <row r="239" spans="2:15">
      <c r="B239">
        <v>101330</v>
      </c>
      <c r="C239" t="s">
        <v>212</v>
      </c>
      <c r="D239" t="s">
        <v>815</v>
      </c>
      <c r="E239" s="52" t="s">
        <v>42</v>
      </c>
      <c r="F239" t="s">
        <v>816</v>
      </c>
      <c r="G239" s="56">
        <v>45712</v>
      </c>
      <c r="H239" s="56">
        <v>45687</v>
      </c>
      <c r="I239" s="57">
        <v>25</v>
      </c>
      <c r="J239" t="s">
        <v>18</v>
      </c>
      <c r="K239" t="s">
        <v>816</v>
      </c>
      <c r="L239" s="69">
        <v>101483360</v>
      </c>
      <c r="M239" t="s">
        <v>817</v>
      </c>
      <c r="N239" s="56">
        <v>45657</v>
      </c>
      <c r="O239" t="s">
        <v>816</v>
      </c>
    </row>
    <row r="240" spans="2:15">
      <c r="B240">
        <v>101330</v>
      </c>
      <c r="C240" t="s">
        <v>212</v>
      </c>
      <c r="D240" t="s">
        <v>818</v>
      </c>
      <c r="E240" s="52" t="s">
        <v>42</v>
      </c>
      <c r="F240" t="s">
        <v>819</v>
      </c>
      <c r="G240" s="56">
        <v>45712</v>
      </c>
      <c r="H240" s="56">
        <v>45687</v>
      </c>
      <c r="I240" s="57">
        <v>25</v>
      </c>
      <c r="J240" t="s">
        <v>18</v>
      </c>
      <c r="K240" t="s">
        <v>819</v>
      </c>
      <c r="L240" s="69">
        <v>209197923</v>
      </c>
      <c r="M240" t="s">
        <v>225</v>
      </c>
      <c r="N240" s="56">
        <v>45657</v>
      </c>
      <c r="O240" t="s">
        <v>819</v>
      </c>
    </row>
    <row r="241" spans="2:15">
      <c r="B241">
        <v>101305</v>
      </c>
      <c r="C241" t="s">
        <v>91</v>
      </c>
      <c r="D241" t="s">
        <v>820</v>
      </c>
      <c r="E241" s="52" t="s">
        <v>16</v>
      </c>
      <c r="F241" t="s">
        <v>17</v>
      </c>
      <c r="G241" s="56">
        <v>45713</v>
      </c>
      <c r="H241" s="56">
        <v>45718</v>
      </c>
      <c r="I241" s="57">
        <v>-5</v>
      </c>
      <c r="J241" t="s">
        <v>18</v>
      </c>
      <c r="K241" t="s">
        <v>264</v>
      </c>
      <c r="L241" s="69">
        <v>2994176</v>
      </c>
      <c r="M241" t="s">
        <v>821</v>
      </c>
      <c r="N241" s="56">
        <v>45688</v>
      </c>
      <c r="O241" t="s">
        <v>264</v>
      </c>
    </row>
    <row r="242" spans="2:15">
      <c r="B242">
        <v>101506</v>
      </c>
      <c r="C242" t="s">
        <v>822</v>
      </c>
      <c r="D242" t="s">
        <v>823</v>
      </c>
      <c r="E242" s="52" t="s">
        <v>42</v>
      </c>
      <c r="F242" t="s">
        <v>824</v>
      </c>
      <c r="G242" s="56">
        <v>45713</v>
      </c>
      <c r="H242" s="56">
        <v>44834</v>
      </c>
      <c r="I242" s="57">
        <v>879</v>
      </c>
      <c r="J242" t="s">
        <v>18</v>
      </c>
      <c r="K242" t="s">
        <v>825</v>
      </c>
      <c r="L242" s="69">
        <v>22789393</v>
      </c>
      <c r="M242" t="s">
        <v>824</v>
      </c>
      <c r="N242" s="56">
        <v>44804</v>
      </c>
      <c r="O242" t="s">
        <v>825</v>
      </c>
    </row>
    <row r="243" spans="2:15">
      <c r="B243">
        <v>101118</v>
      </c>
      <c r="C243" t="s">
        <v>652</v>
      </c>
      <c r="D243" t="s">
        <v>826</v>
      </c>
      <c r="G243" s="56">
        <v>45714</v>
      </c>
      <c r="H243" s="56">
        <v>45691</v>
      </c>
      <c r="I243" s="57">
        <v>23</v>
      </c>
      <c r="J243" t="s">
        <v>18</v>
      </c>
      <c r="K243" t="s">
        <v>653</v>
      </c>
      <c r="L243" s="69">
        <v>32076</v>
      </c>
      <c r="M243" t="s">
        <v>827</v>
      </c>
      <c r="N243" s="56">
        <v>45691</v>
      </c>
      <c r="O243" t="s">
        <v>655</v>
      </c>
    </row>
    <row r="244" spans="2:15">
      <c r="B244">
        <v>101830</v>
      </c>
      <c r="C244" t="s">
        <v>129</v>
      </c>
      <c r="D244" t="s">
        <v>828</v>
      </c>
      <c r="G244" s="56">
        <v>45714</v>
      </c>
      <c r="H244" s="56">
        <v>45670</v>
      </c>
      <c r="I244" s="57">
        <v>44</v>
      </c>
      <c r="J244" t="s">
        <v>18</v>
      </c>
      <c r="K244" t="s">
        <v>133</v>
      </c>
      <c r="L244" s="69">
        <v>56628</v>
      </c>
      <c r="M244" t="s">
        <v>829</v>
      </c>
      <c r="N244" s="56">
        <v>45670</v>
      </c>
      <c r="O244" t="s">
        <v>135</v>
      </c>
    </row>
    <row r="245" spans="2:15">
      <c r="B245">
        <v>100733</v>
      </c>
      <c r="C245" t="s">
        <v>438</v>
      </c>
      <c r="D245" t="s">
        <v>830</v>
      </c>
      <c r="G245" s="56">
        <v>45714</v>
      </c>
      <c r="H245" s="56">
        <v>45688</v>
      </c>
      <c r="I245" s="57">
        <v>26</v>
      </c>
      <c r="J245" t="s">
        <v>18</v>
      </c>
      <c r="K245" t="s">
        <v>439</v>
      </c>
      <c r="L245" s="69">
        <v>184100</v>
      </c>
      <c r="M245" t="s">
        <v>831</v>
      </c>
      <c r="N245" s="56">
        <v>45688</v>
      </c>
      <c r="O245" t="s">
        <v>441</v>
      </c>
    </row>
    <row r="246" spans="2:15">
      <c r="B246">
        <v>100733</v>
      </c>
      <c r="C246" t="s">
        <v>438</v>
      </c>
      <c r="D246" t="s">
        <v>832</v>
      </c>
      <c r="G246" s="56">
        <v>45714</v>
      </c>
      <c r="H246" s="56">
        <v>45688</v>
      </c>
      <c r="I246" s="57">
        <v>26</v>
      </c>
      <c r="J246" t="s">
        <v>18</v>
      </c>
      <c r="K246" t="s">
        <v>446</v>
      </c>
      <c r="L246" s="69">
        <v>237800</v>
      </c>
      <c r="M246" t="s">
        <v>833</v>
      </c>
      <c r="N246" s="56">
        <v>45688</v>
      </c>
      <c r="O246" t="s">
        <v>447</v>
      </c>
    </row>
    <row r="247" spans="2:15">
      <c r="B247">
        <v>100733</v>
      </c>
      <c r="C247" t="s">
        <v>438</v>
      </c>
      <c r="D247" t="s">
        <v>834</v>
      </c>
      <c r="G247" s="56">
        <v>45714</v>
      </c>
      <c r="H247" s="56">
        <v>45688</v>
      </c>
      <c r="I247" s="57">
        <v>26</v>
      </c>
      <c r="J247" t="s">
        <v>18</v>
      </c>
      <c r="K247" t="s">
        <v>495</v>
      </c>
      <c r="L247" s="69">
        <v>463144</v>
      </c>
      <c r="M247" t="s">
        <v>835</v>
      </c>
      <c r="N247" s="56">
        <v>45688</v>
      </c>
      <c r="O247" t="s">
        <v>110</v>
      </c>
    </row>
    <row r="248" spans="2:15">
      <c r="B248">
        <v>101118</v>
      </c>
      <c r="C248" t="s">
        <v>652</v>
      </c>
      <c r="D248" t="s">
        <v>836</v>
      </c>
      <c r="G248" s="56">
        <v>45714</v>
      </c>
      <c r="H248" s="56">
        <v>45691</v>
      </c>
      <c r="I248" s="57">
        <v>23</v>
      </c>
      <c r="J248" t="s">
        <v>18</v>
      </c>
      <c r="K248" t="s">
        <v>657</v>
      </c>
      <c r="L248" s="69">
        <v>782748</v>
      </c>
      <c r="M248" t="s">
        <v>837</v>
      </c>
      <c r="N248" s="56">
        <v>45691</v>
      </c>
      <c r="O248" t="s">
        <v>658</v>
      </c>
    </row>
    <row r="249" spans="2:15">
      <c r="B249">
        <v>100011</v>
      </c>
      <c r="C249" t="s">
        <v>328</v>
      </c>
      <c r="D249" t="s">
        <v>838</v>
      </c>
      <c r="G249" s="56">
        <v>45714</v>
      </c>
      <c r="H249" s="56">
        <v>45687</v>
      </c>
      <c r="I249" s="57">
        <v>27</v>
      </c>
      <c r="J249" t="s">
        <v>18</v>
      </c>
      <c r="K249" t="s">
        <v>625</v>
      </c>
      <c r="L249" s="69">
        <v>1566863</v>
      </c>
      <c r="M249" t="s">
        <v>839</v>
      </c>
      <c r="N249" s="56">
        <v>45687</v>
      </c>
      <c r="O249" t="s">
        <v>627</v>
      </c>
    </row>
    <row r="250" spans="2:15">
      <c r="B250">
        <v>101539</v>
      </c>
      <c r="C250" t="s">
        <v>40</v>
      </c>
      <c r="D250" t="s">
        <v>840</v>
      </c>
      <c r="E250" s="52" t="s">
        <v>42</v>
      </c>
      <c r="F250" t="s">
        <v>40</v>
      </c>
      <c r="G250" s="56">
        <v>45715</v>
      </c>
      <c r="H250" s="56">
        <v>45423</v>
      </c>
      <c r="I250" s="57">
        <v>292</v>
      </c>
      <c r="J250" t="s">
        <v>18</v>
      </c>
      <c r="K250" t="s">
        <v>841</v>
      </c>
      <c r="L250" s="69">
        <v>2000</v>
      </c>
      <c r="M250" t="s">
        <v>842</v>
      </c>
      <c r="N250" s="56">
        <v>45423</v>
      </c>
      <c r="O250" t="s">
        <v>644</v>
      </c>
    </row>
    <row r="251" spans="2:15">
      <c r="B251">
        <v>100001</v>
      </c>
      <c r="C251" t="s">
        <v>230</v>
      </c>
      <c r="D251" t="s">
        <v>843</v>
      </c>
      <c r="E251" s="52" t="s">
        <v>16</v>
      </c>
      <c r="F251" t="s">
        <v>17</v>
      </c>
      <c r="G251" s="56">
        <v>45715</v>
      </c>
      <c r="H251" s="56">
        <v>45718</v>
      </c>
      <c r="I251" s="57">
        <v>-3</v>
      </c>
      <c r="J251" t="s">
        <v>18</v>
      </c>
      <c r="K251" t="s">
        <v>844</v>
      </c>
      <c r="L251" s="69">
        <v>378702</v>
      </c>
      <c r="M251" t="s">
        <v>845</v>
      </c>
      <c r="N251" s="56">
        <v>45688</v>
      </c>
      <c r="O251" t="s">
        <v>844</v>
      </c>
    </row>
    <row r="252" spans="2:15">
      <c r="B252">
        <v>100003</v>
      </c>
      <c r="C252" t="s">
        <v>333</v>
      </c>
      <c r="D252" t="s">
        <v>846</v>
      </c>
      <c r="E252" s="52" t="s">
        <v>117</v>
      </c>
      <c r="F252" t="s">
        <v>847</v>
      </c>
      <c r="G252" s="56">
        <v>45715</v>
      </c>
      <c r="H252" s="56">
        <v>45718</v>
      </c>
      <c r="I252" s="57">
        <v>-3</v>
      </c>
      <c r="J252" t="s">
        <v>18</v>
      </c>
      <c r="K252" t="s">
        <v>766</v>
      </c>
      <c r="L252" s="69">
        <v>502900</v>
      </c>
      <c r="M252" t="s">
        <v>743</v>
      </c>
      <c r="N252" s="56">
        <v>45688</v>
      </c>
      <c r="O252" t="s">
        <v>766</v>
      </c>
    </row>
    <row r="253" spans="2:15">
      <c r="B253">
        <v>101539</v>
      </c>
      <c r="C253" t="s">
        <v>40</v>
      </c>
      <c r="D253" t="s">
        <v>840</v>
      </c>
      <c r="E253" s="52" t="s">
        <v>42</v>
      </c>
      <c r="F253" t="s">
        <v>40</v>
      </c>
      <c r="G253" s="56">
        <v>45715</v>
      </c>
      <c r="H253" s="56">
        <v>45534</v>
      </c>
      <c r="I253" s="57">
        <v>181</v>
      </c>
      <c r="J253" t="s">
        <v>18</v>
      </c>
      <c r="K253" t="s">
        <v>848</v>
      </c>
      <c r="L253" s="69">
        <v>1243363</v>
      </c>
      <c r="M253" t="s">
        <v>45</v>
      </c>
      <c r="N253" s="56">
        <v>45504</v>
      </c>
      <c r="O253" t="s">
        <v>848</v>
      </c>
    </row>
    <row r="254" spans="2:15">
      <c r="B254">
        <v>100001</v>
      </c>
      <c r="C254" t="s">
        <v>230</v>
      </c>
      <c r="D254" t="s">
        <v>849</v>
      </c>
      <c r="E254" s="52" t="s">
        <v>16</v>
      </c>
      <c r="F254" t="s">
        <v>17</v>
      </c>
      <c r="G254" s="56">
        <v>45715</v>
      </c>
      <c r="H254" s="56">
        <v>45718</v>
      </c>
      <c r="I254" s="57">
        <v>-3</v>
      </c>
      <c r="J254" t="s">
        <v>18</v>
      </c>
      <c r="K254" t="s">
        <v>850</v>
      </c>
      <c r="L254" s="69">
        <v>3938670</v>
      </c>
      <c r="M254" t="s">
        <v>743</v>
      </c>
      <c r="N254" s="56">
        <v>45688</v>
      </c>
      <c r="O254" t="s">
        <v>850</v>
      </c>
    </row>
    <row r="255" spans="2:15">
      <c r="B255">
        <v>100018</v>
      </c>
      <c r="C255" t="s">
        <v>293</v>
      </c>
      <c r="D255" t="s">
        <v>851</v>
      </c>
      <c r="E255" s="52" t="s">
        <v>16</v>
      </c>
      <c r="F255" t="s">
        <v>17</v>
      </c>
      <c r="G255" s="56">
        <v>45715</v>
      </c>
      <c r="H255" s="56">
        <v>45718</v>
      </c>
      <c r="I255" s="57">
        <v>-3</v>
      </c>
      <c r="J255" t="s">
        <v>18</v>
      </c>
      <c r="K255" t="s">
        <v>272</v>
      </c>
      <c r="L255" s="69">
        <v>11216983</v>
      </c>
      <c r="M255" t="s">
        <v>852</v>
      </c>
      <c r="N255" s="56">
        <v>45688</v>
      </c>
      <c r="O255" t="s">
        <v>272</v>
      </c>
    </row>
    <row r="256" spans="2:15">
      <c r="B256">
        <v>100733</v>
      </c>
      <c r="C256" t="s">
        <v>438</v>
      </c>
      <c r="D256" t="s">
        <v>853</v>
      </c>
      <c r="E256" s="52" t="s">
        <v>16</v>
      </c>
      <c r="F256" t="s">
        <v>17</v>
      </c>
      <c r="G256" s="56">
        <v>45715</v>
      </c>
      <c r="H256" s="56">
        <v>45718</v>
      </c>
      <c r="I256" s="57">
        <v>-3</v>
      </c>
      <c r="J256" t="s">
        <v>18</v>
      </c>
      <c r="K256" t="s">
        <v>854</v>
      </c>
      <c r="L256" s="69">
        <v>20143200</v>
      </c>
      <c r="M256" t="s">
        <v>448</v>
      </c>
      <c r="N256" s="56">
        <v>45688</v>
      </c>
      <c r="O256" t="s">
        <v>854</v>
      </c>
    </row>
    <row r="257" spans="2:15">
      <c r="B257">
        <v>101539</v>
      </c>
      <c r="C257" t="s">
        <v>40</v>
      </c>
      <c r="D257" t="s">
        <v>840</v>
      </c>
      <c r="E257" s="52" t="s">
        <v>42</v>
      </c>
      <c r="F257" t="s">
        <v>40</v>
      </c>
      <c r="G257" s="56">
        <v>45715</v>
      </c>
      <c r="H257" s="56">
        <v>45534</v>
      </c>
      <c r="I257" s="57">
        <v>181</v>
      </c>
      <c r="J257" t="s">
        <v>18</v>
      </c>
      <c r="K257" t="s">
        <v>855</v>
      </c>
      <c r="L257" s="69">
        <v>23090778</v>
      </c>
      <c r="M257" t="s">
        <v>47</v>
      </c>
      <c r="N257" s="56">
        <v>45504</v>
      </c>
      <c r="O257" t="s">
        <v>855</v>
      </c>
    </row>
    <row r="258" spans="2:15">
      <c r="B258">
        <v>100733</v>
      </c>
      <c r="C258" t="s">
        <v>438</v>
      </c>
      <c r="D258" t="s">
        <v>856</v>
      </c>
      <c r="E258" s="52" t="s">
        <v>16</v>
      </c>
      <c r="F258" t="s">
        <v>17</v>
      </c>
      <c r="G258" s="56">
        <v>45715</v>
      </c>
      <c r="H258" s="56">
        <v>45718</v>
      </c>
      <c r="I258" s="57">
        <v>-3</v>
      </c>
      <c r="J258" t="s">
        <v>18</v>
      </c>
      <c r="K258" t="s">
        <v>857</v>
      </c>
      <c r="L258" s="69">
        <v>29280779</v>
      </c>
      <c r="M258" t="s">
        <v>496</v>
      </c>
      <c r="N258" s="56">
        <v>45688</v>
      </c>
      <c r="O258" t="s">
        <v>857</v>
      </c>
    </row>
    <row r="259" spans="2:15">
      <c r="B259">
        <v>100733</v>
      </c>
      <c r="C259" t="s">
        <v>438</v>
      </c>
      <c r="D259" t="s">
        <v>858</v>
      </c>
      <c r="E259" s="52" t="s">
        <v>16</v>
      </c>
      <c r="F259" t="s">
        <v>17</v>
      </c>
      <c r="G259" s="56">
        <v>45715</v>
      </c>
      <c r="H259" s="56">
        <v>45718</v>
      </c>
      <c r="I259" s="57">
        <v>-3</v>
      </c>
      <c r="J259" t="s">
        <v>18</v>
      </c>
      <c r="K259" t="s">
        <v>859</v>
      </c>
      <c r="L259" s="69">
        <v>33522950</v>
      </c>
      <c r="M259" t="s">
        <v>860</v>
      </c>
      <c r="N259" s="56">
        <v>45688</v>
      </c>
      <c r="O259" t="s">
        <v>859</v>
      </c>
    </row>
    <row r="260" spans="2:15">
      <c r="B260">
        <v>100733</v>
      </c>
      <c r="C260" t="s">
        <v>438</v>
      </c>
      <c r="D260" t="s">
        <v>861</v>
      </c>
      <c r="E260" s="52" t="s">
        <v>16</v>
      </c>
      <c r="F260" t="s">
        <v>17</v>
      </c>
      <c r="G260" s="56">
        <v>45715</v>
      </c>
      <c r="H260" s="56">
        <v>45718</v>
      </c>
      <c r="I260" s="57">
        <v>-3</v>
      </c>
      <c r="J260" t="s">
        <v>18</v>
      </c>
      <c r="K260" t="s">
        <v>862</v>
      </c>
      <c r="L260" s="69">
        <v>52477832</v>
      </c>
      <c r="M260" t="s">
        <v>863</v>
      </c>
      <c r="N260" s="56">
        <v>45688</v>
      </c>
      <c r="O260" t="s">
        <v>862</v>
      </c>
    </row>
    <row r="261" spans="2:15">
      <c r="B261">
        <v>100008</v>
      </c>
      <c r="C261" t="s">
        <v>810</v>
      </c>
      <c r="D261" t="s">
        <v>864</v>
      </c>
      <c r="E261" s="52" t="s">
        <v>117</v>
      </c>
      <c r="F261" t="s">
        <v>865</v>
      </c>
      <c r="G261" s="56">
        <v>45716</v>
      </c>
      <c r="H261" s="56">
        <v>45626</v>
      </c>
      <c r="I261" s="57">
        <v>89</v>
      </c>
      <c r="J261" t="s">
        <v>18</v>
      </c>
      <c r="K261" t="s">
        <v>866</v>
      </c>
      <c r="L261" s="69">
        <v>40110</v>
      </c>
      <c r="M261" t="s">
        <v>867</v>
      </c>
      <c r="N261" s="56">
        <v>45596</v>
      </c>
      <c r="O261" t="s">
        <v>866</v>
      </c>
    </row>
    <row r="262" spans="2:15">
      <c r="B262">
        <v>100008</v>
      </c>
      <c r="C262" t="s">
        <v>810</v>
      </c>
      <c r="D262" t="s">
        <v>864</v>
      </c>
      <c r="E262" s="52" t="s">
        <v>117</v>
      </c>
      <c r="F262" t="s">
        <v>865</v>
      </c>
      <c r="G262" s="56">
        <v>45716</v>
      </c>
      <c r="H262" s="56">
        <v>45595</v>
      </c>
      <c r="I262" s="57">
        <v>120</v>
      </c>
      <c r="J262" t="s">
        <v>18</v>
      </c>
      <c r="K262" t="s">
        <v>562</v>
      </c>
      <c r="L262" s="69">
        <v>91960</v>
      </c>
      <c r="M262" t="s">
        <v>868</v>
      </c>
      <c r="N262" s="56">
        <v>45565</v>
      </c>
      <c r="O262" t="s">
        <v>562</v>
      </c>
    </row>
    <row r="263" spans="2:15">
      <c r="B263">
        <v>101284</v>
      </c>
      <c r="C263" t="s">
        <v>669</v>
      </c>
      <c r="D263" t="s">
        <v>869</v>
      </c>
      <c r="E263" s="52" t="s">
        <v>16</v>
      </c>
      <c r="F263" t="s">
        <v>17</v>
      </c>
      <c r="G263" s="56">
        <v>45716</v>
      </c>
      <c r="H263" s="56">
        <v>45718</v>
      </c>
      <c r="I263" s="57">
        <v>-2</v>
      </c>
      <c r="J263" t="s">
        <v>18</v>
      </c>
      <c r="K263" t="s">
        <v>870</v>
      </c>
      <c r="L263" s="69">
        <v>422075</v>
      </c>
      <c r="M263" t="s">
        <v>871</v>
      </c>
      <c r="N263" s="56">
        <v>45688</v>
      </c>
      <c r="O263" t="s">
        <v>870</v>
      </c>
    </row>
    <row r="264" spans="2:15">
      <c r="B264">
        <v>101860</v>
      </c>
      <c r="C264" t="s">
        <v>872</v>
      </c>
      <c r="D264" t="s">
        <v>873</v>
      </c>
      <c r="E264" s="52" t="s">
        <v>117</v>
      </c>
      <c r="F264" t="s">
        <v>874</v>
      </c>
      <c r="G264" s="56">
        <v>45716</v>
      </c>
      <c r="H264" s="56">
        <v>45716</v>
      </c>
      <c r="I264" s="57">
        <v>-25</v>
      </c>
      <c r="J264" t="s">
        <v>18</v>
      </c>
      <c r="K264" t="s">
        <v>875</v>
      </c>
      <c r="L264" s="69">
        <v>1480000</v>
      </c>
      <c r="M264" t="s">
        <v>876</v>
      </c>
      <c r="N264" s="56">
        <v>45716</v>
      </c>
      <c r="O264" t="s">
        <v>875</v>
      </c>
    </row>
    <row r="265" spans="2:15">
      <c r="B265">
        <v>101871</v>
      </c>
      <c r="C265" t="s">
        <v>877</v>
      </c>
      <c r="D265" t="s">
        <v>878</v>
      </c>
      <c r="E265" s="52" t="s">
        <v>117</v>
      </c>
      <c r="F265" t="s">
        <v>879</v>
      </c>
      <c r="G265" s="56">
        <v>45716</v>
      </c>
      <c r="H265" s="56">
        <v>45716</v>
      </c>
      <c r="I265" s="57">
        <v>-25</v>
      </c>
      <c r="J265" t="s">
        <v>18</v>
      </c>
      <c r="K265" t="s">
        <v>880</v>
      </c>
      <c r="L265" s="69">
        <v>1515000</v>
      </c>
      <c r="M265" t="s">
        <v>876</v>
      </c>
      <c r="N265" s="56">
        <v>45716</v>
      </c>
      <c r="O265" t="s">
        <v>880</v>
      </c>
    </row>
    <row r="266" spans="2:15">
      <c r="B266">
        <v>101822</v>
      </c>
      <c r="C266" t="s">
        <v>881</v>
      </c>
      <c r="D266" t="s">
        <v>882</v>
      </c>
      <c r="E266" s="52" t="s">
        <v>117</v>
      </c>
      <c r="F266" t="s">
        <v>883</v>
      </c>
      <c r="G266" s="56">
        <v>45716</v>
      </c>
      <c r="H266" s="56">
        <v>45716</v>
      </c>
      <c r="I266" s="57">
        <v>-25</v>
      </c>
      <c r="J266" t="s">
        <v>18</v>
      </c>
      <c r="K266" t="s">
        <v>884</v>
      </c>
      <c r="L266" s="69">
        <v>2000000</v>
      </c>
      <c r="M266" t="s">
        <v>876</v>
      </c>
      <c r="N266" s="56">
        <v>45716</v>
      </c>
      <c r="O266" t="s">
        <v>884</v>
      </c>
    </row>
    <row r="267" spans="2:15">
      <c r="B267">
        <v>101895</v>
      </c>
      <c r="C267" t="s">
        <v>885</v>
      </c>
      <c r="D267" t="s">
        <v>886</v>
      </c>
      <c r="E267" s="52" t="s">
        <v>117</v>
      </c>
      <c r="F267" t="s">
        <v>887</v>
      </c>
      <c r="G267" s="56">
        <v>45716</v>
      </c>
      <c r="H267" s="56">
        <v>45716</v>
      </c>
      <c r="I267" s="57">
        <v>-25</v>
      </c>
      <c r="J267" t="s">
        <v>18</v>
      </c>
      <c r="K267" t="s">
        <v>888</v>
      </c>
      <c r="L267" s="69">
        <v>2000000</v>
      </c>
      <c r="M267" t="s">
        <v>876</v>
      </c>
      <c r="N267" s="56">
        <v>45716</v>
      </c>
      <c r="O267" t="s">
        <v>888</v>
      </c>
    </row>
    <row r="268" spans="2:15">
      <c r="B268">
        <v>101896</v>
      </c>
      <c r="C268" t="s">
        <v>889</v>
      </c>
      <c r="D268" t="s">
        <v>890</v>
      </c>
      <c r="E268" s="52" t="s">
        <v>117</v>
      </c>
      <c r="F268" t="s">
        <v>887</v>
      </c>
      <c r="G268" s="56">
        <v>45716</v>
      </c>
      <c r="H268" s="56">
        <v>45716</v>
      </c>
      <c r="I268" s="57">
        <v>-25</v>
      </c>
      <c r="J268" t="s">
        <v>18</v>
      </c>
      <c r="K268" t="s">
        <v>891</v>
      </c>
      <c r="L268" s="69">
        <v>2000000</v>
      </c>
      <c r="M268" t="s">
        <v>876</v>
      </c>
      <c r="N268" s="56">
        <v>45716</v>
      </c>
      <c r="O268" t="s">
        <v>891</v>
      </c>
    </row>
    <row r="269" spans="2:15">
      <c r="B269">
        <v>101897</v>
      </c>
      <c r="C269" t="s">
        <v>892</v>
      </c>
      <c r="D269" t="s">
        <v>893</v>
      </c>
      <c r="E269" s="52" t="s">
        <v>117</v>
      </c>
      <c r="F269" t="s">
        <v>894</v>
      </c>
      <c r="G269" s="56">
        <v>45716</v>
      </c>
      <c r="H269" s="56">
        <v>45716</v>
      </c>
      <c r="I269" s="57">
        <v>-25</v>
      </c>
      <c r="J269" t="s">
        <v>18</v>
      </c>
      <c r="K269" t="s">
        <v>493</v>
      </c>
      <c r="L269" s="69">
        <v>2000000</v>
      </c>
      <c r="M269" t="s">
        <v>876</v>
      </c>
      <c r="N269" s="56">
        <v>45716</v>
      </c>
      <c r="O269" t="s">
        <v>493</v>
      </c>
    </row>
    <row r="270" spans="2:15">
      <c r="B270">
        <v>101898</v>
      </c>
      <c r="C270" t="s">
        <v>895</v>
      </c>
      <c r="D270" t="s">
        <v>896</v>
      </c>
      <c r="E270" s="52" t="s">
        <v>117</v>
      </c>
      <c r="F270" t="s">
        <v>897</v>
      </c>
      <c r="G270" s="56">
        <v>45716</v>
      </c>
      <c r="H270" s="56">
        <v>45716</v>
      </c>
      <c r="I270" s="57">
        <v>-25</v>
      </c>
      <c r="J270" t="s">
        <v>18</v>
      </c>
      <c r="K270" t="s">
        <v>898</v>
      </c>
      <c r="L270" s="69">
        <v>2000000</v>
      </c>
      <c r="M270" t="s">
        <v>876</v>
      </c>
      <c r="N270" s="56">
        <v>45716</v>
      </c>
      <c r="O270" t="s">
        <v>898</v>
      </c>
    </row>
    <row r="271" spans="2:15">
      <c r="B271">
        <v>101899</v>
      </c>
      <c r="C271" t="s">
        <v>899</v>
      </c>
      <c r="D271" t="s">
        <v>900</v>
      </c>
      <c r="E271" s="52" t="s">
        <v>117</v>
      </c>
      <c r="F271" t="s">
        <v>901</v>
      </c>
      <c r="G271" s="56">
        <v>45716</v>
      </c>
      <c r="H271" s="56">
        <v>45716</v>
      </c>
      <c r="I271" s="57">
        <v>-46</v>
      </c>
      <c r="J271" t="s">
        <v>18</v>
      </c>
      <c r="K271" t="s">
        <v>902</v>
      </c>
      <c r="L271" s="69">
        <v>2000000</v>
      </c>
      <c r="M271" t="s">
        <v>876</v>
      </c>
      <c r="N271" s="56">
        <v>45716</v>
      </c>
      <c r="O271" t="s">
        <v>902</v>
      </c>
    </row>
    <row r="272" spans="2:15">
      <c r="B272">
        <v>100069</v>
      </c>
      <c r="C272" t="s">
        <v>115</v>
      </c>
      <c r="D272" t="s">
        <v>903</v>
      </c>
      <c r="E272" s="52" t="s">
        <v>117</v>
      </c>
      <c r="F272" t="s">
        <v>904</v>
      </c>
      <c r="G272" s="56">
        <v>45716</v>
      </c>
      <c r="H272" s="56">
        <v>45352</v>
      </c>
      <c r="I272" s="57">
        <v>364</v>
      </c>
      <c r="J272" t="s">
        <v>18</v>
      </c>
      <c r="K272" t="s">
        <v>905</v>
      </c>
      <c r="L272" s="69">
        <v>3294288</v>
      </c>
      <c r="M272" t="s">
        <v>904</v>
      </c>
      <c r="N272" s="56">
        <v>45322</v>
      </c>
      <c r="O272" t="s">
        <v>905</v>
      </c>
    </row>
    <row r="273" spans="2:15">
      <c r="B273">
        <v>100008</v>
      </c>
      <c r="C273" t="s">
        <v>810</v>
      </c>
      <c r="D273" t="s">
        <v>906</v>
      </c>
      <c r="E273" s="52" t="s">
        <v>117</v>
      </c>
      <c r="F273" t="s">
        <v>907</v>
      </c>
      <c r="G273" s="56">
        <v>45716</v>
      </c>
      <c r="H273" s="56">
        <v>45687</v>
      </c>
      <c r="I273" s="57">
        <v>28</v>
      </c>
      <c r="J273" t="s">
        <v>18</v>
      </c>
      <c r="K273" t="s">
        <v>908</v>
      </c>
      <c r="L273" s="69">
        <v>3517199</v>
      </c>
      <c r="M273" t="s">
        <v>907</v>
      </c>
      <c r="N273" s="56">
        <v>45657</v>
      </c>
      <c r="O273" t="s">
        <v>908</v>
      </c>
    </row>
    <row r="274" spans="2:15">
      <c r="B274">
        <v>100672</v>
      </c>
      <c r="C274" t="s">
        <v>144</v>
      </c>
      <c r="D274" t="s">
        <v>909</v>
      </c>
      <c r="E274" s="52" t="s">
        <v>117</v>
      </c>
      <c r="F274" t="s">
        <v>910</v>
      </c>
      <c r="G274" s="56">
        <v>45716</v>
      </c>
      <c r="H274" s="56">
        <v>45691</v>
      </c>
      <c r="I274" s="57">
        <v>17</v>
      </c>
      <c r="J274" t="s">
        <v>18</v>
      </c>
      <c r="K274" t="s">
        <v>722</v>
      </c>
      <c r="L274" s="69">
        <v>4000000</v>
      </c>
      <c r="M274" t="s">
        <v>911</v>
      </c>
      <c r="N274" s="56">
        <v>45691</v>
      </c>
      <c r="O274" t="s">
        <v>149</v>
      </c>
    </row>
    <row r="275" spans="2:15">
      <c r="B275">
        <v>100144</v>
      </c>
      <c r="C275" t="s">
        <v>108</v>
      </c>
      <c r="D275" t="s">
        <v>912</v>
      </c>
      <c r="E275" s="52" t="s">
        <v>117</v>
      </c>
      <c r="F275" t="s">
        <v>913</v>
      </c>
      <c r="G275" s="56">
        <v>45716</v>
      </c>
      <c r="H275" s="56">
        <v>45442</v>
      </c>
      <c r="I275" s="57">
        <v>267</v>
      </c>
      <c r="J275" t="s">
        <v>18</v>
      </c>
      <c r="K275" t="s">
        <v>914</v>
      </c>
      <c r="L275" s="69">
        <v>9094203</v>
      </c>
      <c r="M275" t="s">
        <v>913</v>
      </c>
      <c r="N275" s="56">
        <v>45412</v>
      </c>
      <c r="O275" t="s">
        <v>914</v>
      </c>
    </row>
    <row r="276" spans="2:15">
      <c r="B276">
        <v>101869</v>
      </c>
      <c r="C276" t="s">
        <v>915</v>
      </c>
      <c r="D276" t="s">
        <v>916</v>
      </c>
      <c r="E276" s="52" t="s">
        <v>117</v>
      </c>
      <c r="F276" t="s">
        <v>917</v>
      </c>
      <c r="G276" s="56">
        <v>45716</v>
      </c>
      <c r="H276" s="56">
        <v>45716</v>
      </c>
      <c r="I276" s="57">
        <v>-25</v>
      </c>
      <c r="J276" t="s">
        <v>18</v>
      </c>
      <c r="K276" t="s">
        <v>918</v>
      </c>
      <c r="L276" s="69">
        <v>9425000</v>
      </c>
      <c r="M276" t="s">
        <v>876</v>
      </c>
      <c r="N276" s="56">
        <v>45716</v>
      </c>
      <c r="O276" t="s">
        <v>918</v>
      </c>
    </row>
    <row r="277" spans="2:15">
      <c r="B277">
        <v>101872</v>
      </c>
      <c r="C277" t="s">
        <v>919</v>
      </c>
      <c r="D277" t="s">
        <v>920</v>
      </c>
      <c r="E277" s="52" t="s">
        <v>117</v>
      </c>
      <c r="F277" t="s">
        <v>921</v>
      </c>
      <c r="G277" s="56">
        <v>45716</v>
      </c>
      <c r="H277" s="56">
        <v>45716</v>
      </c>
      <c r="I277" s="57">
        <v>-25</v>
      </c>
      <c r="J277" t="s">
        <v>18</v>
      </c>
      <c r="K277" t="s">
        <v>922</v>
      </c>
      <c r="L277" s="69">
        <v>9770000</v>
      </c>
      <c r="M277" t="s">
        <v>876</v>
      </c>
      <c r="N277" s="56">
        <v>45716</v>
      </c>
      <c r="O277" t="s">
        <v>922</v>
      </c>
    </row>
    <row r="278" spans="2:15">
      <c r="B278">
        <v>101873</v>
      </c>
      <c r="C278" t="s">
        <v>923</v>
      </c>
      <c r="D278" t="s">
        <v>924</v>
      </c>
      <c r="E278" s="52" t="s">
        <v>117</v>
      </c>
      <c r="F278" t="s">
        <v>925</v>
      </c>
      <c r="G278" s="56">
        <v>45716</v>
      </c>
      <c r="H278" s="56">
        <v>45716</v>
      </c>
      <c r="I278" s="57">
        <v>-25</v>
      </c>
      <c r="J278" t="s">
        <v>18</v>
      </c>
      <c r="K278" t="s">
        <v>926</v>
      </c>
      <c r="L278" s="69">
        <v>12020000</v>
      </c>
      <c r="M278" t="s">
        <v>876</v>
      </c>
      <c r="N278" s="56">
        <v>45716</v>
      </c>
      <c r="O278" t="s">
        <v>926</v>
      </c>
    </row>
    <row r="279" spans="2:15">
      <c r="B279">
        <v>101870</v>
      </c>
      <c r="C279" t="s">
        <v>927</v>
      </c>
      <c r="D279" t="s">
        <v>928</v>
      </c>
      <c r="E279" s="52" t="s">
        <v>117</v>
      </c>
      <c r="F279" t="s">
        <v>929</v>
      </c>
      <c r="G279" s="56">
        <v>45716</v>
      </c>
      <c r="H279" s="56">
        <v>45716</v>
      </c>
      <c r="I279" s="57">
        <v>-25</v>
      </c>
      <c r="J279" t="s">
        <v>18</v>
      </c>
      <c r="K279" t="s">
        <v>930</v>
      </c>
      <c r="L279" s="69">
        <v>12150000</v>
      </c>
      <c r="M279" t="s">
        <v>876</v>
      </c>
      <c r="N279" s="56">
        <v>45716</v>
      </c>
      <c r="O279" t="s">
        <v>930</v>
      </c>
    </row>
    <row r="280" spans="2:15">
      <c r="B280">
        <v>100011</v>
      </c>
      <c r="C280" t="s">
        <v>328</v>
      </c>
      <c r="D280" t="s">
        <v>931</v>
      </c>
      <c r="E280" s="52" t="s">
        <v>117</v>
      </c>
      <c r="F280" t="s">
        <v>399</v>
      </c>
      <c r="G280" s="56">
        <v>45716</v>
      </c>
      <c r="H280" s="56">
        <v>45687</v>
      </c>
      <c r="I280" s="57">
        <v>22</v>
      </c>
      <c r="J280" t="s">
        <v>18</v>
      </c>
      <c r="K280" t="s">
        <v>932</v>
      </c>
      <c r="L280" s="69">
        <v>12899051</v>
      </c>
      <c r="M280" t="s">
        <v>933</v>
      </c>
      <c r="N280" s="56">
        <v>45657</v>
      </c>
      <c r="O280" t="s">
        <v>932</v>
      </c>
    </row>
    <row r="281" spans="2:15">
      <c r="B281">
        <v>100011</v>
      </c>
      <c r="C281" t="s">
        <v>328</v>
      </c>
      <c r="D281" t="s">
        <v>931</v>
      </c>
      <c r="E281" s="52" t="s">
        <v>117</v>
      </c>
      <c r="F281" t="s">
        <v>399</v>
      </c>
      <c r="G281" s="56">
        <v>45716</v>
      </c>
      <c r="H281" s="56">
        <v>45718</v>
      </c>
      <c r="I281" s="57">
        <v>-9</v>
      </c>
      <c r="J281" t="s">
        <v>18</v>
      </c>
      <c r="K281" t="s">
        <v>308</v>
      </c>
      <c r="L281" s="69">
        <v>17507997</v>
      </c>
      <c r="M281" t="s">
        <v>934</v>
      </c>
      <c r="N281" s="56">
        <v>45688</v>
      </c>
      <c r="O281" t="s">
        <v>308</v>
      </c>
    </row>
    <row r="282" spans="2:15">
      <c r="B282">
        <v>100011</v>
      </c>
      <c r="C282" t="s">
        <v>328</v>
      </c>
      <c r="D282" t="s">
        <v>935</v>
      </c>
      <c r="E282" s="52" t="s">
        <v>117</v>
      </c>
      <c r="F282" t="s">
        <v>936</v>
      </c>
      <c r="G282" s="56">
        <v>45716</v>
      </c>
      <c r="H282" s="56">
        <v>45442</v>
      </c>
      <c r="I282" s="57">
        <v>267</v>
      </c>
      <c r="J282" t="s">
        <v>18</v>
      </c>
      <c r="K282" t="s">
        <v>937</v>
      </c>
      <c r="L282" s="69">
        <v>17537198</v>
      </c>
      <c r="M282" t="s">
        <v>938</v>
      </c>
      <c r="N282" s="56">
        <v>45412</v>
      </c>
      <c r="O282" t="s">
        <v>937</v>
      </c>
    </row>
    <row r="283" spans="2:15">
      <c r="B283">
        <v>100011</v>
      </c>
      <c r="C283" t="s">
        <v>328</v>
      </c>
      <c r="D283" t="s">
        <v>935</v>
      </c>
      <c r="E283" s="52" t="s">
        <v>117</v>
      </c>
      <c r="F283" t="s">
        <v>936</v>
      </c>
      <c r="G283" s="56">
        <v>45716</v>
      </c>
      <c r="H283" s="56">
        <v>45412</v>
      </c>
      <c r="I283" s="57">
        <v>297</v>
      </c>
      <c r="J283" t="s">
        <v>18</v>
      </c>
      <c r="K283" t="s">
        <v>939</v>
      </c>
      <c r="L283" s="69">
        <v>17838938</v>
      </c>
      <c r="M283" t="s">
        <v>940</v>
      </c>
      <c r="N283" s="56">
        <v>45382</v>
      </c>
      <c r="O283" t="s">
        <v>939</v>
      </c>
    </row>
    <row r="284" spans="2:15">
      <c r="B284">
        <v>100736</v>
      </c>
      <c r="C284" t="s">
        <v>941</v>
      </c>
      <c r="D284" t="s">
        <v>942</v>
      </c>
      <c r="E284" s="52" t="s">
        <v>117</v>
      </c>
      <c r="F284" t="s">
        <v>943</v>
      </c>
      <c r="G284" s="56">
        <v>45716</v>
      </c>
      <c r="H284" s="56">
        <v>45621</v>
      </c>
      <c r="I284" s="57">
        <v>92</v>
      </c>
      <c r="J284" t="s">
        <v>18</v>
      </c>
      <c r="K284" t="s">
        <v>944</v>
      </c>
      <c r="L284" s="69">
        <v>17972044</v>
      </c>
      <c r="M284" t="s">
        <v>943</v>
      </c>
      <c r="N284" s="56">
        <v>45621</v>
      </c>
      <c r="O284" t="s">
        <v>945</v>
      </c>
    </row>
    <row r="285" spans="2:15">
      <c r="B285">
        <v>100011</v>
      </c>
      <c r="C285" t="s">
        <v>328</v>
      </c>
      <c r="D285" t="s">
        <v>946</v>
      </c>
      <c r="E285" s="52" t="s">
        <v>117</v>
      </c>
      <c r="F285" t="s">
        <v>936</v>
      </c>
      <c r="G285" s="56">
        <v>45716</v>
      </c>
      <c r="H285" s="56">
        <v>45595</v>
      </c>
      <c r="I285" s="57">
        <v>114</v>
      </c>
      <c r="J285" t="s">
        <v>18</v>
      </c>
      <c r="K285" t="s">
        <v>947</v>
      </c>
      <c r="L285" s="69">
        <v>23876843</v>
      </c>
      <c r="M285" t="s">
        <v>948</v>
      </c>
      <c r="N285" s="56">
        <v>45565</v>
      </c>
      <c r="O285" t="s">
        <v>947</v>
      </c>
    </row>
    <row r="286" spans="2:15">
      <c r="B286">
        <v>100011</v>
      </c>
      <c r="C286" t="s">
        <v>328</v>
      </c>
      <c r="D286" t="s">
        <v>946</v>
      </c>
      <c r="E286" s="52" t="s">
        <v>117</v>
      </c>
      <c r="F286" t="s">
        <v>936</v>
      </c>
      <c r="G286" s="56">
        <v>45716</v>
      </c>
      <c r="H286" s="56">
        <v>45656</v>
      </c>
      <c r="I286" s="57">
        <v>53</v>
      </c>
      <c r="J286" t="s">
        <v>18</v>
      </c>
      <c r="K286" t="s">
        <v>949</v>
      </c>
      <c r="L286" s="69">
        <v>26411042</v>
      </c>
      <c r="M286" t="s">
        <v>950</v>
      </c>
      <c r="N286" s="56">
        <v>45626</v>
      </c>
      <c r="O286" t="s">
        <v>949</v>
      </c>
    </row>
    <row r="287" spans="2:15">
      <c r="B287">
        <v>100011</v>
      </c>
      <c r="C287" t="s">
        <v>328</v>
      </c>
      <c r="D287" t="s">
        <v>935</v>
      </c>
      <c r="E287" s="52" t="s">
        <v>117</v>
      </c>
      <c r="F287" t="s">
        <v>936</v>
      </c>
      <c r="G287" s="56">
        <v>45716</v>
      </c>
      <c r="H287" s="56">
        <v>45503</v>
      </c>
      <c r="I287" s="57">
        <v>206</v>
      </c>
      <c r="J287" t="s">
        <v>18</v>
      </c>
      <c r="K287" t="s">
        <v>681</v>
      </c>
      <c r="L287" s="69">
        <v>26901499</v>
      </c>
      <c r="M287" t="s">
        <v>951</v>
      </c>
      <c r="N287" s="56">
        <v>45473</v>
      </c>
      <c r="O287" t="s">
        <v>681</v>
      </c>
    </row>
    <row r="288" spans="2:15">
      <c r="B288">
        <v>100011</v>
      </c>
      <c r="C288" t="s">
        <v>328</v>
      </c>
      <c r="D288" t="s">
        <v>952</v>
      </c>
      <c r="E288" s="52" t="s">
        <v>117</v>
      </c>
      <c r="F288" t="s">
        <v>467</v>
      </c>
      <c r="G288" s="56">
        <v>45716</v>
      </c>
      <c r="H288" s="56">
        <v>45534</v>
      </c>
      <c r="I288" s="57">
        <v>175</v>
      </c>
      <c r="J288" t="s">
        <v>18</v>
      </c>
      <c r="K288" t="s">
        <v>319</v>
      </c>
      <c r="L288" s="69">
        <v>30342991</v>
      </c>
      <c r="M288" t="s">
        <v>953</v>
      </c>
      <c r="N288" s="56">
        <v>45504</v>
      </c>
      <c r="O288" t="s">
        <v>319</v>
      </c>
    </row>
    <row r="289" spans="2:15">
      <c r="B289">
        <v>100011</v>
      </c>
      <c r="C289" t="s">
        <v>328</v>
      </c>
      <c r="D289" t="s">
        <v>946</v>
      </c>
      <c r="E289" s="52" t="s">
        <v>117</v>
      </c>
      <c r="F289" t="s">
        <v>936</v>
      </c>
      <c r="G289" s="56">
        <v>45716</v>
      </c>
      <c r="H289" s="56">
        <v>45687</v>
      </c>
      <c r="I289" s="57">
        <v>22</v>
      </c>
      <c r="J289" t="s">
        <v>18</v>
      </c>
      <c r="K289" t="s">
        <v>954</v>
      </c>
      <c r="L289" s="69">
        <v>30713167</v>
      </c>
      <c r="M289" t="s">
        <v>955</v>
      </c>
      <c r="N289" s="56">
        <v>45657</v>
      </c>
      <c r="O289" t="s">
        <v>954</v>
      </c>
    </row>
    <row r="290" spans="2:15">
      <c r="B290">
        <v>101284</v>
      </c>
      <c r="C290" t="s">
        <v>669</v>
      </c>
      <c r="D290" t="s">
        <v>956</v>
      </c>
      <c r="E290" s="52" t="s">
        <v>16</v>
      </c>
      <c r="F290" t="s">
        <v>17</v>
      </c>
      <c r="G290" s="56">
        <v>45716</v>
      </c>
      <c r="H290" s="56">
        <v>45534</v>
      </c>
      <c r="I290" s="57">
        <v>182</v>
      </c>
      <c r="J290" t="s">
        <v>18</v>
      </c>
      <c r="K290" t="s">
        <v>957</v>
      </c>
      <c r="L290" s="69">
        <v>31522200</v>
      </c>
      <c r="M290" t="s">
        <v>958</v>
      </c>
      <c r="N290" s="56">
        <v>45504</v>
      </c>
      <c r="O290" t="s">
        <v>957</v>
      </c>
    </row>
    <row r="291" spans="2:15">
      <c r="B291">
        <v>100011</v>
      </c>
      <c r="C291" t="s">
        <v>328</v>
      </c>
      <c r="D291" t="s">
        <v>946</v>
      </c>
      <c r="E291" s="52" t="s">
        <v>117</v>
      </c>
      <c r="F291" t="s">
        <v>936</v>
      </c>
      <c r="G291" s="56">
        <v>45716</v>
      </c>
      <c r="H291" s="56">
        <v>45626</v>
      </c>
      <c r="I291" s="57">
        <v>83</v>
      </c>
      <c r="J291" t="s">
        <v>18</v>
      </c>
      <c r="K291" t="s">
        <v>959</v>
      </c>
      <c r="L291" s="69">
        <v>31693045</v>
      </c>
      <c r="M291" t="s">
        <v>960</v>
      </c>
      <c r="N291" s="56">
        <v>45596</v>
      </c>
      <c r="O291" t="s">
        <v>959</v>
      </c>
    </row>
    <row r="292" spans="2:15">
      <c r="B292">
        <v>100144</v>
      </c>
      <c r="C292" t="s">
        <v>108</v>
      </c>
      <c r="D292" t="s">
        <v>961</v>
      </c>
      <c r="E292" s="52" t="s">
        <v>117</v>
      </c>
      <c r="F292" t="s">
        <v>199</v>
      </c>
      <c r="G292" s="56">
        <v>45716</v>
      </c>
      <c r="H292" s="56">
        <v>45678</v>
      </c>
      <c r="I292" s="57">
        <v>31</v>
      </c>
      <c r="J292" t="s">
        <v>18</v>
      </c>
      <c r="K292" t="s">
        <v>197</v>
      </c>
      <c r="L292" s="69">
        <v>32886000</v>
      </c>
      <c r="M292" t="s">
        <v>199</v>
      </c>
      <c r="N292" s="56">
        <v>45678</v>
      </c>
      <c r="O292" t="s">
        <v>198</v>
      </c>
    </row>
    <row r="293" spans="2:15">
      <c r="B293">
        <v>101891</v>
      </c>
      <c r="C293" t="s">
        <v>962</v>
      </c>
      <c r="D293" t="s">
        <v>963</v>
      </c>
      <c r="E293" s="52" t="s">
        <v>117</v>
      </c>
      <c r="F293" t="s">
        <v>964</v>
      </c>
      <c r="G293" s="56">
        <v>45716</v>
      </c>
      <c r="H293" s="56">
        <v>45702</v>
      </c>
      <c r="I293" s="57">
        <v>12</v>
      </c>
      <c r="J293" t="s">
        <v>18</v>
      </c>
      <c r="K293" t="s">
        <v>965</v>
      </c>
      <c r="L293" s="69">
        <v>38201300</v>
      </c>
      <c r="M293" t="s">
        <v>964</v>
      </c>
      <c r="N293" s="56">
        <v>45672</v>
      </c>
      <c r="O293" t="s">
        <v>965</v>
      </c>
    </row>
    <row r="294" spans="2:15">
      <c r="B294">
        <v>100712</v>
      </c>
      <c r="C294" t="s">
        <v>613</v>
      </c>
      <c r="D294" t="s">
        <v>966</v>
      </c>
      <c r="E294" s="52" t="s">
        <v>117</v>
      </c>
      <c r="F294" t="s">
        <v>615</v>
      </c>
      <c r="G294" s="56">
        <v>45716</v>
      </c>
      <c r="H294" s="56">
        <v>45718</v>
      </c>
      <c r="I294" s="57">
        <v>-3</v>
      </c>
      <c r="J294" t="s">
        <v>18</v>
      </c>
      <c r="K294" t="s">
        <v>967</v>
      </c>
      <c r="L294" s="69">
        <v>39328399</v>
      </c>
      <c r="M294" t="s">
        <v>615</v>
      </c>
      <c r="N294" s="56">
        <v>45688</v>
      </c>
      <c r="O294" t="s">
        <v>967</v>
      </c>
    </row>
    <row r="295" spans="2:15">
      <c r="B295">
        <v>100011</v>
      </c>
      <c r="C295" t="s">
        <v>328</v>
      </c>
      <c r="D295" t="s">
        <v>935</v>
      </c>
      <c r="E295" s="52" t="s">
        <v>117</v>
      </c>
      <c r="F295" t="s">
        <v>936</v>
      </c>
      <c r="G295" s="56">
        <v>45716</v>
      </c>
      <c r="H295" s="56">
        <v>45473</v>
      </c>
      <c r="I295" s="57">
        <v>236</v>
      </c>
      <c r="J295" t="s">
        <v>18</v>
      </c>
      <c r="K295" t="s">
        <v>968</v>
      </c>
      <c r="L295" s="69">
        <v>40395800</v>
      </c>
      <c r="M295" t="s">
        <v>969</v>
      </c>
      <c r="N295" s="56">
        <v>45443</v>
      </c>
      <c r="O295" t="s">
        <v>968</v>
      </c>
    </row>
    <row r="296" spans="2:15">
      <c r="B296">
        <v>101284</v>
      </c>
      <c r="C296" t="s">
        <v>669</v>
      </c>
      <c r="D296" t="s">
        <v>970</v>
      </c>
      <c r="E296" s="52" t="s">
        <v>16</v>
      </c>
      <c r="F296" t="s">
        <v>17</v>
      </c>
      <c r="G296" s="56">
        <v>45716</v>
      </c>
      <c r="H296" s="56">
        <v>45687</v>
      </c>
      <c r="I296" s="57">
        <v>29</v>
      </c>
      <c r="J296" t="s">
        <v>18</v>
      </c>
      <c r="K296" t="s">
        <v>971</v>
      </c>
      <c r="L296" s="69">
        <v>44747400</v>
      </c>
      <c r="M296" t="s">
        <v>229</v>
      </c>
      <c r="N296" s="56">
        <v>45657</v>
      </c>
      <c r="O296" t="s">
        <v>971</v>
      </c>
    </row>
    <row r="297" spans="2:15">
      <c r="B297">
        <v>101284</v>
      </c>
      <c r="C297" t="s">
        <v>669</v>
      </c>
      <c r="D297" t="s">
        <v>972</v>
      </c>
      <c r="E297" s="52" t="s">
        <v>117</v>
      </c>
      <c r="F297" t="s">
        <v>973</v>
      </c>
      <c r="G297" s="56">
        <v>45716</v>
      </c>
      <c r="H297" s="56">
        <v>44408</v>
      </c>
      <c r="I297" s="57">
        <v>1308</v>
      </c>
      <c r="J297" t="s">
        <v>18</v>
      </c>
      <c r="K297" t="s">
        <v>974</v>
      </c>
      <c r="L297" s="69">
        <v>45133200</v>
      </c>
      <c r="M297" t="s">
        <v>973</v>
      </c>
      <c r="N297" s="56">
        <v>44408</v>
      </c>
      <c r="O297" t="s">
        <v>734</v>
      </c>
    </row>
    <row r="298" spans="2:15">
      <c r="B298">
        <v>100011</v>
      </c>
      <c r="C298" t="s">
        <v>328</v>
      </c>
      <c r="D298" t="s">
        <v>946</v>
      </c>
      <c r="E298" s="52" t="s">
        <v>117</v>
      </c>
      <c r="F298" t="s">
        <v>936</v>
      </c>
      <c r="G298" s="56">
        <v>45716</v>
      </c>
      <c r="H298" s="56">
        <v>45565</v>
      </c>
      <c r="I298" s="57">
        <v>144</v>
      </c>
      <c r="J298" t="s">
        <v>18</v>
      </c>
      <c r="K298" t="s">
        <v>602</v>
      </c>
      <c r="L298" s="69">
        <v>47679030</v>
      </c>
      <c r="M298" t="s">
        <v>975</v>
      </c>
      <c r="N298" s="56">
        <v>45535</v>
      </c>
      <c r="O298" t="s">
        <v>602</v>
      </c>
    </row>
    <row r="299" spans="2:15">
      <c r="B299">
        <v>101284</v>
      </c>
      <c r="C299" t="s">
        <v>669</v>
      </c>
      <c r="D299" t="s">
        <v>976</v>
      </c>
      <c r="E299" s="52" t="s">
        <v>117</v>
      </c>
      <c r="F299" t="s">
        <v>977</v>
      </c>
      <c r="G299" s="56">
        <v>45716</v>
      </c>
      <c r="H299" s="56">
        <v>44408</v>
      </c>
      <c r="I299" s="57">
        <v>1308</v>
      </c>
      <c r="J299" t="s">
        <v>18</v>
      </c>
      <c r="K299" t="s">
        <v>974</v>
      </c>
      <c r="L299" s="69">
        <v>88646400</v>
      </c>
      <c r="M299" t="s">
        <v>977</v>
      </c>
      <c r="N299" s="56">
        <v>44408</v>
      </c>
      <c r="O299" t="s">
        <v>978</v>
      </c>
    </row>
    <row r="300" spans="2:15">
      <c r="B300">
        <v>101798</v>
      </c>
      <c r="C300" t="s">
        <v>641</v>
      </c>
      <c r="D300" t="s">
        <v>979</v>
      </c>
      <c r="E300" s="52" t="s">
        <v>117</v>
      </c>
      <c r="F300" t="s">
        <v>980</v>
      </c>
      <c r="G300" s="56">
        <v>45716</v>
      </c>
      <c r="H300" s="56">
        <v>45680</v>
      </c>
      <c r="I300" s="57">
        <v>26</v>
      </c>
      <c r="J300" t="s">
        <v>18</v>
      </c>
      <c r="K300" t="s">
        <v>981</v>
      </c>
      <c r="L300" s="69">
        <v>544509632</v>
      </c>
      <c r="M300" t="s">
        <v>980</v>
      </c>
      <c r="N300" s="56">
        <v>45650</v>
      </c>
      <c r="O300" t="s">
        <v>981</v>
      </c>
    </row>
    <row r="301" spans="2:15">
      <c r="B301">
        <v>101798</v>
      </c>
      <c r="C301" t="s">
        <v>641</v>
      </c>
      <c r="D301" t="s">
        <v>982</v>
      </c>
      <c r="E301" s="52" t="s">
        <v>117</v>
      </c>
      <c r="F301" t="s">
        <v>983</v>
      </c>
      <c r="G301" s="56">
        <v>45716</v>
      </c>
      <c r="H301" s="56">
        <v>45476</v>
      </c>
      <c r="I301" s="57">
        <v>238</v>
      </c>
      <c r="J301" t="s">
        <v>18</v>
      </c>
      <c r="K301" t="s">
        <v>984</v>
      </c>
      <c r="L301" s="69">
        <v>619917748</v>
      </c>
      <c r="M301" t="s">
        <v>983</v>
      </c>
      <c r="N301" s="56">
        <v>45446</v>
      </c>
      <c r="O301" t="s">
        <v>984</v>
      </c>
    </row>
    <row r="302" spans="2:15">
      <c r="B302">
        <v>100093</v>
      </c>
      <c r="C302" t="s">
        <v>985</v>
      </c>
      <c r="D302" t="s">
        <v>986</v>
      </c>
      <c r="E302" s="52" t="s">
        <v>117</v>
      </c>
      <c r="F302" t="s">
        <v>987</v>
      </c>
      <c r="G302" s="56">
        <v>45716</v>
      </c>
      <c r="H302" s="56">
        <v>45716</v>
      </c>
      <c r="I302" s="57">
        <v>-21</v>
      </c>
      <c r="J302" t="s">
        <v>18</v>
      </c>
      <c r="K302" t="s">
        <v>988</v>
      </c>
      <c r="L302" s="69">
        <v>1757225969</v>
      </c>
      <c r="M302" t="s">
        <v>989</v>
      </c>
      <c r="N302" s="56">
        <v>45716</v>
      </c>
      <c r="O302" t="s">
        <v>988</v>
      </c>
    </row>
    <row r="303" spans="2:15">
      <c r="B303">
        <v>100094</v>
      </c>
      <c r="C303" t="s">
        <v>990</v>
      </c>
      <c r="D303" t="s">
        <v>991</v>
      </c>
      <c r="E303" s="52" t="s">
        <v>117</v>
      </c>
      <c r="F303" t="s">
        <v>992</v>
      </c>
      <c r="G303" s="56">
        <v>45716</v>
      </c>
      <c r="H303" s="56">
        <v>45716</v>
      </c>
      <c r="I303" s="57">
        <v>-24</v>
      </c>
      <c r="J303" t="s">
        <v>18</v>
      </c>
      <c r="K303" t="s">
        <v>993</v>
      </c>
      <c r="L303" s="69">
        <v>15849702764</v>
      </c>
      <c r="M303" t="s">
        <v>994</v>
      </c>
      <c r="N303" s="56">
        <v>45716</v>
      </c>
      <c r="O303" t="s">
        <v>993</v>
      </c>
    </row>
    <row r="304" spans="2:15">
      <c r="B304">
        <v>100146</v>
      </c>
      <c r="C304" t="s">
        <v>25</v>
      </c>
      <c r="D304" t="s">
        <v>995</v>
      </c>
      <c r="E304" s="52" t="s">
        <v>16</v>
      </c>
      <c r="F304" t="s">
        <v>17</v>
      </c>
      <c r="G304" s="56">
        <v>45717</v>
      </c>
      <c r="H304" s="56">
        <v>45718</v>
      </c>
      <c r="I304" s="57">
        <v>-1</v>
      </c>
      <c r="J304" t="s">
        <v>18</v>
      </c>
      <c r="K304" t="s">
        <v>870</v>
      </c>
      <c r="L304" s="69">
        <v>26618454</v>
      </c>
      <c r="M304" t="s">
        <v>996</v>
      </c>
      <c r="N304" s="56">
        <v>45688</v>
      </c>
      <c r="O304" t="s">
        <v>870</v>
      </c>
    </row>
    <row r="305" spans="2:15">
      <c r="B305">
        <v>101522</v>
      </c>
      <c r="C305" t="s">
        <v>997</v>
      </c>
      <c r="D305" t="s">
        <v>998</v>
      </c>
      <c r="E305" s="52" t="s">
        <v>42</v>
      </c>
      <c r="F305" t="s">
        <v>999</v>
      </c>
      <c r="G305" s="56">
        <v>45719</v>
      </c>
      <c r="H305" s="56">
        <v>45352</v>
      </c>
      <c r="I305" s="57">
        <v>367</v>
      </c>
      <c r="J305" t="s">
        <v>18</v>
      </c>
      <c r="K305" t="s">
        <v>967</v>
      </c>
      <c r="L305" s="69">
        <v>1383210</v>
      </c>
      <c r="M305" t="s">
        <v>1000</v>
      </c>
      <c r="N305" s="56">
        <v>45322</v>
      </c>
      <c r="O305" t="s">
        <v>967</v>
      </c>
    </row>
    <row r="306" spans="2:15">
      <c r="B306">
        <v>101522</v>
      </c>
      <c r="C306" t="s">
        <v>997</v>
      </c>
      <c r="D306" t="s">
        <v>1001</v>
      </c>
      <c r="E306" s="52" t="s">
        <v>42</v>
      </c>
      <c r="F306" t="s">
        <v>999</v>
      </c>
      <c r="G306" s="56">
        <v>45719</v>
      </c>
      <c r="H306" s="56">
        <v>45381</v>
      </c>
      <c r="I306" s="57">
        <v>338</v>
      </c>
      <c r="J306" t="s">
        <v>18</v>
      </c>
      <c r="K306" t="s">
        <v>1002</v>
      </c>
      <c r="L306" s="69">
        <v>4538106</v>
      </c>
      <c r="M306" t="s">
        <v>1003</v>
      </c>
      <c r="N306" s="56">
        <v>45351</v>
      </c>
      <c r="O306" t="s">
        <v>1002</v>
      </c>
    </row>
    <row r="307" spans="2:15">
      <c r="B307">
        <v>101522</v>
      </c>
      <c r="C307" t="s">
        <v>997</v>
      </c>
      <c r="D307" t="s">
        <v>1004</v>
      </c>
      <c r="E307" s="52" t="s">
        <v>42</v>
      </c>
      <c r="F307" t="s">
        <v>999</v>
      </c>
      <c r="G307" s="56">
        <v>45719</v>
      </c>
      <c r="H307" s="56">
        <v>45321</v>
      </c>
      <c r="I307" s="57">
        <v>398</v>
      </c>
      <c r="J307" t="s">
        <v>18</v>
      </c>
      <c r="K307" t="s">
        <v>1005</v>
      </c>
      <c r="L307" s="69">
        <v>8580411</v>
      </c>
      <c r="M307" t="s">
        <v>1006</v>
      </c>
      <c r="N307" s="56">
        <v>45291</v>
      </c>
      <c r="O307" t="s">
        <v>1005</v>
      </c>
    </row>
    <row r="308" spans="2:15">
      <c r="B308">
        <v>101522</v>
      </c>
      <c r="C308" t="s">
        <v>997</v>
      </c>
      <c r="D308" t="s">
        <v>1007</v>
      </c>
      <c r="E308" s="52" t="s">
        <v>42</v>
      </c>
      <c r="F308" t="s">
        <v>999</v>
      </c>
      <c r="G308" s="56">
        <v>45719</v>
      </c>
      <c r="H308" s="56">
        <v>45534</v>
      </c>
      <c r="I308" s="57">
        <v>185</v>
      </c>
      <c r="J308" t="s">
        <v>18</v>
      </c>
      <c r="K308" t="s">
        <v>190</v>
      </c>
      <c r="L308" s="69">
        <v>20495052</v>
      </c>
      <c r="M308" t="s">
        <v>1003</v>
      </c>
      <c r="N308" s="56">
        <v>45504</v>
      </c>
      <c r="O308" t="s">
        <v>190</v>
      </c>
    </row>
    <row r="309" spans="2:15">
      <c r="B309">
        <v>101522</v>
      </c>
      <c r="C309" t="s">
        <v>997</v>
      </c>
      <c r="D309" t="s">
        <v>1008</v>
      </c>
      <c r="E309" s="52" t="s">
        <v>42</v>
      </c>
      <c r="F309" t="s">
        <v>999</v>
      </c>
      <c r="G309" s="56">
        <v>45719</v>
      </c>
      <c r="H309" s="56">
        <v>45595</v>
      </c>
      <c r="I309" s="57">
        <v>124</v>
      </c>
      <c r="J309" t="s">
        <v>18</v>
      </c>
      <c r="K309" t="s">
        <v>671</v>
      </c>
      <c r="L309" s="69">
        <v>22531608</v>
      </c>
      <c r="M309" t="s">
        <v>1003</v>
      </c>
      <c r="N309" s="56">
        <v>45565</v>
      </c>
      <c r="O309" t="s">
        <v>671</v>
      </c>
    </row>
    <row r="310" spans="2:15">
      <c r="B310">
        <v>101330</v>
      </c>
      <c r="C310" t="s">
        <v>212</v>
      </c>
      <c r="D310" t="s">
        <v>1009</v>
      </c>
      <c r="G310" s="56">
        <v>45720</v>
      </c>
      <c r="H310" s="56">
        <v>45712</v>
      </c>
      <c r="I310" s="57">
        <v>8</v>
      </c>
      <c r="J310" t="s">
        <v>18</v>
      </c>
      <c r="K310" t="s">
        <v>794</v>
      </c>
      <c r="L310" s="69">
        <v>11760</v>
      </c>
      <c r="M310" t="s">
        <v>1010</v>
      </c>
      <c r="N310" s="56">
        <v>45712</v>
      </c>
      <c r="O310" t="s">
        <v>795</v>
      </c>
    </row>
    <row r="311" spans="2:15">
      <c r="B311">
        <v>101330</v>
      </c>
      <c r="C311" t="s">
        <v>212</v>
      </c>
      <c r="D311" t="s">
        <v>1011</v>
      </c>
      <c r="G311" s="56">
        <v>45720</v>
      </c>
      <c r="H311" s="56">
        <v>45680</v>
      </c>
      <c r="I311" s="57">
        <v>40</v>
      </c>
      <c r="J311" t="s">
        <v>18</v>
      </c>
      <c r="K311" t="s">
        <v>213</v>
      </c>
      <c r="L311" s="69">
        <v>63780</v>
      </c>
      <c r="M311" t="s">
        <v>1012</v>
      </c>
      <c r="N311" s="56">
        <v>45680</v>
      </c>
      <c r="O311" t="s">
        <v>214</v>
      </c>
    </row>
    <row r="312" spans="2:15">
      <c r="B312">
        <v>101330</v>
      </c>
      <c r="C312" t="s">
        <v>212</v>
      </c>
      <c r="D312" t="s">
        <v>1013</v>
      </c>
      <c r="G312" s="56">
        <v>45720</v>
      </c>
      <c r="H312" s="56">
        <v>45680</v>
      </c>
      <c r="I312" s="57">
        <v>40</v>
      </c>
      <c r="J312" t="s">
        <v>18</v>
      </c>
      <c r="K312" t="s">
        <v>213</v>
      </c>
      <c r="L312" s="69">
        <v>262728</v>
      </c>
      <c r="M312" t="s">
        <v>1014</v>
      </c>
      <c r="N312" s="56">
        <v>45680</v>
      </c>
      <c r="O312" t="s">
        <v>216</v>
      </c>
    </row>
    <row r="313" spans="2:15">
      <c r="B313">
        <v>101330</v>
      </c>
      <c r="C313" t="s">
        <v>212</v>
      </c>
      <c r="D313" t="s">
        <v>1015</v>
      </c>
      <c r="G313" s="56">
        <v>45720</v>
      </c>
      <c r="H313" s="56">
        <v>45680</v>
      </c>
      <c r="I313" s="57">
        <v>40</v>
      </c>
      <c r="J313" t="s">
        <v>18</v>
      </c>
      <c r="K313" t="s">
        <v>213</v>
      </c>
      <c r="L313" s="69">
        <v>416500</v>
      </c>
      <c r="M313" t="s">
        <v>1010</v>
      </c>
      <c r="N313" s="56">
        <v>45680</v>
      </c>
      <c r="O313" t="s">
        <v>218</v>
      </c>
    </row>
    <row r="314" spans="2:15">
      <c r="B314">
        <v>101330</v>
      </c>
      <c r="C314" t="s">
        <v>212</v>
      </c>
      <c r="D314" t="s">
        <v>1016</v>
      </c>
      <c r="G314" s="56">
        <v>45720</v>
      </c>
      <c r="H314" s="56">
        <v>45680</v>
      </c>
      <c r="I314" s="57">
        <v>40</v>
      </c>
      <c r="J314" t="s">
        <v>18</v>
      </c>
      <c r="K314" t="s">
        <v>213</v>
      </c>
      <c r="L314" s="69">
        <v>497600</v>
      </c>
      <c r="M314" t="s">
        <v>1017</v>
      </c>
      <c r="N314" s="56">
        <v>45680</v>
      </c>
      <c r="O314" t="s">
        <v>220</v>
      </c>
    </row>
    <row r="315" spans="2:15">
      <c r="B315">
        <v>101330</v>
      </c>
      <c r="C315" t="s">
        <v>212</v>
      </c>
      <c r="D315" t="s">
        <v>1018</v>
      </c>
      <c r="G315" s="56">
        <v>45720</v>
      </c>
      <c r="H315" s="56">
        <v>45712</v>
      </c>
      <c r="I315" s="57">
        <v>8</v>
      </c>
      <c r="J315" t="s">
        <v>18</v>
      </c>
      <c r="K315" t="s">
        <v>815</v>
      </c>
      <c r="L315" s="69">
        <v>1862080</v>
      </c>
      <c r="M315" t="s">
        <v>1019</v>
      </c>
      <c r="N315" s="56">
        <v>45712</v>
      </c>
      <c r="O315" t="s">
        <v>816</v>
      </c>
    </row>
    <row r="316" spans="2:15">
      <c r="B316">
        <v>101330</v>
      </c>
      <c r="C316" t="s">
        <v>212</v>
      </c>
      <c r="D316" t="s">
        <v>1020</v>
      </c>
      <c r="G316" s="56">
        <v>45720</v>
      </c>
      <c r="H316" s="56">
        <v>45680</v>
      </c>
      <c r="I316" s="57">
        <v>40</v>
      </c>
      <c r="J316" t="s">
        <v>18</v>
      </c>
      <c r="K316" t="s">
        <v>213</v>
      </c>
      <c r="L316" s="69">
        <v>2886928</v>
      </c>
      <c r="M316" t="s">
        <v>1021</v>
      </c>
      <c r="N316" s="56">
        <v>45680</v>
      </c>
      <c r="O316" t="s">
        <v>222</v>
      </c>
    </row>
    <row r="317" spans="2:15">
      <c r="B317">
        <v>101330</v>
      </c>
      <c r="C317" t="s">
        <v>212</v>
      </c>
      <c r="D317" t="s">
        <v>1022</v>
      </c>
      <c r="G317" s="56">
        <v>45720</v>
      </c>
      <c r="H317" s="56">
        <v>45712</v>
      </c>
      <c r="I317" s="57">
        <v>8</v>
      </c>
      <c r="J317" t="s">
        <v>18</v>
      </c>
      <c r="K317" t="s">
        <v>818</v>
      </c>
      <c r="L317" s="69">
        <v>3838494</v>
      </c>
      <c r="M317" t="s">
        <v>1023</v>
      </c>
      <c r="N317" s="56">
        <v>45712</v>
      </c>
      <c r="O317" t="s">
        <v>819</v>
      </c>
    </row>
    <row r="318" spans="2:15">
      <c r="B318">
        <v>101798</v>
      </c>
      <c r="C318" t="s">
        <v>641</v>
      </c>
      <c r="D318" t="s">
        <v>1024</v>
      </c>
      <c r="G318" s="56">
        <v>45720</v>
      </c>
      <c r="H318" s="56">
        <v>45687</v>
      </c>
      <c r="I318" s="57">
        <v>33</v>
      </c>
      <c r="J318" t="s">
        <v>18</v>
      </c>
      <c r="K318" t="s">
        <v>642</v>
      </c>
      <c r="L318" s="69">
        <v>8753859</v>
      </c>
      <c r="M318" t="s">
        <v>1025</v>
      </c>
      <c r="N318" s="56">
        <v>45687</v>
      </c>
      <c r="O318" t="s">
        <v>644</v>
      </c>
    </row>
    <row r="319" spans="2:15">
      <c r="B319">
        <v>101330</v>
      </c>
      <c r="C319" t="s">
        <v>212</v>
      </c>
      <c r="D319" t="s">
        <v>1026</v>
      </c>
      <c r="G319" s="56">
        <v>45720</v>
      </c>
      <c r="H319" s="56">
        <v>45680</v>
      </c>
      <c r="I319" s="57">
        <v>40</v>
      </c>
      <c r="J319" t="s">
        <v>18</v>
      </c>
      <c r="K319" t="s">
        <v>213</v>
      </c>
      <c r="L319" s="69">
        <v>9148986</v>
      </c>
      <c r="M319" t="s">
        <v>1023</v>
      </c>
      <c r="N319" s="56">
        <v>45680</v>
      </c>
      <c r="O319" t="s">
        <v>224</v>
      </c>
    </row>
    <row r="320" spans="2:15">
      <c r="B320">
        <v>101798</v>
      </c>
      <c r="C320" t="s">
        <v>641</v>
      </c>
      <c r="D320" t="s">
        <v>1027</v>
      </c>
      <c r="G320" s="56">
        <v>45720</v>
      </c>
      <c r="H320" s="56">
        <v>45627</v>
      </c>
      <c r="I320" s="57">
        <v>93</v>
      </c>
      <c r="J320" t="s">
        <v>18</v>
      </c>
      <c r="K320" t="s">
        <v>1028</v>
      </c>
      <c r="L320" s="69">
        <v>9800019</v>
      </c>
      <c r="M320" t="s">
        <v>1029</v>
      </c>
      <c r="N320" s="56">
        <v>45597</v>
      </c>
      <c r="O320" t="s">
        <v>1028</v>
      </c>
    </row>
    <row r="321" spans="2:15">
      <c r="B321">
        <v>101083</v>
      </c>
      <c r="C321" t="s">
        <v>14</v>
      </c>
      <c r="D321" t="s">
        <v>1030</v>
      </c>
      <c r="E321" s="52" t="s">
        <v>16</v>
      </c>
      <c r="F321" t="s">
        <v>17</v>
      </c>
      <c r="G321" s="56">
        <v>45720</v>
      </c>
      <c r="H321" s="56">
        <v>45718</v>
      </c>
      <c r="I321" s="57">
        <v>2</v>
      </c>
      <c r="J321" t="s">
        <v>18</v>
      </c>
      <c r="K321" t="s">
        <v>1031</v>
      </c>
      <c r="L321" s="69">
        <v>13894884</v>
      </c>
      <c r="M321" t="s">
        <v>20</v>
      </c>
      <c r="N321" s="56">
        <v>45688</v>
      </c>
      <c r="O321" t="s">
        <v>1031</v>
      </c>
    </row>
    <row r="322" spans="2:15">
      <c r="B322">
        <v>100137</v>
      </c>
      <c r="C322" t="s">
        <v>33</v>
      </c>
      <c r="D322" t="s">
        <v>1032</v>
      </c>
      <c r="E322" s="52" t="s">
        <v>35</v>
      </c>
      <c r="F322" t="s">
        <v>36</v>
      </c>
      <c r="G322" s="56">
        <v>45720</v>
      </c>
      <c r="H322" s="56">
        <v>45709</v>
      </c>
      <c r="I322" s="57">
        <v>11</v>
      </c>
      <c r="J322" t="s">
        <v>18</v>
      </c>
      <c r="K322" t="s">
        <v>788</v>
      </c>
      <c r="L322" s="69">
        <v>5000000000</v>
      </c>
      <c r="M322" t="s">
        <v>38</v>
      </c>
      <c r="N322" s="56">
        <v>45709</v>
      </c>
      <c r="O322" t="s">
        <v>39</v>
      </c>
    </row>
    <row r="323" spans="2:15">
      <c r="B323">
        <v>100590</v>
      </c>
      <c r="C323" t="s">
        <v>406</v>
      </c>
      <c r="D323" t="s">
        <v>1033</v>
      </c>
      <c r="G323" s="56">
        <v>45722</v>
      </c>
      <c r="H323" s="56">
        <v>43496</v>
      </c>
      <c r="I323" s="57">
        <v>2226</v>
      </c>
      <c r="J323" t="s">
        <v>18</v>
      </c>
      <c r="K323" t="s">
        <v>1034</v>
      </c>
      <c r="L323" s="69">
        <v>20505562</v>
      </c>
      <c r="M323" t="s">
        <v>1035</v>
      </c>
      <c r="N323" s="56">
        <v>43496</v>
      </c>
      <c r="O323" t="s">
        <v>1036</v>
      </c>
    </row>
    <row r="324" spans="2:15">
      <c r="B324">
        <v>101691</v>
      </c>
      <c r="C324" t="s">
        <v>95</v>
      </c>
      <c r="D324" t="s">
        <v>1037</v>
      </c>
      <c r="E324" s="52" t="s">
        <v>16</v>
      </c>
      <c r="F324" t="s">
        <v>17</v>
      </c>
      <c r="G324" s="56">
        <v>45723</v>
      </c>
      <c r="H324" s="56">
        <v>45718</v>
      </c>
      <c r="I324" s="57">
        <v>5</v>
      </c>
      <c r="J324" t="s">
        <v>18</v>
      </c>
      <c r="K324" t="s">
        <v>720</v>
      </c>
      <c r="L324" s="69">
        <v>14080293</v>
      </c>
      <c r="M324" t="s">
        <v>98</v>
      </c>
      <c r="N324" s="56">
        <v>45688</v>
      </c>
      <c r="O324" t="s">
        <v>720</v>
      </c>
    </row>
    <row r="325" spans="2:15">
      <c r="B325">
        <v>100120</v>
      </c>
      <c r="C325" t="s">
        <v>236</v>
      </c>
      <c r="D325" t="s">
        <v>1038</v>
      </c>
      <c r="E325" s="52" t="s">
        <v>16</v>
      </c>
      <c r="F325" t="s">
        <v>17</v>
      </c>
      <c r="G325" s="56">
        <v>45726</v>
      </c>
      <c r="H325" s="56">
        <v>45719</v>
      </c>
      <c r="I325" s="57">
        <v>7</v>
      </c>
      <c r="J325" t="s">
        <v>18</v>
      </c>
      <c r="K325" t="s">
        <v>1039</v>
      </c>
      <c r="L325" s="69">
        <v>5442993</v>
      </c>
      <c r="M325" t="s">
        <v>1040</v>
      </c>
      <c r="N325" s="56">
        <v>45689</v>
      </c>
      <c r="O325" t="s">
        <v>1039</v>
      </c>
    </row>
    <row r="326" spans="2:15">
      <c r="B326">
        <v>100028</v>
      </c>
      <c r="C326" t="s">
        <v>29</v>
      </c>
      <c r="D326" t="s">
        <v>1041</v>
      </c>
      <c r="E326" s="52" t="s">
        <v>16</v>
      </c>
      <c r="F326" t="s">
        <v>17</v>
      </c>
      <c r="G326" s="56">
        <v>45727</v>
      </c>
      <c r="H326" s="56">
        <v>45746</v>
      </c>
      <c r="I326" s="57">
        <v>-19</v>
      </c>
      <c r="J326" t="s">
        <v>18</v>
      </c>
      <c r="K326" t="s">
        <v>1042</v>
      </c>
      <c r="L326" s="69">
        <v>2942785</v>
      </c>
      <c r="M326" t="s">
        <v>1043</v>
      </c>
      <c r="N326" s="56">
        <v>45716</v>
      </c>
      <c r="O326" t="s">
        <v>1042</v>
      </c>
    </row>
    <row r="327" spans="2:15">
      <c r="B327">
        <v>101490</v>
      </c>
      <c r="C327" t="s">
        <v>125</v>
      </c>
      <c r="D327" t="s">
        <v>1044</v>
      </c>
      <c r="E327" s="52" t="s">
        <v>16</v>
      </c>
      <c r="F327" t="s">
        <v>17</v>
      </c>
      <c r="G327" s="56">
        <v>45728</v>
      </c>
      <c r="H327" s="56">
        <v>45746</v>
      </c>
      <c r="I327" s="57">
        <v>-18</v>
      </c>
      <c r="J327" t="s">
        <v>18</v>
      </c>
      <c r="K327" t="s">
        <v>1045</v>
      </c>
      <c r="L327" s="69">
        <v>1341354</v>
      </c>
      <c r="M327" t="s">
        <v>128</v>
      </c>
      <c r="N327" s="56">
        <v>45716</v>
      </c>
      <c r="O327" t="s">
        <v>1045</v>
      </c>
    </row>
    <row r="328" spans="2:15">
      <c r="B328">
        <v>101490</v>
      </c>
      <c r="C328" t="s">
        <v>125</v>
      </c>
      <c r="D328" t="s">
        <v>1046</v>
      </c>
      <c r="E328" s="52" t="s">
        <v>16</v>
      </c>
      <c r="F328" t="s">
        <v>17</v>
      </c>
      <c r="G328" s="56">
        <v>45728</v>
      </c>
      <c r="H328" s="56">
        <v>45746</v>
      </c>
      <c r="I328" s="57">
        <v>-18</v>
      </c>
      <c r="J328" t="s">
        <v>18</v>
      </c>
      <c r="K328" t="s">
        <v>1047</v>
      </c>
      <c r="L328" s="69">
        <v>5011820</v>
      </c>
      <c r="M328" t="s">
        <v>1048</v>
      </c>
      <c r="N328" s="56">
        <v>45716</v>
      </c>
      <c r="O328" t="s">
        <v>1047</v>
      </c>
    </row>
    <row r="329" spans="2:15">
      <c r="B329">
        <v>101490</v>
      </c>
      <c r="C329" t="s">
        <v>125</v>
      </c>
      <c r="D329" t="s">
        <v>1049</v>
      </c>
      <c r="E329" s="52" t="s">
        <v>16</v>
      </c>
      <c r="F329" t="s">
        <v>17</v>
      </c>
      <c r="G329" s="56">
        <v>45728</v>
      </c>
      <c r="H329" s="56">
        <v>45746</v>
      </c>
      <c r="I329" s="57">
        <v>-18</v>
      </c>
      <c r="J329" t="s">
        <v>18</v>
      </c>
      <c r="K329" t="s">
        <v>1050</v>
      </c>
      <c r="L329" s="69">
        <v>14008680</v>
      </c>
      <c r="M329" t="s">
        <v>761</v>
      </c>
      <c r="N329" s="56">
        <v>45716</v>
      </c>
      <c r="O329" t="s">
        <v>1050</v>
      </c>
    </row>
    <row r="330" spans="2:15">
      <c r="B330">
        <v>101490</v>
      </c>
      <c r="C330" t="s">
        <v>125</v>
      </c>
      <c r="D330" t="s">
        <v>1051</v>
      </c>
      <c r="E330" s="52" t="s">
        <v>16</v>
      </c>
      <c r="F330" t="s">
        <v>17</v>
      </c>
      <c r="G330" s="56">
        <v>45728</v>
      </c>
      <c r="H330" s="56">
        <v>45746</v>
      </c>
      <c r="I330" s="57">
        <v>-18</v>
      </c>
      <c r="J330" t="s">
        <v>18</v>
      </c>
      <c r="K330" t="s">
        <v>468</v>
      </c>
      <c r="L330" s="69">
        <v>18733449</v>
      </c>
      <c r="M330" t="s">
        <v>1052</v>
      </c>
      <c r="N330" s="56">
        <v>45716</v>
      </c>
      <c r="O330" t="s">
        <v>468</v>
      </c>
    </row>
    <row r="331" spans="2:15">
      <c r="B331">
        <v>101490</v>
      </c>
      <c r="C331" t="s">
        <v>125</v>
      </c>
      <c r="D331" t="s">
        <v>1053</v>
      </c>
      <c r="E331" s="52" t="s">
        <v>16</v>
      </c>
      <c r="F331" t="s">
        <v>17</v>
      </c>
      <c r="G331" s="56">
        <v>45728</v>
      </c>
      <c r="H331" s="56">
        <v>45746</v>
      </c>
      <c r="I331" s="57">
        <v>-18</v>
      </c>
      <c r="J331" t="s">
        <v>18</v>
      </c>
      <c r="K331" t="s">
        <v>1054</v>
      </c>
      <c r="L331" s="69">
        <v>20716104</v>
      </c>
      <c r="M331" t="s">
        <v>764</v>
      </c>
      <c r="N331" s="56">
        <v>45716</v>
      </c>
      <c r="O331" t="s">
        <v>1054</v>
      </c>
    </row>
    <row r="332" spans="2:15">
      <c r="B332">
        <v>101490</v>
      </c>
      <c r="C332" t="s">
        <v>125</v>
      </c>
      <c r="D332" t="s">
        <v>1055</v>
      </c>
      <c r="E332" s="52" t="s">
        <v>16</v>
      </c>
      <c r="F332" t="s">
        <v>17</v>
      </c>
      <c r="G332" s="56">
        <v>45728</v>
      </c>
      <c r="H332" s="56">
        <v>45746</v>
      </c>
      <c r="I332" s="57">
        <v>-18</v>
      </c>
      <c r="J332" t="s">
        <v>18</v>
      </c>
      <c r="K332" t="s">
        <v>1056</v>
      </c>
      <c r="L332" s="69">
        <v>103658346</v>
      </c>
      <c r="M332" t="s">
        <v>178</v>
      </c>
      <c r="N332" s="56">
        <v>45716</v>
      </c>
      <c r="O332" t="s">
        <v>1056</v>
      </c>
    </row>
    <row r="333" spans="2:15">
      <c r="B333">
        <v>100137</v>
      </c>
      <c r="C333" t="s">
        <v>33</v>
      </c>
      <c r="D333" t="s">
        <v>1057</v>
      </c>
      <c r="G333" s="56">
        <v>45729</v>
      </c>
      <c r="H333" s="56">
        <v>45625</v>
      </c>
      <c r="I333" s="57">
        <v>104</v>
      </c>
      <c r="J333" t="s">
        <v>18</v>
      </c>
      <c r="K333" t="s">
        <v>1058</v>
      </c>
      <c r="L333" s="69">
        <v>22122551</v>
      </c>
      <c r="M333" t="s">
        <v>1059</v>
      </c>
      <c r="N333" s="56">
        <v>45595</v>
      </c>
      <c r="O333" t="s">
        <v>1058</v>
      </c>
    </row>
    <row r="334" spans="2:15">
      <c r="B334">
        <v>100797</v>
      </c>
      <c r="C334" t="s">
        <v>70</v>
      </c>
      <c r="D334" t="s">
        <v>1060</v>
      </c>
      <c r="E334" s="52" t="s">
        <v>16</v>
      </c>
      <c r="F334" t="s">
        <v>17</v>
      </c>
      <c r="G334" s="56">
        <v>45729</v>
      </c>
      <c r="H334" s="56">
        <v>45718</v>
      </c>
      <c r="I334" s="57">
        <v>11</v>
      </c>
      <c r="J334" t="s">
        <v>18</v>
      </c>
      <c r="K334" t="s">
        <v>260</v>
      </c>
      <c r="L334" s="69">
        <v>27060029</v>
      </c>
      <c r="M334" t="s">
        <v>1061</v>
      </c>
      <c r="N334" s="56">
        <v>45688</v>
      </c>
      <c r="O334" t="s">
        <v>260</v>
      </c>
    </row>
    <row r="335" spans="2:15">
      <c r="B335">
        <v>100621</v>
      </c>
      <c r="C335" t="s">
        <v>1062</v>
      </c>
      <c r="D335" t="s">
        <v>1063</v>
      </c>
      <c r="E335" s="52" t="s">
        <v>16</v>
      </c>
      <c r="F335" t="s">
        <v>17</v>
      </c>
      <c r="G335" s="56">
        <v>45729</v>
      </c>
      <c r="H335" s="56">
        <v>45718</v>
      </c>
      <c r="I335" s="57">
        <v>11</v>
      </c>
      <c r="J335" t="s">
        <v>18</v>
      </c>
      <c r="K335" t="s">
        <v>1064</v>
      </c>
      <c r="L335" s="69">
        <v>33938894</v>
      </c>
      <c r="M335" t="s">
        <v>1065</v>
      </c>
      <c r="N335" s="56">
        <v>45688</v>
      </c>
      <c r="O335" t="s">
        <v>1064</v>
      </c>
    </row>
    <row r="336" spans="2:15">
      <c r="B336">
        <v>100621</v>
      </c>
      <c r="C336" t="s">
        <v>1062</v>
      </c>
      <c r="D336" t="s">
        <v>1066</v>
      </c>
      <c r="E336" s="52" t="s">
        <v>16</v>
      </c>
      <c r="F336" t="s">
        <v>17</v>
      </c>
      <c r="G336" s="56">
        <v>45729</v>
      </c>
      <c r="H336" s="56">
        <v>45718</v>
      </c>
      <c r="I336" s="57">
        <v>11</v>
      </c>
      <c r="J336" t="s">
        <v>18</v>
      </c>
      <c r="K336" t="s">
        <v>1067</v>
      </c>
      <c r="L336" s="69">
        <v>63743636</v>
      </c>
      <c r="M336" t="s">
        <v>1068</v>
      </c>
      <c r="N336" s="56">
        <v>45688</v>
      </c>
      <c r="O336" t="s">
        <v>1067</v>
      </c>
    </row>
    <row r="337" spans="2:15">
      <c r="B337">
        <v>100137</v>
      </c>
      <c r="C337" t="s">
        <v>33</v>
      </c>
      <c r="D337" t="s">
        <v>1069</v>
      </c>
      <c r="G337" s="56">
        <v>45729</v>
      </c>
      <c r="H337" s="56">
        <v>45625</v>
      </c>
      <c r="I337" s="57">
        <v>104</v>
      </c>
      <c r="J337" t="s">
        <v>18</v>
      </c>
      <c r="K337" t="s">
        <v>1070</v>
      </c>
      <c r="L337" s="69">
        <v>65653968</v>
      </c>
      <c r="M337" t="s">
        <v>1071</v>
      </c>
      <c r="N337" s="56">
        <v>45595</v>
      </c>
      <c r="O337" t="s">
        <v>1070</v>
      </c>
    </row>
    <row r="338" spans="2:15">
      <c r="B338">
        <v>101539</v>
      </c>
      <c r="C338" t="s">
        <v>40</v>
      </c>
      <c r="D338" t="s">
        <v>1072</v>
      </c>
      <c r="E338" s="52" t="s">
        <v>42</v>
      </c>
      <c r="F338" t="s">
        <v>1073</v>
      </c>
      <c r="G338" s="56">
        <v>45730</v>
      </c>
      <c r="H338" s="56">
        <v>45503</v>
      </c>
      <c r="I338" s="57">
        <v>227</v>
      </c>
      <c r="J338" t="s">
        <v>18</v>
      </c>
      <c r="K338" t="s">
        <v>1074</v>
      </c>
      <c r="L338" s="69">
        <v>2731322</v>
      </c>
      <c r="M338" t="s">
        <v>45</v>
      </c>
      <c r="N338" s="56">
        <v>45473</v>
      </c>
      <c r="O338" t="s">
        <v>1074</v>
      </c>
    </row>
    <row r="339" spans="2:15">
      <c r="B339">
        <v>101539</v>
      </c>
      <c r="C339" t="s">
        <v>40</v>
      </c>
      <c r="D339" t="s">
        <v>1075</v>
      </c>
      <c r="E339" s="52" t="s">
        <v>42</v>
      </c>
      <c r="F339" t="s">
        <v>1073</v>
      </c>
      <c r="G339" s="56">
        <v>45730</v>
      </c>
      <c r="H339" s="56">
        <v>45503</v>
      </c>
      <c r="I339" s="57">
        <v>227</v>
      </c>
      <c r="J339" t="s">
        <v>18</v>
      </c>
      <c r="K339" t="s">
        <v>505</v>
      </c>
      <c r="L339" s="69">
        <v>29809647</v>
      </c>
      <c r="M339" t="s">
        <v>47</v>
      </c>
      <c r="N339" s="56">
        <v>45473</v>
      </c>
      <c r="O339" t="s">
        <v>505</v>
      </c>
    </row>
    <row r="340" spans="2:15">
      <c r="B340">
        <v>100142</v>
      </c>
      <c r="C340" t="s">
        <v>370</v>
      </c>
      <c r="D340" t="s">
        <v>1076</v>
      </c>
      <c r="G340" s="56">
        <v>45733</v>
      </c>
      <c r="H340" s="56">
        <v>44357</v>
      </c>
      <c r="I340" s="57">
        <v>1376</v>
      </c>
      <c r="J340" t="s">
        <v>18</v>
      </c>
      <c r="K340" t="s">
        <v>1077</v>
      </c>
      <c r="L340" s="69">
        <v>1</v>
      </c>
      <c r="M340" t="s">
        <v>1078</v>
      </c>
      <c r="N340" s="56">
        <v>44357</v>
      </c>
      <c r="O340" t="s">
        <v>1079</v>
      </c>
    </row>
    <row r="341" spans="2:15">
      <c r="B341">
        <v>100142</v>
      </c>
      <c r="C341" t="s">
        <v>370</v>
      </c>
      <c r="D341" t="s">
        <v>1076</v>
      </c>
      <c r="G341" s="56">
        <v>45733</v>
      </c>
      <c r="H341" s="56">
        <v>44357</v>
      </c>
      <c r="I341" s="57">
        <v>1376</v>
      </c>
      <c r="J341" t="s">
        <v>18</v>
      </c>
      <c r="K341" t="s">
        <v>1080</v>
      </c>
      <c r="L341" s="69">
        <v>1</v>
      </c>
      <c r="M341" t="s">
        <v>1081</v>
      </c>
      <c r="N341" s="56">
        <v>44357</v>
      </c>
      <c r="O341" t="s">
        <v>1082</v>
      </c>
    </row>
    <row r="342" spans="2:15">
      <c r="B342">
        <v>100142</v>
      </c>
      <c r="C342" t="s">
        <v>370</v>
      </c>
      <c r="D342" t="s">
        <v>1076</v>
      </c>
      <c r="G342" s="56">
        <v>45733</v>
      </c>
      <c r="H342" s="56">
        <v>44357</v>
      </c>
      <c r="I342" s="57">
        <v>1376</v>
      </c>
      <c r="J342" t="s">
        <v>18</v>
      </c>
      <c r="K342" t="s">
        <v>1083</v>
      </c>
      <c r="L342" s="69">
        <v>1</v>
      </c>
      <c r="M342" t="s">
        <v>1084</v>
      </c>
      <c r="N342" s="56">
        <v>44357</v>
      </c>
      <c r="O342" t="s">
        <v>400</v>
      </c>
    </row>
    <row r="343" spans="2:15">
      <c r="B343">
        <v>101282</v>
      </c>
      <c r="C343" t="s">
        <v>1085</v>
      </c>
      <c r="D343" t="s">
        <v>1086</v>
      </c>
      <c r="E343" s="52" t="s">
        <v>16</v>
      </c>
      <c r="F343" t="s">
        <v>17</v>
      </c>
      <c r="G343" s="56">
        <v>45733</v>
      </c>
      <c r="H343" s="56">
        <v>45746</v>
      </c>
      <c r="I343" s="57">
        <v>-13</v>
      </c>
      <c r="J343" t="s">
        <v>18</v>
      </c>
      <c r="K343" t="s">
        <v>1045</v>
      </c>
      <c r="L343" s="69">
        <v>46013526</v>
      </c>
      <c r="M343" t="s">
        <v>1087</v>
      </c>
      <c r="N343" s="56">
        <v>45716</v>
      </c>
      <c r="O343" t="s">
        <v>1045</v>
      </c>
    </row>
    <row r="344" spans="2:15">
      <c r="B344">
        <v>100147</v>
      </c>
      <c r="C344" t="s">
        <v>159</v>
      </c>
      <c r="D344" t="s">
        <v>1088</v>
      </c>
      <c r="G344" s="56">
        <v>45734</v>
      </c>
      <c r="H344" s="56">
        <v>45694</v>
      </c>
      <c r="I344" s="57">
        <v>40</v>
      </c>
      <c r="J344" t="s">
        <v>18</v>
      </c>
      <c r="K344" t="s">
        <v>724</v>
      </c>
      <c r="L344" s="69">
        <v>216040</v>
      </c>
      <c r="M344" t="s">
        <v>835</v>
      </c>
      <c r="N344" s="56">
        <v>45694</v>
      </c>
      <c r="O344" t="s">
        <v>726</v>
      </c>
    </row>
    <row r="345" spans="2:15">
      <c r="B345">
        <v>100147</v>
      </c>
      <c r="C345" t="s">
        <v>159</v>
      </c>
      <c r="D345" t="s">
        <v>1088</v>
      </c>
      <c r="G345" s="56">
        <v>45734</v>
      </c>
      <c r="H345" s="56">
        <v>45694</v>
      </c>
      <c r="I345" s="57">
        <v>40</v>
      </c>
      <c r="J345" t="s">
        <v>18</v>
      </c>
      <c r="K345" t="s">
        <v>724</v>
      </c>
      <c r="L345" s="69">
        <v>765908</v>
      </c>
      <c r="M345" t="s">
        <v>1089</v>
      </c>
      <c r="N345" s="56">
        <v>45694</v>
      </c>
      <c r="O345" t="s">
        <v>728</v>
      </c>
    </row>
    <row r="346" spans="2:15">
      <c r="B346">
        <v>101834</v>
      </c>
      <c r="C346" t="s">
        <v>1090</v>
      </c>
      <c r="D346" t="s">
        <v>1091</v>
      </c>
      <c r="E346" s="52" t="s">
        <v>16</v>
      </c>
      <c r="F346" t="s">
        <v>17</v>
      </c>
      <c r="G346" s="56">
        <v>45734</v>
      </c>
      <c r="H346" s="56">
        <v>45626</v>
      </c>
      <c r="I346" s="57">
        <v>108</v>
      </c>
      <c r="J346" t="s">
        <v>18</v>
      </c>
      <c r="K346" t="s">
        <v>1092</v>
      </c>
      <c r="L346" s="69">
        <v>2310132</v>
      </c>
      <c r="M346" t="s">
        <v>1093</v>
      </c>
      <c r="N346" s="56">
        <v>45596</v>
      </c>
      <c r="O346" t="s">
        <v>1092</v>
      </c>
    </row>
    <row r="347" spans="2:15">
      <c r="B347">
        <v>101834</v>
      </c>
      <c r="C347" t="s">
        <v>1090</v>
      </c>
      <c r="D347" t="s">
        <v>1094</v>
      </c>
      <c r="E347" s="52" t="s">
        <v>16</v>
      </c>
      <c r="F347" t="s">
        <v>17</v>
      </c>
      <c r="G347" s="56">
        <v>45734</v>
      </c>
      <c r="H347" s="56">
        <v>45656</v>
      </c>
      <c r="I347" s="57">
        <v>78</v>
      </c>
      <c r="J347" t="s">
        <v>18</v>
      </c>
      <c r="K347" t="s">
        <v>391</v>
      </c>
      <c r="L347" s="69">
        <v>3272280</v>
      </c>
      <c r="M347" t="s">
        <v>1095</v>
      </c>
      <c r="N347" s="56">
        <v>45626</v>
      </c>
      <c r="O347" t="s">
        <v>391</v>
      </c>
    </row>
    <row r="348" spans="2:15">
      <c r="B348">
        <v>101834</v>
      </c>
      <c r="C348" t="s">
        <v>1090</v>
      </c>
      <c r="D348" t="s">
        <v>1096</v>
      </c>
      <c r="E348" s="52" t="s">
        <v>16</v>
      </c>
      <c r="F348" t="s">
        <v>17</v>
      </c>
      <c r="G348" s="56">
        <v>45734</v>
      </c>
      <c r="H348" s="56">
        <v>45595</v>
      </c>
      <c r="I348" s="57">
        <v>139</v>
      </c>
      <c r="J348" t="s">
        <v>18</v>
      </c>
      <c r="K348" t="s">
        <v>1097</v>
      </c>
      <c r="L348" s="69">
        <v>5841528</v>
      </c>
      <c r="M348" t="s">
        <v>1095</v>
      </c>
      <c r="N348" s="56">
        <v>45565</v>
      </c>
      <c r="O348" t="s">
        <v>1097</v>
      </c>
    </row>
    <row r="349" spans="2:15">
      <c r="B349">
        <v>101118</v>
      </c>
      <c r="C349" t="s">
        <v>652</v>
      </c>
      <c r="D349" t="s">
        <v>1098</v>
      </c>
      <c r="E349" s="52" t="s">
        <v>42</v>
      </c>
      <c r="F349" t="s">
        <v>1099</v>
      </c>
      <c r="G349" s="56">
        <v>45734</v>
      </c>
      <c r="H349" s="56">
        <v>45718</v>
      </c>
      <c r="I349" s="57">
        <v>16</v>
      </c>
      <c r="J349" t="s">
        <v>18</v>
      </c>
      <c r="K349" t="s">
        <v>1100</v>
      </c>
      <c r="L349" s="69">
        <v>61611705</v>
      </c>
      <c r="M349" t="s">
        <v>1101</v>
      </c>
      <c r="N349" s="56">
        <v>45688</v>
      </c>
      <c r="O349" t="s">
        <v>1100</v>
      </c>
    </row>
    <row r="350" spans="2:15">
      <c r="B350">
        <v>101798</v>
      </c>
      <c r="C350" t="s">
        <v>641</v>
      </c>
      <c r="D350" t="s">
        <v>1102</v>
      </c>
      <c r="E350" s="52" t="s">
        <v>16</v>
      </c>
      <c r="F350" t="s">
        <v>1103</v>
      </c>
      <c r="G350" s="56">
        <v>45734</v>
      </c>
      <c r="H350" s="56">
        <v>45722</v>
      </c>
      <c r="I350" s="57">
        <v>11</v>
      </c>
      <c r="J350" t="s">
        <v>18</v>
      </c>
      <c r="K350" t="s">
        <v>1104</v>
      </c>
      <c r="L350" s="69">
        <v>907007884</v>
      </c>
      <c r="M350" t="s">
        <v>1105</v>
      </c>
      <c r="N350" s="56">
        <v>45692</v>
      </c>
      <c r="O350" t="s">
        <v>1104</v>
      </c>
    </row>
    <row r="351" spans="2:15">
      <c r="B351">
        <v>101305</v>
      </c>
      <c r="C351" t="s">
        <v>91</v>
      </c>
      <c r="D351" t="s">
        <v>1106</v>
      </c>
      <c r="E351" s="52" t="s">
        <v>16</v>
      </c>
      <c r="F351" t="s">
        <v>17</v>
      </c>
      <c r="G351" s="56">
        <v>45735</v>
      </c>
      <c r="H351" s="56">
        <v>45746</v>
      </c>
      <c r="I351" s="57">
        <v>-11</v>
      </c>
      <c r="J351" t="s">
        <v>18</v>
      </c>
      <c r="K351" t="s">
        <v>1042</v>
      </c>
      <c r="L351" s="69">
        <v>2999176</v>
      </c>
      <c r="M351" t="s">
        <v>1107</v>
      </c>
      <c r="N351" s="56">
        <v>45716</v>
      </c>
      <c r="O351" t="s">
        <v>1042</v>
      </c>
    </row>
    <row r="352" spans="2:15">
      <c r="B352">
        <v>101284</v>
      </c>
      <c r="C352" t="s">
        <v>669</v>
      </c>
      <c r="D352" t="s">
        <v>1108</v>
      </c>
      <c r="E352" s="52" t="s">
        <v>16</v>
      </c>
      <c r="F352" t="s">
        <v>17</v>
      </c>
      <c r="G352" s="56">
        <v>45736</v>
      </c>
      <c r="H352" s="56">
        <v>45746</v>
      </c>
      <c r="I352" s="57">
        <v>-10</v>
      </c>
      <c r="J352" t="s">
        <v>18</v>
      </c>
      <c r="K352" t="s">
        <v>1109</v>
      </c>
      <c r="L352" s="69">
        <v>928739</v>
      </c>
      <c r="M352" t="s">
        <v>1110</v>
      </c>
      <c r="N352" s="56">
        <v>45716</v>
      </c>
      <c r="O352" t="s">
        <v>1109</v>
      </c>
    </row>
    <row r="353" spans="2:15">
      <c r="B353">
        <v>100733</v>
      </c>
      <c r="C353" t="s">
        <v>438</v>
      </c>
      <c r="D353" t="s">
        <v>1111</v>
      </c>
      <c r="E353" s="52" t="s">
        <v>16</v>
      </c>
      <c r="F353" t="s">
        <v>17</v>
      </c>
      <c r="G353" s="56">
        <v>45736</v>
      </c>
      <c r="H353" s="56">
        <v>45746</v>
      </c>
      <c r="I353" s="57">
        <v>-10</v>
      </c>
      <c r="J353" t="s">
        <v>18</v>
      </c>
      <c r="K353" t="s">
        <v>1112</v>
      </c>
      <c r="L353" s="69">
        <v>7272480</v>
      </c>
      <c r="M353" t="s">
        <v>1113</v>
      </c>
      <c r="N353" s="56">
        <v>45716</v>
      </c>
      <c r="O353" t="s">
        <v>1112</v>
      </c>
    </row>
    <row r="354" spans="2:15">
      <c r="B354">
        <v>100733</v>
      </c>
      <c r="C354" t="s">
        <v>438</v>
      </c>
      <c r="D354" t="s">
        <v>1114</v>
      </c>
      <c r="E354" s="52" t="s">
        <v>16</v>
      </c>
      <c r="F354" t="s">
        <v>17</v>
      </c>
      <c r="G354" s="56">
        <v>45736</v>
      </c>
      <c r="H354" s="56">
        <v>45746</v>
      </c>
      <c r="I354" s="57">
        <v>-10</v>
      </c>
      <c r="J354" t="s">
        <v>18</v>
      </c>
      <c r="K354" t="s">
        <v>1115</v>
      </c>
      <c r="L354" s="69">
        <v>11227000</v>
      </c>
      <c r="M354" t="s">
        <v>448</v>
      </c>
      <c r="N354" s="56">
        <v>45716</v>
      </c>
      <c r="O354" t="s">
        <v>1115</v>
      </c>
    </row>
    <row r="355" spans="2:15">
      <c r="B355">
        <v>100733</v>
      </c>
      <c r="C355" t="s">
        <v>438</v>
      </c>
      <c r="D355" t="s">
        <v>1116</v>
      </c>
      <c r="E355" s="52" t="s">
        <v>16</v>
      </c>
      <c r="F355" t="s">
        <v>17</v>
      </c>
      <c r="G355" s="56">
        <v>45736</v>
      </c>
      <c r="H355" s="56">
        <v>45746</v>
      </c>
      <c r="I355" s="57">
        <v>-10</v>
      </c>
      <c r="J355" t="s">
        <v>18</v>
      </c>
      <c r="K355" t="s">
        <v>1117</v>
      </c>
      <c r="L355" s="69">
        <v>22846400</v>
      </c>
      <c r="M355" t="s">
        <v>860</v>
      </c>
      <c r="N355" s="56">
        <v>45716</v>
      </c>
      <c r="O355" t="s">
        <v>1117</v>
      </c>
    </row>
    <row r="356" spans="2:15">
      <c r="B356">
        <v>100733</v>
      </c>
      <c r="C356" t="s">
        <v>438</v>
      </c>
      <c r="D356" t="s">
        <v>1118</v>
      </c>
      <c r="E356" s="52" t="s">
        <v>16</v>
      </c>
      <c r="F356" t="s">
        <v>17</v>
      </c>
      <c r="G356" s="56">
        <v>45736</v>
      </c>
      <c r="H356" s="56">
        <v>45746</v>
      </c>
      <c r="I356" s="57">
        <v>-10</v>
      </c>
      <c r="J356" t="s">
        <v>18</v>
      </c>
      <c r="K356" t="s">
        <v>1119</v>
      </c>
      <c r="L356" s="69">
        <v>53705608</v>
      </c>
      <c r="M356" t="s">
        <v>863</v>
      </c>
      <c r="N356" s="56">
        <v>45716</v>
      </c>
      <c r="O356" t="s">
        <v>1119</v>
      </c>
    </row>
    <row r="357" spans="2:15">
      <c r="B357">
        <v>100733</v>
      </c>
      <c r="C357" t="s">
        <v>438</v>
      </c>
      <c r="D357" t="s">
        <v>1120</v>
      </c>
      <c r="E357" s="52" t="s">
        <v>16</v>
      </c>
      <c r="F357" t="s">
        <v>17</v>
      </c>
      <c r="G357" s="56">
        <v>45736</v>
      </c>
      <c r="H357" s="56">
        <v>45746</v>
      </c>
      <c r="I357" s="57">
        <v>-10</v>
      </c>
      <c r="J357" t="s">
        <v>18</v>
      </c>
      <c r="K357" t="s">
        <v>1121</v>
      </c>
      <c r="L357" s="69">
        <v>64674060</v>
      </c>
      <c r="M357" t="s">
        <v>496</v>
      </c>
      <c r="N357" s="56">
        <v>45716</v>
      </c>
      <c r="O357" t="s">
        <v>1121</v>
      </c>
    </row>
    <row r="358" spans="2:15">
      <c r="B358">
        <v>100622</v>
      </c>
      <c r="C358" t="s">
        <v>240</v>
      </c>
      <c r="D358" t="s">
        <v>1122</v>
      </c>
      <c r="E358" s="52" t="s">
        <v>16</v>
      </c>
      <c r="F358" t="s">
        <v>17</v>
      </c>
      <c r="G358" s="56">
        <v>45737</v>
      </c>
      <c r="H358" s="56">
        <v>45656</v>
      </c>
      <c r="I358" s="57">
        <v>81</v>
      </c>
      <c r="J358" t="s">
        <v>18</v>
      </c>
      <c r="K358" t="s">
        <v>1123</v>
      </c>
      <c r="L358" s="69">
        <v>18759000</v>
      </c>
      <c r="M358" t="s">
        <v>244</v>
      </c>
      <c r="N358" s="56">
        <v>45626</v>
      </c>
      <c r="O358" t="s">
        <v>1123</v>
      </c>
    </row>
    <row r="359" spans="2:15">
      <c r="B359">
        <v>100622</v>
      </c>
      <c r="C359" t="s">
        <v>240</v>
      </c>
      <c r="D359" t="s">
        <v>1124</v>
      </c>
      <c r="E359" s="52" t="s">
        <v>16</v>
      </c>
      <c r="F359" t="s">
        <v>17</v>
      </c>
      <c r="G359" s="56">
        <v>45737</v>
      </c>
      <c r="H359" s="56">
        <v>45626</v>
      </c>
      <c r="I359" s="57">
        <v>111</v>
      </c>
      <c r="J359" t="s">
        <v>18</v>
      </c>
      <c r="K359" t="s">
        <v>1125</v>
      </c>
      <c r="L359" s="69">
        <v>25535994</v>
      </c>
      <c r="M359" t="s">
        <v>246</v>
      </c>
      <c r="N359" s="56">
        <v>45596</v>
      </c>
      <c r="O359" t="s">
        <v>1125</v>
      </c>
    </row>
    <row r="360" spans="2:15">
      <c r="B360">
        <v>100622</v>
      </c>
      <c r="C360" t="s">
        <v>240</v>
      </c>
      <c r="D360" t="s">
        <v>1126</v>
      </c>
      <c r="E360" s="52" t="s">
        <v>16</v>
      </c>
      <c r="F360" t="s">
        <v>17</v>
      </c>
      <c r="G360" s="56">
        <v>45737</v>
      </c>
      <c r="H360" s="56">
        <v>45656</v>
      </c>
      <c r="I360" s="57">
        <v>81</v>
      </c>
      <c r="J360" t="s">
        <v>18</v>
      </c>
      <c r="K360" t="s">
        <v>1127</v>
      </c>
      <c r="L360" s="69">
        <v>39159912</v>
      </c>
      <c r="M360" t="s">
        <v>246</v>
      </c>
      <c r="N360" s="56">
        <v>45626</v>
      </c>
      <c r="O360" t="s">
        <v>1127</v>
      </c>
    </row>
    <row r="361" spans="2:15">
      <c r="B361">
        <v>100137</v>
      </c>
      <c r="C361" t="s">
        <v>33</v>
      </c>
      <c r="D361" t="s">
        <v>1128</v>
      </c>
      <c r="E361" s="52" t="s">
        <v>35</v>
      </c>
      <c r="F361" t="s">
        <v>36</v>
      </c>
      <c r="G361" s="56">
        <v>45737</v>
      </c>
      <c r="H361" s="56">
        <v>45737</v>
      </c>
      <c r="I361" s="57">
        <v>-1</v>
      </c>
      <c r="J361" t="s">
        <v>18</v>
      </c>
      <c r="K361" t="s">
        <v>1129</v>
      </c>
      <c r="L361" s="69">
        <v>14979134836</v>
      </c>
      <c r="M361" t="s">
        <v>1130</v>
      </c>
      <c r="N361" s="56">
        <v>45737</v>
      </c>
      <c r="O361" t="s">
        <v>1129</v>
      </c>
    </row>
    <row r="362" spans="2:15">
      <c r="B362">
        <v>100137</v>
      </c>
      <c r="C362" t="s">
        <v>33</v>
      </c>
      <c r="D362" t="s">
        <v>1131</v>
      </c>
      <c r="E362" s="52" t="s">
        <v>35</v>
      </c>
      <c r="F362" t="s">
        <v>1132</v>
      </c>
      <c r="G362" s="56">
        <v>45737</v>
      </c>
      <c r="H362" s="56">
        <v>45720</v>
      </c>
      <c r="I362" s="57">
        <v>17</v>
      </c>
      <c r="J362" t="s">
        <v>18</v>
      </c>
      <c r="K362" t="s">
        <v>1032</v>
      </c>
      <c r="L362" s="69">
        <v>21500000000</v>
      </c>
      <c r="M362" t="s">
        <v>38</v>
      </c>
      <c r="N362" s="56">
        <v>45720</v>
      </c>
      <c r="O362" t="s">
        <v>39</v>
      </c>
    </row>
    <row r="363" spans="2:15">
      <c r="B363">
        <v>100590</v>
      </c>
      <c r="C363" t="s">
        <v>406</v>
      </c>
      <c r="D363" t="s">
        <v>1133</v>
      </c>
      <c r="E363" s="52" t="s">
        <v>750</v>
      </c>
      <c r="F363" t="s">
        <v>406</v>
      </c>
      <c r="G363" s="56">
        <v>45740</v>
      </c>
      <c r="H363" s="56">
        <v>45718</v>
      </c>
      <c r="I363" s="57">
        <v>17</v>
      </c>
      <c r="J363" t="s">
        <v>18</v>
      </c>
      <c r="K363" t="s">
        <v>304</v>
      </c>
      <c r="L363" s="69">
        <v>6506865</v>
      </c>
      <c r="M363" t="s">
        <v>1134</v>
      </c>
      <c r="N363" s="56">
        <v>45688</v>
      </c>
      <c r="O363" t="s">
        <v>304</v>
      </c>
    </row>
    <row r="364" spans="2:15">
      <c r="B364">
        <v>100009</v>
      </c>
      <c r="C364" t="s">
        <v>48</v>
      </c>
      <c r="D364" t="s">
        <v>1135</v>
      </c>
      <c r="E364" s="52" t="s">
        <v>16</v>
      </c>
      <c r="F364" t="s">
        <v>17</v>
      </c>
      <c r="G364" s="56">
        <v>45740</v>
      </c>
      <c r="H364" s="56">
        <v>45746</v>
      </c>
      <c r="I364" s="57">
        <v>-6</v>
      </c>
      <c r="J364" t="s">
        <v>18</v>
      </c>
      <c r="K364" t="s">
        <v>1136</v>
      </c>
      <c r="L364" s="69">
        <v>20543932</v>
      </c>
      <c r="M364" t="s">
        <v>1137</v>
      </c>
      <c r="N364" s="56">
        <v>45716</v>
      </c>
      <c r="O364" t="s">
        <v>1136</v>
      </c>
    </row>
    <row r="365" spans="2:15">
      <c r="B365">
        <v>100028</v>
      </c>
      <c r="C365" t="s">
        <v>29</v>
      </c>
      <c r="D365" t="s">
        <v>1138</v>
      </c>
      <c r="E365" s="52" t="s">
        <v>117</v>
      </c>
      <c r="F365" t="s">
        <v>1139</v>
      </c>
      <c r="G365" s="56">
        <v>45741</v>
      </c>
      <c r="H365" s="56">
        <v>44499</v>
      </c>
      <c r="I365" s="57">
        <v>1206</v>
      </c>
      <c r="J365" t="s">
        <v>18</v>
      </c>
      <c r="K365" t="s">
        <v>1140</v>
      </c>
      <c r="L365" s="69">
        <v>92602</v>
      </c>
      <c r="M365" t="s">
        <v>1141</v>
      </c>
      <c r="N365" s="56">
        <v>44469</v>
      </c>
      <c r="O365" t="s">
        <v>1140</v>
      </c>
    </row>
    <row r="366" spans="2:15">
      <c r="B366">
        <v>100002</v>
      </c>
      <c r="C366" t="s">
        <v>247</v>
      </c>
      <c r="D366" t="s">
        <v>1142</v>
      </c>
      <c r="E366" s="52" t="s">
        <v>117</v>
      </c>
      <c r="F366" t="s">
        <v>1143</v>
      </c>
      <c r="G366" s="56">
        <v>45741</v>
      </c>
      <c r="H366" s="56">
        <v>45656</v>
      </c>
      <c r="I366" s="57">
        <v>73</v>
      </c>
      <c r="J366" t="s">
        <v>18</v>
      </c>
      <c r="K366" t="s">
        <v>855</v>
      </c>
      <c r="L366" s="69">
        <v>393638</v>
      </c>
      <c r="M366" t="s">
        <v>1144</v>
      </c>
      <c r="N366" s="56">
        <v>45626</v>
      </c>
      <c r="O366" t="s">
        <v>855</v>
      </c>
    </row>
    <row r="367" spans="2:15">
      <c r="B367">
        <v>100028</v>
      </c>
      <c r="C367" t="s">
        <v>29</v>
      </c>
      <c r="D367" t="s">
        <v>1138</v>
      </c>
      <c r="E367" s="52" t="s">
        <v>117</v>
      </c>
      <c r="F367" t="s">
        <v>1139</v>
      </c>
      <c r="G367" s="56">
        <v>45741</v>
      </c>
      <c r="H367" s="56">
        <v>44056</v>
      </c>
      <c r="I367" s="57">
        <v>1649</v>
      </c>
      <c r="J367" t="s">
        <v>18</v>
      </c>
      <c r="K367" t="s">
        <v>1145</v>
      </c>
      <c r="L367" s="69">
        <v>1383852</v>
      </c>
      <c r="M367" t="s">
        <v>1146</v>
      </c>
      <c r="N367" s="56">
        <v>44056</v>
      </c>
      <c r="O367" t="s">
        <v>1147</v>
      </c>
    </row>
    <row r="368" spans="2:15">
      <c r="B368">
        <v>100028</v>
      </c>
      <c r="C368" t="s">
        <v>29</v>
      </c>
      <c r="D368" t="s">
        <v>1138</v>
      </c>
      <c r="E368" s="52" t="s">
        <v>117</v>
      </c>
      <c r="F368" t="s">
        <v>1139</v>
      </c>
      <c r="G368" s="56">
        <v>45741</v>
      </c>
      <c r="H368" s="56">
        <v>43830</v>
      </c>
      <c r="I368" s="57">
        <v>1875</v>
      </c>
      <c r="J368" t="s">
        <v>18</v>
      </c>
      <c r="K368" t="s">
        <v>1148</v>
      </c>
      <c r="L368" s="69">
        <v>1759835</v>
      </c>
      <c r="M368" t="s">
        <v>1149</v>
      </c>
      <c r="N368" s="56">
        <v>43830</v>
      </c>
      <c r="O368" t="s">
        <v>1150</v>
      </c>
    </row>
    <row r="369" spans="2:15">
      <c r="B369">
        <v>100142</v>
      </c>
      <c r="C369" t="s">
        <v>370</v>
      </c>
      <c r="D369" t="s">
        <v>1151</v>
      </c>
      <c r="E369" s="52" t="s">
        <v>117</v>
      </c>
      <c r="F369" t="s">
        <v>1152</v>
      </c>
      <c r="G369" s="56">
        <v>45741</v>
      </c>
      <c r="H369" s="56">
        <v>45746</v>
      </c>
      <c r="I369" s="57">
        <v>-5</v>
      </c>
      <c r="J369" t="s">
        <v>18</v>
      </c>
      <c r="K369" t="s">
        <v>1153</v>
      </c>
      <c r="L369" s="69">
        <v>1762741</v>
      </c>
      <c r="M369" t="s">
        <v>1154</v>
      </c>
      <c r="N369" s="56">
        <v>45716</v>
      </c>
      <c r="O369" t="s">
        <v>1153</v>
      </c>
    </row>
    <row r="370" spans="2:15">
      <c r="B370">
        <v>100142</v>
      </c>
      <c r="C370" t="s">
        <v>370</v>
      </c>
      <c r="D370" t="s">
        <v>1155</v>
      </c>
      <c r="E370" s="52" t="s">
        <v>117</v>
      </c>
      <c r="F370" t="s">
        <v>1152</v>
      </c>
      <c r="G370" s="56">
        <v>45741</v>
      </c>
      <c r="H370" s="56">
        <v>45746</v>
      </c>
      <c r="I370" s="57">
        <v>-5</v>
      </c>
      <c r="J370" t="s">
        <v>18</v>
      </c>
      <c r="K370" t="s">
        <v>1156</v>
      </c>
      <c r="L370" s="69">
        <v>1799032</v>
      </c>
      <c r="M370" t="s">
        <v>1157</v>
      </c>
      <c r="N370" s="56">
        <v>45716</v>
      </c>
      <c r="O370" t="s">
        <v>1156</v>
      </c>
    </row>
    <row r="371" spans="2:15">
      <c r="B371">
        <v>100028</v>
      </c>
      <c r="C371" t="s">
        <v>29</v>
      </c>
      <c r="D371" t="s">
        <v>1138</v>
      </c>
      <c r="E371" s="52" t="s">
        <v>117</v>
      </c>
      <c r="F371" t="s">
        <v>1139</v>
      </c>
      <c r="G371" s="56">
        <v>45741</v>
      </c>
      <c r="H371" s="56">
        <v>44499</v>
      </c>
      <c r="I371" s="57">
        <v>1206</v>
      </c>
      <c r="J371" t="s">
        <v>18</v>
      </c>
      <c r="K371" t="s">
        <v>1150</v>
      </c>
      <c r="L371" s="69">
        <v>2944102</v>
      </c>
      <c r="M371" t="s">
        <v>1158</v>
      </c>
      <c r="N371" s="56">
        <v>44469</v>
      </c>
      <c r="O371" t="s">
        <v>1150</v>
      </c>
    </row>
    <row r="372" spans="2:15">
      <c r="B372">
        <v>100028</v>
      </c>
      <c r="C372" t="s">
        <v>29</v>
      </c>
      <c r="D372" t="s">
        <v>1138</v>
      </c>
      <c r="E372" s="52" t="s">
        <v>117</v>
      </c>
      <c r="F372" t="s">
        <v>1139</v>
      </c>
      <c r="G372" s="56">
        <v>45741</v>
      </c>
      <c r="H372" s="56">
        <v>44530</v>
      </c>
      <c r="I372" s="57">
        <v>1175</v>
      </c>
      <c r="J372" t="s">
        <v>18</v>
      </c>
      <c r="K372" t="s">
        <v>53</v>
      </c>
      <c r="L372" s="69">
        <v>3263121</v>
      </c>
      <c r="M372" t="s">
        <v>1159</v>
      </c>
      <c r="N372" s="56">
        <v>44500</v>
      </c>
      <c r="O372" t="s">
        <v>53</v>
      </c>
    </row>
    <row r="373" spans="2:15">
      <c r="B373">
        <v>100028</v>
      </c>
      <c r="C373" t="s">
        <v>29</v>
      </c>
      <c r="D373" t="s">
        <v>1138</v>
      </c>
      <c r="E373" s="52" t="s">
        <v>117</v>
      </c>
      <c r="F373" t="s">
        <v>1139</v>
      </c>
      <c r="G373" s="56">
        <v>45741</v>
      </c>
      <c r="H373" s="56">
        <v>43950</v>
      </c>
      <c r="I373" s="57">
        <v>1755</v>
      </c>
      <c r="J373" t="s">
        <v>18</v>
      </c>
      <c r="K373" t="s">
        <v>1160</v>
      </c>
      <c r="L373" s="69">
        <v>3887588</v>
      </c>
      <c r="M373" t="s">
        <v>1161</v>
      </c>
      <c r="N373" s="56">
        <v>43950</v>
      </c>
      <c r="O373" t="s">
        <v>1162</v>
      </c>
    </row>
    <row r="374" spans="2:15">
      <c r="B374">
        <v>100028</v>
      </c>
      <c r="C374" t="s">
        <v>29</v>
      </c>
      <c r="D374" t="s">
        <v>1138</v>
      </c>
      <c r="E374" s="52" t="s">
        <v>117</v>
      </c>
      <c r="F374" t="s">
        <v>1139</v>
      </c>
      <c r="G374" s="56">
        <v>45741</v>
      </c>
      <c r="H374" s="56">
        <v>44560</v>
      </c>
      <c r="I374" s="57">
        <v>1145</v>
      </c>
      <c r="J374" t="s">
        <v>18</v>
      </c>
      <c r="K374" t="s">
        <v>813</v>
      </c>
      <c r="L374" s="69">
        <v>3961548</v>
      </c>
      <c r="M374" t="s">
        <v>1163</v>
      </c>
      <c r="N374" s="56">
        <v>44530</v>
      </c>
      <c r="O374" t="s">
        <v>813</v>
      </c>
    </row>
    <row r="375" spans="2:15">
      <c r="B375">
        <v>100028</v>
      </c>
      <c r="C375" t="s">
        <v>29</v>
      </c>
      <c r="D375" t="s">
        <v>1138</v>
      </c>
      <c r="E375" s="52" t="s">
        <v>117</v>
      </c>
      <c r="F375" t="s">
        <v>1139</v>
      </c>
      <c r="G375" s="56">
        <v>45741</v>
      </c>
      <c r="H375" s="56">
        <v>44104</v>
      </c>
      <c r="I375" s="57">
        <v>1601</v>
      </c>
      <c r="J375" t="s">
        <v>18</v>
      </c>
      <c r="K375" t="s">
        <v>1164</v>
      </c>
      <c r="L375" s="69">
        <v>4558836</v>
      </c>
      <c r="M375" t="s">
        <v>1165</v>
      </c>
      <c r="N375" s="56">
        <v>44074</v>
      </c>
      <c r="O375" t="s">
        <v>1164</v>
      </c>
    </row>
    <row r="376" spans="2:15">
      <c r="B376">
        <v>100002</v>
      </c>
      <c r="C376" t="s">
        <v>247</v>
      </c>
      <c r="D376" t="s">
        <v>1142</v>
      </c>
      <c r="E376" s="52" t="s">
        <v>117</v>
      </c>
      <c r="F376" t="s">
        <v>1143</v>
      </c>
      <c r="G376" s="56">
        <v>45741</v>
      </c>
      <c r="H376" s="56">
        <v>45656</v>
      </c>
      <c r="I376" s="57">
        <v>73</v>
      </c>
      <c r="J376" t="s">
        <v>18</v>
      </c>
      <c r="K376" t="s">
        <v>1166</v>
      </c>
      <c r="L376" s="69">
        <v>5055750</v>
      </c>
      <c r="M376" t="s">
        <v>1167</v>
      </c>
      <c r="N376" s="56">
        <v>45626</v>
      </c>
      <c r="O376" t="s">
        <v>1166</v>
      </c>
    </row>
    <row r="377" spans="2:15">
      <c r="B377">
        <v>100006</v>
      </c>
      <c r="C377" t="s">
        <v>1168</v>
      </c>
      <c r="D377" t="s">
        <v>1169</v>
      </c>
      <c r="E377" s="52" t="s">
        <v>117</v>
      </c>
      <c r="F377" t="s">
        <v>1170</v>
      </c>
      <c r="G377" s="56">
        <v>45741</v>
      </c>
      <c r="H377" s="56">
        <v>45746</v>
      </c>
      <c r="I377" s="57">
        <v>-5</v>
      </c>
      <c r="J377" t="s">
        <v>18</v>
      </c>
      <c r="K377" t="s">
        <v>1171</v>
      </c>
      <c r="L377" s="69">
        <v>5413356</v>
      </c>
      <c r="M377" t="s">
        <v>1172</v>
      </c>
      <c r="N377" s="56">
        <v>45716</v>
      </c>
      <c r="O377" t="s">
        <v>1171</v>
      </c>
    </row>
    <row r="378" spans="2:15">
      <c r="B378">
        <v>100028</v>
      </c>
      <c r="C378" t="s">
        <v>29</v>
      </c>
      <c r="D378" t="s">
        <v>1138</v>
      </c>
      <c r="E378" s="52" t="s">
        <v>117</v>
      </c>
      <c r="F378" t="s">
        <v>1139</v>
      </c>
      <c r="G378" s="56">
        <v>45741</v>
      </c>
      <c r="H378" s="56">
        <v>44134</v>
      </c>
      <c r="I378" s="57">
        <v>1571</v>
      </c>
      <c r="J378" t="s">
        <v>18</v>
      </c>
      <c r="K378" t="s">
        <v>1173</v>
      </c>
      <c r="L378" s="69">
        <v>6679666</v>
      </c>
      <c r="M378" t="s">
        <v>1174</v>
      </c>
      <c r="N378" s="56">
        <v>44104</v>
      </c>
      <c r="O378" t="s">
        <v>1173</v>
      </c>
    </row>
    <row r="379" spans="2:15">
      <c r="B379">
        <v>100002</v>
      </c>
      <c r="C379" t="s">
        <v>247</v>
      </c>
      <c r="D379" t="s">
        <v>1175</v>
      </c>
      <c r="E379" s="52" t="s">
        <v>117</v>
      </c>
      <c r="F379" t="s">
        <v>1176</v>
      </c>
      <c r="G379" s="56">
        <v>45741</v>
      </c>
      <c r="H379" s="56">
        <v>45656</v>
      </c>
      <c r="I379" s="57">
        <v>73</v>
      </c>
      <c r="J379" t="s">
        <v>18</v>
      </c>
      <c r="K379" t="s">
        <v>1177</v>
      </c>
      <c r="L379" s="69">
        <v>7880489</v>
      </c>
      <c r="M379" t="s">
        <v>1176</v>
      </c>
      <c r="N379" s="56">
        <v>45626</v>
      </c>
      <c r="O379" t="s">
        <v>1177</v>
      </c>
    </row>
    <row r="380" spans="2:15">
      <c r="B380">
        <v>101214</v>
      </c>
      <c r="C380" t="s">
        <v>1178</v>
      </c>
      <c r="D380" t="s">
        <v>1179</v>
      </c>
      <c r="E380" s="52" t="s">
        <v>117</v>
      </c>
      <c r="F380" t="s">
        <v>1180</v>
      </c>
      <c r="G380" s="56">
        <v>45741</v>
      </c>
      <c r="H380" s="56">
        <v>45608</v>
      </c>
      <c r="I380" s="57">
        <v>126</v>
      </c>
      <c r="J380" t="s">
        <v>18</v>
      </c>
      <c r="K380" t="s">
        <v>1181</v>
      </c>
      <c r="L380" s="69">
        <v>10000000</v>
      </c>
      <c r="M380" t="s">
        <v>1182</v>
      </c>
      <c r="N380" s="56">
        <v>45608</v>
      </c>
      <c r="O380" t="s">
        <v>1153</v>
      </c>
    </row>
    <row r="381" spans="2:15">
      <c r="B381">
        <v>101524</v>
      </c>
      <c r="C381" t="s">
        <v>1183</v>
      </c>
      <c r="D381" t="s">
        <v>1184</v>
      </c>
      <c r="E381" s="52" t="s">
        <v>117</v>
      </c>
      <c r="F381" t="s">
        <v>1185</v>
      </c>
      <c r="G381" s="56">
        <v>45741</v>
      </c>
      <c r="H381" s="56">
        <v>45125</v>
      </c>
      <c r="I381" s="57">
        <v>609</v>
      </c>
      <c r="J381" t="s">
        <v>18</v>
      </c>
      <c r="K381" t="s">
        <v>1186</v>
      </c>
      <c r="L381" s="69">
        <v>10000000</v>
      </c>
      <c r="M381" t="s">
        <v>1187</v>
      </c>
      <c r="N381" s="56">
        <v>45125</v>
      </c>
      <c r="O381" t="s">
        <v>1188</v>
      </c>
    </row>
    <row r="382" spans="2:15">
      <c r="B382">
        <v>101083</v>
      </c>
      <c r="C382" t="s">
        <v>14</v>
      </c>
      <c r="D382" t="s">
        <v>1189</v>
      </c>
      <c r="E382" s="52" t="s">
        <v>16</v>
      </c>
      <c r="F382" t="s">
        <v>17</v>
      </c>
      <c r="G382" s="56">
        <v>45741</v>
      </c>
      <c r="H382" s="56">
        <v>45746</v>
      </c>
      <c r="I382" s="57">
        <v>-5</v>
      </c>
      <c r="J382" t="s">
        <v>18</v>
      </c>
      <c r="K382" t="s">
        <v>1190</v>
      </c>
      <c r="L382" s="69">
        <v>10620306</v>
      </c>
      <c r="M382" t="s">
        <v>20</v>
      </c>
      <c r="N382" s="56">
        <v>45716</v>
      </c>
      <c r="O382" t="s">
        <v>1190</v>
      </c>
    </row>
    <row r="383" spans="2:15">
      <c r="B383">
        <v>100672</v>
      </c>
      <c r="C383" t="s">
        <v>144</v>
      </c>
      <c r="D383" t="s">
        <v>1191</v>
      </c>
      <c r="E383" s="52" t="s">
        <v>117</v>
      </c>
      <c r="F383" t="s">
        <v>910</v>
      </c>
      <c r="G383" s="56">
        <v>45741</v>
      </c>
      <c r="H383" s="56">
        <v>45708</v>
      </c>
      <c r="I383" s="57">
        <v>-13</v>
      </c>
      <c r="J383" t="s">
        <v>18</v>
      </c>
      <c r="K383" t="s">
        <v>909</v>
      </c>
      <c r="L383" s="69">
        <v>14000000</v>
      </c>
      <c r="M383" t="s">
        <v>911</v>
      </c>
      <c r="N383" s="56">
        <v>45708</v>
      </c>
      <c r="O383" t="s">
        <v>149</v>
      </c>
    </row>
    <row r="384" spans="2:15">
      <c r="B384">
        <v>100144</v>
      </c>
      <c r="C384" t="s">
        <v>108</v>
      </c>
      <c r="D384" t="s">
        <v>1192</v>
      </c>
      <c r="E384" s="52" t="s">
        <v>117</v>
      </c>
      <c r="F384" t="s">
        <v>1193</v>
      </c>
      <c r="G384" s="56">
        <v>45741</v>
      </c>
      <c r="H384" s="56">
        <v>45565</v>
      </c>
      <c r="I384" s="57">
        <v>176</v>
      </c>
      <c r="J384" t="s">
        <v>18</v>
      </c>
      <c r="K384" t="s">
        <v>1194</v>
      </c>
      <c r="L384" s="69">
        <v>19989803</v>
      </c>
      <c r="M384" t="s">
        <v>1195</v>
      </c>
      <c r="N384" s="56">
        <v>45535</v>
      </c>
      <c r="O384" t="s">
        <v>1194</v>
      </c>
    </row>
    <row r="385" spans="2:15">
      <c r="B385">
        <v>100736</v>
      </c>
      <c r="C385" t="s">
        <v>941</v>
      </c>
      <c r="D385" t="s">
        <v>1196</v>
      </c>
      <c r="E385" s="52" t="s">
        <v>117</v>
      </c>
      <c r="F385" t="s">
        <v>1197</v>
      </c>
      <c r="G385" s="56">
        <v>45741</v>
      </c>
      <c r="H385" s="56">
        <v>44539</v>
      </c>
      <c r="I385" s="57">
        <v>1194</v>
      </c>
      <c r="J385" t="s">
        <v>18</v>
      </c>
      <c r="K385" t="s">
        <v>1198</v>
      </c>
      <c r="L385" s="69">
        <v>20000000</v>
      </c>
      <c r="M385" t="s">
        <v>1199</v>
      </c>
      <c r="N385" s="56">
        <v>44539</v>
      </c>
      <c r="O385" t="s">
        <v>1200</v>
      </c>
    </row>
    <row r="386" spans="2:15">
      <c r="B386">
        <v>100008</v>
      </c>
      <c r="C386" t="s">
        <v>810</v>
      </c>
      <c r="D386" t="s">
        <v>1201</v>
      </c>
      <c r="E386" s="52" t="s">
        <v>117</v>
      </c>
      <c r="F386" t="s">
        <v>1202</v>
      </c>
      <c r="G386" s="56">
        <v>45741</v>
      </c>
      <c r="H386" s="56">
        <v>45718</v>
      </c>
      <c r="I386" s="57">
        <v>23</v>
      </c>
      <c r="J386" t="s">
        <v>18</v>
      </c>
      <c r="K386" t="s">
        <v>1203</v>
      </c>
      <c r="L386" s="69">
        <v>23889016</v>
      </c>
      <c r="M386" t="s">
        <v>1204</v>
      </c>
      <c r="N386" s="56">
        <v>45688</v>
      </c>
      <c r="O386" t="s">
        <v>1203</v>
      </c>
    </row>
    <row r="387" spans="2:15">
      <c r="B387">
        <v>100144</v>
      </c>
      <c r="C387" t="s">
        <v>108</v>
      </c>
      <c r="D387" t="s">
        <v>1205</v>
      </c>
      <c r="E387" s="52" t="s">
        <v>117</v>
      </c>
      <c r="F387" t="s">
        <v>188</v>
      </c>
      <c r="G387" s="56">
        <v>45741</v>
      </c>
      <c r="H387" s="56">
        <v>45678</v>
      </c>
      <c r="I387" s="57">
        <v>59</v>
      </c>
      <c r="J387" t="s">
        <v>18</v>
      </c>
      <c r="K387" t="s">
        <v>186</v>
      </c>
      <c r="L387" s="69">
        <v>26730000</v>
      </c>
      <c r="M387" t="s">
        <v>188</v>
      </c>
      <c r="N387" s="56">
        <v>45678</v>
      </c>
      <c r="O387" t="s">
        <v>187</v>
      </c>
    </row>
    <row r="388" spans="2:15">
      <c r="B388">
        <v>101798</v>
      </c>
      <c r="C388" t="s">
        <v>641</v>
      </c>
      <c r="D388" t="s">
        <v>1206</v>
      </c>
      <c r="E388" s="52" t="s">
        <v>117</v>
      </c>
      <c r="F388" t="s">
        <v>1029</v>
      </c>
      <c r="G388" s="56">
        <v>45741</v>
      </c>
      <c r="H388" s="56">
        <v>45720</v>
      </c>
      <c r="I388" s="57">
        <v>-32</v>
      </c>
      <c r="J388" t="s">
        <v>18</v>
      </c>
      <c r="K388" t="s">
        <v>1027</v>
      </c>
      <c r="L388" s="69">
        <v>534101034</v>
      </c>
      <c r="M388" t="s">
        <v>1029</v>
      </c>
      <c r="N388" s="56">
        <v>45720</v>
      </c>
      <c r="O388" t="s">
        <v>1028</v>
      </c>
    </row>
    <row r="389" spans="2:15">
      <c r="B389">
        <v>100031</v>
      </c>
      <c r="C389" t="s">
        <v>321</v>
      </c>
      <c r="D389" t="s">
        <v>1207</v>
      </c>
      <c r="E389" s="52" t="s">
        <v>16</v>
      </c>
      <c r="F389" t="s">
        <v>17</v>
      </c>
      <c r="G389" s="56">
        <v>45742</v>
      </c>
      <c r="H389" s="56">
        <v>45746</v>
      </c>
      <c r="I389" s="57">
        <v>-4</v>
      </c>
      <c r="J389" t="s">
        <v>18</v>
      </c>
      <c r="K389" t="s">
        <v>988</v>
      </c>
      <c r="L389" s="69">
        <v>284937</v>
      </c>
      <c r="M389" t="s">
        <v>1208</v>
      </c>
      <c r="N389" s="56">
        <v>45716</v>
      </c>
      <c r="O389" t="s">
        <v>988</v>
      </c>
    </row>
    <row r="390" spans="2:15">
      <c r="B390">
        <v>100031</v>
      </c>
      <c r="C390" t="s">
        <v>321</v>
      </c>
      <c r="D390" t="s">
        <v>1209</v>
      </c>
      <c r="E390" s="52" t="s">
        <v>16</v>
      </c>
      <c r="F390" t="s">
        <v>17</v>
      </c>
      <c r="G390" s="56">
        <v>45742</v>
      </c>
      <c r="H390" s="56">
        <v>45746</v>
      </c>
      <c r="I390" s="57">
        <v>-4</v>
      </c>
      <c r="J390" t="s">
        <v>18</v>
      </c>
      <c r="K390" t="s">
        <v>1210</v>
      </c>
      <c r="L390" s="69">
        <v>631300</v>
      </c>
      <c r="M390" t="s">
        <v>1211</v>
      </c>
      <c r="N390" s="56">
        <v>45716</v>
      </c>
      <c r="O390" t="s">
        <v>1210</v>
      </c>
    </row>
    <row r="391" spans="2:15">
      <c r="B391">
        <v>100003</v>
      </c>
      <c r="C391" t="s">
        <v>333</v>
      </c>
      <c r="D391" t="s">
        <v>1212</v>
      </c>
      <c r="E391" s="52" t="s">
        <v>117</v>
      </c>
      <c r="F391" t="s">
        <v>1213</v>
      </c>
      <c r="G391" s="56">
        <v>45743</v>
      </c>
      <c r="H391" s="56">
        <v>45746</v>
      </c>
      <c r="I391" s="57">
        <v>-3</v>
      </c>
      <c r="J391" t="s">
        <v>18</v>
      </c>
      <c r="K391" t="s">
        <v>1115</v>
      </c>
      <c r="L391" s="69">
        <v>428000</v>
      </c>
      <c r="M391" t="s">
        <v>1211</v>
      </c>
      <c r="N391" s="56">
        <v>45716</v>
      </c>
      <c r="O391" t="s">
        <v>1115</v>
      </c>
    </row>
    <row r="392" spans="2:15">
      <c r="B392">
        <v>100120</v>
      </c>
      <c r="C392" t="s">
        <v>236</v>
      </c>
      <c r="D392" t="s">
        <v>1214</v>
      </c>
      <c r="E392" s="52" t="s">
        <v>16</v>
      </c>
      <c r="F392" t="s">
        <v>17</v>
      </c>
      <c r="G392" s="56">
        <v>45743</v>
      </c>
      <c r="H392" s="56">
        <v>45747</v>
      </c>
      <c r="I392" s="57">
        <v>-4</v>
      </c>
      <c r="J392" t="s">
        <v>18</v>
      </c>
      <c r="K392" t="s">
        <v>1215</v>
      </c>
      <c r="L392" s="69">
        <v>5919180</v>
      </c>
      <c r="M392" t="s">
        <v>1216</v>
      </c>
      <c r="N392" s="56">
        <v>45717</v>
      </c>
      <c r="O392" t="s">
        <v>1215</v>
      </c>
    </row>
    <row r="393" spans="2:15">
      <c r="B393">
        <v>100018</v>
      </c>
      <c r="C393" t="s">
        <v>293</v>
      </c>
      <c r="D393" t="s">
        <v>1217</v>
      </c>
      <c r="E393" s="52" t="s">
        <v>16</v>
      </c>
      <c r="F393" t="s">
        <v>17</v>
      </c>
      <c r="G393" s="56">
        <v>45743</v>
      </c>
      <c r="H393" s="56">
        <v>45746</v>
      </c>
      <c r="I393" s="57">
        <v>-3</v>
      </c>
      <c r="J393" t="s">
        <v>18</v>
      </c>
      <c r="K393" t="s">
        <v>888</v>
      </c>
      <c r="L393" s="69">
        <v>11139057</v>
      </c>
      <c r="M393" t="s">
        <v>1218</v>
      </c>
      <c r="N393" s="56">
        <v>45716</v>
      </c>
      <c r="O393" t="s">
        <v>888</v>
      </c>
    </row>
    <row r="394" spans="2:15">
      <c r="B394">
        <v>100000</v>
      </c>
      <c r="C394" t="s">
        <v>226</v>
      </c>
      <c r="D394" t="s">
        <v>1219</v>
      </c>
      <c r="E394" s="52" t="s">
        <v>16</v>
      </c>
      <c r="F394" t="s">
        <v>17</v>
      </c>
      <c r="G394" s="56">
        <v>45744</v>
      </c>
      <c r="H394" s="56">
        <v>45746</v>
      </c>
      <c r="I394" s="57">
        <v>-2</v>
      </c>
      <c r="J394" t="s">
        <v>18</v>
      </c>
      <c r="K394" t="s">
        <v>1112</v>
      </c>
      <c r="L394" s="69">
        <v>299600</v>
      </c>
      <c r="M394" t="s">
        <v>1211</v>
      </c>
      <c r="N394" s="56">
        <v>45716</v>
      </c>
      <c r="O394" t="s">
        <v>1112</v>
      </c>
    </row>
    <row r="395" spans="2:15">
      <c r="B395">
        <v>101082</v>
      </c>
      <c r="C395" t="s">
        <v>61</v>
      </c>
      <c r="D395" t="s">
        <v>1220</v>
      </c>
      <c r="E395" s="52" t="s">
        <v>42</v>
      </c>
      <c r="F395" t="s">
        <v>1221</v>
      </c>
      <c r="G395" s="56">
        <v>45744</v>
      </c>
      <c r="H395" s="56">
        <v>45656</v>
      </c>
      <c r="I395" s="57">
        <v>88</v>
      </c>
      <c r="J395" t="s">
        <v>18</v>
      </c>
      <c r="K395" t="s">
        <v>1222</v>
      </c>
      <c r="L395" s="69">
        <v>2556050</v>
      </c>
      <c r="M395" t="s">
        <v>1223</v>
      </c>
      <c r="N395" s="56">
        <v>45626</v>
      </c>
      <c r="O395" t="s">
        <v>1222</v>
      </c>
    </row>
    <row r="396" spans="2:15">
      <c r="B396">
        <v>101082</v>
      </c>
      <c r="C396" t="s">
        <v>61</v>
      </c>
      <c r="D396" t="s">
        <v>1224</v>
      </c>
      <c r="E396" s="52" t="s">
        <v>42</v>
      </c>
      <c r="F396" t="s">
        <v>1221</v>
      </c>
      <c r="G396" s="56">
        <v>45744</v>
      </c>
      <c r="H396" s="56">
        <v>45656</v>
      </c>
      <c r="I396" s="57">
        <v>88</v>
      </c>
      <c r="J396" t="s">
        <v>18</v>
      </c>
      <c r="K396" t="s">
        <v>1225</v>
      </c>
      <c r="L396" s="69">
        <v>2895912</v>
      </c>
      <c r="M396" t="s">
        <v>1226</v>
      </c>
      <c r="N396" s="56">
        <v>45626</v>
      </c>
      <c r="O396" t="s">
        <v>1225</v>
      </c>
    </row>
    <row r="397" spans="2:15">
      <c r="B397">
        <v>101082</v>
      </c>
      <c r="C397" t="s">
        <v>61</v>
      </c>
      <c r="D397" t="s">
        <v>1227</v>
      </c>
      <c r="E397" s="52" t="s">
        <v>42</v>
      </c>
      <c r="F397" t="s">
        <v>1221</v>
      </c>
      <c r="G397" s="56">
        <v>45744</v>
      </c>
      <c r="H397" s="56">
        <v>45656</v>
      </c>
      <c r="I397" s="57">
        <v>88</v>
      </c>
      <c r="J397" t="s">
        <v>18</v>
      </c>
      <c r="K397" t="s">
        <v>1228</v>
      </c>
      <c r="L397" s="69">
        <v>4635334</v>
      </c>
      <c r="M397" t="s">
        <v>65</v>
      </c>
      <c r="N397" s="56">
        <v>45626</v>
      </c>
      <c r="O397" t="s">
        <v>1228</v>
      </c>
    </row>
    <row r="398" spans="2:15">
      <c r="B398">
        <v>101082</v>
      </c>
      <c r="C398" t="s">
        <v>61</v>
      </c>
      <c r="D398" t="s">
        <v>1229</v>
      </c>
      <c r="E398" s="52" t="s">
        <v>42</v>
      </c>
      <c r="F398" t="s">
        <v>1221</v>
      </c>
      <c r="G398" s="56">
        <v>45744</v>
      </c>
      <c r="H398" s="56">
        <v>45656</v>
      </c>
      <c r="I398" s="57">
        <v>88</v>
      </c>
      <c r="J398" t="s">
        <v>18</v>
      </c>
      <c r="K398" t="s">
        <v>1230</v>
      </c>
      <c r="L398" s="69">
        <v>5225460</v>
      </c>
      <c r="M398" t="s">
        <v>1231</v>
      </c>
      <c r="N398" s="56">
        <v>45626</v>
      </c>
      <c r="O398" t="s">
        <v>1230</v>
      </c>
    </row>
    <row r="399" spans="2:15">
      <c r="B399">
        <v>101082</v>
      </c>
      <c r="C399" t="s">
        <v>61</v>
      </c>
      <c r="D399" t="s">
        <v>1232</v>
      </c>
      <c r="E399" s="52" t="s">
        <v>42</v>
      </c>
      <c r="F399" t="s">
        <v>1221</v>
      </c>
      <c r="G399" s="56">
        <v>45744</v>
      </c>
      <c r="H399" s="56">
        <v>45626</v>
      </c>
      <c r="I399" s="57">
        <v>118</v>
      </c>
      <c r="J399" t="s">
        <v>18</v>
      </c>
      <c r="K399" t="s">
        <v>1233</v>
      </c>
      <c r="L399" s="69">
        <v>5227640</v>
      </c>
      <c r="M399" t="s">
        <v>1234</v>
      </c>
      <c r="N399" s="56">
        <v>45596</v>
      </c>
      <c r="O399" t="s">
        <v>1233</v>
      </c>
    </row>
    <row r="400" spans="2:15">
      <c r="B400">
        <v>101082</v>
      </c>
      <c r="C400" t="s">
        <v>61</v>
      </c>
      <c r="D400" t="s">
        <v>1235</v>
      </c>
      <c r="E400" s="52" t="s">
        <v>42</v>
      </c>
      <c r="F400" t="s">
        <v>1221</v>
      </c>
      <c r="G400" s="56">
        <v>45744</v>
      </c>
      <c r="H400" s="56">
        <v>45626</v>
      </c>
      <c r="I400" s="57">
        <v>118</v>
      </c>
      <c r="J400" t="s">
        <v>18</v>
      </c>
      <c r="K400" t="s">
        <v>1236</v>
      </c>
      <c r="L400" s="69">
        <v>6491604</v>
      </c>
      <c r="M400" t="s">
        <v>1237</v>
      </c>
      <c r="N400" s="56">
        <v>45596</v>
      </c>
      <c r="O400" t="s">
        <v>1236</v>
      </c>
    </row>
    <row r="401" spans="2:15">
      <c r="B401">
        <v>101082</v>
      </c>
      <c r="C401" t="s">
        <v>61</v>
      </c>
      <c r="D401" t="s">
        <v>1238</v>
      </c>
      <c r="E401" s="52" t="s">
        <v>42</v>
      </c>
      <c r="F401" t="s">
        <v>1221</v>
      </c>
      <c r="G401" s="56">
        <v>45744</v>
      </c>
      <c r="H401" s="56">
        <v>45626</v>
      </c>
      <c r="I401" s="57">
        <v>118</v>
      </c>
      <c r="J401" t="s">
        <v>18</v>
      </c>
      <c r="K401" t="s">
        <v>1239</v>
      </c>
      <c r="L401" s="69">
        <v>7903808</v>
      </c>
      <c r="M401" t="s">
        <v>65</v>
      </c>
      <c r="N401" s="56">
        <v>45596</v>
      </c>
      <c r="O401" t="s">
        <v>1239</v>
      </c>
    </row>
    <row r="402" spans="2:15">
      <c r="B402">
        <v>101082</v>
      </c>
      <c r="C402" t="s">
        <v>61</v>
      </c>
      <c r="D402" t="s">
        <v>1240</v>
      </c>
      <c r="E402" s="52" t="s">
        <v>42</v>
      </c>
      <c r="F402" t="s">
        <v>1221</v>
      </c>
      <c r="G402" s="56">
        <v>45744</v>
      </c>
      <c r="H402" s="56">
        <v>45626</v>
      </c>
      <c r="I402" s="57">
        <v>118</v>
      </c>
      <c r="J402" t="s">
        <v>18</v>
      </c>
      <c r="K402" t="s">
        <v>1241</v>
      </c>
      <c r="L402" s="69">
        <v>10794924</v>
      </c>
      <c r="M402" t="s">
        <v>1242</v>
      </c>
      <c r="N402" s="56">
        <v>45596</v>
      </c>
      <c r="O402" t="s">
        <v>1241</v>
      </c>
    </row>
    <row r="403" spans="2:15">
      <c r="B403">
        <v>101082</v>
      </c>
      <c r="C403" t="s">
        <v>61</v>
      </c>
      <c r="D403" t="s">
        <v>1243</v>
      </c>
      <c r="E403" s="52" t="s">
        <v>42</v>
      </c>
      <c r="F403" t="s">
        <v>1221</v>
      </c>
      <c r="G403" s="56">
        <v>45744</v>
      </c>
      <c r="H403" s="56">
        <v>45656</v>
      </c>
      <c r="I403" s="57">
        <v>88</v>
      </c>
      <c r="J403" t="s">
        <v>18</v>
      </c>
      <c r="K403" t="s">
        <v>1244</v>
      </c>
      <c r="L403" s="69">
        <v>22468824</v>
      </c>
      <c r="M403" t="s">
        <v>1242</v>
      </c>
      <c r="N403" s="56">
        <v>45626</v>
      </c>
      <c r="O403" t="s">
        <v>1244</v>
      </c>
    </row>
    <row r="404" spans="2:15">
      <c r="B404">
        <v>101082</v>
      </c>
      <c r="C404" t="s">
        <v>61</v>
      </c>
      <c r="D404" t="s">
        <v>1245</v>
      </c>
      <c r="E404" s="52" t="s">
        <v>42</v>
      </c>
      <c r="F404" t="s">
        <v>1221</v>
      </c>
      <c r="G404" s="56">
        <v>45744</v>
      </c>
      <c r="H404" s="56">
        <v>45626</v>
      </c>
      <c r="I404" s="57">
        <v>118</v>
      </c>
      <c r="J404" t="s">
        <v>18</v>
      </c>
      <c r="K404" t="s">
        <v>1246</v>
      </c>
      <c r="L404" s="69">
        <v>119384430</v>
      </c>
      <c r="M404" t="s">
        <v>85</v>
      </c>
      <c r="N404" s="56">
        <v>45596</v>
      </c>
      <c r="O404" t="s">
        <v>1246</v>
      </c>
    </row>
    <row r="405" spans="2:15">
      <c r="B405">
        <v>101082</v>
      </c>
      <c r="C405" t="s">
        <v>61</v>
      </c>
      <c r="D405" t="s">
        <v>1247</v>
      </c>
      <c r="E405" s="52" t="s">
        <v>42</v>
      </c>
      <c r="F405" t="s">
        <v>1221</v>
      </c>
      <c r="G405" s="56">
        <v>45744</v>
      </c>
      <c r="H405" s="56">
        <v>45565</v>
      </c>
      <c r="I405" s="57">
        <v>179</v>
      </c>
      <c r="J405" t="s">
        <v>18</v>
      </c>
      <c r="K405" t="s">
        <v>515</v>
      </c>
      <c r="L405" s="69">
        <v>187299387</v>
      </c>
      <c r="M405" t="s">
        <v>735</v>
      </c>
      <c r="N405" s="56">
        <v>45535</v>
      </c>
      <c r="O405" t="s">
        <v>515</v>
      </c>
    </row>
    <row r="406" spans="2:15">
      <c r="B406">
        <v>101901</v>
      </c>
      <c r="C406" t="s">
        <v>1248</v>
      </c>
      <c r="D406" t="s">
        <v>1249</v>
      </c>
      <c r="E406" s="52" t="s">
        <v>117</v>
      </c>
      <c r="F406" t="s">
        <v>1250</v>
      </c>
      <c r="G406" s="56">
        <v>45747</v>
      </c>
      <c r="H406" s="56">
        <v>45747</v>
      </c>
      <c r="I406" s="57">
        <v>-27</v>
      </c>
      <c r="J406" t="s">
        <v>18</v>
      </c>
      <c r="K406" t="s">
        <v>1251</v>
      </c>
      <c r="L406" s="69">
        <v>152600</v>
      </c>
      <c r="M406" t="s">
        <v>1250</v>
      </c>
      <c r="N406" s="56">
        <v>45747</v>
      </c>
      <c r="O406" t="s">
        <v>1251</v>
      </c>
    </row>
    <row r="407" spans="2:15">
      <c r="B407">
        <v>101909</v>
      </c>
      <c r="C407" t="s">
        <v>1252</v>
      </c>
      <c r="D407" t="s">
        <v>1253</v>
      </c>
      <c r="E407" s="52" t="s">
        <v>117</v>
      </c>
      <c r="F407" t="s">
        <v>1254</v>
      </c>
      <c r="G407" s="56">
        <v>45747</v>
      </c>
      <c r="H407" s="56">
        <v>45747</v>
      </c>
      <c r="I407" s="57">
        <v>-17</v>
      </c>
      <c r="J407" t="s">
        <v>18</v>
      </c>
      <c r="K407" t="s">
        <v>1255</v>
      </c>
      <c r="L407" s="69">
        <v>376050</v>
      </c>
      <c r="M407" t="s">
        <v>1254</v>
      </c>
      <c r="N407" s="56">
        <v>45747</v>
      </c>
      <c r="O407" t="s">
        <v>1255</v>
      </c>
    </row>
    <row r="408" spans="2:15">
      <c r="B408">
        <v>101901</v>
      </c>
      <c r="C408" t="s">
        <v>1248</v>
      </c>
      <c r="D408" t="s">
        <v>1256</v>
      </c>
      <c r="E408" s="52" t="s">
        <v>117</v>
      </c>
      <c r="F408" t="s">
        <v>1257</v>
      </c>
      <c r="G408" s="56">
        <v>45747</v>
      </c>
      <c r="H408" s="56">
        <v>45747</v>
      </c>
      <c r="I408" s="57">
        <v>-14</v>
      </c>
      <c r="J408" t="s">
        <v>18</v>
      </c>
      <c r="K408" t="s">
        <v>1258</v>
      </c>
      <c r="L408" s="69">
        <v>534100</v>
      </c>
      <c r="M408" t="s">
        <v>1257</v>
      </c>
      <c r="N408" s="56">
        <v>45747</v>
      </c>
      <c r="O408" t="s">
        <v>1258</v>
      </c>
    </row>
    <row r="409" spans="2:15">
      <c r="B409">
        <v>100129</v>
      </c>
      <c r="C409" t="s">
        <v>1259</v>
      </c>
      <c r="D409" t="s">
        <v>1260</v>
      </c>
      <c r="E409" s="52" t="s">
        <v>117</v>
      </c>
      <c r="F409" t="s">
        <v>1261</v>
      </c>
      <c r="G409" s="56">
        <v>45747</v>
      </c>
      <c r="H409" s="56">
        <v>45777</v>
      </c>
      <c r="I409" s="57">
        <v>-44</v>
      </c>
      <c r="J409" t="s">
        <v>18</v>
      </c>
      <c r="K409" t="s">
        <v>202</v>
      </c>
      <c r="L409" s="69">
        <v>773900</v>
      </c>
      <c r="M409" t="s">
        <v>1261</v>
      </c>
      <c r="N409" s="56">
        <v>45747</v>
      </c>
      <c r="O409" t="s">
        <v>202</v>
      </c>
    </row>
    <row r="410" spans="2:15">
      <c r="B410">
        <v>101508</v>
      </c>
      <c r="C410" t="s">
        <v>1262</v>
      </c>
      <c r="D410" t="s">
        <v>1263</v>
      </c>
      <c r="E410" s="52" t="s">
        <v>117</v>
      </c>
      <c r="F410" t="s">
        <v>1264</v>
      </c>
      <c r="G410" s="56">
        <v>45747</v>
      </c>
      <c r="H410" s="56">
        <v>45777</v>
      </c>
      <c r="I410" s="57">
        <v>-39</v>
      </c>
      <c r="J410" t="s">
        <v>18</v>
      </c>
      <c r="K410" t="s">
        <v>1265</v>
      </c>
      <c r="L410" s="69">
        <v>937400</v>
      </c>
      <c r="M410" t="s">
        <v>1264</v>
      </c>
      <c r="N410" s="56">
        <v>45747</v>
      </c>
      <c r="O410" t="s">
        <v>1265</v>
      </c>
    </row>
    <row r="411" spans="2:15">
      <c r="B411">
        <v>101734</v>
      </c>
      <c r="C411" t="s">
        <v>1266</v>
      </c>
      <c r="D411" t="s">
        <v>1267</v>
      </c>
      <c r="E411" s="52" t="s">
        <v>117</v>
      </c>
      <c r="F411" t="s">
        <v>1268</v>
      </c>
      <c r="G411" s="56">
        <v>45747</v>
      </c>
      <c r="H411" s="56">
        <v>45747</v>
      </c>
      <c r="I411" s="57">
        <v>-7</v>
      </c>
      <c r="J411" t="s">
        <v>18</v>
      </c>
      <c r="K411" t="s">
        <v>1269</v>
      </c>
      <c r="L411" s="69">
        <v>1155400</v>
      </c>
      <c r="M411" t="s">
        <v>1268</v>
      </c>
      <c r="N411" s="56">
        <v>45747</v>
      </c>
      <c r="O411" t="s">
        <v>1269</v>
      </c>
    </row>
    <row r="412" spans="2:15">
      <c r="B412">
        <v>101812</v>
      </c>
      <c r="C412" t="s">
        <v>1270</v>
      </c>
      <c r="D412" t="s">
        <v>1271</v>
      </c>
      <c r="E412" s="52" t="s">
        <v>117</v>
      </c>
      <c r="F412" t="s">
        <v>1254</v>
      </c>
      <c r="G412" s="56">
        <v>45747</v>
      </c>
      <c r="H412" s="56">
        <v>45777</v>
      </c>
      <c r="I412" s="57">
        <v>-44</v>
      </c>
      <c r="J412" t="s">
        <v>18</v>
      </c>
      <c r="K412" t="s">
        <v>205</v>
      </c>
      <c r="L412" s="69">
        <v>1262220</v>
      </c>
      <c r="M412" t="s">
        <v>1254</v>
      </c>
      <c r="N412" s="56">
        <v>45747</v>
      </c>
      <c r="O412" t="s">
        <v>205</v>
      </c>
    </row>
    <row r="413" spans="2:15">
      <c r="B413">
        <v>101904</v>
      </c>
      <c r="C413" t="s">
        <v>1272</v>
      </c>
      <c r="D413" t="s">
        <v>1273</v>
      </c>
      <c r="E413" s="52" t="s">
        <v>117</v>
      </c>
      <c r="F413" t="s">
        <v>1274</v>
      </c>
      <c r="G413" s="56">
        <v>45747</v>
      </c>
      <c r="H413" s="56">
        <v>45747</v>
      </c>
      <c r="I413" s="57">
        <v>-28</v>
      </c>
      <c r="J413" t="s">
        <v>18</v>
      </c>
      <c r="K413" t="s">
        <v>1275</v>
      </c>
      <c r="L413" s="69">
        <v>2000000</v>
      </c>
      <c r="M413" t="s">
        <v>1276</v>
      </c>
      <c r="N413" s="56">
        <v>45747</v>
      </c>
      <c r="O413" t="s">
        <v>1275</v>
      </c>
    </row>
    <row r="414" spans="2:15">
      <c r="B414">
        <v>101905</v>
      </c>
      <c r="C414" t="s">
        <v>1277</v>
      </c>
      <c r="D414" t="s">
        <v>1278</v>
      </c>
      <c r="E414" s="52" t="s">
        <v>117</v>
      </c>
      <c r="F414" t="s">
        <v>1279</v>
      </c>
      <c r="G414" s="56">
        <v>45747</v>
      </c>
      <c r="H414" s="56">
        <v>45747</v>
      </c>
      <c r="I414" s="57">
        <v>-28</v>
      </c>
      <c r="J414" t="s">
        <v>18</v>
      </c>
      <c r="K414" t="s">
        <v>1280</v>
      </c>
      <c r="L414" s="69">
        <v>2000000</v>
      </c>
      <c r="M414" t="s">
        <v>1276</v>
      </c>
      <c r="N414" s="56">
        <v>45747</v>
      </c>
      <c r="O414" t="s">
        <v>1280</v>
      </c>
    </row>
    <row r="415" spans="2:15">
      <c r="B415">
        <v>101906</v>
      </c>
      <c r="C415" t="s">
        <v>1281</v>
      </c>
      <c r="D415" t="s">
        <v>1282</v>
      </c>
      <c r="E415" s="52" t="s">
        <v>117</v>
      </c>
      <c r="F415" t="s">
        <v>1283</v>
      </c>
      <c r="G415" s="56">
        <v>45747</v>
      </c>
      <c r="H415" s="56">
        <v>45747</v>
      </c>
      <c r="I415" s="57">
        <v>-28</v>
      </c>
      <c r="J415" t="s">
        <v>18</v>
      </c>
      <c r="K415" t="s">
        <v>1284</v>
      </c>
      <c r="L415" s="69">
        <v>2000000</v>
      </c>
      <c r="M415" t="s">
        <v>1276</v>
      </c>
      <c r="N415" s="56">
        <v>45747</v>
      </c>
      <c r="O415" t="s">
        <v>1284</v>
      </c>
    </row>
    <row r="416" spans="2:15">
      <c r="B416">
        <v>101907</v>
      </c>
      <c r="C416" t="s">
        <v>1285</v>
      </c>
      <c r="D416" t="s">
        <v>1286</v>
      </c>
      <c r="E416" s="52" t="s">
        <v>117</v>
      </c>
      <c r="F416" t="s">
        <v>1287</v>
      </c>
      <c r="G416" s="56">
        <v>45747</v>
      </c>
      <c r="H416" s="56">
        <v>45747</v>
      </c>
      <c r="I416" s="57">
        <v>-35</v>
      </c>
      <c r="J416" t="s">
        <v>18</v>
      </c>
      <c r="K416" t="s">
        <v>1288</v>
      </c>
      <c r="L416" s="69">
        <v>2000000</v>
      </c>
      <c r="M416" t="s">
        <v>1276</v>
      </c>
      <c r="N416" s="56">
        <v>45747</v>
      </c>
      <c r="O416" t="s">
        <v>1288</v>
      </c>
    </row>
    <row r="417" spans="2:15">
      <c r="B417">
        <v>101908</v>
      </c>
      <c r="C417" t="s">
        <v>1289</v>
      </c>
      <c r="D417" t="s">
        <v>1290</v>
      </c>
      <c r="E417" s="52" t="s">
        <v>117</v>
      </c>
      <c r="F417" t="s">
        <v>1291</v>
      </c>
      <c r="G417" s="56">
        <v>45747</v>
      </c>
      <c r="H417" s="56">
        <v>45747</v>
      </c>
      <c r="I417" s="57">
        <v>-28</v>
      </c>
      <c r="J417" t="s">
        <v>18</v>
      </c>
      <c r="K417" t="s">
        <v>1292</v>
      </c>
      <c r="L417" s="69">
        <v>2000000</v>
      </c>
      <c r="M417" t="s">
        <v>1276</v>
      </c>
      <c r="N417" s="56">
        <v>45747</v>
      </c>
      <c r="O417" t="s">
        <v>1292</v>
      </c>
    </row>
    <row r="418" spans="2:15">
      <c r="B418">
        <v>101526</v>
      </c>
      <c r="C418" t="s">
        <v>796</v>
      </c>
      <c r="D418" t="s">
        <v>1293</v>
      </c>
      <c r="E418" s="52" t="s">
        <v>117</v>
      </c>
      <c r="F418" t="s">
        <v>1294</v>
      </c>
      <c r="G418" s="56">
        <v>45747</v>
      </c>
      <c r="H418" s="56">
        <v>45777</v>
      </c>
      <c r="I418" s="57">
        <v>-42</v>
      </c>
      <c r="J418" t="s">
        <v>18</v>
      </c>
      <c r="K418" t="s">
        <v>1295</v>
      </c>
      <c r="L418" s="69">
        <v>2328240</v>
      </c>
      <c r="M418" t="s">
        <v>1294</v>
      </c>
      <c r="N418" s="56">
        <v>45747</v>
      </c>
      <c r="O418" t="s">
        <v>1295</v>
      </c>
    </row>
    <row r="419" spans="2:15">
      <c r="B419">
        <v>101874</v>
      </c>
      <c r="C419" t="s">
        <v>1296</v>
      </c>
      <c r="D419" t="s">
        <v>1297</v>
      </c>
      <c r="E419" s="52" t="s">
        <v>117</v>
      </c>
      <c r="F419" t="s">
        <v>1298</v>
      </c>
      <c r="G419" s="56">
        <v>45747</v>
      </c>
      <c r="H419" s="56">
        <v>45747</v>
      </c>
      <c r="I419" s="57">
        <v>-28</v>
      </c>
      <c r="J419" t="s">
        <v>18</v>
      </c>
      <c r="K419" t="s">
        <v>1299</v>
      </c>
      <c r="L419" s="69">
        <v>6735000</v>
      </c>
      <c r="M419" t="s">
        <v>1276</v>
      </c>
      <c r="N419" s="56">
        <v>45747</v>
      </c>
      <c r="O419" t="s">
        <v>1299</v>
      </c>
    </row>
    <row r="420" spans="2:15">
      <c r="B420">
        <v>101881</v>
      </c>
      <c r="C420" t="s">
        <v>257</v>
      </c>
      <c r="D420" t="s">
        <v>1300</v>
      </c>
      <c r="E420" s="52" t="s">
        <v>117</v>
      </c>
      <c r="F420" t="s">
        <v>1301</v>
      </c>
      <c r="G420" s="56">
        <v>45747</v>
      </c>
      <c r="H420" s="56">
        <v>45747</v>
      </c>
      <c r="I420" s="57">
        <v>-28</v>
      </c>
      <c r="J420" t="s">
        <v>18</v>
      </c>
      <c r="K420" t="s">
        <v>1302</v>
      </c>
      <c r="L420" s="69">
        <v>9500000</v>
      </c>
      <c r="M420" t="s">
        <v>1276</v>
      </c>
      <c r="N420" s="56">
        <v>45747</v>
      </c>
      <c r="O420" t="s">
        <v>1302</v>
      </c>
    </row>
    <row r="421" spans="2:15">
      <c r="B421">
        <v>101895</v>
      </c>
      <c r="C421" t="s">
        <v>885</v>
      </c>
      <c r="D421" t="s">
        <v>1303</v>
      </c>
      <c r="E421" s="52" t="s">
        <v>117</v>
      </c>
      <c r="F421" t="s">
        <v>1304</v>
      </c>
      <c r="G421" s="56">
        <v>45747</v>
      </c>
      <c r="H421" s="56">
        <v>45747</v>
      </c>
      <c r="I421" s="57">
        <v>-28</v>
      </c>
      <c r="J421" t="s">
        <v>18</v>
      </c>
      <c r="K421" t="s">
        <v>914</v>
      </c>
      <c r="L421" s="69">
        <v>11348000</v>
      </c>
      <c r="M421" t="s">
        <v>1276</v>
      </c>
      <c r="N421" s="56">
        <v>45747</v>
      </c>
      <c r="O421" t="s">
        <v>914</v>
      </c>
    </row>
    <row r="422" spans="2:15">
      <c r="B422">
        <v>101880</v>
      </c>
      <c r="C422" t="s">
        <v>252</v>
      </c>
      <c r="D422" t="s">
        <v>1305</v>
      </c>
      <c r="E422" s="52" t="s">
        <v>117</v>
      </c>
      <c r="F422" t="s">
        <v>1306</v>
      </c>
      <c r="G422" s="56">
        <v>45747</v>
      </c>
      <c r="H422" s="56">
        <v>45747</v>
      </c>
      <c r="I422" s="57">
        <v>-28</v>
      </c>
      <c r="J422" t="s">
        <v>18</v>
      </c>
      <c r="K422" t="s">
        <v>1307</v>
      </c>
      <c r="L422" s="69">
        <v>12050000</v>
      </c>
      <c r="M422" t="s">
        <v>1276</v>
      </c>
      <c r="N422" s="56">
        <v>45747</v>
      </c>
      <c r="O422" t="s">
        <v>1307</v>
      </c>
    </row>
    <row r="423" spans="2:15">
      <c r="B423">
        <v>101896</v>
      </c>
      <c r="C423" t="s">
        <v>889</v>
      </c>
      <c r="D423" t="s">
        <v>1308</v>
      </c>
      <c r="E423" s="52" t="s">
        <v>117</v>
      </c>
      <c r="F423" t="s">
        <v>1309</v>
      </c>
      <c r="G423" s="56">
        <v>45747</v>
      </c>
      <c r="H423" s="56">
        <v>45747</v>
      </c>
      <c r="I423" s="57">
        <v>-28</v>
      </c>
      <c r="J423" t="s">
        <v>18</v>
      </c>
      <c r="K423" t="s">
        <v>1310</v>
      </c>
      <c r="L423" s="69">
        <v>12185000</v>
      </c>
      <c r="M423" t="s">
        <v>1276</v>
      </c>
      <c r="N423" s="56">
        <v>45747</v>
      </c>
      <c r="O423" t="s">
        <v>1310</v>
      </c>
    </row>
    <row r="424" spans="2:15">
      <c r="B424">
        <v>101903</v>
      </c>
      <c r="C424" t="s">
        <v>1311</v>
      </c>
      <c r="D424" t="s">
        <v>1312</v>
      </c>
      <c r="E424" s="52" t="s">
        <v>117</v>
      </c>
      <c r="F424" t="s">
        <v>1313</v>
      </c>
      <c r="G424" s="56">
        <v>45747</v>
      </c>
      <c r="H424" s="56">
        <v>45747</v>
      </c>
      <c r="I424" s="57">
        <v>-28</v>
      </c>
      <c r="J424" t="s">
        <v>18</v>
      </c>
      <c r="K424" t="s">
        <v>1314</v>
      </c>
      <c r="L424" s="69">
        <v>15932000</v>
      </c>
      <c r="M424" t="s">
        <v>1276</v>
      </c>
      <c r="N424" s="56">
        <v>45747</v>
      </c>
      <c r="O424" t="s">
        <v>1314</v>
      </c>
    </row>
    <row r="425" spans="2:15">
      <c r="B425">
        <v>100028</v>
      </c>
      <c r="C425" t="s">
        <v>29</v>
      </c>
      <c r="D425" t="s">
        <v>1315</v>
      </c>
      <c r="E425" s="52" t="s">
        <v>117</v>
      </c>
      <c r="F425" t="s">
        <v>1139</v>
      </c>
      <c r="G425" s="56">
        <v>45747</v>
      </c>
      <c r="H425" s="56">
        <v>45777</v>
      </c>
      <c r="I425" s="57">
        <v>-72</v>
      </c>
      <c r="J425" t="s">
        <v>18</v>
      </c>
      <c r="K425" t="s">
        <v>1316</v>
      </c>
      <c r="L425" s="69">
        <v>24451132</v>
      </c>
      <c r="M425" t="s">
        <v>1317</v>
      </c>
      <c r="N425" s="56">
        <v>45747</v>
      </c>
      <c r="O425" t="s">
        <v>1316</v>
      </c>
    </row>
    <row r="426" spans="2:15">
      <c r="B426">
        <v>101284</v>
      </c>
      <c r="C426" t="s">
        <v>669</v>
      </c>
      <c r="D426" t="s">
        <v>1318</v>
      </c>
      <c r="E426" s="52" t="s">
        <v>117</v>
      </c>
      <c r="F426" t="s">
        <v>1319</v>
      </c>
      <c r="G426" s="56">
        <v>45747</v>
      </c>
      <c r="H426" s="56">
        <v>44512</v>
      </c>
      <c r="I426" s="57">
        <v>1229</v>
      </c>
      <c r="J426" t="s">
        <v>18</v>
      </c>
      <c r="K426" t="s">
        <v>1320</v>
      </c>
      <c r="L426" s="69">
        <v>44323200</v>
      </c>
      <c r="M426" t="s">
        <v>1319</v>
      </c>
      <c r="N426" s="56">
        <v>44512</v>
      </c>
      <c r="O426" t="s">
        <v>76</v>
      </c>
    </row>
    <row r="427" spans="2:15">
      <c r="B427">
        <v>101284</v>
      </c>
      <c r="C427" t="s">
        <v>669</v>
      </c>
      <c r="D427" t="s">
        <v>1321</v>
      </c>
      <c r="E427" s="52" t="s">
        <v>117</v>
      </c>
      <c r="F427" t="s">
        <v>1322</v>
      </c>
      <c r="G427" s="56">
        <v>45747</v>
      </c>
      <c r="H427" s="56">
        <v>44408</v>
      </c>
      <c r="I427" s="57">
        <v>1333</v>
      </c>
      <c r="J427" t="s">
        <v>18</v>
      </c>
      <c r="K427" t="s">
        <v>974</v>
      </c>
      <c r="L427" s="69">
        <v>45133200</v>
      </c>
      <c r="M427" t="s">
        <v>1322</v>
      </c>
      <c r="N427" s="56">
        <v>44408</v>
      </c>
      <c r="O427" t="s">
        <v>1323</v>
      </c>
    </row>
    <row r="428" spans="2:15">
      <c r="B428">
        <v>101284</v>
      </c>
      <c r="C428" t="s">
        <v>669</v>
      </c>
      <c r="D428" t="s">
        <v>1324</v>
      </c>
      <c r="E428" s="52" t="s">
        <v>117</v>
      </c>
      <c r="F428" t="s">
        <v>1325</v>
      </c>
      <c r="G428" s="56">
        <v>45747</v>
      </c>
      <c r="H428" s="56">
        <v>44408</v>
      </c>
      <c r="I428" s="57">
        <v>1333</v>
      </c>
      <c r="J428" t="s">
        <v>18</v>
      </c>
      <c r="K428" t="s">
        <v>974</v>
      </c>
      <c r="L428" s="69">
        <v>45133200</v>
      </c>
      <c r="M428" t="s">
        <v>1325</v>
      </c>
      <c r="N428" s="56">
        <v>44408</v>
      </c>
      <c r="O428" t="s">
        <v>1326</v>
      </c>
    </row>
    <row r="429" spans="2:15">
      <c r="B429">
        <v>101284</v>
      </c>
      <c r="C429" t="s">
        <v>669</v>
      </c>
      <c r="D429" t="s">
        <v>1327</v>
      </c>
      <c r="E429" s="52" t="s">
        <v>117</v>
      </c>
      <c r="F429" t="s">
        <v>1328</v>
      </c>
      <c r="G429" s="56">
        <v>45747</v>
      </c>
      <c r="H429" s="56">
        <v>44408</v>
      </c>
      <c r="I429" s="57">
        <v>1333</v>
      </c>
      <c r="J429" t="s">
        <v>18</v>
      </c>
      <c r="K429" t="s">
        <v>974</v>
      </c>
      <c r="L429" s="69">
        <v>45133200</v>
      </c>
      <c r="M429" t="s">
        <v>1328</v>
      </c>
      <c r="N429" s="56">
        <v>44408</v>
      </c>
      <c r="O429" t="s">
        <v>816</v>
      </c>
    </row>
    <row r="430" spans="2:15">
      <c r="B430">
        <v>101284</v>
      </c>
      <c r="C430" t="s">
        <v>669</v>
      </c>
      <c r="D430" t="s">
        <v>1329</v>
      </c>
      <c r="E430" s="52" t="s">
        <v>117</v>
      </c>
      <c r="F430" t="s">
        <v>1330</v>
      </c>
      <c r="G430" s="56">
        <v>45747</v>
      </c>
      <c r="H430" s="56">
        <v>44408</v>
      </c>
      <c r="I430" s="57">
        <v>1333</v>
      </c>
      <c r="J430" t="s">
        <v>18</v>
      </c>
      <c r="K430" t="s">
        <v>974</v>
      </c>
      <c r="L430" s="69">
        <v>45133200</v>
      </c>
      <c r="M430" t="s">
        <v>1330</v>
      </c>
      <c r="N430" s="56">
        <v>44408</v>
      </c>
      <c r="O430" t="s">
        <v>1331</v>
      </c>
    </row>
    <row r="431" spans="2:15">
      <c r="B431">
        <v>100031</v>
      </c>
      <c r="C431" t="s">
        <v>321</v>
      </c>
      <c r="D431" t="s">
        <v>1332</v>
      </c>
      <c r="E431" s="52" t="s">
        <v>117</v>
      </c>
      <c r="F431" t="s">
        <v>1333</v>
      </c>
      <c r="G431" s="56">
        <v>45756</v>
      </c>
      <c r="H431" s="56">
        <v>45746</v>
      </c>
      <c r="I431" s="57">
        <v>10</v>
      </c>
      <c r="J431" t="s">
        <v>18</v>
      </c>
      <c r="K431" t="s">
        <v>1334</v>
      </c>
      <c r="L431" s="69">
        <v>205054</v>
      </c>
      <c r="M431" t="s">
        <v>1333</v>
      </c>
      <c r="N431" s="56">
        <v>45716</v>
      </c>
      <c r="O431" t="s">
        <v>1334</v>
      </c>
    </row>
    <row r="432" spans="2:15">
      <c r="B432">
        <v>100146</v>
      </c>
      <c r="C432" t="s">
        <v>25</v>
      </c>
      <c r="D432" t="s">
        <v>1335</v>
      </c>
      <c r="E432" s="52" t="s">
        <v>16</v>
      </c>
      <c r="F432" t="s">
        <v>17</v>
      </c>
      <c r="G432" s="56">
        <v>45756</v>
      </c>
      <c r="H432" s="56">
        <v>45746</v>
      </c>
      <c r="I432" s="57">
        <v>10</v>
      </c>
      <c r="J432" t="s">
        <v>18</v>
      </c>
      <c r="K432" t="s">
        <v>1336</v>
      </c>
      <c r="L432" s="69">
        <v>19473831</v>
      </c>
      <c r="M432" t="s">
        <v>996</v>
      </c>
      <c r="N432" s="56">
        <v>45716</v>
      </c>
      <c r="O432" t="s">
        <v>1336</v>
      </c>
    </row>
    <row r="433" spans="2:15">
      <c r="B433">
        <v>101118</v>
      </c>
      <c r="C433" t="s">
        <v>652</v>
      </c>
      <c r="D433" t="s">
        <v>1337</v>
      </c>
      <c r="E433" s="52" t="s">
        <v>42</v>
      </c>
      <c r="F433" t="s">
        <v>1338</v>
      </c>
      <c r="G433" s="56">
        <v>45756</v>
      </c>
      <c r="H433" s="56">
        <v>45746</v>
      </c>
      <c r="I433" s="57">
        <v>10</v>
      </c>
      <c r="J433" t="s">
        <v>18</v>
      </c>
      <c r="K433" t="s">
        <v>1339</v>
      </c>
      <c r="L433" s="69">
        <v>49858344</v>
      </c>
      <c r="M433" t="s">
        <v>1101</v>
      </c>
      <c r="N433" s="56">
        <v>45716</v>
      </c>
      <c r="O433" t="s">
        <v>1339</v>
      </c>
    </row>
    <row r="434" spans="2:15">
      <c r="B434">
        <v>101284</v>
      </c>
      <c r="C434" t="s">
        <v>669</v>
      </c>
      <c r="D434" t="s">
        <v>1340</v>
      </c>
      <c r="E434" s="52" t="s">
        <v>16</v>
      </c>
      <c r="F434" t="s">
        <v>17</v>
      </c>
      <c r="G434" s="56">
        <v>45757</v>
      </c>
      <c r="H434" s="56">
        <v>45718</v>
      </c>
      <c r="I434" s="57">
        <v>39</v>
      </c>
      <c r="J434" t="s">
        <v>18</v>
      </c>
      <c r="K434" t="s">
        <v>1341</v>
      </c>
      <c r="L434" s="69">
        <v>348915</v>
      </c>
      <c r="M434" t="s">
        <v>1342</v>
      </c>
      <c r="N434" s="56">
        <v>45688</v>
      </c>
      <c r="O434" t="s">
        <v>1341</v>
      </c>
    </row>
    <row r="435" spans="2:15">
      <c r="B435">
        <v>101284</v>
      </c>
      <c r="C435" t="s">
        <v>669</v>
      </c>
      <c r="D435" t="s">
        <v>1343</v>
      </c>
      <c r="E435" s="52" t="s">
        <v>16</v>
      </c>
      <c r="F435" t="s">
        <v>17</v>
      </c>
      <c r="G435" s="56">
        <v>45757</v>
      </c>
      <c r="H435" s="56">
        <v>45718</v>
      </c>
      <c r="I435" s="57">
        <v>39</v>
      </c>
      <c r="J435" t="s">
        <v>18</v>
      </c>
      <c r="K435" t="s">
        <v>1344</v>
      </c>
      <c r="L435" s="69">
        <v>641121</v>
      </c>
      <c r="M435" t="s">
        <v>1345</v>
      </c>
      <c r="N435" s="56">
        <v>45688</v>
      </c>
      <c r="O435" t="s">
        <v>1344</v>
      </c>
    </row>
    <row r="436" spans="2:15">
      <c r="B436">
        <v>101531</v>
      </c>
      <c r="C436" t="s">
        <v>21</v>
      </c>
      <c r="D436" t="s">
        <v>1346</v>
      </c>
      <c r="E436" s="52" t="s">
        <v>16</v>
      </c>
      <c r="F436" t="s">
        <v>17</v>
      </c>
      <c r="G436" s="56">
        <v>45757</v>
      </c>
      <c r="H436" s="56">
        <v>45718</v>
      </c>
      <c r="I436" s="57">
        <v>39</v>
      </c>
      <c r="J436" t="s">
        <v>18</v>
      </c>
      <c r="K436" t="s">
        <v>1347</v>
      </c>
      <c r="L436" s="69">
        <v>2731540</v>
      </c>
      <c r="M436" t="s">
        <v>1348</v>
      </c>
      <c r="N436" s="56">
        <v>45688</v>
      </c>
      <c r="O436" t="s">
        <v>1347</v>
      </c>
    </row>
    <row r="437" spans="2:15">
      <c r="B437">
        <v>100146</v>
      </c>
      <c r="C437" t="s">
        <v>25</v>
      </c>
      <c r="D437" t="s">
        <v>1349</v>
      </c>
      <c r="E437" s="52" t="s">
        <v>16</v>
      </c>
      <c r="F437" t="s">
        <v>17</v>
      </c>
      <c r="G437" s="56">
        <v>45757</v>
      </c>
      <c r="H437" s="56">
        <v>45687</v>
      </c>
      <c r="I437" s="57">
        <v>70</v>
      </c>
      <c r="J437" t="s">
        <v>18</v>
      </c>
      <c r="K437" t="s">
        <v>1350</v>
      </c>
      <c r="L437" s="69">
        <v>6540120</v>
      </c>
      <c r="M437" t="s">
        <v>28</v>
      </c>
      <c r="N437" s="56">
        <v>45657</v>
      </c>
      <c r="O437" t="s">
        <v>1350</v>
      </c>
    </row>
    <row r="438" spans="2:15">
      <c r="B438">
        <v>100007</v>
      </c>
      <c r="C438" t="s">
        <v>449</v>
      </c>
      <c r="D438" t="s">
        <v>1351</v>
      </c>
      <c r="E438" s="52" t="s">
        <v>117</v>
      </c>
      <c r="F438" t="s">
        <v>1352</v>
      </c>
      <c r="G438" s="56">
        <v>45757</v>
      </c>
      <c r="H438" s="56">
        <v>45718</v>
      </c>
      <c r="I438" s="57">
        <v>39</v>
      </c>
      <c r="J438" t="s">
        <v>18</v>
      </c>
      <c r="K438" t="s">
        <v>1353</v>
      </c>
      <c r="L438" s="69">
        <v>18726500</v>
      </c>
      <c r="M438" t="s">
        <v>1352</v>
      </c>
      <c r="N438" s="56">
        <v>45688</v>
      </c>
      <c r="O438" t="s">
        <v>1353</v>
      </c>
    </row>
    <row r="439" spans="2:15">
      <c r="B439">
        <v>100007</v>
      </c>
      <c r="C439" t="s">
        <v>449</v>
      </c>
      <c r="D439" t="s">
        <v>1354</v>
      </c>
      <c r="E439" s="52" t="s">
        <v>117</v>
      </c>
      <c r="F439" t="s">
        <v>1355</v>
      </c>
      <c r="G439" s="56">
        <v>45757</v>
      </c>
      <c r="H439" s="56">
        <v>45746</v>
      </c>
      <c r="I439" s="57">
        <v>11</v>
      </c>
      <c r="J439" t="s">
        <v>18</v>
      </c>
      <c r="K439" t="s">
        <v>1356</v>
      </c>
      <c r="L439" s="69">
        <v>23294700</v>
      </c>
      <c r="M439" t="s">
        <v>1355</v>
      </c>
      <c r="N439" s="56">
        <v>45716</v>
      </c>
      <c r="O439" t="s">
        <v>1356</v>
      </c>
    </row>
    <row r="440" spans="2:15">
      <c r="B440">
        <v>100146</v>
      </c>
      <c r="C440" t="s">
        <v>25</v>
      </c>
      <c r="D440" t="s">
        <v>1357</v>
      </c>
      <c r="E440" s="52" t="s">
        <v>16</v>
      </c>
      <c r="F440" t="s">
        <v>17</v>
      </c>
      <c r="G440" s="56">
        <v>45757</v>
      </c>
      <c r="H440" s="56">
        <v>45687</v>
      </c>
      <c r="I440" s="57">
        <v>70</v>
      </c>
      <c r="J440" t="s">
        <v>18</v>
      </c>
      <c r="K440" t="s">
        <v>1358</v>
      </c>
      <c r="L440" s="69">
        <v>26295678</v>
      </c>
      <c r="M440" t="s">
        <v>996</v>
      </c>
      <c r="N440" s="56">
        <v>45657</v>
      </c>
      <c r="O440" t="s">
        <v>1358</v>
      </c>
    </row>
    <row r="441" spans="2:15">
      <c r="B441">
        <v>101531</v>
      </c>
      <c r="C441" t="s">
        <v>21</v>
      </c>
      <c r="D441" t="s">
        <v>1359</v>
      </c>
      <c r="E441" s="52" t="s">
        <v>16</v>
      </c>
      <c r="F441" t="s">
        <v>17</v>
      </c>
      <c r="G441" s="56">
        <v>45757</v>
      </c>
      <c r="H441" s="56">
        <v>45718</v>
      </c>
      <c r="I441" s="57">
        <v>39</v>
      </c>
      <c r="J441" t="s">
        <v>18</v>
      </c>
      <c r="K441" t="s">
        <v>1344</v>
      </c>
      <c r="L441" s="69">
        <v>46154524</v>
      </c>
      <c r="M441" t="s">
        <v>1360</v>
      </c>
      <c r="N441" s="56">
        <v>45688</v>
      </c>
      <c r="O441" t="s">
        <v>1344</v>
      </c>
    </row>
    <row r="442" spans="2:15">
      <c r="B442">
        <v>101531</v>
      </c>
      <c r="C442" t="s">
        <v>21</v>
      </c>
      <c r="D442" t="s">
        <v>1361</v>
      </c>
      <c r="E442" s="52" t="s">
        <v>16</v>
      </c>
      <c r="F442" t="s">
        <v>17</v>
      </c>
      <c r="G442" s="56">
        <v>45757</v>
      </c>
      <c r="H442" s="56">
        <v>45746</v>
      </c>
      <c r="I442" s="57">
        <v>11</v>
      </c>
      <c r="J442" t="s">
        <v>18</v>
      </c>
      <c r="K442" t="s">
        <v>1362</v>
      </c>
      <c r="L442" s="69">
        <v>56215224</v>
      </c>
      <c r="M442" t="s">
        <v>1363</v>
      </c>
      <c r="N442" s="56">
        <v>45716</v>
      </c>
      <c r="O442" t="s">
        <v>1362</v>
      </c>
    </row>
    <row r="443" spans="2:15">
      <c r="B443">
        <v>101284</v>
      </c>
      <c r="C443" t="s">
        <v>669</v>
      </c>
      <c r="D443" t="s">
        <v>1364</v>
      </c>
      <c r="E443" s="52" t="s">
        <v>117</v>
      </c>
      <c r="F443" t="s">
        <v>1365</v>
      </c>
      <c r="G443" s="56">
        <v>45757</v>
      </c>
      <c r="H443" s="56">
        <v>44859</v>
      </c>
      <c r="I443" s="57">
        <v>898</v>
      </c>
      <c r="J443" t="s">
        <v>18</v>
      </c>
      <c r="K443" t="s">
        <v>1366</v>
      </c>
      <c r="L443" s="69">
        <v>500000000</v>
      </c>
      <c r="M443" t="s">
        <v>1365</v>
      </c>
      <c r="N443" s="56">
        <v>44859</v>
      </c>
      <c r="O443" t="s">
        <v>1367</v>
      </c>
    </row>
    <row r="444" spans="2:15">
      <c r="B444">
        <v>101531</v>
      </c>
      <c r="C444" t="s">
        <v>21</v>
      </c>
      <c r="D444" t="s">
        <v>1368</v>
      </c>
      <c r="E444" s="52" t="s">
        <v>16</v>
      </c>
      <c r="F444" t="s">
        <v>17</v>
      </c>
      <c r="G444" s="56">
        <v>45757</v>
      </c>
      <c r="H444" s="56">
        <v>45746</v>
      </c>
      <c r="I444" s="57">
        <v>11</v>
      </c>
      <c r="J444" t="s">
        <v>18</v>
      </c>
      <c r="K444" t="s">
        <v>1369</v>
      </c>
      <c r="L444" s="69">
        <v>641373440</v>
      </c>
      <c r="M444" t="s">
        <v>1348</v>
      </c>
      <c r="N444" s="56">
        <v>45716</v>
      </c>
      <c r="O444" t="s">
        <v>1369</v>
      </c>
    </row>
    <row r="445" spans="2:15">
      <c r="B445">
        <v>100147</v>
      </c>
      <c r="C445" t="s">
        <v>159</v>
      </c>
      <c r="D445" t="s">
        <v>1370</v>
      </c>
      <c r="E445" s="52" t="s">
        <v>117</v>
      </c>
      <c r="F445" t="s">
        <v>1371</v>
      </c>
      <c r="G445" s="56">
        <v>45758</v>
      </c>
      <c r="H445" s="56">
        <v>45718</v>
      </c>
      <c r="I445" s="57">
        <v>40</v>
      </c>
      <c r="J445" t="s">
        <v>18</v>
      </c>
      <c r="K445" t="s">
        <v>739</v>
      </c>
      <c r="L445" s="69">
        <v>12735778</v>
      </c>
      <c r="M445" t="s">
        <v>727</v>
      </c>
      <c r="N445" s="56">
        <v>45688</v>
      </c>
      <c r="O445" t="s">
        <v>739</v>
      </c>
    </row>
    <row r="446" spans="2:15">
      <c r="B446">
        <v>100147</v>
      </c>
      <c r="C446" t="s">
        <v>159</v>
      </c>
      <c r="D446" t="s">
        <v>1370</v>
      </c>
      <c r="E446" s="52" t="s">
        <v>117</v>
      </c>
      <c r="F446" t="s">
        <v>1371</v>
      </c>
      <c r="G446" s="56">
        <v>45758</v>
      </c>
      <c r="H446" s="56">
        <v>45718</v>
      </c>
      <c r="I446" s="57">
        <v>40</v>
      </c>
      <c r="J446" t="s">
        <v>18</v>
      </c>
      <c r="K446" t="s">
        <v>1372</v>
      </c>
      <c r="L446" s="69">
        <v>25259442</v>
      </c>
      <c r="M446" t="s">
        <v>1373</v>
      </c>
      <c r="N446" s="56">
        <v>45688</v>
      </c>
      <c r="O446" t="s">
        <v>1372</v>
      </c>
    </row>
    <row r="447" spans="2:15">
      <c r="B447">
        <v>100007</v>
      </c>
      <c r="C447" t="s">
        <v>449</v>
      </c>
      <c r="D447" t="s">
        <v>1374</v>
      </c>
      <c r="E447" s="52" t="s">
        <v>117</v>
      </c>
      <c r="F447" t="s">
        <v>1375</v>
      </c>
      <c r="G447" s="56">
        <v>45761</v>
      </c>
      <c r="H447" s="56">
        <v>45718</v>
      </c>
      <c r="I447" s="57">
        <v>43</v>
      </c>
      <c r="J447" t="s">
        <v>18</v>
      </c>
      <c r="K447" t="s">
        <v>1376</v>
      </c>
      <c r="L447" s="69">
        <v>17269800</v>
      </c>
      <c r="M447" t="s">
        <v>743</v>
      </c>
      <c r="N447" s="56">
        <v>45688</v>
      </c>
      <c r="O447" t="s">
        <v>1376</v>
      </c>
    </row>
    <row r="448" spans="2:15">
      <c r="B448">
        <v>100007</v>
      </c>
      <c r="C448" t="s">
        <v>449</v>
      </c>
      <c r="D448" t="s">
        <v>1374</v>
      </c>
      <c r="E448" s="52" t="s">
        <v>117</v>
      </c>
      <c r="F448" t="s">
        <v>1375</v>
      </c>
      <c r="G448" s="56">
        <v>45761</v>
      </c>
      <c r="H448" s="56">
        <v>45746</v>
      </c>
      <c r="I448" s="57">
        <v>15</v>
      </c>
      <c r="J448" t="s">
        <v>18</v>
      </c>
      <c r="K448" t="s">
        <v>1377</v>
      </c>
      <c r="L448" s="69">
        <v>20715200</v>
      </c>
      <c r="M448" t="s">
        <v>1211</v>
      </c>
      <c r="N448" s="56">
        <v>45716</v>
      </c>
      <c r="O448" t="s">
        <v>1377</v>
      </c>
    </row>
    <row r="449" spans="2:15">
      <c r="B449">
        <v>100146</v>
      </c>
      <c r="C449" t="s">
        <v>25</v>
      </c>
      <c r="D449" t="s">
        <v>1378</v>
      </c>
      <c r="E449" s="52" t="s">
        <v>16</v>
      </c>
      <c r="F449" t="s">
        <v>17</v>
      </c>
      <c r="G449" s="56">
        <v>45761</v>
      </c>
      <c r="H449" s="56">
        <v>45777</v>
      </c>
      <c r="I449" s="57">
        <v>-16</v>
      </c>
      <c r="J449" t="s">
        <v>18</v>
      </c>
      <c r="K449" t="s">
        <v>1379</v>
      </c>
      <c r="L449" s="69">
        <v>21671271</v>
      </c>
      <c r="M449" t="s">
        <v>996</v>
      </c>
      <c r="N449" s="56">
        <v>45747</v>
      </c>
      <c r="O449" t="s">
        <v>1379</v>
      </c>
    </row>
    <row r="450" spans="2:15">
      <c r="B450">
        <v>100067</v>
      </c>
      <c r="C450" t="s">
        <v>1380</v>
      </c>
      <c r="D450" t="s">
        <v>1381</v>
      </c>
      <c r="E450" s="52" t="s">
        <v>16</v>
      </c>
      <c r="F450" t="s">
        <v>17</v>
      </c>
      <c r="G450" s="56">
        <v>45761</v>
      </c>
      <c r="H450" s="56">
        <v>45716</v>
      </c>
      <c r="I450" s="57">
        <v>45</v>
      </c>
      <c r="J450" t="s">
        <v>18</v>
      </c>
      <c r="K450" t="s">
        <v>1047</v>
      </c>
      <c r="L450" s="69">
        <v>21881324</v>
      </c>
      <c r="M450" t="s">
        <v>1382</v>
      </c>
      <c r="N450" s="56">
        <v>45716</v>
      </c>
      <c r="O450" t="s">
        <v>1047</v>
      </c>
    </row>
    <row r="451" spans="2:15">
      <c r="B451">
        <v>100146</v>
      </c>
      <c r="C451" t="s">
        <v>25</v>
      </c>
      <c r="D451" t="s">
        <v>1383</v>
      </c>
      <c r="E451" s="52" t="s">
        <v>16</v>
      </c>
      <c r="F451" t="s">
        <v>17</v>
      </c>
      <c r="G451" s="56">
        <v>45761</v>
      </c>
      <c r="H451" s="56">
        <v>45777</v>
      </c>
      <c r="I451" s="57">
        <v>-16</v>
      </c>
      <c r="J451" t="s">
        <v>18</v>
      </c>
      <c r="K451" t="s">
        <v>1295</v>
      </c>
      <c r="L451" s="69">
        <v>28563450</v>
      </c>
      <c r="M451" t="s">
        <v>1384</v>
      </c>
      <c r="N451" s="56">
        <v>45747</v>
      </c>
      <c r="O451" t="s">
        <v>1295</v>
      </c>
    </row>
    <row r="452" spans="2:15">
      <c r="B452">
        <v>100137</v>
      </c>
      <c r="C452" t="s">
        <v>33</v>
      </c>
      <c r="D452" t="s">
        <v>1385</v>
      </c>
      <c r="E452" s="52" t="s">
        <v>35</v>
      </c>
      <c r="F452" t="s">
        <v>36</v>
      </c>
      <c r="G452" s="56">
        <v>45761</v>
      </c>
      <c r="H452" s="56">
        <v>45737</v>
      </c>
      <c r="I452" s="57">
        <v>21</v>
      </c>
      <c r="J452" t="s">
        <v>18</v>
      </c>
      <c r="K452" t="s">
        <v>1131</v>
      </c>
      <c r="L452" s="69">
        <v>7000000000</v>
      </c>
      <c r="M452" t="s">
        <v>38</v>
      </c>
      <c r="N452" s="56">
        <v>45737</v>
      </c>
      <c r="O452" t="s">
        <v>39</v>
      </c>
    </row>
    <row r="453" spans="2:15">
      <c r="B453">
        <v>100002</v>
      </c>
      <c r="C453" t="s">
        <v>247</v>
      </c>
      <c r="D453" t="s">
        <v>1386</v>
      </c>
      <c r="G453" s="56">
        <v>45762</v>
      </c>
      <c r="H453" s="56">
        <v>43909</v>
      </c>
      <c r="I453" s="57">
        <v>1853</v>
      </c>
      <c r="J453" t="s">
        <v>18</v>
      </c>
      <c r="K453" t="s">
        <v>1387</v>
      </c>
      <c r="L453" s="69">
        <v>56602</v>
      </c>
      <c r="M453" t="s">
        <v>1388</v>
      </c>
      <c r="N453" s="56">
        <v>43909</v>
      </c>
      <c r="O453" t="s">
        <v>854</v>
      </c>
    </row>
    <row r="454" spans="2:15">
      <c r="B454">
        <v>100002</v>
      </c>
      <c r="C454" t="s">
        <v>247</v>
      </c>
      <c r="D454" t="s">
        <v>1387</v>
      </c>
      <c r="E454" s="52" t="s">
        <v>117</v>
      </c>
      <c r="F454" t="s">
        <v>1388</v>
      </c>
      <c r="G454" s="56">
        <v>45762</v>
      </c>
      <c r="H454" s="56">
        <v>43891</v>
      </c>
      <c r="I454" s="57">
        <v>18</v>
      </c>
      <c r="J454" t="s">
        <v>18</v>
      </c>
      <c r="K454" t="s">
        <v>854</v>
      </c>
      <c r="L454" s="69">
        <v>566016</v>
      </c>
      <c r="M454" t="s">
        <v>1389</v>
      </c>
      <c r="N454" s="56">
        <v>43861</v>
      </c>
      <c r="O454" t="s">
        <v>854</v>
      </c>
    </row>
    <row r="455" spans="2:15">
      <c r="B455">
        <v>100013</v>
      </c>
      <c r="C455" t="s">
        <v>1390</v>
      </c>
      <c r="D455" t="s">
        <v>1391</v>
      </c>
      <c r="G455" s="56">
        <v>45762</v>
      </c>
      <c r="H455" s="56">
        <v>45687</v>
      </c>
      <c r="I455" s="57">
        <v>75</v>
      </c>
      <c r="J455" t="s">
        <v>18</v>
      </c>
      <c r="K455" t="s">
        <v>1392</v>
      </c>
      <c r="L455" s="69">
        <v>889337</v>
      </c>
      <c r="M455" t="s">
        <v>1393</v>
      </c>
      <c r="N455" s="56">
        <v>45657</v>
      </c>
      <c r="O455" t="s">
        <v>1392</v>
      </c>
    </row>
    <row r="456" spans="2:15">
      <c r="B456">
        <v>100002</v>
      </c>
      <c r="C456" t="s">
        <v>247</v>
      </c>
      <c r="D456" t="s">
        <v>1394</v>
      </c>
      <c r="G456" s="56">
        <v>45762</v>
      </c>
      <c r="H456" s="56">
        <v>43909</v>
      </c>
      <c r="I456" s="57">
        <v>1853</v>
      </c>
      <c r="J456" t="s">
        <v>18</v>
      </c>
      <c r="K456" t="s">
        <v>1395</v>
      </c>
      <c r="L456" s="69">
        <v>986272</v>
      </c>
      <c r="M456" t="s">
        <v>1396</v>
      </c>
      <c r="N456" s="56">
        <v>43909</v>
      </c>
      <c r="O456" t="s">
        <v>880</v>
      </c>
    </row>
    <row r="457" spans="2:15">
      <c r="B457">
        <v>100002</v>
      </c>
      <c r="C457" t="s">
        <v>247</v>
      </c>
      <c r="D457" t="s">
        <v>1395</v>
      </c>
      <c r="E457" s="52" t="s">
        <v>117</v>
      </c>
      <c r="F457" t="s">
        <v>1397</v>
      </c>
      <c r="G457" s="56">
        <v>45762</v>
      </c>
      <c r="H457" s="56">
        <v>43883</v>
      </c>
      <c r="I457" s="57">
        <v>26</v>
      </c>
      <c r="J457" t="s">
        <v>18</v>
      </c>
      <c r="K457" t="s">
        <v>880</v>
      </c>
      <c r="L457" s="69">
        <v>9862720</v>
      </c>
      <c r="M457" t="s">
        <v>1398</v>
      </c>
      <c r="N457" s="56">
        <v>43853</v>
      </c>
      <c r="O457" t="s">
        <v>880</v>
      </c>
    </row>
    <row r="458" spans="2:15">
      <c r="B458">
        <v>100002</v>
      </c>
      <c r="C458" t="s">
        <v>247</v>
      </c>
      <c r="D458" t="s">
        <v>1394</v>
      </c>
      <c r="G458" s="56">
        <v>45762</v>
      </c>
      <c r="H458" s="56">
        <v>43909</v>
      </c>
      <c r="I458" s="57">
        <v>1853</v>
      </c>
      <c r="J458" t="s">
        <v>18</v>
      </c>
      <c r="K458" t="s">
        <v>1395</v>
      </c>
      <c r="L458" s="69">
        <v>10418647</v>
      </c>
      <c r="M458" t="s">
        <v>1399</v>
      </c>
      <c r="N458" s="56">
        <v>43909</v>
      </c>
      <c r="O458" t="s">
        <v>1042</v>
      </c>
    </row>
    <row r="459" spans="2:15">
      <c r="B459">
        <v>100002</v>
      </c>
      <c r="C459" t="s">
        <v>247</v>
      </c>
      <c r="D459" t="s">
        <v>1395</v>
      </c>
      <c r="E459" s="52" t="s">
        <v>117</v>
      </c>
      <c r="F459" t="s">
        <v>1397</v>
      </c>
      <c r="G459" s="56">
        <v>45762</v>
      </c>
      <c r="H459" s="56">
        <v>43881</v>
      </c>
      <c r="I459" s="57">
        <v>28</v>
      </c>
      <c r="J459" t="s">
        <v>18</v>
      </c>
      <c r="K459" t="s">
        <v>1042</v>
      </c>
      <c r="L459" s="69">
        <v>104186469</v>
      </c>
      <c r="M459" t="s">
        <v>1400</v>
      </c>
      <c r="N459" s="56">
        <v>43851</v>
      </c>
      <c r="O459" t="s">
        <v>1042</v>
      </c>
    </row>
    <row r="460" spans="2:15">
      <c r="B460">
        <v>100160</v>
      </c>
      <c r="C460" t="s">
        <v>1401</v>
      </c>
      <c r="D460" t="s">
        <v>1402</v>
      </c>
      <c r="E460" s="52" t="s">
        <v>117</v>
      </c>
      <c r="F460" t="s">
        <v>1403</v>
      </c>
      <c r="G460" s="56">
        <v>45763</v>
      </c>
      <c r="H460" s="56">
        <v>44681</v>
      </c>
      <c r="I460" s="57">
        <v>1082</v>
      </c>
      <c r="J460" t="s">
        <v>18</v>
      </c>
      <c r="K460" t="s">
        <v>1404</v>
      </c>
      <c r="L460" s="69">
        <v>10988900</v>
      </c>
      <c r="M460" t="s">
        <v>1403</v>
      </c>
      <c r="N460" s="56">
        <v>44651</v>
      </c>
      <c r="O460" t="s">
        <v>1404</v>
      </c>
    </row>
    <row r="461" spans="2:15">
      <c r="B461">
        <v>100160</v>
      </c>
      <c r="C461" t="s">
        <v>1401</v>
      </c>
      <c r="D461" t="s">
        <v>1405</v>
      </c>
      <c r="E461" s="52" t="s">
        <v>117</v>
      </c>
      <c r="F461" t="s">
        <v>1406</v>
      </c>
      <c r="G461" s="56">
        <v>45763</v>
      </c>
      <c r="H461" s="56">
        <v>44650</v>
      </c>
      <c r="I461" s="57">
        <v>1113</v>
      </c>
      <c r="J461" t="s">
        <v>18</v>
      </c>
      <c r="K461" t="s">
        <v>1362</v>
      </c>
      <c r="L461" s="69">
        <v>15525700</v>
      </c>
      <c r="M461" t="s">
        <v>1406</v>
      </c>
      <c r="N461" s="56">
        <v>44620</v>
      </c>
      <c r="O461" t="s">
        <v>1362</v>
      </c>
    </row>
    <row r="462" spans="2:15">
      <c r="B462">
        <v>100160</v>
      </c>
      <c r="C462" t="s">
        <v>1401</v>
      </c>
      <c r="D462" t="s">
        <v>1407</v>
      </c>
      <c r="E462" s="52" t="s">
        <v>117</v>
      </c>
      <c r="F462" t="s">
        <v>1408</v>
      </c>
      <c r="G462" s="56">
        <v>45763</v>
      </c>
      <c r="H462" s="56">
        <v>44650</v>
      </c>
      <c r="I462" s="57">
        <v>1113</v>
      </c>
      <c r="J462" t="s">
        <v>18</v>
      </c>
      <c r="K462" t="s">
        <v>1115</v>
      </c>
      <c r="L462" s="69">
        <v>20554700</v>
      </c>
      <c r="M462" t="s">
        <v>1408</v>
      </c>
      <c r="N462" s="56">
        <v>44620</v>
      </c>
      <c r="O462" t="s">
        <v>1115</v>
      </c>
    </row>
    <row r="463" spans="2:15">
      <c r="B463">
        <v>101284</v>
      </c>
      <c r="C463" t="s">
        <v>669</v>
      </c>
      <c r="D463" t="s">
        <v>1409</v>
      </c>
      <c r="E463" s="52" t="s">
        <v>16</v>
      </c>
      <c r="F463" t="s">
        <v>17</v>
      </c>
      <c r="G463" s="56">
        <v>45764</v>
      </c>
      <c r="H463" s="56">
        <v>45687</v>
      </c>
      <c r="I463" s="57">
        <v>77</v>
      </c>
      <c r="J463" t="s">
        <v>18</v>
      </c>
      <c r="K463" t="s">
        <v>349</v>
      </c>
      <c r="L463" s="69">
        <v>603025</v>
      </c>
      <c r="M463" t="s">
        <v>1410</v>
      </c>
      <c r="N463" s="56">
        <v>45657</v>
      </c>
      <c r="O463" t="s">
        <v>349</v>
      </c>
    </row>
    <row r="464" spans="2:15">
      <c r="B464">
        <v>101284</v>
      </c>
      <c r="C464" t="s">
        <v>669</v>
      </c>
      <c r="D464" t="s">
        <v>1411</v>
      </c>
      <c r="E464" s="52" t="s">
        <v>16</v>
      </c>
      <c r="F464" t="s">
        <v>17</v>
      </c>
      <c r="G464" s="56">
        <v>45764</v>
      </c>
      <c r="H464" s="56">
        <v>45777</v>
      </c>
      <c r="I464" s="57">
        <v>-13</v>
      </c>
      <c r="J464" t="s">
        <v>18</v>
      </c>
      <c r="K464" t="s">
        <v>1412</v>
      </c>
      <c r="L464" s="69">
        <v>923023</v>
      </c>
      <c r="M464" t="s">
        <v>1413</v>
      </c>
      <c r="N464" s="56">
        <v>45747</v>
      </c>
      <c r="O464" t="s">
        <v>1412</v>
      </c>
    </row>
    <row r="465" spans="2:15">
      <c r="B465">
        <v>101082</v>
      </c>
      <c r="C465" t="s">
        <v>61</v>
      </c>
      <c r="D465" t="s">
        <v>1414</v>
      </c>
      <c r="G465" s="56">
        <v>45768</v>
      </c>
      <c r="H465" s="56">
        <v>45656</v>
      </c>
      <c r="I465" s="57">
        <v>112</v>
      </c>
      <c r="J465" t="s">
        <v>18</v>
      </c>
      <c r="K465" t="s">
        <v>1220</v>
      </c>
      <c r="L465" s="69">
        <v>46900</v>
      </c>
      <c r="M465" t="s">
        <v>1415</v>
      </c>
      <c r="N465" s="56">
        <v>45626</v>
      </c>
      <c r="O465" t="s">
        <v>1222</v>
      </c>
    </row>
    <row r="466" spans="2:15">
      <c r="B466">
        <v>101082</v>
      </c>
      <c r="C466" t="s">
        <v>61</v>
      </c>
      <c r="D466" t="s">
        <v>1414</v>
      </c>
      <c r="G466" s="56">
        <v>45768</v>
      </c>
      <c r="H466" s="56">
        <v>45656</v>
      </c>
      <c r="I466" s="57">
        <v>112</v>
      </c>
      <c r="J466" t="s">
        <v>18</v>
      </c>
      <c r="K466" t="s">
        <v>1224</v>
      </c>
      <c r="L466" s="69">
        <v>53136</v>
      </c>
      <c r="M466" t="s">
        <v>1416</v>
      </c>
      <c r="N466" s="56">
        <v>45626</v>
      </c>
      <c r="O466" t="s">
        <v>1225</v>
      </c>
    </row>
    <row r="467" spans="2:15">
      <c r="B467">
        <v>101796</v>
      </c>
      <c r="C467" t="s">
        <v>1417</v>
      </c>
      <c r="D467" t="s">
        <v>1418</v>
      </c>
      <c r="G467" s="56">
        <v>45768</v>
      </c>
      <c r="H467" s="56">
        <v>45656</v>
      </c>
      <c r="I467" s="57">
        <v>112</v>
      </c>
      <c r="J467" t="s">
        <v>18</v>
      </c>
      <c r="K467" t="s">
        <v>1419</v>
      </c>
      <c r="L467" s="69">
        <v>83400</v>
      </c>
      <c r="M467" t="s">
        <v>1420</v>
      </c>
      <c r="N467" s="56">
        <v>45626</v>
      </c>
      <c r="O467" t="s">
        <v>1419</v>
      </c>
    </row>
    <row r="468" spans="2:15">
      <c r="B468">
        <v>101082</v>
      </c>
      <c r="C468" t="s">
        <v>61</v>
      </c>
      <c r="D468" t="s">
        <v>1414</v>
      </c>
      <c r="G468" s="56">
        <v>45768</v>
      </c>
      <c r="H468" s="56">
        <v>45656</v>
      </c>
      <c r="I468" s="57">
        <v>112</v>
      </c>
      <c r="J468" t="s">
        <v>18</v>
      </c>
      <c r="K468" t="s">
        <v>1227</v>
      </c>
      <c r="L468" s="69">
        <v>85052</v>
      </c>
      <c r="M468" t="s">
        <v>1421</v>
      </c>
      <c r="N468" s="56">
        <v>45626</v>
      </c>
      <c r="O468" t="s">
        <v>1228</v>
      </c>
    </row>
    <row r="469" spans="2:15">
      <c r="B469">
        <v>101082</v>
      </c>
      <c r="C469" t="s">
        <v>61</v>
      </c>
      <c r="D469" t="s">
        <v>1414</v>
      </c>
      <c r="G469" s="56">
        <v>45768</v>
      </c>
      <c r="H469" s="56">
        <v>45656</v>
      </c>
      <c r="I469" s="57">
        <v>112</v>
      </c>
      <c r="J469" t="s">
        <v>18</v>
      </c>
      <c r="K469" t="s">
        <v>1229</v>
      </c>
      <c r="L469" s="69">
        <v>95880</v>
      </c>
      <c r="M469" t="s">
        <v>1422</v>
      </c>
      <c r="N469" s="56">
        <v>45626</v>
      </c>
      <c r="O469" t="s">
        <v>1230</v>
      </c>
    </row>
    <row r="470" spans="2:15">
      <c r="B470">
        <v>101082</v>
      </c>
      <c r="C470" t="s">
        <v>61</v>
      </c>
      <c r="D470" t="s">
        <v>1414</v>
      </c>
      <c r="G470" s="56">
        <v>45768</v>
      </c>
      <c r="H470" s="56">
        <v>45626</v>
      </c>
      <c r="I470" s="57">
        <v>142</v>
      </c>
      <c r="J470" t="s">
        <v>18</v>
      </c>
      <c r="K470" t="s">
        <v>1232</v>
      </c>
      <c r="L470" s="69">
        <v>95920</v>
      </c>
      <c r="M470" t="s">
        <v>1423</v>
      </c>
      <c r="N470" s="56">
        <v>45596</v>
      </c>
      <c r="O470" t="s">
        <v>1233</v>
      </c>
    </row>
    <row r="471" spans="2:15">
      <c r="B471">
        <v>101082</v>
      </c>
      <c r="C471" t="s">
        <v>61</v>
      </c>
      <c r="D471" t="s">
        <v>1424</v>
      </c>
      <c r="G471" s="56">
        <v>45768</v>
      </c>
      <c r="H471" s="56">
        <v>45626</v>
      </c>
      <c r="I471" s="57">
        <v>142</v>
      </c>
      <c r="J471" t="s">
        <v>18</v>
      </c>
      <c r="K471" t="s">
        <v>1235</v>
      </c>
      <c r="L471" s="69">
        <v>119112</v>
      </c>
      <c r="M471" t="s">
        <v>1425</v>
      </c>
      <c r="N471" s="56">
        <v>45596</v>
      </c>
      <c r="O471" t="s">
        <v>1236</v>
      </c>
    </row>
    <row r="472" spans="2:15">
      <c r="B472">
        <v>101082</v>
      </c>
      <c r="C472" t="s">
        <v>61</v>
      </c>
      <c r="D472" t="s">
        <v>1414</v>
      </c>
      <c r="G472" s="56">
        <v>45768</v>
      </c>
      <c r="H472" s="56">
        <v>45626</v>
      </c>
      <c r="I472" s="57">
        <v>142</v>
      </c>
      <c r="J472" t="s">
        <v>18</v>
      </c>
      <c r="K472" t="s">
        <v>1238</v>
      </c>
      <c r="L472" s="69">
        <v>145024</v>
      </c>
      <c r="M472" t="s">
        <v>1426</v>
      </c>
      <c r="N472" s="56">
        <v>45596</v>
      </c>
      <c r="O472" t="s">
        <v>1239</v>
      </c>
    </row>
    <row r="473" spans="2:15">
      <c r="B473">
        <v>101082</v>
      </c>
      <c r="C473" t="s">
        <v>61</v>
      </c>
      <c r="D473" t="s">
        <v>1427</v>
      </c>
      <c r="G473" s="56">
        <v>45768</v>
      </c>
      <c r="H473" s="56">
        <v>45626</v>
      </c>
      <c r="I473" s="57">
        <v>142</v>
      </c>
      <c r="J473" t="s">
        <v>18</v>
      </c>
      <c r="K473" t="s">
        <v>1240</v>
      </c>
      <c r="L473" s="69">
        <v>198072</v>
      </c>
      <c r="M473" t="s">
        <v>1428</v>
      </c>
      <c r="N473" s="56">
        <v>45596</v>
      </c>
      <c r="O473" t="s">
        <v>1241</v>
      </c>
    </row>
    <row r="474" spans="2:15">
      <c r="B474">
        <v>101082</v>
      </c>
      <c r="C474" t="s">
        <v>61</v>
      </c>
      <c r="D474" t="s">
        <v>1414</v>
      </c>
      <c r="G474" s="56">
        <v>45768</v>
      </c>
      <c r="H474" s="56">
        <v>45656</v>
      </c>
      <c r="I474" s="57">
        <v>112</v>
      </c>
      <c r="J474" t="s">
        <v>18</v>
      </c>
      <c r="K474" t="s">
        <v>1243</v>
      </c>
      <c r="L474" s="69">
        <v>412272</v>
      </c>
      <c r="M474" t="s">
        <v>1429</v>
      </c>
      <c r="N474" s="56">
        <v>45626</v>
      </c>
      <c r="O474" t="s">
        <v>1244</v>
      </c>
    </row>
    <row r="475" spans="2:15">
      <c r="B475">
        <v>101330</v>
      </c>
      <c r="C475" t="s">
        <v>212</v>
      </c>
      <c r="D475" t="s">
        <v>1430</v>
      </c>
      <c r="E475" s="52" t="s">
        <v>42</v>
      </c>
      <c r="F475" t="s">
        <v>1431</v>
      </c>
      <c r="G475" s="56">
        <v>45768</v>
      </c>
      <c r="H475" s="56">
        <v>45746</v>
      </c>
      <c r="I475" s="57">
        <v>22</v>
      </c>
      <c r="J475" t="s">
        <v>18</v>
      </c>
      <c r="K475" t="s">
        <v>1377</v>
      </c>
      <c r="L475" s="69">
        <v>2045712</v>
      </c>
      <c r="M475" t="s">
        <v>1432</v>
      </c>
      <c r="N475" s="56">
        <v>45716</v>
      </c>
      <c r="O475" t="s">
        <v>1377</v>
      </c>
    </row>
    <row r="476" spans="2:15">
      <c r="B476">
        <v>101082</v>
      </c>
      <c r="C476" t="s">
        <v>61</v>
      </c>
      <c r="D476" t="s">
        <v>1414</v>
      </c>
      <c r="G476" s="56">
        <v>45768</v>
      </c>
      <c r="H476" s="56">
        <v>45626</v>
      </c>
      <c r="I476" s="57">
        <v>142</v>
      </c>
      <c r="J476" t="s">
        <v>18</v>
      </c>
      <c r="K476" t="s">
        <v>1245</v>
      </c>
      <c r="L476" s="69">
        <v>2190540</v>
      </c>
      <c r="M476" t="s">
        <v>1433</v>
      </c>
      <c r="N476" s="56">
        <v>45596</v>
      </c>
      <c r="O476" t="s">
        <v>1246</v>
      </c>
    </row>
    <row r="477" spans="2:15">
      <c r="B477">
        <v>100028</v>
      </c>
      <c r="C477" t="s">
        <v>29</v>
      </c>
      <c r="D477" t="s">
        <v>1434</v>
      </c>
      <c r="E477" s="52" t="s">
        <v>117</v>
      </c>
      <c r="F477" t="s">
        <v>1435</v>
      </c>
      <c r="G477" s="56">
        <v>45768</v>
      </c>
      <c r="H477" s="56">
        <v>45705</v>
      </c>
      <c r="I477" s="57">
        <v>63</v>
      </c>
      <c r="J477" t="s">
        <v>18</v>
      </c>
      <c r="K477" t="s">
        <v>1315</v>
      </c>
      <c r="L477" s="69">
        <v>2689625</v>
      </c>
      <c r="M477" t="s">
        <v>1435</v>
      </c>
      <c r="N477" s="56">
        <v>45705</v>
      </c>
      <c r="O477" t="s">
        <v>1316</v>
      </c>
    </row>
    <row r="478" spans="2:15">
      <c r="B478">
        <v>100028</v>
      </c>
      <c r="C478" t="s">
        <v>29</v>
      </c>
      <c r="D478" t="s">
        <v>1436</v>
      </c>
      <c r="E478" s="52" t="s">
        <v>16</v>
      </c>
      <c r="F478" t="s">
        <v>17</v>
      </c>
      <c r="G478" s="56">
        <v>45768</v>
      </c>
      <c r="H478" s="56">
        <v>45777</v>
      </c>
      <c r="I478" s="57">
        <v>-9</v>
      </c>
      <c r="J478" t="s">
        <v>18</v>
      </c>
      <c r="K478" t="s">
        <v>205</v>
      </c>
      <c r="L478" s="69">
        <v>2955340</v>
      </c>
      <c r="M478" t="s">
        <v>1043</v>
      </c>
      <c r="N478" s="56">
        <v>45747</v>
      </c>
      <c r="O478" t="s">
        <v>205</v>
      </c>
    </row>
    <row r="479" spans="2:15">
      <c r="B479">
        <v>100001</v>
      </c>
      <c r="C479" t="s">
        <v>230</v>
      </c>
      <c r="D479" t="s">
        <v>1437</v>
      </c>
      <c r="E479" s="52" t="s">
        <v>16</v>
      </c>
      <c r="F479" t="s">
        <v>17</v>
      </c>
      <c r="G479" s="56">
        <v>45768</v>
      </c>
      <c r="H479" s="56">
        <v>45746</v>
      </c>
      <c r="I479" s="57">
        <v>22</v>
      </c>
      <c r="J479" t="s">
        <v>18</v>
      </c>
      <c r="K479" t="s">
        <v>1117</v>
      </c>
      <c r="L479" s="69">
        <v>4246830</v>
      </c>
      <c r="M479" t="s">
        <v>1211</v>
      </c>
      <c r="N479" s="56">
        <v>45716</v>
      </c>
      <c r="O479" t="s">
        <v>1117</v>
      </c>
    </row>
    <row r="480" spans="2:15">
      <c r="B480">
        <v>101796</v>
      </c>
      <c r="C480" t="s">
        <v>1417</v>
      </c>
      <c r="D480" t="s">
        <v>1438</v>
      </c>
      <c r="E480" s="52" t="s">
        <v>117</v>
      </c>
      <c r="F480" t="s">
        <v>1420</v>
      </c>
      <c r="G480" s="56">
        <v>45768</v>
      </c>
      <c r="H480" s="56">
        <v>45768</v>
      </c>
      <c r="I480" s="57">
        <v>-11</v>
      </c>
      <c r="J480" t="s">
        <v>18</v>
      </c>
      <c r="K480" t="s">
        <v>1418</v>
      </c>
      <c r="L480" s="69">
        <v>4545300</v>
      </c>
      <c r="M480" t="s">
        <v>1439</v>
      </c>
      <c r="N480" s="56">
        <v>45768</v>
      </c>
      <c r="O480" t="s">
        <v>1419</v>
      </c>
    </row>
    <row r="481" spans="2:15">
      <c r="B481">
        <v>101330</v>
      </c>
      <c r="C481" t="s">
        <v>212</v>
      </c>
      <c r="D481" t="s">
        <v>1440</v>
      </c>
      <c r="E481" s="52" t="s">
        <v>42</v>
      </c>
      <c r="F481" t="s">
        <v>1441</v>
      </c>
      <c r="G481" s="56">
        <v>45768</v>
      </c>
      <c r="H481" s="56">
        <v>45746</v>
      </c>
      <c r="I481" s="57">
        <v>22</v>
      </c>
      <c r="J481" t="s">
        <v>18</v>
      </c>
      <c r="K481" t="s">
        <v>1356</v>
      </c>
      <c r="L481" s="69">
        <v>4669560</v>
      </c>
      <c r="M481" t="s">
        <v>215</v>
      </c>
      <c r="N481" s="56">
        <v>45716</v>
      </c>
      <c r="O481" t="s">
        <v>1356</v>
      </c>
    </row>
    <row r="482" spans="2:15">
      <c r="B482">
        <v>101305</v>
      </c>
      <c r="C482" t="s">
        <v>91</v>
      </c>
      <c r="D482" t="s">
        <v>1442</v>
      </c>
      <c r="E482" s="52" t="s">
        <v>16</v>
      </c>
      <c r="F482" t="s">
        <v>17</v>
      </c>
      <c r="G482" s="56">
        <v>45768</v>
      </c>
      <c r="H482" s="56">
        <v>45777</v>
      </c>
      <c r="I482" s="57">
        <v>-9</v>
      </c>
      <c r="J482" t="s">
        <v>18</v>
      </c>
      <c r="K482" t="s">
        <v>1443</v>
      </c>
      <c r="L482" s="69">
        <v>4844288</v>
      </c>
      <c r="M482" t="s">
        <v>1444</v>
      </c>
      <c r="N482" s="56">
        <v>45747</v>
      </c>
      <c r="O482" t="s">
        <v>1443</v>
      </c>
    </row>
    <row r="483" spans="2:15">
      <c r="B483">
        <v>100147</v>
      </c>
      <c r="C483" t="s">
        <v>159</v>
      </c>
      <c r="D483" t="s">
        <v>1445</v>
      </c>
      <c r="E483" s="52" t="s">
        <v>117</v>
      </c>
      <c r="F483" t="s">
        <v>1371</v>
      </c>
      <c r="G483" s="56">
        <v>45768</v>
      </c>
      <c r="H483" s="56">
        <v>45746</v>
      </c>
      <c r="I483" s="57">
        <v>22</v>
      </c>
      <c r="J483" t="s">
        <v>18</v>
      </c>
      <c r="K483" t="s">
        <v>1446</v>
      </c>
      <c r="L483" s="69">
        <v>9705905</v>
      </c>
      <c r="M483" t="s">
        <v>727</v>
      </c>
      <c r="N483" s="56">
        <v>45716</v>
      </c>
      <c r="O483" t="s">
        <v>1446</v>
      </c>
    </row>
    <row r="484" spans="2:15">
      <c r="B484">
        <v>101330</v>
      </c>
      <c r="C484" t="s">
        <v>212</v>
      </c>
      <c r="D484" t="s">
        <v>1447</v>
      </c>
      <c r="E484" s="52" t="s">
        <v>42</v>
      </c>
      <c r="F484" t="s">
        <v>1448</v>
      </c>
      <c r="G484" s="56">
        <v>45768</v>
      </c>
      <c r="H484" s="56">
        <v>45718</v>
      </c>
      <c r="I484" s="57">
        <v>50</v>
      </c>
      <c r="J484" t="s">
        <v>18</v>
      </c>
      <c r="K484" t="s">
        <v>1449</v>
      </c>
      <c r="L484" s="69">
        <v>10985892</v>
      </c>
      <c r="M484" t="s">
        <v>1432</v>
      </c>
      <c r="N484" s="56">
        <v>45688</v>
      </c>
      <c r="O484" t="s">
        <v>1449</v>
      </c>
    </row>
    <row r="485" spans="2:15">
      <c r="B485">
        <v>100001</v>
      </c>
      <c r="C485" t="s">
        <v>230</v>
      </c>
      <c r="D485" t="s">
        <v>1450</v>
      </c>
      <c r="E485" s="52" t="s">
        <v>16</v>
      </c>
      <c r="F485" t="s">
        <v>17</v>
      </c>
      <c r="G485" s="56">
        <v>45768</v>
      </c>
      <c r="H485" s="56">
        <v>45718</v>
      </c>
      <c r="I485" s="57">
        <v>50</v>
      </c>
      <c r="J485" t="s">
        <v>18</v>
      </c>
      <c r="K485" t="s">
        <v>667</v>
      </c>
      <c r="L485" s="69">
        <v>12972338</v>
      </c>
      <c r="M485" t="s">
        <v>1451</v>
      </c>
      <c r="N485" s="56">
        <v>45688</v>
      </c>
      <c r="O485" t="s">
        <v>667</v>
      </c>
    </row>
    <row r="486" spans="2:15">
      <c r="B486">
        <v>101330</v>
      </c>
      <c r="C486" t="s">
        <v>212</v>
      </c>
      <c r="D486" t="s">
        <v>1452</v>
      </c>
      <c r="E486" s="52" t="s">
        <v>42</v>
      </c>
      <c r="F486" t="s">
        <v>1453</v>
      </c>
      <c r="G486" s="56">
        <v>45768</v>
      </c>
      <c r="H486" s="56">
        <v>45746</v>
      </c>
      <c r="I486" s="57">
        <v>22</v>
      </c>
      <c r="J486" t="s">
        <v>18</v>
      </c>
      <c r="K486" t="s">
        <v>1454</v>
      </c>
      <c r="L486" s="69">
        <v>20272692</v>
      </c>
      <c r="M486" t="s">
        <v>817</v>
      </c>
      <c r="N486" s="56">
        <v>45716</v>
      </c>
      <c r="O486" t="s">
        <v>1454</v>
      </c>
    </row>
    <row r="487" spans="2:15">
      <c r="B487">
        <v>100797</v>
      </c>
      <c r="C487" t="s">
        <v>70</v>
      </c>
      <c r="D487" t="s">
        <v>1455</v>
      </c>
      <c r="E487" s="52" t="s">
        <v>16</v>
      </c>
      <c r="F487" t="s">
        <v>17</v>
      </c>
      <c r="G487" s="56">
        <v>45768</v>
      </c>
      <c r="H487" s="56">
        <v>45746</v>
      </c>
      <c r="I487" s="57">
        <v>22</v>
      </c>
      <c r="J487" t="s">
        <v>18</v>
      </c>
      <c r="K487" t="s">
        <v>1456</v>
      </c>
      <c r="L487" s="69">
        <v>20482293</v>
      </c>
      <c r="M487" t="s">
        <v>1457</v>
      </c>
      <c r="N487" s="56">
        <v>45716</v>
      </c>
      <c r="O487" t="s">
        <v>1456</v>
      </c>
    </row>
    <row r="488" spans="2:15">
      <c r="B488">
        <v>100009</v>
      </c>
      <c r="C488" t="s">
        <v>48</v>
      </c>
      <c r="D488" t="s">
        <v>1458</v>
      </c>
      <c r="E488" s="52" t="s">
        <v>16</v>
      </c>
      <c r="F488" t="s">
        <v>17</v>
      </c>
      <c r="G488" s="56">
        <v>45768</v>
      </c>
      <c r="H488" s="56">
        <v>45777</v>
      </c>
      <c r="I488" s="57">
        <v>-9</v>
      </c>
      <c r="J488" t="s">
        <v>18</v>
      </c>
      <c r="K488" t="s">
        <v>545</v>
      </c>
      <c r="L488" s="69">
        <v>22363489</v>
      </c>
      <c r="M488" t="s">
        <v>1459</v>
      </c>
      <c r="N488" s="56">
        <v>45747</v>
      </c>
      <c r="O488" t="s">
        <v>545</v>
      </c>
    </row>
    <row r="489" spans="2:15">
      <c r="B489">
        <v>101330</v>
      </c>
      <c r="C489" t="s">
        <v>212</v>
      </c>
      <c r="D489" t="s">
        <v>1460</v>
      </c>
      <c r="E489" s="52" t="s">
        <v>42</v>
      </c>
      <c r="F489" t="s">
        <v>1461</v>
      </c>
      <c r="G489" s="56">
        <v>45768</v>
      </c>
      <c r="H489" s="56">
        <v>45718</v>
      </c>
      <c r="I489" s="57">
        <v>50</v>
      </c>
      <c r="J489" t="s">
        <v>18</v>
      </c>
      <c r="K489" t="s">
        <v>1462</v>
      </c>
      <c r="L489" s="69">
        <v>35821760</v>
      </c>
      <c r="M489" t="s">
        <v>1463</v>
      </c>
      <c r="N489" s="56">
        <v>45688</v>
      </c>
      <c r="O489" t="s">
        <v>1462</v>
      </c>
    </row>
    <row r="490" spans="2:15">
      <c r="B490">
        <v>101330</v>
      </c>
      <c r="C490" t="s">
        <v>212</v>
      </c>
      <c r="D490" t="s">
        <v>1464</v>
      </c>
      <c r="E490" s="52" t="s">
        <v>42</v>
      </c>
      <c r="F490" t="s">
        <v>1465</v>
      </c>
      <c r="G490" s="56">
        <v>45768</v>
      </c>
      <c r="H490" s="56">
        <v>45746</v>
      </c>
      <c r="I490" s="57">
        <v>22</v>
      </c>
      <c r="J490" t="s">
        <v>18</v>
      </c>
      <c r="K490" t="s">
        <v>1210</v>
      </c>
      <c r="L490" s="69">
        <v>55659978</v>
      </c>
      <c r="M490" t="s">
        <v>225</v>
      </c>
      <c r="N490" s="56">
        <v>45716</v>
      </c>
      <c r="O490" t="s">
        <v>1210</v>
      </c>
    </row>
    <row r="491" spans="2:15">
      <c r="B491">
        <v>101330</v>
      </c>
      <c r="C491" t="s">
        <v>212</v>
      </c>
      <c r="D491" t="s">
        <v>1466</v>
      </c>
      <c r="E491" s="52" t="s">
        <v>42</v>
      </c>
      <c r="F491" t="s">
        <v>1467</v>
      </c>
      <c r="G491" s="56">
        <v>45768</v>
      </c>
      <c r="H491" s="56">
        <v>45718</v>
      </c>
      <c r="I491" s="57">
        <v>50</v>
      </c>
      <c r="J491" t="s">
        <v>18</v>
      </c>
      <c r="K491" t="s">
        <v>1468</v>
      </c>
      <c r="L491" s="69">
        <v>63983436</v>
      </c>
      <c r="M491" t="s">
        <v>817</v>
      </c>
      <c r="N491" s="56">
        <v>45688</v>
      </c>
      <c r="O491" t="s">
        <v>1468</v>
      </c>
    </row>
    <row r="492" spans="2:15">
      <c r="B492">
        <v>100147</v>
      </c>
      <c r="C492" t="s">
        <v>159</v>
      </c>
      <c r="D492" t="s">
        <v>1445</v>
      </c>
      <c r="E492" s="52" t="s">
        <v>117</v>
      </c>
      <c r="F492" t="s">
        <v>1371</v>
      </c>
      <c r="G492" s="56">
        <v>45768</v>
      </c>
      <c r="H492" s="56">
        <v>45746</v>
      </c>
      <c r="I492" s="57">
        <v>22</v>
      </c>
      <c r="J492" t="s">
        <v>18</v>
      </c>
      <c r="K492" t="s">
        <v>1469</v>
      </c>
      <c r="L492" s="69">
        <v>102746670</v>
      </c>
      <c r="M492" t="s">
        <v>1470</v>
      </c>
      <c r="N492" s="56">
        <v>45716</v>
      </c>
      <c r="O492" t="s">
        <v>1469</v>
      </c>
    </row>
    <row r="493" spans="2:15">
      <c r="B493">
        <v>101493</v>
      </c>
      <c r="C493" t="s">
        <v>769</v>
      </c>
      <c r="D493" t="s">
        <v>1471</v>
      </c>
      <c r="E493" s="52" t="s">
        <v>42</v>
      </c>
      <c r="F493" t="s">
        <v>1472</v>
      </c>
      <c r="G493" s="56">
        <v>45768</v>
      </c>
      <c r="H493" s="56">
        <v>45687</v>
      </c>
      <c r="I493" s="57">
        <v>81</v>
      </c>
      <c r="J493" t="s">
        <v>18</v>
      </c>
      <c r="K493" t="s">
        <v>1473</v>
      </c>
      <c r="L493" s="69">
        <v>128811837</v>
      </c>
      <c r="M493" t="s">
        <v>1474</v>
      </c>
      <c r="N493" s="56">
        <v>45657</v>
      </c>
      <c r="O493" t="s">
        <v>1473</v>
      </c>
    </row>
    <row r="494" spans="2:15">
      <c r="B494">
        <v>101330</v>
      </c>
      <c r="C494" t="s">
        <v>212</v>
      </c>
      <c r="D494" t="s">
        <v>1475</v>
      </c>
      <c r="E494" s="52" t="s">
        <v>42</v>
      </c>
      <c r="F494" t="s">
        <v>1476</v>
      </c>
      <c r="G494" s="56">
        <v>45768</v>
      </c>
      <c r="H494" s="56">
        <v>45718</v>
      </c>
      <c r="I494" s="57">
        <v>50</v>
      </c>
      <c r="J494" t="s">
        <v>18</v>
      </c>
      <c r="K494" t="s">
        <v>965</v>
      </c>
      <c r="L494" s="69">
        <v>239316803</v>
      </c>
      <c r="M494" t="s">
        <v>225</v>
      </c>
      <c r="N494" s="56">
        <v>45688</v>
      </c>
      <c r="O494" t="s">
        <v>965</v>
      </c>
    </row>
    <row r="495" spans="2:15">
      <c r="B495">
        <v>100031</v>
      </c>
      <c r="C495" t="s">
        <v>321</v>
      </c>
      <c r="D495" t="s">
        <v>1477</v>
      </c>
      <c r="E495" s="52" t="s">
        <v>16</v>
      </c>
      <c r="F495" t="s">
        <v>17</v>
      </c>
      <c r="G495" s="56">
        <v>45769</v>
      </c>
      <c r="H495" s="56">
        <v>45777</v>
      </c>
      <c r="I495" s="57">
        <v>-8</v>
      </c>
      <c r="J495" t="s">
        <v>18</v>
      </c>
      <c r="K495" t="s">
        <v>1478</v>
      </c>
      <c r="L495" s="69">
        <v>210389</v>
      </c>
      <c r="M495" t="s">
        <v>1479</v>
      </c>
      <c r="N495" s="56">
        <v>45747</v>
      </c>
      <c r="O495" t="s">
        <v>1478</v>
      </c>
    </row>
    <row r="496" spans="2:15">
      <c r="B496">
        <v>100002</v>
      </c>
      <c r="C496" t="s">
        <v>247</v>
      </c>
      <c r="D496" t="s">
        <v>1480</v>
      </c>
      <c r="E496" s="52" t="s">
        <v>16</v>
      </c>
      <c r="F496" t="s">
        <v>17</v>
      </c>
      <c r="G496" s="56">
        <v>45769</v>
      </c>
      <c r="H496" s="56">
        <v>45687</v>
      </c>
      <c r="I496" s="57">
        <v>82</v>
      </c>
      <c r="J496" t="s">
        <v>18</v>
      </c>
      <c r="K496" t="s">
        <v>1481</v>
      </c>
      <c r="L496" s="69">
        <v>270144</v>
      </c>
      <c r="M496" t="s">
        <v>1482</v>
      </c>
      <c r="N496" s="56">
        <v>45657</v>
      </c>
      <c r="O496" t="s">
        <v>1481</v>
      </c>
    </row>
    <row r="497" spans="2:15">
      <c r="B497">
        <v>100004</v>
      </c>
      <c r="C497" t="s">
        <v>673</v>
      </c>
      <c r="D497" t="s">
        <v>1483</v>
      </c>
      <c r="E497" s="52" t="s">
        <v>16</v>
      </c>
      <c r="F497" t="s">
        <v>17</v>
      </c>
      <c r="G497" s="56">
        <v>45769</v>
      </c>
      <c r="H497" s="56">
        <v>45687</v>
      </c>
      <c r="I497" s="57">
        <v>82</v>
      </c>
      <c r="J497" t="s">
        <v>18</v>
      </c>
      <c r="K497" t="s">
        <v>947</v>
      </c>
      <c r="L497" s="69">
        <v>286650</v>
      </c>
      <c r="M497" t="s">
        <v>452</v>
      </c>
      <c r="N497" s="56">
        <v>45657</v>
      </c>
      <c r="O497" t="s">
        <v>947</v>
      </c>
    </row>
    <row r="498" spans="2:15">
      <c r="B498">
        <v>100004</v>
      </c>
      <c r="C498" t="s">
        <v>673</v>
      </c>
      <c r="D498" t="s">
        <v>1484</v>
      </c>
      <c r="E498" s="52" t="s">
        <v>16</v>
      </c>
      <c r="F498" t="s">
        <v>17</v>
      </c>
      <c r="G498" s="56">
        <v>45769</v>
      </c>
      <c r="H498" s="56">
        <v>45718</v>
      </c>
      <c r="I498" s="57">
        <v>51</v>
      </c>
      <c r="J498" t="s">
        <v>18</v>
      </c>
      <c r="K498" t="s">
        <v>1485</v>
      </c>
      <c r="L498" s="69">
        <v>304200</v>
      </c>
      <c r="M498" t="s">
        <v>740</v>
      </c>
      <c r="N498" s="56">
        <v>45688</v>
      </c>
      <c r="O498" t="s">
        <v>1485</v>
      </c>
    </row>
    <row r="499" spans="2:15">
      <c r="B499">
        <v>100031</v>
      </c>
      <c r="C499" t="s">
        <v>321</v>
      </c>
      <c r="D499" t="s">
        <v>1486</v>
      </c>
      <c r="E499" s="52" t="s">
        <v>16</v>
      </c>
      <c r="F499" t="s">
        <v>17</v>
      </c>
      <c r="G499" s="56">
        <v>45769</v>
      </c>
      <c r="H499" s="56">
        <v>45777</v>
      </c>
      <c r="I499" s="57">
        <v>-8</v>
      </c>
      <c r="J499" t="s">
        <v>18</v>
      </c>
      <c r="K499" t="s">
        <v>1275</v>
      </c>
      <c r="L499" s="69">
        <v>706200</v>
      </c>
      <c r="M499" t="s">
        <v>1487</v>
      </c>
      <c r="N499" s="56">
        <v>45747</v>
      </c>
      <c r="O499" t="s">
        <v>1275</v>
      </c>
    </row>
    <row r="500" spans="2:15">
      <c r="B500">
        <v>100002</v>
      </c>
      <c r="C500" t="s">
        <v>247</v>
      </c>
      <c r="D500" t="s">
        <v>1488</v>
      </c>
      <c r="E500" s="52" t="s">
        <v>16</v>
      </c>
      <c r="F500" t="s">
        <v>17</v>
      </c>
      <c r="G500" s="56">
        <v>45769</v>
      </c>
      <c r="H500" s="56">
        <v>45687</v>
      </c>
      <c r="I500" s="57">
        <v>82</v>
      </c>
      <c r="J500" t="s">
        <v>18</v>
      </c>
      <c r="K500" t="s">
        <v>1489</v>
      </c>
      <c r="L500" s="69">
        <v>5103900</v>
      </c>
      <c r="M500" t="s">
        <v>229</v>
      </c>
      <c r="N500" s="56">
        <v>45657</v>
      </c>
      <c r="O500" t="s">
        <v>1489</v>
      </c>
    </row>
    <row r="501" spans="2:15">
      <c r="B501">
        <v>100004</v>
      </c>
      <c r="C501" t="s">
        <v>673</v>
      </c>
      <c r="D501" t="s">
        <v>1490</v>
      </c>
      <c r="E501" s="52" t="s">
        <v>16</v>
      </c>
      <c r="F501" t="s">
        <v>17</v>
      </c>
      <c r="G501" s="56">
        <v>45769</v>
      </c>
      <c r="H501" s="56">
        <v>45746</v>
      </c>
      <c r="I501" s="57">
        <v>23</v>
      </c>
      <c r="J501" t="s">
        <v>18</v>
      </c>
      <c r="K501" t="s">
        <v>1491</v>
      </c>
      <c r="L501" s="69">
        <v>6674351</v>
      </c>
      <c r="M501" t="s">
        <v>1492</v>
      </c>
      <c r="N501" s="56">
        <v>45716</v>
      </c>
      <c r="O501" t="s">
        <v>1491</v>
      </c>
    </row>
    <row r="502" spans="2:15">
      <c r="B502">
        <v>100002</v>
      </c>
      <c r="C502" t="s">
        <v>247</v>
      </c>
      <c r="D502" t="s">
        <v>1493</v>
      </c>
      <c r="E502" s="52" t="s">
        <v>16</v>
      </c>
      <c r="F502" t="s">
        <v>17</v>
      </c>
      <c r="G502" s="56">
        <v>45769</v>
      </c>
      <c r="H502" s="56">
        <v>45687</v>
      </c>
      <c r="I502" s="57">
        <v>82</v>
      </c>
      <c r="J502" t="s">
        <v>18</v>
      </c>
      <c r="K502" t="s">
        <v>1494</v>
      </c>
      <c r="L502" s="69">
        <v>7470911</v>
      </c>
      <c r="M502" t="s">
        <v>1495</v>
      </c>
      <c r="N502" s="56">
        <v>45657</v>
      </c>
      <c r="O502" t="s">
        <v>1494</v>
      </c>
    </row>
    <row r="503" spans="2:15">
      <c r="B503">
        <v>100712</v>
      </c>
      <c r="C503" t="s">
        <v>613</v>
      </c>
      <c r="D503" t="s">
        <v>1496</v>
      </c>
      <c r="E503" s="52" t="s">
        <v>117</v>
      </c>
      <c r="F503" t="s">
        <v>615</v>
      </c>
      <c r="G503" s="56">
        <v>45769</v>
      </c>
      <c r="H503" s="56">
        <v>45746</v>
      </c>
      <c r="I503" s="57">
        <v>23</v>
      </c>
      <c r="J503" t="s">
        <v>18</v>
      </c>
      <c r="K503" t="s">
        <v>1109</v>
      </c>
      <c r="L503" s="69">
        <v>43009329</v>
      </c>
      <c r="M503" t="s">
        <v>615</v>
      </c>
      <c r="N503" s="56">
        <v>45716</v>
      </c>
      <c r="O503" t="s">
        <v>1109</v>
      </c>
    </row>
    <row r="504" spans="2:15">
      <c r="B504">
        <v>100004</v>
      </c>
      <c r="C504" t="s">
        <v>673</v>
      </c>
      <c r="D504" t="s">
        <v>1497</v>
      </c>
      <c r="E504" s="52" t="s">
        <v>16</v>
      </c>
      <c r="F504" t="s">
        <v>17</v>
      </c>
      <c r="G504" s="56">
        <v>45769</v>
      </c>
      <c r="H504" s="56">
        <v>45687</v>
      </c>
      <c r="I504" s="57">
        <v>82</v>
      </c>
      <c r="J504" t="s">
        <v>18</v>
      </c>
      <c r="K504" t="s">
        <v>1498</v>
      </c>
      <c r="L504" s="69">
        <v>63365400</v>
      </c>
      <c r="M504" t="s">
        <v>229</v>
      </c>
      <c r="N504" s="56">
        <v>45657</v>
      </c>
      <c r="O504" t="s">
        <v>1498</v>
      </c>
    </row>
    <row r="505" spans="2:15">
      <c r="B505">
        <v>100004</v>
      </c>
      <c r="C505" t="s">
        <v>673</v>
      </c>
      <c r="D505" t="s">
        <v>1499</v>
      </c>
      <c r="E505" s="52" t="s">
        <v>16</v>
      </c>
      <c r="F505" t="s">
        <v>17</v>
      </c>
      <c r="G505" s="56">
        <v>45769</v>
      </c>
      <c r="H505" s="56">
        <v>45718</v>
      </c>
      <c r="I505" s="57">
        <v>51</v>
      </c>
      <c r="J505" t="s">
        <v>18</v>
      </c>
      <c r="K505" t="s">
        <v>758</v>
      </c>
      <c r="L505" s="69">
        <v>76783200</v>
      </c>
      <c r="M505" t="s">
        <v>743</v>
      </c>
      <c r="N505" s="56">
        <v>45688</v>
      </c>
      <c r="O505" t="s">
        <v>758</v>
      </c>
    </row>
    <row r="506" spans="2:15">
      <c r="B506">
        <v>101493</v>
      </c>
      <c r="C506" t="s">
        <v>769</v>
      </c>
      <c r="D506" t="s">
        <v>1500</v>
      </c>
      <c r="E506" s="52" t="s">
        <v>42</v>
      </c>
      <c r="G506" s="56">
        <v>45769</v>
      </c>
      <c r="H506" s="56">
        <v>45687</v>
      </c>
      <c r="I506" s="57">
        <v>82</v>
      </c>
      <c r="J506" t="s">
        <v>18</v>
      </c>
      <c r="K506" t="s">
        <v>1501</v>
      </c>
      <c r="L506" s="69">
        <v>236356740</v>
      </c>
      <c r="M506" t="s">
        <v>772</v>
      </c>
      <c r="N506" s="56">
        <v>45657</v>
      </c>
      <c r="O506" t="s">
        <v>1501</v>
      </c>
    </row>
    <row r="507" spans="2:15">
      <c r="B507">
        <v>100733</v>
      </c>
      <c r="C507" t="s">
        <v>438</v>
      </c>
      <c r="D507" t="s">
        <v>1502</v>
      </c>
      <c r="E507" s="52" t="s">
        <v>16</v>
      </c>
      <c r="F507" t="s">
        <v>17</v>
      </c>
      <c r="G507" s="56">
        <v>45771</v>
      </c>
      <c r="H507" s="56">
        <v>45777</v>
      </c>
      <c r="I507" s="57">
        <v>-6</v>
      </c>
      <c r="J507" t="s">
        <v>18</v>
      </c>
      <c r="K507" t="s">
        <v>1503</v>
      </c>
      <c r="L507" s="69">
        <v>7575500</v>
      </c>
      <c r="M507" t="s">
        <v>448</v>
      </c>
      <c r="N507" s="56">
        <v>45747</v>
      </c>
      <c r="O507" t="s">
        <v>1503</v>
      </c>
    </row>
    <row r="508" spans="2:15">
      <c r="B508">
        <v>100733</v>
      </c>
      <c r="C508" t="s">
        <v>438</v>
      </c>
      <c r="D508" t="s">
        <v>1504</v>
      </c>
      <c r="E508" s="52" t="s">
        <v>16</v>
      </c>
      <c r="F508" t="s">
        <v>17</v>
      </c>
      <c r="G508" s="56">
        <v>45771</v>
      </c>
      <c r="H508" s="56">
        <v>45777</v>
      </c>
      <c r="I508" s="57">
        <v>-6</v>
      </c>
      <c r="J508" t="s">
        <v>18</v>
      </c>
      <c r="K508" t="s">
        <v>1505</v>
      </c>
      <c r="L508" s="69">
        <v>15723686</v>
      </c>
      <c r="M508" t="s">
        <v>863</v>
      </c>
      <c r="N508" s="56">
        <v>45747</v>
      </c>
      <c r="O508" t="s">
        <v>1505</v>
      </c>
    </row>
    <row r="509" spans="2:15">
      <c r="B509">
        <v>100733</v>
      </c>
      <c r="C509" t="s">
        <v>438</v>
      </c>
      <c r="D509" t="s">
        <v>1506</v>
      </c>
      <c r="E509" s="52" t="s">
        <v>16</v>
      </c>
      <c r="F509" t="s">
        <v>17</v>
      </c>
      <c r="G509" s="56">
        <v>45771</v>
      </c>
      <c r="H509" s="56">
        <v>45777</v>
      </c>
      <c r="I509" s="57">
        <v>-6</v>
      </c>
      <c r="J509" t="s">
        <v>18</v>
      </c>
      <c r="K509" t="s">
        <v>1507</v>
      </c>
      <c r="L509" s="69">
        <v>19587300</v>
      </c>
      <c r="M509" t="s">
        <v>1508</v>
      </c>
      <c r="N509" s="56">
        <v>45747</v>
      </c>
      <c r="O509" t="s">
        <v>1507</v>
      </c>
    </row>
    <row r="510" spans="2:15">
      <c r="B510">
        <v>100733</v>
      </c>
      <c r="C510" t="s">
        <v>438</v>
      </c>
      <c r="D510" t="s">
        <v>1509</v>
      </c>
      <c r="E510" s="52" t="s">
        <v>16</v>
      </c>
      <c r="F510" t="s">
        <v>17</v>
      </c>
      <c r="G510" s="56">
        <v>45771</v>
      </c>
      <c r="H510" s="56">
        <v>45777</v>
      </c>
      <c r="I510" s="57">
        <v>-6</v>
      </c>
      <c r="J510" t="s">
        <v>18</v>
      </c>
      <c r="K510" t="s">
        <v>1510</v>
      </c>
      <c r="L510" s="69">
        <v>47515171</v>
      </c>
      <c r="M510" t="s">
        <v>496</v>
      </c>
      <c r="N510" s="56">
        <v>45747</v>
      </c>
      <c r="O510" t="s">
        <v>1510</v>
      </c>
    </row>
    <row r="511" spans="2:15">
      <c r="B511">
        <v>100014</v>
      </c>
      <c r="C511" t="s">
        <v>1511</v>
      </c>
      <c r="D511" t="s">
        <v>1512</v>
      </c>
      <c r="E511" s="52" t="s">
        <v>35</v>
      </c>
      <c r="F511" t="s">
        <v>1513</v>
      </c>
      <c r="G511" s="56">
        <v>45771</v>
      </c>
      <c r="H511" s="56">
        <v>45442</v>
      </c>
      <c r="I511" s="57">
        <v>327</v>
      </c>
      <c r="J511" t="s">
        <v>18</v>
      </c>
      <c r="K511" t="s">
        <v>1514</v>
      </c>
      <c r="L511" s="69">
        <v>412863312</v>
      </c>
      <c r="M511" t="s">
        <v>1515</v>
      </c>
      <c r="N511" s="56">
        <v>45412</v>
      </c>
      <c r="O511" t="s">
        <v>1514</v>
      </c>
    </row>
    <row r="512" spans="2:15">
      <c r="B512">
        <v>100014</v>
      </c>
      <c r="C512" t="s">
        <v>1511</v>
      </c>
      <c r="D512" t="s">
        <v>1512</v>
      </c>
      <c r="E512" s="52" t="s">
        <v>35</v>
      </c>
      <c r="F512" t="s">
        <v>1513</v>
      </c>
      <c r="G512" s="56">
        <v>45771</v>
      </c>
      <c r="H512" s="56">
        <v>45229</v>
      </c>
      <c r="I512" s="57">
        <v>540</v>
      </c>
      <c r="J512" t="s">
        <v>18</v>
      </c>
      <c r="K512" t="s">
        <v>664</v>
      </c>
      <c r="L512" s="69">
        <v>428217929</v>
      </c>
      <c r="M512" t="s">
        <v>1516</v>
      </c>
      <c r="N512" s="56">
        <v>45199</v>
      </c>
      <c r="O512" t="s">
        <v>664</v>
      </c>
    </row>
    <row r="513" spans="2:15">
      <c r="B513">
        <v>100014</v>
      </c>
      <c r="C513" t="s">
        <v>1511</v>
      </c>
      <c r="D513" t="s">
        <v>1512</v>
      </c>
      <c r="E513" s="52" t="s">
        <v>35</v>
      </c>
      <c r="F513" t="s">
        <v>1513</v>
      </c>
      <c r="G513" s="56">
        <v>45771</v>
      </c>
      <c r="H513" s="56">
        <v>45792</v>
      </c>
      <c r="I513" s="57">
        <v>-23</v>
      </c>
      <c r="J513" t="s">
        <v>18</v>
      </c>
      <c r="K513" t="s">
        <v>1517</v>
      </c>
      <c r="L513" s="69">
        <v>1235814085</v>
      </c>
      <c r="M513" t="s">
        <v>1518</v>
      </c>
      <c r="N513" s="56">
        <v>45747</v>
      </c>
      <c r="O513" t="s">
        <v>1517</v>
      </c>
    </row>
    <row r="514" spans="2:15">
      <c r="B514">
        <v>100001</v>
      </c>
      <c r="C514" t="s">
        <v>230</v>
      </c>
      <c r="D514" t="s">
        <v>1519</v>
      </c>
      <c r="E514" s="52" t="s">
        <v>16</v>
      </c>
      <c r="F514" t="s">
        <v>17</v>
      </c>
      <c r="G514" s="56">
        <v>45772</v>
      </c>
      <c r="H514" s="56">
        <v>45777</v>
      </c>
      <c r="I514" s="57">
        <v>-5</v>
      </c>
      <c r="J514" t="s">
        <v>18</v>
      </c>
      <c r="K514" t="s">
        <v>202</v>
      </c>
      <c r="L514" s="69">
        <v>388117</v>
      </c>
      <c r="M514" t="s">
        <v>1520</v>
      </c>
      <c r="N514" s="56">
        <v>45747</v>
      </c>
      <c r="O514" t="s">
        <v>202</v>
      </c>
    </row>
    <row r="515" spans="2:15">
      <c r="B515">
        <v>100001</v>
      </c>
      <c r="C515" t="s">
        <v>230</v>
      </c>
      <c r="D515" t="s">
        <v>1521</v>
      </c>
      <c r="E515" s="52" t="s">
        <v>16</v>
      </c>
      <c r="F515" t="s">
        <v>17</v>
      </c>
      <c r="G515" s="56">
        <v>45772</v>
      </c>
      <c r="H515" s="56">
        <v>45746</v>
      </c>
      <c r="I515" s="57">
        <v>26</v>
      </c>
      <c r="J515" t="s">
        <v>18</v>
      </c>
      <c r="K515" t="s">
        <v>1522</v>
      </c>
      <c r="L515" s="69">
        <v>11360118</v>
      </c>
      <c r="M515" t="s">
        <v>1523</v>
      </c>
      <c r="N515" s="56">
        <v>45716</v>
      </c>
      <c r="O515" t="s">
        <v>1522</v>
      </c>
    </row>
    <row r="516" spans="2:15">
      <c r="B516">
        <v>100018</v>
      </c>
      <c r="C516" t="s">
        <v>293</v>
      </c>
      <c r="D516" t="s">
        <v>1524</v>
      </c>
      <c r="E516" s="52" t="s">
        <v>16</v>
      </c>
      <c r="F516" t="s">
        <v>17</v>
      </c>
      <c r="G516" s="56">
        <v>45772</v>
      </c>
      <c r="H516" s="56">
        <v>45777</v>
      </c>
      <c r="I516" s="57">
        <v>-5</v>
      </c>
      <c r="J516" t="s">
        <v>18</v>
      </c>
      <c r="K516" t="s">
        <v>1525</v>
      </c>
      <c r="L516" s="69">
        <v>11538286</v>
      </c>
      <c r="M516" t="s">
        <v>1526</v>
      </c>
      <c r="N516" s="56">
        <v>45747</v>
      </c>
      <c r="O516" t="s">
        <v>1525</v>
      </c>
    </row>
    <row r="517" spans="2:15">
      <c r="B517">
        <v>100008</v>
      </c>
      <c r="C517" t="s">
        <v>810</v>
      </c>
      <c r="D517" t="s">
        <v>1527</v>
      </c>
      <c r="E517" s="52" t="s">
        <v>117</v>
      </c>
      <c r="F517" t="s">
        <v>1528</v>
      </c>
      <c r="G517" s="56">
        <v>45772</v>
      </c>
      <c r="H517" s="56">
        <v>45746</v>
      </c>
      <c r="I517" s="57">
        <v>26</v>
      </c>
      <c r="J517" t="s">
        <v>18</v>
      </c>
      <c r="K517" t="s">
        <v>1529</v>
      </c>
      <c r="L517" s="69">
        <v>23335568</v>
      </c>
      <c r="M517" t="s">
        <v>1530</v>
      </c>
      <c r="N517" s="56">
        <v>45716</v>
      </c>
      <c r="O517" t="s">
        <v>1529</v>
      </c>
    </row>
    <row r="518" spans="2:15">
      <c r="B518">
        <v>100008</v>
      </c>
      <c r="C518" t="s">
        <v>810</v>
      </c>
      <c r="D518" t="s">
        <v>1531</v>
      </c>
      <c r="E518" s="52" t="s">
        <v>117</v>
      </c>
      <c r="F518" t="s">
        <v>1532</v>
      </c>
      <c r="G518" s="56">
        <v>45772</v>
      </c>
      <c r="H518" s="56">
        <v>45687</v>
      </c>
      <c r="I518" s="57">
        <v>85</v>
      </c>
      <c r="J518" t="s">
        <v>18</v>
      </c>
      <c r="K518" t="s">
        <v>76</v>
      </c>
      <c r="L518" s="69">
        <v>23353976</v>
      </c>
      <c r="M518" t="s">
        <v>1533</v>
      </c>
      <c r="N518" s="56">
        <v>45657</v>
      </c>
      <c r="O518" t="s">
        <v>76</v>
      </c>
    </row>
    <row r="519" spans="2:15">
      <c r="B519">
        <v>101118</v>
      </c>
      <c r="C519" t="s">
        <v>652</v>
      </c>
      <c r="D519" t="s">
        <v>1534</v>
      </c>
      <c r="E519" s="52" t="s">
        <v>16</v>
      </c>
      <c r="F519" t="s">
        <v>17</v>
      </c>
      <c r="G519" s="56">
        <v>45772</v>
      </c>
      <c r="H519" s="56">
        <v>45777</v>
      </c>
      <c r="I519" s="57">
        <v>-5</v>
      </c>
      <c r="J519" t="s">
        <v>18</v>
      </c>
      <c r="K519" t="s">
        <v>1535</v>
      </c>
      <c r="L519" s="69">
        <v>31512663</v>
      </c>
      <c r="M519" t="s">
        <v>1536</v>
      </c>
      <c r="N519" s="56">
        <v>45747</v>
      </c>
      <c r="O519" t="s">
        <v>1535</v>
      </c>
    </row>
    <row r="520" spans="2:15">
      <c r="B520">
        <v>101798</v>
      </c>
      <c r="C520" t="s">
        <v>641</v>
      </c>
      <c r="D520" t="s">
        <v>1537</v>
      </c>
      <c r="E520" s="52" t="s">
        <v>16</v>
      </c>
      <c r="F520" t="s">
        <v>17</v>
      </c>
      <c r="G520" s="56">
        <v>45772</v>
      </c>
      <c r="H520" s="56">
        <v>45749</v>
      </c>
      <c r="I520" s="57">
        <v>23</v>
      </c>
      <c r="J520" t="s">
        <v>18</v>
      </c>
      <c r="K520" t="s">
        <v>1538</v>
      </c>
      <c r="L520" s="69">
        <v>720993385</v>
      </c>
      <c r="M520" t="s">
        <v>1539</v>
      </c>
      <c r="N520" s="56">
        <v>45719</v>
      </c>
      <c r="O520" t="s">
        <v>1538</v>
      </c>
    </row>
    <row r="521" spans="2:15">
      <c r="B521">
        <v>101687</v>
      </c>
      <c r="C521" t="s">
        <v>1540</v>
      </c>
      <c r="D521" t="s">
        <v>1541</v>
      </c>
      <c r="E521" s="52" t="s">
        <v>117</v>
      </c>
      <c r="F521" t="s">
        <v>1542</v>
      </c>
      <c r="G521" s="56">
        <v>45775</v>
      </c>
      <c r="H521" s="56">
        <v>45718</v>
      </c>
      <c r="I521" s="57">
        <v>-45</v>
      </c>
      <c r="J521" t="s">
        <v>18</v>
      </c>
      <c r="K521" t="s">
        <v>1136</v>
      </c>
      <c r="L521" s="69">
        <v>156960</v>
      </c>
      <c r="M521" t="s">
        <v>1542</v>
      </c>
      <c r="N521" s="56">
        <v>45688</v>
      </c>
      <c r="O521" t="s">
        <v>1136</v>
      </c>
    </row>
    <row r="522" spans="2:15">
      <c r="B522">
        <v>101901</v>
      </c>
      <c r="C522" t="s">
        <v>1248</v>
      </c>
      <c r="D522" t="s">
        <v>1543</v>
      </c>
      <c r="E522" s="52" t="s">
        <v>117</v>
      </c>
      <c r="F522" t="s">
        <v>1544</v>
      </c>
      <c r="G522" s="56">
        <v>45775</v>
      </c>
      <c r="H522" s="56">
        <v>45716</v>
      </c>
      <c r="I522" s="57">
        <v>-7</v>
      </c>
      <c r="J522" t="s">
        <v>18</v>
      </c>
      <c r="K522" t="s">
        <v>1050</v>
      </c>
      <c r="L522" s="69">
        <v>272500</v>
      </c>
      <c r="M522" t="s">
        <v>1544</v>
      </c>
      <c r="N522" s="56">
        <v>45716</v>
      </c>
      <c r="O522" t="s">
        <v>1050</v>
      </c>
    </row>
    <row r="523" spans="2:15">
      <c r="B523">
        <v>100000</v>
      </c>
      <c r="C523" t="s">
        <v>226</v>
      </c>
      <c r="D523" t="s">
        <v>1545</v>
      </c>
      <c r="E523" s="52" t="s">
        <v>16</v>
      </c>
      <c r="F523" t="s">
        <v>17</v>
      </c>
      <c r="G523" s="56">
        <v>45775</v>
      </c>
      <c r="H523" s="56">
        <v>45777</v>
      </c>
      <c r="I523" s="57">
        <v>-2</v>
      </c>
      <c r="J523" t="s">
        <v>18</v>
      </c>
      <c r="K523" t="s">
        <v>1292</v>
      </c>
      <c r="L523" s="69">
        <v>310300</v>
      </c>
      <c r="M523" t="s">
        <v>1487</v>
      </c>
      <c r="N523" s="56">
        <v>45747</v>
      </c>
      <c r="O523" t="s">
        <v>1292</v>
      </c>
    </row>
    <row r="524" spans="2:15">
      <c r="B524">
        <v>101521</v>
      </c>
      <c r="C524" t="s">
        <v>1546</v>
      </c>
      <c r="D524" t="s">
        <v>1547</v>
      </c>
      <c r="E524" s="52" t="s">
        <v>117</v>
      </c>
      <c r="F524" t="s">
        <v>1548</v>
      </c>
      <c r="G524" s="56">
        <v>45775</v>
      </c>
      <c r="H524" s="56">
        <v>45746</v>
      </c>
      <c r="I524" s="57">
        <v>-34</v>
      </c>
      <c r="J524" t="s">
        <v>18</v>
      </c>
      <c r="K524" t="s">
        <v>1156</v>
      </c>
      <c r="L524" s="69">
        <v>366240</v>
      </c>
      <c r="M524" t="s">
        <v>1548</v>
      </c>
      <c r="N524" s="56">
        <v>45716</v>
      </c>
      <c r="O524" t="s">
        <v>1156</v>
      </c>
    </row>
    <row r="525" spans="2:15">
      <c r="B525">
        <v>100137</v>
      </c>
      <c r="C525" t="s">
        <v>33</v>
      </c>
      <c r="D525" t="s">
        <v>1549</v>
      </c>
      <c r="E525" s="52" t="s">
        <v>117</v>
      </c>
      <c r="F525" t="s">
        <v>1550</v>
      </c>
      <c r="G525" s="56">
        <v>45775</v>
      </c>
      <c r="H525" s="56">
        <v>45718</v>
      </c>
      <c r="I525" s="57">
        <v>-13</v>
      </c>
      <c r="J525" t="s">
        <v>18</v>
      </c>
      <c r="K525" t="s">
        <v>1064</v>
      </c>
      <c r="L525" s="69">
        <v>418430</v>
      </c>
      <c r="M525" t="s">
        <v>1550</v>
      </c>
      <c r="N525" s="56">
        <v>45688</v>
      </c>
      <c r="O525" t="s">
        <v>1064</v>
      </c>
    </row>
    <row r="526" spans="2:15">
      <c r="B526">
        <v>100137</v>
      </c>
      <c r="C526" t="s">
        <v>33</v>
      </c>
      <c r="D526" t="s">
        <v>1551</v>
      </c>
      <c r="E526" s="52" t="s">
        <v>117</v>
      </c>
      <c r="F526" t="s">
        <v>1552</v>
      </c>
      <c r="G526" s="56">
        <v>45775</v>
      </c>
      <c r="H526" s="56">
        <v>45777</v>
      </c>
      <c r="I526" s="57">
        <v>-5</v>
      </c>
      <c r="J526" t="s">
        <v>18</v>
      </c>
      <c r="K526" t="s">
        <v>1553</v>
      </c>
      <c r="L526" s="69">
        <v>418430</v>
      </c>
      <c r="M526" t="s">
        <v>1552</v>
      </c>
      <c r="N526" s="56">
        <v>45747</v>
      </c>
      <c r="O526" t="s">
        <v>1553</v>
      </c>
    </row>
    <row r="527" spans="2:15">
      <c r="B527">
        <v>101900</v>
      </c>
      <c r="C527" t="s">
        <v>1554</v>
      </c>
      <c r="D527" t="s">
        <v>1555</v>
      </c>
      <c r="E527" s="52" t="s">
        <v>117</v>
      </c>
      <c r="F527" t="s">
        <v>1556</v>
      </c>
      <c r="G527" s="56">
        <v>45775</v>
      </c>
      <c r="H527" s="56">
        <v>45716</v>
      </c>
      <c r="I527" s="57">
        <v>-24</v>
      </c>
      <c r="J527" t="s">
        <v>18</v>
      </c>
      <c r="K527" t="s">
        <v>1557</v>
      </c>
      <c r="L527" s="69">
        <v>562440</v>
      </c>
      <c r="M527" t="s">
        <v>1556</v>
      </c>
      <c r="N527" s="56">
        <v>45716</v>
      </c>
      <c r="O527" t="s">
        <v>1557</v>
      </c>
    </row>
    <row r="528" spans="2:15">
      <c r="B528">
        <v>101532</v>
      </c>
      <c r="C528" t="s">
        <v>800</v>
      </c>
      <c r="D528" t="s">
        <v>1558</v>
      </c>
      <c r="E528" s="52" t="s">
        <v>117</v>
      </c>
      <c r="F528" t="s">
        <v>1559</v>
      </c>
      <c r="G528" s="56">
        <v>45775</v>
      </c>
      <c r="H528" s="56">
        <v>45716</v>
      </c>
      <c r="I528" s="57">
        <v>-24</v>
      </c>
      <c r="J528" t="s">
        <v>18</v>
      </c>
      <c r="K528" t="s">
        <v>1153</v>
      </c>
      <c r="L528" s="69">
        <v>1164120</v>
      </c>
      <c r="M528" t="s">
        <v>1559</v>
      </c>
      <c r="N528" s="56">
        <v>45716</v>
      </c>
      <c r="O528" t="s">
        <v>1153</v>
      </c>
    </row>
    <row r="529" spans="2:15">
      <c r="B529">
        <v>101878</v>
      </c>
      <c r="C529" t="s">
        <v>789</v>
      </c>
      <c r="D529" t="s">
        <v>1560</v>
      </c>
      <c r="E529" s="52" t="s">
        <v>117</v>
      </c>
      <c r="F529" t="s">
        <v>1559</v>
      </c>
      <c r="G529" s="56">
        <v>45775</v>
      </c>
      <c r="H529" s="56">
        <v>45716</v>
      </c>
      <c r="I529" s="57">
        <v>-14</v>
      </c>
      <c r="J529" t="s">
        <v>18</v>
      </c>
      <c r="K529" t="s">
        <v>1002</v>
      </c>
      <c r="L529" s="69">
        <v>1552160</v>
      </c>
      <c r="M529" t="s">
        <v>1559</v>
      </c>
      <c r="N529" s="56">
        <v>45716</v>
      </c>
      <c r="O529" t="s">
        <v>1002</v>
      </c>
    </row>
    <row r="530" spans="2:15">
      <c r="B530">
        <v>101902</v>
      </c>
      <c r="C530" t="s">
        <v>1561</v>
      </c>
      <c r="D530" t="s">
        <v>1562</v>
      </c>
      <c r="E530" s="52" t="s">
        <v>117</v>
      </c>
      <c r="F530" t="s">
        <v>1563</v>
      </c>
      <c r="G530" s="56">
        <v>45775</v>
      </c>
      <c r="H530" s="56">
        <v>45716</v>
      </c>
      <c r="I530" s="57">
        <v>-18</v>
      </c>
      <c r="J530" t="s">
        <v>18</v>
      </c>
      <c r="K530" t="s">
        <v>1564</v>
      </c>
      <c r="L530" s="69">
        <v>2602920</v>
      </c>
      <c r="M530" t="s">
        <v>1563</v>
      </c>
      <c r="N530" s="56">
        <v>45716</v>
      </c>
      <c r="O530" t="s">
        <v>1564</v>
      </c>
    </row>
    <row r="531" spans="2:15">
      <c r="B531">
        <v>101697</v>
      </c>
      <c r="C531" t="s">
        <v>139</v>
      </c>
      <c r="D531" t="s">
        <v>1565</v>
      </c>
      <c r="E531" s="52" t="s">
        <v>117</v>
      </c>
      <c r="F531" t="s">
        <v>1566</v>
      </c>
      <c r="G531" s="56">
        <v>45775</v>
      </c>
      <c r="H531" s="56">
        <v>45718</v>
      </c>
      <c r="I531" s="57">
        <v>57</v>
      </c>
      <c r="J531" t="s">
        <v>18</v>
      </c>
      <c r="K531" t="s">
        <v>1567</v>
      </c>
      <c r="L531" s="69">
        <v>14377100</v>
      </c>
      <c r="M531" t="s">
        <v>444</v>
      </c>
      <c r="N531" s="56">
        <v>45688</v>
      </c>
      <c r="O531" t="s">
        <v>1567</v>
      </c>
    </row>
    <row r="532" spans="2:15">
      <c r="B532">
        <v>100137</v>
      </c>
      <c r="C532" t="s">
        <v>33</v>
      </c>
      <c r="D532" t="s">
        <v>1568</v>
      </c>
      <c r="E532" s="52" t="s">
        <v>117</v>
      </c>
      <c r="F532" t="s">
        <v>1569</v>
      </c>
      <c r="G532" s="56">
        <v>45775</v>
      </c>
      <c r="H532" s="56">
        <v>45046</v>
      </c>
      <c r="I532" s="57">
        <v>723</v>
      </c>
      <c r="J532" t="s">
        <v>18</v>
      </c>
      <c r="K532" t="s">
        <v>1514</v>
      </c>
      <c r="L532" s="69">
        <v>204617962</v>
      </c>
      <c r="M532" t="s">
        <v>1569</v>
      </c>
      <c r="N532" s="56">
        <v>45016</v>
      </c>
      <c r="O532" t="s">
        <v>1514</v>
      </c>
    </row>
    <row r="533" spans="2:15">
      <c r="B533">
        <v>100137</v>
      </c>
      <c r="C533" t="s">
        <v>33</v>
      </c>
      <c r="D533" t="s">
        <v>1570</v>
      </c>
      <c r="E533" s="52" t="s">
        <v>117</v>
      </c>
      <c r="F533" t="s">
        <v>1571</v>
      </c>
      <c r="G533" s="56">
        <v>45775</v>
      </c>
      <c r="H533" s="56">
        <v>44835</v>
      </c>
      <c r="I533" s="57">
        <v>937</v>
      </c>
      <c r="J533" t="s">
        <v>18</v>
      </c>
      <c r="K533" t="s">
        <v>1572</v>
      </c>
      <c r="L533" s="69">
        <v>617664524</v>
      </c>
      <c r="M533" t="s">
        <v>1573</v>
      </c>
      <c r="N533" s="56">
        <v>44805</v>
      </c>
      <c r="O533" t="s">
        <v>1572</v>
      </c>
    </row>
    <row r="534" spans="2:15">
      <c r="B534">
        <v>100137</v>
      </c>
      <c r="C534" t="s">
        <v>33</v>
      </c>
      <c r="D534" t="s">
        <v>1574</v>
      </c>
      <c r="E534" s="52" t="s">
        <v>117</v>
      </c>
      <c r="F534" t="s">
        <v>1575</v>
      </c>
      <c r="G534" s="56">
        <v>45775</v>
      </c>
      <c r="H534" s="56">
        <v>44914</v>
      </c>
      <c r="I534" s="57">
        <v>856</v>
      </c>
      <c r="J534" t="s">
        <v>18</v>
      </c>
      <c r="K534" t="s">
        <v>1576</v>
      </c>
      <c r="L534" s="69">
        <v>703415971</v>
      </c>
      <c r="M534" t="s">
        <v>1575</v>
      </c>
      <c r="N534" s="56">
        <v>44914</v>
      </c>
      <c r="O534" t="s">
        <v>959</v>
      </c>
    </row>
    <row r="535" spans="2:15">
      <c r="B535">
        <v>100137</v>
      </c>
      <c r="C535" t="s">
        <v>33</v>
      </c>
      <c r="D535" t="s">
        <v>1577</v>
      </c>
      <c r="E535" s="52" t="s">
        <v>117</v>
      </c>
      <c r="F535" t="s">
        <v>1578</v>
      </c>
      <c r="G535" s="56">
        <v>45775</v>
      </c>
      <c r="H535" s="56">
        <v>44467</v>
      </c>
      <c r="I535" s="57">
        <v>1305</v>
      </c>
      <c r="J535" t="s">
        <v>18</v>
      </c>
      <c r="K535" t="s">
        <v>1579</v>
      </c>
      <c r="L535" s="69">
        <v>6121346113</v>
      </c>
      <c r="M535" t="s">
        <v>1580</v>
      </c>
      <c r="N535" s="56">
        <v>44467</v>
      </c>
      <c r="O535" t="s">
        <v>1581</v>
      </c>
    </row>
    <row r="536" spans="2:15">
      <c r="B536">
        <v>100137</v>
      </c>
      <c r="C536" t="s">
        <v>33</v>
      </c>
      <c r="D536" t="s">
        <v>1582</v>
      </c>
      <c r="E536" s="52" t="s">
        <v>35</v>
      </c>
      <c r="F536" t="s">
        <v>1132</v>
      </c>
      <c r="G536" s="56">
        <v>45775</v>
      </c>
      <c r="H536" s="56">
        <v>45758</v>
      </c>
      <c r="I536" s="57">
        <v>17</v>
      </c>
      <c r="J536" t="s">
        <v>18</v>
      </c>
      <c r="K536" t="s">
        <v>1385</v>
      </c>
      <c r="L536" s="69">
        <v>10000000000</v>
      </c>
      <c r="M536" t="s">
        <v>38</v>
      </c>
      <c r="N536" s="56">
        <v>45758</v>
      </c>
      <c r="O536" t="s">
        <v>39</v>
      </c>
    </row>
    <row r="537" spans="2:15">
      <c r="B537">
        <v>100001</v>
      </c>
      <c r="C537" t="s">
        <v>230</v>
      </c>
      <c r="D537" t="s">
        <v>1583</v>
      </c>
      <c r="E537" s="52" t="s">
        <v>16</v>
      </c>
      <c r="F537" t="s">
        <v>17</v>
      </c>
      <c r="G537" s="56">
        <v>45776</v>
      </c>
      <c r="H537" s="56">
        <v>45746</v>
      </c>
      <c r="I537" s="57">
        <v>30</v>
      </c>
      <c r="J537" t="s">
        <v>18</v>
      </c>
      <c r="K537" t="s">
        <v>1584</v>
      </c>
      <c r="L537" s="69">
        <v>367194</v>
      </c>
      <c r="M537" t="s">
        <v>1520</v>
      </c>
      <c r="N537" s="56">
        <v>45716</v>
      </c>
      <c r="O537" t="s">
        <v>1584</v>
      </c>
    </row>
    <row r="538" spans="2:15">
      <c r="B538">
        <v>100003</v>
      </c>
      <c r="C538" t="s">
        <v>333</v>
      </c>
      <c r="D538" t="s">
        <v>1585</v>
      </c>
      <c r="E538" s="52" t="s">
        <v>117</v>
      </c>
      <c r="F538" t="s">
        <v>1586</v>
      </c>
      <c r="G538" s="56">
        <v>45776</v>
      </c>
      <c r="H538" s="56">
        <v>45777</v>
      </c>
      <c r="I538" s="57">
        <v>-1</v>
      </c>
      <c r="J538" t="s">
        <v>18</v>
      </c>
      <c r="K538" t="s">
        <v>914</v>
      </c>
      <c r="L538" s="69">
        <v>460100</v>
      </c>
      <c r="M538" t="s">
        <v>1487</v>
      </c>
      <c r="N538" s="56">
        <v>45747</v>
      </c>
      <c r="O538" t="s">
        <v>914</v>
      </c>
    </row>
    <row r="539" spans="2:15">
      <c r="B539">
        <v>100001</v>
      </c>
      <c r="C539" t="s">
        <v>230</v>
      </c>
      <c r="D539" t="s">
        <v>1587</v>
      </c>
      <c r="E539" s="52" t="s">
        <v>16</v>
      </c>
      <c r="F539" t="s">
        <v>17</v>
      </c>
      <c r="G539" s="56">
        <v>45776</v>
      </c>
      <c r="H539" s="56">
        <v>45777</v>
      </c>
      <c r="I539" s="57">
        <v>-1</v>
      </c>
      <c r="J539" t="s">
        <v>18</v>
      </c>
      <c r="K539" t="s">
        <v>1307</v>
      </c>
      <c r="L539" s="69">
        <v>4323870</v>
      </c>
      <c r="M539" t="s">
        <v>1487</v>
      </c>
      <c r="N539" s="56">
        <v>45747</v>
      </c>
      <c r="O539" t="s">
        <v>1307</v>
      </c>
    </row>
    <row r="540" spans="2:15">
      <c r="B540">
        <v>100672</v>
      </c>
      <c r="C540" t="s">
        <v>144</v>
      </c>
      <c r="D540" t="s">
        <v>1588</v>
      </c>
      <c r="E540" s="52" t="s">
        <v>117</v>
      </c>
      <c r="F540" t="s">
        <v>1589</v>
      </c>
      <c r="G540" s="56">
        <v>45776</v>
      </c>
      <c r="H540" s="56">
        <v>45695</v>
      </c>
      <c r="I540" s="57">
        <v>81</v>
      </c>
      <c r="J540" t="s">
        <v>18</v>
      </c>
      <c r="K540" t="s">
        <v>1191</v>
      </c>
      <c r="L540" s="69">
        <v>10000000</v>
      </c>
      <c r="M540" t="s">
        <v>911</v>
      </c>
      <c r="N540" s="56">
        <v>45695</v>
      </c>
      <c r="O540" t="s">
        <v>149</v>
      </c>
    </row>
    <row r="541" spans="2:15">
      <c r="B541">
        <v>100001</v>
      </c>
      <c r="C541" t="s">
        <v>230</v>
      </c>
      <c r="D541" t="s">
        <v>1590</v>
      </c>
      <c r="E541" s="52" t="s">
        <v>16</v>
      </c>
      <c r="F541" t="s">
        <v>17</v>
      </c>
      <c r="G541" s="56">
        <v>45776</v>
      </c>
      <c r="H541" s="56">
        <v>45777</v>
      </c>
      <c r="I541" s="57">
        <v>-1</v>
      </c>
      <c r="J541" t="s">
        <v>18</v>
      </c>
      <c r="K541" t="s">
        <v>1591</v>
      </c>
      <c r="L541" s="69">
        <v>13072847</v>
      </c>
      <c r="M541" t="s">
        <v>1592</v>
      </c>
      <c r="N541" s="56">
        <v>45747</v>
      </c>
      <c r="O541" t="s">
        <v>1591</v>
      </c>
    </row>
    <row r="542" spans="2:15">
      <c r="B542">
        <v>101539</v>
      </c>
      <c r="C542" t="s">
        <v>40</v>
      </c>
      <c r="D542" t="s">
        <v>1593</v>
      </c>
      <c r="E542" s="52" t="s">
        <v>42</v>
      </c>
      <c r="F542" t="s">
        <v>40</v>
      </c>
      <c r="G542" s="56">
        <v>45776</v>
      </c>
      <c r="H542" s="56">
        <v>45560</v>
      </c>
      <c r="I542" s="57">
        <v>216</v>
      </c>
      <c r="J542" t="s">
        <v>18</v>
      </c>
      <c r="K542" t="s">
        <v>1594</v>
      </c>
      <c r="L542" s="69">
        <v>43676004</v>
      </c>
      <c r="M542" t="s">
        <v>1595</v>
      </c>
      <c r="N542" s="56">
        <v>45560</v>
      </c>
      <c r="O542" t="s">
        <v>1596</v>
      </c>
    </row>
    <row r="543" spans="2:15">
      <c r="B543">
        <v>100001</v>
      </c>
      <c r="C543" t="s">
        <v>230</v>
      </c>
      <c r="D543" t="s">
        <v>1597</v>
      </c>
      <c r="E543" s="52" t="s">
        <v>16</v>
      </c>
      <c r="F543" t="s">
        <v>17</v>
      </c>
      <c r="G543" s="56">
        <v>45776</v>
      </c>
      <c r="H543" s="56">
        <v>45746</v>
      </c>
      <c r="I543" s="57">
        <v>30</v>
      </c>
      <c r="J543" t="s">
        <v>18</v>
      </c>
      <c r="K543" t="s">
        <v>1339</v>
      </c>
      <c r="L543" s="69">
        <v>61105000</v>
      </c>
      <c r="M543" t="s">
        <v>1598</v>
      </c>
      <c r="N543" s="56">
        <v>45716</v>
      </c>
      <c r="O543" t="s">
        <v>1339</v>
      </c>
    </row>
    <row r="544" spans="2:15">
      <c r="B544">
        <v>101521</v>
      </c>
      <c r="C544" t="s">
        <v>1546</v>
      </c>
      <c r="D544" t="s">
        <v>1599</v>
      </c>
      <c r="E544" s="52" t="s">
        <v>117</v>
      </c>
      <c r="F544" t="s">
        <v>1600</v>
      </c>
      <c r="G544" s="56">
        <v>45777</v>
      </c>
      <c r="H544" s="56">
        <v>45807</v>
      </c>
      <c r="I544" s="57">
        <v>-43</v>
      </c>
      <c r="J544" t="s">
        <v>18</v>
      </c>
      <c r="K544" t="s">
        <v>1601</v>
      </c>
      <c r="L544" s="69">
        <v>183120</v>
      </c>
      <c r="M544" t="s">
        <v>1602</v>
      </c>
      <c r="N544" s="56">
        <v>45777</v>
      </c>
      <c r="O544" t="s">
        <v>1601</v>
      </c>
    </row>
    <row r="545" spans="2:15">
      <c r="B545">
        <v>100012</v>
      </c>
      <c r="C545" t="s">
        <v>1603</v>
      </c>
      <c r="D545" t="s">
        <v>1604</v>
      </c>
      <c r="E545" s="52" t="s">
        <v>1605</v>
      </c>
      <c r="F545" t="s">
        <v>1606</v>
      </c>
      <c r="G545" s="56">
        <v>45777</v>
      </c>
      <c r="H545" s="56">
        <v>45473</v>
      </c>
      <c r="I545" s="57">
        <v>304</v>
      </c>
      <c r="J545" t="s">
        <v>18</v>
      </c>
      <c r="K545" t="s">
        <v>400</v>
      </c>
      <c r="L545" s="69">
        <v>1097046</v>
      </c>
      <c r="M545" t="s">
        <v>1607</v>
      </c>
      <c r="N545" s="56">
        <v>45443</v>
      </c>
      <c r="O545" t="s">
        <v>400</v>
      </c>
    </row>
    <row r="546" spans="2:15">
      <c r="B546">
        <v>100012</v>
      </c>
      <c r="C546" t="s">
        <v>1603</v>
      </c>
      <c r="D546" t="s">
        <v>1604</v>
      </c>
      <c r="E546" s="52" t="s">
        <v>1605</v>
      </c>
      <c r="F546" t="s">
        <v>1606</v>
      </c>
      <c r="G546" s="56">
        <v>45777</v>
      </c>
      <c r="H546" s="56">
        <v>45381</v>
      </c>
      <c r="I546" s="57">
        <v>396</v>
      </c>
      <c r="J546" t="s">
        <v>18</v>
      </c>
      <c r="K546" t="s">
        <v>1054</v>
      </c>
      <c r="L546" s="69">
        <v>1536695</v>
      </c>
      <c r="M546" t="s">
        <v>1608</v>
      </c>
      <c r="N546" s="56">
        <v>45351</v>
      </c>
      <c r="O546" t="s">
        <v>1054</v>
      </c>
    </row>
    <row r="547" spans="2:15">
      <c r="B547">
        <v>100142</v>
      </c>
      <c r="C547" t="s">
        <v>370</v>
      </c>
      <c r="D547" t="s">
        <v>1609</v>
      </c>
      <c r="E547" s="52" t="s">
        <v>117</v>
      </c>
      <c r="F547" t="s">
        <v>1610</v>
      </c>
      <c r="G547" s="56">
        <v>45777</v>
      </c>
      <c r="H547" s="56">
        <v>45778</v>
      </c>
      <c r="I547" s="57">
        <v>-1</v>
      </c>
      <c r="J547" t="s">
        <v>18</v>
      </c>
      <c r="K547" t="s">
        <v>1404</v>
      </c>
      <c r="L547" s="69">
        <v>1739929</v>
      </c>
      <c r="M547" t="s">
        <v>1611</v>
      </c>
      <c r="N547" s="56">
        <v>45748</v>
      </c>
      <c r="O547" t="s">
        <v>1404</v>
      </c>
    </row>
    <row r="548" spans="2:15">
      <c r="B548">
        <v>100129</v>
      </c>
      <c r="C548" t="s">
        <v>1259</v>
      </c>
      <c r="D548" t="s">
        <v>1612</v>
      </c>
      <c r="E548" s="52" t="s">
        <v>117</v>
      </c>
      <c r="G548" s="56">
        <v>45777</v>
      </c>
      <c r="H548" s="56">
        <v>45807</v>
      </c>
      <c r="I548" s="57">
        <v>-50</v>
      </c>
      <c r="J548" t="s">
        <v>18</v>
      </c>
      <c r="K548" t="s">
        <v>195</v>
      </c>
      <c r="L548" s="69">
        <v>1874800</v>
      </c>
      <c r="M548" t="s">
        <v>1613</v>
      </c>
      <c r="N548" s="56">
        <v>45777</v>
      </c>
      <c r="O548" t="s">
        <v>195</v>
      </c>
    </row>
    <row r="549" spans="2:15">
      <c r="B549">
        <v>100012</v>
      </c>
      <c r="C549" t="s">
        <v>1603</v>
      </c>
      <c r="D549" t="s">
        <v>1604</v>
      </c>
      <c r="E549" s="52" t="s">
        <v>1605</v>
      </c>
      <c r="F549" t="s">
        <v>1606</v>
      </c>
      <c r="G549" s="56">
        <v>45777</v>
      </c>
      <c r="H549" s="56">
        <v>45595</v>
      </c>
      <c r="I549" s="57">
        <v>182</v>
      </c>
      <c r="J549" t="s">
        <v>18</v>
      </c>
      <c r="K549" t="s">
        <v>1498</v>
      </c>
      <c r="L549" s="69">
        <v>2292600</v>
      </c>
      <c r="M549" t="s">
        <v>1614</v>
      </c>
      <c r="N549" s="56">
        <v>45565</v>
      </c>
      <c r="O549" t="s">
        <v>1498</v>
      </c>
    </row>
    <row r="550" spans="2:15">
      <c r="B550">
        <v>100012</v>
      </c>
      <c r="C550" t="s">
        <v>1603</v>
      </c>
      <c r="D550" t="s">
        <v>1604</v>
      </c>
      <c r="E550" s="52" t="s">
        <v>1605</v>
      </c>
      <c r="F550" t="s">
        <v>1606</v>
      </c>
      <c r="G550" s="56">
        <v>45777</v>
      </c>
      <c r="H550" s="56">
        <v>45503</v>
      </c>
      <c r="I550" s="57">
        <v>274</v>
      </c>
      <c r="J550" t="s">
        <v>18</v>
      </c>
      <c r="K550" t="s">
        <v>1615</v>
      </c>
      <c r="L550" s="69">
        <v>2389033</v>
      </c>
      <c r="M550" t="s">
        <v>1616</v>
      </c>
      <c r="N550" s="56">
        <v>45473</v>
      </c>
      <c r="O550" t="s">
        <v>1615</v>
      </c>
    </row>
    <row r="551" spans="2:15">
      <c r="B551">
        <v>100012</v>
      </c>
      <c r="C551" t="s">
        <v>1603</v>
      </c>
      <c r="D551" t="s">
        <v>1604</v>
      </c>
      <c r="E551" s="52" t="s">
        <v>1605</v>
      </c>
      <c r="F551" t="s">
        <v>1606</v>
      </c>
      <c r="G551" s="56">
        <v>45777</v>
      </c>
      <c r="H551" s="56">
        <v>45534</v>
      </c>
      <c r="I551" s="57">
        <v>243</v>
      </c>
      <c r="J551" t="s">
        <v>18</v>
      </c>
      <c r="K551" t="s">
        <v>101</v>
      </c>
      <c r="L551" s="69">
        <v>2596414</v>
      </c>
      <c r="M551" t="s">
        <v>1617</v>
      </c>
      <c r="N551" s="56">
        <v>45504</v>
      </c>
      <c r="O551" t="s">
        <v>101</v>
      </c>
    </row>
    <row r="552" spans="2:15">
      <c r="B552">
        <v>100012</v>
      </c>
      <c r="C552" t="s">
        <v>1603</v>
      </c>
      <c r="D552" t="s">
        <v>1604</v>
      </c>
      <c r="E552" s="52" t="s">
        <v>1605</v>
      </c>
      <c r="F552" t="s">
        <v>1606</v>
      </c>
      <c r="G552" s="56">
        <v>45777</v>
      </c>
      <c r="H552" s="56">
        <v>45687</v>
      </c>
      <c r="I552" s="57">
        <v>90</v>
      </c>
      <c r="J552" t="s">
        <v>18</v>
      </c>
      <c r="K552" t="s">
        <v>1618</v>
      </c>
      <c r="L552" s="69">
        <v>2904789</v>
      </c>
      <c r="M552" t="s">
        <v>1619</v>
      </c>
      <c r="N552" s="56">
        <v>45657</v>
      </c>
      <c r="O552" t="s">
        <v>1618</v>
      </c>
    </row>
    <row r="553" spans="2:15">
      <c r="B553">
        <v>100012</v>
      </c>
      <c r="C553" t="s">
        <v>1603</v>
      </c>
      <c r="D553" t="s">
        <v>1604</v>
      </c>
      <c r="E553" s="52" t="s">
        <v>1605</v>
      </c>
      <c r="F553" t="s">
        <v>1606</v>
      </c>
      <c r="G553" s="56">
        <v>45777</v>
      </c>
      <c r="H553" s="56">
        <v>45626</v>
      </c>
      <c r="I553" s="57">
        <v>151</v>
      </c>
      <c r="J553" t="s">
        <v>18</v>
      </c>
      <c r="K553" t="s">
        <v>1620</v>
      </c>
      <c r="L553" s="69">
        <v>3141826</v>
      </c>
      <c r="M553" t="s">
        <v>1621</v>
      </c>
      <c r="N553" s="56">
        <v>45596</v>
      </c>
      <c r="O553" t="s">
        <v>1620</v>
      </c>
    </row>
    <row r="554" spans="2:15">
      <c r="B554">
        <v>100012</v>
      </c>
      <c r="C554" t="s">
        <v>1603</v>
      </c>
      <c r="D554" t="s">
        <v>1604</v>
      </c>
      <c r="E554" s="52" t="s">
        <v>1605</v>
      </c>
      <c r="F554" t="s">
        <v>1606</v>
      </c>
      <c r="G554" s="56">
        <v>45777</v>
      </c>
      <c r="H554" s="56">
        <v>45565</v>
      </c>
      <c r="I554" s="57">
        <v>212</v>
      </c>
      <c r="J554" t="s">
        <v>18</v>
      </c>
      <c r="K554" t="s">
        <v>1622</v>
      </c>
      <c r="L554" s="69">
        <v>3284920</v>
      </c>
      <c r="M554" t="s">
        <v>1623</v>
      </c>
      <c r="N554" s="56">
        <v>45535</v>
      </c>
      <c r="O554" t="s">
        <v>1622</v>
      </c>
    </row>
    <row r="555" spans="2:15">
      <c r="B555">
        <v>100012</v>
      </c>
      <c r="C555" t="s">
        <v>1603</v>
      </c>
      <c r="D555" t="s">
        <v>1604</v>
      </c>
      <c r="E555" s="52" t="s">
        <v>1605</v>
      </c>
      <c r="F555" t="s">
        <v>1606</v>
      </c>
      <c r="G555" s="56">
        <v>45777</v>
      </c>
      <c r="H555" s="56">
        <v>45442</v>
      </c>
      <c r="I555" s="57">
        <v>335</v>
      </c>
      <c r="J555" t="s">
        <v>18</v>
      </c>
      <c r="K555" t="s">
        <v>1624</v>
      </c>
      <c r="L555" s="69">
        <v>3994163</v>
      </c>
      <c r="M555" t="s">
        <v>1625</v>
      </c>
      <c r="N555" s="56">
        <v>45412</v>
      </c>
      <c r="O555" t="s">
        <v>1624</v>
      </c>
    </row>
    <row r="556" spans="2:15">
      <c r="B556">
        <v>100012</v>
      </c>
      <c r="C556" t="s">
        <v>1603</v>
      </c>
      <c r="D556" t="s">
        <v>1604</v>
      </c>
      <c r="E556" s="52" t="s">
        <v>1605</v>
      </c>
      <c r="F556" t="s">
        <v>1606</v>
      </c>
      <c r="G556" s="56">
        <v>45777</v>
      </c>
      <c r="H556" s="56">
        <v>45412</v>
      </c>
      <c r="I556" s="57">
        <v>365</v>
      </c>
      <c r="J556" t="s">
        <v>18</v>
      </c>
      <c r="K556" t="s">
        <v>945</v>
      </c>
      <c r="L556" s="69">
        <v>5448943</v>
      </c>
      <c r="M556" t="s">
        <v>1626</v>
      </c>
      <c r="N556" s="56">
        <v>45382</v>
      </c>
      <c r="O556" t="s">
        <v>945</v>
      </c>
    </row>
    <row r="557" spans="2:15">
      <c r="B557">
        <v>100012</v>
      </c>
      <c r="C557" t="s">
        <v>1603</v>
      </c>
      <c r="D557" t="s">
        <v>1627</v>
      </c>
      <c r="E557" s="52" t="s">
        <v>1605</v>
      </c>
      <c r="F557" t="s">
        <v>1606</v>
      </c>
      <c r="G557" s="56">
        <v>45777</v>
      </c>
      <c r="H557" s="56">
        <v>45718</v>
      </c>
      <c r="I557" s="57">
        <v>59</v>
      </c>
      <c r="J557" t="s">
        <v>18</v>
      </c>
      <c r="K557" t="s">
        <v>1628</v>
      </c>
      <c r="L557" s="69">
        <v>6818040</v>
      </c>
      <c r="M557" t="s">
        <v>743</v>
      </c>
      <c r="N557" s="56">
        <v>45688</v>
      </c>
      <c r="O557" t="s">
        <v>1628</v>
      </c>
    </row>
    <row r="558" spans="2:15">
      <c r="B558">
        <v>100012</v>
      </c>
      <c r="C558" t="s">
        <v>1603</v>
      </c>
      <c r="D558" t="s">
        <v>1604</v>
      </c>
      <c r="E558" s="52" t="s">
        <v>1605</v>
      </c>
      <c r="F558" t="s">
        <v>1606</v>
      </c>
      <c r="G558" s="56">
        <v>45777</v>
      </c>
      <c r="H558" s="56">
        <v>45565</v>
      </c>
      <c r="I558" s="57">
        <v>212</v>
      </c>
      <c r="J558" t="s">
        <v>18</v>
      </c>
      <c r="K558" t="s">
        <v>93</v>
      </c>
      <c r="L558" s="69">
        <v>6935016</v>
      </c>
      <c r="M558" t="s">
        <v>1629</v>
      </c>
      <c r="N558" s="56">
        <v>45535</v>
      </c>
      <c r="O558" t="s">
        <v>93</v>
      </c>
    </row>
    <row r="559" spans="2:15">
      <c r="B559">
        <v>100012</v>
      </c>
      <c r="C559" t="s">
        <v>1603</v>
      </c>
      <c r="D559" t="s">
        <v>1627</v>
      </c>
      <c r="E559" s="52" t="s">
        <v>1605</v>
      </c>
      <c r="F559" t="s">
        <v>1606</v>
      </c>
      <c r="G559" s="56">
        <v>45777</v>
      </c>
      <c r="H559" s="56">
        <v>45687</v>
      </c>
      <c r="I559" s="57">
        <v>90</v>
      </c>
      <c r="J559" t="s">
        <v>18</v>
      </c>
      <c r="K559" t="s">
        <v>1630</v>
      </c>
      <c r="L559" s="69">
        <v>7126200</v>
      </c>
      <c r="M559" t="s">
        <v>229</v>
      </c>
      <c r="N559" s="56">
        <v>45657</v>
      </c>
      <c r="O559" t="s">
        <v>1630</v>
      </c>
    </row>
    <row r="560" spans="2:15">
      <c r="B560">
        <v>100012</v>
      </c>
      <c r="C560" t="s">
        <v>1603</v>
      </c>
      <c r="D560" t="s">
        <v>1627</v>
      </c>
      <c r="E560" s="52" t="s">
        <v>1605</v>
      </c>
      <c r="F560" t="s">
        <v>1606</v>
      </c>
      <c r="G560" s="56">
        <v>45777</v>
      </c>
      <c r="H560" s="56">
        <v>45626</v>
      </c>
      <c r="I560" s="57">
        <v>151</v>
      </c>
      <c r="J560" t="s">
        <v>18</v>
      </c>
      <c r="K560" t="s">
        <v>585</v>
      </c>
      <c r="L560" s="69">
        <v>8453000</v>
      </c>
      <c r="M560" t="s">
        <v>1631</v>
      </c>
      <c r="N560" s="56">
        <v>45596</v>
      </c>
      <c r="O560" t="s">
        <v>585</v>
      </c>
    </row>
    <row r="561" spans="2:15">
      <c r="B561">
        <v>100012</v>
      </c>
      <c r="C561" t="s">
        <v>1603</v>
      </c>
      <c r="D561" t="s">
        <v>1627</v>
      </c>
      <c r="E561" s="52" t="s">
        <v>1605</v>
      </c>
      <c r="F561" t="s">
        <v>1606</v>
      </c>
      <c r="G561" s="56">
        <v>45777</v>
      </c>
      <c r="H561" s="56">
        <v>45534</v>
      </c>
      <c r="I561" s="57">
        <v>243</v>
      </c>
      <c r="J561" t="s">
        <v>18</v>
      </c>
      <c r="K561" t="s">
        <v>1632</v>
      </c>
      <c r="L561" s="69">
        <v>8589960</v>
      </c>
      <c r="M561" t="s">
        <v>1633</v>
      </c>
      <c r="N561" s="56">
        <v>45504</v>
      </c>
      <c r="O561" t="s">
        <v>1632</v>
      </c>
    </row>
    <row r="562" spans="2:15">
      <c r="B562">
        <v>100012</v>
      </c>
      <c r="C562" t="s">
        <v>1603</v>
      </c>
      <c r="D562" t="s">
        <v>1604</v>
      </c>
      <c r="E562" s="52" t="s">
        <v>1605</v>
      </c>
      <c r="F562" t="s">
        <v>1606</v>
      </c>
      <c r="G562" s="56">
        <v>45777</v>
      </c>
      <c r="H562" s="56">
        <v>45565</v>
      </c>
      <c r="I562" s="57">
        <v>212</v>
      </c>
      <c r="J562" t="s">
        <v>18</v>
      </c>
      <c r="K562" t="s">
        <v>1634</v>
      </c>
      <c r="L562" s="69">
        <v>8937016</v>
      </c>
      <c r="M562" t="s">
        <v>1635</v>
      </c>
      <c r="N562" s="56">
        <v>45535</v>
      </c>
      <c r="O562" t="s">
        <v>1634</v>
      </c>
    </row>
    <row r="563" spans="2:15">
      <c r="B563">
        <v>100012</v>
      </c>
      <c r="C563" t="s">
        <v>1603</v>
      </c>
      <c r="D563" t="s">
        <v>1627</v>
      </c>
      <c r="E563" s="52" t="s">
        <v>1605</v>
      </c>
      <c r="F563" t="s">
        <v>1606</v>
      </c>
      <c r="G563" s="56">
        <v>45777</v>
      </c>
      <c r="H563" s="56">
        <v>45565</v>
      </c>
      <c r="I563" s="57">
        <v>212</v>
      </c>
      <c r="J563" t="s">
        <v>18</v>
      </c>
      <c r="K563" t="s">
        <v>1636</v>
      </c>
      <c r="L563" s="69">
        <v>11276730</v>
      </c>
      <c r="M563" t="s">
        <v>1637</v>
      </c>
      <c r="N563" s="56">
        <v>45535</v>
      </c>
      <c r="O563" t="s">
        <v>1636</v>
      </c>
    </row>
    <row r="564" spans="2:15">
      <c r="B564">
        <v>100621</v>
      </c>
      <c r="C564" t="s">
        <v>1062</v>
      </c>
      <c r="D564" t="s">
        <v>1638</v>
      </c>
      <c r="E564" s="52" t="s">
        <v>16</v>
      </c>
      <c r="F564" t="s">
        <v>17</v>
      </c>
      <c r="G564" s="56">
        <v>45777</v>
      </c>
      <c r="H564" s="56">
        <v>45746</v>
      </c>
      <c r="I564" s="57">
        <v>31</v>
      </c>
      <c r="J564" t="s">
        <v>18</v>
      </c>
      <c r="K564" t="s">
        <v>1215</v>
      </c>
      <c r="L564" s="69">
        <v>11564355</v>
      </c>
      <c r="M564" t="s">
        <v>1065</v>
      </c>
      <c r="N564" s="56">
        <v>45716</v>
      </c>
      <c r="O564" t="s">
        <v>1215</v>
      </c>
    </row>
    <row r="565" spans="2:15">
      <c r="B565">
        <v>100012</v>
      </c>
      <c r="C565" t="s">
        <v>1603</v>
      </c>
      <c r="D565" t="s">
        <v>1627</v>
      </c>
      <c r="E565" s="52" t="s">
        <v>1605</v>
      </c>
      <c r="F565" t="s">
        <v>1606</v>
      </c>
      <c r="G565" s="56">
        <v>45777</v>
      </c>
      <c r="H565" s="56">
        <v>45595</v>
      </c>
      <c r="I565" s="57">
        <v>182</v>
      </c>
      <c r="J565" t="s">
        <v>18</v>
      </c>
      <c r="K565" t="s">
        <v>1639</v>
      </c>
      <c r="L565" s="69">
        <v>13616820</v>
      </c>
      <c r="M565" t="s">
        <v>1640</v>
      </c>
      <c r="N565" s="56">
        <v>45565</v>
      </c>
      <c r="O565" t="s">
        <v>1639</v>
      </c>
    </row>
    <row r="566" spans="2:15">
      <c r="B566">
        <v>100012</v>
      </c>
      <c r="C566" t="s">
        <v>1603</v>
      </c>
      <c r="D566" t="s">
        <v>1627</v>
      </c>
      <c r="E566" s="52" t="s">
        <v>1605</v>
      </c>
      <c r="F566" t="s">
        <v>1606</v>
      </c>
      <c r="G566" s="56">
        <v>45777</v>
      </c>
      <c r="H566" s="56">
        <v>45643</v>
      </c>
      <c r="I566" s="57">
        <v>134</v>
      </c>
      <c r="J566" t="s">
        <v>18</v>
      </c>
      <c r="K566" t="s">
        <v>1641</v>
      </c>
      <c r="L566" s="69">
        <v>14830200</v>
      </c>
      <c r="M566" t="s">
        <v>1642</v>
      </c>
      <c r="N566" s="56">
        <v>45643</v>
      </c>
      <c r="O566" t="s">
        <v>1469</v>
      </c>
    </row>
    <row r="567" spans="2:15">
      <c r="B567">
        <v>100012</v>
      </c>
      <c r="C567" t="s">
        <v>1603</v>
      </c>
      <c r="D567" t="s">
        <v>1604</v>
      </c>
      <c r="E567" s="52" t="s">
        <v>1605</v>
      </c>
      <c r="F567" t="s">
        <v>1606</v>
      </c>
      <c r="G567" s="56">
        <v>45777</v>
      </c>
      <c r="H567" s="56">
        <v>45565</v>
      </c>
      <c r="I567" s="57">
        <v>212</v>
      </c>
      <c r="J567" t="s">
        <v>18</v>
      </c>
      <c r="K567" t="s">
        <v>664</v>
      </c>
      <c r="L567" s="69">
        <v>16268250</v>
      </c>
      <c r="M567" t="s">
        <v>1643</v>
      </c>
      <c r="N567" s="56">
        <v>45535</v>
      </c>
      <c r="O567" t="s">
        <v>664</v>
      </c>
    </row>
    <row r="568" spans="2:15">
      <c r="B568">
        <v>100012</v>
      </c>
      <c r="C568" t="s">
        <v>1603</v>
      </c>
      <c r="D568" t="s">
        <v>1604</v>
      </c>
      <c r="E568" s="52" t="s">
        <v>1605</v>
      </c>
      <c r="F568" t="s">
        <v>1606</v>
      </c>
      <c r="G568" s="56">
        <v>45777</v>
      </c>
      <c r="H568" s="56">
        <v>45595</v>
      </c>
      <c r="I568" s="57">
        <v>182</v>
      </c>
      <c r="J568" t="s">
        <v>18</v>
      </c>
      <c r="K568" t="s">
        <v>1644</v>
      </c>
      <c r="L568" s="69">
        <v>19674936</v>
      </c>
      <c r="M568" t="s">
        <v>1635</v>
      </c>
      <c r="N568" s="56">
        <v>45565</v>
      </c>
      <c r="O568" t="s">
        <v>1644</v>
      </c>
    </row>
    <row r="569" spans="2:15">
      <c r="B569">
        <v>100736</v>
      </c>
      <c r="C569" t="s">
        <v>941</v>
      </c>
      <c r="D569" t="s">
        <v>1645</v>
      </c>
      <c r="E569" s="52" t="s">
        <v>117</v>
      </c>
      <c r="F569" t="s">
        <v>1199</v>
      </c>
      <c r="G569" s="56">
        <v>45777</v>
      </c>
      <c r="H569" s="56">
        <v>45733</v>
      </c>
      <c r="I569" s="57">
        <v>44</v>
      </c>
      <c r="J569" t="s">
        <v>18</v>
      </c>
      <c r="K569" t="s">
        <v>1196</v>
      </c>
      <c r="L569" s="69">
        <v>20108068</v>
      </c>
      <c r="M569" t="s">
        <v>1199</v>
      </c>
      <c r="N569" s="56">
        <v>45733</v>
      </c>
      <c r="O569" t="s">
        <v>1200</v>
      </c>
    </row>
    <row r="570" spans="2:15">
      <c r="B570">
        <v>100012</v>
      </c>
      <c r="C570" t="s">
        <v>1603</v>
      </c>
      <c r="D570" t="s">
        <v>1627</v>
      </c>
      <c r="E570" s="52" t="s">
        <v>1605</v>
      </c>
      <c r="F570" t="s">
        <v>1606</v>
      </c>
      <c r="G570" s="56">
        <v>45777</v>
      </c>
      <c r="H570" s="56">
        <v>45626</v>
      </c>
      <c r="I570" s="57">
        <v>151</v>
      </c>
      <c r="J570" t="s">
        <v>18</v>
      </c>
      <c r="K570" t="s">
        <v>1646</v>
      </c>
      <c r="L570" s="69">
        <v>20119482</v>
      </c>
      <c r="M570" t="s">
        <v>1647</v>
      </c>
      <c r="N570" s="56">
        <v>45596</v>
      </c>
      <c r="O570" t="s">
        <v>1646</v>
      </c>
    </row>
    <row r="571" spans="2:15">
      <c r="B571">
        <v>100012</v>
      </c>
      <c r="C571" t="s">
        <v>1603</v>
      </c>
      <c r="D571" t="s">
        <v>1627</v>
      </c>
      <c r="E571" s="52" t="s">
        <v>1605</v>
      </c>
      <c r="F571" t="s">
        <v>1606</v>
      </c>
      <c r="G571" s="56">
        <v>45777</v>
      </c>
      <c r="H571" s="56">
        <v>45656</v>
      </c>
      <c r="I571" s="57">
        <v>121</v>
      </c>
      <c r="J571" t="s">
        <v>18</v>
      </c>
      <c r="K571" t="s">
        <v>1648</v>
      </c>
      <c r="L571" s="69">
        <v>20591622</v>
      </c>
      <c r="M571" t="s">
        <v>1649</v>
      </c>
      <c r="N571" s="56">
        <v>45626</v>
      </c>
      <c r="O571" t="s">
        <v>1648</v>
      </c>
    </row>
    <row r="572" spans="2:15">
      <c r="B572">
        <v>100012</v>
      </c>
      <c r="C572" t="s">
        <v>1603</v>
      </c>
      <c r="D572" t="s">
        <v>1627</v>
      </c>
      <c r="E572" s="52" t="s">
        <v>1605</v>
      </c>
      <c r="F572" t="s">
        <v>1606</v>
      </c>
      <c r="G572" s="56">
        <v>45777</v>
      </c>
      <c r="H572" s="56">
        <v>45595</v>
      </c>
      <c r="I572" s="57">
        <v>182</v>
      </c>
      <c r="J572" t="s">
        <v>18</v>
      </c>
      <c r="K572" t="s">
        <v>1650</v>
      </c>
      <c r="L572" s="69">
        <v>23010276</v>
      </c>
      <c r="M572" t="s">
        <v>1651</v>
      </c>
      <c r="N572" s="56">
        <v>45565</v>
      </c>
      <c r="O572" t="s">
        <v>1650</v>
      </c>
    </row>
    <row r="573" spans="2:15">
      <c r="B573">
        <v>100012</v>
      </c>
      <c r="C573" t="s">
        <v>1603</v>
      </c>
      <c r="D573" t="s">
        <v>1627</v>
      </c>
      <c r="E573" s="52" t="s">
        <v>1605</v>
      </c>
      <c r="F573" t="s">
        <v>1606</v>
      </c>
      <c r="G573" s="56">
        <v>45777</v>
      </c>
      <c r="H573" s="56">
        <v>45565</v>
      </c>
      <c r="I573" s="57">
        <v>212</v>
      </c>
      <c r="J573" t="s">
        <v>18</v>
      </c>
      <c r="K573" t="s">
        <v>1652</v>
      </c>
      <c r="L573" s="69">
        <v>37083060</v>
      </c>
      <c r="M573" t="s">
        <v>1653</v>
      </c>
      <c r="N573" s="56">
        <v>45535</v>
      </c>
      <c r="O573" t="s">
        <v>1652</v>
      </c>
    </row>
    <row r="574" spans="2:15">
      <c r="B574">
        <v>100012</v>
      </c>
      <c r="C574" t="s">
        <v>1603</v>
      </c>
      <c r="D574" t="s">
        <v>1627</v>
      </c>
      <c r="E574" s="52" t="s">
        <v>1605</v>
      </c>
      <c r="F574" t="s">
        <v>1606</v>
      </c>
      <c r="G574" s="56">
        <v>45777</v>
      </c>
      <c r="H574" s="56">
        <v>45260</v>
      </c>
      <c r="I574" s="57">
        <v>517</v>
      </c>
      <c r="J574" t="s">
        <v>18</v>
      </c>
      <c r="K574" t="s">
        <v>349</v>
      </c>
      <c r="L574" s="69">
        <v>42083100</v>
      </c>
      <c r="M574" t="s">
        <v>1654</v>
      </c>
      <c r="N574" s="56">
        <v>45230</v>
      </c>
      <c r="O574" t="s">
        <v>349</v>
      </c>
    </row>
    <row r="575" spans="2:15">
      <c r="B575">
        <v>100621</v>
      </c>
      <c r="C575" t="s">
        <v>1062</v>
      </c>
      <c r="D575" t="s">
        <v>1655</v>
      </c>
      <c r="E575" s="52" t="s">
        <v>16</v>
      </c>
      <c r="F575" t="s">
        <v>17</v>
      </c>
      <c r="G575" s="56">
        <v>45777</v>
      </c>
      <c r="H575" s="56">
        <v>45746</v>
      </c>
      <c r="I575" s="57">
        <v>31</v>
      </c>
      <c r="J575" t="s">
        <v>18</v>
      </c>
      <c r="K575" t="s">
        <v>1656</v>
      </c>
      <c r="L575" s="69">
        <v>43056090</v>
      </c>
      <c r="M575" t="s">
        <v>1068</v>
      </c>
      <c r="N575" s="56">
        <v>45716</v>
      </c>
      <c r="O575" t="s">
        <v>1656</v>
      </c>
    </row>
    <row r="576" spans="2:15">
      <c r="B576">
        <v>101082</v>
      </c>
      <c r="C576" t="s">
        <v>61</v>
      </c>
      <c r="D576" t="s">
        <v>1657</v>
      </c>
      <c r="E576" s="52" t="s">
        <v>42</v>
      </c>
      <c r="F576" t="s">
        <v>1658</v>
      </c>
      <c r="G576" s="56">
        <v>45777</v>
      </c>
      <c r="H576" s="56">
        <v>45626</v>
      </c>
      <c r="I576" s="57">
        <v>151</v>
      </c>
      <c r="J576" t="s">
        <v>18</v>
      </c>
      <c r="K576" t="s">
        <v>1659</v>
      </c>
      <c r="L576" s="69">
        <v>73771200</v>
      </c>
      <c r="M576" t="s">
        <v>81</v>
      </c>
      <c r="N576" s="56">
        <v>45596</v>
      </c>
      <c r="O576" t="s">
        <v>1659</v>
      </c>
    </row>
    <row r="577" spans="2:15">
      <c r="B577">
        <v>101493</v>
      </c>
      <c r="C577" t="s">
        <v>769</v>
      </c>
      <c r="D577" t="s">
        <v>1660</v>
      </c>
      <c r="E577" s="52" t="s">
        <v>16</v>
      </c>
      <c r="F577" t="s">
        <v>17</v>
      </c>
      <c r="G577" s="56">
        <v>45777</v>
      </c>
      <c r="H577" s="56">
        <v>45718</v>
      </c>
      <c r="I577" s="57">
        <v>59</v>
      </c>
      <c r="J577" t="s">
        <v>18</v>
      </c>
      <c r="K577" t="s">
        <v>1491</v>
      </c>
      <c r="L577" s="69">
        <v>94415255</v>
      </c>
      <c r="M577" t="s">
        <v>1474</v>
      </c>
      <c r="N577" s="56">
        <v>45688</v>
      </c>
      <c r="O577" t="s">
        <v>1491</v>
      </c>
    </row>
    <row r="578" spans="2:15">
      <c r="B578">
        <v>101082</v>
      </c>
      <c r="C578" t="s">
        <v>61</v>
      </c>
      <c r="D578" t="s">
        <v>1661</v>
      </c>
      <c r="E578" s="52" t="s">
        <v>42</v>
      </c>
      <c r="F578" t="s">
        <v>1658</v>
      </c>
      <c r="G578" s="56">
        <v>45777</v>
      </c>
      <c r="H578" s="56">
        <v>45656</v>
      </c>
      <c r="I578" s="57">
        <v>121</v>
      </c>
      <c r="J578" t="s">
        <v>18</v>
      </c>
      <c r="K578" t="s">
        <v>1662</v>
      </c>
      <c r="L578" s="69">
        <v>223102290</v>
      </c>
      <c r="M578" t="s">
        <v>1663</v>
      </c>
      <c r="N578" s="56">
        <v>45626</v>
      </c>
      <c r="O578" t="s">
        <v>1662</v>
      </c>
    </row>
    <row r="579" spans="2:15">
      <c r="B579">
        <v>101493</v>
      </c>
      <c r="C579" t="s">
        <v>769</v>
      </c>
      <c r="D579" t="s">
        <v>1664</v>
      </c>
      <c r="E579" s="52" t="s">
        <v>16</v>
      </c>
      <c r="F579" t="s">
        <v>17</v>
      </c>
      <c r="G579" s="56">
        <v>45777</v>
      </c>
      <c r="H579" s="56">
        <v>45718</v>
      </c>
      <c r="I579" s="57">
        <v>59</v>
      </c>
      <c r="J579" t="s">
        <v>18</v>
      </c>
      <c r="K579" t="s">
        <v>1529</v>
      </c>
      <c r="L579" s="69">
        <v>242169660</v>
      </c>
      <c r="M579" t="s">
        <v>772</v>
      </c>
      <c r="N579" s="56">
        <v>45688</v>
      </c>
      <c r="O579" t="s">
        <v>1529</v>
      </c>
    </row>
    <row r="580" spans="2:15">
      <c r="B580">
        <v>101082</v>
      </c>
      <c r="C580" t="s">
        <v>61</v>
      </c>
      <c r="D580" t="s">
        <v>1665</v>
      </c>
      <c r="E580" s="52" t="s">
        <v>42</v>
      </c>
      <c r="F580" t="s">
        <v>1658</v>
      </c>
      <c r="G580" s="56">
        <v>45777</v>
      </c>
      <c r="H580" s="56">
        <v>45626</v>
      </c>
      <c r="I580" s="57">
        <v>151</v>
      </c>
      <c r="J580" t="s">
        <v>18</v>
      </c>
      <c r="K580" t="s">
        <v>1666</v>
      </c>
      <c r="L580" s="69">
        <v>416873007</v>
      </c>
      <c r="M580" t="s">
        <v>735</v>
      </c>
      <c r="N580" s="56">
        <v>45596</v>
      </c>
      <c r="O580" t="s">
        <v>1666</v>
      </c>
    </row>
    <row r="581" spans="2:15">
      <c r="B581">
        <v>100137</v>
      </c>
      <c r="C581" t="s">
        <v>33</v>
      </c>
      <c r="D581" t="s">
        <v>1667</v>
      </c>
      <c r="E581" s="52" t="s">
        <v>35</v>
      </c>
      <c r="F581" t="s">
        <v>36</v>
      </c>
      <c r="G581" s="56">
        <v>45777</v>
      </c>
      <c r="H581" s="56">
        <v>45775</v>
      </c>
      <c r="I581" s="57">
        <v>1</v>
      </c>
      <c r="J581" t="s">
        <v>18</v>
      </c>
      <c r="K581" t="s">
        <v>1582</v>
      </c>
      <c r="L581" s="69">
        <v>6500000000</v>
      </c>
      <c r="M581" t="s">
        <v>38</v>
      </c>
      <c r="N581" s="56">
        <v>45775</v>
      </c>
      <c r="O581" t="s">
        <v>39</v>
      </c>
    </row>
    <row r="582" spans="2:15">
      <c r="B582">
        <v>101691</v>
      </c>
      <c r="C582" t="s">
        <v>95</v>
      </c>
      <c r="D582" t="s">
        <v>1668</v>
      </c>
      <c r="E582" s="52" t="s">
        <v>16</v>
      </c>
      <c r="F582" t="s">
        <v>17</v>
      </c>
      <c r="G582" s="56">
        <v>45779</v>
      </c>
      <c r="H582" s="56">
        <v>45746</v>
      </c>
      <c r="I582" s="57">
        <v>33</v>
      </c>
      <c r="J582" t="s">
        <v>18</v>
      </c>
      <c r="K582" t="s">
        <v>1669</v>
      </c>
      <c r="L582" s="69">
        <v>5068500</v>
      </c>
      <c r="M582" t="s">
        <v>98</v>
      </c>
      <c r="N582" s="56">
        <v>45716</v>
      </c>
      <c r="O582" t="s">
        <v>1669</v>
      </c>
    </row>
    <row r="583" spans="2:15">
      <c r="B583">
        <v>100012</v>
      </c>
      <c r="C583" t="s">
        <v>1603</v>
      </c>
      <c r="D583" t="s">
        <v>1670</v>
      </c>
      <c r="G583" s="56">
        <v>45782</v>
      </c>
      <c r="H583" s="56">
        <v>43522</v>
      </c>
      <c r="I583" s="57">
        <v>2260</v>
      </c>
      <c r="J583" t="s">
        <v>18</v>
      </c>
      <c r="K583" t="s">
        <v>1671</v>
      </c>
      <c r="L583" s="69">
        <v>23463</v>
      </c>
      <c r="M583" t="s">
        <v>1672</v>
      </c>
      <c r="N583" s="56">
        <v>43522</v>
      </c>
      <c r="O583" t="s">
        <v>799</v>
      </c>
    </row>
    <row r="584" spans="2:15">
      <c r="B584">
        <v>100012</v>
      </c>
      <c r="C584" t="s">
        <v>1603</v>
      </c>
      <c r="D584" t="s">
        <v>1673</v>
      </c>
      <c r="G584" s="56">
        <v>45782</v>
      </c>
      <c r="H584" s="56">
        <v>43738</v>
      </c>
      <c r="I584" s="57">
        <v>2044</v>
      </c>
      <c r="J584" t="s">
        <v>18</v>
      </c>
      <c r="K584" t="s">
        <v>1674</v>
      </c>
      <c r="L584" s="69">
        <v>193197</v>
      </c>
      <c r="M584" t="s">
        <v>1675</v>
      </c>
      <c r="N584" s="56">
        <v>43738</v>
      </c>
      <c r="O584" t="s">
        <v>1676</v>
      </c>
    </row>
    <row r="585" spans="2:15">
      <c r="B585">
        <v>100012</v>
      </c>
      <c r="C585" t="s">
        <v>1603</v>
      </c>
      <c r="D585" t="s">
        <v>1677</v>
      </c>
      <c r="G585" s="56">
        <v>45782</v>
      </c>
      <c r="H585" s="56">
        <v>43708</v>
      </c>
      <c r="I585" s="57">
        <v>2074</v>
      </c>
      <c r="J585" t="s">
        <v>18</v>
      </c>
      <c r="K585" t="s">
        <v>1674</v>
      </c>
      <c r="L585" s="69">
        <v>194934</v>
      </c>
      <c r="M585" t="s">
        <v>1678</v>
      </c>
      <c r="N585" s="56">
        <v>43708</v>
      </c>
      <c r="O585" t="s">
        <v>1679</v>
      </c>
    </row>
    <row r="586" spans="2:15">
      <c r="B586">
        <v>100012</v>
      </c>
      <c r="C586" t="s">
        <v>1603</v>
      </c>
      <c r="D586" t="s">
        <v>1680</v>
      </c>
      <c r="G586" s="56">
        <v>45782</v>
      </c>
      <c r="H586" s="56">
        <v>43337</v>
      </c>
      <c r="I586" s="57">
        <v>2445</v>
      </c>
      <c r="J586" t="s">
        <v>18</v>
      </c>
      <c r="K586" t="s">
        <v>1681</v>
      </c>
      <c r="L586" s="69">
        <v>462289</v>
      </c>
      <c r="M586" t="s">
        <v>1682</v>
      </c>
      <c r="N586" s="56">
        <v>43337</v>
      </c>
      <c r="O586" t="s">
        <v>1683</v>
      </c>
    </row>
    <row r="587" spans="2:15">
      <c r="B587">
        <v>100012</v>
      </c>
      <c r="C587" t="s">
        <v>1603</v>
      </c>
      <c r="D587" t="s">
        <v>1684</v>
      </c>
      <c r="G587" s="56">
        <v>45782</v>
      </c>
      <c r="H587" s="56">
        <v>43461</v>
      </c>
      <c r="I587" s="57">
        <v>2321</v>
      </c>
      <c r="J587" t="s">
        <v>18</v>
      </c>
      <c r="K587" t="s">
        <v>1685</v>
      </c>
      <c r="L587" s="69">
        <v>934642</v>
      </c>
      <c r="M587" t="s">
        <v>1686</v>
      </c>
      <c r="N587" s="56">
        <v>43461</v>
      </c>
      <c r="O587" t="s">
        <v>1687</v>
      </c>
    </row>
    <row r="588" spans="2:15">
      <c r="B588">
        <v>100012</v>
      </c>
      <c r="C588" t="s">
        <v>1603</v>
      </c>
      <c r="D588" t="s">
        <v>1688</v>
      </c>
      <c r="G588" s="56">
        <v>45782</v>
      </c>
      <c r="H588" s="56">
        <v>43310</v>
      </c>
      <c r="I588" s="57">
        <v>2472</v>
      </c>
      <c r="J588" t="s">
        <v>18</v>
      </c>
      <c r="K588" t="s">
        <v>1689</v>
      </c>
      <c r="L588" s="69">
        <v>1037680</v>
      </c>
      <c r="M588" t="s">
        <v>1690</v>
      </c>
      <c r="N588" s="56">
        <v>43310</v>
      </c>
      <c r="O588" t="s">
        <v>1691</v>
      </c>
    </row>
    <row r="589" spans="2:15">
      <c r="B589">
        <v>100012</v>
      </c>
      <c r="C589" t="s">
        <v>1603</v>
      </c>
      <c r="D589" t="s">
        <v>1692</v>
      </c>
      <c r="G589" s="56">
        <v>45782</v>
      </c>
      <c r="H589" s="56">
        <v>43220</v>
      </c>
      <c r="I589" s="57">
        <v>2562</v>
      </c>
      <c r="J589" t="s">
        <v>18</v>
      </c>
      <c r="K589" t="s">
        <v>1693</v>
      </c>
      <c r="L589" s="69">
        <v>1096480</v>
      </c>
      <c r="M589" t="s">
        <v>1694</v>
      </c>
      <c r="N589" s="56">
        <v>43220</v>
      </c>
      <c r="O589" t="s">
        <v>1695</v>
      </c>
    </row>
    <row r="590" spans="2:15">
      <c r="B590">
        <v>100012</v>
      </c>
      <c r="C590" t="s">
        <v>1603</v>
      </c>
      <c r="D590" t="s">
        <v>1696</v>
      </c>
      <c r="G590" s="56">
        <v>45782</v>
      </c>
      <c r="H590" s="56">
        <v>43251</v>
      </c>
      <c r="I590" s="57">
        <v>2531</v>
      </c>
      <c r="J590" t="s">
        <v>18</v>
      </c>
      <c r="K590" t="s">
        <v>1693</v>
      </c>
      <c r="L590" s="69">
        <v>1178240</v>
      </c>
      <c r="M590" t="s">
        <v>1697</v>
      </c>
      <c r="N590" s="56">
        <v>43251</v>
      </c>
      <c r="O590" t="s">
        <v>1618</v>
      </c>
    </row>
    <row r="591" spans="2:15">
      <c r="B591">
        <v>100012</v>
      </c>
      <c r="C591" t="s">
        <v>1603</v>
      </c>
      <c r="D591" t="s">
        <v>1698</v>
      </c>
      <c r="G591" s="56">
        <v>45782</v>
      </c>
      <c r="H591" s="56">
        <v>43341</v>
      </c>
      <c r="I591" s="57">
        <v>2441</v>
      </c>
      <c r="J591" t="s">
        <v>18</v>
      </c>
      <c r="K591" t="s">
        <v>1699</v>
      </c>
      <c r="L591" s="69">
        <v>1215212</v>
      </c>
      <c r="M591" t="s">
        <v>1700</v>
      </c>
      <c r="N591" s="56">
        <v>43341</v>
      </c>
      <c r="O591" t="s">
        <v>1701</v>
      </c>
    </row>
    <row r="592" spans="2:15">
      <c r="B592">
        <v>100012</v>
      </c>
      <c r="C592" t="s">
        <v>1603</v>
      </c>
      <c r="D592" t="s">
        <v>1702</v>
      </c>
      <c r="G592" s="56">
        <v>45782</v>
      </c>
      <c r="H592" s="56">
        <v>43372</v>
      </c>
      <c r="I592" s="57">
        <v>2410</v>
      </c>
      <c r="J592" t="s">
        <v>18</v>
      </c>
      <c r="K592" t="s">
        <v>363</v>
      </c>
      <c r="L592" s="69">
        <v>1263157</v>
      </c>
      <c r="M592" t="s">
        <v>1703</v>
      </c>
      <c r="N592" s="56">
        <v>43372</v>
      </c>
      <c r="O592" t="s">
        <v>1704</v>
      </c>
    </row>
    <row r="593" spans="2:15">
      <c r="B593">
        <v>100142</v>
      </c>
      <c r="C593" t="s">
        <v>370</v>
      </c>
      <c r="D593" t="s">
        <v>1705</v>
      </c>
      <c r="E593" s="52" t="s">
        <v>117</v>
      </c>
      <c r="F593" t="s">
        <v>1706</v>
      </c>
      <c r="G593" s="56">
        <v>45782</v>
      </c>
      <c r="H593" s="56">
        <v>45168</v>
      </c>
      <c r="I593" s="57">
        <v>614</v>
      </c>
      <c r="J593" t="s">
        <v>18</v>
      </c>
      <c r="K593" t="s">
        <v>1707</v>
      </c>
      <c r="L593" s="69">
        <v>1315834</v>
      </c>
      <c r="M593" t="s">
        <v>1708</v>
      </c>
      <c r="N593" s="56">
        <v>45138</v>
      </c>
      <c r="O593" t="s">
        <v>1707</v>
      </c>
    </row>
    <row r="594" spans="2:15">
      <c r="B594">
        <v>100012</v>
      </c>
      <c r="C594" t="s">
        <v>1603</v>
      </c>
      <c r="D594" t="s">
        <v>1709</v>
      </c>
      <c r="G594" s="56">
        <v>45782</v>
      </c>
      <c r="H594" s="56">
        <v>42867</v>
      </c>
      <c r="I594" s="57">
        <v>2915</v>
      </c>
      <c r="J594" t="s">
        <v>18</v>
      </c>
      <c r="K594" t="s">
        <v>1710</v>
      </c>
      <c r="L594" s="69">
        <v>1393840</v>
      </c>
      <c r="M594" t="s">
        <v>1711</v>
      </c>
      <c r="N594" s="56">
        <v>42867</v>
      </c>
      <c r="O594" t="s">
        <v>1712</v>
      </c>
    </row>
    <row r="595" spans="2:15">
      <c r="B595">
        <v>100142</v>
      </c>
      <c r="C595" t="s">
        <v>370</v>
      </c>
      <c r="D595" t="s">
        <v>1705</v>
      </c>
      <c r="E595" s="52" t="s">
        <v>117</v>
      </c>
      <c r="F595" t="s">
        <v>1706</v>
      </c>
      <c r="G595" s="56">
        <v>45782</v>
      </c>
      <c r="H595" s="56">
        <v>45137</v>
      </c>
      <c r="I595" s="57">
        <v>645</v>
      </c>
      <c r="J595" t="s">
        <v>18</v>
      </c>
      <c r="K595" t="s">
        <v>1713</v>
      </c>
      <c r="L595" s="69">
        <v>1681637</v>
      </c>
      <c r="M595" t="s">
        <v>1714</v>
      </c>
      <c r="N595" s="56">
        <v>45107</v>
      </c>
      <c r="O595" t="s">
        <v>1713</v>
      </c>
    </row>
    <row r="596" spans="2:15">
      <c r="B596">
        <v>100012</v>
      </c>
      <c r="C596" t="s">
        <v>1603</v>
      </c>
      <c r="D596" t="s">
        <v>1715</v>
      </c>
      <c r="G596" s="56">
        <v>45782</v>
      </c>
      <c r="H596" s="56">
        <v>43188</v>
      </c>
      <c r="I596" s="57">
        <v>2594</v>
      </c>
      <c r="J596" t="s">
        <v>18</v>
      </c>
      <c r="K596" t="s">
        <v>1716</v>
      </c>
      <c r="L596" s="69">
        <v>2352000</v>
      </c>
      <c r="M596" t="s">
        <v>1717</v>
      </c>
      <c r="N596" s="56">
        <v>43188</v>
      </c>
      <c r="O596" t="s">
        <v>1718</v>
      </c>
    </row>
    <row r="597" spans="2:15">
      <c r="B597">
        <v>100012</v>
      </c>
      <c r="C597" t="s">
        <v>1603</v>
      </c>
      <c r="D597" t="s">
        <v>1719</v>
      </c>
      <c r="G597" s="56">
        <v>45782</v>
      </c>
      <c r="H597" s="56">
        <v>43372</v>
      </c>
      <c r="I597" s="57">
        <v>2410</v>
      </c>
      <c r="J597" t="s">
        <v>18</v>
      </c>
      <c r="K597" t="s">
        <v>363</v>
      </c>
      <c r="L597" s="69">
        <v>2448843</v>
      </c>
      <c r="M597" t="s">
        <v>1720</v>
      </c>
      <c r="N597" s="56">
        <v>43372</v>
      </c>
      <c r="O597" t="s">
        <v>1721</v>
      </c>
    </row>
    <row r="598" spans="2:15">
      <c r="B598">
        <v>100012</v>
      </c>
      <c r="C598" t="s">
        <v>1603</v>
      </c>
      <c r="D598" t="s">
        <v>1722</v>
      </c>
      <c r="G598" s="56">
        <v>45782</v>
      </c>
      <c r="H598" s="56">
        <v>42855</v>
      </c>
      <c r="I598" s="57">
        <v>2927</v>
      </c>
      <c r="J598" t="s">
        <v>18</v>
      </c>
      <c r="K598" t="s">
        <v>1710</v>
      </c>
      <c r="L598" s="69">
        <v>3846080</v>
      </c>
      <c r="M598" t="s">
        <v>1723</v>
      </c>
      <c r="N598" s="56">
        <v>42855</v>
      </c>
      <c r="O598" t="s">
        <v>1724</v>
      </c>
    </row>
    <row r="599" spans="2:15">
      <c r="B599">
        <v>100012</v>
      </c>
      <c r="C599" t="s">
        <v>1603</v>
      </c>
      <c r="D599" t="s">
        <v>1725</v>
      </c>
      <c r="G599" s="56">
        <v>45782</v>
      </c>
      <c r="H599" s="56">
        <v>43361</v>
      </c>
      <c r="I599" s="57">
        <v>2421</v>
      </c>
      <c r="J599" t="s">
        <v>18</v>
      </c>
      <c r="K599" t="s">
        <v>1726</v>
      </c>
      <c r="L599" s="69">
        <v>4666663</v>
      </c>
      <c r="M599" t="s">
        <v>1727</v>
      </c>
      <c r="N599" s="56">
        <v>43361</v>
      </c>
      <c r="O599" t="s">
        <v>855</v>
      </c>
    </row>
    <row r="600" spans="2:15">
      <c r="B600">
        <v>100012</v>
      </c>
      <c r="C600" t="s">
        <v>1603</v>
      </c>
      <c r="D600" t="s">
        <v>1728</v>
      </c>
      <c r="G600" s="56">
        <v>45782</v>
      </c>
      <c r="H600" s="56">
        <v>42430</v>
      </c>
      <c r="I600" s="57">
        <v>3352</v>
      </c>
      <c r="J600" t="s">
        <v>18</v>
      </c>
      <c r="K600" t="s">
        <v>1133</v>
      </c>
      <c r="L600" s="69">
        <v>7154470</v>
      </c>
      <c r="M600" t="s">
        <v>1729</v>
      </c>
      <c r="N600" s="56">
        <v>42400</v>
      </c>
      <c r="O600" t="s">
        <v>1203</v>
      </c>
    </row>
    <row r="601" spans="2:15">
      <c r="B601">
        <v>100012</v>
      </c>
      <c r="C601" t="s">
        <v>1603</v>
      </c>
      <c r="D601" t="s">
        <v>1730</v>
      </c>
      <c r="G601" s="56">
        <v>45782</v>
      </c>
      <c r="H601" s="56">
        <v>43290</v>
      </c>
      <c r="I601" s="57">
        <v>2492</v>
      </c>
      <c r="J601" t="s">
        <v>18</v>
      </c>
      <c r="K601" t="s">
        <v>1731</v>
      </c>
      <c r="L601" s="69">
        <v>8866475</v>
      </c>
      <c r="M601" t="s">
        <v>1732</v>
      </c>
      <c r="N601" s="56">
        <v>43290</v>
      </c>
      <c r="O601" t="s">
        <v>1288</v>
      </c>
    </row>
    <row r="602" spans="2:15">
      <c r="B602">
        <v>100012</v>
      </c>
      <c r="C602" t="s">
        <v>1603</v>
      </c>
      <c r="D602" t="s">
        <v>1733</v>
      </c>
      <c r="G602" s="56">
        <v>45782</v>
      </c>
      <c r="H602" s="56">
        <v>43100</v>
      </c>
      <c r="I602" s="57">
        <v>2682</v>
      </c>
      <c r="J602" t="s">
        <v>18</v>
      </c>
      <c r="K602" t="s">
        <v>1734</v>
      </c>
      <c r="L602" s="69">
        <v>23298858</v>
      </c>
      <c r="M602" t="s">
        <v>1735</v>
      </c>
      <c r="N602" s="56">
        <v>43100</v>
      </c>
      <c r="O602" t="s">
        <v>1736</v>
      </c>
    </row>
    <row r="603" spans="2:15">
      <c r="B603">
        <v>100012</v>
      </c>
      <c r="C603" t="s">
        <v>1603</v>
      </c>
      <c r="D603" t="s">
        <v>1737</v>
      </c>
      <c r="G603" s="56">
        <v>45782</v>
      </c>
      <c r="H603" s="56">
        <v>42430</v>
      </c>
      <c r="I603" s="57">
        <v>3352</v>
      </c>
      <c r="J603" t="s">
        <v>18</v>
      </c>
      <c r="K603" t="s">
        <v>1738</v>
      </c>
      <c r="L603" s="69">
        <v>28348700</v>
      </c>
      <c r="M603" t="s">
        <v>1739</v>
      </c>
      <c r="N603" s="56">
        <v>42400</v>
      </c>
      <c r="O603" t="s">
        <v>930</v>
      </c>
    </row>
    <row r="604" spans="2:15">
      <c r="B604">
        <v>100012</v>
      </c>
      <c r="C604" t="s">
        <v>1603</v>
      </c>
      <c r="D604" t="s">
        <v>1740</v>
      </c>
      <c r="G604" s="56">
        <v>45782</v>
      </c>
      <c r="H604" s="56">
        <v>42430</v>
      </c>
      <c r="I604" s="57">
        <v>3352</v>
      </c>
      <c r="J604" t="s">
        <v>18</v>
      </c>
      <c r="K604" t="s">
        <v>1133</v>
      </c>
      <c r="L604" s="69">
        <v>46597716</v>
      </c>
      <c r="M604" t="s">
        <v>1741</v>
      </c>
      <c r="N604" s="56">
        <v>42400</v>
      </c>
      <c r="O604" t="s">
        <v>918</v>
      </c>
    </row>
    <row r="605" spans="2:15">
      <c r="B605">
        <v>100012</v>
      </c>
      <c r="C605" t="s">
        <v>1603</v>
      </c>
      <c r="D605" t="s">
        <v>1742</v>
      </c>
      <c r="G605" s="56">
        <v>45782</v>
      </c>
      <c r="H605" s="56">
        <v>42470</v>
      </c>
      <c r="I605" s="57">
        <v>3312</v>
      </c>
      <c r="J605" t="s">
        <v>18</v>
      </c>
      <c r="K605" t="s">
        <v>1256</v>
      </c>
      <c r="L605" s="69">
        <v>71194672</v>
      </c>
      <c r="M605" t="s">
        <v>1743</v>
      </c>
      <c r="N605" s="56">
        <v>42470</v>
      </c>
      <c r="O605" t="s">
        <v>1336</v>
      </c>
    </row>
    <row r="606" spans="2:15">
      <c r="B606">
        <v>100012</v>
      </c>
      <c r="C606" t="s">
        <v>1603</v>
      </c>
      <c r="D606" t="s">
        <v>1744</v>
      </c>
      <c r="G606" s="56">
        <v>45782</v>
      </c>
      <c r="H606" s="56">
        <v>42489</v>
      </c>
      <c r="I606" s="57">
        <v>3293</v>
      </c>
      <c r="J606" t="s">
        <v>18</v>
      </c>
      <c r="K606" t="s">
        <v>1256</v>
      </c>
      <c r="L606" s="69">
        <v>89081903</v>
      </c>
      <c r="M606" t="s">
        <v>1743</v>
      </c>
      <c r="N606" s="56">
        <v>42489</v>
      </c>
      <c r="O606" t="s">
        <v>1362</v>
      </c>
    </row>
    <row r="607" spans="2:15">
      <c r="B607">
        <v>100012</v>
      </c>
      <c r="C607" t="s">
        <v>1603</v>
      </c>
      <c r="D607" t="s">
        <v>1745</v>
      </c>
      <c r="G607" s="56">
        <v>45782</v>
      </c>
      <c r="H607" s="56">
        <v>42891</v>
      </c>
      <c r="I607" s="57">
        <v>2891</v>
      </c>
      <c r="J607" t="s">
        <v>18</v>
      </c>
      <c r="K607" t="s">
        <v>1746</v>
      </c>
      <c r="L607" s="69">
        <v>89081903</v>
      </c>
      <c r="M607" t="s">
        <v>1747</v>
      </c>
      <c r="N607" s="56">
        <v>42891</v>
      </c>
      <c r="O607" t="s">
        <v>1748</v>
      </c>
    </row>
    <row r="608" spans="2:15">
      <c r="B608">
        <v>100012</v>
      </c>
      <c r="C608" t="s">
        <v>1603</v>
      </c>
      <c r="D608" t="s">
        <v>1749</v>
      </c>
      <c r="G608" s="56">
        <v>45782</v>
      </c>
      <c r="H608" s="56">
        <v>42430</v>
      </c>
      <c r="I608" s="57">
        <v>3352</v>
      </c>
      <c r="J608" t="s">
        <v>18</v>
      </c>
      <c r="K608" t="s">
        <v>1133</v>
      </c>
      <c r="L608" s="69">
        <v>89081903</v>
      </c>
      <c r="M608" t="s">
        <v>1750</v>
      </c>
      <c r="N608" s="56">
        <v>42400</v>
      </c>
      <c r="O608" t="s">
        <v>844</v>
      </c>
    </row>
    <row r="609" spans="2:15">
      <c r="B609">
        <v>100137</v>
      </c>
      <c r="C609" t="s">
        <v>33</v>
      </c>
      <c r="D609" t="s">
        <v>1751</v>
      </c>
      <c r="E609" s="52" t="s">
        <v>117</v>
      </c>
      <c r="F609" t="s">
        <v>1752</v>
      </c>
      <c r="G609" s="56">
        <v>45784</v>
      </c>
      <c r="H609" s="56">
        <v>44704</v>
      </c>
      <c r="I609" s="57">
        <v>1080</v>
      </c>
      <c r="J609" t="s">
        <v>18</v>
      </c>
      <c r="K609" t="s">
        <v>1753</v>
      </c>
      <c r="L609" s="69">
        <v>990526336</v>
      </c>
      <c r="M609" t="s">
        <v>1754</v>
      </c>
      <c r="N609" s="56">
        <v>44704</v>
      </c>
      <c r="O609" t="s">
        <v>1241</v>
      </c>
    </row>
    <row r="610" spans="2:15">
      <c r="B610">
        <v>100137</v>
      </c>
      <c r="C610" t="s">
        <v>33</v>
      </c>
      <c r="D610" t="s">
        <v>1755</v>
      </c>
      <c r="E610" s="52" t="s">
        <v>117</v>
      </c>
      <c r="F610" t="s">
        <v>1756</v>
      </c>
      <c r="G610" s="56">
        <v>45784</v>
      </c>
      <c r="H610" s="56">
        <v>44467</v>
      </c>
      <c r="I610" s="57">
        <v>1317</v>
      </c>
      <c r="J610" t="s">
        <v>18</v>
      </c>
      <c r="K610" t="s">
        <v>1579</v>
      </c>
      <c r="L610" s="69">
        <v>7936866282</v>
      </c>
      <c r="M610" t="s">
        <v>1757</v>
      </c>
      <c r="N610" s="56">
        <v>44467</v>
      </c>
      <c r="O610" t="s">
        <v>1758</v>
      </c>
    </row>
    <row r="611" spans="2:15">
      <c r="B611">
        <v>101490</v>
      </c>
      <c r="C611" t="s">
        <v>125</v>
      </c>
      <c r="D611" t="s">
        <v>1759</v>
      </c>
      <c r="E611" s="52" t="s">
        <v>16</v>
      </c>
      <c r="F611" t="s">
        <v>17</v>
      </c>
      <c r="G611" s="56">
        <v>45785</v>
      </c>
      <c r="H611" s="56">
        <v>45777</v>
      </c>
      <c r="I611" s="57">
        <v>8</v>
      </c>
      <c r="J611" t="s">
        <v>18</v>
      </c>
      <c r="K611" t="s">
        <v>1517</v>
      </c>
      <c r="L611" s="69">
        <v>1082697</v>
      </c>
      <c r="M611" t="s">
        <v>1760</v>
      </c>
      <c r="N611" s="56">
        <v>45747</v>
      </c>
      <c r="O611" t="s">
        <v>1517</v>
      </c>
    </row>
    <row r="612" spans="2:15">
      <c r="B612">
        <v>101082</v>
      </c>
      <c r="C612" t="s">
        <v>61</v>
      </c>
      <c r="D612" t="s">
        <v>1761</v>
      </c>
      <c r="G612" s="56">
        <v>45785</v>
      </c>
      <c r="H612" s="56">
        <v>45626</v>
      </c>
      <c r="I612" s="57">
        <v>159</v>
      </c>
      <c r="J612" t="s">
        <v>18</v>
      </c>
      <c r="K612" t="s">
        <v>1657</v>
      </c>
      <c r="L612" s="69">
        <v>1353600</v>
      </c>
      <c r="M612" t="s">
        <v>1762</v>
      </c>
      <c r="N612" s="56">
        <v>45596</v>
      </c>
      <c r="O612" t="s">
        <v>1659</v>
      </c>
    </row>
    <row r="613" spans="2:15">
      <c r="B613">
        <v>101398</v>
      </c>
      <c r="C613" t="s">
        <v>413</v>
      </c>
      <c r="D613" t="s">
        <v>1763</v>
      </c>
      <c r="G613" s="56">
        <v>45785</v>
      </c>
      <c r="H613" s="56">
        <v>45687</v>
      </c>
      <c r="I613" s="57">
        <v>98</v>
      </c>
      <c r="J613" t="s">
        <v>18</v>
      </c>
      <c r="K613" t="s">
        <v>629</v>
      </c>
      <c r="L613" s="69">
        <v>2747250</v>
      </c>
      <c r="M613" t="s">
        <v>1764</v>
      </c>
      <c r="N613" s="56">
        <v>45687</v>
      </c>
      <c r="O613" t="s">
        <v>631</v>
      </c>
    </row>
    <row r="614" spans="2:15">
      <c r="B614">
        <v>101082</v>
      </c>
      <c r="C614" t="s">
        <v>61</v>
      </c>
      <c r="D614" t="s">
        <v>1761</v>
      </c>
      <c r="G614" s="56">
        <v>45785</v>
      </c>
      <c r="H614" s="56">
        <v>45656</v>
      </c>
      <c r="I614" s="57">
        <v>129</v>
      </c>
      <c r="J614" t="s">
        <v>18</v>
      </c>
      <c r="K614" t="s">
        <v>1661</v>
      </c>
      <c r="L614" s="69">
        <v>4093620</v>
      </c>
      <c r="M614" t="s">
        <v>1765</v>
      </c>
      <c r="N614" s="56">
        <v>45626</v>
      </c>
      <c r="O614" t="s">
        <v>1662</v>
      </c>
    </row>
    <row r="615" spans="2:15">
      <c r="B615">
        <v>101490</v>
      </c>
      <c r="C615" t="s">
        <v>125</v>
      </c>
      <c r="D615" t="s">
        <v>1766</v>
      </c>
      <c r="E615" s="52" t="s">
        <v>16</v>
      </c>
      <c r="F615" t="s">
        <v>17</v>
      </c>
      <c r="G615" s="56">
        <v>45785</v>
      </c>
      <c r="H615" s="56">
        <v>45777</v>
      </c>
      <c r="I615" s="57">
        <v>8</v>
      </c>
      <c r="J615" t="s">
        <v>18</v>
      </c>
      <c r="K615" t="s">
        <v>1767</v>
      </c>
      <c r="L615" s="69">
        <v>6084598</v>
      </c>
      <c r="M615" t="s">
        <v>748</v>
      </c>
      <c r="N615" s="56">
        <v>45747</v>
      </c>
      <c r="O615" t="s">
        <v>1767</v>
      </c>
    </row>
    <row r="616" spans="2:15">
      <c r="B616">
        <v>101082</v>
      </c>
      <c r="C616" t="s">
        <v>61</v>
      </c>
      <c r="D616" t="s">
        <v>1761</v>
      </c>
      <c r="G616" s="56">
        <v>45785</v>
      </c>
      <c r="H616" s="56">
        <v>45626</v>
      </c>
      <c r="I616" s="57">
        <v>159</v>
      </c>
      <c r="J616" t="s">
        <v>18</v>
      </c>
      <c r="K616" t="s">
        <v>1665</v>
      </c>
      <c r="L616" s="69">
        <v>7649046</v>
      </c>
      <c r="M616" t="s">
        <v>1768</v>
      </c>
      <c r="N616" s="56">
        <v>45596</v>
      </c>
      <c r="O616" t="s">
        <v>1666</v>
      </c>
    </row>
    <row r="617" spans="2:15">
      <c r="B617">
        <v>101490</v>
      </c>
      <c r="C617" t="s">
        <v>125</v>
      </c>
      <c r="D617" t="s">
        <v>1769</v>
      </c>
      <c r="E617" s="52" t="s">
        <v>16</v>
      </c>
      <c r="F617" t="s">
        <v>17</v>
      </c>
      <c r="G617" s="56">
        <v>45785</v>
      </c>
      <c r="H617" s="56">
        <v>45777</v>
      </c>
      <c r="I617" s="57">
        <v>8</v>
      </c>
      <c r="J617" t="s">
        <v>18</v>
      </c>
      <c r="K617" t="s">
        <v>1770</v>
      </c>
      <c r="L617" s="69">
        <v>12783520</v>
      </c>
      <c r="M617" t="s">
        <v>158</v>
      </c>
      <c r="N617" s="56">
        <v>45747</v>
      </c>
      <c r="O617" t="s">
        <v>1770</v>
      </c>
    </row>
    <row r="618" spans="2:15">
      <c r="B618">
        <v>101490</v>
      </c>
      <c r="C618" t="s">
        <v>125</v>
      </c>
      <c r="D618" t="s">
        <v>1771</v>
      </c>
      <c r="E618" s="52" t="s">
        <v>16</v>
      </c>
      <c r="F618" t="s">
        <v>17</v>
      </c>
      <c r="G618" s="56">
        <v>45785</v>
      </c>
      <c r="H618" s="56">
        <v>45777</v>
      </c>
      <c r="I618" s="57">
        <v>8</v>
      </c>
      <c r="J618" t="s">
        <v>18</v>
      </c>
      <c r="K618" t="s">
        <v>579</v>
      </c>
      <c r="L618" s="69">
        <v>19642890</v>
      </c>
      <c r="M618" t="s">
        <v>761</v>
      </c>
      <c r="N618" s="56">
        <v>45747</v>
      </c>
      <c r="O618" t="s">
        <v>579</v>
      </c>
    </row>
    <row r="619" spans="2:15">
      <c r="B619">
        <v>101490</v>
      </c>
      <c r="C619" t="s">
        <v>125</v>
      </c>
      <c r="D619" t="s">
        <v>1772</v>
      </c>
      <c r="E619" s="52" t="s">
        <v>16</v>
      </c>
      <c r="F619" t="s">
        <v>17</v>
      </c>
      <c r="G619" s="56">
        <v>45785</v>
      </c>
      <c r="H619" s="56">
        <v>45777</v>
      </c>
      <c r="I619" s="57">
        <v>8</v>
      </c>
      <c r="J619" t="s">
        <v>18</v>
      </c>
      <c r="K619" t="s">
        <v>1773</v>
      </c>
      <c r="L619" s="69">
        <v>22038492</v>
      </c>
      <c r="M619" t="s">
        <v>764</v>
      </c>
      <c r="N619" s="56">
        <v>45747</v>
      </c>
      <c r="O619" t="s">
        <v>1773</v>
      </c>
    </row>
    <row r="620" spans="2:15">
      <c r="B620">
        <v>101490</v>
      </c>
      <c r="C620" t="s">
        <v>125</v>
      </c>
      <c r="D620" t="s">
        <v>1774</v>
      </c>
      <c r="E620" s="52" t="s">
        <v>16</v>
      </c>
      <c r="F620" t="s">
        <v>17</v>
      </c>
      <c r="G620" s="56">
        <v>45785</v>
      </c>
      <c r="H620" s="56">
        <v>45777</v>
      </c>
      <c r="I620" s="57">
        <v>8</v>
      </c>
      <c r="J620" t="s">
        <v>18</v>
      </c>
      <c r="K620" t="s">
        <v>1269</v>
      </c>
      <c r="L620" s="69">
        <v>26697697</v>
      </c>
      <c r="M620" t="s">
        <v>1775</v>
      </c>
      <c r="N620" s="56">
        <v>45747</v>
      </c>
      <c r="O620" t="s">
        <v>1269</v>
      </c>
    </row>
    <row r="621" spans="2:15">
      <c r="B621">
        <v>101490</v>
      </c>
      <c r="C621" t="s">
        <v>125</v>
      </c>
      <c r="D621" t="s">
        <v>1776</v>
      </c>
      <c r="E621" s="52" t="s">
        <v>16</v>
      </c>
      <c r="F621" t="s">
        <v>17</v>
      </c>
      <c r="G621" s="56">
        <v>45785</v>
      </c>
      <c r="H621" s="56">
        <v>45777</v>
      </c>
      <c r="I621" s="57">
        <v>8</v>
      </c>
      <c r="J621" t="s">
        <v>18</v>
      </c>
      <c r="K621" t="s">
        <v>1265</v>
      </c>
      <c r="L621" s="69">
        <v>71140267</v>
      </c>
      <c r="M621" t="s">
        <v>178</v>
      </c>
      <c r="N621" s="56">
        <v>45747</v>
      </c>
      <c r="O621" t="s">
        <v>1265</v>
      </c>
    </row>
    <row r="622" spans="2:15">
      <c r="B622">
        <v>100137</v>
      </c>
      <c r="C622" t="s">
        <v>33</v>
      </c>
      <c r="D622" t="s">
        <v>1777</v>
      </c>
      <c r="E622" s="52" t="s">
        <v>35</v>
      </c>
      <c r="F622" t="s">
        <v>1132</v>
      </c>
      <c r="G622" s="56">
        <v>45785</v>
      </c>
      <c r="H622" s="56">
        <v>45776</v>
      </c>
      <c r="I622" s="57">
        <v>9</v>
      </c>
      <c r="J622" t="s">
        <v>18</v>
      </c>
      <c r="K622" t="s">
        <v>1667</v>
      </c>
      <c r="L622" s="69">
        <v>5000000000</v>
      </c>
      <c r="M622" t="s">
        <v>38</v>
      </c>
      <c r="N622" s="56">
        <v>45776</v>
      </c>
      <c r="O622" t="s">
        <v>39</v>
      </c>
    </row>
    <row r="623" spans="2:15">
      <c r="B623">
        <v>100002</v>
      </c>
      <c r="C623" t="s">
        <v>247</v>
      </c>
      <c r="D623" t="s">
        <v>1778</v>
      </c>
      <c r="E623" s="52" t="s">
        <v>16</v>
      </c>
      <c r="F623" t="s">
        <v>17</v>
      </c>
      <c r="G623" s="56">
        <v>45786</v>
      </c>
      <c r="H623" s="56">
        <v>45718</v>
      </c>
      <c r="I623" s="57">
        <v>68</v>
      </c>
      <c r="J623" t="s">
        <v>18</v>
      </c>
      <c r="K623" t="s">
        <v>1779</v>
      </c>
      <c r="L623" s="69">
        <v>289440</v>
      </c>
      <c r="M623" t="s">
        <v>1780</v>
      </c>
      <c r="N623" s="56">
        <v>45688</v>
      </c>
      <c r="O623" t="s">
        <v>1779</v>
      </c>
    </row>
    <row r="624" spans="2:15">
      <c r="B624">
        <v>100002</v>
      </c>
      <c r="C624" t="s">
        <v>247</v>
      </c>
      <c r="D624" t="s">
        <v>1781</v>
      </c>
      <c r="E624" s="52" t="s">
        <v>16</v>
      </c>
      <c r="F624" t="s">
        <v>17</v>
      </c>
      <c r="G624" s="56">
        <v>45786</v>
      </c>
      <c r="H624" s="56">
        <v>45718</v>
      </c>
      <c r="I624" s="57">
        <v>68</v>
      </c>
      <c r="J624" t="s">
        <v>18</v>
      </c>
      <c r="K624" t="s">
        <v>1782</v>
      </c>
      <c r="L624" s="69">
        <v>5142420</v>
      </c>
      <c r="M624" t="s">
        <v>743</v>
      </c>
      <c r="N624" s="56">
        <v>45688</v>
      </c>
      <c r="O624" t="s">
        <v>1782</v>
      </c>
    </row>
    <row r="625" spans="2:15">
      <c r="B625">
        <v>100672</v>
      </c>
      <c r="C625" t="s">
        <v>144</v>
      </c>
      <c r="D625" t="s">
        <v>1783</v>
      </c>
      <c r="E625" s="52" t="s">
        <v>117</v>
      </c>
      <c r="F625" t="s">
        <v>723</v>
      </c>
      <c r="G625" s="56">
        <v>45786</v>
      </c>
      <c r="H625" s="56">
        <v>45776</v>
      </c>
      <c r="I625" s="57">
        <v>10</v>
      </c>
      <c r="J625" t="s">
        <v>18</v>
      </c>
      <c r="K625" t="s">
        <v>1588</v>
      </c>
      <c r="L625" s="69">
        <v>10000000</v>
      </c>
      <c r="M625" t="s">
        <v>911</v>
      </c>
      <c r="N625" s="56">
        <v>45776</v>
      </c>
      <c r="O625" t="s">
        <v>149</v>
      </c>
    </row>
    <row r="626" spans="2:15">
      <c r="B626">
        <v>100146</v>
      </c>
      <c r="C626" t="s">
        <v>25</v>
      </c>
      <c r="D626" t="s">
        <v>1784</v>
      </c>
      <c r="E626" s="52" t="s">
        <v>16</v>
      </c>
      <c r="F626" t="s">
        <v>17</v>
      </c>
      <c r="G626" s="56">
        <v>45786</v>
      </c>
      <c r="H626" s="56">
        <v>45807</v>
      </c>
      <c r="I626" s="57">
        <v>-21</v>
      </c>
      <c r="J626" t="s">
        <v>18</v>
      </c>
      <c r="K626" t="s">
        <v>1785</v>
      </c>
      <c r="L626" s="69">
        <v>16055046</v>
      </c>
      <c r="M626" t="s">
        <v>996</v>
      </c>
      <c r="N626" s="56">
        <v>45777</v>
      </c>
      <c r="O626" t="s">
        <v>1785</v>
      </c>
    </row>
    <row r="627" spans="2:15">
      <c r="B627">
        <v>100120</v>
      </c>
      <c r="C627" t="s">
        <v>236</v>
      </c>
      <c r="D627" t="s">
        <v>1786</v>
      </c>
      <c r="E627" s="52" t="s">
        <v>16</v>
      </c>
      <c r="F627" t="s">
        <v>17</v>
      </c>
      <c r="G627" s="56">
        <v>45789</v>
      </c>
      <c r="H627" s="56">
        <v>45778</v>
      </c>
      <c r="I627" s="57">
        <v>11</v>
      </c>
      <c r="J627" t="s">
        <v>18</v>
      </c>
      <c r="K627" t="s">
        <v>1773</v>
      </c>
      <c r="L627" s="69">
        <v>5102043</v>
      </c>
      <c r="M627" t="s">
        <v>1787</v>
      </c>
      <c r="N627" s="56">
        <v>45748</v>
      </c>
      <c r="O627" t="s">
        <v>1773</v>
      </c>
    </row>
    <row r="628" spans="2:15">
      <c r="B628">
        <v>100069</v>
      </c>
      <c r="C628" t="s">
        <v>115</v>
      </c>
      <c r="D628" t="s">
        <v>1788</v>
      </c>
      <c r="E628" s="52" t="s">
        <v>117</v>
      </c>
      <c r="F628" t="s">
        <v>1789</v>
      </c>
      <c r="G628" s="56">
        <v>45791</v>
      </c>
      <c r="H628" s="56">
        <v>45777</v>
      </c>
      <c r="I628" s="57">
        <v>14</v>
      </c>
      <c r="J628" t="s">
        <v>18</v>
      </c>
      <c r="K628" t="s">
        <v>1251</v>
      </c>
      <c r="L628" s="69">
        <v>202558</v>
      </c>
      <c r="M628" t="s">
        <v>1790</v>
      </c>
      <c r="N628" s="56">
        <v>45747</v>
      </c>
      <c r="O628" t="s">
        <v>1251</v>
      </c>
    </row>
    <row r="629" spans="2:15">
      <c r="B629">
        <v>100069</v>
      </c>
      <c r="C629" t="s">
        <v>115</v>
      </c>
      <c r="D629" t="s">
        <v>1791</v>
      </c>
      <c r="E629" s="52" t="s">
        <v>117</v>
      </c>
      <c r="F629" t="s">
        <v>1792</v>
      </c>
      <c r="G629" s="56">
        <v>45791</v>
      </c>
      <c r="H629" s="56">
        <v>45746</v>
      </c>
      <c r="I629" s="57">
        <v>45</v>
      </c>
      <c r="J629" t="s">
        <v>18</v>
      </c>
      <c r="K629" t="s">
        <v>1793</v>
      </c>
      <c r="L629" s="69">
        <v>213174</v>
      </c>
      <c r="M629" t="s">
        <v>1790</v>
      </c>
      <c r="N629" s="56">
        <v>45716</v>
      </c>
      <c r="O629" t="s">
        <v>1793</v>
      </c>
    </row>
    <row r="630" spans="2:15">
      <c r="B630">
        <v>100069</v>
      </c>
      <c r="C630" t="s">
        <v>115</v>
      </c>
      <c r="D630" t="s">
        <v>1794</v>
      </c>
      <c r="E630" s="52" t="s">
        <v>117</v>
      </c>
      <c r="F630" t="s">
        <v>1789</v>
      </c>
      <c r="G630" s="56">
        <v>45791</v>
      </c>
      <c r="H630" s="56">
        <v>45718</v>
      </c>
      <c r="I630" s="57">
        <v>73</v>
      </c>
      <c r="J630" t="s">
        <v>18</v>
      </c>
      <c r="K630" t="s">
        <v>905</v>
      </c>
      <c r="L630" s="69">
        <v>299330</v>
      </c>
      <c r="M630" t="s">
        <v>1790</v>
      </c>
      <c r="N630" s="56">
        <v>45688</v>
      </c>
      <c r="O630" t="s">
        <v>905</v>
      </c>
    </row>
    <row r="631" spans="2:15">
      <c r="B631">
        <v>100069</v>
      </c>
      <c r="C631" t="s">
        <v>115</v>
      </c>
      <c r="D631" t="s">
        <v>1794</v>
      </c>
      <c r="E631" s="52" t="s">
        <v>117</v>
      </c>
      <c r="F631" t="s">
        <v>1789</v>
      </c>
      <c r="G631" s="56">
        <v>45791</v>
      </c>
      <c r="H631" s="56">
        <v>45718</v>
      </c>
      <c r="I631" s="57">
        <v>73</v>
      </c>
      <c r="J631" t="s">
        <v>18</v>
      </c>
      <c r="K631" t="s">
        <v>1779</v>
      </c>
      <c r="L631" s="69">
        <v>2626853</v>
      </c>
      <c r="M631" t="s">
        <v>1789</v>
      </c>
      <c r="N631" s="56">
        <v>45688</v>
      </c>
      <c r="O631" t="s">
        <v>1779</v>
      </c>
    </row>
    <row r="632" spans="2:15">
      <c r="B632">
        <v>100069</v>
      </c>
      <c r="C632" t="s">
        <v>115</v>
      </c>
      <c r="D632" t="s">
        <v>1788</v>
      </c>
      <c r="E632" s="52" t="s">
        <v>117</v>
      </c>
      <c r="F632" t="s">
        <v>1789</v>
      </c>
      <c r="G632" s="56">
        <v>45791</v>
      </c>
      <c r="H632" s="56">
        <v>45777</v>
      </c>
      <c r="I632" s="57">
        <v>14</v>
      </c>
      <c r="J632" t="s">
        <v>18</v>
      </c>
      <c r="K632" t="s">
        <v>1255</v>
      </c>
      <c r="L632" s="69">
        <v>2933370</v>
      </c>
      <c r="M632" t="s">
        <v>1789</v>
      </c>
      <c r="N632" s="56">
        <v>45747</v>
      </c>
      <c r="O632" t="s">
        <v>1255</v>
      </c>
    </row>
    <row r="633" spans="2:15">
      <c r="B633">
        <v>100069</v>
      </c>
      <c r="C633" t="s">
        <v>115</v>
      </c>
      <c r="D633" t="s">
        <v>1791</v>
      </c>
      <c r="E633" s="52" t="s">
        <v>117</v>
      </c>
      <c r="F633" t="s">
        <v>1792</v>
      </c>
      <c r="G633" s="56">
        <v>45791</v>
      </c>
      <c r="H633" s="56">
        <v>45746</v>
      </c>
      <c r="I633" s="57">
        <v>45</v>
      </c>
      <c r="J633" t="s">
        <v>18</v>
      </c>
      <c r="K633" t="s">
        <v>1456</v>
      </c>
      <c r="L633" s="69">
        <v>2938601</v>
      </c>
      <c r="M633" t="s">
        <v>1789</v>
      </c>
      <c r="N633" s="56">
        <v>45716</v>
      </c>
      <c r="O633" t="s">
        <v>1456</v>
      </c>
    </row>
    <row r="634" spans="2:15">
      <c r="B634">
        <v>100146</v>
      </c>
      <c r="C634" t="s">
        <v>25</v>
      </c>
      <c r="D634" t="s">
        <v>1795</v>
      </c>
      <c r="E634" s="52" t="s">
        <v>16</v>
      </c>
      <c r="F634" t="s">
        <v>17</v>
      </c>
      <c r="G634" s="56">
        <v>45791</v>
      </c>
      <c r="H634" s="56">
        <v>45807</v>
      </c>
      <c r="I634" s="57">
        <v>-16</v>
      </c>
      <c r="J634" t="s">
        <v>18</v>
      </c>
      <c r="K634" t="s">
        <v>1796</v>
      </c>
      <c r="L634" s="69">
        <v>4663020</v>
      </c>
      <c r="M634" t="s">
        <v>28</v>
      </c>
      <c r="N634" s="56">
        <v>45777</v>
      </c>
      <c r="O634" t="s">
        <v>1796</v>
      </c>
    </row>
    <row r="635" spans="2:15">
      <c r="B635">
        <v>101531</v>
      </c>
      <c r="C635" t="s">
        <v>21</v>
      </c>
      <c r="D635" t="s">
        <v>1797</v>
      </c>
      <c r="E635" s="52" t="s">
        <v>16</v>
      </c>
      <c r="F635" t="s">
        <v>17</v>
      </c>
      <c r="G635" s="56">
        <v>45791</v>
      </c>
      <c r="H635" s="56">
        <v>45777</v>
      </c>
      <c r="I635" s="57">
        <v>14</v>
      </c>
      <c r="J635" t="s">
        <v>18</v>
      </c>
      <c r="K635" t="s">
        <v>1798</v>
      </c>
      <c r="L635" s="69">
        <v>45482866</v>
      </c>
      <c r="M635" t="s">
        <v>1799</v>
      </c>
      <c r="N635" s="56">
        <v>45747</v>
      </c>
      <c r="O635" t="s">
        <v>1798</v>
      </c>
    </row>
    <row r="636" spans="2:15">
      <c r="B636">
        <v>100028</v>
      </c>
      <c r="C636" t="s">
        <v>29</v>
      </c>
      <c r="D636" t="s">
        <v>1800</v>
      </c>
      <c r="E636" s="52" t="s">
        <v>16</v>
      </c>
      <c r="F636" t="s">
        <v>17</v>
      </c>
      <c r="G636" s="56">
        <v>45792</v>
      </c>
      <c r="H636" s="56">
        <v>45807</v>
      </c>
      <c r="I636" s="57">
        <v>-15</v>
      </c>
      <c r="J636" t="s">
        <v>18</v>
      </c>
      <c r="K636" t="s">
        <v>1801</v>
      </c>
      <c r="L636" s="69">
        <v>3332994</v>
      </c>
      <c r="M636" t="s">
        <v>1043</v>
      </c>
      <c r="N636" s="56">
        <v>45777</v>
      </c>
      <c r="O636" t="s">
        <v>1801</v>
      </c>
    </row>
    <row r="637" spans="2:15">
      <c r="B637">
        <v>101691</v>
      </c>
      <c r="C637" t="s">
        <v>95</v>
      </c>
      <c r="D637" t="s">
        <v>1802</v>
      </c>
      <c r="E637" s="52" t="s">
        <v>16</v>
      </c>
      <c r="F637" t="s">
        <v>17</v>
      </c>
      <c r="G637" s="56">
        <v>45792</v>
      </c>
      <c r="H637" s="56">
        <v>45807</v>
      </c>
      <c r="I637" s="57">
        <v>-15</v>
      </c>
      <c r="J637" t="s">
        <v>18</v>
      </c>
      <c r="K637" t="s">
        <v>1803</v>
      </c>
      <c r="L637" s="69">
        <v>4470417</v>
      </c>
      <c r="M637" t="s">
        <v>98</v>
      </c>
      <c r="N637" s="56">
        <v>45777</v>
      </c>
      <c r="O637" t="s">
        <v>1803</v>
      </c>
    </row>
    <row r="638" spans="2:15">
      <c r="B638">
        <v>100147</v>
      </c>
      <c r="C638" t="s">
        <v>159</v>
      </c>
      <c r="D638" t="s">
        <v>1804</v>
      </c>
      <c r="E638" s="52" t="s">
        <v>117</v>
      </c>
      <c r="F638" t="s">
        <v>1805</v>
      </c>
      <c r="G638" s="56">
        <v>45792</v>
      </c>
      <c r="H638" s="56">
        <v>45777</v>
      </c>
      <c r="I638" s="57">
        <v>15</v>
      </c>
      <c r="J638" t="s">
        <v>18</v>
      </c>
      <c r="K638" t="s">
        <v>1806</v>
      </c>
      <c r="L638" s="69">
        <v>9781442</v>
      </c>
      <c r="M638" t="s">
        <v>163</v>
      </c>
      <c r="N638" s="56">
        <v>45747</v>
      </c>
      <c r="O638" t="s">
        <v>1806</v>
      </c>
    </row>
    <row r="639" spans="2:15">
      <c r="B639">
        <v>100797</v>
      </c>
      <c r="C639" t="s">
        <v>70</v>
      </c>
      <c r="D639" t="s">
        <v>1807</v>
      </c>
      <c r="E639" s="52" t="s">
        <v>16</v>
      </c>
      <c r="F639" t="s">
        <v>17</v>
      </c>
      <c r="G639" s="56">
        <v>45792</v>
      </c>
      <c r="H639" s="56">
        <v>45777</v>
      </c>
      <c r="I639" s="57">
        <v>15</v>
      </c>
      <c r="J639" t="s">
        <v>18</v>
      </c>
      <c r="K639" t="s">
        <v>1808</v>
      </c>
      <c r="L639" s="69">
        <v>20482293</v>
      </c>
      <c r="M639" t="s">
        <v>1809</v>
      </c>
      <c r="N639" s="56">
        <v>45747</v>
      </c>
      <c r="O639" t="s">
        <v>1808</v>
      </c>
    </row>
    <row r="640" spans="2:15">
      <c r="B640">
        <v>100147</v>
      </c>
      <c r="C640" t="s">
        <v>159</v>
      </c>
      <c r="D640" t="s">
        <v>1804</v>
      </c>
      <c r="E640" s="52" t="s">
        <v>117</v>
      </c>
      <c r="F640" t="s">
        <v>1805</v>
      </c>
      <c r="G640" s="56">
        <v>45792</v>
      </c>
      <c r="H640" s="56">
        <v>45777</v>
      </c>
      <c r="I640" s="57">
        <v>15</v>
      </c>
      <c r="J640" t="s">
        <v>18</v>
      </c>
      <c r="K640" t="s">
        <v>1810</v>
      </c>
      <c r="L640" s="69">
        <v>123585072</v>
      </c>
      <c r="M640" t="s">
        <v>1811</v>
      </c>
      <c r="N640" s="56">
        <v>45747</v>
      </c>
      <c r="O640" t="s">
        <v>1810</v>
      </c>
    </row>
    <row r="641" spans="2:15">
      <c r="B641">
        <v>100137</v>
      </c>
      <c r="C641" t="s">
        <v>33</v>
      </c>
      <c r="D641" t="s">
        <v>1812</v>
      </c>
      <c r="E641" s="52" t="s">
        <v>35</v>
      </c>
      <c r="F641" t="s">
        <v>1132</v>
      </c>
      <c r="G641" s="56">
        <v>45792</v>
      </c>
      <c r="H641" s="56">
        <v>45785</v>
      </c>
      <c r="I641" s="57">
        <v>7</v>
      </c>
      <c r="J641" t="s">
        <v>18</v>
      </c>
      <c r="K641" t="s">
        <v>1777</v>
      </c>
      <c r="L641" s="69">
        <v>5000000000</v>
      </c>
      <c r="M641" t="s">
        <v>38</v>
      </c>
      <c r="N641" s="56">
        <v>45785</v>
      </c>
      <c r="O641" t="s">
        <v>39</v>
      </c>
    </row>
    <row r="642" spans="2:15">
      <c r="B642">
        <v>101284</v>
      </c>
      <c r="C642" t="s">
        <v>669</v>
      </c>
      <c r="D642" t="s">
        <v>1813</v>
      </c>
      <c r="E642" s="52" t="s">
        <v>16</v>
      </c>
      <c r="F642" t="s">
        <v>17</v>
      </c>
      <c r="G642" s="56">
        <v>45793</v>
      </c>
      <c r="H642" s="56">
        <v>45746</v>
      </c>
      <c r="I642" s="57">
        <v>47</v>
      </c>
      <c r="J642" t="s">
        <v>18</v>
      </c>
      <c r="K642" t="s">
        <v>1669</v>
      </c>
      <c r="L642" s="69">
        <v>348915</v>
      </c>
      <c r="M642" t="s">
        <v>1814</v>
      </c>
      <c r="N642" s="56">
        <v>45716</v>
      </c>
      <c r="O642" t="s">
        <v>1669</v>
      </c>
    </row>
    <row r="643" spans="2:15">
      <c r="B643">
        <v>101284</v>
      </c>
      <c r="C643" t="s">
        <v>669</v>
      </c>
      <c r="D643" t="s">
        <v>1815</v>
      </c>
      <c r="E643" s="52" t="s">
        <v>16</v>
      </c>
      <c r="F643" t="s">
        <v>17</v>
      </c>
      <c r="G643" s="56">
        <v>45793</v>
      </c>
      <c r="H643" s="56">
        <v>45777</v>
      </c>
      <c r="I643" s="57">
        <v>16</v>
      </c>
      <c r="J643" t="s">
        <v>18</v>
      </c>
      <c r="K643" t="s">
        <v>1404</v>
      </c>
      <c r="L643" s="69">
        <v>348915</v>
      </c>
      <c r="M643" t="s">
        <v>1816</v>
      </c>
      <c r="N643" s="56">
        <v>45747</v>
      </c>
      <c r="O643" t="s">
        <v>1404</v>
      </c>
    </row>
    <row r="644" spans="2:15">
      <c r="B644">
        <v>101284</v>
      </c>
      <c r="C644" t="s">
        <v>669</v>
      </c>
      <c r="D644" t="s">
        <v>1817</v>
      </c>
      <c r="E644" s="52" t="s">
        <v>16</v>
      </c>
      <c r="F644" t="s">
        <v>17</v>
      </c>
      <c r="G644" s="56">
        <v>45793</v>
      </c>
      <c r="H644" s="56">
        <v>45777</v>
      </c>
      <c r="I644" s="57">
        <v>16</v>
      </c>
      <c r="J644" t="s">
        <v>18</v>
      </c>
      <c r="K644" t="s">
        <v>1818</v>
      </c>
      <c r="L644" s="69">
        <v>597312</v>
      </c>
      <c r="M644" t="s">
        <v>1819</v>
      </c>
      <c r="N644" s="56">
        <v>45747</v>
      </c>
      <c r="O644" t="s">
        <v>1818</v>
      </c>
    </row>
    <row r="645" spans="2:15">
      <c r="B645">
        <v>101284</v>
      </c>
      <c r="C645" t="s">
        <v>669</v>
      </c>
      <c r="D645" t="s">
        <v>1820</v>
      </c>
      <c r="E645" s="52" t="s">
        <v>16</v>
      </c>
      <c r="F645" t="s">
        <v>17</v>
      </c>
      <c r="G645" s="56">
        <v>45793</v>
      </c>
      <c r="H645" s="56">
        <v>45746</v>
      </c>
      <c r="I645" s="57">
        <v>47</v>
      </c>
      <c r="J645" t="s">
        <v>18</v>
      </c>
      <c r="K645" t="s">
        <v>1190</v>
      </c>
      <c r="L645" s="69">
        <v>665883</v>
      </c>
      <c r="M645" t="s">
        <v>1821</v>
      </c>
      <c r="N645" s="56">
        <v>45716</v>
      </c>
      <c r="O645" t="s">
        <v>1190</v>
      </c>
    </row>
    <row r="646" spans="2:15">
      <c r="B646">
        <v>101284</v>
      </c>
      <c r="C646" t="s">
        <v>669</v>
      </c>
      <c r="D646" t="s">
        <v>1822</v>
      </c>
      <c r="E646" s="52" t="s">
        <v>16</v>
      </c>
      <c r="F646" t="s">
        <v>17</v>
      </c>
      <c r="G646" s="56">
        <v>45793</v>
      </c>
      <c r="H646" s="56">
        <v>45807</v>
      </c>
      <c r="I646" s="57">
        <v>-14</v>
      </c>
      <c r="J646" t="s">
        <v>18</v>
      </c>
      <c r="K646" t="s">
        <v>1823</v>
      </c>
      <c r="L646" s="69">
        <v>888738</v>
      </c>
      <c r="M646" t="s">
        <v>1824</v>
      </c>
      <c r="N646" s="56">
        <v>45777</v>
      </c>
      <c r="O646" t="s">
        <v>1823</v>
      </c>
    </row>
    <row r="647" spans="2:15">
      <c r="B647">
        <v>101284</v>
      </c>
      <c r="C647" t="s">
        <v>669</v>
      </c>
      <c r="D647" t="s">
        <v>1825</v>
      </c>
      <c r="E647" s="52" t="s">
        <v>16</v>
      </c>
      <c r="F647" t="s">
        <v>17</v>
      </c>
      <c r="G647" s="56">
        <v>45793</v>
      </c>
      <c r="H647" s="56">
        <v>45746</v>
      </c>
      <c r="I647" s="57">
        <v>47</v>
      </c>
      <c r="J647" t="s">
        <v>18</v>
      </c>
      <c r="K647" t="s">
        <v>993</v>
      </c>
      <c r="L647" s="69">
        <v>16505031</v>
      </c>
      <c r="M647" t="s">
        <v>1826</v>
      </c>
      <c r="N647" s="56">
        <v>45716</v>
      </c>
      <c r="O647" t="s">
        <v>993</v>
      </c>
    </row>
    <row r="648" spans="2:15">
      <c r="B648">
        <v>100621</v>
      </c>
      <c r="C648" t="s">
        <v>1062</v>
      </c>
      <c r="D648" t="s">
        <v>1827</v>
      </c>
      <c r="E648" s="52" t="s">
        <v>16</v>
      </c>
      <c r="F648" t="s">
        <v>17</v>
      </c>
      <c r="G648" s="56">
        <v>45793</v>
      </c>
      <c r="H648" s="56">
        <v>45777</v>
      </c>
      <c r="I648" s="57">
        <v>16</v>
      </c>
      <c r="J648" t="s">
        <v>18</v>
      </c>
      <c r="K648" t="s">
        <v>1828</v>
      </c>
      <c r="L648" s="69">
        <v>16688881</v>
      </c>
      <c r="M648" t="s">
        <v>1829</v>
      </c>
      <c r="N648" s="56">
        <v>45747</v>
      </c>
      <c r="O648" t="s">
        <v>1828</v>
      </c>
    </row>
    <row r="649" spans="2:15">
      <c r="B649">
        <v>101284</v>
      </c>
      <c r="C649" t="s">
        <v>669</v>
      </c>
      <c r="D649" t="s">
        <v>1830</v>
      </c>
      <c r="E649" s="52" t="s">
        <v>16</v>
      </c>
      <c r="F649" t="s">
        <v>17</v>
      </c>
      <c r="G649" s="56">
        <v>45793</v>
      </c>
      <c r="H649" s="56">
        <v>45777</v>
      </c>
      <c r="I649" s="57">
        <v>16</v>
      </c>
      <c r="J649" t="s">
        <v>18</v>
      </c>
      <c r="K649" t="s">
        <v>558</v>
      </c>
      <c r="L649" s="69">
        <v>17539381</v>
      </c>
      <c r="M649" t="s">
        <v>1831</v>
      </c>
      <c r="N649" s="56">
        <v>45747</v>
      </c>
      <c r="O649" t="s">
        <v>558</v>
      </c>
    </row>
    <row r="650" spans="2:15">
      <c r="B650">
        <v>101284</v>
      </c>
      <c r="C650" t="s">
        <v>669</v>
      </c>
      <c r="D650" t="s">
        <v>1832</v>
      </c>
      <c r="E650" s="52" t="s">
        <v>16</v>
      </c>
      <c r="F650" t="s">
        <v>17</v>
      </c>
      <c r="G650" s="56">
        <v>45793</v>
      </c>
      <c r="H650" s="56">
        <v>45746</v>
      </c>
      <c r="I650" s="57">
        <v>47</v>
      </c>
      <c r="J650" t="s">
        <v>18</v>
      </c>
      <c r="K650" t="s">
        <v>1039</v>
      </c>
      <c r="L650" s="69">
        <v>17574744</v>
      </c>
      <c r="M650" t="s">
        <v>1833</v>
      </c>
      <c r="N650" s="56">
        <v>45716</v>
      </c>
      <c r="O650" t="s">
        <v>1039</v>
      </c>
    </row>
    <row r="651" spans="2:15">
      <c r="B651">
        <v>100621</v>
      </c>
      <c r="C651" t="s">
        <v>1062</v>
      </c>
      <c r="D651" t="s">
        <v>1834</v>
      </c>
      <c r="E651" s="52" t="s">
        <v>16</v>
      </c>
      <c r="F651" t="s">
        <v>17</v>
      </c>
      <c r="G651" s="56">
        <v>45793</v>
      </c>
      <c r="H651" s="56">
        <v>45777</v>
      </c>
      <c r="I651" s="57">
        <v>16</v>
      </c>
      <c r="J651" t="s">
        <v>18</v>
      </c>
      <c r="K651" t="s">
        <v>945</v>
      </c>
      <c r="L651" s="69">
        <v>18308730</v>
      </c>
      <c r="M651" t="s">
        <v>1068</v>
      </c>
      <c r="N651" s="56">
        <v>45747</v>
      </c>
      <c r="O651" t="s">
        <v>945</v>
      </c>
    </row>
    <row r="652" spans="2:15">
      <c r="B652">
        <v>101798</v>
      </c>
      <c r="C652" t="s">
        <v>641</v>
      </c>
      <c r="D652" t="s">
        <v>1835</v>
      </c>
      <c r="E652" s="52" t="s">
        <v>16</v>
      </c>
      <c r="F652" t="s">
        <v>17</v>
      </c>
      <c r="G652" s="56">
        <v>45793</v>
      </c>
      <c r="H652" s="56">
        <v>45779</v>
      </c>
      <c r="I652" s="57">
        <v>14</v>
      </c>
      <c r="J652" t="s">
        <v>18</v>
      </c>
      <c r="K652" t="s">
        <v>1507</v>
      </c>
      <c r="L652" s="69">
        <v>540923912</v>
      </c>
      <c r="M652" t="s">
        <v>1836</v>
      </c>
      <c r="N652" s="56">
        <v>45749</v>
      </c>
      <c r="O652" t="s">
        <v>1507</v>
      </c>
    </row>
    <row r="653" spans="2:15">
      <c r="B653">
        <v>100622</v>
      </c>
      <c r="C653" t="s">
        <v>240</v>
      </c>
      <c r="D653" t="s">
        <v>1837</v>
      </c>
      <c r="E653" s="52" t="s">
        <v>16</v>
      </c>
      <c r="F653" t="s">
        <v>17</v>
      </c>
      <c r="G653" s="56">
        <v>45794</v>
      </c>
      <c r="H653" s="56">
        <v>45687</v>
      </c>
      <c r="I653" s="57">
        <v>107</v>
      </c>
      <c r="J653" t="s">
        <v>18</v>
      </c>
      <c r="K653" t="s">
        <v>1838</v>
      </c>
      <c r="L653" s="69">
        <v>15645450</v>
      </c>
      <c r="M653" t="s">
        <v>244</v>
      </c>
      <c r="N653" s="56">
        <v>45657</v>
      </c>
      <c r="O653" t="s">
        <v>1838</v>
      </c>
    </row>
    <row r="654" spans="2:15">
      <c r="B654">
        <v>101697</v>
      </c>
      <c r="C654" t="s">
        <v>139</v>
      </c>
      <c r="D654" t="s">
        <v>1839</v>
      </c>
      <c r="G654" s="56">
        <v>45796</v>
      </c>
      <c r="H654" s="56">
        <v>45687</v>
      </c>
      <c r="I654" s="57">
        <v>109</v>
      </c>
      <c r="J654" t="s">
        <v>18</v>
      </c>
      <c r="K654" t="s">
        <v>1840</v>
      </c>
      <c r="L654" s="69">
        <v>61996</v>
      </c>
      <c r="M654" t="s">
        <v>143</v>
      </c>
      <c r="N654" s="56">
        <v>45657</v>
      </c>
      <c r="O654" t="s">
        <v>1840</v>
      </c>
    </row>
    <row r="655" spans="2:15">
      <c r="B655">
        <v>100000</v>
      </c>
      <c r="C655" t="s">
        <v>226</v>
      </c>
      <c r="D655" t="s">
        <v>1841</v>
      </c>
      <c r="E655" s="52" t="s">
        <v>16</v>
      </c>
      <c r="F655" t="s">
        <v>17</v>
      </c>
      <c r="G655" s="56">
        <v>45796</v>
      </c>
      <c r="H655" s="56">
        <v>45807</v>
      </c>
      <c r="I655" s="57">
        <v>-11</v>
      </c>
      <c r="J655" t="s">
        <v>18</v>
      </c>
      <c r="K655" t="s">
        <v>44</v>
      </c>
      <c r="L655" s="69">
        <v>246100</v>
      </c>
      <c r="M655" t="s">
        <v>1842</v>
      </c>
      <c r="N655" s="56">
        <v>45777</v>
      </c>
      <c r="O655" t="s">
        <v>44</v>
      </c>
    </row>
    <row r="656" spans="2:15">
      <c r="B656">
        <v>101697</v>
      </c>
      <c r="C656" t="s">
        <v>139</v>
      </c>
      <c r="D656" t="s">
        <v>1843</v>
      </c>
      <c r="G656" s="56">
        <v>45796</v>
      </c>
      <c r="H656" s="56">
        <v>45687</v>
      </c>
      <c r="I656" s="57">
        <v>109</v>
      </c>
      <c r="J656" t="s">
        <v>18</v>
      </c>
      <c r="K656" t="s">
        <v>1844</v>
      </c>
      <c r="L656" s="69">
        <v>269800</v>
      </c>
      <c r="M656" t="s">
        <v>444</v>
      </c>
      <c r="N656" s="56">
        <v>45657</v>
      </c>
      <c r="O656" t="s">
        <v>1844</v>
      </c>
    </row>
    <row r="657" spans="2:15">
      <c r="B657">
        <v>101083</v>
      </c>
      <c r="C657" t="s">
        <v>14</v>
      </c>
      <c r="D657" t="s">
        <v>1845</v>
      </c>
      <c r="E657" s="52" t="s">
        <v>16</v>
      </c>
      <c r="F657" t="s">
        <v>17</v>
      </c>
      <c r="G657" s="56">
        <v>45796</v>
      </c>
      <c r="H657" s="56">
        <v>45807</v>
      </c>
      <c r="I657" s="57">
        <v>-11</v>
      </c>
      <c r="J657" t="s">
        <v>18</v>
      </c>
      <c r="K657" t="s">
        <v>1846</v>
      </c>
      <c r="L657" s="69">
        <v>18795960</v>
      </c>
      <c r="M657" t="s">
        <v>20</v>
      </c>
      <c r="N657" s="56">
        <v>45777</v>
      </c>
      <c r="O657" t="s">
        <v>1846</v>
      </c>
    </row>
    <row r="658" spans="2:15">
      <c r="B658">
        <v>100672</v>
      </c>
      <c r="C658" t="s">
        <v>144</v>
      </c>
      <c r="D658" t="s">
        <v>1847</v>
      </c>
      <c r="E658" s="52" t="s">
        <v>117</v>
      </c>
      <c r="F658" t="s">
        <v>723</v>
      </c>
      <c r="G658" s="56">
        <v>45797</v>
      </c>
      <c r="H658" s="56">
        <v>45786</v>
      </c>
      <c r="I658" s="57">
        <v>11</v>
      </c>
      <c r="J658" t="s">
        <v>18</v>
      </c>
      <c r="K658" t="s">
        <v>1783</v>
      </c>
      <c r="L658" s="69">
        <v>5000000</v>
      </c>
      <c r="M658" t="s">
        <v>911</v>
      </c>
      <c r="N658" s="56">
        <v>45786</v>
      </c>
      <c r="O658" t="s">
        <v>149</v>
      </c>
    </row>
    <row r="659" spans="2:15">
      <c r="B659">
        <v>100712</v>
      </c>
      <c r="C659" t="s">
        <v>613</v>
      </c>
      <c r="D659" t="s">
        <v>1848</v>
      </c>
      <c r="E659" s="52" t="s">
        <v>117</v>
      </c>
      <c r="F659" t="s">
        <v>615</v>
      </c>
      <c r="G659" s="56">
        <v>45797</v>
      </c>
      <c r="H659" s="56">
        <v>45777</v>
      </c>
      <c r="I659" s="57">
        <v>20</v>
      </c>
      <c r="J659" t="s">
        <v>18</v>
      </c>
      <c r="K659" t="s">
        <v>1849</v>
      </c>
      <c r="L659" s="69">
        <v>30674017</v>
      </c>
      <c r="M659" t="s">
        <v>615</v>
      </c>
      <c r="N659" s="56">
        <v>45747</v>
      </c>
      <c r="O659" t="s">
        <v>1849</v>
      </c>
    </row>
    <row r="660" spans="2:15">
      <c r="B660">
        <v>100126</v>
      </c>
      <c r="C660" t="s">
        <v>103</v>
      </c>
      <c r="D660" t="s">
        <v>1850</v>
      </c>
      <c r="E660" s="52" t="s">
        <v>117</v>
      </c>
      <c r="F660" t="s">
        <v>1851</v>
      </c>
      <c r="G660" s="56">
        <v>45797</v>
      </c>
      <c r="H660" s="56">
        <v>45534</v>
      </c>
      <c r="I660" s="57">
        <v>263</v>
      </c>
      <c r="J660" t="s">
        <v>18</v>
      </c>
      <c r="K660" t="s">
        <v>210</v>
      </c>
      <c r="L660" s="69">
        <v>96534324</v>
      </c>
      <c r="M660" t="s">
        <v>184</v>
      </c>
      <c r="N660" s="56">
        <v>45504</v>
      </c>
      <c r="O660" t="s">
        <v>210</v>
      </c>
    </row>
    <row r="661" spans="2:15">
      <c r="B661">
        <v>101493</v>
      </c>
      <c r="C661" t="s">
        <v>769</v>
      </c>
      <c r="D661" t="s">
        <v>1852</v>
      </c>
      <c r="E661" s="52" t="s">
        <v>16</v>
      </c>
      <c r="F661" t="s">
        <v>17</v>
      </c>
      <c r="G661" s="56">
        <v>45797</v>
      </c>
      <c r="H661" s="56">
        <v>45746</v>
      </c>
      <c r="I661" s="57">
        <v>51</v>
      </c>
      <c r="J661" t="s">
        <v>18</v>
      </c>
      <c r="K661" t="s">
        <v>545</v>
      </c>
      <c r="L661" s="69">
        <v>131930766</v>
      </c>
      <c r="M661" t="s">
        <v>1853</v>
      </c>
      <c r="N661" s="56">
        <v>45716</v>
      </c>
      <c r="O661" t="s">
        <v>545</v>
      </c>
    </row>
    <row r="662" spans="2:15">
      <c r="B662">
        <v>100126</v>
      </c>
      <c r="C662" t="s">
        <v>103</v>
      </c>
      <c r="D662" t="s">
        <v>1854</v>
      </c>
      <c r="E662" s="52" t="s">
        <v>117</v>
      </c>
      <c r="F662" t="s">
        <v>1855</v>
      </c>
      <c r="G662" s="56">
        <v>45797</v>
      </c>
      <c r="H662" s="56">
        <v>45595</v>
      </c>
      <c r="I662" s="57">
        <v>202</v>
      </c>
      <c r="J662" t="s">
        <v>18</v>
      </c>
      <c r="K662" t="s">
        <v>550</v>
      </c>
      <c r="L662" s="69">
        <v>214954104</v>
      </c>
      <c r="M662" t="s">
        <v>184</v>
      </c>
      <c r="N662" s="56">
        <v>45565</v>
      </c>
      <c r="O662" t="s">
        <v>550</v>
      </c>
    </row>
    <row r="663" spans="2:15">
      <c r="B663">
        <v>101493</v>
      </c>
      <c r="C663" t="s">
        <v>769</v>
      </c>
      <c r="D663" t="s">
        <v>1856</v>
      </c>
      <c r="E663" s="52" t="s">
        <v>16</v>
      </c>
      <c r="F663" t="s">
        <v>17</v>
      </c>
      <c r="G663" s="56">
        <v>45797</v>
      </c>
      <c r="H663" s="56">
        <v>45746</v>
      </c>
      <c r="I663" s="57">
        <v>51</v>
      </c>
      <c r="J663" t="s">
        <v>18</v>
      </c>
      <c r="K663" t="s">
        <v>1857</v>
      </c>
      <c r="L663" s="69">
        <v>375223780</v>
      </c>
      <c r="M663" t="s">
        <v>772</v>
      </c>
      <c r="N663" s="56">
        <v>45716</v>
      </c>
      <c r="O663" t="s">
        <v>1857</v>
      </c>
    </row>
    <row r="664" spans="2:15">
      <c r="B664">
        <v>100137</v>
      </c>
      <c r="C664" t="s">
        <v>33</v>
      </c>
      <c r="D664" t="s">
        <v>1858</v>
      </c>
      <c r="E664" s="52" t="s">
        <v>35</v>
      </c>
      <c r="F664" t="s">
        <v>36</v>
      </c>
      <c r="G664" s="56">
        <v>45797</v>
      </c>
      <c r="H664" s="56">
        <v>45792</v>
      </c>
      <c r="I664" s="57">
        <v>5</v>
      </c>
      <c r="J664" t="s">
        <v>18</v>
      </c>
      <c r="K664" t="s">
        <v>1812</v>
      </c>
      <c r="L664" s="69">
        <v>18000000000</v>
      </c>
      <c r="M664" t="s">
        <v>38</v>
      </c>
      <c r="N664" s="56">
        <v>45792</v>
      </c>
      <c r="O664" t="s">
        <v>39</v>
      </c>
    </row>
    <row r="665" spans="2:15">
      <c r="B665">
        <v>101305</v>
      </c>
      <c r="C665" t="s">
        <v>91</v>
      </c>
      <c r="D665" t="s">
        <v>1859</v>
      </c>
      <c r="E665" s="52" t="s">
        <v>16</v>
      </c>
      <c r="F665" t="s">
        <v>17</v>
      </c>
      <c r="G665" s="56">
        <v>45798</v>
      </c>
      <c r="H665" s="56">
        <v>45807</v>
      </c>
      <c r="I665" s="57">
        <v>-9</v>
      </c>
      <c r="J665" t="s">
        <v>18</v>
      </c>
      <c r="K665" t="s">
        <v>1860</v>
      </c>
      <c r="L665" s="69">
        <v>4449548</v>
      </c>
      <c r="M665" t="s">
        <v>1861</v>
      </c>
      <c r="N665" s="56">
        <v>45777</v>
      </c>
      <c r="O665" t="s">
        <v>1860</v>
      </c>
    </row>
    <row r="666" spans="2:15">
      <c r="B666">
        <v>100137</v>
      </c>
      <c r="C666" t="s">
        <v>33</v>
      </c>
      <c r="D666" t="s">
        <v>1862</v>
      </c>
      <c r="E666" s="52" t="s">
        <v>35</v>
      </c>
      <c r="F666" t="s">
        <v>36</v>
      </c>
      <c r="G666" s="56">
        <v>45798</v>
      </c>
      <c r="H666" s="56">
        <v>45828</v>
      </c>
      <c r="I666" s="57">
        <v>-30</v>
      </c>
      <c r="J666" t="s">
        <v>18</v>
      </c>
      <c r="K666" t="s">
        <v>1858</v>
      </c>
      <c r="L666" s="69">
        <v>7000000000</v>
      </c>
      <c r="M666" t="s">
        <v>38</v>
      </c>
      <c r="N666" s="56">
        <v>45828</v>
      </c>
      <c r="O666" t="s">
        <v>39</v>
      </c>
    </row>
    <row r="667" spans="2:15">
      <c r="B667">
        <v>100012</v>
      </c>
      <c r="C667" t="s">
        <v>1603</v>
      </c>
      <c r="D667" t="s">
        <v>1863</v>
      </c>
      <c r="G667" s="56">
        <v>45799</v>
      </c>
      <c r="H667" s="56">
        <v>45777</v>
      </c>
      <c r="I667" s="57">
        <v>22</v>
      </c>
      <c r="J667" t="s">
        <v>18</v>
      </c>
      <c r="K667" t="s">
        <v>1627</v>
      </c>
      <c r="L667" s="69">
        <v>757560</v>
      </c>
      <c r="M667" t="s">
        <v>1864</v>
      </c>
      <c r="N667" s="56">
        <v>45777</v>
      </c>
      <c r="O667" t="s">
        <v>1628</v>
      </c>
    </row>
    <row r="668" spans="2:15">
      <c r="B668">
        <v>100012</v>
      </c>
      <c r="C668" t="s">
        <v>1603</v>
      </c>
      <c r="D668" t="s">
        <v>1865</v>
      </c>
      <c r="G668" s="56">
        <v>45799</v>
      </c>
      <c r="H668" s="56">
        <v>45746</v>
      </c>
      <c r="I668" s="57">
        <v>53</v>
      </c>
      <c r="J668" t="s">
        <v>18</v>
      </c>
      <c r="K668" t="s">
        <v>1121</v>
      </c>
      <c r="L668" s="69">
        <v>919130</v>
      </c>
      <c r="M668" t="s">
        <v>1211</v>
      </c>
      <c r="N668" s="56">
        <v>45716</v>
      </c>
      <c r="O668" t="s">
        <v>1121</v>
      </c>
    </row>
    <row r="669" spans="2:15">
      <c r="B669">
        <v>100012</v>
      </c>
      <c r="C669" t="s">
        <v>1603</v>
      </c>
      <c r="D669" t="s">
        <v>1866</v>
      </c>
      <c r="G669" s="56">
        <v>45799</v>
      </c>
      <c r="H669" s="56">
        <v>45777</v>
      </c>
      <c r="I669" s="57">
        <v>22</v>
      </c>
      <c r="J669" t="s">
        <v>18</v>
      </c>
      <c r="K669" t="s">
        <v>1288</v>
      </c>
      <c r="L669" s="69">
        <v>929830</v>
      </c>
      <c r="M669" t="s">
        <v>1487</v>
      </c>
      <c r="N669" s="56">
        <v>45747</v>
      </c>
      <c r="O669" t="s">
        <v>1288</v>
      </c>
    </row>
    <row r="670" spans="2:15">
      <c r="B670">
        <v>101539</v>
      </c>
      <c r="C670" t="s">
        <v>40</v>
      </c>
      <c r="D670" t="s">
        <v>1867</v>
      </c>
      <c r="E670" s="52" t="s">
        <v>42</v>
      </c>
      <c r="F670" t="s">
        <v>1868</v>
      </c>
      <c r="G670" s="56">
        <v>45799</v>
      </c>
      <c r="H670" s="56">
        <v>45626</v>
      </c>
      <c r="I670" s="57">
        <v>173</v>
      </c>
      <c r="J670" t="s">
        <v>18</v>
      </c>
      <c r="K670" t="s">
        <v>1695</v>
      </c>
      <c r="L670" s="69">
        <v>1090000</v>
      </c>
      <c r="M670" t="s">
        <v>1869</v>
      </c>
      <c r="N670" s="56">
        <v>45596</v>
      </c>
      <c r="O670" t="s">
        <v>1695</v>
      </c>
    </row>
    <row r="671" spans="2:15">
      <c r="B671">
        <v>100050</v>
      </c>
      <c r="C671" t="s">
        <v>1870</v>
      </c>
      <c r="D671" t="s">
        <v>1871</v>
      </c>
      <c r="E671" s="52" t="s">
        <v>117</v>
      </c>
      <c r="F671" t="s">
        <v>1872</v>
      </c>
      <c r="G671" s="56">
        <v>45799</v>
      </c>
      <c r="H671" s="56">
        <v>45626</v>
      </c>
      <c r="I671" s="57">
        <v>173</v>
      </c>
      <c r="J671" t="s">
        <v>18</v>
      </c>
      <c r="K671" t="s">
        <v>1873</v>
      </c>
      <c r="L671" s="69">
        <v>1185800</v>
      </c>
      <c r="M671" t="s">
        <v>1874</v>
      </c>
      <c r="N671" s="56">
        <v>45596</v>
      </c>
      <c r="O671" t="s">
        <v>1873</v>
      </c>
    </row>
    <row r="672" spans="2:15">
      <c r="B672">
        <v>100050</v>
      </c>
      <c r="C672" t="s">
        <v>1870</v>
      </c>
      <c r="D672" t="s">
        <v>1871</v>
      </c>
      <c r="E672" s="52" t="s">
        <v>117</v>
      </c>
      <c r="F672" t="s">
        <v>1872</v>
      </c>
      <c r="G672" s="56">
        <v>45799</v>
      </c>
      <c r="H672" s="56">
        <v>45595</v>
      </c>
      <c r="I672" s="57">
        <v>204</v>
      </c>
      <c r="J672" t="s">
        <v>18</v>
      </c>
      <c r="K672" t="s">
        <v>1875</v>
      </c>
      <c r="L672" s="69">
        <v>1235850</v>
      </c>
      <c r="M672" t="s">
        <v>1876</v>
      </c>
      <c r="N672" s="56">
        <v>45565</v>
      </c>
      <c r="O672" t="s">
        <v>1875</v>
      </c>
    </row>
    <row r="673" spans="2:15">
      <c r="B673">
        <v>100050</v>
      </c>
      <c r="C673" t="s">
        <v>1870</v>
      </c>
      <c r="D673" t="s">
        <v>1871</v>
      </c>
      <c r="E673" s="52" t="s">
        <v>117</v>
      </c>
      <c r="F673" t="s">
        <v>1872</v>
      </c>
      <c r="G673" s="56">
        <v>45799</v>
      </c>
      <c r="H673" s="56">
        <v>45565</v>
      </c>
      <c r="I673" s="57">
        <v>234</v>
      </c>
      <c r="J673" t="s">
        <v>18</v>
      </c>
      <c r="K673" t="s">
        <v>1877</v>
      </c>
      <c r="L673" s="69">
        <v>1243550</v>
      </c>
      <c r="M673" t="s">
        <v>1878</v>
      </c>
      <c r="N673" s="56">
        <v>45535</v>
      </c>
      <c r="O673" t="s">
        <v>1877</v>
      </c>
    </row>
    <row r="674" spans="2:15">
      <c r="B674">
        <v>100050</v>
      </c>
      <c r="C674" t="s">
        <v>1870</v>
      </c>
      <c r="D674" t="s">
        <v>1871</v>
      </c>
      <c r="E674" s="52" t="s">
        <v>117</v>
      </c>
      <c r="F674" t="s">
        <v>1872</v>
      </c>
      <c r="G674" s="56">
        <v>45799</v>
      </c>
      <c r="H674" s="56">
        <v>45534</v>
      </c>
      <c r="I674" s="57">
        <v>265</v>
      </c>
      <c r="J674" t="s">
        <v>18</v>
      </c>
      <c r="K674" t="s">
        <v>1879</v>
      </c>
      <c r="L674" s="69">
        <v>1324400</v>
      </c>
      <c r="M674" t="s">
        <v>1874</v>
      </c>
      <c r="N674" s="56">
        <v>45504</v>
      </c>
      <c r="O674" t="s">
        <v>1879</v>
      </c>
    </row>
    <row r="675" spans="2:15">
      <c r="B675">
        <v>100050</v>
      </c>
      <c r="C675" t="s">
        <v>1870</v>
      </c>
      <c r="D675" t="s">
        <v>1871</v>
      </c>
      <c r="E675" s="52" t="s">
        <v>117</v>
      </c>
      <c r="F675" t="s">
        <v>1872</v>
      </c>
      <c r="G675" s="56">
        <v>45799</v>
      </c>
      <c r="H675" s="56">
        <v>45595</v>
      </c>
      <c r="I675" s="57">
        <v>204</v>
      </c>
      <c r="J675" t="s">
        <v>18</v>
      </c>
      <c r="K675" t="s">
        <v>451</v>
      </c>
      <c r="L675" s="69">
        <v>1415430</v>
      </c>
      <c r="M675" t="s">
        <v>1880</v>
      </c>
      <c r="N675" s="56">
        <v>45565</v>
      </c>
      <c r="O675" t="s">
        <v>451</v>
      </c>
    </row>
    <row r="676" spans="2:15">
      <c r="B676">
        <v>100050</v>
      </c>
      <c r="C676" t="s">
        <v>1870</v>
      </c>
      <c r="D676" t="s">
        <v>1871</v>
      </c>
      <c r="E676" s="52" t="s">
        <v>117</v>
      </c>
      <c r="F676" t="s">
        <v>1872</v>
      </c>
      <c r="G676" s="56">
        <v>45799</v>
      </c>
      <c r="H676" s="56">
        <v>45503</v>
      </c>
      <c r="I676" s="57">
        <v>296</v>
      </c>
      <c r="J676" t="s">
        <v>18</v>
      </c>
      <c r="K676" t="s">
        <v>1881</v>
      </c>
      <c r="L676" s="69">
        <v>1501500</v>
      </c>
      <c r="M676" t="s">
        <v>1882</v>
      </c>
      <c r="N676" s="56">
        <v>45473</v>
      </c>
      <c r="O676" t="s">
        <v>1881</v>
      </c>
    </row>
    <row r="677" spans="2:15">
      <c r="B677">
        <v>100050</v>
      </c>
      <c r="C677" t="s">
        <v>1870</v>
      </c>
      <c r="D677" t="s">
        <v>1871</v>
      </c>
      <c r="E677" s="52" t="s">
        <v>117</v>
      </c>
      <c r="F677" t="s">
        <v>1872</v>
      </c>
      <c r="G677" s="56">
        <v>45799</v>
      </c>
      <c r="H677" s="56">
        <v>45565</v>
      </c>
      <c r="I677" s="57">
        <v>234</v>
      </c>
      <c r="J677" t="s">
        <v>18</v>
      </c>
      <c r="K677" t="s">
        <v>1883</v>
      </c>
      <c r="L677" s="69">
        <v>1502007</v>
      </c>
      <c r="M677" t="s">
        <v>1884</v>
      </c>
      <c r="N677" s="56">
        <v>45535</v>
      </c>
      <c r="O677" t="s">
        <v>1883</v>
      </c>
    </row>
    <row r="678" spans="2:15">
      <c r="B678">
        <v>100050</v>
      </c>
      <c r="C678" t="s">
        <v>1870</v>
      </c>
      <c r="D678" t="s">
        <v>1871</v>
      </c>
      <c r="E678" s="52" t="s">
        <v>117</v>
      </c>
      <c r="F678" t="s">
        <v>1872</v>
      </c>
      <c r="G678" s="56">
        <v>45799</v>
      </c>
      <c r="H678" s="56">
        <v>45626</v>
      </c>
      <c r="I678" s="57">
        <v>173</v>
      </c>
      <c r="J678" t="s">
        <v>18</v>
      </c>
      <c r="K678" t="s">
        <v>1885</v>
      </c>
      <c r="L678" s="69">
        <v>1758718</v>
      </c>
      <c r="M678" t="s">
        <v>1886</v>
      </c>
      <c r="N678" s="56">
        <v>45596</v>
      </c>
      <c r="O678" t="s">
        <v>1885</v>
      </c>
    </row>
    <row r="679" spans="2:15">
      <c r="B679">
        <v>100050</v>
      </c>
      <c r="C679" t="s">
        <v>1870</v>
      </c>
      <c r="D679" t="s">
        <v>1871</v>
      </c>
      <c r="E679" s="52" t="s">
        <v>117</v>
      </c>
      <c r="F679" t="s">
        <v>1872</v>
      </c>
      <c r="G679" s="56">
        <v>45799</v>
      </c>
      <c r="H679" s="56">
        <v>45503</v>
      </c>
      <c r="I679" s="57">
        <v>296</v>
      </c>
      <c r="J679" t="s">
        <v>18</v>
      </c>
      <c r="K679" t="s">
        <v>1887</v>
      </c>
      <c r="L679" s="69">
        <v>1998314</v>
      </c>
      <c r="M679" t="s">
        <v>1888</v>
      </c>
      <c r="N679" s="56">
        <v>45473</v>
      </c>
      <c r="O679" t="s">
        <v>1887</v>
      </c>
    </row>
    <row r="680" spans="2:15">
      <c r="B680">
        <v>100050</v>
      </c>
      <c r="C680" t="s">
        <v>1870</v>
      </c>
      <c r="D680" t="s">
        <v>1871</v>
      </c>
      <c r="E680" s="52" t="s">
        <v>117</v>
      </c>
      <c r="F680" t="s">
        <v>1872</v>
      </c>
      <c r="G680" s="56">
        <v>45799</v>
      </c>
      <c r="H680" s="56">
        <v>45534</v>
      </c>
      <c r="I680" s="57">
        <v>265</v>
      </c>
      <c r="J680" t="s">
        <v>18</v>
      </c>
      <c r="K680" t="s">
        <v>1889</v>
      </c>
      <c r="L680" s="69">
        <v>2192609</v>
      </c>
      <c r="M680" t="s">
        <v>1886</v>
      </c>
      <c r="N680" s="56">
        <v>45504</v>
      </c>
      <c r="O680" t="s">
        <v>1889</v>
      </c>
    </row>
    <row r="681" spans="2:15">
      <c r="B681">
        <v>100120</v>
      </c>
      <c r="C681" t="s">
        <v>236</v>
      </c>
      <c r="D681" t="s">
        <v>1890</v>
      </c>
      <c r="E681" s="52" t="s">
        <v>16</v>
      </c>
      <c r="F681" t="s">
        <v>17</v>
      </c>
      <c r="G681" s="56">
        <v>45799</v>
      </c>
      <c r="H681" s="56">
        <v>45809</v>
      </c>
      <c r="I681" s="57">
        <v>-10</v>
      </c>
      <c r="J681" t="s">
        <v>18</v>
      </c>
      <c r="K681" t="s">
        <v>1846</v>
      </c>
      <c r="L681" s="69">
        <v>5378232</v>
      </c>
      <c r="M681" t="s">
        <v>1891</v>
      </c>
      <c r="N681" s="56">
        <v>45779</v>
      </c>
      <c r="O681" t="s">
        <v>1846</v>
      </c>
    </row>
    <row r="682" spans="2:15">
      <c r="B682">
        <v>101539</v>
      </c>
      <c r="C682" t="s">
        <v>40</v>
      </c>
      <c r="D682" t="s">
        <v>1892</v>
      </c>
      <c r="E682" s="52" t="s">
        <v>42</v>
      </c>
      <c r="F682" t="s">
        <v>1868</v>
      </c>
      <c r="G682" s="56">
        <v>45799</v>
      </c>
      <c r="H682" s="56">
        <v>45626</v>
      </c>
      <c r="I682" s="57">
        <v>173</v>
      </c>
      <c r="J682" t="s">
        <v>18</v>
      </c>
      <c r="K682" t="s">
        <v>1893</v>
      </c>
      <c r="L682" s="69">
        <v>7304526</v>
      </c>
      <c r="M682" t="s">
        <v>47</v>
      </c>
      <c r="N682" s="56">
        <v>45596</v>
      </c>
      <c r="O682" t="s">
        <v>1893</v>
      </c>
    </row>
    <row r="683" spans="2:15">
      <c r="B683">
        <v>100120</v>
      </c>
      <c r="C683" t="s">
        <v>236</v>
      </c>
      <c r="D683" t="s">
        <v>1894</v>
      </c>
      <c r="G683" s="56">
        <v>45800</v>
      </c>
      <c r="H683" s="56">
        <v>44873</v>
      </c>
      <c r="I683" s="57">
        <v>927</v>
      </c>
      <c r="J683" t="s">
        <v>18</v>
      </c>
      <c r="K683" t="s">
        <v>1895</v>
      </c>
      <c r="L683" s="69">
        <v>6675</v>
      </c>
      <c r="M683" t="s">
        <v>1896</v>
      </c>
      <c r="N683" s="56">
        <v>44873</v>
      </c>
      <c r="O683" t="s">
        <v>1897</v>
      </c>
    </row>
    <row r="684" spans="2:15">
      <c r="B684">
        <v>101118</v>
      </c>
      <c r="C684" t="s">
        <v>652</v>
      </c>
      <c r="D684" t="s">
        <v>1898</v>
      </c>
      <c r="E684" s="52" t="s">
        <v>16</v>
      </c>
      <c r="F684" t="s">
        <v>17</v>
      </c>
      <c r="G684" s="56">
        <v>45800</v>
      </c>
      <c r="H684" s="56">
        <v>45807</v>
      </c>
      <c r="I684" s="57">
        <v>-7</v>
      </c>
      <c r="J684" t="s">
        <v>18</v>
      </c>
      <c r="K684" t="s">
        <v>937</v>
      </c>
      <c r="L684" s="69">
        <v>3842577</v>
      </c>
      <c r="M684" t="s">
        <v>1101</v>
      </c>
      <c r="N684" s="56">
        <v>45777</v>
      </c>
      <c r="O684" t="s">
        <v>937</v>
      </c>
    </row>
    <row r="685" spans="2:15">
      <c r="B685">
        <v>101798</v>
      </c>
      <c r="C685" t="s">
        <v>641</v>
      </c>
      <c r="D685" t="s">
        <v>1899</v>
      </c>
      <c r="G685" s="56">
        <v>45800</v>
      </c>
      <c r="H685" s="56">
        <v>45706</v>
      </c>
      <c r="I685" s="57">
        <v>94</v>
      </c>
      <c r="J685" t="s">
        <v>18</v>
      </c>
      <c r="K685" t="s">
        <v>979</v>
      </c>
      <c r="L685" s="69">
        <v>9991002</v>
      </c>
      <c r="M685" t="s">
        <v>1900</v>
      </c>
      <c r="N685" s="56">
        <v>45706</v>
      </c>
      <c r="O685" t="s">
        <v>981</v>
      </c>
    </row>
    <row r="686" spans="2:15">
      <c r="B686">
        <v>101539</v>
      </c>
      <c r="C686" t="s">
        <v>40</v>
      </c>
      <c r="D686" t="s">
        <v>1901</v>
      </c>
      <c r="G686" s="56">
        <v>45803</v>
      </c>
      <c r="H686" s="56">
        <v>45626</v>
      </c>
      <c r="I686" s="57">
        <v>177</v>
      </c>
      <c r="J686" t="s">
        <v>18</v>
      </c>
      <c r="K686" t="s">
        <v>1867</v>
      </c>
      <c r="L686" s="69">
        <v>20000</v>
      </c>
      <c r="M686" t="s">
        <v>1902</v>
      </c>
      <c r="N686" s="56">
        <v>45596</v>
      </c>
      <c r="O686" t="s">
        <v>1695</v>
      </c>
    </row>
    <row r="687" spans="2:15">
      <c r="B687">
        <v>101539</v>
      </c>
      <c r="C687" t="s">
        <v>40</v>
      </c>
      <c r="D687" t="s">
        <v>1901</v>
      </c>
      <c r="G687" s="56">
        <v>45803</v>
      </c>
      <c r="H687" s="56">
        <v>45626</v>
      </c>
      <c r="I687" s="57">
        <v>177</v>
      </c>
      <c r="J687" t="s">
        <v>18</v>
      </c>
      <c r="K687" t="s">
        <v>1892</v>
      </c>
      <c r="L687" s="69">
        <v>134028</v>
      </c>
      <c r="M687" t="s">
        <v>1903</v>
      </c>
      <c r="N687" s="56">
        <v>45596</v>
      </c>
      <c r="O687" t="s">
        <v>1893</v>
      </c>
    </row>
    <row r="688" spans="2:15">
      <c r="B688">
        <v>101284</v>
      </c>
      <c r="C688" t="s">
        <v>669</v>
      </c>
      <c r="D688" t="s">
        <v>1904</v>
      </c>
      <c r="E688" s="52" t="s">
        <v>16</v>
      </c>
      <c r="F688" t="s">
        <v>17</v>
      </c>
      <c r="G688" s="56">
        <v>45803</v>
      </c>
      <c r="H688" s="56">
        <v>45807</v>
      </c>
      <c r="I688" s="57">
        <v>-4</v>
      </c>
      <c r="J688" t="s">
        <v>18</v>
      </c>
      <c r="K688" t="s">
        <v>1905</v>
      </c>
      <c r="L688" s="69">
        <v>348915</v>
      </c>
      <c r="M688" t="s">
        <v>1906</v>
      </c>
      <c r="N688" s="56">
        <v>45777</v>
      </c>
      <c r="O688" t="s">
        <v>1905</v>
      </c>
    </row>
    <row r="689" spans="2:15">
      <c r="B689">
        <v>101490</v>
      </c>
      <c r="C689" t="s">
        <v>125</v>
      </c>
      <c r="D689" t="s">
        <v>1907</v>
      </c>
      <c r="E689" s="52" t="s">
        <v>16</v>
      </c>
      <c r="F689" t="s">
        <v>17</v>
      </c>
      <c r="G689" s="56">
        <v>45803</v>
      </c>
      <c r="H689" s="56">
        <v>45807</v>
      </c>
      <c r="I689" s="57">
        <v>-4</v>
      </c>
      <c r="J689" t="s">
        <v>18</v>
      </c>
      <c r="K689" t="s">
        <v>149</v>
      </c>
      <c r="L689" s="69">
        <v>1728195</v>
      </c>
      <c r="M689" t="s">
        <v>128</v>
      </c>
      <c r="N689" s="56">
        <v>45777</v>
      </c>
      <c r="O689" t="s">
        <v>149</v>
      </c>
    </row>
    <row r="690" spans="2:15">
      <c r="B690">
        <v>101490</v>
      </c>
      <c r="C690" t="s">
        <v>125</v>
      </c>
      <c r="D690" t="s">
        <v>1908</v>
      </c>
      <c r="E690" s="52" t="s">
        <v>16</v>
      </c>
      <c r="F690" t="s">
        <v>17</v>
      </c>
      <c r="G690" s="56">
        <v>45803</v>
      </c>
      <c r="H690" s="56">
        <v>45807</v>
      </c>
      <c r="I690" s="57">
        <v>-4</v>
      </c>
      <c r="J690" t="s">
        <v>18</v>
      </c>
      <c r="K690" t="s">
        <v>1909</v>
      </c>
      <c r="L690" s="69">
        <v>1942598</v>
      </c>
      <c r="M690" t="s">
        <v>748</v>
      </c>
      <c r="N690" s="56">
        <v>45777</v>
      </c>
      <c r="O690" t="s">
        <v>1909</v>
      </c>
    </row>
    <row r="691" spans="2:15">
      <c r="B691">
        <v>101490</v>
      </c>
      <c r="C691" t="s">
        <v>125</v>
      </c>
      <c r="D691" t="s">
        <v>1910</v>
      </c>
      <c r="E691" s="52" t="s">
        <v>16</v>
      </c>
      <c r="F691" t="s">
        <v>17</v>
      </c>
      <c r="G691" s="56">
        <v>45803</v>
      </c>
      <c r="H691" s="56">
        <v>45807</v>
      </c>
      <c r="I691" s="57">
        <v>-4</v>
      </c>
      <c r="J691" t="s">
        <v>18</v>
      </c>
      <c r="K691" t="s">
        <v>1911</v>
      </c>
      <c r="L691" s="69">
        <v>8850800</v>
      </c>
      <c r="M691" t="s">
        <v>158</v>
      </c>
      <c r="N691" s="56">
        <v>45777</v>
      </c>
      <c r="O691" t="s">
        <v>1911</v>
      </c>
    </row>
    <row r="692" spans="2:15">
      <c r="B692">
        <v>100009</v>
      </c>
      <c r="C692" t="s">
        <v>48</v>
      </c>
      <c r="D692" t="s">
        <v>1912</v>
      </c>
      <c r="E692" s="52" t="s">
        <v>16</v>
      </c>
      <c r="F692" t="s">
        <v>17</v>
      </c>
      <c r="G692" s="56">
        <v>45803</v>
      </c>
      <c r="H692" s="56">
        <v>45807</v>
      </c>
      <c r="I692" s="57">
        <v>-4</v>
      </c>
      <c r="J692" t="s">
        <v>18</v>
      </c>
      <c r="K692" t="s">
        <v>1913</v>
      </c>
      <c r="L692" s="69">
        <v>19204276</v>
      </c>
      <c r="M692" t="s">
        <v>1914</v>
      </c>
      <c r="N692" s="56">
        <v>45777</v>
      </c>
      <c r="O692" t="s">
        <v>1913</v>
      </c>
    </row>
    <row r="693" spans="2:15">
      <c r="B693">
        <v>101284</v>
      </c>
      <c r="C693" t="s">
        <v>669</v>
      </c>
      <c r="D693" t="s">
        <v>1915</v>
      </c>
      <c r="E693" s="52" t="s">
        <v>16</v>
      </c>
      <c r="F693" t="s">
        <v>17</v>
      </c>
      <c r="G693" s="56">
        <v>45803</v>
      </c>
      <c r="H693" s="56">
        <v>45807</v>
      </c>
      <c r="I693" s="57">
        <v>-4</v>
      </c>
      <c r="J693" t="s">
        <v>18</v>
      </c>
      <c r="K693" t="s">
        <v>1916</v>
      </c>
      <c r="L693" s="69">
        <v>19650981</v>
      </c>
      <c r="M693" t="s">
        <v>1917</v>
      </c>
      <c r="N693" s="56">
        <v>45777</v>
      </c>
      <c r="O693" t="s">
        <v>1916</v>
      </c>
    </row>
    <row r="694" spans="2:15">
      <c r="B694">
        <v>101490</v>
      </c>
      <c r="C694" t="s">
        <v>125</v>
      </c>
      <c r="D694" t="s">
        <v>1918</v>
      </c>
      <c r="E694" s="52" t="s">
        <v>16</v>
      </c>
      <c r="F694" t="s">
        <v>17</v>
      </c>
      <c r="G694" s="56">
        <v>45803</v>
      </c>
      <c r="H694" s="56">
        <v>45807</v>
      </c>
      <c r="I694" s="57">
        <v>-4</v>
      </c>
      <c r="J694" t="s">
        <v>18</v>
      </c>
      <c r="K694" t="s">
        <v>1919</v>
      </c>
      <c r="L694" s="69">
        <v>22685952</v>
      </c>
      <c r="M694" t="s">
        <v>764</v>
      </c>
      <c r="N694" s="56">
        <v>45777</v>
      </c>
      <c r="O694" t="s">
        <v>1919</v>
      </c>
    </row>
    <row r="695" spans="2:15">
      <c r="B695">
        <v>101490</v>
      </c>
      <c r="C695" t="s">
        <v>125</v>
      </c>
      <c r="D695" t="s">
        <v>1920</v>
      </c>
      <c r="E695" s="52" t="s">
        <v>16</v>
      </c>
      <c r="F695" t="s">
        <v>17</v>
      </c>
      <c r="G695" s="56">
        <v>45803</v>
      </c>
      <c r="H695" s="56">
        <v>45807</v>
      </c>
      <c r="I695" s="57">
        <v>-4</v>
      </c>
      <c r="J695" t="s">
        <v>18</v>
      </c>
      <c r="K695" t="s">
        <v>1921</v>
      </c>
      <c r="L695" s="69">
        <v>23753280</v>
      </c>
      <c r="M695" t="s">
        <v>761</v>
      </c>
      <c r="N695" s="56">
        <v>45777</v>
      </c>
      <c r="O695" t="s">
        <v>1921</v>
      </c>
    </row>
    <row r="696" spans="2:15">
      <c r="B696">
        <v>101490</v>
      </c>
      <c r="C696" t="s">
        <v>125</v>
      </c>
      <c r="D696" t="s">
        <v>1922</v>
      </c>
      <c r="E696" s="52" t="s">
        <v>16</v>
      </c>
      <c r="F696" t="s">
        <v>17</v>
      </c>
      <c r="G696" s="56">
        <v>45803</v>
      </c>
      <c r="H696" s="56">
        <v>45807</v>
      </c>
      <c r="I696" s="57">
        <v>-4</v>
      </c>
      <c r="J696" t="s">
        <v>18</v>
      </c>
      <c r="K696" t="s">
        <v>1923</v>
      </c>
      <c r="L696" s="69">
        <v>24835050</v>
      </c>
      <c r="M696" t="s">
        <v>175</v>
      </c>
      <c r="N696" s="56">
        <v>45777</v>
      </c>
      <c r="O696" t="s">
        <v>1923</v>
      </c>
    </row>
    <row r="697" spans="2:15">
      <c r="B697">
        <v>101490</v>
      </c>
      <c r="C697" t="s">
        <v>125</v>
      </c>
      <c r="D697" t="s">
        <v>1924</v>
      </c>
      <c r="E697" s="52" t="s">
        <v>16</v>
      </c>
      <c r="F697" t="s">
        <v>17</v>
      </c>
      <c r="G697" s="56">
        <v>45803</v>
      </c>
      <c r="H697" s="56">
        <v>45807</v>
      </c>
      <c r="I697" s="57">
        <v>-4</v>
      </c>
      <c r="J697" t="s">
        <v>18</v>
      </c>
      <c r="K697" t="s">
        <v>1925</v>
      </c>
      <c r="L697" s="69">
        <v>80512850</v>
      </c>
      <c r="M697" t="s">
        <v>178</v>
      </c>
      <c r="N697" s="56">
        <v>45777</v>
      </c>
      <c r="O697" t="s">
        <v>1925</v>
      </c>
    </row>
    <row r="698" spans="2:15">
      <c r="B698">
        <v>100031</v>
      </c>
      <c r="C698" t="s">
        <v>321</v>
      </c>
      <c r="D698" t="s">
        <v>1926</v>
      </c>
      <c r="G698" s="56">
        <v>45804</v>
      </c>
      <c r="H698" s="56">
        <v>45777</v>
      </c>
      <c r="I698" s="57">
        <v>27</v>
      </c>
      <c r="J698" t="s">
        <v>18</v>
      </c>
      <c r="K698" t="s">
        <v>905</v>
      </c>
      <c r="L698" s="69">
        <v>74100</v>
      </c>
      <c r="M698" t="s">
        <v>452</v>
      </c>
      <c r="N698" s="56">
        <v>45747</v>
      </c>
      <c r="O698" t="s">
        <v>905</v>
      </c>
    </row>
    <row r="699" spans="2:15">
      <c r="B699">
        <v>101284</v>
      </c>
      <c r="C699" t="s">
        <v>669</v>
      </c>
      <c r="D699" t="s">
        <v>1927</v>
      </c>
      <c r="E699" s="52" t="s">
        <v>16</v>
      </c>
      <c r="F699" t="s">
        <v>17</v>
      </c>
      <c r="G699" s="56">
        <v>45804</v>
      </c>
      <c r="H699" s="56">
        <v>45807</v>
      </c>
      <c r="I699" s="57">
        <v>-3</v>
      </c>
      <c r="J699" t="s">
        <v>18</v>
      </c>
      <c r="K699" t="s">
        <v>1535</v>
      </c>
      <c r="L699" s="69">
        <v>742072</v>
      </c>
      <c r="M699" t="s">
        <v>1928</v>
      </c>
      <c r="N699" s="56">
        <v>45777</v>
      </c>
      <c r="O699" t="s">
        <v>1535</v>
      </c>
    </row>
    <row r="700" spans="2:15">
      <c r="B700">
        <v>100018</v>
      </c>
      <c r="C700" t="s">
        <v>293</v>
      </c>
      <c r="D700" t="s">
        <v>1929</v>
      </c>
      <c r="E700" s="52" t="s">
        <v>16</v>
      </c>
      <c r="F700" t="s">
        <v>17</v>
      </c>
      <c r="G700" s="56">
        <v>45804</v>
      </c>
      <c r="H700" s="56">
        <v>45807</v>
      </c>
      <c r="I700" s="57">
        <v>-3</v>
      </c>
      <c r="J700" t="s">
        <v>18</v>
      </c>
      <c r="K700" t="s">
        <v>1724</v>
      </c>
      <c r="L700" s="69">
        <v>11154210</v>
      </c>
      <c r="M700" t="s">
        <v>1930</v>
      </c>
      <c r="N700" s="56">
        <v>45777</v>
      </c>
      <c r="O700" t="s">
        <v>1724</v>
      </c>
    </row>
    <row r="701" spans="2:15">
      <c r="B701">
        <v>101798</v>
      </c>
      <c r="C701" t="s">
        <v>641</v>
      </c>
      <c r="D701" t="s">
        <v>1931</v>
      </c>
      <c r="E701" s="52" t="s">
        <v>16</v>
      </c>
      <c r="F701" t="s">
        <v>17</v>
      </c>
      <c r="G701" s="56">
        <v>45804</v>
      </c>
      <c r="H701" s="56">
        <v>45809</v>
      </c>
      <c r="I701" s="57">
        <v>-5</v>
      </c>
      <c r="J701" t="s">
        <v>18</v>
      </c>
      <c r="K701" t="s">
        <v>1932</v>
      </c>
      <c r="L701" s="69">
        <v>474252758</v>
      </c>
      <c r="M701" t="s">
        <v>1933</v>
      </c>
      <c r="N701" s="56">
        <v>45779</v>
      </c>
      <c r="O701" t="s">
        <v>1932</v>
      </c>
    </row>
    <row r="702" spans="2:15">
      <c r="B702">
        <v>101082</v>
      </c>
      <c r="C702" t="s">
        <v>61</v>
      </c>
      <c r="D702" t="s">
        <v>1934</v>
      </c>
      <c r="G702" s="56">
        <v>45805</v>
      </c>
      <c r="H702" s="56">
        <v>45687</v>
      </c>
      <c r="I702" s="57">
        <v>118</v>
      </c>
      <c r="J702" t="s">
        <v>18</v>
      </c>
      <c r="K702" t="s">
        <v>1935</v>
      </c>
      <c r="L702" s="69">
        <v>92920</v>
      </c>
      <c r="M702" t="s">
        <v>1936</v>
      </c>
      <c r="N702" s="56">
        <v>45657</v>
      </c>
      <c r="O702" t="s">
        <v>1937</v>
      </c>
    </row>
    <row r="703" spans="2:15">
      <c r="B703">
        <v>101082</v>
      </c>
      <c r="C703" t="s">
        <v>61</v>
      </c>
      <c r="D703" t="s">
        <v>1934</v>
      </c>
      <c r="G703" s="56">
        <v>45805</v>
      </c>
      <c r="H703" s="56">
        <v>45687</v>
      </c>
      <c r="I703" s="57">
        <v>118</v>
      </c>
      <c r="J703" t="s">
        <v>18</v>
      </c>
      <c r="K703" t="s">
        <v>1938</v>
      </c>
      <c r="L703" s="69">
        <v>108360</v>
      </c>
      <c r="M703" t="s">
        <v>1939</v>
      </c>
      <c r="N703" s="56">
        <v>45657</v>
      </c>
      <c r="O703" t="s">
        <v>1940</v>
      </c>
    </row>
    <row r="704" spans="2:15">
      <c r="B704">
        <v>101082</v>
      </c>
      <c r="C704" t="s">
        <v>61</v>
      </c>
      <c r="D704" t="s">
        <v>1934</v>
      </c>
      <c r="G704" s="56">
        <v>45805</v>
      </c>
      <c r="H704" s="56">
        <v>45687</v>
      </c>
      <c r="I704" s="57">
        <v>118</v>
      </c>
      <c r="J704" t="s">
        <v>18</v>
      </c>
      <c r="K704" t="s">
        <v>1941</v>
      </c>
      <c r="L704" s="69">
        <v>241100</v>
      </c>
      <c r="M704" t="s">
        <v>1942</v>
      </c>
      <c r="N704" s="56">
        <v>45657</v>
      </c>
      <c r="O704" t="s">
        <v>612</v>
      </c>
    </row>
    <row r="705" spans="2:15">
      <c r="B705">
        <v>101082</v>
      </c>
      <c r="C705" t="s">
        <v>61</v>
      </c>
      <c r="D705" t="s">
        <v>1934</v>
      </c>
      <c r="G705" s="56">
        <v>45805</v>
      </c>
      <c r="H705" s="56">
        <v>45687</v>
      </c>
      <c r="I705" s="57">
        <v>118</v>
      </c>
      <c r="J705" t="s">
        <v>18</v>
      </c>
      <c r="K705" t="s">
        <v>1943</v>
      </c>
      <c r="L705" s="69">
        <v>334320</v>
      </c>
      <c r="M705" t="s">
        <v>1944</v>
      </c>
      <c r="N705" s="56">
        <v>45657</v>
      </c>
      <c r="O705" t="s">
        <v>1945</v>
      </c>
    </row>
    <row r="706" spans="2:15">
      <c r="B706">
        <v>100001</v>
      </c>
      <c r="C706" t="s">
        <v>230</v>
      </c>
      <c r="D706" t="s">
        <v>1946</v>
      </c>
      <c r="E706" s="52" t="s">
        <v>16</v>
      </c>
      <c r="F706" t="s">
        <v>17</v>
      </c>
      <c r="G706" s="56">
        <v>45805</v>
      </c>
      <c r="H706" s="56">
        <v>45807</v>
      </c>
      <c r="I706" s="57">
        <v>-2</v>
      </c>
      <c r="J706" t="s">
        <v>18</v>
      </c>
      <c r="K706" t="s">
        <v>1947</v>
      </c>
      <c r="L706" s="69">
        <v>357779</v>
      </c>
      <c r="M706" t="s">
        <v>1520</v>
      </c>
      <c r="N706" s="56">
        <v>45777</v>
      </c>
      <c r="O706" t="s">
        <v>1947</v>
      </c>
    </row>
    <row r="707" spans="2:15">
      <c r="B707">
        <v>101082</v>
      </c>
      <c r="C707" t="s">
        <v>61</v>
      </c>
      <c r="D707" t="s">
        <v>1934</v>
      </c>
      <c r="G707" s="56">
        <v>45805</v>
      </c>
      <c r="H707" s="56">
        <v>45687</v>
      </c>
      <c r="I707" s="57">
        <v>118</v>
      </c>
      <c r="J707" t="s">
        <v>18</v>
      </c>
      <c r="K707" t="s">
        <v>1948</v>
      </c>
      <c r="L707" s="69">
        <v>640640</v>
      </c>
      <c r="M707" t="s">
        <v>1949</v>
      </c>
      <c r="N707" s="56">
        <v>45657</v>
      </c>
      <c r="O707" t="s">
        <v>1950</v>
      </c>
    </row>
    <row r="708" spans="2:15">
      <c r="B708">
        <v>101082</v>
      </c>
      <c r="C708" t="s">
        <v>61</v>
      </c>
      <c r="D708" t="s">
        <v>1934</v>
      </c>
      <c r="G708" s="56">
        <v>45805</v>
      </c>
      <c r="H708" s="56">
        <v>45687</v>
      </c>
      <c r="I708" s="57">
        <v>118</v>
      </c>
      <c r="J708" t="s">
        <v>18</v>
      </c>
      <c r="K708" t="s">
        <v>1951</v>
      </c>
      <c r="L708" s="69">
        <v>1657700</v>
      </c>
      <c r="M708" t="s">
        <v>1952</v>
      </c>
      <c r="N708" s="56">
        <v>45657</v>
      </c>
      <c r="O708" t="s">
        <v>1953</v>
      </c>
    </row>
    <row r="709" spans="2:15">
      <c r="B709">
        <v>101082</v>
      </c>
      <c r="C709" t="s">
        <v>61</v>
      </c>
      <c r="D709" t="s">
        <v>1934</v>
      </c>
      <c r="G709" s="56">
        <v>45805</v>
      </c>
      <c r="H709" s="56">
        <v>45687</v>
      </c>
      <c r="I709" s="57">
        <v>118</v>
      </c>
      <c r="J709" t="s">
        <v>18</v>
      </c>
      <c r="K709" t="s">
        <v>1954</v>
      </c>
      <c r="L709" s="69">
        <v>2084760</v>
      </c>
      <c r="M709" t="s">
        <v>1955</v>
      </c>
      <c r="N709" s="56">
        <v>45657</v>
      </c>
      <c r="O709" t="s">
        <v>1956</v>
      </c>
    </row>
    <row r="710" spans="2:15">
      <c r="B710">
        <v>101082</v>
      </c>
      <c r="C710" t="s">
        <v>61</v>
      </c>
      <c r="D710" t="s">
        <v>1957</v>
      </c>
      <c r="E710" s="52" t="s">
        <v>42</v>
      </c>
      <c r="F710" t="s">
        <v>1958</v>
      </c>
      <c r="G710" s="56">
        <v>45805</v>
      </c>
      <c r="H710" s="56">
        <v>45718</v>
      </c>
      <c r="I710" s="57">
        <v>87</v>
      </c>
      <c r="J710" t="s">
        <v>18</v>
      </c>
      <c r="K710" t="s">
        <v>1353</v>
      </c>
      <c r="L710" s="69">
        <v>2564988</v>
      </c>
      <c r="M710" t="s">
        <v>1237</v>
      </c>
      <c r="N710" s="56">
        <v>45688</v>
      </c>
      <c r="O710" t="s">
        <v>1353</v>
      </c>
    </row>
    <row r="711" spans="2:15">
      <c r="B711">
        <v>100001</v>
      </c>
      <c r="C711" t="s">
        <v>230</v>
      </c>
      <c r="D711" t="s">
        <v>1959</v>
      </c>
      <c r="E711" s="52" t="s">
        <v>16</v>
      </c>
      <c r="F711" t="s">
        <v>17</v>
      </c>
      <c r="G711" s="56">
        <v>45805</v>
      </c>
      <c r="H711" s="56">
        <v>45807</v>
      </c>
      <c r="I711" s="57">
        <v>-2</v>
      </c>
      <c r="J711" t="s">
        <v>18</v>
      </c>
      <c r="K711" t="s">
        <v>1828</v>
      </c>
      <c r="L711" s="69">
        <v>4372020</v>
      </c>
      <c r="M711" t="s">
        <v>1842</v>
      </c>
      <c r="N711" s="56">
        <v>45777</v>
      </c>
      <c r="O711" t="s">
        <v>1828</v>
      </c>
    </row>
    <row r="712" spans="2:15">
      <c r="B712">
        <v>101082</v>
      </c>
      <c r="C712" t="s">
        <v>61</v>
      </c>
      <c r="D712" t="s">
        <v>1935</v>
      </c>
      <c r="E712" s="52" t="s">
        <v>42</v>
      </c>
      <c r="F712" t="s">
        <v>1958</v>
      </c>
      <c r="G712" s="56">
        <v>45805</v>
      </c>
      <c r="H712" s="56">
        <v>45687</v>
      </c>
      <c r="I712" s="57">
        <v>118</v>
      </c>
      <c r="J712" t="s">
        <v>18</v>
      </c>
      <c r="K712" t="s">
        <v>1937</v>
      </c>
      <c r="L712" s="69">
        <v>5064140</v>
      </c>
      <c r="M712" t="s">
        <v>1960</v>
      </c>
      <c r="N712" s="56">
        <v>45657</v>
      </c>
      <c r="O712" t="s">
        <v>1937</v>
      </c>
    </row>
    <row r="713" spans="2:15">
      <c r="B713">
        <v>101082</v>
      </c>
      <c r="C713" t="s">
        <v>61</v>
      </c>
      <c r="D713" t="s">
        <v>1934</v>
      </c>
      <c r="G713" s="56">
        <v>45805</v>
      </c>
      <c r="H713" s="56">
        <v>45687</v>
      </c>
      <c r="I713" s="57">
        <v>118</v>
      </c>
      <c r="J713" t="s">
        <v>18</v>
      </c>
      <c r="K713" t="s">
        <v>1961</v>
      </c>
      <c r="L713" s="69">
        <v>5166468</v>
      </c>
      <c r="M713" t="s">
        <v>1962</v>
      </c>
      <c r="N713" s="56">
        <v>45657</v>
      </c>
      <c r="O713" t="s">
        <v>1963</v>
      </c>
    </row>
    <row r="714" spans="2:15">
      <c r="B714">
        <v>101082</v>
      </c>
      <c r="C714" t="s">
        <v>61</v>
      </c>
      <c r="D714" t="s">
        <v>1964</v>
      </c>
      <c r="E714" s="52" t="s">
        <v>42</v>
      </c>
      <c r="F714" t="s">
        <v>1958</v>
      </c>
      <c r="G714" s="56">
        <v>45805</v>
      </c>
      <c r="H714" s="56">
        <v>45718</v>
      </c>
      <c r="I714" s="57">
        <v>87</v>
      </c>
      <c r="J714" t="s">
        <v>18</v>
      </c>
      <c r="K714" t="s">
        <v>1628</v>
      </c>
      <c r="L714" s="69">
        <v>5508860</v>
      </c>
      <c r="M714" t="s">
        <v>1965</v>
      </c>
      <c r="N714" s="56">
        <v>45688</v>
      </c>
      <c r="O714" t="s">
        <v>1628</v>
      </c>
    </row>
    <row r="715" spans="2:15">
      <c r="B715">
        <v>101082</v>
      </c>
      <c r="C715" t="s">
        <v>61</v>
      </c>
      <c r="D715" t="s">
        <v>1938</v>
      </c>
      <c r="E715" s="52" t="s">
        <v>42</v>
      </c>
      <c r="F715" t="s">
        <v>1958</v>
      </c>
      <c r="G715" s="56">
        <v>45805</v>
      </c>
      <c r="H715" s="56">
        <v>45687</v>
      </c>
      <c r="I715" s="57">
        <v>118</v>
      </c>
      <c r="J715" t="s">
        <v>18</v>
      </c>
      <c r="K715" t="s">
        <v>1940</v>
      </c>
      <c r="L715" s="69">
        <v>5905620</v>
      </c>
      <c r="M715" t="s">
        <v>1237</v>
      </c>
      <c r="N715" s="56">
        <v>45657</v>
      </c>
      <c r="O715" t="s">
        <v>1940</v>
      </c>
    </row>
    <row r="716" spans="2:15">
      <c r="B716">
        <v>100590</v>
      </c>
      <c r="C716" t="s">
        <v>406</v>
      </c>
      <c r="D716" t="s">
        <v>1966</v>
      </c>
      <c r="E716" s="52" t="s">
        <v>117</v>
      </c>
      <c r="F716" t="s">
        <v>1967</v>
      </c>
      <c r="G716" s="56">
        <v>45805</v>
      </c>
      <c r="H716" s="56">
        <v>45746</v>
      </c>
      <c r="I716" s="57">
        <v>59</v>
      </c>
      <c r="J716" t="s">
        <v>18</v>
      </c>
      <c r="K716" t="s">
        <v>922</v>
      </c>
      <c r="L716" s="69">
        <v>6506865</v>
      </c>
      <c r="M716" t="s">
        <v>1968</v>
      </c>
      <c r="N716" s="56">
        <v>45716</v>
      </c>
      <c r="O716" t="s">
        <v>922</v>
      </c>
    </row>
    <row r="717" spans="2:15">
      <c r="B717">
        <v>101082</v>
      </c>
      <c r="C717" t="s">
        <v>61</v>
      </c>
      <c r="D717" t="s">
        <v>1969</v>
      </c>
      <c r="G717" s="56">
        <v>45805</v>
      </c>
      <c r="H717" s="56">
        <v>45656</v>
      </c>
      <c r="I717" s="57">
        <v>149</v>
      </c>
      <c r="J717" t="s">
        <v>18</v>
      </c>
      <c r="K717" t="s">
        <v>1970</v>
      </c>
      <c r="L717" s="69">
        <v>10484352</v>
      </c>
      <c r="M717" t="s">
        <v>1971</v>
      </c>
      <c r="N717" s="56">
        <v>45626</v>
      </c>
      <c r="O717" t="s">
        <v>1972</v>
      </c>
    </row>
    <row r="718" spans="2:15">
      <c r="B718">
        <v>101082</v>
      </c>
      <c r="C718" t="s">
        <v>61</v>
      </c>
      <c r="D718" t="s">
        <v>1941</v>
      </c>
      <c r="E718" s="52" t="s">
        <v>42</v>
      </c>
      <c r="F718" t="s">
        <v>1958</v>
      </c>
      <c r="G718" s="56">
        <v>45805</v>
      </c>
      <c r="H718" s="56">
        <v>45687</v>
      </c>
      <c r="I718" s="57">
        <v>118</v>
      </c>
      <c r="J718" t="s">
        <v>18</v>
      </c>
      <c r="K718" t="s">
        <v>612</v>
      </c>
      <c r="L718" s="69">
        <v>13139950</v>
      </c>
      <c r="M718" t="s">
        <v>1973</v>
      </c>
      <c r="N718" s="56">
        <v>45657</v>
      </c>
      <c r="O718" t="s">
        <v>612</v>
      </c>
    </row>
    <row r="719" spans="2:15">
      <c r="B719">
        <v>101082</v>
      </c>
      <c r="C719" t="s">
        <v>61</v>
      </c>
      <c r="D719" t="s">
        <v>1974</v>
      </c>
      <c r="E719" s="52" t="s">
        <v>42</v>
      </c>
      <c r="F719" t="s">
        <v>1958</v>
      </c>
      <c r="G719" s="56">
        <v>45805</v>
      </c>
      <c r="H719" s="56">
        <v>45718</v>
      </c>
      <c r="I719" s="57">
        <v>87</v>
      </c>
      <c r="J719" t="s">
        <v>18</v>
      </c>
      <c r="K719" t="s">
        <v>1376</v>
      </c>
      <c r="L719" s="69">
        <v>14693200</v>
      </c>
      <c r="M719" t="s">
        <v>1975</v>
      </c>
      <c r="N719" s="56">
        <v>45688</v>
      </c>
      <c r="O719" t="s">
        <v>1376</v>
      </c>
    </row>
    <row r="720" spans="2:15">
      <c r="B720">
        <v>100001</v>
      </c>
      <c r="C720" t="s">
        <v>230</v>
      </c>
      <c r="D720" t="s">
        <v>1976</v>
      </c>
      <c r="E720" s="52" t="s">
        <v>16</v>
      </c>
      <c r="F720" t="s">
        <v>17</v>
      </c>
      <c r="G720" s="56">
        <v>45805</v>
      </c>
      <c r="H720" s="56">
        <v>45807</v>
      </c>
      <c r="I720" s="57">
        <v>-2</v>
      </c>
      <c r="J720" t="s">
        <v>18</v>
      </c>
      <c r="K720" t="s">
        <v>1977</v>
      </c>
      <c r="L720" s="69">
        <v>15900106</v>
      </c>
      <c r="M720" t="s">
        <v>1978</v>
      </c>
      <c r="N720" s="56">
        <v>45777</v>
      </c>
      <c r="O720" t="s">
        <v>1977</v>
      </c>
    </row>
    <row r="721" spans="2:15">
      <c r="B721">
        <v>101082</v>
      </c>
      <c r="C721" t="s">
        <v>61</v>
      </c>
      <c r="D721" t="s">
        <v>1943</v>
      </c>
      <c r="E721" s="52" t="s">
        <v>42</v>
      </c>
      <c r="F721" t="s">
        <v>1958</v>
      </c>
      <c r="G721" s="56">
        <v>45805</v>
      </c>
      <c r="H721" s="56">
        <v>45687</v>
      </c>
      <c r="I721" s="57">
        <v>118</v>
      </c>
      <c r="J721" t="s">
        <v>18</v>
      </c>
      <c r="K721" t="s">
        <v>1945</v>
      </c>
      <c r="L721" s="69">
        <v>18220440</v>
      </c>
      <c r="M721" t="s">
        <v>1242</v>
      </c>
      <c r="N721" s="56">
        <v>45657</v>
      </c>
      <c r="O721" t="s">
        <v>1945</v>
      </c>
    </row>
    <row r="722" spans="2:15">
      <c r="B722">
        <v>101082</v>
      </c>
      <c r="C722" t="s">
        <v>61</v>
      </c>
      <c r="D722" t="s">
        <v>1948</v>
      </c>
      <c r="E722" s="52" t="s">
        <v>42</v>
      </c>
      <c r="F722" t="s">
        <v>1958</v>
      </c>
      <c r="G722" s="56">
        <v>45805</v>
      </c>
      <c r="H722" s="56">
        <v>45687</v>
      </c>
      <c r="I722" s="57">
        <v>118</v>
      </c>
      <c r="J722" t="s">
        <v>18</v>
      </c>
      <c r="K722" t="s">
        <v>1950</v>
      </c>
      <c r="L722" s="69">
        <v>34914880</v>
      </c>
      <c r="M722" t="s">
        <v>1979</v>
      </c>
      <c r="N722" s="56">
        <v>45657</v>
      </c>
      <c r="O722" t="s">
        <v>1950</v>
      </c>
    </row>
    <row r="723" spans="2:15">
      <c r="B723">
        <v>101082</v>
      </c>
      <c r="C723" t="s">
        <v>61</v>
      </c>
      <c r="D723" t="s">
        <v>1980</v>
      </c>
      <c r="E723" s="52" t="s">
        <v>42</v>
      </c>
      <c r="F723" t="s">
        <v>1958</v>
      </c>
      <c r="G723" s="56">
        <v>45805</v>
      </c>
      <c r="H723" s="56">
        <v>45718</v>
      </c>
      <c r="I723" s="57">
        <v>87</v>
      </c>
      <c r="J723" t="s">
        <v>18</v>
      </c>
      <c r="K723" t="s">
        <v>1981</v>
      </c>
      <c r="L723" s="69">
        <v>39904900</v>
      </c>
      <c r="M723" t="s">
        <v>1982</v>
      </c>
      <c r="N723" s="56">
        <v>45688</v>
      </c>
      <c r="O723" t="s">
        <v>1981</v>
      </c>
    </row>
    <row r="724" spans="2:15">
      <c r="B724">
        <v>101082</v>
      </c>
      <c r="C724" t="s">
        <v>61</v>
      </c>
      <c r="D724" t="s">
        <v>1983</v>
      </c>
      <c r="E724" s="52" t="s">
        <v>42</v>
      </c>
      <c r="F724" t="s">
        <v>1958</v>
      </c>
      <c r="G724" s="56">
        <v>45805</v>
      </c>
      <c r="H724" s="56">
        <v>45718</v>
      </c>
      <c r="I724" s="57">
        <v>87</v>
      </c>
      <c r="J724" t="s">
        <v>18</v>
      </c>
      <c r="K724" t="s">
        <v>1782</v>
      </c>
      <c r="L724" s="69">
        <v>56002020</v>
      </c>
      <c r="M724" t="s">
        <v>85</v>
      </c>
      <c r="N724" s="56">
        <v>45688</v>
      </c>
      <c r="O724" t="s">
        <v>1782</v>
      </c>
    </row>
    <row r="725" spans="2:15">
      <c r="B725">
        <v>101082</v>
      </c>
      <c r="C725" t="s">
        <v>61</v>
      </c>
      <c r="D725" t="s">
        <v>1984</v>
      </c>
      <c r="E725" s="52" t="s">
        <v>42</v>
      </c>
      <c r="F725" t="s">
        <v>1958</v>
      </c>
      <c r="G725" s="56">
        <v>45805</v>
      </c>
      <c r="H725" s="56">
        <v>45718</v>
      </c>
      <c r="I725" s="57">
        <v>87</v>
      </c>
      <c r="J725" t="s">
        <v>18</v>
      </c>
      <c r="K725" t="s">
        <v>782</v>
      </c>
      <c r="L725" s="69">
        <v>88498190</v>
      </c>
      <c r="M725" t="s">
        <v>65</v>
      </c>
      <c r="N725" s="56">
        <v>45688</v>
      </c>
      <c r="O725" t="s">
        <v>782</v>
      </c>
    </row>
    <row r="726" spans="2:15">
      <c r="B726">
        <v>101082</v>
      </c>
      <c r="C726" t="s">
        <v>61</v>
      </c>
      <c r="D726" t="s">
        <v>1951</v>
      </c>
      <c r="E726" s="52" t="s">
        <v>42</v>
      </c>
      <c r="F726" t="s">
        <v>1958</v>
      </c>
      <c r="G726" s="56">
        <v>45805</v>
      </c>
      <c r="H726" s="56">
        <v>45687</v>
      </c>
      <c r="I726" s="57">
        <v>118</v>
      </c>
      <c r="J726" t="s">
        <v>18</v>
      </c>
      <c r="K726" t="s">
        <v>1953</v>
      </c>
      <c r="L726" s="69">
        <v>90344650</v>
      </c>
      <c r="M726" t="s">
        <v>1985</v>
      </c>
      <c r="N726" s="56">
        <v>45657</v>
      </c>
      <c r="O726" t="s">
        <v>1953</v>
      </c>
    </row>
    <row r="727" spans="2:15">
      <c r="B727">
        <v>101082</v>
      </c>
      <c r="C727" t="s">
        <v>61</v>
      </c>
      <c r="D727" t="s">
        <v>1954</v>
      </c>
      <c r="E727" s="52" t="s">
        <v>42</v>
      </c>
      <c r="F727" t="s">
        <v>1958</v>
      </c>
      <c r="G727" s="56">
        <v>45805</v>
      </c>
      <c r="H727" s="56">
        <v>45687</v>
      </c>
      <c r="I727" s="57">
        <v>118</v>
      </c>
      <c r="J727" t="s">
        <v>18</v>
      </c>
      <c r="K727" t="s">
        <v>1956</v>
      </c>
      <c r="L727" s="69">
        <v>113619420</v>
      </c>
      <c r="M727" t="s">
        <v>1986</v>
      </c>
      <c r="N727" s="56">
        <v>45657</v>
      </c>
      <c r="O727" t="s">
        <v>1956</v>
      </c>
    </row>
    <row r="728" spans="2:15">
      <c r="B728">
        <v>101082</v>
      </c>
      <c r="C728" t="s">
        <v>61</v>
      </c>
      <c r="D728" t="s">
        <v>1961</v>
      </c>
      <c r="E728" s="52" t="s">
        <v>42</v>
      </c>
      <c r="F728" t="s">
        <v>1958</v>
      </c>
      <c r="G728" s="56">
        <v>45805</v>
      </c>
      <c r="H728" s="56">
        <v>45687</v>
      </c>
      <c r="I728" s="57">
        <v>118</v>
      </c>
      <c r="J728" t="s">
        <v>18</v>
      </c>
      <c r="K728" t="s">
        <v>1963</v>
      </c>
      <c r="L728" s="69">
        <v>281572506</v>
      </c>
      <c r="M728" t="s">
        <v>735</v>
      </c>
      <c r="N728" s="56">
        <v>45657</v>
      </c>
      <c r="O728" t="s">
        <v>1963</v>
      </c>
    </row>
    <row r="729" spans="2:15">
      <c r="B729">
        <v>101082</v>
      </c>
      <c r="C729" t="s">
        <v>61</v>
      </c>
      <c r="D729" t="s">
        <v>1970</v>
      </c>
      <c r="E729" s="52" t="s">
        <v>42</v>
      </c>
      <c r="F729" t="s">
        <v>1958</v>
      </c>
      <c r="G729" s="56">
        <v>45805</v>
      </c>
      <c r="H729" s="56">
        <v>45656</v>
      </c>
      <c r="I729" s="57">
        <v>149</v>
      </c>
      <c r="J729" t="s">
        <v>18</v>
      </c>
      <c r="K729" t="s">
        <v>1972</v>
      </c>
      <c r="L729" s="69">
        <v>571397184</v>
      </c>
      <c r="M729" t="s">
        <v>735</v>
      </c>
      <c r="N729" s="56">
        <v>45626</v>
      </c>
      <c r="O729" t="s">
        <v>1972</v>
      </c>
    </row>
    <row r="730" spans="2:15">
      <c r="B730">
        <v>100003</v>
      </c>
      <c r="C730" t="s">
        <v>333</v>
      </c>
      <c r="D730" t="s">
        <v>1987</v>
      </c>
      <c r="E730" s="52" t="s">
        <v>117</v>
      </c>
      <c r="F730" t="s">
        <v>1988</v>
      </c>
      <c r="G730" s="56">
        <v>45807</v>
      </c>
      <c r="H730" s="56">
        <v>45807</v>
      </c>
      <c r="I730" s="57">
        <v>0</v>
      </c>
      <c r="J730" t="s">
        <v>18</v>
      </c>
      <c r="K730" t="s">
        <v>945</v>
      </c>
      <c r="L730" s="69">
        <v>299600</v>
      </c>
      <c r="M730" t="s">
        <v>1842</v>
      </c>
      <c r="N730" s="56">
        <v>45777</v>
      </c>
      <c r="O730" t="s">
        <v>945</v>
      </c>
    </row>
    <row r="731" spans="2:15">
      <c r="B731">
        <v>100672</v>
      </c>
      <c r="C731" t="s">
        <v>144</v>
      </c>
      <c r="D731" t="s">
        <v>1989</v>
      </c>
      <c r="E731" s="52" t="s">
        <v>117</v>
      </c>
      <c r="F731" t="s">
        <v>723</v>
      </c>
      <c r="G731" s="56">
        <v>45807</v>
      </c>
      <c r="H731" s="56">
        <v>45797</v>
      </c>
      <c r="I731" s="57">
        <v>7</v>
      </c>
      <c r="J731" t="s">
        <v>18</v>
      </c>
      <c r="K731" t="s">
        <v>1847</v>
      </c>
      <c r="L731" s="69">
        <v>5000000</v>
      </c>
      <c r="M731" t="s">
        <v>911</v>
      </c>
      <c r="N731" s="56">
        <v>45797</v>
      </c>
      <c r="O731" t="s">
        <v>149</v>
      </c>
    </row>
    <row r="732" spans="2:15">
      <c r="B732">
        <v>101830</v>
      </c>
      <c r="C732" t="s">
        <v>129</v>
      </c>
      <c r="D732" t="s">
        <v>1990</v>
      </c>
      <c r="E732" s="52" t="s">
        <v>117</v>
      </c>
      <c r="F732" t="s">
        <v>1991</v>
      </c>
      <c r="G732" s="56">
        <v>45807</v>
      </c>
      <c r="H732" s="56">
        <v>45746</v>
      </c>
      <c r="I732" s="57">
        <v>61</v>
      </c>
      <c r="J732" t="s">
        <v>18</v>
      </c>
      <c r="K732" t="s">
        <v>361</v>
      </c>
      <c r="L732" s="69">
        <v>9829402</v>
      </c>
      <c r="M732" t="s">
        <v>136</v>
      </c>
      <c r="N732" s="56">
        <v>45716</v>
      </c>
      <c r="O732" t="s">
        <v>361</v>
      </c>
    </row>
    <row r="733" spans="2:15">
      <c r="B733">
        <v>100008</v>
      </c>
      <c r="C733" t="s">
        <v>810</v>
      </c>
      <c r="D733" t="s">
        <v>1992</v>
      </c>
      <c r="E733" s="52" t="s">
        <v>117</v>
      </c>
      <c r="F733" t="s">
        <v>1993</v>
      </c>
      <c r="G733" s="56">
        <v>45807</v>
      </c>
      <c r="H733" s="56">
        <v>45777</v>
      </c>
      <c r="I733" s="57">
        <v>30</v>
      </c>
      <c r="J733" t="s">
        <v>18</v>
      </c>
      <c r="K733" t="s">
        <v>1994</v>
      </c>
      <c r="L733" s="69">
        <v>25502762</v>
      </c>
      <c r="M733" t="s">
        <v>1995</v>
      </c>
      <c r="N733" s="56">
        <v>45747</v>
      </c>
      <c r="O733" t="s">
        <v>1994</v>
      </c>
    </row>
    <row r="734" spans="2:15">
      <c r="B734">
        <v>101522</v>
      </c>
      <c r="C734" t="s">
        <v>997</v>
      </c>
      <c r="D734" t="s">
        <v>1996</v>
      </c>
      <c r="E734" s="52" t="s">
        <v>42</v>
      </c>
      <c r="F734" t="s">
        <v>1997</v>
      </c>
      <c r="G734" s="56">
        <v>45807</v>
      </c>
      <c r="H734" s="56">
        <v>45656</v>
      </c>
      <c r="I734" s="57">
        <v>151</v>
      </c>
      <c r="J734" t="s">
        <v>18</v>
      </c>
      <c r="K734" t="s">
        <v>1998</v>
      </c>
      <c r="L734" s="69">
        <v>36821142</v>
      </c>
      <c r="M734" t="s">
        <v>1999</v>
      </c>
      <c r="N734" s="56">
        <v>45626</v>
      </c>
      <c r="O734" t="s">
        <v>1998</v>
      </c>
    </row>
    <row r="735" spans="2:15">
      <c r="B735">
        <v>101522</v>
      </c>
      <c r="C735" t="s">
        <v>997</v>
      </c>
      <c r="D735" t="s">
        <v>2000</v>
      </c>
      <c r="E735" s="52" t="s">
        <v>42</v>
      </c>
      <c r="F735" t="s">
        <v>1997</v>
      </c>
      <c r="G735" s="56">
        <v>45807</v>
      </c>
      <c r="H735" s="56">
        <v>45626</v>
      </c>
      <c r="I735" s="57">
        <v>181</v>
      </c>
      <c r="J735" t="s">
        <v>18</v>
      </c>
      <c r="K735" t="s">
        <v>2001</v>
      </c>
      <c r="L735" s="69">
        <v>61804134</v>
      </c>
      <c r="M735" t="s">
        <v>1003</v>
      </c>
      <c r="N735" s="56">
        <v>45596</v>
      </c>
      <c r="O735" t="s">
        <v>2001</v>
      </c>
    </row>
    <row r="736" spans="2:15">
      <c r="B736">
        <v>101522</v>
      </c>
      <c r="C736" t="s">
        <v>997</v>
      </c>
      <c r="D736" t="s">
        <v>2002</v>
      </c>
      <c r="E736" s="52" t="s">
        <v>42</v>
      </c>
      <c r="F736" t="s">
        <v>1997</v>
      </c>
      <c r="G736" s="56">
        <v>45807</v>
      </c>
      <c r="H736" s="56">
        <v>45687</v>
      </c>
      <c r="I736" s="57">
        <v>120</v>
      </c>
      <c r="J736" t="s">
        <v>18</v>
      </c>
      <c r="K736" t="s">
        <v>2003</v>
      </c>
      <c r="L736" s="69">
        <v>64195740</v>
      </c>
      <c r="M736" t="s">
        <v>1003</v>
      </c>
      <c r="N736" s="56">
        <v>45657</v>
      </c>
      <c r="O736" t="s">
        <v>2003</v>
      </c>
    </row>
    <row r="737" spans="2:15">
      <c r="B737">
        <v>101284</v>
      </c>
      <c r="C737" t="s">
        <v>669</v>
      </c>
      <c r="D737" t="s">
        <v>2004</v>
      </c>
      <c r="E737" s="52" t="s">
        <v>117</v>
      </c>
      <c r="F737" t="s">
        <v>2005</v>
      </c>
      <c r="G737" s="56">
        <v>45807</v>
      </c>
      <c r="H737" s="56">
        <v>45757</v>
      </c>
      <c r="I737" s="57">
        <v>47</v>
      </c>
      <c r="J737" t="s">
        <v>18</v>
      </c>
      <c r="K737" t="s">
        <v>1364</v>
      </c>
      <c r="L737" s="69">
        <v>200000000</v>
      </c>
      <c r="M737" t="s">
        <v>2006</v>
      </c>
      <c r="N737" s="56">
        <v>45757</v>
      </c>
      <c r="O737" t="s">
        <v>1367</v>
      </c>
    </row>
    <row r="738" spans="2:15">
      <c r="B738">
        <v>101901</v>
      </c>
      <c r="C738" t="s">
        <v>1248</v>
      </c>
      <c r="D738" t="s">
        <v>2007</v>
      </c>
      <c r="E738" s="52" t="s">
        <v>117</v>
      </c>
      <c r="F738" t="s">
        <v>2008</v>
      </c>
      <c r="G738" s="56">
        <v>45808</v>
      </c>
      <c r="H738" s="56">
        <v>45808</v>
      </c>
      <c r="I738" s="57">
        <v>-5</v>
      </c>
      <c r="J738" t="s">
        <v>18</v>
      </c>
      <c r="K738" t="s">
        <v>2009</v>
      </c>
      <c r="L738" s="69">
        <v>327000</v>
      </c>
      <c r="M738" t="s">
        <v>2010</v>
      </c>
      <c r="N738" s="56">
        <v>45808</v>
      </c>
      <c r="O738" t="s">
        <v>2009</v>
      </c>
    </row>
    <row r="739" spans="2:15">
      <c r="B739">
        <v>101901</v>
      </c>
      <c r="C739" t="s">
        <v>1248</v>
      </c>
      <c r="D739" t="s">
        <v>2011</v>
      </c>
      <c r="E739" s="52" t="s">
        <v>117</v>
      </c>
      <c r="F739" t="s">
        <v>2012</v>
      </c>
      <c r="G739" s="56">
        <v>45808</v>
      </c>
      <c r="H739" s="56">
        <v>45808</v>
      </c>
      <c r="I739" s="57">
        <v>-29</v>
      </c>
      <c r="J739" t="s">
        <v>18</v>
      </c>
      <c r="K739" t="s">
        <v>2013</v>
      </c>
      <c r="L739" s="69">
        <v>449080</v>
      </c>
      <c r="M739" t="s">
        <v>2012</v>
      </c>
      <c r="N739" s="56">
        <v>45808</v>
      </c>
      <c r="O739" t="s">
        <v>2013</v>
      </c>
    </row>
    <row r="740" spans="2:15">
      <c r="B740">
        <v>100129</v>
      </c>
      <c r="C740" t="s">
        <v>1259</v>
      </c>
      <c r="D740" t="s">
        <v>2014</v>
      </c>
      <c r="E740" s="52" t="s">
        <v>117</v>
      </c>
      <c r="F740" t="s">
        <v>2015</v>
      </c>
      <c r="G740" s="56">
        <v>45808</v>
      </c>
      <c r="H740" s="56">
        <v>45808</v>
      </c>
      <c r="I740" s="57">
        <v>-5</v>
      </c>
      <c r="J740" t="s">
        <v>18</v>
      </c>
      <c r="K740" t="s">
        <v>937</v>
      </c>
      <c r="L740" s="69">
        <v>937400</v>
      </c>
      <c r="M740" t="s">
        <v>2015</v>
      </c>
      <c r="N740" s="56">
        <v>45808</v>
      </c>
      <c r="O740" t="s">
        <v>937</v>
      </c>
    </row>
    <row r="741" spans="2:15">
      <c r="B741">
        <v>101901</v>
      </c>
      <c r="C741" t="s">
        <v>1248</v>
      </c>
      <c r="D741" t="s">
        <v>2007</v>
      </c>
      <c r="E741" s="52" t="s">
        <v>117</v>
      </c>
      <c r="F741" t="s">
        <v>2008</v>
      </c>
      <c r="G741" s="56">
        <v>45808</v>
      </c>
      <c r="H741" s="56">
        <v>45808</v>
      </c>
      <c r="I741" s="57">
        <v>-5</v>
      </c>
      <c r="J741" t="s">
        <v>18</v>
      </c>
      <c r="K741" t="s">
        <v>635</v>
      </c>
      <c r="L741" s="69">
        <v>1155400</v>
      </c>
      <c r="M741" t="s">
        <v>2016</v>
      </c>
      <c r="N741" s="56">
        <v>45808</v>
      </c>
      <c r="O741" t="s">
        <v>635</v>
      </c>
    </row>
    <row r="742" spans="2:15">
      <c r="B742">
        <v>101396</v>
      </c>
      <c r="C742" t="s">
        <v>313</v>
      </c>
      <c r="D742" t="s">
        <v>2017</v>
      </c>
      <c r="E742" s="52" t="s">
        <v>117</v>
      </c>
      <c r="F742" t="s">
        <v>2018</v>
      </c>
      <c r="G742" s="56">
        <v>45808</v>
      </c>
      <c r="H742" s="56">
        <v>45808</v>
      </c>
      <c r="I742" s="57">
        <v>-26</v>
      </c>
      <c r="J742" t="s">
        <v>18</v>
      </c>
      <c r="K742" t="s">
        <v>2019</v>
      </c>
      <c r="L742" s="69">
        <v>2000000</v>
      </c>
      <c r="M742" t="s">
        <v>2020</v>
      </c>
      <c r="N742" s="56">
        <v>45808</v>
      </c>
      <c r="O742" t="s">
        <v>2019</v>
      </c>
    </row>
    <row r="743" spans="2:15">
      <c r="B743">
        <v>101396</v>
      </c>
      <c r="C743" t="s">
        <v>313</v>
      </c>
      <c r="D743" t="s">
        <v>2021</v>
      </c>
      <c r="E743" s="52" t="s">
        <v>117</v>
      </c>
      <c r="F743" t="s">
        <v>2018</v>
      </c>
      <c r="G743" s="56">
        <v>45808</v>
      </c>
      <c r="H743" s="56">
        <v>45808</v>
      </c>
      <c r="I743" s="57">
        <v>-26</v>
      </c>
      <c r="J743" t="s">
        <v>18</v>
      </c>
      <c r="K743" t="s">
        <v>2022</v>
      </c>
      <c r="L743" s="69">
        <v>2000000</v>
      </c>
      <c r="M743" t="s">
        <v>2020</v>
      </c>
      <c r="N743" s="56">
        <v>45808</v>
      </c>
      <c r="O743" t="s">
        <v>2022</v>
      </c>
    </row>
    <row r="744" spans="2:15">
      <c r="B744">
        <v>101727</v>
      </c>
      <c r="C744" t="s">
        <v>2023</v>
      </c>
      <c r="D744" t="s">
        <v>2024</v>
      </c>
      <c r="E744" s="52" t="s">
        <v>117</v>
      </c>
      <c r="F744" t="s">
        <v>2025</v>
      </c>
      <c r="G744" s="56">
        <v>45808</v>
      </c>
      <c r="H744" s="56">
        <v>45808</v>
      </c>
      <c r="I744" s="57">
        <v>-26</v>
      </c>
      <c r="J744" t="s">
        <v>18</v>
      </c>
      <c r="K744" t="s">
        <v>1581</v>
      </c>
      <c r="L744" s="69">
        <v>2000000</v>
      </c>
      <c r="M744" t="s">
        <v>2020</v>
      </c>
      <c r="N744" s="56">
        <v>45808</v>
      </c>
      <c r="O744" t="s">
        <v>1581</v>
      </c>
    </row>
    <row r="745" spans="2:15">
      <c r="B745">
        <v>101736</v>
      </c>
      <c r="C745" t="s">
        <v>2026</v>
      </c>
      <c r="D745" t="s">
        <v>2027</v>
      </c>
      <c r="E745" s="52" t="s">
        <v>117</v>
      </c>
      <c r="F745" t="s">
        <v>2028</v>
      </c>
      <c r="G745" s="56">
        <v>45808</v>
      </c>
      <c r="H745" s="56">
        <v>45808</v>
      </c>
      <c r="I745" s="57">
        <v>-26</v>
      </c>
      <c r="J745" t="s">
        <v>18</v>
      </c>
      <c r="K745" t="s">
        <v>572</v>
      </c>
      <c r="L745" s="69">
        <v>2000000</v>
      </c>
      <c r="M745" t="s">
        <v>2020</v>
      </c>
      <c r="N745" s="56">
        <v>45808</v>
      </c>
      <c r="O745" t="s">
        <v>572</v>
      </c>
    </row>
    <row r="746" spans="2:15">
      <c r="B746">
        <v>101823</v>
      </c>
      <c r="C746" t="s">
        <v>2029</v>
      </c>
      <c r="D746" t="s">
        <v>2030</v>
      </c>
      <c r="E746" s="52" t="s">
        <v>117</v>
      </c>
      <c r="F746" t="s">
        <v>2031</v>
      </c>
      <c r="G746" s="56">
        <v>45808</v>
      </c>
      <c r="H746" s="56">
        <v>45808</v>
      </c>
      <c r="I746" s="57">
        <v>-26</v>
      </c>
      <c r="J746" t="s">
        <v>18</v>
      </c>
      <c r="K746" t="s">
        <v>2032</v>
      </c>
      <c r="L746" s="69">
        <v>2000000</v>
      </c>
      <c r="M746" t="s">
        <v>2020</v>
      </c>
      <c r="N746" s="56">
        <v>45808</v>
      </c>
      <c r="O746" t="s">
        <v>2032</v>
      </c>
    </row>
    <row r="747" spans="2:15">
      <c r="B747">
        <v>101910</v>
      </c>
      <c r="C747" t="s">
        <v>2033</v>
      </c>
      <c r="D747" t="s">
        <v>2034</v>
      </c>
      <c r="E747" s="52" t="s">
        <v>117</v>
      </c>
      <c r="F747" t="s">
        <v>2035</v>
      </c>
      <c r="G747" s="56">
        <v>45808</v>
      </c>
      <c r="H747" s="56">
        <v>45808</v>
      </c>
      <c r="I747" s="57">
        <v>-26</v>
      </c>
      <c r="J747" t="s">
        <v>18</v>
      </c>
      <c r="K747" t="s">
        <v>1596</v>
      </c>
      <c r="L747" s="69">
        <v>2000000</v>
      </c>
      <c r="M747" t="s">
        <v>2020</v>
      </c>
      <c r="N747" s="56">
        <v>45808</v>
      </c>
      <c r="O747" t="s">
        <v>1596</v>
      </c>
    </row>
    <row r="748" spans="2:15">
      <c r="B748">
        <v>101911</v>
      </c>
      <c r="C748" t="s">
        <v>2036</v>
      </c>
      <c r="D748" t="s">
        <v>2037</v>
      </c>
      <c r="E748" s="52" t="s">
        <v>117</v>
      </c>
      <c r="F748" t="s">
        <v>2038</v>
      </c>
      <c r="G748" s="56">
        <v>45808</v>
      </c>
      <c r="H748" s="56">
        <v>45808</v>
      </c>
      <c r="I748" s="57">
        <v>-26</v>
      </c>
      <c r="J748" t="s">
        <v>18</v>
      </c>
      <c r="K748" t="s">
        <v>2039</v>
      </c>
      <c r="L748" s="69">
        <v>2000000</v>
      </c>
      <c r="M748" t="s">
        <v>2020</v>
      </c>
      <c r="N748" s="56">
        <v>45808</v>
      </c>
      <c r="O748" t="s">
        <v>2039</v>
      </c>
    </row>
    <row r="749" spans="2:15">
      <c r="B749">
        <v>101912</v>
      </c>
      <c r="C749" t="s">
        <v>2040</v>
      </c>
      <c r="D749" t="s">
        <v>2041</v>
      </c>
      <c r="E749" s="52" t="s">
        <v>117</v>
      </c>
      <c r="F749" t="s">
        <v>2042</v>
      </c>
      <c r="G749" s="56">
        <v>45808</v>
      </c>
      <c r="H749" s="56">
        <v>45808</v>
      </c>
      <c r="I749" s="57">
        <v>-26</v>
      </c>
      <c r="J749" t="s">
        <v>18</v>
      </c>
      <c r="K749" t="s">
        <v>436</v>
      </c>
      <c r="L749" s="69">
        <v>2000000</v>
      </c>
      <c r="M749" t="s">
        <v>2020</v>
      </c>
      <c r="N749" s="56">
        <v>45808</v>
      </c>
      <c r="O749" t="s">
        <v>436</v>
      </c>
    </row>
    <row r="750" spans="2:15">
      <c r="B750">
        <v>101913</v>
      </c>
      <c r="C750" t="s">
        <v>2043</v>
      </c>
      <c r="D750" t="s">
        <v>2044</v>
      </c>
      <c r="E750" s="52" t="s">
        <v>117</v>
      </c>
      <c r="F750" t="s">
        <v>2045</v>
      </c>
      <c r="G750" s="56">
        <v>45808</v>
      </c>
      <c r="H750" s="56">
        <v>45808</v>
      </c>
      <c r="I750" s="57">
        <v>-26</v>
      </c>
      <c r="J750" t="s">
        <v>18</v>
      </c>
      <c r="K750" t="s">
        <v>2046</v>
      </c>
      <c r="L750" s="69">
        <v>2000000</v>
      </c>
      <c r="M750" t="s">
        <v>2020</v>
      </c>
      <c r="N750" s="56">
        <v>45808</v>
      </c>
      <c r="O750" t="s">
        <v>2046</v>
      </c>
    </row>
    <row r="751" spans="2:15">
      <c r="B751">
        <v>101914</v>
      </c>
      <c r="C751" t="s">
        <v>2047</v>
      </c>
      <c r="D751" t="s">
        <v>2048</v>
      </c>
      <c r="E751" s="52" t="s">
        <v>117</v>
      </c>
      <c r="F751" t="s">
        <v>2049</v>
      </c>
      <c r="G751" s="56">
        <v>45808</v>
      </c>
      <c r="H751" s="56">
        <v>45808</v>
      </c>
      <c r="I751" s="57">
        <v>-26</v>
      </c>
      <c r="J751" t="s">
        <v>18</v>
      </c>
      <c r="K751" t="s">
        <v>2050</v>
      </c>
      <c r="L751" s="69">
        <v>2000000</v>
      </c>
      <c r="M751" t="s">
        <v>2020</v>
      </c>
      <c r="N751" s="56">
        <v>45808</v>
      </c>
      <c r="O751" t="s">
        <v>2050</v>
      </c>
    </row>
    <row r="752" spans="2:15">
      <c r="B752">
        <v>101915</v>
      </c>
      <c r="C752" t="s">
        <v>2051</v>
      </c>
      <c r="D752" t="s">
        <v>2052</v>
      </c>
      <c r="E752" s="52" t="s">
        <v>117</v>
      </c>
      <c r="F752" t="s">
        <v>2053</v>
      </c>
      <c r="G752" s="56">
        <v>45808</v>
      </c>
      <c r="H752" s="56">
        <v>45808</v>
      </c>
      <c r="I752" s="57">
        <v>-26</v>
      </c>
      <c r="J752" t="s">
        <v>18</v>
      </c>
      <c r="K752" t="s">
        <v>554</v>
      </c>
      <c r="L752" s="69">
        <v>2000000</v>
      </c>
      <c r="M752" t="s">
        <v>2020</v>
      </c>
      <c r="N752" s="56">
        <v>45808</v>
      </c>
      <c r="O752" t="s">
        <v>554</v>
      </c>
    </row>
    <row r="753" spans="2:15">
      <c r="B753">
        <v>101916</v>
      </c>
      <c r="C753" t="s">
        <v>2054</v>
      </c>
      <c r="D753" t="s">
        <v>2055</v>
      </c>
      <c r="E753" s="52" t="s">
        <v>117</v>
      </c>
      <c r="F753" t="s">
        <v>2056</v>
      </c>
      <c r="G753" s="56">
        <v>45808</v>
      </c>
      <c r="H753" s="56">
        <v>45808</v>
      </c>
      <c r="I753" s="57">
        <v>-26</v>
      </c>
      <c r="J753" t="s">
        <v>18</v>
      </c>
      <c r="K753" t="s">
        <v>582</v>
      </c>
      <c r="L753" s="69">
        <v>2000000</v>
      </c>
      <c r="M753" t="s">
        <v>2020</v>
      </c>
      <c r="N753" s="56">
        <v>45808</v>
      </c>
      <c r="O753" t="s">
        <v>582</v>
      </c>
    </row>
    <row r="754" spans="2:15">
      <c r="B754">
        <v>101909</v>
      </c>
      <c r="C754" t="s">
        <v>1252</v>
      </c>
      <c r="D754" t="s">
        <v>2057</v>
      </c>
      <c r="E754" s="52" t="s">
        <v>117</v>
      </c>
      <c r="F754" t="s">
        <v>2058</v>
      </c>
      <c r="G754" s="56">
        <v>45808</v>
      </c>
      <c r="H754" s="56">
        <v>45808</v>
      </c>
      <c r="I754" s="57">
        <v>-18</v>
      </c>
      <c r="J754" t="s">
        <v>18</v>
      </c>
      <c r="K754" t="s">
        <v>1796</v>
      </c>
      <c r="L754" s="69">
        <v>2704290</v>
      </c>
      <c r="M754" t="s">
        <v>2058</v>
      </c>
      <c r="N754" s="56">
        <v>45808</v>
      </c>
      <c r="O754" t="s">
        <v>1796</v>
      </c>
    </row>
    <row r="755" spans="2:15">
      <c r="B755">
        <v>101905</v>
      </c>
      <c r="C755" t="s">
        <v>1277</v>
      </c>
      <c r="D755" t="s">
        <v>2059</v>
      </c>
      <c r="E755" s="52" t="s">
        <v>117</v>
      </c>
      <c r="F755" t="s">
        <v>2060</v>
      </c>
      <c r="G755" s="56">
        <v>45808</v>
      </c>
      <c r="H755" s="56">
        <v>45808</v>
      </c>
      <c r="I755" s="57">
        <v>-26</v>
      </c>
      <c r="J755" t="s">
        <v>18</v>
      </c>
      <c r="K755" t="s">
        <v>2061</v>
      </c>
      <c r="L755" s="69">
        <v>11150000</v>
      </c>
      <c r="M755" t="s">
        <v>2020</v>
      </c>
      <c r="N755" s="56">
        <v>45808</v>
      </c>
      <c r="O755" t="s">
        <v>2061</v>
      </c>
    </row>
    <row r="756" spans="2:15">
      <c r="B756">
        <v>101904</v>
      </c>
      <c r="C756" t="s">
        <v>1272</v>
      </c>
      <c r="D756" t="s">
        <v>2062</v>
      </c>
      <c r="E756" s="52" t="s">
        <v>117</v>
      </c>
      <c r="F756" t="s">
        <v>2063</v>
      </c>
      <c r="G756" s="56">
        <v>45808</v>
      </c>
      <c r="H756" s="56">
        <v>45808</v>
      </c>
      <c r="I756" s="57">
        <v>-26</v>
      </c>
      <c r="J756" t="s">
        <v>18</v>
      </c>
      <c r="K756" t="s">
        <v>2064</v>
      </c>
      <c r="L756" s="69">
        <v>11920000</v>
      </c>
      <c r="M756" t="s">
        <v>2020</v>
      </c>
      <c r="N756" s="56">
        <v>45808</v>
      </c>
      <c r="O756" t="s">
        <v>2064</v>
      </c>
    </row>
    <row r="757" spans="2:15">
      <c r="B757">
        <v>101882</v>
      </c>
      <c r="C757" t="s">
        <v>261</v>
      </c>
      <c r="D757" t="s">
        <v>2065</v>
      </c>
      <c r="E757" s="52" t="s">
        <v>117</v>
      </c>
      <c r="F757" t="s">
        <v>2066</v>
      </c>
      <c r="G757" s="56">
        <v>45808</v>
      </c>
      <c r="H757" s="56">
        <v>45808</v>
      </c>
      <c r="I757" s="57">
        <v>-26</v>
      </c>
      <c r="J757" t="s">
        <v>18</v>
      </c>
      <c r="K757" t="s">
        <v>2067</v>
      </c>
      <c r="L757" s="69">
        <v>12060000</v>
      </c>
      <c r="M757" t="s">
        <v>2020</v>
      </c>
      <c r="N757" s="56">
        <v>45808</v>
      </c>
      <c r="O757" t="s">
        <v>2067</v>
      </c>
    </row>
    <row r="758" spans="2:15">
      <c r="B758">
        <v>101884</v>
      </c>
      <c r="C758" t="s">
        <v>269</v>
      </c>
      <c r="D758" t="s">
        <v>2068</v>
      </c>
      <c r="E758" s="52" t="s">
        <v>117</v>
      </c>
      <c r="F758" t="s">
        <v>2069</v>
      </c>
      <c r="G758" s="56">
        <v>45808</v>
      </c>
      <c r="H758" s="56">
        <v>45808</v>
      </c>
      <c r="I758" s="57">
        <v>-26</v>
      </c>
      <c r="J758" t="s">
        <v>18</v>
      </c>
      <c r="K758" t="s">
        <v>480</v>
      </c>
      <c r="L758" s="69">
        <v>12500000</v>
      </c>
      <c r="M758" t="s">
        <v>2020</v>
      </c>
      <c r="N758" s="56">
        <v>45808</v>
      </c>
      <c r="O758" t="s">
        <v>480</v>
      </c>
    </row>
    <row r="759" spans="2:15">
      <c r="B759">
        <v>101897</v>
      </c>
      <c r="C759" t="s">
        <v>892</v>
      </c>
      <c r="D759" t="s">
        <v>2070</v>
      </c>
      <c r="E759" s="52" t="s">
        <v>117</v>
      </c>
      <c r="F759" t="s">
        <v>2071</v>
      </c>
      <c r="G759" s="56">
        <v>45808</v>
      </c>
      <c r="H759" s="56">
        <v>45808</v>
      </c>
      <c r="I759" s="57">
        <v>-26</v>
      </c>
      <c r="J759" t="s">
        <v>18</v>
      </c>
      <c r="K759" t="s">
        <v>1173</v>
      </c>
      <c r="L759" s="69">
        <v>12515000</v>
      </c>
      <c r="M759" t="s">
        <v>2020</v>
      </c>
      <c r="N759" s="56">
        <v>45808</v>
      </c>
      <c r="O759" t="s">
        <v>1173</v>
      </c>
    </row>
    <row r="760" spans="2:15">
      <c r="B760">
        <v>101883</v>
      </c>
      <c r="C760" t="s">
        <v>265</v>
      </c>
      <c r="D760" t="s">
        <v>2072</v>
      </c>
      <c r="E760" s="52" t="s">
        <v>117</v>
      </c>
      <c r="F760" t="s">
        <v>2073</v>
      </c>
      <c r="G760" s="56">
        <v>45808</v>
      </c>
      <c r="H760" s="56">
        <v>45808</v>
      </c>
      <c r="I760" s="57">
        <v>-26</v>
      </c>
      <c r="J760" t="s">
        <v>18</v>
      </c>
      <c r="K760" t="s">
        <v>2074</v>
      </c>
      <c r="L760" s="69">
        <v>12700000</v>
      </c>
      <c r="M760" t="s">
        <v>2020</v>
      </c>
      <c r="N760" s="56">
        <v>45808</v>
      </c>
      <c r="O760" t="s">
        <v>2074</v>
      </c>
    </row>
    <row r="761" spans="2:15">
      <c r="B761">
        <v>101885</v>
      </c>
      <c r="C761" t="s">
        <v>273</v>
      </c>
      <c r="D761" t="s">
        <v>2075</v>
      </c>
      <c r="E761" s="52" t="s">
        <v>117</v>
      </c>
      <c r="F761" t="s">
        <v>2076</v>
      </c>
      <c r="G761" s="56">
        <v>45808</v>
      </c>
      <c r="H761" s="56">
        <v>45808</v>
      </c>
      <c r="I761" s="57">
        <v>-26</v>
      </c>
      <c r="J761" t="s">
        <v>18</v>
      </c>
      <c r="K761" t="s">
        <v>2077</v>
      </c>
      <c r="L761" s="69">
        <v>12970000</v>
      </c>
      <c r="M761" t="s">
        <v>2020</v>
      </c>
      <c r="N761" s="56">
        <v>45808</v>
      </c>
      <c r="O761" t="s">
        <v>2077</v>
      </c>
    </row>
    <row r="762" spans="2:15">
      <c r="B762">
        <v>101610</v>
      </c>
      <c r="C762" t="s">
        <v>2078</v>
      </c>
      <c r="D762" t="s">
        <v>2079</v>
      </c>
      <c r="E762" s="52" t="s">
        <v>117</v>
      </c>
      <c r="F762" t="s">
        <v>2080</v>
      </c>
      <c r="G762" s="56">
        <v>45808</v>
      </c>
      <c r="H762" s="56">
        <v>45808</v>
      </c>
      <c r="I762" s="57">
        <v>-26</v>
      </c>
      <c r="J762" t="s">
        <v>18</v>
      </c>
      <c r="K762" t="s">
        <v>2081</v>
      </c>
      <c r="L762" s="69">
        <v>16729500</v>
      </c>
      <c r="M762" t="s">
        <v>2020</v>
      </c>
      <c r="N762" s="56">
        <v>45808</v>
      </c>
      <c r="O762" t="s">
        <v>2081</v>
      </c>
    </row>
    <row r="763" spans="2:15">
      <c r="B763">
        <v>100093</v>
      </c>
      <c r="C763" t="s">
        <v>985</v>
      </c>
      <c r="D763" t="s">
        <v>2082</v>
      </c>
      <c r="E763" s="52" t="s">
        <v>117</v>
      </c>
      <c r="F763" t="s">
        <v>2083</v>
      </c>
      <c r="G763" s="56">
        <v>45808</v>
      </c>
      <c r="H763" s="56">
        <v>45808</v>
      </c>
      <c r="I763" s="57">
        <v>-16</v>
      </c>
      <c r="J763" t="s">
        <v>18</v>
      </c>
      <c r="K763" t="s">
        <v>1164</v>
      </c>
      <c r="L763" s="69">
        <v>564856603</v>
      </c>
      <c r="M763" t="s">
        <v>2083</v>
      </c>
      <c r="N763" s="56">
        <v>45808</v>
      </c>
      <c r="O763" t="s">
        <v>1164</v>
      </c>
    </row>
    <row r="764" spans="2:15">
      <c r="B764">
        <v>100012</v>
      </c>
      <c r="C764" t="s">
        <v>1603</v>
      </c>
      <c r="D764" t="s">
        <v>2084</v>
      </c>
      <c r="E764"/>
      <c r="G764" s="56">
        <v>45810</v>
      </c>
      <c r="H764" s="56">
        <v>45777</v>
      </c>
      <c r="I764" s="57">
        <v>33</v>
      </c>
      <c r="J764" t="s">
        <v>18</v>
      </c>
      <c r="K764" t="s">
        <v>1627</v>
      </c>
      <c r="L764" s="70">
        <v>791800</v>
      </c>
      <c r="M764" t="s">
        <v>2085</v>
      </c>
      <c r="N764" s="56">
        <v>45777</v>
      </c>
      <c r="O764" t="s">
        <v>1630</v>
      </c>
    </row>
    <row r="765" spans="2:15">
      <c r="B765">
        <v>100012</v>
      </c>
      <c r="C765" t="s">
        <v>1603</v>
      </c>
      <c r="D765" t="s">
        <v>2086</v>
      </c>
      <c r="E765"/>
      <c r="G765" s="56">
        <v>45810</v>
      </c>
      <c r="H765" s="56">
        <v>45656</v>
      </c>
      <c r="I765" s="57">
        <v>154</v>
      </c>
      <c r="J765" t="s">
        <v>18</v>
      </c>
      <c r="K765" t="s">
        <v>2087</v>
      </c>
      <c r="L765" s="70">
        <v>869910</v>
      </c>
      <c r="M765" t="s">
        <v>2088</v>
      </c>
      <c r="N765" s="56">
        <v>45626</v>
      </c>
      <c r="O765" t="s">
        <v>2087</v>
      </c>
    </row>
    <row r="766" spans="2:15">
      <c r="B766">
        <v>100622</v>
      </c>
      <c r="C766" t="s">
        <v>240</v>
      </c>
      <c r="D766" t="s">
        <v>2089</v>
      </c>
      <c r="E766" s="52" t="s">
        <v>16</v>
      </c>
      <c r="F766" t="s">
        <v>2090</v>
      </c>
      <c r="G766" s="62">
        <v>45812</v>
      </c>
      <c r="H766" s="62">
        <v>45687</v>
      </c>
      <c r="I766">
        <v>125</v>
      </c>
      <c r="J766" t="s">
        <v>18</v>
      </c>
      <c r="K766" t="s">
        <v>2091</v>
      </c>
      <c r="L766" s="67">
        <v>55079310</v>
      </c>
      <c r="M766" t="s">
        <v>2092</v>
      </c>
      <c r="N766">
        <v>45657</v>
      </c>
      <c r="O766" t="s">
        <v>2091</v>
      </c>
    </row>
    <row r="767" spans="2:15">
      <c r="B767">
        <v>100622</v>
      </c>
      <c r="C767" t="s">
        <v>240</v>
      </c>
      <c r="D767" t="s">
        <v>2093</v>
      </c>
      <c r="E767" s="52" t="s">
        <v>16</v>
      </c>
      <c r="F767" t="s">
        <v>2090</v>
      </c>
      <c r="G767" s="62">
        <v>45818</v>
      </c>
      <c r="H767" s="62">
        <v>45746</v>
      </c>
      <c r="I767">
        <v>72</v>
      </c>
      <c r="J767" t="s">
        <v>18</v>
      </c>
      <c r="K767" t="s">
        <v>1538</v>
      </c>
      <c r="L767" s="67">
        <v>4223750</v>
      </c>
      <c r="M767" t="s">
        <v>2094</v>
      </c>
      <c r="N767">
        <v>45716</v>
      </c>
      <c r="O767" t="s">
        <v>1538</v>
      </c>
    </row>
    <row r="768" spans="2:15">
      <c r="B768">
        <v>100622</v>
      </c>
      <c r="C768" t="s">
        <v>240</v>
      </c>
      <c r="D768" t="s">
        <v>2095</v>
      </c>
      <c r="E768" s="52" t="s">
        <v>16</v>
      </c>
      <c r="F768" t="s">
        <v>2090</v>
      </c>
      <c r="G768" s="62">
        <v>45818</v>
      </c>
      <c r="H768" s="62">
        <v>45718</v>
      </c>
      <c r="I768">
        <v>100</v>
      </c>
      <c r="J768" t="s">
        <v>18</v>
      </c>
      <c r="K768" t="s">
        <v>742</v>
      </c>
      <c r="L768" s="67">
        <v>10307803</v>
      </c>
      <c r="M768" t="s">
        <v>2096</v>
      </c>
      <c r="N768">
        <v>45688</v>
      </c>
      <c r="O768" t="s">
        <v>742</v>
      </c>
    </row>
    <row r="769" spans="2:15">
      <c r="B769">
        <v>100622</v>
      </c>
      <c r="C769" t="s">
        <v>240</v>
      </c>
      <c r="D769" t="s">
        <v>2097</v>
      </c>
      <c r="E769" s="52" t="s">
        <v>16</v>
      </c>
      <c r="F769" t="s">
        <v>2090</v>
      </c>
      <c r="G769" s="62">
        <v>45818</v>
      </c>
      <c r="H769" s="62">
        <v>45746</v>
      </c>
      <c r="I769">
        <v>72</v>
      </c>
      <c r="J769" t="s">
        <v>18</v>
      </c>
      <c r="K769" t="s">
        <v>2098</v>
      </c>
      <c r="L769" s="67">
        <v>10928885</v>
      </c>
      <c r="M769" t="s">
        <v>2099</v>
      </c>
      <c r="N769">
        <v>45716</v>
      </c>
      <c r="O769" t="s">
        <v>2098</v>
      </c>
    </row>
    <row r="770" spans="2:15">
      <c r="B770">
        <v>101888</v>
      </c>
      <c r="C770" t="s">
        <v>2100</v>
      </c>
      <c r="D770" t="s">
        <v>2101</v>
      </c>
      <c r="E770" s="52" t="s">
        <v>16</v>
      </c>
      <c r="F770" t="s">
        <v>2090</v>
      </c>
      <c r="G770" s="62">
        <v>45819</v>
      </c>
      <c r="H770" s="62">
        <v>45753</v>
      </c>
      <c r="I770">
        <v>66</v>
      </c>
      <c r="J770" t="s">
        <v>18</v>
      </c>
      <c r="K770" t="s">
        <v>2102</v>
      </c>
      <c r="L770" s="67">
        <v>7939800</v>
      </c>
      <c r="M770" t="s">
        <v>2103</v>
      </c>
      <c r="N770">
        <v>45723</v>
      </c>
      <c r="O770" t="s">
        <v>2102</v>
      </c>
    </row>
    <row r="771" spans="2:15">
      <c r="B771">
        <v>100146</v>
      </c>
      <c r="C771" t="s">
        <v>25</v>
      </c>
      <c r="D771" t="s">
        <v>2104</v>
      </c>
      <c r="E771" s="52" t="s">
        <v>16</v>
      </c>
      <c r="F771" t="s">
        <v>2090</v>
      </c>
      <c r="G771" s="62">
        <v>45819</v>
      </c>
      <c r="H771" s="62">
        <v>45838</v>
      </c>
      <c r="I771">
        <v>-19</v>
      </c>
      <c r="J771" t="s">
        <v>18</v>
      </c>
      <c r="K771" t="s">
        <v>2105</v>
      </c>
      <c r="L771" s="67">
        <v>16609311</v>
      </c>
      <c r="M771" t="s">
        <v>996</v>
      </c>
      <c r="N771">
        <v>45808</v>
      </c>
      <c r="O771" t="s">
        <v>2105</v>
      </c>
    </row>
    <row r="772" spans="2:15">
      <c r="B772">
        <v>101083</v>
      </c>
      <c r="C772" t="s">
        <v>14</v>
      </c>
      <c r="D772" t="s">
        <v>2106</v>
      </c>
      <c r="E772" s="52" t="s">
        <v>16</v>
      </c>
      <c r="F772" t="s">
        <v>2090</v>
      </c>
      <c r="G772" s="62">
        <v>45820</v>
      </c>
      <c r="H772" s="62">
        <v>45838</v>
      </c>
      <c r="I772">
        <v>-18</v>
      </c>
      <c r="J772" t="s">
        <v>18</v>
      </c>
      <c r="K772" t="s">
        <v>2107</v>
      </c>
      <c r="L772" s="67">
        <v>19711233</v>
      </c>
      <c r="M772" t="s">
        <v>20</v>
      </c>
      <c r="N772">
        <v>45808</v>
      </c>
      <c r="O772" t="s">
        <v>2107</v>
      </c>
    </row>
    <row r="773" spans="2:15">
      <c r="B773">
        <v>100797</v>
      </c>
      <c r="C773" t="s">
        <v>70</v>
      </c>
      <c r="D773" t="s">
        <v>2108</v>
      </c>
      <c r="E773" s="52" t="s">
        <v>16</v>
      </c>
      <c r="F773" t="s">
        <v>2090</v>
      </c>
      <c r="G773" s="62">
        <v>45820</v>
      </c>
      <c r="H773" s="62">
        <v>45807</v>
      </c>
      <c r="I773">
        <v>13</v>
      </c>
      <c r="J773" t="s">
        <v>18</v>
      </c>
      <c r="K773" t="s">
        <v>2109</v>
      </c>
      <c r="L773" s="67">
        <v>19832279</v>
      </c>
      <c r="M773" t="s">
        <v>2110</v>
      </c>
      <c r="N773">
        <v>45777</v>
      </c>
      <c r="O773" t="s">
        <v>2109</v>
      </c>
    </row>
    <row r="774" spans="2:15">
      <c r="B774">
        <v>100031</v>
      </c>
      <c r="C774" t="s">
        <v>321</v>
      </c>
      <c r="D774" t="s">
        <v>2111</v>
      </c>
      <c r="E774" s="52" t="s">
        <v>117</v>
      </c>
      <c r="F774" t="s">
        <v>2112</v>
      </c>
      <c r="G774" s="62">
        <v>45821</v>
      </c>
      <c r="H774" s="62">
        <v>45807</v>
      </c>
      <c r="I774">
        <v>14</v>
      </c>
      <c r="J774" t="s">
        <v>18</v>
      </c>
      <c r="K774" t="s">
        <v>1162</v>
      </c>
      <c r="L774" s="67">
        <v>197394</v>
      </c>
      <c r="M774" t="s">
        <v>2113</v>
      </c>
      <c r="N774">
        <v>45777</v>
      </c>
      <c r="O774" t="s">
        <v>1162</v>
      </c>
    </row>
    <row r="775" spans="2:15">
      <c r="B775">
        <v>100031</v>
      </c>
      <c r="C775" t="s">
        <v>321</v>
      </c>
      <c r="D775" t="s">
        <v>2111</v>
      </c>
      <c r="E775" s="52" t="s">
        <v>117</v>
      </c>
      <c r="F775" t="s">
        <v>2112</v>
      </c>
      <c r="G775" s="62">
        <v>45821</v>
      </c>
      <c r="H775" s="62">
        <v>45838</v>
      </c>
      <c r="I775">
        <v>-17</v>
      </c>
      <c r="J775" t="s">
        <v>18</v>
      </c>
      <c r="K775" t="s">
        <v>2114</v>
      </c>
      <c r="L775" s="67">
        <v>203545</v>
      </c>
      <c r="M775" t="s">
        <v>2115</v>
      </c>
      <c r="N775">
        <v>45808</v>
      </c>
      <c r="O775" t="s">
        <v>2114</v>
      </c>
    </row>
    <row r="776" spans="2:15">
      <c r="B776">
        <v>100031</v>
      </c>
      <c r="C776" t="s">
        <v>321</v>
      </c>
      <c r="D776" t="s">
        <v>2116</v>
      </c>
      <c r="E776" t="s">
        <v>117</v>
      </c>
      <c r="F776" t="s">
        <v>2117</v>
      </c>
      <c r="G776" s="56">
        <v>45821</v>
      </c>
      <c r="H776" s="56">
        <v>45807</v>
      </c>
      <c r="I776" s="57">
        <v>14</v>
      </c>
      <c r="J776" t="s">
        <v>18</v>
      </c>
      <c r="K776" t="s">
        <v>2118</v>
      </c>
      <c r="L776" s="70">
        <v>524300</v>
      </c>
      <c r="M776" t="s">
        <v>1842</v>
      </c>
      <c r="N776" s="56">
        <v>45777</v>
      </c>
      <c r="O776" t="s">
        <v>2118</v>
      </c>
    </row>
    <row r="777" spans="2:15">
      <c r="B777">
        <v>100031</v>
      </c>
      <c r="C777" t="s">
        <v>321</v>
      </c>
      <c r="D777" t="s">
        <v>2116</v>
      </c>
      <c r="E777" t="s">
        <v>117</v>
      </c>
      <c r="F777" t="s">
        <v>2117</v>
      </c>
      <c r="G777" s="56">
        <v>45821</v>
      </c>
      <c r="H777" s="56">
        <v>45804</v>
      </c>
      <c r="I777" s="57">
        <v>17</v>
      </c>
      <c r="J777" t="s">
        <v>18</v>
      </c>
      <c r="K777" t="s">
        <v>1926</v>
      </c>
      <c r="L777" s="70">
        <v>666900</v>
      </c>
      <c r="M777" t="s">
        <v>2119</v>
      </c>
      <c r="N777" s="56">
        <v>45804</v>
      </c>
      <c r="O777" t="s">
        <v>905</v>
      </c>
    </row>
    <row r="778" spans="2:15">
      <c r="B778">
        <v>100031</v>
      </c>
      <c r="C778" t="s">
        <v>321</v>
      </c>
      <c r="D778" t="s">
        <v>2116</v>
      </c>
      <c r="E778" t="s">
        <v>117</v>
      </c>
      <c r="F778" t="s">
        <v>2117</v>
      </c>
      <c r="G778" s="56">
        <v>45821</v>
      </c>
      <c r="H778" s="56">
        <v>45838</v>
      </c>
      <c r="I778" s="57">
        <v>-17</v>
      </c>
      <c r="J778" t="s">
        <v>18</v>
      </c>
      <c r="K778" t="s">
        <v>2120</v>
      </c>
      <c r="L778" s="70">
        <v>995100</v>
      </c>
      <c r="M778" t="s">
        <v>2121</v>
      </c>
      <c r="N778" s="56">
        <v>45808</v>
      </c>
      <c r="O778" t="s">
        <v>2120</v>
      </c>
    </row>
    <row r="779" spans="2:15">
      <c r="B779">
        <v>100126</v>
      </c>
      <c r="C779" t="s">
        <v>103</v>
      </c>
      <c r="D779" t="s">
        <v>2122</v>
      </c>
      <c r="E779" s="52" t="s">
        <v>117</v>
      </c>
      <c r="F779" t="s">
        <v>2123</v>
      </c>
      <c r="G779" s="62">
        <v>45821</v>
      </c>
      <c r="H779" s="62">
        <v>45687</v>
      </c>
      <c r="I779">
        <v>134</v>
      </c>
      <c r="J779" t="s">
        <v>18</v>
      </c>
      <c r="K779" t="s">
        <v>2124</v>
      </c>
      <c r="L779" s="67">
        <v>6771666</v>
      </c>
      <c r="M779" t="s">
        <v>2125</v>
      </c>
      <c r="N779">
        <v>45657</v>
      </c>
      <c r="O779" t="s">
        <v>2124</v>
      </c>
    </row>
    <row r="780" spans="2:15">
      <c r="B780">
        <v>100147</v>
      </c>
      <c r="C780" t="s">
        <v>159</v>
      </c>
      <c r="D780" t="s">
        <v>2126</v>
      </c>
      <c r="E780" s="52" t="s">
        <v>117</v>
      </c>
      <c r="F780" t="s">
        <v>2123</v>
      </c>
      <c r="G780" s="62">
        <v>45821</v>
      </c>
      <c r="H780" s="62">
        <v>45807</v>
      </c>
      <c r="I780">
        <v>14</v>
      </c>
      <c r="J780" t="s">
        <v>18</v>
      </c>
      <c r="K780" t="s">
        <v>2127</v>
      </c>
      <c r="L780" s="67">
        <v>9527254</v>
      </c>
      <c r="M780" t="s">
        <v>163</v>
      </c>
      <c r="N780">
        <v>45777</v>
      </c>
      <c r="O780" t="s">
        <v>2127</v>
      </c>
    </row>
    <row r="781" spans="2:15">
      <c r="B781">
        <v>100144</v>
      </c>
      <c r="C781" t="s">
        <v>108</v>
      </c>
      <c r="D781" t="s">
        <v>2128</v>
      </c>
      <c r="E781" t="s">
        <v>117</v>
      </c>
      <c r="F781" t="s">
        <v>2129</v>
      </c>
      <c r="G781" s="56">
        <v>45821</v>
      </c>
      <c r="H781" s="56">
        <v>45137</v>
      </c>
      <c r="I781" s="57">
        <v>684</v>
      </c>
      <c r="J781" t="s">
        <v>18</v>
      </c>
      <c r="K781" t="s">
        <v>1748</v>
      </c>
      <c r="L781" s="70">
        <v>11048667</v>
      </c>
      <c r="M781" t="s">
        <v>2129</v>
      </c>
      <c r="N781" s="56">
        <v>45107</v>
      </c>
      <c r="O781" t="s">
        <v>1748</v>
      </c>
    </row>
    <row r="782" spans="2:15">
      <c r="B782">
        <v>100144</v>
      </c>
      <c r="C782" t="s">
        <v>108</v>
      </c>
      <c r="D782" t="s">
        <v>2130</v>
      </c>
      <c r="E782" t="s">
        <v>117</v>
      </c>
      <c r="F782" t="s">
        <v>2131</v>
      </c>
      <c r="G782" s="56">
        <v>45821</v>
      </c>
      <c r="H782" s="56">
        <v>45595</v>
      </c>
      <c r="I782" s="57">
        <v>226</v>
      </c>
      <c r="J782" t="s">
        <v>18</v>
      </c>
      <c r="K782" t="s">
        <v>475</v>
      </c>
      <c r="L782" s="70">
        <v>18047506</v>
      </c>
      <c r="M782" t="s">
        <v>2131</v>
      </c>
      <c r="N782" s="56">
        <v>45565</v>
      </c>
      <c r="O782" t="s">
        <v>475</v>
      </c>
    </row>
    <row r="783" spans="2:15">
      <c r="B783">
        <v>100144</v>
      </c>
      <c r="C783" t="s">
        <v>108</v>
      </c>
      <c r="D783" t="s">
        <v>2132</v>
      </c>
      <c r="E783" t="s">
        <v>117</v>
      </c>
      <c r="F783" t="s">
        <v>2133</v>
      </c>
      <c r="G783" s="56">
        <v>45821</v>
      </c>
      <c r="H783" s="56">
        <v>45626</v>
      </c>
      <c r="I783" s="57">
        <v>195</v>
      </c>
      <c r="J783" t="s">
        <v>18</v>
      </c>
      <c r="K783" t="s">
        <v>2134</v>
      </c>
      <c r="L783" s="70">
        <v>18239687</v>
      </c>
      <c r="M783" t="s">
        <v>2133</v>
      </c>
      <c r="N783" s="56">
        <v>45596</v>
      </c>
      <c r="O783" t="s">
        <v>2134</v>
      </c>
    </row>
    <row r="784" spans="2:15">
      <c r="B784">
        <v>100147</v>
      </c>
      <c r="C784" t="s">
        <v>159</v>
      </c>
      <c r="D784" t="s">
        <v>2126</v>
      </c>
      <c r="E784" s="52" t="s">
        <v>117</v>
      </c>
      <c r="F784" t="s">
        <v>2123</v>
      </c>
      <c r="G784" s="62">
        <v>45821</v>
      </c>
      <c r="H784" s="62">
        <v>45807</v>
      </c>
      <c r="I784">
        <v>14</v>
      </c>
      <c r="J784" t="s">
        <v>18</v>
      </c>
      <c r="K784" t="s">
        <v>2135</v>
      </c>
      <c r="L784" s="67">
        <v>45902298</v>
      </c>
      <c r="M784" t="s">
        <v>2136</v>
      </c>
      <c r="N784">
        <v>45777</v>
      </c>
      <c r="O784" t="s">
        <v>2135</v>
      </c>
    </row>
    <row r="785" spans="2:15">
      <c r="B785">
        <v>100013</v>
      </c>
      <c r="C785" t="s">
        <v>1390</v>
      </c>
      <c r="D785" t="s">
        <v>2137</v>
      </c>
      <c r="E785" t="s">
        <v>35</v>
      </c>
      <c r="F785" t="s">
        <v>2138</v>
      </c>
      <c r="G785" s="56">
        <v>45821</v>
      </c>
      <c r="H785" s="56">
        <v>45762</v>
      </c>
      <c r="I785" s="57">
        <v>59</v>
      </c>
      <c r="J785" t="s">
        <v>18</v>
      </c>
      <c r="K785" t="s">
        <v>1391</v>
      </c>
      <c r="L785" s="70">
        <v>48468858</v>
      </c>
      <c r="M785" t="s">
        <v>1393</v>
      </c>
      <c r="N785" s="56">
        <v>45762</v>
      </c>
      <c r="O785" t="s">
        <v>1392</v>
      </c>
    </row>
    <row r="786" spans="2:15">
      <c r="B786">
        <v>100126</v>
      </c>
      <c r="C786" t="s">
        <v>103</v>
      </c>
      <c r="D786" t="s">
        <v>2139</v>
      </c>
      <c r="E786" s="52" t="s">
        <v>117</v>
      </c>
      <c r="F786" t="s">
        <v>106</v>
      </c>
      <c r="G786" s="62">
        <v>45821</v>
      </c>
      <c r="H786" s="62">
        <v>45656</v>
      </c>
      <c r="I786">
        <v>165</v>
      </c>
      <c r="J786" t="s">
        <v>18</v>
      </c>
      <c r="K786" t="s">
        <v>2140</v>
      </c>
      <c r="L786" s="67">
        <v>62389437</v>
      </c>
      <c r="M786" t="s">
        <v>106</v>
      </c>
      <c r="N786">
        <v>45626</v>
      </c>
      <c r="O786" t="s">
        <v>2140</v>
      </c>
    </row>
    <row r="787" spans="2:15">
      <c r="B787">
        <v>100126</v>
      </c>
      <c r="C787" t="s">
        <v>103</v>
      </c>
      <c r="D787" t="s">
        <v>2122</v>
      </c>
      <c r="E787" s="52" t="s">
        <v>117</v>
      </c>
      <c r="F787" t="s">
        <v>2123</v>
      </c>
      <c r="G787" s="62">
        <v>45821</v>
      </c>
      <c r="H787" s="62">
        <v>45687</v>
      </c>
      <c r="I787">
        <v>134</v>
      </c>
      <c r="J787" t="s">
        <v>18</v>
      </c>
      <c r="K787" t="s">
        <v>1897</v>
      </c>
      <c r="L787" s="67">
        <v>62423625</v>
      </c>
      <c r="M787" t="s">
        <v>106</v>
      </c>
      <c r="N787">
        <v>45657</v>
      </c>
      <c r="O787" t="s">
        <v>1897</v>
      </c>
    </row>
    <row r="788" spans="2:15">
      <c r="B788">
        <v>100712</v>
      </c>
      <c r="C788" t="s">
        <v>613</v>
      </c>
      <c r="D788" t="s">
        <v>2141</v>
      </c>
      <c r="E788" s="52" t="s">
        <v>117</v>
      </c>
      <c r="F788" t="s">
        <v>615</v>
      </c>
      <c r="G788" s="62">
        <v>45821</v>
      </c>
      <c r="H788" s="62">
        <v>45807</v>
      </c>
      <c r="I788">
        <v>14</v>
      </c>
      <c r="J788" t="s">
        <v>18</v>
      </c>
      <c r="K788" t="s">
        <v>2142</v>
      </c>
      <c r="L788" s="67">
        <v>68707496</v>
      </c>
      <c r="M788" t="s">
        <v>615</v>
      </c>
      <c r="N788">
        <v>45777</v>
      </c>
      <c r="O788" t="s">
        <v>2142</v>
      </c>
    </row>
    <row r="789" spans="2:15">
      <c r="B789">
        <v>100126</v>
      </c>
      <c r="C789" t="s">
        <v>103</v>
      </c>
      <c r="D789" t="s">
        <v>2143</v>
      </c>
      <c r="E789" s="52" t="s">
        <v>117</v>
      </c>
      <c r="F789" t="s">
        <v>2144</v>
      </c>
      <c r="G789" s="62">
        <v>45821</v>
      </c>
      <c r="H789" s="62">
        <v>45626</v>
      </c>
      <c r="I789">
        <v>195</v>
      </c>
      <c r="J789" t="s">
        <v>18</v>
      </c>
      <c r="K789" t="s">
        <v>2145</v>
      </c>
      <c r="L789" s="67">
        <v>109032264</v>
      </c>
      <c r="M789" t="s">
        <v>2144</v>
      </c>
      <c r="N789">
        <v>45596</v>
      </c>
      <c r="O789" t="s">
        <v>2145</v>
      </c>
    </row>
    <row r="790" spans="2:15">
      <c r="B790">
        <v>100013</v>
      </c>
      <c r="C790" t="s">
        <v>1390</v>
      </c>
      <c r="D790" t="s">
        <v>2137</v>
      </c>
      <c r="E790" t="s">
        <v>35</v>
      </c>
      <c r="F790" t="s">
        <v>2138</v>
      </c>
      <c r="G790" s="56">
        <v>45821</v>
      </c>
      <c r="H790" s="56">
        <v>45777</v>
      </c>
      <c r="I790" s="57">
        <v>44</v>
      </c>
      <c r="J790" t="s">
        <v>18</v>
      </c>
      <c r="K790" t="s">
        <v>1767</v>
      </c>
      <c r="L790" s="70">
        <v>1247788845</v>
      </c>
      <c r="M790" t="s">
        <v>2146</v>
      </c>
      <c r="N790" s="56">
        <v>45747</v>
      </c>
      <c r="O790" t="s">
        <v>1767</v>
      </c>
    </row>
    <row r="791" spans="2:15">
      <c r="B791">
        <v>100028</v>
      </c>
      <c r="C791" t="s">
        <v>29</v>
      </c>
      <c r="D791" t="s">
        <v>2147</v>
      </c>
      <c r="E791" s="52" t="s">
        <v>16</v>
      </c>
      <c r="F791" t="s">
        <v>2090</v>
      </c>
      <c r="G791" s="62">
        <v>45824</v>
      </c>
      <c r="H791" s="62">
        <v>45838</v>
      </c>
      <c r="I791">
        <v>-14</v>
      </c>
      <c r="J791" t="s">
        <v>18</v>
      </c>
      <c r="K791" t="s">
        <v>185</v>
      </c>
      <c r="L791" s="67">
        <v>2192704</v>
      </c>
      <c r="M791" t="s">
        <v>1043</v>
      </c>
      <c r="N791">
        <v>45808</v>
      </c>
      <c r="O791" t="s">
        <v>185</v>
      </c>
    </row>
    <row r="792" spans="2:15">
      <c r="B792">
        <v>100002</v>
      </c>
      <c r="C792" t="s">
        <v>247</v>
      </c>
      <c r="D792" t="s">
        <v>2148</v>
      </c>
      <c r="E792" s="52" t="s">
        <v>16</v>
      </c>
      <c r="F792" t="s">
        <v>2090</v>
      </c>
      <c r="G792" s="62">
        <v>45826</v>
      </c>
      <c r="H792" s="62">
        <v>45746</v>
      </c>
      <c r="I792">
        <v>80</v>
      </c>
      <c r="J792" t="s">
        <v>18</v>
      </c>
      <c r="K792" t="s">
        <v>2149</v>
      </c>
      <c r="L792" s="67">
        <v>264235</v>
      </c>
      <c r="M792" t="s">
        <v>2150</v>
      </c>
      <c r="N792">
        <v>45716</v>
      </c>
      <c r="O792" t="s">
        <v>2149</v>
      </c>
    </row>
    <row r="793" spans="2:15">
      <c r="B793">
        <v>100002</v>
      </c>
      <c r="C793" t="s">
        <v>247</v>
      </c>
      <c r="D793" t="s">
        <v>2151</v>
      </c>
      <c r="E793" t="s">
        <v>16</v>
      </c>
      <c r="F793" t="s">
        <v>2090</v>
      </c>
      <c r="G793" s="56">
        <v>45826</v>
      </c>
      <c r="H793" s="56">
        <v>45746</v>
      </c>
      <c r="I793" s="57">
        <v>80</v>
      </c>
      <c r="J793" t="s">
        <v>18</v>
      </c>
      <c r="K793" t="s">
        <v>1454</v>
      </c>
      <c r="L793" s="70">
        <v>4362390</v>
      </c>
      <c r="M793" t="s">
        <v>1211</v>
      </c>
      <c r="N793" s="56">
        <v>45716</v>
      </c>
      <c r="O793" t="s">
        <v>1454</v>
      </c>
    </row>
    <row r="794" spans="2:15">
      <c r="B794">
        <v>101083</v>
      </c>
      <c r="C794" t="s">
        <v>14</v>
      </c>
      <c r="D794" t="s">
        <v>2152</v>
      </c>
      <c r="E794" s="52" t="s">
        <v>16</v>
      </c>
      <c r="F794" t="s">
        <v>2090</v>
      </c>
      <c r="G794" s="62">
        <v>45826</v>
      </c>
      <c r="H794" s="62">
        <v>45777</v>
      </c>
      <c r="I794">
        <v>49</v>
      </c>
      <c r="J794" t="s">
        <v>18</v>
      </c>
      <c r="K794" t="s">
        <v>2153</v>
      </c>
      <c r="L794" s="67">
        <v>21308301</v>
      </c>
      <c r="M794" t="s">
        <v>20</v>
      </c>
      <c r="N794">
        <v>45747</v>
      </c>
      <c r="O794" t="s">
        <v>2153</v>
      </c>
    </row>
    <row r="795" spans="2:15">
      <c r="B795">
        <v>100012</v>
      </c>
      <c r="C795" t="s">
        <v>1603</v>
      </c>
      <c r="D795" t="s">
        <v>2154</v>
      </c>
      <c r="E795"/>
      <c r="G795" s="56">
        <v>45827</v>
      </c>
      <c r="H795" s="56">
        <v>45807</v>
      </c>
      <c r="I795" s="57">
        <v>20</v>
      </c>
      <c r="J795" t="s">
        <v>18</v>
      </c>
      <c r="K795" t="s">
        <v>46</v>
      </c>
      <c r="L795" s="70">
        <v>678380</v>
      </c>
      <c r="M795" t="s">
        <v>1842</v>
      </c>
      <c r="N795" s="56">
        <v>45777</v>
      </c>
      <c r="O795" t="s">
        <v>46</v>
      </c>
    </row>
    <row r="796" spans="2:15">
      <c r="B796">
        <v>101284</v>
      </c>
      <c r="C796" t="s">
        <v>669</v>
      </c>
      <c r="D796" t="s">
        <v>2155</v>
      </c>
      <c r="E796" s="52" t="s">
        <v>16</v>
      </c>
      <c r="F796" t="s">
        <v>2090</v>
      </c>
      <c r="G796" s="62">
        <v>45828</v>
      </c>
      <c r="H796" s="62">
        <v>45838</v>
      </c>
      <c r="I796">
        <v>-10</v>
      </c>
      <c r="J796" t="s">
        <v>18</v>
      </c>
      <c r="K796" t="s">
        <v>2156</v>
      </c>
      <c r="L796" s="67">
        <v>917309</v>
      </c>
      <c r="M796" t="s">
        <v>2157</v>
      </c>
      <c r="N796">
        <v>45808</v>
      </c>
      <c r="O796" t="s">
        <v>2156</v>
      </c>
    </row>
    <row r="797" spans="2:15">
      <c r="B797">
        <v>100007</v>
      </c>
      <c r="C797" t="s">
        <v>449</v>
      </c>
      <c r="D797" t="s">
        <v>2158</v>
      </c>
      <c r="E797" t="s">
        <v>117</v>
      </c>
      <c r="F797" t="s">
        <v>2159</v>
      </c>
      <c r="G797" s="56">
        <v>45828</v>
      </c>
      <c r="H797" s="56">
        <v>45807</v>
      </c>
      <c r="I797" s="57">
        <v>19</v>
      </c>
      <c r="J797" t="s">
        <v>18</v>
      </c>
      <c r="K797" t="s">
        <v>2160</v>
      </c>
      <c r="L797" s="70">
        <v>11272950</v>
      </c>
      <c r="M797" t="s">
        <v>2159</v>
      </c>
      <c r="N797" s="56">
        <v>45777</v>
      </c>
      <c r="O797" t="s">
        <v>2160</v>
      </c>
    </row>
    <row r="798" spans="2:15">
      <c r="B798">
        <v>100007</v>
      </c>
      <c r="C798" t="s">
        <v>449</v>
      </c>
      <c r="D798" t="s">
        <v>2161</v>
      </c>
      <c r="E798" t="s">
        <v>117</v>
      </c>
      <c r="F798" t="s">
        <v>1842</v>
      </c>
      <c r="G798" s="56">
        <v>45828</v>
      </c>
      <c r="H798" s="56">
        <v>45807</v>
      </c>
      <c r="I798" s="57">
        <v>19</v>
      </c>
      <c r="J798" t="s">
        <v>18</v>
      </c>
      <c r="K798" t="s">
        <v>2162</v>
      </c>
      <c r="L798" s="70">
        <v>13460600</v>
      </c>
      <c r="M798" t="s">
        <v>1842</v>
      </c>
      <c r="N798" s="56">
        <v>45777</v>
      </c>
      <c r="O798" t="s">
        <v>2162</v>
      </c>
    </row>
    <row r="799" spans="2:15">
      <c r="B799">
        <v>100007</v>
      </c>
      <c r="C799" t="s">
        <v>449</v>
      </c>
      <c r="D799" t="s">
        <v>2163</v>
      </c>
      <c r="E799" t="s">
        <v>117</v>
      </c>
      <c r="F799" t="s">
        <v>1487</v>
      </c>
      <c r="G799" s="56">
        <v>45828</v>
      </c>
      <c r="H799" s="56">
        <v>45777</v>
      </c>
      <c r="I799" s="57">
        <v>49</v>
      </c>
      <c r="J799" t="s">
        <v>18</v>
      </c>
      <c r="K799" t="s">
        <v>1280</v>
      </c>
      <c r="L799" s="70">
        <v>16360300</v>
      </c>
      <c r="M799" t="s">
        <v>1487</v>
      </c>
      <c r="N799" s="56">
        <v>45747</v>
      </c>
      <c r="O799" t="s">
        <v>1280</v>
      </c>
    </row>
    <row r="800" spans="2:15">
      <c r="B800">
        <v>100007</v>
      </c>
      <c r="C800" t="s">
        <v>449</v>
      </c>
      <c r="D800" t="s">
        <v>2164</v>
      </c>
      <c r="E800" t="s">
        <v>117</v>
      </c>
      <c r="F800" t="s">
        <v>2165</v>
      </c>
      <c r="G800" s="56">
        <v>45828</v>
      </c>
      <c r="H800" s="56">
        <v>45777</v>
      </c>
      <c r="I800" s="57">
        <v>49</v>
      </c>
      <c r="J800" t="s">
        <v>18</v>
      </c>
      <c r="K800" t="s">
        <v>1284</v>
      </c>
      <c r="L800" s="70">
        <v>18702450</v>
      </c>
      <c r="M800" t="s">
        <v>2166</v>
      </c>
      <c r="N800" s="56">
        <v>45747</v>
      </c>
      <c r="O800" t="s">
        <v>1284</v>
      </c>
    </row>
    <row r="801" spans="2:15">
      <c r="B801">
        <v>100008</v>
      </c>
      <c r="C801" t="s">
        <v>810</v>
      </c>
      <c r="D801" t="s">
        <v>2167</v>
      </c>
      <c r="E801" t="s">
        <v>117</v>
      </c>
      <c r="F801" t="s">
        <v>2168</v>
      </c>
      <c r="G801" s="56">
        <v>45828</v>
      </c>
      <c r="H801" s="56">
        <v>45807</v>
      </c>
      <c r="I801" s="57">
        <v>14</v>
      </c>
      <c r="J801" t="s">
        <v>18</v>
      </c>
      <c r="K801" t="s">
        <v>2169</v>
      </c>
      <c r="L801" s="70">
        <v>21775902</v>
      </c>
      <c r="M801" t="s">
        <v>2170</v>
      </c>
      <c r="N801" s="56">
        <v>45777</v>
      </c>
      <c r="O801" t="s">
        <v>2169</v>
      </c>
    </row>
    <row r="802" spans="2:15">
      <c r="B802">
        <v>100144</v>
      </c>
      <c r="C802" t="s">
        <v>108</v>
      </c>
      <c r="D802" t="s">
        <v>2171</v>
      </c>
      <c r="E802" t="s">
        <v>117</v>
      </c>
      <c r="F802" t="s">
        <v>2172</v>
      </c>
      <c r="G802" s="56">
        <v>45828</v>
      </c>
      <c r="H802" s="56">
        <v>45677</v>
      </c>
      <c r="I802" s="57">
        <v>144</v>
      </c>
      <c r="J802" t="s">
        <v>18</v>
      </c>
      <c r="K802" t="s">
        <v>112</v>
      </c>
      <c r="L802" s="70">
        <v>30553200</v>
      </c>
      <c r="M802" t="s">
        <v>114</v>
      </c>
      <c r="N802" s="56">
        <v>45677</v>
      </c>
      <c r="O802" t="s">
        <v>113</v>
      </c>
    </row>
    <row r="803" spans="2:15">
      <c r="B803">
        <v>100137</v>
      </c>
      <c r="C803" t="s">
        <v>33</v>
      </c>
      <c r="D803" t="s">
        <v>2173</v>
      </c>
      <c r="E803" t="s">
        <v>35</v>
      </c>
      <c r="F803" t="s">
        <v>1132</v>
      </c>
      <c r="G803" s="56">
        <v>45828</v>
      </c>
      <c r="H803" s="56">
        <v>45828</v>
      </c>
      <c r="I803" s="57">
        <v>0</v>
      </c>
      <c r="J803" t="s">
        <v>18</v>
      </c>
      <c r="K803" t="s">
        <v>2046</v>
      </c>
      <c r="L803" s="70">
        <v>1606830177</v>
      </c>
      <c r="M803" t="s">
        <v>2174</v>
      </c>
      <c r="N803" s="56">
        <v>45828</v>
      </c>
      <c r="O803" t="s">
        <v>2046</v>
      </c>
    </row>
    <row r="804" spans="2:15">
      <c r="B804">
        <v>100137</v>
      </c>
      <c r="C804" t="s">
        <v>33</v>
      </c>
      <c r="D804" t="s">
        <v>2175</v>
      </c>
      <c r="E804" t="s">
        <v>2176</v>
      </c>
      <c r="F804" t="s">
        <v>1132</v>
      </c>
      <c r="G804" s="56">
        <v>45828</v>
      </c>
      <c r="H804" s="56">
        <v>45828</v>
      </c>
      <c r="I804" s="57">
        <v>0</v>
      </c>
      <c r="J804" t="s">
        <v>18</v>
      </c>
      <c r="K804" t="s">
        <v>2173</v>
      </c>
      <c r="L804" s="70">
        <v>14500000000</v>
      </c>
      <c r="M804" t="s">
        <v>2177</v>
      </c>
      <c r="N804" s="56">
        <v>45828</v>
      </c>
      <c r="O804" t="s">
        <v>2046</v>
      </c>
    </row>
    <row r="805" spans="2:15">
      <c r="B805">
        <v>100001</v>
      </c>
      <c r="C805" t="s">
        <v>230</v>
      </c>
      <c r="D805" t="s">
        <v>2178</v>
      </c>
      <c r="E805" t="s">
        <v>16</v>
      </c>
      <c r="F805" t="s">
        <v>2090</v>
      </c>
      <c r="G805" s="56">
        <v>45831</v>
      </c>
      <c r="H805" s="56">
        <v>45838</v>
      </c>
      <c r="I805" s="57">
        <v>-7</v>
      </c>
      <c r="J805" t="s">
        <v>18</v>
      </c>
      <c r="K805" t="s">
        <v>1925</v>
      </c>
      <c r="L805" s="70">
        <v>3004560</v>
      </c>
      <c r="M805" t="s">
        <v>2121</v>
      </c>
      <c r="N805" s="56">
        <v>45808</v>
      </c>
      <c r="O805" t="s">
        <v>1925</v>
      </c>
    </row>
    <row r="806" spans="2:15">
      <c r="B806">
        <v>100522</v>
      </c>
      <c r="C806" t="s">
        <v>2179</v>
      </c>
      <c r="D806" t="s">
        <v>2180</v>
      </c>
      <c r="E806" s="52" t="s">
        <v>16</v>
      </c>
      <c r="F806" t="s">
        <v>2090</v>
      </c>
      <c r="G806" s="62">
        <v>45831</v>
      </c>
      <c r="H806" s="62">
        <v>45838</v>
      </c>
      <c r="I806">
        <v>-7</v>
      </c>
      <c r="J806" t="s">
        <v>18</v>
      </c>
      <c r="K806" t="s">
        <v>984</v>
      </c>
      <c r="L806" s="67">
        <v>4174133</v>
      </c>
      <c r="M806" t="s">
        <v>2181</v>
      </c>
      <c r="N806">
        <v>45808</v>
      </c>
      <c r="O806" t="s">
        <v>984</v>
      </c>
    </row>
    <row r="807" spans="2:15">
      <c r="B807">
        <v>100522</v>
      </c>
      <c r="C807" t="s">
        <v>2179</v>
      </c>
      <c r="D807" t="s">
        <v>2182</v>
      </c>
      <c r="E807" s="52" t="s">
        <v>16</v>
      </c>
      <c r="F807" t="s">
        <v>2090</v>
      </c>
      <c r="G807" s="62">
        <v>45831</v>
      </c>
      <c r="H807" s="62">
        <v>45807</v>
      </c>
      <c r="I807">
        <v>24</v>
      </c>
      <c r="J807" t="s">
        <v>18</v>
      </c>
      <c r="K807" t="s">
        <v>2183</v>
      </c>
      <c r="L807" s="67">
        <v>4174133</v>
      </c>
      <c r="M807" t="s">
        <v>2184</v>
      </c>
      <c r="N807">
        <v>45777</v>
      </c>
      <c r="O807" t="s">
        <v>2183</v>
      </c>
    </row>
    <row r="808" spans="2:15">
      <c r="B808">
        <v>100522</v>
      </c>
      <c r="C808" t="s">
        <v>2179</v>
      </c>
      <c r="D808" t="s">
        <v>2185</v>
      </c>
      <c r="E808" s="52" t="s">
        <v>16</v>
      </c>
      <c r="F808" t="s">
        <v>2090</v>
      </c>
      <c r="G808" s="62">
        <v>45831</v>
      </c>
      <c r="H808" s="62">
        <v>45777</v>
      </c>
      <c r="I808">
        <v>54</v>
      </c>
      <c r="J808" t="s">
        <v>18</v>
      </c>
      <c r="K808" t="s">
        <v>2186</v>
      </c>
      <c r="L808" s="67">
        <v>5710841</v>
      </c>
      <c r="M808" t="s">
        <v>2187</v>
      </c>
      <c r="N808">
        <v>45747</v>
      </c>
      <c r="O808" t="s">
        <v>2186</v>
      </c>
    </row>
    <row r="809" spans="2:15">
      <c r="B809">
        <v>100001</v>
      </c>
      <c r="C809" t="s">
        <v>230</v>
      </c>
      <c r="D809" t="s">
        <v>2188</v>
      </c>
      <c r="E809" s="52" t="s">
        <v>16</v>
      </c>
      <c r="F809" t="s">
        <v>2090</v>
      </c>
      <c r="G809" s="62">
        <v>45832</v>
      </c>
      <c r="H809" s="62">
        <v>45838</v>
      </c>
      <c r="I809">
        <v>-6</v>
      </c>
      <c r="J809" t="s">
        <v>18</v>
      </c>
      <c r="K809" t="s">
        <v>2189</v>
      </c>
      <c r="L809" s="67">
        <v>285595</v>
      </c>
      <c r="M809" t="s">
        <v>2190</v>
      </c>
      <c r="N809">
        <v>45808</v>
      </c>
      <c r="O809" t="s">
        <v>2189</v>
      </c>
    </row>
    <row r="810" spans="2:15">
      <c r="B810">
        <v>100733</v>
      </c>
      <c r="C810" t="s">
        <v>438</v>
      </c>
      <c r="D810" t="s">
        <v>2191</v>
      </c>
      <c r="E810" s="52" t="s">
        <v>42</v>
      </c>
      <c r="F810" t="s">
        <v>2192</v>
      </c>
      <c r="G810" s="62">
        <v>45832</v>
      </c>
      <c r="H810" s="62">
        <v>45838</v>
      </c>
      <c r="I810">
        <v>-7</v>
      </c>
      <c r="J810" t="s">
        <v>18</v>
      </c>
      <c r="K810" t="s">
        <v>2192</v>
      </c>
      <c r="L810" s="67">
        <v>7872120</v>
      </c>
      <c r="M810" t="s">
        <v>1113</v>
      </c>
      <c r="N810">
        <v>45808</v>
      </c>
      <c r="O810" t="s">
        <v>2192</v>
      </c>
    </row>
    <row r="811" spans="2:15">
      <c r="B811">
        <v>100001</v>
      </c>
      <c r="C811" t="s">
        <v>230</v>
      </c>
      <c r="D811" t="s">
        <v>2193</v>
      </c>
      <c r="E811" t="s">
        <v>16</v>
      </c>
      <c r="F811" t="s">
        <v>2090</v>
      </c>
      <c r="G811" s="56">
        <v>45832</v>
      </c>
      <c r="H811" s="56">
        <v>45838</v>
      </c>
      <c r="I811" s="57">
        <v>-6</v>
      </c>
      <c r="J811" t="s">
        <v>18</v>
      </c>
      <c r="K811" t="s">
        <v>2194</v>
      </c>
      <c r="L811" s="70">
        <v>10305914</v>
      </c>
      <c r="M811" t="s">
        <v>2195</v>
      </c>
      <c r="N811" s="56">
        <v>45808</v>
      </c>
      <c r="O811" t="s">
        <v>2194</v>
      </c>
    </row>
    <row r="812" spans="2:15">
      <c r="B812">
        <v>100733</v>
      </c>
      <c r="C812" t="s">
        <v>438</v>
      </c>
      <c r="D812" t="s">
        <v>2196</v>
      </c>
      <c r="E812" s="52" t="s">
        <v>42</v>
      </c>
      <c r="F812" t="s">
        <v>2197</v>
      </c>
      <c r="G812" s="62">
        <v>45832</v>
      </c>
      <c r="H812" s="62">
        <v>45838</v>
      </c>
      <c r="I812">
        <v>-7</v>
      </c>
      <c r="J812" t="s">
        <v>18</v>
      </c>
      <c r="K812" t="s">
        <v>2197</v>
      </c>
      <c r="L812" s="67">
        <v>20139840</v>
      </c>
      <c r="M812" t="s">
        <v>2198</v>
      </c>
      <c r="N812">
        <v>45808</v>
      </c>
      <c r="O812" t="s">
        <v>2197</v>
      </c>
    </row>
    <row r="813" spans="2:15">
      <c r="B813">
        <v>101118</v>
      </c>
      <c r="C813" t="s">
        <v>652</v>
      </c>
      <c r="D813" t="s">
        <v>2199</v>
      </c>
      <c r="E813" s="52" t="s">
        <v>42</v>
      </c>
      <c r="F813" t="s">
        <v>542</v>
      </c>
      <c r="G813" s="62">
        <v>45832</v>
      </c>
      <c r="H813" s="62">
        <v>45838</v>
      </c>
      <c r="I813">
        <v>-7</v>
      </c>
      <c r="J813" t="s">
        <v>18</v>
      </c>
      <c r="K813" t="s">
        <v>542</v>
      </c>
      <c r="L813" s="67">
        <v>22840137</v>
      </c>
      <c r="M813" t="s">
        <v>2200</v>
      </c>
      <c r="N813">
        <v>45808</v>
      </c>
      <c r="O813" t="s">
        <v>542</v>
      </c>
    </row>
    <row r="814" spans="2:15">
      <c r="B814">
        <v>100733</v>
      </c>
      <c r="C814" t="s">
        <v>438</v>
      </c>
      <c r="D814" t="s">
        <v>2201</v>
      </c>
      <c r="E814" s="52" t="s">
        <v>42</v>
      </c>
      <c r="F814" t="s">
        <v>957</v>
      </c>
      <c r="G814" s="62">
        <v>45832</v>
      </c>
      <c r="H814" s="62">
        <v>45838</v>
      </c>
      <c r="I814">
        <v>-7</v>
      </c>
      <c r="J814" t="s">
        <v>18</v>
      </c>
      <c r="K814" t="s">
        <v>957</v>
      </c>
      <c r="L814" s="67">
        <v>63203400</v>
      </c>
      <c r="M814" t="s">
        <v>2202</v>
      </c>
      <c r="N814">
        <v>45808</v>
      </c>
      <c r="O814" t="s">
        <v>957</v>
      </c>
    </row>
    <row r="815" spans="2:15">
      <c r="B815">
        <v>100733</v>
      </c>
      <c r="C815" t="s">
        <v>438</v>
      </c>
      <c r="D815" t="s">
        <v>2203</v>
      </c>
      <c r="E815" s="52" t="s">
        <v>42</v>
      </c>
      <c r="F815" t="s">
        <v>2204</v>
      </c>
      <c r="G815" s="62">
        <v>45832</v>
      </c>
      <c r="H815" s="62">
        <v>45838</v>
      </c>
      <c r="I815">
        <v>-7</v>
      </c>
      <c r="J815" t="s">
        <v>18</v>
      </c>
      <c r="K815" t="s">
        <v>2204</v>
      </c>
      <c r="L815" s="67">
        <v>122136630</v>
      </c>
      <c r="M815" t="s">
        <v>863</v>
      </c>
      <c r="N815">
        <v>45808</v>
      </c>
      <c r="O815" t="s">
        <v>2204</v>
      </c>
    </row>
    <row r="816" spans="2:15">
      <c r="B816">
        <v>100733</v>
      </c>
      <c r="C816" t="s">
        <v>438</v>
      </c>
      <c r="D816" t="s">
        <v>2205</v>
      </c>
      <c r="E816" s="52" t="s">
        <v>42</v>
      </c>
      <c r="F816" t="s">
        <v>2206</v>
      </c>
      <c r="G816" s="62">
        <v>45832</v>
      </c>
      <c r="H816" s="62">
        <v>45838</v>
      </c>
      <c r="I816">
        <v>-7</v>
      </c>
      <c r="J816" t="s">
        <v>18</v>
      </c>
      <c r="K816" t="s">
        <v>2206</v>
      </c>
      <c r="L816" s="67">
        <v>350872665</v>
      </c>
      <c r="M816" t="s">
        <v>496</v>
      </c>
      <c r="N816">
        <v>45808</v>
      </c>
      <c r="O816" t="s">
        <v>2206</v>
      </c>
    </row>
    <row r="817" spans="2:15">
      <c r="B817">
        <v>100012</v>
      </c>
      <c r="C817" t="s">
        <v>1603</v>
      </c>
      <c r="D817" t="s">
        <v>2207</v>
      </c>
      <c r="E817"/>
      <c r="G817" s="56">
        <v>45833</v>
      </c>
      <c r="H817" s="56">
        <v>45777</v>
      </c>
      <c r="I817" s="57">
        <v>56</v>
      </c>
      <c r="J817" t="s">
        <v>18</v>
      </c>
      <c r="K817" t="s">
        <v>1627</v>
      </c>
      <c r="L817" s="70">
        <v>954440</v>
      </c>
      <c r="M817" t="s">
        <v>2208</v>
      </c>
      <c r="N817" s="56">
        <v>45777</v>
      </c>
      <c r="O817" t="s">
        <v>1632</v>
      </c>
    </row>
    <row r="818" spans="2:15">
      <c r="B818">
        <v>100012</v>
      </c>
      <c r="C818" t="s">
        <v>1603</v>
      </c>
      <c r="D818" t="s">
        <v>2209</v>
      </c>
      <c r="E818"/>
      <c r="G818" s="56">
        <v>45833</v>
      </c>
      <c r="H818" s="56">
        <v>45777</v>
      </c>
      <c r="I818" s="57">
        <v>56</v>
      </c>
      <c r="J818" t="s">
        <v>18</v>
      </c>
      <c r="K818" t="s">
        <v>1627</v>
      </c>
      <c r="L818" s="70">
        <v>1252970</v>
      </c>
      <c r="M818" t="s">
        <v>2210</v>
      </c>
      <c r="N818" s="56">
        <v>45777</v>
      </c>
      <c r="O818" t="s">
        <v>1636</v>
      </c>
    </row>
    <row r="819" spans="2:15">
      <c r="B819">
        <v>100012</v>
      </c>
      <c r="C819" t="s">
        <v>1603</v>
      </c>
      <c r="D819" t="s">
        <v>2211</v>
      </c>
      <c r="E819"/>
      <c r="G819" s="56">
        <v>45833</v>
      </c>
      <c r="H819" s="56">
        <v>45777</v>
      </c>
      <c r="I819" s="57">
        <v>56</v>
      </c>
      <c r="J819" t="s">
        <v>18</v>
      </c>
      <c r="K819" t="s">
        <v>1627</v>
      </c>
      <c r="L819" s="70">
        <v>1512980</v>
      </c>
      <c r="M819" t="s">
        <v>2212</v>
      </c>
      <c r="N819" s="56">
        <v>45777</v>
      </c>
      <c r="O819" t="s">
        <v>1639</v>
      </c>
    </row>
    <row r="820" spans="2:15">
      <c r="B820">
        <v>101531</v>
      </c>
      <c r="C820" t="s">
        <v>21</v>
      </c>
      <c r="D820" t="s">
        <v>2213</v>
      </c>
      <c r="E820" s="52" t="s">
        <v>16</v>
      </c>
      <c r="F820" t="s">
        <v>2090</v>
      </c>
      <c r="G820" s="62">
        <v>45833</v>
      </c>
      <c r="H820" s="62">
        <v>45807</v>
      </c>
      <c r="I820">
        <v>26</v>
      </c>
      <c r="J820" t="s">
        <v>18</v>
      </c>
      <c r="K820" t="s">
        <v>2156</v>
      </c>
      <c r="L820" s="67">
        <v>68871868</v>
      </c>
      <c r="M820" t="s">
        <v>2214</v>
      </c>
      <c r="N820">
        <v>45777</v>
      </c>
      <c r="O820" t="s">
        <v>2156</v>
      </c>
    </row>
    <row r="821" spans="2:15">
      <c r="B821">
        <v>101493</v>
      </c>
      <c r="C821" t="s">
        <v>769</v>
      </c>
      <c r="D821" t="s">
        <v>2215</v>
      </c>
      <c r="E821" s="52" t="s">
        <v>42</v>
      </c>
      <c r="F821" t="s">
        <v>2216</v>
      </c>
      <c r="G821" s="62">
        <v>45833</v>
      </c>
      <c r="H821" s="62">
        <v>45777</v>
      </c>
      <c r="I821">
        <v>56</v>
      </c>
      <c r="J821" t="s">
        <v>18</v>
      </c>
      <c r="K821" t="s">
        <v>1905</v>
      </c>
      <c r="L821" s="67">
        <v>103700311</v>
      </c>
      <c r="M821" t="s">
        <v>1853</v>
      </c>
      <c r="N821">
        <v>45747</v>
      </c>
      <c r="O821" t="s">
        <v>1905</v>
      </c>
    </row>
    <row r="822" spans="2:15">
      <c r="B822">
        <v>101493</v>
      </c>
      <c r="C822" t="s">
        <v>769</v>
      </c>
      <c r="D822" t="s">
        <v>2217</v>
      </c>
      <c r="E822" s="52" t="s">
        <v>42</v>
      </c>
      <c r="F822" t="s">
        <v>2218</v>
      </c>
      <c r="G822" s="62">
        <v>45833</v>
      </c>
      <c r="H822" s="62">
        <v>45777</v>
      </c>
      <c r="I822">
        <v>56</v>
      </c>
      <c r="J822" t="s">
        <v>18</v>
      </c>
      <c r="K822" t="s">
        <v>1823</v>
      </c>
      <c r="L822" s="67">
        <v>206653100</v>
      </c>
      <c r="M822" t="s">
        <v>2219</v>
      </c>
      <c r="N822">
        <v>45747</v>
      </c>
      <c r="O822" t="s">
        <v>1823</v>
      </c>
    </row>
    <row r="823" spans="2:15">
      <c r="B823">
        <v>101490</v>
      </c>
      <c r="C823" t="s">
        <v>125</v>
      </c>
      <c r="D823" t="s">
        <v>2220</v>
      </c>
      <c r="E823" s="52" t="s">
        <v>42</v>
      </c>
      <c r="F823" t="s">
        <v>125</v>
      </c>
      <c r="G823" s="62">
        <v>45834</v>
      </c>
      <c r="H823" s="62">
        <v>45838</v>
      </c>
      <c r="I823">
        <v>-4</v>
      </c>
      <c r="J823" t="s">
        <v>18</v>
      </c>
      <c r="K823" t="s">
        <v>1748</v>
      </c>
      <c r="L823" s="67">
        <v>783216</v>
      </c>
      <c r="M823" t="s">
        <v>2221</v>
      </c>
      <c r="N823">
        <v>45808</v>
      </c>
      <c r="O823" t="s">
        <v>1748</v>
      </c>
    </row>
    <row r="824" spans="2:15">
      <c r="B824">
        <v>101490</v>
      </c>
      <c r="C824" t="s">
        <v>125</v>
      </c>
      <c r="D824" t="s">
        <v>2220</v>
      </c>
      <c r="E824" s="52" t="s">
        <v>42</v>
      </c>
      <c r="F824" t="s">
        <v>125</v>
      </c>
      <c r="G824" s="62">
        <v>45834</v>
      </c>
      <c r="H824" s="62">
        <v>45838</v>
      </c>
      <c r="I824">
        <v>-4</v>
      </c>
      <c r="J824" t="s">
        <v>18</v>
      </c>
      <c r="K824" t="s">
        <v>2222</v>
      </c>
      <c r="L824" s="67">
        <v>1771560</v>
      </c>
      <c r="M824" t="s">
        <v>2223</v>
      </c>
      <c r="N824">
        <v>45808</v>
      </c>
      <c r="O824" t="s">
        <v>2222</v>
      </c>
    </row>
    <row r="825" spans="2:15">
      <c r="B825">
        <v>101490</v>
      </c>
      <c r="C825" t="s">
        <v>125</v>
      </c>
      <c r="D825" t="s">
        <v>2220</v>
      </c>
      <c r="E825" s="52" t="s">
        <v>42</v>
      </c>
      <c r="F825" t="s">
        <v>125</v>
      </c>
      <c r="G825" s="62">
        <v>45834</v>
      </c>
      <c r="H825" s="62">
        <v>45838</v>
      </c>
      <c r="I825">
        <v>-4</v>
      </c>
      <c r="J825" t="s">
        <v>18</v>
      </c>
      <c r="K825" t="s">
        <v>2224</v>
      </c>
      <c r="L825" s="67">
        <v>4244640</v>
      </c>
      <c r="M825" t="s">
        <v>2225</v>
      </c>
      <c r="N825">
        <v>45808</v>
      </c>
      <c r="O825" t="s">
        <v>2224</v>
      </c>
    </row>
    <row r="826" spans="2:15">
      <c r="B826">
        <v>101490</v>
      </c>
      <c r="C826" t="s">
        <v>125</v>
      </c>
      <c r="D826" t="s">
        <v>2220</v>
      </c>
      <c r="E826" s="52" t="s">
        <v>42</v>
      </c>
      <c r="F826" t="s">
        <v>125</v>
      </c>
      <c r="G826" s="62">
        <v>45834</v>
      </c>
      <c r="H826" s="62">
        <v>45838</v>
      </c>
      <c r="I826">
        <v>-4</v>
      </c>
      <c r="J826" t="s">
        <v>18</v>
      </c>
      <c r="K826" t="s">
        <v>2226</v>
      </c>
      <c r="L826" s="67">
        <v>6929730</v>
      </c>
      <c r="M826" t="s">
        <v>2227</v>
      </c>
      <c r="N826">
        <v>45808</v>
      </c>
      <c r="O826" t="s">
        <v>2226</v>
      </c>
    </row>
    <row r="827" spans="2:15">
      <c r="B827">
        <v>101490</v>
      </c>
      <c r="C827" t="s">
        <v>125</v>
      </c>
      <c r="D827" t="s">
        <v>2220</v>
      </c>
      <c r="E827" s="52" t="s">
        <v>42</v>
      </c>
      <c r="F827" t="s">
        <v>125</v>
      </c>
      <c r="G827" s="62">
        <v>45834</v>
      </c>
      <c r="H827" s="62">
        <v>45838</v>
      </c>
      <c r="I827">
        <v>-4</v>
      </c>
      <c r="J827" t="s">
        <v>18</v>
      </c>
      <c r="K827" t="s">
        <v>2228</v>
      </c>
      <c r="L827" s="67">
        <v>19874439</v>
      </c>
      <c r="M827" t="s">
        <v>2229</v>
      </c>
      <c r="N827">
        <v>45808</v>
      </c>
      <c r="O827" t="s">
        <v>2228</v>
      </c>
    </row>
    <row r="828" spans="2:15">
      <c r="B828">
        <v>101490</v>
      </c>
      <c r="C828" t="s">
        <v>125</v>
      </c>
      <c r="D828" t="s">
        <v>2220</v>
      </c>
      <c r="E828" s="52" t="s">
        <v>42</v>
      </c>
      <c r="F828" t="s">
        <v>125</v>
      </c>
      <c r="G828" s="62">
        <v>45834</v>
      </c>
      <c r="H828" s="62">
        <v>45838</v>
      </c>
      <c r="I828">
        <v>-4</v>
      </c>
      <c r="J828" t="s">
        <v>18</v>
      </c>
      <c r="K828" t="s">
        <v>400</v>
      </c>
      <c r="L828" s="67">
        <v>23545320</v>
      </c>
      <c r="M828" t="s">
        <v>2230</v>
      </c>
      <c r="N828">
        <v>45808</v>
      </c>
      <c r="O828" t="s">
        <v>400</v>
      </c>
    </row>
    <row r="829" spans="2:15">
      <c r="B829">
        <v>101490</v>
      </c>
      <c r="C829" t="s">
        <v>125</v>
      </c>
      <c r="D829" t="s">
        <v>2220</v>
      </c>
      <c r="E829" s="52" t="s">
        <v>42</v>
      </c>
      <c r="F829" t="s">
        <v>125</v>
      </c>
      <c r="G829" s="62">
        <v>45834</v>
      </c>
      <c r="H829" s="62">
        <v>45838</v>
      </c>
      <c r="I829">
        <v>-4</v>
      </c>
      <c r="J829" t="s">
        <v>18</v>
      </c>
      <c r="K829" t="s">
        <v>50</v>
      </c>
      <c r="L829" s="67">
        <v>26809164</v>
      </c>
      <c r="M829" t="s">
        <v>2231</v>
      </c>
      <c r="N829">
        <v>45808</v>
      </c>
      <c r="O829" t="s">
        <v>50</v>
      </c>
    </row>
    <row r="830" spans="2:15">
      <c r="B830">
        <v>101490</v>
      </c>
      <c r="C830" t="s">
        <v>125</v>
      </c>
      <c r="D830" t="s">
        <v>2220</v>
      </c>
      <c r="E830" s="52" t="s">
        <v>42</v>
      </c>
      <c r="F830" t="s">
        <v>125</v>
      </c>
      <c r="G830" s="62">
        <v>45834</v>
      </c>
      <c r="H830" s="62">
        <v>45838</v>
      </c>
      <c r="I830">
        <v>-4</v>
      </c>
      <c r="J830" t="s">
        <v>18</v>
      </c>
      <c r="K830" t="s">
        <v>2232</v>
      </c>
      <c r="L830" s="67">
        <v>80364999</v>
      </c>
      <c r="M830" t="s">
        <v>178</v>
      </c>
      <c r="N830">
        <v>45808</v>
      </c>
      <c r="O830" t="s">
        <v>2232</v>
      </c>
    </row>
    <row r="831" spans="2:15">
      <c r="B831">
        <v>101284</v>
      </c>
      <c r="C831" t="s">
        <v>669</v>
      </c>
      <c r="D831" t="s">
        <v>2233</v>
      </c>
      <c r="E831" s="52" t="s">
        <v>117</v>
      </c>
      <c r="F831" t="s">
        <v>1365</v>
      </c>
      <c r="G831" s="62">
        <v>45835</v>
      </c>
      <c r="H831" s="62">
        <v>45804</v>
      </c>
      <c r="I831">
        <v>24</v>
      </c>
      <c r="J831" t="s">
        <v>18</v>
      </c>
      <c r="K831" t="s">
        <v>2004</v>
      </c>
      <c r="L831" s="67">
        <v>200000000</v>
      </c>
      <c r="M831" t="s">
        <v>2234</v>
      </c>
      <c r="N831">
        <v>45804</v>
      </c>
      <c r="O831" t="s">
        <v>1367</v>
      </c>
    </row>
    <row r="832" spans="2:15">
      <c r="B832">
        <v>101684</v>
      </c>
      <c r="C832" t="s">
        <v>2235</v>
      </c>
      <c r="D832" t="s">
        <v>2236</v>
      </c>
      <c r="E832" s="52" t="s">
        <v>117</v>
      </c>
      <c r="F832" t="s">
        <v>2237</v>
      </c>
      <c r="G832" s="62">
        <v>45835</v>
      </c>
      <c r="H832" s="62">
        <v>45857</v>
      </c>
      <c r="I832">
        <v>-24</v>
      </c>
      <c r="J832" t="s">
        <v>18</v>
      </c>
      <c r="K832" t="s">
        <v>1581</v>
      </c>
      <c r="L832" s="67">
        <v>19519799997</v>
      </c>
      <c r="M832" t="s">
        <v>2237</v>
      </c>
      <c r="N832">
        <v>45827</v>
      </c>
      <c r="O832" t="s">
        <v>1581</v>
      </c>
    </row>
    <row r="833" spans="2:15">
      <c r="B833">
        <v>100000</v>
      </c>
      <c r="C833" t="s">
        <v>226</v>
      </c>
      <c r="D833" t="s">
        <v>2238</v>
      </c>
      <c r="E833" t="s">
        <v>16</v>
      </c>
      <c r="F833" t="s">
        <v>2090</v>
      </c>
      <c r="G833" s="56">
        <v>45838</v>
      </c>
      <c r="H833" s="56">
        <v>45838</v>
      </c>
      <c r="I833" s="57">
        <v>0</v>
      </c>
      <c r="J833" t="s">
        <v>18</v>
      </c>
      <c r="K833" t="s">
        <v>512</v>
      </c>
      <c r="L833" s="70">
        <v>331700</v>
      </c>
      <c r="M833" t="s">
        <v>2121</v>
      </c>
      <c r="N833" s="56">
        <v>45808</v>
      </c>
      <c r="O833" t="s">
        <v>512</v>
      </c>
    </row>
    <row r="834" spans="2:15">
      <c r="B834">
        <v>100003</v>
      </c>
      <c r="C834" t="s">
        <v>333</v>
      </c>
      <c r="D834" t="s">
        <v>1685</v>
      </c>
      <c r="E834" t="s">
        <v>117</v>
      </c>
      <c r="F834" t="s">
        <v>2239</v>
      </c>
      <c r="G834" s="56">
        <v>45838</v>
      </c>
      <c r="H834" s="56">
        <v>45838</v>
      </c>
      <c r="I834" s="57">
        <v>0</v>
      </c>
      <c r="J834" t="s">
        <v>18</v>
      </c>
      <c r="K834" t="s">
        <v>1921</v>
      </c>
      <c r="L834" s="70">
        <v>417300</v>
      </c>
      <c r="M834" t="s">
        <v>2121</v>
      </c>
      <c r="N834" s="56">
        <v>45808</v>
      </c>
      <c r="O834" t="s">
        <v>1921</v>
      </c>
    </row>
    <row r="835" spans="2:15">
      <c r="B835">
        <v>101812</v>
      </c>
      <c r="C835" t="s">
        <v>1270</v>
      </c>
      <c r="D835" t="s">
        <v>2240</v>
      </c>
      <c r="E835" s="52" t="s">
        <v>117</v>
      </c>
      <c r="F835" t="s">
        <v>2241</v>
      </c>
      <c r="G835" s="62">
        <v>45838</v>
      </c>
      <c r="H835" s="62">
        <v>45868</v>
      </c>
      <c r="I835">
        <v>-58</v>
      </c>
      <c r="J835" t="s">
        <v>18</v>
      </c>
      <c r="K835" t="s">
        <v>436</v>
      </c>
      <c r="L835" s="67">
        <v>1164120</v>
      </c>
      <c r="M835" t="s">
        <v>2242</v>
      </c>
      <c r="N835">
        <v>45838</v>
      </c>
      <c r="O835" t="s">
        <v>436</v>
      </c>
    </row>
    <row r="836" spans="2:15">
      <c r="B836">
        <v>101532</v>
      </c>
      <c r="C836" t="s">
        <v>800</v>
      </c>
      <c r="D836" t="s">
        <v>2243</v>
      </c>
      <c r="E836" s="52" t="s">
        <v>117</v>
      </c>
      <c r="F836" t="s">
        <v>2242</v>
      </c>
      <c r="G836" s="62">
        <v>45838</v>
      </c>
      <c r="H836" s="62">
        <v>45868</v>
      </c>
      <c r="I836">
        <v>-43</v>
      </c>
      <c r="J836" t="s">
        <v>18</v>
      </c>
      <c r="K836" t="s">
        <v>2039</v>
      </c>
      <c r="L836" s="67">
        <v>1552160</v>
      </c>
      <c r="M836" t="s">
        <v>2242</v>
      </c>
      <c r="N836">
        <v>45838</v>
      </c>
      <c r="O836" t="s">
        <v>2039</v>
      </c>
    </row>
    <row r="837" spans="2:15">
      <c r="B837">
        <v>100142</v>
      </c>
      <c r="C837" t="s">
        <v>370</v>
      </c>
      <c r="D837" t="s">
        <v>2244</v>
      </c>
      <c r="E837" s="52" t="s">
        <v>117</v>
      </c>
      <c r="F837" t="s">
        <v>2245</v>
      </c>
      <c r="G837" s="62">
        <v>45838</v>
      </c>
      <c r="H837" s="62">
        <v>45809</v>
      </c>
      <c r="I837">
        <v>-6</v>
      </c>
      <c r="J837" t="s">
        <v>18</v>
      </c>
      <c r="K837" t="s">
        <v>2246</v>
      </c>
      <c r="L837" s="67">
        <v>1589577</v>
      </c>
      <c r="M837" t="s">
        <v>2245</v>
      </c>
      <c r="N837">
        <v>45779</v>
      </c>
      <c r="O837" t="s">
        <v>2246</v>
      </c>
    </row>
    <row r="838" spans="2:15">
      <c r="B838">
        <v>100142</v>
      </c>
      <c r="C838" t="s">
        <v>370</v>
      </c>
      <c r="D838" t="s">
        <v>2247</v>
      </c>
      <c r="E838" s="52" t="s">
        <v>117</v>
      </c>
      <c r="F838" t="s">
        <v>2248</v>
      </c>
      <c r="G838" s="62">
        <v>45838</v>
      </c>
      <c r="H838" s="62">
        <v>45840</v>
      </c>
      <c r="I838">
        <v>-8</v>
      </c>
      <c r="J838" t="s">
        <v>18</v>
      </c>
      <c r="K838" t="s">
        <v>2249</v>
      </c>
      <c r="L838" s="67">
        <v>1774147</v>
      </c>
      <c r="M838" t="s">
        <v>2248</v>
      </c>
      <c r="N838">
        <v>45810</v>
      </c>
      <c r="O838" t="s">
        <v>2249</v>
      </c>
    </row>
    <row r="839" spans="2:15">
      <c r="B839">
        <v>101728</v>
      </c>
      <c r="C839" t="s">
        <v>2250</v>
      </c>
      <c r="D839" t="s">
        <v>2251</v>
      </c>
      <c r="E839" s="52" t="s">
        <v>117</v>
      </c>
      <c r="F839" t="s">
        <v>2252</v>
      </c>
      <c r="G839" s="62">
        <v>45838</v>
      </c>
      <c r="H839" s="62">
        <v>45838</v>
      </c>
      <c r="I839">
        <v>-17</v>
      </c>
      <c r="J839" t="s">
        <v>18</v>
      </c>
      <c r="K839" t="s">
        <v>2253</v>
      </c>
      <c r="L839" s="67">
        <v>2000000</v>
      </c>
      <c r="M839" t="s">
        <v>2254</v>
      </c>
      <c r="N839">
        <v>45838</v>
      </c>
      <c r="O839" t="s">
        <v>2253</v>
      </c>
    </row>
    <row r="840" spans="2:15">
      <c r="B840">
        <v>101859</v>
      </c>
      <c r="C840" t="s">
        <v>309</v>
      </c>
      <c r="D840" t="s">
        <v>2255</v>
      </c>
      <c r="E840" s="52" t="s">
        <v>117</v>
      </c>
      <c r="F840" t="s">
        <v>2256</v>
      </c>
      <c r="G840" s="62">
        <v>45838</v>
      </c>
      <c r="H840" s="62">
        <v>45838</v>
      </c>
      <c r="I840">
        <v>-17</v>
      </c>
      <c r="J840" t="s">
        <v>18</v>
      </c>
      <c r="K840" t="s">
        <v>2257</v>
      </c>
      <c r="L840" s="67">
        <v>2000000</v>
      </c>
      <c r="M840" t="s">
        <v>2254</v>
      </c>
      <c r="N840">
        <v>45838</v>
      </c>
      <c r="O840" t="s">
        <v>2257</v>
      </c>
    </row>
    <row r="841" spans="2:15">
      <c r="B841">
        <v>101920</v>
      </c>
      <c r="C841" t="s">
        <v>2258</v>
      </c>
      <c r="D841" t="s">
        <v>2259</v>
      </c>
      <c r="E841" s="52" t="s">
        <v>117</v>
      </c>
      <c r="F841" t="s">
        <v>2260</v>
      </c>
      <c r="G841" s="62">
        <v>45838</v>
      </c>
      <c r="H841" s="62">
        <v>45838</v>
      </c>
      <c r="I841">
        <v>-17</v>
      </c>
      <c r="J841" t="s">
        <v>18</v>
      </c>
      <c r="K841" t="s">
        <v>2261</v>
      </c>
      <c r="L841" s="67">
        <v>2000000</v>
      </c>
      <c r="M841" t="s">
        <v>2254</v>
      </c>
      <c r="N841">
        <v>45838</v>
      </c>
      <c r="O841" t="s">
        <v>2261</v>
      </c>
    </row>
    <row r="842" spans="2:15">
      <c r="B842">
        <v>101921</v>
      </c>
      <c r="C842" t="s">
        <v>2262</v>
      </c>
      <c r="D842" t="s">
        <v>2263</v>
      </c>
      <c r="E842" s="52" t="s">
        <v>117</v>
      </c>
      <c r="F842" t="s">
        <v>2264</v>
      </c>
      <c r="G842" s="62">
        <v>45838</v>
      </c>
      <c r="H842" s="62">
        <v>45838</v>
      </c>
      <c r="I842">
        <v>-17</v>
      </c>
      <c r="J842" t="s">
        <v>18</v>
      </c>
      <c r="K842" t="s">
        <v>2265</v>
      </c>
      <c r="L842" s="67">
        <v>2000000</v>
      </c>
      <c r="M842" t="s">
        <v>2254</v>
      </c>
      <c r="N842">
        <v>45838</v>
      </c>
      <c r="O842" t="s">
        <v>2265</v>
      </c>
    </row>
    <row r="843" spans="2:15">
      <c r="B843">
        <v>101922</v>
      </c>
      <c r="C843" t="s">
        <v>2266</v>
      </c>
      <c r="D843" t="s">
        <v>2267</v>
      </c>
      <c r="E843" s="52" t="s">
        <v>117</v>
      </c>
      <c r="F843" t="s">
        <v>2268</v>
      </c>
      <c r="G843" s="62">
        <v>45838</v>
      </c>
      <c r="H843" s="62">
        <v>45838</v>
      </c>
      <c r="I843">
        <v>-17</v>
      </c>
      <c r="J843" t="s">
        <v>18</v>
      </c>
      <c r="K843" t="s">
        <v>2269</v>
      </c>
      <c r="L843" s="67">
        <v>2000000</v>
      </c>
      <c r="M843" t="s">
        <v>2254</v>
      </c>
      <c r="N843">
        <v>45838</v>
      </c>
      <c r="O843" t="s">
        <v>2269</v>
      </c>
    </row>
    <row r="844" spans="2:15">
      <c r="B844">
        <v>101923</v>
      </c>
      <c r="C844" t="s">
        <v>2270</v>
      </c>
      <c r="D844" t="s">
        <v>2271</v>
      </c>
      <c r="E844" s="52" t="s">
        <v>117</v>
      </c>
      <c r="F844" t="s">
        <v>2272</v>
      </c>
      <c r="G844" s="62">
        <v>45838</v>
      </c>
      <c r="H844" s="62">
        <v>45838</v>
      </c>
      <c r="I844">
        <v>-17</v>
      </c>
      <c r="J844" t="s">
        <v>18</v>
      </c>
      <c r="K844" t="s">
        <v>2273</v>
      </c>
      <c r="L844" s="67">
        <v>2000000</v>
      </c>
      <c r="M844" t="s">
        <v>2254</v>
      </c>
      <c r="N844">
        <v>45838</v>
      </c>
      <c r="O844" t="s">
        <v>2273</v>
      </c>
    </row>
    <row r="845" spans="2:15">
      <c r="B845">
        <v>101924</v>
      </c>
      <c r="C845" t="s">
        <v>2274</v>
      </c>
      <c r="D845" t="s">
        <v>2275</v>
      </c>
      <c r="E845" s="52" t="s">
        <v>117</v>
      </c>
      <c r="F845" t="s">
        <v>2276</v>
      </c>
      <c r="G845" s="62">
        <v>45838</v>
      </c>
      <c r="H845" s="62">
        <v>45838</v>
      </c>
      <c r="I845">
        <v>-17</v>
      </c>
      <c r="J845" t="s">
        <v>18</v>
      </c>
      <c r="K845" t="s">
        <v>2277</v>
      </c>
      <c r="L845" s="67">
        <v>2000000</v>
      </c>
      <c r="M845" t="s">
        <v>2254</v>
      </c>
      <c r="N845">
        <v>45838</v>
      </c>
      <c r="O845" t="s">
        <v>2277</v>
      </c>
    </row>
    <row r="846" spans="2:15">
      <c r="B846">
        <v>101305</v>
      </c>
      <c r="C846" t="s">
        <v>91</v>
      </c>
      <c r="D846" t="s">
        <v>2278</v>
      </c>
      <c r="E846" s="52" t="s">
        <v>16</v>
      </c>
      <c r="F846" t="s">
        <v>2090</v>
      </c>
      <c r="G846" s="62">
        <v>45838</v>
      </c>
      <c r="H846" s="62">
        <v>45838</v>
      </c>
      <c r="I846">
        <v>0</v>
      </c>
      <c r="J846" t="s">
        <v>18</v>
      </c>
      <c r="K846" t="s">
        <v>519</v>
      </c>
      <c r="L846" s="67">
        <v>4449548</v>
      </c>
      <c r="M846" t="s">
        <v>2279</v>
      </c>
      <c r="N846">
        <v>45808</v>
      </c>
      <c r="O846" t="s">
        <v>519</v>
      </c>
    </row>
    <row r="847" spans="2:15">
      <c r="B847">
        <v>100120</v>
      </c>
      <c r="C847" t="s">
        <v>236</v>
      </c>
      <c r="D847" t="s">
        <v>2280</v>
      </c>
      <c r="E847" t="s">
        <v>16</v>
      </c>
      <c r="F847" t="s">
        <v>2090</v>
      </c>
      <c r="G847" s="56">
        <v>45838</v>
      </c>
      <c r="H847" s="56">
        <v>45840</v>
      </c>
      <c r="I847" s="57">
        <v>-2</v>
      </c>
      <c r="J847" t="s">
        <v>18</v>
      </c>
      <c r="K847" t="s">
        <v>2281</v>
      </c>
      <c r="L847" s="70">
        <v>5702039</v>
      </c>
      <c r="M847" t="s">
        <v>2282</v>
      </c>
      <c r="N847" s="56">
        <v>45810</v>
      </c>
      <c r="O847" t="s">
        <v>2281</v>
      </c>
    </row>
    <row r="848" spans="2:15">
      <c r="B848">
        <v>101886</v>
      </c>
      <c r="C848" t="s">
        <v>277</v>
      </c>
      <c r="D848" t="s">
        <v>2283</v>
      </c>
      <c r="E848" s="52" t="s">
        <v>117</v>
      </c>
      <c r="F848" t="s">
        <v>2284</v>
      </c>
      <c r="G848" s="62">
        <v>45838</v>
      </c>
      <c r="H848" s="62">
        <v>45838</v>
      </c>
      <c r="I848">
        <v>-17</v>
      </c>
      <c r="J848" t="s">
        <v>18</v>
      </c>
      <c r="K848" t="s">
        <v>2285</v>
      </c>
      <c r="L848" s="67">
        <v>9392500</v>
      </c>
      <c r="M848" t="s">
        <v>2254</v>
      </c>
      <c r="N848">
        <v>45838</v>
      </c>
      <c r="O848" t="s">
        <v>2285</v>
      </c>
    </row>
    <row r="849" spans="2:15">
      <c r="B849">
        <v>100136</v>
      </c>
      <c r="C849" t="s">
        <v>2286</v>
      </c>
      <c r="D849" t="s">
        <v>2287</v>
      </c>
      <c r="E849" t="s">
        <v>117</v>
      </c>
      <c r="F849" t="s">
        <v>2288</v>
      </c>
      <c r="G849" s="56">
        <v>45838</v>
      </c>
      <c r="H849" s="56">
        <v>43615</v>
      </c>
      <c r="I849" s="57">
        <v>2223</v>
      </c>
      <c r="J849" t="s">
        <v>18</v>
      </c>
      <c r="K849" t="s">
        <v>2289</v>
      </c>
      <c r="L849" s="70">
        <v>10000000</v>
      </c>
      <c r="M849" t="s">
        <v>2290</v>
      </c>
      <c r="N849" s="56">
        <v>43585</v>
      </c>
      <c r="O849" t="s">
        <v>2289</v>
      </c>
    </row>
    <row r="850" spans="2:15">
      <c r="B850">
        <v>101906</v>
      </c>
      <c r="C850" t="s">
        <v>1281</v>
      </c>
      <c r="D850" t="s">
        <v>2291</v>
      </c>
      <c r="E850" s="52" t="s">
        <v>117</v>
      </c>
      <c r="F850" t="s">
        <v>2292</v>
      </c>
      <c r="G850" s="62">
        <v>45838</v>
      </c>
      <c r="H850" s="62">
        <v>45838</v>
      </c>
      <c r="I850">
        <v>-17</v>
      </c>
      <c r="J850" t="s">
        <v>18</v>
      </c>
      <c r="K850" t="s">
        <v>59</v>
      </c>
      <c r="L850" s="67">
        <v>12150000</v>
      </c>
      <c r="M850" t="s">
        <v>2254</v>
      </c>
      <c r="N850">
        <v>45838</v>
      </c>
      <c r="O850" t="s">
        <v>59</v>
      </c>
    </row>
    <row r="851" spans="2:15">
      <c r="B851">
        <v>100018</v>
      </c>
      <c r="C851" t="s">
        <v>293</v>
      </c>
      <c r="D851" t="s">
        <v>2293</v>
      </c>
      <c r="E851" t="s">
        <v>16</v>
      </c>
      <c r="F851" t="s">
        <v>2090</v>
      </c>
      <c r="G851" s="56">
        <v>45838</v>
      </c>
      <c r="H851" s="56">
        <v>45838</v>
      </c>
      <c r="I851" s="57">
        <v>0</v>
      </c>
      <c r="J851" t="s">
        <v>18</v>
      </c>
      <c r="K851" t="s">
        <v>1916</v>
      </c>
      <c r="L851" s="70">
        <v>12751127</v>
      </c>
      <c r="M851" t="s">
        <v>2294</v>
      </c>
      <c r="N851" s="56">
        <v>45808</v>
      </c>
      <c r="O851" t="s">
        <v>1916</v>
      </c>
    </row>
    <row r="852" spans="2:15">
      <c r="B852">
        <v>101821</v>
      </c>
      <c r="C852" t="s">
        <v>2295</v>
      </c>
      <c r="D852" t="s">
        <v>2296</v>
      </c>
      <c r="E852" s="52" t="s">
        <v>117</v>
      </c>
      <c r="F852" t="s">
        <v>2297</v>
      </c>
      <c r="G852" s="62">
        <v>45838</v>
      </c>
      <c r="H852" s="62">
        <v>45838</v>
      </c>
      <c r="I852">
        <v>-17</v>
      </c>
      <c r="J852" t="s">
        <v>18</v>
      </c>
      <c r="K852" t="s">
        <v>2298</v>
      </c>
      <c r="L852" s="67">
        <v>14979000</v>
      </c>
      <c r="M852" t="s">
        <v>2254</v>
      </c>
      <c r="N852">
        <v>45838</v>
      </c>
      <c r="O852" t="s">
        <v>2298</v>
      </c>
    </row>
    <row r="853" spans="2:15">
      <c r="B853">
        <v>101919</v>
      </c>
      <c r="C853" t="s">
        <v>2299</v>
      </c>
      <c r="D853" t="s">
        <v>2300</v>
      </c>
      <c r="E853" s="52" t="s">
        <v>117</v>
      </c>
      <c r="F853" t="s">
        <v>2301</v>
      </c>
      <c r="G853" s="62">
        <v>45838</v>
      </c>
      <c r="H853" s="62">
        <v>45838</v>
      </c>
      <c r="I853">
        <v>-17</v>
      </c>
      <c r="J853" t="s">
        <v>18</v>
      </c>
      <c r="K853" t="s">
        <v>2302</v>
      </c>
      <c r="L853" s="67">
        <v>15230000</v>
      </c>
      <c r="M853" t="s">
        <v>2254</v>
      </c>
      <c r="N853">
        <v>45838</v>
      </c>
      <c r="O853" t="s">
        <v>2302</v>
      </c>
    </row>
    <row r="854" spans="2:15">
      <c r="B854">
        <v>101408</v>
      </c>
      <c r="C854" t="s">
        <v>2303</v>
      </c>
      <c r="D854" t="s">
        <v>2304</v>
      </c>
      <c r="E854" s="52" t="s">
        <v>117</v>
      </c>
      <c r="F854" t="s">
        <v>2305</v>
      </c>
      <c r="G854" s="62">
        <v>45838</v>
      </c>
      <c r="H854" s="62">
        <v>45838</v>
      </c>
      <c r="I854">
        <v>-17</v>
      </c>
      <c r="J854" t="s">
        <v>18</v>
      </c>
      <c r="K854" t="s">
        <v>2306</v>
      </c>
      <c r="L854" s="67">
        <v>16503500</v>
      </c>
      <c r="M854" t="s">
        <v>2254</v>
      </c>
      <c r="N854">
        <v>45838</v>
      </c>
      <c r="O854" t="s">
        <v>2306</v>
      </c>
    </row>
    <row r="855" spans="2:15">
      <c r="B855">
        <v>100331</v>
      </c>
      <c r="C855" t="s">
        <v>2307</v>
      </c>
      <c r="D855" t="s">
        <v>2308</v>
      </c>
      <c r="E855" s="52" t="s">
        <v>117</v>
      </c>
      <c r="F855" t="s">
        <v>2309</v>
      </c>
      <c r="G855" s="62">
        <v>45838</v>
      </c>
      <c r="H855" s="62">
        <v>45838</v>
      </c>
      <c r="I855">
        <v>-17</v>
      </c>
      <c r="J855" t="s">
        <v>18</v>
      </c>
      <c r="K855" t="s">
        <v>2310</v>
      </c>
      <c r="L855" s="67">
        <v>16678000</v>
      </c>
      <c r="M855" t="s">
        <v>2254</v>
      </c>
      <c r="N855">
        <v>45838</v>
      </c>
      <c r="O855" t="s">
        <v>2310</v>
      </c>
    </row>
    <row r="856" spans="2:15">
      <c r="B856">
        <v>100094</v>
      </c>
      <c r="C856" t="s">
        <v>990</v>
      </c>
      <c r="D856" t="s">
        <v>2311</v>
      </c>
      <c r="E856" t="s">
        <v>117</v>
      </c>
      <c r="F856" t="s">
        <v>2312</v>
      </c>
      <c r="G856" s="56">
        <v>45838</v>
      </c>
      <c r="H856" s="56">
        <v>45838</v>
      </c>
      <c r="I856" s="57">
        <v>-17</v>
      </c>
      <c r="J856" t="s">
        <v>18</v>
      </c>
      <c r="K856" t="s">
        <v>2127</v>
      </c>
      <c r="L856" s="70">
        <v>52408088</v>
      </c>
      <c r="M856" t="s">
        <v>2312</v>
      </c>
      <c r="N856" s="56">
        <v>45838</v>
      </c>
      <c r="O856" t="s">
        <v>2127</v>
      </c>
    </row>
    <row r="857" spans="2:15">
      <c r="B857">
        <v>100126</v>
      </c>
      <c r="C857" t="s">
        <v>103</v>
      </c>
      <c r="D857" t="s">
        <v>2313</v>
      </c>
      <c r="E857" s="52" t="s">
        <v>117</v>
      </c>
      <c r="F857" t="s">
        <v>2144</v>
      </c>
      <c r="G857" s="62">
        <v>45838</v>
      </c>
      <c r="H857" s="62">
        <v>45687</v>
      </c>
      <c r="I857">
        <v>151</v>
      </c>
      <c r="J857" t="s">
        <v>18</v>
      </c>
      <c r="K857" t="s">
        <v>2314</v>
      </c>
      <c r="L857" s="67">
        <v>106290936</v>
      </c>
      <c r="M857" t="s">
        <v>2144</v>
      </c>
      <c r="N857">
        <v>45657</v>
      </c>
      <c r="O857" t="s">
        <v>2314</v>
      </c>
    </row>
    <row r="858" spans="2:15">
      <c r="B858">
        <v>100712</v>
      </c>
      <c r="C858" t="s">
        <v>613</v>
      </c>
      <c r="D858" t="s">
        <v>2315</v>
      </c>
      <c r="E858" s="52" t="s">
        <v>117</v>
      </c>
      <c r="F858" t="s">
        <v>615</v>
      </c>
      <c r="G858" s="62">
        <v>45838</v>
      </c>
      <c r="H858" s="62">
        <v>45838</v>
      </c>
      <c r="I858">
        <v>-4</v>
      </c>
      <c r="J858" t="s">
        <v>18</v>
      </c>
      <c r="K858" t="s">
        <v>2316</v>
      </c>
      <c r="L858" s="67">
        <v>151978046</v>
      </c>
      <c r="M858" t="s">
        <v>615</v>
      </c>
      <c r="N858">
        <v>45808</v>
      </c>
      <c r="O858" t="s">
        <v>2316</v>
      </c>
    </row>
    <row r="859" spans="2:15">
      <c r="B859">
        <v>100093</v>
      </c>
      <c r="C859" t="s">
        <v>985</v>
      </c>
      <c r="D859" t="s">
        <v>2317</v>
      </c>
      <c r="E859" t="s">
        <v>117</v>
      </c>
      <c r="F859" t="s">
        <v>2318</v>
      </c>
      <c r="G859" s="56">
        <v>45838</v>
      </c>
      <c r="H859" s="56">
        <v>45838</v>
      </c>
      <c r="I859" s="57">
        <v>-17</v>
      </c>
      <c r="J859" t="s">
        <v>18</v>
      </c>
      <c r="K859" t="s">
        <v>2319</v>
      </c>
      <c r="L859" s="70">
        <v>408902100</v>
      </c>
      <c r="M859" t="s">
        <v>2318</v>
      </c>
      <c r="N859" s="56">
        <v>45838</v>
      </c>
      <c r="O859" t="s">
        <v>2319</v>
      </c>
    </row>
    <row r="860" spans="2:15">
      <c r="B860">
        <v>100014</v>
      </c>
      <c r="C860" t="s">
        <v>1511</v>
      </c>
      <c r="D860" t="s">
        <v>2320</v>
      </c>
      <c r="E860" t="s">
        <v>35</v>
      </c>
      <c r="F860" t="s">
        <v>2321</v>
      </c>
      <c r="G860" s="56">
        <v>45841</v>
      </c>
      <c r="H860" s="56">
        <v>45840</v>
      </c>
      <c r="I860" s="57">
        <v>1</v>
      </c>
      <c r="J860" t="s">
        <v>18</v>
      </c>
      <c r="K860" t="s">
        <v>2322</v>
      </c>
      <c r="L860" s="70">
        <v>10000000000</v>
      </c>
      <c r="M860" t="s">
        <v>2323</v>
      </c>
      <c r="N860" s="56">
        <v>45840</v>
      </c>
      <c r="O860" t="s">
        <v>2324</v>
      </c>
    </row>
    <row r="861" spans="2:15">
      <c r="B861">
        <v>100014</v>
      </c>
      <c r="C861" t="s">
        <v>1511</v>
      </c>
      <c r="D861" t="s">
        <v>2325</v>
      </c>
      <c r="E861" t="s">
        <v>35</v>
      </c>
      <c r="F861" t="s">
        <v>2321</v>
      </c>
      <c r="G861" s="56">
        <v>45842</v>
      </c>
      <c r="H861" s="56">
        <v>45841</v>
      </c>
      <c r="I861" s="57">
        <v>1</v>
      </c>
      <c r="J861" t="s">
        <v>18</v>
      </c>
      <c r="K861" t="s">
        <v>2320</v>
      </c>
      <c r="L861" s="70">
        <v>10000000000</v>
      </c>
      <c r="M861" t="s">
        <v>2323</v>
      </c>
      <c r="N861" s="56">
        <v>45841</v>
      </c>
      <c r="O861" t="s">
        <v>2324</v>
      </c>
    </row>
    <row r="862" spans="2:15">
      <c r="B862">
        <v>100014</v>
      </c>
      <c r="C862" t="s">
        <v>1511</v>
      </c>
      <c r="D862" t="s">
        <v>2326</v>
      </c>
      <c r="E862" t="s">
        <v>35</v>
      </c>
      <c r="F862" t="s">
        <v>2321</v>
      </c>
      <c r="G862" s="56">
        <v>45845</v>
      </c>
      <c r="H862" s="56">
        <v>45842</v>
      </c>
      <c r="I862" s="57">
        <v>3</v>
      </c>
      <c r="J862" t="s">
        <v>18</v>
      </c>
      <c r="K862" t="s">
        <v>2325</v>
      </c>
      <c r="L862" s="70">
        <v>10000000000</v>
      </c>
      <c r="M862" t="s">
        <v>2323</v>
      </c>
      <c r="N862" s="56">
        <v>45842</v>
      </c>
      <c r="O862" t="s">
        <v>2324</v>
      </c>
    </row>
    <row r="863" spans="2:15">
      <c r="B863">
        <v>100009</v>
      </c>
      <c r="C863" t="s">
        <v>48</v>
      </c>
      <c r="D863" t="s">
        <v>2327</v>
      </c>
      <c r="E863" t="s">
        <v>16</v>
      </c>
      <c r="F863" t="s">
        <v>2090</v>
      </c>
      <c r="G863" s="56">
        <v>45846</v>
      </c>
      <c r="H863" s="56">
        <v>45838</v>
      </c>
      <c r="I863" s="57">
        <v>8</v>
      </c>
      <c r="J863" t="s">
        <v>18</v>
      </c>
      <c r="K863" t="s">
        <v>1947</v>
      </c>
      <c r="L863" s="70">
        <v>19204276</v>
      </c>
      <c r="M863" t="s">
        <v>2328</v>
      </c>
      <c r="N863" s="56">
        <v>45808</v>
      </c>
      <c r="O863" t="s">
        <v>1947</v>
      </c>
    </row>
    <row r="864" spans="2:15">
      <c r="B864">
        <v>100014</v>
      </c>
      <c r="C864" t="s">
        <v>1511</v>
      </c>
      <c r="D864" t="s">
        <v>2329</v>
      </c>
      <c r="E864" t="s">
        <v>35</v>
      </c>
      <c r="F864" t="s">
        <v>2321</v>
      </c>
      <c r="G864" s="56">
        <v>45846</v>
      </c>
      <c r="H864" s="56">
        <v>45845</v>
      </c>
      <c r="I864" s="57">
        <v>1</v>
      </c>
      <c r="J864" t="s">
        <v>18</v>
      </c>
      <c r="K864" t="s">
        <v>2326</v>
      </c>
      <c r="L864" s="70">
        <v>10000000000</v>
      </c>
      <c r="M864" t="s">
        <v>2323</v>
      </c>
      <c r="N864" s="56">
        <v>45845</v>
      </c>
      <c r="O864" t="s">
        <v>2324</v>
      </c>
    </row>
    <row r="865" spans="2:15">
      <c r="B865">
        <v>100590</v>
      </c>
      <c r="C865" t="s">
        <v>406</v>
      </c>
      <c r="D865" t="s">
        <v>2330</v>
      </c>
      <c r="E865" s="52" t="s">
        <v>16</v>
      </c>
      <c r="F865" t="s">
        <v>2090</v>
      </c>
      <c r="G865" s="62">
        <v>45847</v>
      </c>
      <c r="H865" s="62">
        <v>45807</v>
      </c>
      <c r="I865">
        <v>40</v>
      </c>
      <c r="J865" t="s">
        <v>18</v>
      </c>
      <c r="K865" t="s">
        <v>1806</v>
      </c>
      <c r="L865" s="67">
        <v>6522018</v>
      </c>
      <c r="M865" t="s">
        <v>2331</v>
      </c>
      <c r="N865">
        <v>45777</v>
      </c>
      <c r="O865" t="s">
        <v>1806</v>
      </c>
    </row>
    <row r="866" spans="2:15">
      <c r="B866">
        <v>101082</v>
      </c>
      <c r="C866" t="s">
        <v>61</v>
      </c>
      <c r="D866" t="s">
        <v>2332</v>
      </c>
      <c r="E866" s="52" t="s">
        <v>42</v>
      </c>
      <c r="F866" t="s">
        <v>61</v>
      </c>
      <c r="G866" s="62">
        <v>45847</v>
      </c>
      <c r="H866" s="62">
        <v>45746</v>
      </c>
      <c r="I866">
        <v>101</v>
      </c>
      <c r="J866" t="s">
        <v>18</v>
      </c>
      <c r="K866" t="s">
        <v>2333</v>
      </c>
      <c r="L866" s="67">
        <v>8658000</v>
      </c>
      <c r="M866" t="s">
        <v>2334</v>
      </c>
      <c r="N866">
        <v>45716</v>
      </c>
      <c r="O866" t="s">
        <v>2333</v>
      </c>
    </row>
    <row r="867" spans="2:15">
      <c r="B867">
        <v>100002</v>
      </c>
      <c r="C867" t="s">
        <v>247</v>
      </c>
      <c r="D867" t="s">
        <v>2335</v>
      </c>
      <c r="E867" s="52" t="s">
        <v>16</v>
      </c>
      <c r="F867" t="s">
        <v>2090</v>
      </c>
      <c r="G867" s="62">
        <v>45847</v>
      </c>
      <c r="H867" s="62">
        <v>45746</v>
      </c>
      <c r="I867">
        <v>101</v>
      </c>
      <c r="J867" t="s">
        <v>18</v>
      </c>
      <c r="K867" t="s">
        <v>1002</v>
      </c>
      <c r="L867" s="67">
        <v>8813704</v>
      </c>
      <c r="M867" t="s">
        <v>2336</v>
      </c>
      <c r="N867">
        <v>45716</v>
      </c>
      <c r="O867" t="s">
        <v>1002</v>
      </c>
    </row>
    <row r="868" spans="2:15">
      <c r="B868">
        <v>100002</v>
      </c>
      <c r="C868" t="s">
        <v>247</v>
      </c>
      <c r="D868" t="s">
        <v>2337</v>
      </c>
      <c r="E868" s="52" t="s">
        <v>16</v>
      </c>
      <c r="F868" t="s">
        <v>2090</v>
      </c>
      <c r="G868" s="62">
        <v>45847</v>
      </c>
      <c r="H868" s="62">
        <v>45746</v>
      </c>
      <c r="I868">
        <v>101</v>
      </c>
      <c r="J868" t="s">
        <v>18</v>
      </c>
      <c r="K868" t="s">
        <v>2338</v>
      </c>
      <c r="L868" s="67">
        <v>10135760</v>
      </c>
      <c r="M868" t="s">
        <v>2339</v>
      </c>
      <c r="N868">
        <v>45716</v>
      </c>
      <c r="O868" t="s">
        <v>2338</v>
      </c>
    </row>
    <row r="869" spans="2:15">
      <c r="B869">
        <v>101082</v>
      </c>
      <c r="C869" t="s">
        <v>61</v>
      </c>
      <c r="D869" t="s">
        <v>2332</v>
      </c>
      <c r="E869" s="52" t="s">
        <v>42</v>
      </c>
      <c r="F869" t="s">
        <v>61</v>
      </c>
      <c r="G869" s="62">
        <v>45847</v>
      </c>
      <c r="H869" s="62">
        <v>45746</v>
      </c>
      <c r="I869">
        <v>101</v>
      </c>
      <c r="J869" t="s">
        <v>18</v>
      </c>
      <c r="K869" t="s">
        <v>2340</v>
      </c>
      <c r="L869" s="67">
        <v>18441984</v>
      </c>
      <c r="M869" t="s">
        <v>65</v>
      </c>
      <c r="N869">
        <v>45716</v>
      </c>
      <c r="O869" t="s">
        <v>2340</v>
      </c>
    </row>
    <row r="870" spans="2:15">
      <c r="B870">
        <v>100006</v>
      </c>
      <c r="C870" t="s">
        <v>1168</v>
      </c>
      <c r="D870" t="s">
        <v>2341</v>
      </c>
      <c r="E870" t="s">
        <v>117</v>
      </c>
      <c r="F870" t="s">
        <v>2342</v>
      </c>
      <c r="G870" s="56">
        <v>45847</v>
      </c>
      <c r="H870" s="56">
        <v>45838</v>
      </c>
      <c r="I870" s="57">
        <v>9</v>
      </c>
      <c r="J870" t="s">
        <v>18</v>
      </c>
      <c r="K870" t="s">
        <v>2142</v>
      </c>
      <c r="L870" s="70">
        <v>84641370</v>
      </c>
      <c r="M870" t="s">
        <v>2343</v>
      </c>
      <c r="N870" s="56">
        <v>45808</v>
      </c>
      <c r="O870" t="s">
        <v>2142</v>
      </c>
    </row>
    <row r="871" spans="2:15">
      <c r="B871">
        <v>101082</v>
      </c>
      <c r="C871" t="s">
        <v>61</v>
      </c>
      <c r="D871" t="s">
        <v>2332</v>
      </c>
      <c r="E871" s="52" t="s">
        <v>42</v>
      </c>
      <c r="F871" t="s">
        <v>61</v>
      </c>
      <c r="G871" s="62">
        <v>45847</v>
      </c>
      <c r="H871" s="62">
        <v>45718</v>
      </c>
      <c r="I871">
        <v>129</v>
      </c>
      <c r="J871" t="s">
        <v>18</v>
      </c>
      <c r="K871" t="s">
        <v>850</v>
      </c>
      <c r="L871" s="67">
        <v>140193000</v>
      </c>
      <c r="M871" t="s">
        <v>2344</v>
      </c>
      <c r="N871">
        <v>45688</v>
      </c>
      <c r="O871" t="s">
        <v>850</v>
      </c>
    </row>
    <row r="872" spans="2:15">
      <c r="B872">
        <v>101082</v>
      </c>
      <c r="C872" t="s">
        <v>61</v>
      </c>
      <c r="D872" t="s">
        <v>2332</v>
      </c>
      <c r="E872" s="52" t="s">
        <v>42</v>
      </c>
      <c r="F872" t="s">
        <v>61</v>
      </c>
      <c r="G872" s="62">
        <v>45847</v>
      </c>
      <c r="H872" s="62">
        <v>45718</v>
      </c>
      <c r="I872">
        <v>129</v>
      </c>
      <c r="J872" t="s">
        <v>18</v>
      </c>
      <c r="K872" t="s">
        <v>1341</v>
      </c>
      <c r="L872" s="67">
        <v>281106612</v>
      </c>
      <c r="M872" t="s">
        <v>735</v>
      </c>
      <c r="N872">
        <v>45688</v>
      </c>
      <c r="O872" t="s">
        <v>1341</v>
      </c>
    </row>
    <row r="873" spans="2:15">
      <c r="B873">
        <v>101798</v>
      </c>
      <c r="C873" t="s">
        <v>641</v>
      </c>
      <c r="D873" t="s">
        <v>2345</v>
      </c>
      <c r="E873" s="52" t="s">
        <v>16</v>
      </c>
      <c r="F873" t="s">
        <v>2090</v>
      </c>
      <c r="G873" s="62">
        <v>45847</v>
      </c>
      <c r="H873" s="62">
        <v>45840</v>
      </c>
      <c r="I873">
        <v>7</v>
      </c>
      <c r="J873" t="s">
        <v>18</v>
      </c>
      <c r="K873" t="s">
        <v>2135</v>
      </c>
      <c r="L873" s="67">
        <v>298754961</v>
      </c>
      <c r="M873" t="s">
        <v>2346</v>
      </c>
      <c r="N873">
        <v>45810</v>
      </c>
      <c r="O873" t="s">
        <v>2135</v>
      </c>
    </row>
    <row r="874" spans="2:15">
      <c r="B874">
        <v>101082</v>
      </c>
      <c r="C874" t="s">
        <v>61</v>
      </c>
      <c r="D874" t="s">
        <v>2332</v>
      </c>
      <c r="E874" s="52" t="s">
        <v>42</v>
      </c>
      <c r="F874" t="s">
        <v>61</v>
      </c>
      <c r="G874" s="62">
        <v>45847</v>
      </c>
      <c r="H874" s="62">
        <v>45746</v>
      </c>
      <c r="I874">
        <v>101</v>
      </c>
      <c r="J874" t="s">
        <v>18</v>
      </c>
      <c r="K874" t="s">
        <v>1808</v>
      </c>
      <c r="L874" s="67">
        <v>304048647</v>
      </c>
      <c r="M874" t="s">
        <v>735</v>
      </c>
      <c r="N874">
        <v>45716</v>
      </c>
      <c r="O874" t="s">
        <v>1808</v>
      </c>
    </row>
    <row r="875" spans="2:15">
      <c r="B875">
        <v>100014</v>
      </c>
      <c r="C875" t="s">
        <v>1511</v>
      </c>
      <c r="D875" t="s">
        <v>2347</v>
      </c>
      <c r="E875" t="s">
        <v>35</v>
      </c>
      <c r="F875" t="s">
        <v>2321</v>
      </c>
      <c r="G875" s="56">
        <v>45847</v>
      </c>
      <c r="H875" s="56">
        <v>45846</v>
      </c>
      <c r="I875" s="57">
        <v>1</v>
      </c>
      <c r="J875" t="s">
        <v>18</v>
      </c>
      <c r="K875" t="s">
        <v>2329</v>
      </c>
      <c r="L875" s="70">
        <v>20000000000</v>
      </c>
      <c r="M875" t="s">
        <v>2323</v>
      </c>
      <c r="N875" s="56">
        <v>45846</v>
      </c>
      <c r="O875" t="s">
        <v>2324</v>
      </c>
    </row>
    <row r="876" spans="2:15">
      <c r="B876">
        <v>100144</v>
      </c>
      <c r="C876" t="s">
        <v>108</v>
      </c>
      <c r="D876" t="s">
        <v>2348</v>
      </c>
      <c r="E876"/>
      <c r="G876" s="56">
        <v>45848</v>
      </c>
      <c r="H876" s="56">
        <v>44034</v>
      </c>
      <c r="I876" s="57">
        <v>1814</v>
      </c>
      <c r="J876" t="s">
        <v>18</v>
      </c>
      <c r="K876" t="s">
        <v>1239</v>
      </c>
      <c r="L876" s="70">
        <v>565800</v>
      </c>
      <c r="M876" t="s">
        <v>2349</v>
      </c>
      <c r="N876" s="56">
        <v>44004</v>
      </c>
      <c r="O876" t="s">
        <v>1239</v>
      </c>
    </row>
    <row r="877" spans="2:15">
      <c r="B877">
        <v>100028</v>
      </c>
      <c r="C877" t="s">
        <v>29</v>
      </c>
      <c r="D877" t="s">
        <v>2350</v>
      </c>
      <c r="E877" s="52" t="s">
        <v>16</v>
      </c>
      <c r="F877" t="s">
        <v>2090</v>
      </c>
      <c r="G877" s="62">
        <v>45848</v>
      </c>
      <c r="H877" s="62">
        <v>45868</v>
      </c>
      <c r="I877">
        <v>-20</v>
      </c>
      <c r="J877" t="s">
        <v>18</v>
      </c>
      <c r="K877" t="s">
        <v>2351</v>
      </c>
      <c r="L877" s="67">
        <v>2613252</v>
      </c>
      <c r="M877" t="s">
        <v>1043</v>
      </c>
      <c r="N877">
        <v>45838</v>
      </c>
      <c r="O877" t="s">
        <v>2351</v>
      </c>
    </row>
    <row r="878" spans="2:15">
      <c r="B878">
        <v>100008</v>
      </c>
      <c r="C878" t="s">
        <v>810</v>
      </c>
      <c r="D878" t="s">
        <v>2352</v>
      </c>
      <c r="E878"/>
      <c r="G878" s="56">
        <v>45848</v>
      </c>
      <c r="H878" s="56">
        <v>45718</v>
      </c>
      <c r="I878" s="57">
        <v>130</v>
      </c>
      <c r="J878" t="s">
        <v>18</v>
      </c>
      <c r="K878" t="s">
        <v>2353</v>
      </c>
      <c r="L878" s="70">
        <v>152404600</v>
      </c>
      <c r="M878" t="s">
        <v>2354</v>
      </c>
      <c r="N878" s="56">
        <v>45688</v>
      </c>
      <c r="O878" t="s">
        <v>2353</v>
      </c>
    </row>
    <row r="879" spans="2:15">
      <c r="B879">
        <v>100014</v>
      </c>
      <c r="C879" t="s">
        <v>1511</v>
      </c>
      <c r="D879" t="s">
        <v>2355</v>
      </c>
      <c r="E879" t="s">
        <v>35</v>
      </c>
      <c r="F879" t="s">
        <v>2321</v>
      </c>
      <c r="G879" s="56">
        <v>45848</v>
      </c>
      <c r="H879" s="56">
        <v>45847</v>
      </c>
      <c r="I879" s="57">
        <v>1</v>
      </c>
      <c r="J879" t="s">
        <v>18</v>
      </c>
      <c r="K879" t="s">
        <v>2347</v>
      </c>
      <c r="L879" s="70">
        <v>10000000000</v>
      </c>
      <c r="M879" t="s">
        <v>2323</v>
      </c>
      <c r="N879" s="56">
        <v>45847</v>
      </c>
      <c r="O879" t="s">
        <v>2324</v>
      </c>
    </row>
    <row r="880" spans="2:15">
      <c r="B880">
        <v>101118</v>
      </c>
      <c r="C880" t="s">
        <v>652</v>
      </c>
      <c r="D880" t="s">
        <v>2356</v>
      </c>
      <c r="E880" s="52" t="s">
        <v>16</v>
      </c>
      <c r="F880" t="s">
        <v>2090</v>
      </c>
      <c r="G880" s="62">
        <v>45852</v>
      </c>
      <c r="H880" s="62">
        <v>45868</v>
      </c>
      <c r="I880">
        <v>-16</v>
      </c>
      <c r="J880" t="s">
        <v>18</v>
      </c>
      <c r="K880" t="s">
        <v>119</v>
      </c>
      <c r="L880" s="67">
        <v>848595</v>
      </c>
      <c r="M880" t="s">
        <v>2357</v>
      </c>
      <c r="N880">
        <v>45838</v>
      </c>
      <c r="O880" t="s">
        <v>119</v>
      </c>
    </row>
    <row r="881" spans="2:15">
      <c r="B881">
        <v>100126</v>
      </c>
      <c r="C881" t="s">
        <v>103</v>
      </c>
      <c r="D881" t="s">
        <v>2358</v>
      </c>
      <c r="E881" s="52" t="s">
        <v>117</v>
      </c>
      <c r="F881" t="s">
        <v>2359</v>
      </c>
      <c r="G881" s="62">
        <v>45852</v>
      </c>
      <c r="H881" s="62">
        <v>45718</v>
      </c>
      <c r="I881">
        <v>134</v>
      </c>
      <c r="J881" t="s">
        <v>18</v>
      </c>
      <c r="K881" t="s">
        <v>619</v>
      </c>
      <c r="L881" s="67">
        <v>11766986</v>
      </c>
      <c r="M881" t="s">
        <v>106</v>
      </c>
      <c r="N881">
        <v>45688</v>
      </c>
      <c r="O881" t="s">
        <v>619</v>
      </c>
    </row>
    <row r="882" spans="2:15">
      <c r="B882">
        <v>100007</v>
      </c>
      <c r="C882" t="s">
        <v>449</v>
      </c>
      <c r="D882" t="s">
        <v>2360</v>
      </c>
      <c r="E882" t="s">
        <v>117</v>
      </c>
      <c r="F882" t="s">
        <v>2361</v>
      </c>
      <c r="G882" s="56">
        <v>45852</v>
      </c>
      <c r="H882" s="56">
        <v>45838</v>
      </c>
      <c r="I882" s="57">
        <v>4</v>
      </c>
      <c r="J882" t="s">
        <v>18</v>
      </c>
      <c r="K882" t="s">
        <v>2362</v>
      </c>
      <c r="L882" s="70">
        <v>16959500</v>
      </c>
      <c r="M882" t="s">
        <v>2121</v>
      </c>
      <c r="N882" s="56">
        <v>45808</v>
      </c>
      <c r="O882" t="s">
        <v>2362</v>
      </c>
    </row>
    <row r="883" spans="2:15">
      <c r="B883">
        <v>100007</v>
      </c>
      <c r="C883" t="s">
        <v>449</v>
      </c>
      <c r="D883" t="s">
        <v>2360</v>
      </c>
      <c r="E883" t="s">
        <v>117</v>
      </c>
      <c r="F883" t="s">
        <v>2361</v>
      </c>
      <c r="G883" s="56">
        <v>45852</v>
      </c>
      <c r="H883" s="56">
        <v>45838</v>
      </c>
      <c r="I883" s="57">
        <v>4</v>
      </c>
      <c r="J883" t="s">
        <v>18</v>
      </c>
      <c r="K883" t="s">
        <v>2363</v>
      </c>
      <c r="L883" s="70">
        <v>19989450</v>
      </c>
      <c r="M883" t="s">
        <v>2364</v>
      </c>
      <c r="N883" s="56">
        <v>45808</v>
      </c>
      <c r="O883" t="s">
        <v>2363</v>
      </c>
    </row>
    <row r="884" spans="2:15">
      <c r="B884">
        <v>100736</v>
      </c>
      <c r="C884" t="s">
        <v>941</v>
      </c>
      <c r="D884" t="s">
        <v>2365</v>
      </c>
      <c r="E884" s="52" t="s">
        <v>117</v>
      </c>
      <c r="F884" t="s">
        <v>2366</v>
      </c>
      <c r="G884" s="62">
        <v>45852</v>
      </c>
      <c r="H884" s="62">
        <v>44539</v>
      </c>
      <c r="I884">
        <v>1308</v>
      </c>
      <c r="J884" t="s">
        <v>18</v>
      </c>
      <c r="K884" t="s">
        <v>1198</v>
      </c>
      <c r="L884" s="67">
        <v>20000000</v>
      </c>
      <c r="M884" t="s">
        <v>2367</v>
      </c>
      <c r="N884">
        <v>44539</v>
      </c>
      <c r="O884" t="s">
        <v>854</v>
      </c>
    </row>
    <row r="885" spans="2:15">
      <c r="B885">
        <v>100160</v>
      </c>
      <c r="C885" t="s">
        <v>1401</v>
      </c>
      <c r="D885" t="s">
        <v>2368</v>
      </c>
      <c r="E885" t="s">
        <v>117</v>
      </c>
      <c r="F885" t="s">
        <v>2361</v>
      </c>
      <c r="G885" s="56">
        <v>45852</v>
      </c>
      <c r="H885" s="56">
        <v>43161</v>
      </c>
      <c r="I885" s="57">
        <v>2678</v>
      </c>
      <c r="J885" t="s">
        <v>18</v>
      </c>
      <c r="K885" t="s">
        <v>884</v>
      </c>
      <c r="L885" s="70">
        <v>21516880</v>
      </c>
      <c r="M885" t="s">
        <v>2369</v>
      </c>
      <c r="N885" s="56">
        <v>43131</v>
      </c>
      <c r="O885" t="s">
        <v>884</v>
      </c>
    </row>
    <row r="886" spans="2:15">
      <c r="B886">
        <v>100160</v>
      </c>
      <c r="C886" t="s">
        <v>1401</v>
      </c>
      <c r="D886" t="s">
        <v>2368</v>
      </c>
      <c r="E886" t="s">
        <v>117</v>
      </c>
      <c r="F886" t="s">
        <v>2361</v>
      </c>
      <c r="G886" s="56">
        <v>45852</v>
      </c>
      <c r="H886" s="56">
        <v>43130</v>
      </c>
      <c r="I886" s="57">
        <v>2709</v>
      </c>
      <c r="J886" t="s">
        <v>18</v>
      </c>
      <c r="K886" t="s">
        <v>2370</v>
      </c>
      <c r="L886" s="70">
        <v>26568080</v>
      </c>
      <c r="M886" t="s">
        <v>2371</v>
      </c>
      <c r="N886" s="56">
        <v>43100</v>
      </c>
      <c r="O886" t="s">
        <v>2370</v>
      </c>
    </row>
    <row r="887" spans="2:15">
      <c r="B887">
        <v>100160</v>
      </c>
      <c r="C887" t="s">
        <v>1401</v>
      </c>
      <c r="D887" t="s">
        <v>2368</v>
      </c>
      <c r="E887" t="s">
        <v>117</v>
      </c>
      <c r="F887" t="s">
        <v>2361</v>
      </c>
      <c r="G887" s="56">
        <v>45852</v>
      </c>
      <c r="H887" s="56">
        <v>43038</v>
      </c>
      <c r="I887" s="57">
        <v>2801</v>
      </c>
      <c r="J887" t="s">
        <v>18</v>
      </c>
      <c r="K887" t="s">
        <v>2372</v>
      </c>
      <c r="L887" s="70">
        <v>30929360</v>
      </c>
      <c r="M887" t="s">
        <v>2373</v>
      </c>
      <c r="N887" s="56">
        <v>43008</v>
      </c>
      <c r="O887" t="s">
        <v>2372</v>
      </c>
    </row>
    <row r="888" spans="2:15">
      <c r="B888">
        <v>100160</v>
      </c>
      <c r="C888" t="s">
        <v>1401</v>
      </c>
      <c r="D888" t="s">
        <v>2368</v>
      </c>
      <c r="E888" t="s">
        <v>117</v>
      </c>
      <c r="F888" t="s">
        <v>2361</v>
      </c>
      <c r="G888" s="56">
        <v>45852</v>
      </c>
      <c r="H888" s="56">
        <v>43099</v>
      </c>
      <c r="I888" s="57">
        <v>2740</v>
      </c>
      <c r="J888" t="s">
        <v>18</v>
      </c>
      <c r="K888" t="s">
        <v>771</v>
      </c>
      <c r="L888" s="70">
        <v>33750640</v>
      </c>
      <c r="M888" t="s">
        <v>2374</v>
      </c>
      <c r="N888" s="56">
        <v>43069</v>
      </c>
      <c r="O888" t="s">
        <v>771</v>
      </c>
    </row>
    <row r="889" spans="2:15">
      <c r="B889">
        <v>100160</v>
      </c>
      <c r="C889" t="s">
        <v>1401</v>
      </c>
      <c r="D889" t="s">
        <v>2368</v>
      </c>
      <c r="E889" t="s">
        <v>117</v>
      </c>
      <c r="F889" t="s">
        <v>2361</v>
      </c>
      <c r="G889" s="56">
        <v>45852</v>
      </c>
      <c r="H889" s="56">
        <v>43069</v>
      </c>
      <c r="I889" s="57">
        <v>2770</v>
      </c>
      <c r="J889" t="s">
        <v>18</v>
      </c>
      <c r="K889" t="s">
        <v>602</v>
      </c>
      <c r="L889" s="70">
        <v>35383040</v>
      </c>
      <c r="M889" t="s">
        <v>2375</v>
      </c>
      <c r="N889" s="56">
        <v>43039</v>
      </c>
      <c r="O889" t="s">
        <v>602</v>
      </c>
    </row>
    <row r="890" spans="2:15">
      <c r="B890">
        <v>101118</v>
      </c>
      <c r="C890" t="s">
        <v>652</v>
      </c>
      <c r="D890" t="s">
        <v>2376</v>
      </c>
      <c r="E890" s="52" t="s">
        <v>16</v>
      </c>
      <c r="F890" t="s">
        <v>2090</v>
      </c>
      <c r="G890" s="62">
        <v>45852</v>
      </c>
      <c r="H890" s="62">
        <v>45868</v>
      </c>
      <c r="I890">
        <v>-16</v>
      </c>
      <c r="J890" t="s">
        <v>18</v>
      </c>
      <c r="K890" t="s">
        <v>332</v>
      </c>
      <c r="L890" s="67">
        <v>47574378</v>
      </c>
      <c r="M890" t="s">
        <v>2200</v>
      </c>
      <c r="N890">
        <v>45838</v>
      </c>
      <c r="O890" t="s">
        <v>332</v>
      </c>
    </row>
    <row r="891" spans="2:15">
      <c r="B891">
        <v>100126</v>
      </c>
      <c r="C891" t="s">
        <v>103</v>
      </c>
      <c r="D891" t="s">
        <v>2377</v>
      </c>
      <c r="E891" s="52" t="s">
        <v>117</v>
      </c>
      <c r="F891" t="s">
        <v>2378</v>
      </c>
      <c r="G891" s="62">
        <v>45852</v>
      </c>
      <c r="H891" s="62">
        <v>45656</v>
      </c>
      <c r="I891">
        <v>196</v>
      </c>
      <c r="J891" t="s">
        <v>18</v>
      </c>
      <c r="K891" t="s">
        <v>529</v>
      </c>
      <c r="L891" s="67">
        <v>159143364</v>
      </c>
      <c r="M891" t="s">
        <v>2144</v>
      </c>
      <c r="N891">
        <v>45626</v>
      </c>
      <c r="O891" t="s">
        <v>529</v>
      </c>
    </row>
    <row r="892" spans="2:15">
      <c r="B892">
        <v>100160</v>
      </c>
      <c r="C892" t="s">
        <v>1401</v>
      </c>
      <c r="D892" t="s">
        <v>2368</v>
      </c>
      <c r="E892" t="s">
        <v>117</v>
      </c>
      <c r="F892" t="s">
        <v>2361</v>
      </c>
      <c r="G892" s="56">
        <v>45852</v>
      </c>
      <c r="H892" s="56">
        <v>43099</v>
      </c>
      <c r="I892" s="57">
        <v>2740</v>
      </c>
      <c r="J892" t="s">
        <v>18</v>
      </c>
      <c r="K892" t="s">
        <v>2379</v>
      </c>
      <c r="L892" s="70">
        <v>200461218</v>
      </c>
      <c r="M892" t="s">
        <v>2380</v>
      </c>
      <c r="N892" s="56">
        <v>43069</v>
      </c>
      <c r="O892" t="s">
        <v>2379</v>
      </c>
    </row>
    <row r="893" spans="2:15">
      <c r="B893">
        <v>100014</v>
      </c>
      <c r="C893" t="s">
        <v>1511</v>
      </c>
      <c r="D893" t="s">
        <v>2381</v>
      </c>
      <c r="E893" t="s">
        <v>35</v>
      </c>
      <c r="F893" t="s">
        <v>2321</v>
      </c>
      <c r="G893" s="56">
        <v>45852</v>
      </c>
      <c r="H893" s="56">
        <v>45848</v>
      </c>
      <c r="I893" s="57">
        <v>4</v>
      </c>
      <c r="J893" t="s">
        <v>18</v>
      </c>
      <c r="K893" t="s">
        <v>2355</v>
      </c>
      <c r="L893" s="70">
        <v>10000000000</v>
      </c>
      <c r="M893" t="s">
        <v>2323</v>
      </c>
      <c r="N893" s="56">
        <v>45848</v>
      </c>
      <c r="O893" t="s">
        <v>2324</v>
      </c>
    </row>
    <row r="894" spans="2:15">
      <c r="B894">
        <v>100146</v>
      </c>
      <c r="C894" t="s">
        <v>25</v>
      </c>
      <c r="D894" t="s">
        <v>2382</v>
      </c>
      <c r="E894" s="52" t="s">
        <v>16</v>
      </c>
      <c r="F894" t="s">
        <v>2090</v>
      </c>
      <c r="G894" s="62">
        <v>45853</v>
      </c>
      <c r="H894" s="62">
        <v>45868</v>
      </c>
      <c r="I894">
        <v>-15</v>
      </c>
      <c r="J894" t="s">
        <v>18</v>
      </c>
      <c r="K894" t="s">
        <v>2383</v>
      </c>
      <c r="L894" s="67">
        <v>11531790</v>
      </c>
      <c r="M894" t="s">
        <v>28</v>
      </c>
      <c r="N894">
        <v>45838</v>
      </c>
      <c r="O894" t="s">
        <v>2383</v>
      </c>
    </row>
    <row r="895" spans="2:15">
      <c r="B895">
        <v>100146</v>
      </c>
      <c r="C895" t="s">
        <v>25</v>
      </c>
      <c r="D895" t="s">
        <v>2384</v>
      </c>
      <c r="E895" s="52" t="s">
        <v>16</v>
      </c>
      <c r="F895" t="s">
        <v>2090</v>
      </c>
      <c r="G895" s="62">
        <v>45853</v>
      </c>
      <c r="H895" s="62">
        <v>45868</v>
      </c>
      <c r="I895">
        <v>-15</v>
      </c>
      <c r="J895" t="s">
        <v>18</v>
      </c>
      <c r="K895" t="s">
        <v>250</v>
      </c>
      <c r="L895" s="67">
        <v>25623351</v>
      </c>
      <c r="M895" t="s">
        <v>996</v>
      </c>
      <c r="N895">
        <v>45838</v>
      </c>
      <c r="O895" t="s">
        <v>250</v>
      </c>
    </row>
    <row r="896" spans="2:15">
      <c r="B896">
        <v>100621</v>
      </c>
      <c r="C896" t="s">
        <v>1062</v>
      </c>
      <c r="D896" t="s">
        <v>2385</v>
      </c>
      <c r="E896" s="52" t="s">
        <v>16</v>
      </c>
      <c r="F896" t="s">
        <v>2090</v>
      </c>
      <c r="G896" s="62">
        <v>45853</v>
      </c>
      <c r="H896" s="62">
        <v>45868</v>
      </c>
      <c r="I896">
        <v>-15</v>
      </c>
      <c r="J896" t="s">
        <v>18</v>
      </c>
      <c r="K896" t="s">
        <v>1879</v>
      </c>
      <c r="L896" s="67">
        <v>36821697</v>
      </c>
      <c r="M896" t="s">
        <v>2386</v>
      </c>
      <c r="N896">
        <v>45838</v>
      </c>
      <c r="O896" t="s">
        <v>1879</v>
      </c>
    </row>
    <row r="897" spans="2:15">
      <c r="B897">
        <v>100621</v>
      </c>
      <c r="C897" t="s">
        <v>1062</v>
      </c>
      <c r="D897" t="s">
        <v>2387</v>
      </c>
      <c r="E897" s="52" t="s">
        <v>16</v>
      </c>
      <c r="F897" t="s">
        <v>2090</v>
      </c>
      <c r="G897" s="62">
        <v>45853</v>
      </c>
      <c r="H897" s="62">
        <v>45868</v>
      </c>
      <c r="I897">
        <v>-15</v>
      </c>
      <c r="J897" t="s">
        <v>18</v>
      </c>
      <c r="K897" t="s">
        <v>2388</v>
      </c>
      <c r="L897" s="67">
        <v>43164792</v>
      </c>
      <c r="M897" t="s">
        <v>1068</v>
      </c>
      <c r="N897">
        <v>45838</v>
      </c>
      <c r="O897" t="s">
        <v>2388</v>
      </c>
    </row>
    <row r="898" spans="2:15">
      <c r="B898">
        <v>100014</v>
      </c>
      <c r="C898" t="s">
        <v>1511</v>
      </c>
      <c r="D898" t="s">
        <v>2389</v>
      </c>
      <c r="E898" t="s">
        <v>35</v>
      </c>
      <c r="F898" t="s">
        <v>2321</v>
      </c>
      <c r="G898" s="56">
        <v>45853</v>
      </c>
      <c r="H898" s="56">
        <v>45852</v>
      </c>
      <c r="I898" s="57">
        <v>1</v>
      </c>
      <c r="J898" t="s">
        <v>18</v>
      </c>
      <c r="K898" t="s">
        <v>2381</v>
      </c>
      <c r="L898" s="70">
        <v>10000000000</v>
      </c>
      <c r="M898" t="s">
        <v>2323</v>
      </c>
      <c r="N898" s="56">
        <v>45852</v>
      </c>
      <c r="O898" t="s">
        <v>2324</v>
      </c>
    </row>
    <row r="899" spans="2:15">
      <c r="B899">
        <v>101531</v>
      </c>
      <c r="C899" t="s">
        <v>21</v>
      </c>
      <c r="D899" t="s">
        <v>2390</v>
      </c>
      <c r="E899" s="52" t="s">
        <v>16</v>
      </c>
      <c r="F899" t="s">
        <v>2090</v>
      </c>
      <c r="G899" s="62">
        <v>45854</v>
      </c>
      <c r="H899" s="62">
        <v>45838</v>
      </c>
      <c r="I899">
        <v>16</v>
      </c>
      <c r="J899" t="s">
        <v>18</v>
      </c>
      <c r="K899" t="s">
        <v>2391</v>
      </c>
      <c r="L899" s="67">
        <v>6447350</v>
      </c>
      <c r="M899" t="s">
        <v>2392</v>
      </c>
      <c r="N899">
        <v>45808</v>
      </c>
      <c r="O899" t="s">
        <v>2391</v>
      </c>
    </row>
    <row r="900" spans="2:15">
      <c r="B900">
        <v>100621</v>
      </c>
      <c r="C900" t="s">
        <v>1062</v>
      </c>
      <c r="D900" t="s">
        <v>2393</v>
      </c>
      <c r="E900" s="52" t="s">
        <v>42</v>
      </c>
      <c r="F900" t="s">
        <v>1062</v>
      </c>
      <c r="G900" s="62">
        <v>45854</v>
      </c>
      <c r="H900" s="62">
        <v>45838</v>
      </c>
      <c r="I900">
        <v>16</v>
      </c>
      <c r="J900" t="s">
        <v>18</v>
      </c>
      <c r="K900" t="s">
        <v>2394</v>
      </c>
      <c r="L900" s="67">
        <v>10940160</v>
      </c>
      <c r="M900" t="s">
        <v>1829</v>
      </c>
      <c r="N900">
        <v>45808</v>
      </c>
      <c r="O900" t="s">
        <v>2394</v>
      </c>
    </row>
    <row r="901" spans="2:15">
      <c r="B901">
        <v>100621</v>
      </c>
      <c r="C901" t="s">
        <v>1062</v>
      </c>
      <c r="D901" t="s">
        <v>2395</v>
      </c>
      <c r="E901" s="52" t="s">
        <v>42</v>
      </c>
      <c r="F901" t="s">
        <v>1062</v>
      </c>
      <c r="G901" s="62">
        <v>45854</v>
      </c>
      <c r="H901" s="62">
        <v>45807</v>
      </c>
      <c r="I901">
        <v>47</v>
      </c>
      <c r="J901" t="s">
        <v>18</v>
      </c>
      <c r="K901" t="s">
        <v>2013</v>
      </c>
      <c r="L901" s="67">
        <v>22295460</v>
      </c>
      <c r="M901" t="s">
        <v>1829</v>
      </c>
      <c r="N901">
        <v>45777</v>
      </c>
      <c r="O901" t="s">
        <v>2013</v>
      </c>
    </row>
    <row r="902" spans="2:15">
      <c r="B902">
        <v>100621</v>
      </c>
      <c r="C902" t="s">
        <v>1062</v>
      </c>
      <c r="D902" t="s">
        <v>2396</v>
      </c>
      <c r="E902" s="52" t="s">
        <v>42</v>
      </c>
      <c r="F902" t="s">
        <v>1062</v>
      </c>
      <c r="G902" s="62">
        <v>45854</v>
      </c>
      <c r="H902" s="62">
        <v>45838</v>
      </c>
      <c r="I902">
        <v>16</v>
      </c>
      <c r="J902" t="s">
        <v>18</v>
      </c>
      <c r="K902" t="s">
        <v>575</v>
      </c>
      <c r="L902" s="67">
        <v>78119580</v>
      </c>
      <c r="M902" t="s">
        <v>1068</v>
      </c>
      <c r="N902">
        <v>45808</v>
      </c>
      <c r="O902" t="s">
        <v>575</v>
      </c>
    </row>
    <row r="903" spans="2:15">
      <c r="B903">
        <v>100621</v>
      </c>
      <c r="C903" t="s">
        <v>1062</v>
      </c>
      <c r="D903" t="s">
        <v>2397</v>
      </c>
      <c r="E903" s="52" t="s">
        <v>42</v>
      </c>
      <c r="F903" t="s">
        <v>1062</v>
      </c>
      <c r="G903" s="62">
        <v>45854</v>
      </c>
      <c r="H903" s="62">
        <v>45807</v>
      </c>
      <c r="I903">
        <v>47</v>
      </c>
      <c r="J903" t="s">
        <v>18</v>
      </c>
      <c r="K903" t="s">
        <v>2009</v>
      </c>
      <c r="L903" s="67">
        <v>137172024</v>
      </c>
      <c r="M903" t="s">
        <v>1068</v>
      </c>
      <c r="N903">
        <v>45777</v>
      </c>
      <c r="O903" t="s">
        <v>2009</v>
      </c>
    </row>
    <row r="904" spans="2:15">
      <c r="B904">
        <v>100002</v>
      </c>
      <c r="C904" t="s">
        <v>247</v>
      </c>
      <c r="D904" t="s">
        <v>2398</v>
      </c>
      <c r="E904" s="52" t="s">
        <v>16</v>
      </c>
      <c r="F904" t="s">
        <v>2090</v>
      </c>
      <c r="G904" s="62">
        <v>45855</v>
      </c>
      <c r="H904" s="62">
        <v>45777</v>
      </c>
      <c r="I904">
        <v>78</v>
      </c>
      <c r="J904" t="s">
        <v>18</v>
      </c>
      <c r="K904" t="s">
        <v>1082</v>
      </c>
      <c r="L904" s="67">
        <v>223834</v>
      </c>
      <c r="M904" t="s">
        <v>2399</v>
      </c>
      <c r="N904">
        <v>45747</v>
      </c>
      <c r="O904" t="s">
        <v>1082</v>
      </c>
    </row>
    <row r="905" spans="2:15">
      <c r="B905">
        <v>100031</v>
      </c>
      <c r="C905" t="s">
        <v>321</v>
      </c>
      <c r="D905" t="s">
        <v>2400</v>
      </c>
      <c r="E905" t="s">
        <v>117</v>
      </c>
      <c r="F905" t="s">
        <v>2401</v>
      </c>
      <c r="G905" s="56">
        <v>45855</v>
      </c>
      <c r="H905" s="56">
        <v>45868</v>
      </c>
      <c r="I905" s="57">
        <v>-19</v>
      </c>
      <c r="J905" t="s">
        <v>18</v>
      </c>
      <c r="K905" t="s">
        <v>2050</v>
      </c>
      <c r="L905" s="70">
        <v>749000</v>
      </c>
      <c r="M905" t="s">
        <v>2401</v>
      </c>
      <c r="N905" s="56">
        <v>45838</v>
      </c>
      <c r="O905" t="s">
        <v>2050</v>
      </c>
    </row>
    <row r="906" spans="2:15">
      <c r="B906">
        <v>100069</v>
      </c>
      <c r="C906" t="s">
        <v>115</v>
      </c>
      <c r="D906" t="s">
        <v>2402</v>
      </c>
      <c r="E906" s="52" t="s">
        <v>117</v>
      </c>
      <c r="F906" t="s">
        <v>1790</v>
      </c>
      <c r="G906" s="62">
        <v>45855</v>
      </c>
      <c r="H906" s="62">
        <v>45807</v>
      </c>
      <c r="I906">
        <v>45</v>
      </c>
      <c r="J906" t="s">
        <v>18</v>
      </c>
      <c r="K906" t="s">
        <v>2194</v>
      </c>
      <c r="L906" s="67">
        <v>764726</v>
      </c>
      <c r="M906" t="s">
        <v>1790</v>
      </c>
      <c r="N906">
        <v>45777</v>
      </c>
      <c r="O906" t="s">
        <v>2194</v>
      </c>
    </row>
    <row r="907" spans="2:15">
      <c r="B907">
        <v>100069</v>
      </c>
      <c r="C907" t="s">
        <v>115</v>
      </c>
      <c r="D907" t="s">
        <v>2403</v>
      </c>
      <c r="E907" s="52" t="s">
        <v>117</v>
      </c>
      <c r="F907" t="s">
        <v>1789</v>
      </c>
      <c r="G907" s="62">
        <v>45855</v>
      </c>
      <c r="H907" s="62">
        <v>45807</v>
      </c>
      <c r="I907">
        <v>45</v>
      </c>
      <c r="J907" t="s">
        <v>18</v>
      </c>
      <c r="K907" t="s">
        <v>2404</v>
      </c>
      <c r="L907" s="67">
        <v>3516069</v>
      </c>
      <c r="M907" t="s">
        <v>1789</v>
      </c>
      <c r="N907">
        <v>45777</v>
      </c>
      <c r="O907" t="s">
        <v>2404</v>
      </c>
    </row>
    <row r="908" spans="2:15">
      <c r="B908">
        <v>101691</v>
      </c>
      <c r="C908" t="s">
        <v>95</v>
      </c>
      <c r="D908" t="s">
        <v>2405</v>
      </c>
      <c r="E908" s="52" t="s">
        <v>16</v>
      </c>
      <c r="F908" t="s">
        <v>2090</v>
      </c>
      <c r="G908" s="62">
        <v>45855</v>
      </c>
      <c r="H908" s="62">
        <v>45868</v>
      </c>
      <c r="I908">
        <v>-13</v>
      </c>
      <c r="J908" t="s">
        <v>18</v>
      </c>
      <c r="K908" t="s">
        <v>505</v>
      </c>
      <c r="L908" s="67">
        <v>4511151</v>
      </c>
      <c r="M908" t="s">
        <v>2406</v>
      </c>
      <c r="N908">
        <v>45838</v>
      </c>
      <c r="O908" t="s">
        <v>505</v>
      </c>
    </row>
    <row r="909" spans="2:15">
      <c r="B909">
        <v>100002</v>
      </c>
      <c r="C909" t="s">
        <v>247</v>
      </c>
      <c r="D909" t="s">
        <v>2407</v>
      </c>
      <c r="E909" t="s">
        <v>16</v>
      </c>
      <c r="F909" t="s">
        <v>2090</v>
      </c>
      <c r="G909" s="56">
        <v>45855</v>
      </c>
      <c r="H909" s="56">
        <v>45777</v>
      </c>
      <c r="I909" s="57">
        <v>78</v>
      </c>
      <c r="J909" t="s">
        <v>18</v>
      </c>
      <c r="K909" t="s">
        <v>1299</v>
      </c>
      <c r="L909" s="70">
        <v>5036490</v>
      </c>
      <c r="M909" t="s">
        <v>1487</v>
      </c>
      <c r="N909" s="56">
        <v>45747</v>
      </c>
      <c r="O909" t="s">
        <v>1299</v>
      </c>
    </row>
    <row r="910" spans="2:15">
      <c r="B910">
        <v>100002</v>
      </c>
      <c r="C910" t="s">
        <v>247</v>
      </c>
      <c r="D910" t="s">
        <v>2408</v>
      </c>
      <c r="E910" s="52" t="s">
        <v>16</v>
      </c>
      <c r="F910" t="s">
        <v>2090</v>
      </c>
      <c r="G910" s="62">
        <v>45855</v>
      </c>
      <c r="H910" s="62">
        <v>45777</v>
      </c>
      <c r="I910">
        <v>78</v>
      </c>
      <c r="J910" t="s">
        <v>18</v>
      </c>
      <c r="K910" t="s">
        <v>1818</v>
      </c>
      <c r="L910" s="67">
        <v>7436693</v>
      </c>
      <c r="M910" t="s">
        <v>2409</v>
      </c>
      <c r="N910">
        <v>45747</v>
      </c>
      <c r="O910" t="s">
        <v>1818</v>
      </c>
    </row>
    <row r="911" spans="2:15">
      <c r="B911">
        <v>100144</v>
      </c>
      <c r="C911" t="s">
        <v>108</v>
      </c>
      <c r="D911" t="s">
        <v>2410</v>
      </c>
      <c r="E911" t="s">
        <v>117</v>
      </c>
      <c r="F911" t="s">
        <v>2411</v>
      </c>
      <c r="G911" s="56">
        <v>45855</v>
      </c>
      <c r="H911" s="56">
        <v>45718</v>
      </c>
      <c r="I911" s="57">
        <v>137</v>
      </c>
      <c r="J911" t="s">
        <v>18</v>
      </c>
      <c r="K911" t="s">
        <v>276</v>
      </c>
      <c r="L911" s="70">
        <v>18340499</v>
      </c>
      <c r="M911" t="s">
        <v>2412</v>
      </c>
      <c r="N911" s="56">
        <v>45688</v>
      </c>
      <c r="O911" t="s">
        <v>276</v>
      </c>
    </row>
    <row r="912" spans="2:15">
      <c r="B912">
        <v>100144</v>
      </c>
      <c r="C912" t="s">
        <v>108</v>
      </c>
      <c r="D912" t="s">
        <v>2413</v>
      </c>
      <c r="E912" t="s">
        <v>117</v>
      </c>
      <c r="F912" t="s">
        <v>2414</v>
      </c>
      <c r="G912" s="56">
        <v>45855</v>
      </c>
      <c r="H912" s="56">
        <v>45687</v>
      </c>
      <c r="I912" s="57">
        <v>168</v>
      </c>
      <c r="J912" t="s">
        <v>18</v>
      </c>
      <c r="K912" t="s">
        <v>2415</v>
      </c>
      <c r="L912" s="70">
        <v>18915115</v>
      </c>
      <c r="M912" t="s">
        <v>2416</v>
      </c>
      <c r="N912" s="56">
        <v>45657</v>
      </c>
      <c r="O912" t="s">
        <v>2415</v>
      </c>
    </row>
    <row r="913" spans="2:15">
      <c r="B913">
        <v>100797</v>
      </c>
      <c r="C913" t="s">
        <v>70</v>
      </c>
      <c r="D913" t="s">
        <v>2417</v>
      </c>
      <c r="E913" s="52" t="s">
        <v>16</v>
      </c>
      <c r="F913" t="s">
        <v>2090</v>
      </c>
      <c r="G913" s="62">
        <v>45855</v>
      </c>
      <c r="H913" s="62">
        <v>45838</v>
      </c>
      <c r="I913">
        <v>17</v>
      </c>
      <c r="J913" t="s">
        <v>18</v>
      </c>
      <c r="K913" t="s">
        <v>2418</v>
      </c>
      <c r="L913" s="67">
        <v>19832279</v>
      </c>
      <c r="M913" t="s">
        <v>2419</v>
      </c>
      <c r="N913">
        <v>45808</v>
      </c>
      <c r="O913" t="s">
        <v>2418</v>
      </c>
    </row>
    <row r="914" spans="2:15">
      <c r="B914">
        <v>100025</v>
      </c>
      <c r="C914" t="s">
        <v>2420</v>
      </c>
      <c r="D914" t="s">
        <v>2421</v>
      </c>
      <c r="E914" t="s">
        <v>117</v>
      </c>
      <c r="F914" t="s">
        <v>638</v>
      </c>
      <c r="G914" s="56">
        <v>45855</v>
      </c>
      <c r="H914" s="56">
        <v>45807</v>
      </c>
      <c r="I914" s="57">
        <v>45</v>
      </c>
      <c r="J914" t="s">
        <v>18</v>
      </c>
      <c r="K914" t="s">
        <v>1505</v>
      </c>
      <c r="L914" s="70">
        <v>41208000</v>
      </c>
      <c r="M914" t="s">
        <v>638</v>
      </c>
      <c r="N914" s="56">
        <v>45777</v>
      </c>
      <c r="O914" t="s">
        <v>1505</v>
      </c>
    </row>
    <row r="915" spans="2:15">
      <c r="B915">
        <v>100014</v>
      </c>
      <c r="C915" t="s">
        <v>1511</v>
      </c>
      <c r="D915" t="s">
        <v>2322</v>
      </c>
      <c r="E915" t="s">
        <v>35</v>
      </c>
      <c r="F915" t="s">
        <v>2321</v>
      </c>
      <c r="G915" s="56">
        <v>45855</v>
      </c>
      <c r="H915" s="56">
        <v>46022</v>
      </c>
      <c r="I915" s="57">
        <v>-182</v>
      </c>
      <c r="J915" t="s">
        <v>18</v>
      </c>
      <c r="K915" t="s">
        <v>2324</v>
      </c>
      <c r="L915" s="70">
        <v>10000000000</v>
      </c>
      <c r="M915" t="s">
        <v>2422</v>
      </c>
      <c r="N915" s="56">
        <v>46022</v>
      </c>
      <c r="O915" t="s">
        <v>2324</v>
      </c>
    </row>
    <row r="916" spans="2:15">
      <c r="B916">
        <v>101330</v>
      </c>
      <c r="C916" t="s">
        <v>212</v>
      </c>
      <c r="D916" t="s">
        <v>2423</v>
      </c>
      <c r="E916" s="52" t="s">
        <v>42</v>
      </c>
      <c r="F916" t="s">
        <v>212</v>
      </c>
      <c r="G916" s="62">
        <v>45859</v>
      </c>
      <c r="H916" s="62">
        <v>45777</v>
      </c>
      <c r="I916">
        <v>82</v>
      </c>
      <c r="J916" t="s">
        <v>18</v>
      </c>
      <c r="K916" t="s">
        <v>2424</v>
      </c>
      <c r="L916" s="67">
        <v>2802528</v>
      </c>
      <c r="M916" t="s">
        <v>2425</v>
      </c>
      <c r="N916">
        <v>45747</v>
      </c>
      <c r="O916" t="s">
        <v>2424</v>
      </c>
    </row>
    <row r="917" spans="2:15">
      <c r="B917">
        <v>101330</v>
      </c>
      <c r="C917" t="s">
        <v>212</v>
      </c>
      <c r="D917" t="s">
        <v>2426</v>
      </c>
      <c r="E917" s="52" t="s">
        <v>42</v>
      </c>
      <c r="F917" t="s">
        <v>212</v>
      </c>
      <c r="G917" s="62">
        <v>45859</v>
      </c>
      <c r="H917" s="62">
        <v>45838</v>
      </c>
      <c r="I917">
        <v>21</v>
      </c>
      <c r="J917" t="s">
        <v>18</v>
      </c>
      <c r="K917" t="s">
        <v>2427</v>
      </c>
      <c r="L917" s="67">
        <v>4112550</v>
      </c>
      <c r="M917" t="s">
        <v>215</v>
      </c>
      <c r="N917">
        <v>45808</v>
      </c>
      <c r="O917" t="s">
        <v>2427</v>
      </c>
    </row>
    <row r="918" spans="2:15">
      <c r="B918">
        <v>101330</v>
      </c>
      <c r="C918" t="s">
        <v>212</v>
      </c>
      <c r="D918" t="s">
        <v>2428</v>
      </c>
      <c r="E918" s="52" t="s">
        <v>42</v>
      </c>
      <c r="F918" t="s">
        <v>212</v>
      </c>
      <c r="G918" s="62">
        <v>45859</v>
      </c>
      <c r="H918" s="62">
        <v>45777</v>
      </c>
      <c r="I918">
        <v>82</v>
      </c>
      <c r="J918" t="s">
        <v>18</v>
      </c>
      <c r="K918" t="s">
        <v>2109</v>
      </c>
      <c r="L918" s="67">
        <v>4405590</v>
      </c>
      <c r="M918" t="s">
        <v>215</v>
      </c>
      <c r="N918">
        <v>45747</v>
      </c>
      <c r="O918" t="s">
        <v>2109</v>
      </c>
    </row>
    <row r="919" spans="2:15">
      <c r="B919">
        <v>101330</v>
      </c>
      <c r="C919" t="s">
        <v>212</v>
      </c>
      <c r="D919" t="s">
        <v>2429</v>
      </c>
      <c r="E919" s="52" t="s">
        <v>42</v>
      </c>
      <c r="F919" t="s">
        <v>212</v>
      </c>
      <c r="G919" s="62">
        <v>45859</v>
      </c>
      <c r="H919" s="62">
        <v>45807</v>
      </c>
      <c r="I919">
        <v>52</v>
      </c>
      <c r="J919" t="s">
        <v>18</v>
      </c>
      <c r="K919" t="s">
        <v>2430</v>
      </c>
      <c r="L919" s="67">
        <v>8781876</v>
      </c>
      <c r="M919" t="s">
        <v>2425</v>
      </c>
      <c r="N919">
        <v>45777</v>
      </c>
      <c r="O919" t="s">
        <v>2430</v>
      </c>
    </row>
    <row r="920" spans="2:15">
      <c r="B920">
        <v>101330</v>
      </c>
      <c r="C920" t="s">
        <v>212</v>
      </c>
      <c r="D920" t="s">
        <v>2431</v>
      </c>
      <c r="E920" s="52" t="s">
        <v>42</v>
      </c>
      <c r="F920" t="s">
        <v>212</v>
      </c>
      <c r="G920" s="62">
        <v>45859</v>
      </c>
      <c r="H920" s="62">
        <v>45777</v>
      </c>
      <c r="I920">
        <v>82</v>
      </c>
      <c r="J920" t="s">
        <v>18</v>
      </c>
      <c r="K920" t="s">
        <v>1860</v>
      </c>
      <c r="L920" s="67">
        <v>8871120</v>
      </c>
      <c r="M920" t="s">
        <v>2432</v>
      </c>
      <c r="N920">
        <v>45747</v>
      </c>
      <c r="O920" t="s">
        <v>1860</v>
      </c>
    </row>
    <row r="921" spans="2:15">
      <c r="B921">
        <v>101330</v>
      </c>
      <c r="C921" t="s">
        <v>212</v>
      </c>
      <c r="D921" t="s">
        <v>2433</v>
      </c>
      <c r="E921" s="52" t="s">
        <v>42</v>
      </c>
      <c r="F921" t="s">
        <v>212</v>
      </c>
      <c r="G921" s="62">
        <v>45859</v>
      </c>
      <c r="H921" s="62">
        <v>45838</v>
      </c>
      <c r="I921">
        <v>21</v>
      </c>
      <c r="J921" t="s">
        <v>18</v>
      </c>
      <c r="K921" t="s">
        <v>588</v>
      </c>
      <c r="L921" s="67">
        <v>13300020</v>
      </c>
      <c r="M921" t="s">
        <v>2425</v>
      </c>
      <c r="N921">
        <v>45808</v>
      </c>
      <c r="O921" t="s">
        <v>588</v>
      </c>
    </row>
    <row r="922" spans="2:15">
      <c r="B922">
        <v>101330</v>
      </c>
      <c r="C922" t="s">
        <v>212</v>
      </c>
      <c r="D922" t="s">
        <v>2434</v>
      </c>
      <c r="E922" s="52" t="s">
        <v>42</v>
      </c>
      <c r="F922" t="s">
        <v>212</v>
      </c>
      <c r="G922" s="62">
        <v>45859</v>
      </c>
      <c r="H922" s="62">
        <v>45838</v>
      </c>
      <c r="I922">
        <v>21</v>
      </c>
      <c r="J922" t="s">
        <v>18</v>
      </c>
      <c r="K922" t="s">
        <v>1713</v>
      </c>
      <c r="L922" s="67">
        <v>19846800</v>
      </c>
      <c r="M922" t="s">
        <v>2432</v>
      </c>
      <c r="N922">
        <v>45808</v>
      </c>
      <c r="O922" t="s">
        <v>1713</v>
      </c>
    </row>
    <row r="923" spans="2:15">
      <c r="B923">
        <v>101330</v>
      </c>
      <c r="C923" t="s">
        <v>212</v>
      </c>
      <c r="D923" t="s">
        <v>2435</v>
      </c>
      <c r="E923" s="52" t="s">
        <v>42</v>
      </c>
      <c r="F923" t="s">
        <v>212</v>
      </c>
      <c r="G923" s="62">
        <v>45859</v>
      </c>
      <c r="H923" s="62">
        <v>45807</v>
      </c>
      <c r="I923">
        <v>52</v>
      </c>
      <c r="J923" t="s">
        <v>18</v>
      </c>
      <c r="K923" t="s">
        <v>2436</v>
      </c>
      <c r="L923" s="67">
        <v>26009520</v>
      </c>
      <c r="M923" t="s">
        <v>2432</v>
      </c>
      <c r="N923">
        <v>45777</v>
      </c>
      <c r="O923" t="s">
        <v>2436</v>
      </c>
    </row>
    <row r="924" spans="2:15">
      <c r="B924">
        <v>101330</v>
      </c>
      <c r="C924" t="s">
        <v>212</v>
      </c>
      <c r="D924" t="s">
        <v>2437</v>
      </c>
      <c r="E924" s="52" t="s">
        <v>42</v>
      </c>
      <c r="F924" t="s">
        <v>212</v>
      </c>
      <c r="G924" s="62">
        <v>45859</v>
      </c>
      <c r="H924" s="62">
        <v>45838</v>
      </c>
      <c r="I924">
        <v>21</v>
      </c>
      <c r="J924" t="s">
        <v>18</v>
      </c>
      <c r="K924" t="s">
        <v>2438</v>
      </c>
      <c r="L924" s="67">
        <v>72114480</v>
      </c>
      <c r="M924" t="s">
        <v>2439</v>
      </c>
      <c r="N924">
        <v>45808</v>
      </c>
      <c r="O924" t="s">
        <v>2438</v>
      </c>
    </row>
    <row r="925" spans="2:15">
      <c r="B925">
        <v>101330</v>
      </c>
      <c r="C925" t="s">
        <v>212</v>
      </c>
      <c r="D925" t="s">
        <v>2440</v>
      </c>
      <c r="E925" s="52" t="s">
        <v>42</v>
      </c>
      <c r="F925" t="s">
        <v>212</v>
      </c>
      <c r="G925" s="62">
        <v>45859</v>
      </c>
      <c r="H925" s="62">
        <v>45807</v>
      </c>
      <c r="I925">
        <v>52</v>
      </c>
      <c r="J925" t="s">
        <v>18</v>
      </c>
      <c r="K925" t="s">
        <v>2441</v>
      </c>
      <c r="L925" s="67">
        <v>82244118</v>
      </c>
      <c r="M925" t="s">
        <v>817</v>
      </c>
      <c r="N925">
        <v>45777</v>
      </c>
      <c r="O925" t="s">
        <v>2441</v>
      </c>
    </row>
    <row r="926" spans="2:15">
      <c r="B926">
        <v>101330</v>
      </c>
      <c r="C926" t="s">
        <v>212</v>
      </c>
      <c r="D926" t="s">
        <v>2442</v>
      </c>
      <c r="E926" s="52" t="s">
        <v>42</v>
      </c>
      <c r="F926" t="s">
        <v>212</v>
      </c>
      <c r="G926" s="62">
        <v>45859</v>
      </c>
      <c r="H926" s="62">
        <v>45777</v>
      </c>
      <c r="I926">
        <v>82</v>
      </c>
      <c r="J926" t="s">
        <v>18</v>
      </c>
      <c r="K926" t="s">
        <v>501</v>
      </c>
      <c r="L926" s="67">
        <v>88693440</v>
      </c>
      <c r="M926" t="s">
        <v>817</v>
      </c>
      <c r="N926">
        <v>45747</v>
      </c>
      <c r="O926" t="s">
        <v>501</v>
      </c>
    </row>
    <row r="927" spans="2:15">
      <c r="B927">
        <v>101330</v>
      </c>
      <c r="C927" t="s">
        <v>212</v>
      </c>
      <c r="D927" t="s">
        <v>2443</v>
      </c>
      <c r="E927" s="52" t="s">
        <v>42</v>
      </c>
      <c r="F927" t="s">
        <v>212</v>
      </c>
      <c r="G927" s="62">
        <v>45859</v>
      </c>
      <c r="H927" s="62">
        <v>45838</v>
      </c>
      <c r="I927">
        <v>21</v>
      </c>
      <c r="J927" t="s">
        <v>18</v>
      </c>
      <c r="K927" t="s">
        <v>2444</v>
      </c>
      <c r="L927" s="67">
        <v>108837498</v>
      </c>
      <c r="M927" t="s">
        <v>817</v>
      </c>
      <c r="N927">
        <v>45808</v>
      </c>
      <c r="O927" t="s">
        <v>2444</v>
      </c>
    </row>
    <row r="928" spans="2:15">
      <c r="B928">
        <v>101330</v>
      </c>
      <c r="C928" t="s">
        <v>212</v>
      </c>
      <c r="D928" t="s">
        <v>2445</v>
      </c>
      <c r="E928" s="52" t="s">
        <v>42</v>
      </c>
      <c r="F928" t="s">
        <v>212</v>
      </c>
      <c r="G928" s="62">
        <v>45859</v>
      </c>
      <c r="H928" s="62">
        <v>45777</v>
      </c>
      <c r="I928">
        <v>82</v>
      </c>
      <c r="J928" t="s">
        <v>18</v>
      </c>
      <c r="K928" t="s">
        <v>1913</v>
      </c>
      <c r="L928" s="67">
        <v>255569952</v>
      </c>
      <c r="M928" t="s">
        <v>225</v>
      </c>
      <c r="N928">
        <v>45747</v>
      </c>
      <c r="O928" t="s">
        <v>1913</v>
      </c>
    </row>
    <row r="929" spans="2:15">
      <c r="B929">
        <v>101330</v>
      </c>
      <c r="C929" t="s">
        <v>212</v>
      </c>
      <c r="D929" t="s">
        <v>2446</v>
      </c>
      <c r="E929" s="52" t="s">
        <v>42</v>
      </c>
      <c r="F929" t="s">
        <v>212</v>
      </c>
      <c r="G929" s="62">
        <v>45859</v>
      </c>
      <c r="H929" s="62">
        <v>45838</v>
      </c>
      <c r="I929">
        <v>21</v>
      </c>
      <c r="J929" t="s">
        <v>18</v>
      </c>
      <c r="K929" t="s">
        <v>2447</v>
      </c>
      <c r="L929" s="67">
        <v>261623670</v>
      </c>
      <c r="M929" t="s">
        <v>225</v>
      </c>
      <c r="N929">
        <v>45808</v>
      </c>
      <c r="O929" t="s">
        <v>2447</v>
      </c>
    </row>
    <row r="930" spans="2:15">
      <c r="B930">
        <v>101330</v>
      </c>
      <c r="C930" t="s">
        <v>212</v>
      </c>
      <c r="D930" t="s">
        <v>2448</v>
      </c>
      <c r="E930" s="52" t="s">
        <v>42</v>
      </c>
      <c r="F930" t="s">
        <v>212</v>
      </c>
      <c r="G930" s="62">
        <v>45859</v>
      </c>
      <c r="H930" s="62">
        <v>45807</v>
      </c>
      <c r="I930">
        <v>52</v>
      </c>
      <c r="J930" t="s">
        <v>18</v>
      </c>
      <c r="K930" t="s">
        <v>1932</v>
      </c>
      <c r="L930" s="67">
        <v>290506425</v>
      </c>
      <c r="M930" t="s">
        <v>225</v>
      </c>
      <c r="N930">
        <v>45777</v>
      </c>
      <c r="O930" t="s">
        <v>1932</v>
      </c>
    </row>
    <row r="931" spans="2:15">
      <c r="B931">
        <v>100009</v>
      </c>
      <c r="C931" t="s">
        <v>48</v>
      </c>
      <c r="D931" t="s">
        <v>2449</v>
      </c>
      <c r="E931" t="s">
        <v>16</v>
      </c>
      <c r="F931" t="s">
        <v>2090</v>
      </c>
      <c r="G931" s="56">
        <v>45860</v>
      </c>
      <c r="H931" s="56">
        <v>45868</v>
      </c>
      <c r="I931" s="57">
        <v>-8</v>
      </c>
      <c r="J931" t="s">
        <v>18</v>
      </c>
      <c r="K931" t="s">
        <v>1712</v>
      </c>
      <c r="L931" s="70">
        <v>19856661</v>
      </c>
      <c r="M931" t="s">
        <v>2450</v>
      </c>
      <c r="N931" s="56">
        <v>45838</v>
      </c>
      <c r="O931" t="s">
        <v>1712</v>
      </c>
    </row>
    <row r="932" spans="2:15">
      <c r="B932">
        <v>100001</v>
      </c>
      <c r="C932" t="s">
        <v>230</v>
      </c>
      <c r="D932" t="s">
        <v>2451</v>
      </c>
      <c r="E932" s="52" t="s">
        <v>16</v>
      </c>
      <c r="F932" t="s">
        <v>2090</v>
      </c>
      <c r="G932" s="62">
        <v>45861</v>
      </c>
      <c r="H932" s="62">
        <v>45868</v>
      </c>
      <c r="I932">
        <v>-7</v>
      </c>
      <c r="J932" t="s">
        <v>18</v>
      </c>
      <c r="K932" t="s">
        <v>2452</v>
      </c>
      <c r="L932" s="67">
        <v>341041</v>
      </c>
      <c r="M932" t="s">
        <v>2190</v>
      </c>
      <c r="N932">
        <v>45838</v>
      </c>
      <c r="O932" t="s">
        <v>2452</v>
      </c>
    </row>
    <row r="933" spans="2:15">
      <c r="B933">
        <v>101493</v>
      </c>
      <c r="C933" t="s">
        <v>769</v>
      </c>
      <c r="D933" t="s">
        <v>2453</v>
      </c>
      <c r="E933" s="52" t="s">
        <v>42</v>
      </c>
      <c r="F933" t="s">
        <v>2454</v>
      </c>
      <c r="G933" s="62">
        <v>45861</v>
      </c>
      <c r="H933" s="62">
        <v>45807</v>
      </c>
      <c r="I933">
        <v>53</v>
      </c>
      <c r="J933" t="s">
        <v>18</v>
      </c>
      <c r="K933" t="s">
        <v>1624</v>
      </c>
      <c r="L933" s="67">
        <v>149512902</v>
      </c>
      <c r="M933" t="s">
        <v>1853</v>
      </c>
      <c r="N933">
        <v>45777</v>
      </c>
      <c r="O933" t="s">
        <v>1624</v>
      </c>
    </row>
    <row r="934" spans="2:15">
      <c r="B934">
        <v>101493</v>
      </c>
      <c r="C934" t="s">
        <v>769</v>
      </c>
      <c r="D934" t="s">
        <v>2455</v>
      </c>
      <c r="E934" s="52" t="s">
        <v>42</v>
      </c>
      <c r="F934" t="s">
        <v>2456</v>
      </c>
      <c r="G934" s="62">
        <v>45861</v>
      </c>
      <c r="H934" s="62">
        <v>45807</v>
      </c>
      <c r="I934">
        <v>54</v>
      </c>
      <c r="J934" t="s">
        <v>18</v>
      </c>
      <c r="K934" t="s">
        <v>1164</v>
      </c>
      <c r="L934" s="67">
        <v>177944680</v>
      </c>
      <c r="M934" t="s">
        <v>2219</v>
      </c>
      <c r="N934">
        <v>45777</v>
      </c>
      <c r="O934" t="s">
        <v>1164</v>
      </c>
    </row>
    <row r="935" spans="2:15">
      <c r="B935">
        <v>100000</v>
      </c>
      <c r="C935" t="s">
        <v>226</v>
      </c>
      <c r="D935" t="s">
        <v>2457</v>
      </c>
      <c r="E935" t="s">
        <v>16</v>
      </c>
      <c r="F935" t="s">
        <v>2090</v>
      </c>
      <c r="G935" s="56">
        <v>45862</v>
      </c>
      <c r="H935" s="56">
        <v>45868</v>
      </c>
      <c r="I935" s="57">
        <v>-6</v>
      </c>
      <c r="J935" t="s">
        <v>18</v>
      </c>
      <c r="K935" t="s">
        <v>2067</v>
      </c>
      <c r="L935" s="70">
        <v>353100</v>
      </c>
      <c r="M935" t="s">
        <v>2401</v>
      </c>
      <c r="N935" s="56">
        <v>45838</v>
      </c>
      <c r="O935" t="s">
        <v>2067</v>
      </c>
    </row>
    <row r="936" spans="2:15">
      <c r="B936">
        <v>100014</v>
      </c>
      <c r="C936" t="s">
        <v>1511</v>
      </c>
      <c r="D936" t="s">
        <v>2458</v>
      </c>
      <c r="E936" t="s">
        <v>35</v>
      </c>
      <c r="F936" t="s">
        <v>2321</v>
      </c>
      <c r="G936" s="56">
        <v>45862</v>
      </c>
      <c r="H936" s="56">
        <v>45853</v>
      </c>
      <c r="I936" s="57">
        <v>9</v>
      </c>
      <c r="J936" t="s">
        <v>18</v>
      </c>
      <c r="K936" t="s">
        <v>2389</v>
      </c>
      <c r="L936" s="70">
        <v>2674008399</v>
      </c>
      <c r="M936" t="s">
        <v>2323</v>
      </c>
      <c r="N936" s="56">
        <v>45853</v>
      </c>
      <c r="O936" t="s">
        <v>2324</v>
      </c>
    </row>
    <row r="937" spans="2:15">
      <c r="B937">
        <v>100013</v>
      </c>
      <c r="C937" t="s">
        <v>1390</v>
      </c>
      <c r="D937" t="s">
        <v>2459</v>
      </c>
      <c r="E937" t="s">
        <v>35</v>
      </c>
      <c r="F937" t="s">
        <v>2460</v>
      </c>
      <c r="G937" s="56">
        <v>45862</v>
      </c>
      <c r="H937" s="56">
        <v>46022</v>
      </c>
      <c r="I937" s="57">
        <v>-160</v>
      </c>
      <c r="J937" t="s">
        <v>18</v>
      </c>
      <c r="K937" t="s">
        <v>1652</v>
      </c>
      <c r="L937" s="70">
        <v>20865875278</v>
      </c>
      <c r="M937" t="s">
        <v>2461</v>
      </c>
      <c r="N937" s="56">
        <v>46022</v>
      </c>
      <c r="O937" t="s">
        <v>1652</v>
      </c>
    </row>
    <row r="938" spans="2:15">
      <c r="B938">
        <v>100031</v>
      </c>
      <c r="C938" t="s">
        <v>321</v>
      </c>
      <c r="D938" t="s">
        <v>2462</v>
      </c>
      <c r="E938" s="52" t="s">
        <v>117</v>
      </c>
      <c r="F938" t="s">
        <v>2463</v>
      </c>
      <c r="G938" s="62">
        <v>45863</v>
      </c>
      <c r="H938" s="62">
        <v>45868</v>
      </c>
      <c r="I938">
        <v>-12</v>
      </c>
      <c r="J938" t="s">
        <v>18</v>
      </c>
      <c r="K938" t="s">
        <v>2464</v>
      </c>
      <c r="L938" s="67">
        <v>242384</v>
      </c>
      <c r="M938" t="s">
        <v>2463</v>
      </c>
      <c r="N938">
        <v>45838</v>
      </c>
      <c r="O938" t="s">
        <v>2464</v>
      </c>
    </row>
    <row r="939" spans="2:15">
      <c r="B939">
        <v>101284</v>
      </c>
      <c r="C939" t="s">
        <v>669</v>
      </c>
      <c r="D939" t="s">
        <v>2465</v>
      </c>
      <c r="E939" s="52" t="s">
        <v>16</v>
      </c>
      <c r="F939" t="s">
        <v>2090</v>
      </c>
      <c r="G939" s="62">
        <v>45863</v>
      </c>
      <c r="H939" s="62">
        <v>45868</v>
      </c>
      <c r="I939">
        <v>-5</v>
      </c>
      <c r="J939" t="s">
        <v>18</v>
      </c>
      <c r="K939" t="s">
        <v>1632</v>
      </c>
      <c r="L939" s="67">
        <v>728740</v>
      </c>
      <c r="M939" t="s">
        <v>2466</v>
      </c>
      <c r="N939">
        <v>45838</v>
      </c>
      <c r="O939" t="s">
        <v>1632</v>
      </c>
    </row>
    <row r="940" spans="2:15">
      <c r="B940">
        <v>101830</v>
      </c>
      <c r="C940" t="s">
        <v>129</v>
      </c>
      <c r="D940" t="s">
        <v>2467</v>
      </c>
      <c r="E940" s="52" t="s">
        <v>117</v>
      </c>
      <c r="F940" t="s">
        <v>2468</v>
      </c>
      <c r="G940" s="62">
        <v>45863</v>
      </c>
      <c r="H940" s="62">
        <v>45777</v>
      </c>
      <c r="I940">
        <v>42</v>
      </c>
      <c r="J940" t="s">
        <v>18</v>
      </c>
      <c r="K940" t="s">
        <v>1724</v>
      </c>
      <c r="L940" s="67">
        <v>1763729</v>
      </c>
      <c r="M940" t="s">
        <v>2468</v>
      </c>
      <c r="N940">
        <v>45747</v>
      </c>
      <c r="O940" t="s">
        <v>1724</v>
      </c>
    </row>
    <row r="941" spans="2:15">
      <c r="B941">
        <v>101830</v>
      </c>
      <c r="C941" t="s">
        <v>129</v>
      </c>
      <c r="D941" t="s">
        <v>2469</v>
      </c>
      <c r="E941" s="52" t="s">
        <v>117</v>
      </c>
      <c r="F941" t="s">
        <v>2468</v>
      </c>
      <c r="G941" s="62">
        <v>45863</v>
      </c>
      <c r="H941" s="62">
        <v>45838</v>
      </c>
      <c r="I941">
        <v>25</v>
      </c>
      <c r="J941" t="s">
        <v>18</v>
      </c>
      <c r="K941" t="s">
        <v>2470</v>
      </c>
      <c r="L941" s="67">
        <v>1810490</v>
      </c>
      <c r="M941" t="s">
        <v>2468</v>
      </c>
      <c r="N941">
        <v>45808</v>
      </c>
      <c r="O941" t="s">
        <v>2470</v>
      </c>
    </row>
    <row r="942" spans="2:15">
      <c r="B942">
        <v>101830</v>
      </c>
      <c r="C942" t="s">
        <v>129</v>
      </c>
      <c r="D942" t="s">
        <v>2471</v>
      </c>
      <c r="E942" s="52" t="s">
        <v>117</v>
      </c>
      <c r="F942" t="s">
        <v>2468</v>
      </c>
      <c r="G942" s="62">
        <v>45863</v>
      </c>
      <c r="H942" s="62">
        <v>45746</v>
      </c>
      <c r="I942">
        <v>-4</v>
      </c>
      <c r="J942" t="s">
        <v>18</v>
      </c>
      <c r="K942" t="s">
        <v>2472</v>
      </c>
      <c r="L942" s="67">
        <v>1816485</v>
      </c>
      <c r="M942" t="s">
        <v>2468</v>
      </c>
      <c r="N942">
        <v>45716</v>
      </c>
      <c r="O942" t="s">
        <v>2472</v>
      </c>
    </row>
    <row r="943" spans="2:15">
      <c r="B943">
        <v>101830</v>
      </c>
      <c r="C943" t="s">
        <v>129</v>
      </c>
      <c r="D943" t="s">
        <v>2473</v>
      </c>
      <c r="E943" s="52" t="s">
        <v>117</v>
      </c>
      <c r="F943" t="s">
        <v>2468</v>
      </c>
      <c r="G943" s="62">
        <v>45863</v>
      </c>
      <c r="H943" s="62">
        <v>45807</v>
      </c>
      <c r="I943">
        <v>12</v>
      </c>
      <c r="J943" t="s">
        <v>18</v>
      </c>
      <c r="K943" t="s">
        <v>2474</v>
      </c>
      <c r="L943" s="67">
        <v>1824878</v>
      </c>
      <c r="M943" t="s">
        <v>2468</v>
      </c>
      <c r="N943">
        <v>45777</v>
      </c>
      <c r="O943" t="s">
        <v>2474</v>
      </c>
    </row>
    <row r="944" spans="2:15">
      <c r="B944">
        <v>100733</v>
      </c>
      <c r="C944" t="s">
        <v>438</v>
      </c>
      <c r="D944" t="s">
        <v>2475</v>
      </c>
      <c r="E944" s="52" t="s">
        <v>42</v>
      </c>
      <c r="F944" t="s">
        <v>2476</v>
      </c>
      <c r="G944" s="62">
        <v>45863</v>
      </c>
      <c r="H944" s="62">
        <v>45868</v>
      </c>
      <c r="I944">
        <v>-5</v>
      </c>
      <c r="J944" t="s">
        <v>18</v>
      </c>
      <c r="K944" t="s">
        <v>2477</v>
      </c>
      <c r="L944" s="67">
        <v>3679650</v>
      </c>
      <c r="M944" t="s">
        <v>1113</v>
      </c>
      <c r="N944">
        <v>45838</v>
      </c>
      <c r="O944" t="s">
        <v>2477</v>
      </c>
    </row>
    <row r="945" spans="2:15">
      <c r="B945">
        <v>100147</v>
      </c>
      <c r="C945" t="s">
        <v>159</v>
      </c>
      <c r="D945" t="s">
        <v>2478</v>
      </c>
      <c r="E945" s="52" t="s">
        <v>117</v>
      </c>
      <c r="F945" t="s">
        <v>163</v>
      </c>
      <c r="G945" s="62">
        <v>45863</v>
      </c>
      <c r="H945" s="62">
        <v>45838</v>
      </c>
      <c r="I945">
        <v>17</v>
      </c>
      <c r="J945" t="s">
        <v>18</v>
      </c>
      <c r="K945" t="s">
        <v>1636</v>
      </c>
      <c r="L945" s="67">
        <v>9544040</v>
      </c>
      <c r="M945" t="s">
        <v>163</v>
      </c>
      <c r="N945">
        <v>45808</v>
      </c>
      <c r="O945" t="s">
        <v>1636</v>
      </c>
    </row>
    <row r="946" spans="2:15">
      <c r="B946">
        <v>101830</v>
      </c>
      <c r="C946" t="s">
        <v>129</v>
      </c>
      <c r="D946" t="s">
        <v>2479</v>
      </c>
      <c r="E946" s="52" t="s">
        <v>117</v>
      </c>
      <c r="F946" t="s">
        <v>136</v>
      </c>
      <c r="G946" s="62">
        <v>45863</v>
      </c>
      <c r="H946" s="62">
        <v>45838</v>
      </c>
      <c r="I946">
        <v>22</v>
      </c>
      <c r="J946" t="s">
        <v>18</v>
      </c>
      <c r="K946" t="s">
        <v>383</v>
      </c>
      <c r="L946" s="67">
        <v>9812616</v>
      </c>
      <c r="M946" t="s">
        <v>136</v>
      </c>
      <c r="N946">
        <v>45808</v>
      </c>
      <c r="O946" t="s">
        <v>383</v>
      </c>
    </row>
    <row r="947" spans="2:15">
      <c r="B947">
        <v>100018</v>
      </c>
      <c r="C947" t="s">
        <v>293</v>
      </c>
      <c r="D947" t="s">
        <v>2480</v>
      </c>
      <c r="E947" t="s">
        <v>16</v>
      </c>
      <c r="F947" t="s">
        <v>2090</v>
      </c>
      <c r="G947" s="56">
        <v>45863</v>
      </c>
      <c r="H947" s="56">
        <v>45868</v>
      </c>
      <c r="I947" s="57">
        <v>-5</v>
      </c>
      <c r="J947" t="s">
        <v>18</v>
      </c>
      <c r="K947" t="s">
        <v>185</v>
      </c>
      <c r="L947" s="70">
        <v>11553439</v>
      </c>
      <c r="M947" t="s">
        <v>2481</v>
      </c>
      <c r="N947" s="56">
        <v>45838</v>
      </c>
      <c r="O947" t="s">
        <v>185</v>
      </c>
    </row>
    <row r="948" spans="2:15">
      <c r="B948">
        <v>100733</v>
      </c>
      <c r="C948" t="s">
        <v>438</v>
      </c>
      <c r="D948" t="s">
        <v>2482</v>
      </c>
      <c r="E948" s="52" t="s">
        <v>42</v>
      </c>
      <c r="F948" t="s">
        <v>2483</v>
      </c>
      <c r="G948" s="62">
        <v>45863</v>
      </c>
      <c r="H948" s="62">
        <v>45868</v>
      </c>
      <c r="I948">
        <v>-5</v>
      </c>
      <c r="J948" t="s">
        <v>18</v>
      </c>
      <c r="K948" t="s">
        <v>2484</v>
      </c>
      <c r="L948" s="67">
        <v>19203000</v>
      </c>
      <c r="M948" t="s">
        <v>2202</v>
      </c>
      <c r="N948">
        <v>45838</v>
      </c>
      <c r="O948" t="s">
        <v>2484</v>
      </c>
    </row>
    <row r="949" spans="2:15">
      <c r="B949">
        <v>101830</v>
      </c>
      <c r="C949" t="s">
        <v>129</v>
      </c>
      <c r="D949" t="s">
        <v>2485</v>
      </c>
      <c r="E949" s="52" t="s">
        <v>117</v>
      </c>
      <c r="F949" t="s">
        <v>136</v>
      </c>
      <c r="G949" s="62">
        <v>45863</v>
      </c>
      <c r="H949" s="62">
        <v>45777</v>
      </c>
      <c r="I949">
        <v>83</v>
      </c>
      <c r="J949" t="s">
        <v>18</v>
      </c>
      <c r="K949" t="s">
        <v>1036</v>
      </c>
      <c r="L949" s="67">
        <v>23620300</v>
      </c>
      <c r="M949" t="s">
        <v>136</v>
      </c>
      <c r="N949">
        <v>45747</v>
      </c>
      <c r="O949" t="s">
        <v>1036</v>
      </c>
    </row>
    <row r="950" spans="2:15">
      <c r="B950">
        <v>100147</v>
      </c>
      <c r="C950" t="s">
        <v>159</v>
      </c>
      <c r="D950" t="s">
        <v>2486</v>
      </c>
      <c r="E950" s="52" t="s">
        <v>117</v>
      </c>
      <c r="F950" t="s">
        <v>2487</v>
      </c>
      <c r="G950" s="62">
        <v>45863</v>
      </c>
      <c r="H950" s="62">
        <v>45838</v>
      </c>
      <c r="I950">
        <v>17</v>
      </c>
      <c r="J950" t="s">
        <v>18</v>
      </c>
      <c r="K950" t="s">
        <v>2488</v>
      </c>
      <c r="L950" s="67">
        <v>72981168</v>
      </c>
      <c r="M950" t="s">
        <v>2487</v>
      </c>
      <c r="N950">
        <v>45808</v>
      </c>
      <c r="O950" t="s">
        <v>2488</v>
      </c>
    </row>
    <row r="951" spans="2:15">
      <c r="B951">
        <v>100733</v>
      </c>
      <c r="C951" t="s">
        <v>438</v>
      </c>
      <c r="D951" t="s">
        <v>2489</v>
      </c>
      <c r="E951" s="52" t="s">
        <v>42</v>
      </c>
      <c r="F951" t="s">
        <v>2490</v>
      </c>
      <c r="G951" s="62">
        <v>45863</v>
      </c>
      <c r="H951" s="62">
        <v>45868</v>
      </c>
      <c r="I951">
        <v>-5</v>
      </c>
      <c r="J951" t="s">
        <v>18</v>
      </c>
      <c r="K951" t="s">
        <v>562</v>
      </c>
      <c r="L951" s="67">
        <v>87091488</v>
      </c>
      <c r="M951" t="s">
        <v>863</v>
      </c>
      <c r="N951">
        <v>45838</v>
      </c>
      <c r="O951" t="s">
        <v>562</v>
      </c>
    </row>
    <row r="952" spans="2:15">
      <c r="B952">
        <v>101284</v>
      </c>
      <c r="C952" t="s">
        <v>669</v>
      </c>
      <c r="D952" t="s">
        <v>2491</v>
      </c>
      <c r="E952" s="52" t="s">
        <v>117</v>
      </c>
      <c r="F952" t="s">
        <v>2234</v>
      </c>
      <c r="G952" s="62">
        <v>45863</v>
      </c>
      <c r="H952" s="62">
        <v>45828</v>
      </c>
      <c r="I952">
        <v>28</v>
      </c>
      <c r="J952" t="s">
        <v>18</v>
      </c>
      <c r="K952" t="s">
        <v>2233</v>
      </c>
      <c r="L952" s="67">
        <v>200000000</v>
      </c>
      <c r="M952" t="s">
        <v>2234</v>
      </c>
      <c r="N952">
        <v>45828</v>
      </c>
      <c r="O952" t="s">
        <v>1367</v>
      </c>
    </row>
    <row r="953" spans="2:15">
      <c r="B953">
        <v>100733</v>
      </c>
      <c r="C953" t="s">
        <v>438</v>
      </c>
      <c r="D953" t="s">
        <v>2492</v>
      </c>
      <c r="E953" s="52" t="s">
        <v>42</v>
      </c>
      <c r="F953" t="s">
        <v>2493</v>
      </c>
      <c r="G953" s="62">
        <v>45863</v>
      </c>
      <c r="H953" s="62">
        <v>45868</v>
      </c>
      <c r="I953">
        <v>-5</v>
      </c>
      <c r="J953" t="s">
        <v>18</v>
      </c>
      <c r="K953" t="s">
        <v>2494</v>
      </c>
      <c r="L953" s="67">
        <v>355354956</v>
      </c>
      <c r="M953" t="s">
        <v>496</v>
      </c>
      <c r="N953">
        <v>45838</v>
      </c>
      <c r="O953" t="s">
        <v>2494</v>
      </c>
    </row>
    <row r="954" spans="2:15">
      <c r="B954">
        <v>100622</v>
      </c>
      <c r="C954" t="s">
        <v>240</v>
      </c>
      <c r="D954" t="s">
        <v>2495</v>
      </c>
      <c r="E954" s="52" t="s">
        <v>16</v>
      </c>
      <c r="F954" t="s">
        <v>2090</v>
      </c>
      <c r="G954" s="62">
        <v>45864</v>
      </c>
      <c r="H954" s="62">
        <v>45777</v>
      </c>
      <c r="I954">
        <v>87</v>
      </c>
      <c r="J954" t="s">
        <v>18</v>
      </c>
      <c r="K954" t="s">
        <v>1977</v>
      </c>
      <c r="L954" s="67">
        <v>7905225</v>
      </c>
      <c r="M954" t="s">
        <v>2094</v>
      </c>
      <c r="N954">
        <v>45747</v>
      </c>
      <c r="O954" t="s">
        <v>1977</v>
      </c>
    </row>
    <row r="955" spans="2:15">
      <c r="B955">
        <v>100622</v>
      </c>
      <c r="C955" t="s">
        <v>240</v>
      </c>
      <c r="D955" t="s">
        <v>2496</v>
      </c>
      <c r="E955" s="52" t="s">
        <v>16</v>
      </c>
      <c r="F955" t="s">
        <v>2090</v>
      </c>
      <c r="G955" s="62">
        <v>45864</v>
      </c>
      <c r="H955" s="62">
        <v>45777</v>
      </c>
      <c r="I955">
        <v>87</v>
      </c>
      <c r="J955" t="s">
        <v>18</v>
      </c>
      <c r="K955" t="s">
        <v>2497</v>
      </c>
      <c r="L955" s="67">
        <v>10880925</v>
      </c>
      <c r="M955" t="s">
        <v>2099</v>
      </c>
      <c r="N955">
        <v>45747</v>
      </c>
      <c r="O955" t="s">
        <v>2497</v>
      </c>
    </row>
    <row r="956" spans="2:15">
      <c r="B956">
        <v>101398</v>
      </c>
      <c r="C956" t="s">
        <v>413</v>
      </c>
      <c r="D956" t="s">
        <v>2498</v>
      </c>
      <c r="E956" s="52" t="s">
        <v>750</v>
      </c>
      <c r="F956" t="s">
        <v>413</v>
      </c>
      <c r="G956" s="62">
        <v>45866</v>
      </c>
      <c r="H956" s="62">
        <v>45893</v>
      </c>
      <c r="I956">
        <v>-27</v>
      </c>
      <c r="J956" t="s">
        <v>18</v>
      </c>
      <c r="K956" t="s">
        <v>1881</v>
      </c>
      <c r="L956" s="67">
        <v>311156262829</v>
      </c>
      <c r="M956" t="s">
        <v>2499</v>
      </c>
      <c r="N956">
        <v>45863</v>
      </c>
      <c r="O956" t="s">
        <v>1881</v>
      </c>
    </row>
    <row r="957" spans="2:15">
      <c r="B957">
        <v>100003</v>
      </c>
      <c r="C957" t="s">
        <v>333</v>
      </c>
      <c r="D957" t="s">
        <v>2500</v>
      </c>
      <c r="E957" t="s">
        <v>117</v>
      </c>
      <c r="F957" t="s">
        <v>2501</v>
      </c>
      <c r="G957" s="56">
        <v>45867</v>
      </c>
      <c r="H957" s="56">
        <v>45868</v>
      </c>
      <c r="I957" s="57">
        <v>-1</v>
      </c>
      <c r="J957" t="s">
        <v>18</v>
      </c>
      <c r="K957" t="s">
        <v>2081</v>
      </c>
      <c r="L957" s="70">
        <v>385200</v>
      </c>
      <c r="M957" t="s">
        <v>2401</v>
      </c>
      <c r="N957" s="56">
        <v>45838</v>
      </c>
      <c r="O957" t="s">
        <v>2081</v>
      </c>
    </row>
    <row r="958" spans="2:15">
      <c r="B958">
        <v>101490</v>
      </c>
      <c r="C958" t="s">
        <v>125</v>
      </c>
      <c r="D958" t="s">
        <v>2502</v>
      </c>
      <c r="E958" s="52" t="s">
        <v>16</v>
      </c>
      <c r="F958" t="s">
        <v>2090</v>
      </c>
      <c r="G958" s="62">
        <v>45868</v>
      </c>
      <c r="H958" s="62">
        <v>45868</v>
      </c>
      <c r="I958">
        <v>0</v>
      </c>
      <c r="J958" t="s">
        <v>18</v>
      </c>
      <c r="K958" t="s">
        <v>2503</v>
      </c>
      <c r="L958" s="67">
        <v>920745</v>
      </c>
      <c r="M958" t="s">
        <v>128</v>
      </c>
      <c r="N958">
        <v>45838</v>
      </c>
      <c r="O958" t="s">
        <v>2503</v>
      </c>
    </row>
    <row r="959" spans="2:15">
      <c r="B959">
        <v>100001</v>
      </c>
      <c r="C959" t="s">
        <v>230</v>
      </c>
      <c r="D959" t="s">
        <v>2504</v>
      </c>
      <c r="E959" t="s">
        <v>16</v>
      </c>
      <c r="F959" t="s">
        <v>2090</v>
      </c>
      <c r="G959" s="56">
        <v>45868</v>
      </c>
      <c r="H959" s="56">
        <v>45868</v>
      </c>
      <c r="I959" s="57">
        <v>0</v>
      </c>
      <c r="J959" t="s">
        <v>18</v>
      </c>
      <c r="K959" t="s">
        <v>2061</v>
      </c>
      <c r="L959" s="70">
        <v>2494170</v>
      </c>
      <c r="M959" t="s">
        <v>2401</v>
      </c>
      <c r="N959" s="56">
        <v>45838</v>
      </c>
      <c r="O959" t="s">
        <v>2061</v>
      </c>
    </row>
    <row r="960" spans="2:15">
      <c r="B960">
        <v>101930</v>
      </c>
      <c r="C960" t="s">
        <v>2505</v>
      </c>
      <c r="D960" t="s">
        <v>2506</v>
      </c>
      <c r="E960" s="52" t="s">
        <v>117</v>
      </c>
      <c r="F960" t="s">
        <v>2507</v>
      </c>
      <c r="G960" s="62">
        <v>45868</v>
      </c>
      <c r="H960" s="62">
        <v>45869</v>
      </c>
      <c r="I960">
        <v>-3</v>
      </c>
      <c r="J960" t="s">
        <v>18</v>
      </c>
      <c r="K960" t="s">
        <v>2508</v>
      </c>
      <c r="L960" s="67">
        <v>5927400</v>
      </c>
      <c r="M960" t="s">
        <v>2509</v>
      </c>
      <c r="N960">
        <v>45869</v>
      </c>
      <c r="O960" t="s">
        <v>2508</v>
      </c>
    </row>
    <row r="961" spans="2:15">
      <c r="B961">
        <v>100160</v>
      </c>
      <c r="C961" t="s">
        <v>1401</v>
      </c>
      <c r="D961" t="s">
        <v>2510</v>
      </c>
      <c r="E961" t="s">
        <v>117</v>
      </c>
      <c r="F961" t="s">
        <v>2511</v>
      </c>
      <c r="G961" s="56">
        <v>45868</v>
      </c>
      <c r="H961" s="56">
        <v>45807</v>
      </c>
      <c r="I961" s="57">
        <v>61</v>
      </c>
      <c r="J961" t="s">
        <v>18</v>
      </c>
      <c r="K961" t="s">
        <v>939</v>
      </c>
      <c r="L961" s="70">
        <v>10025900</v>
      </c>
      <c r="M961" t="s">
        <v>1842</v>
      </c>
      <c r="N961" s="56">
        <v>45777</v>
      </c>
      <c r="O961" t="s">
        <v>939</v>
      </c>
    </row>
    <row r="962" spans="2:15">
      <c r="B962">
        <v>100160</v>
      </c>
      <c r="C962" t="s">
        <v>1401</v>
      </c>
      <c r="D962" t="s">
        <v>2512</v>
      </c>
      <c r="E962" t="s">
        <v>117</v>
      </c>
      <c r="F962" t="s">
        <v>2513</v>
      </c>
      <c r="G962" s="56">
        <v>45868</v>
      </c>
      <c r="H962" s="56">
        <v>45777</v>
      </c>
      <c r="I962" s="57">
        <v>91</v>
      </c>
      <c r="J962" t="s">
        <v>18</v>
      </c>
      <c r="K962" t="s">
        <v>1310</v>
      </c>
      <c r="L962" s="70">
        <v>12454800</v>
      </c>
      <c r="M962" t="s">
        <v>1487</v>
      </c>
      <c r="N962" s="56">
        <v>45747</v>
      </c>
      <c r="O962" t="s">
        <v>1310</v>
      </c>
    </row>
    <row r="963" spans="2:15">
      <c r="B963">
        <v>101490</v>
      </c>
      <c r="C963" t="s">
        <v>125</v>
      </c>
      <c r="D963" t="s">
        <v>2514</v>
      </c>
      <c r="E963" s="52" t="s">
        <v>16</v>
      </c>
      <c r="F963" t="s">
        <v>2090</v>
      </c>
      <c r="G963" s="62">
        <v>45868</v>
      </c>
      <c r="H963" s="62">
        <v>45868</v>
      </c>
      <c r="I963">
        <v>0</v>
      </c>
      <c r="J963" t="s">
        <v>18</v>
      </c>
      <c r="K963" t="s">
        <v>2515</v>
      </c>
      <c r="L963" s="67">
        <v>13311120</v>
      </c>
      <c r="M963" t="s">
        <v>2225</v>
      </c>
      <c r="N963">
        <v>45838</v>
      </c>
      <c r="O963" t="s">
        <v>2515</v>
      </c>
    </row>
    <row r="964" spans="2:15">
      <c r="B964">
        <v>100008</v>
      </c>
      <c r="C964" t="s">
        <v>810</v>
      </c>
      <c r="D964" t="s">
        <v>2516</v>
      </c>
      <c r="E964" t="s">
        <v>117</v>
      </c>
      <c r="F964" t="s">
        <v>2517</v>
      </c>
      <c r="G964" s="56">
        <v>45868</v>
      </c>
      <c r="H964" s="56">
        <v>45838</v>
      </c>
      <c r="I964" s="57">
        <v>30</v>
      </c>
      <c r="J964" t="s">
        <v>18</v>
      </c>
      <c r="K964" t="s">
        <v>1801</v>
      </c>
      <c r="L964" s="70">
        <v>21378654</v>
      </c>
      <c r="M964" t="s">
        <v>2518</v>
      </c>
      <c r="N964" s="56">
        <v>45808</v>
      </c>
      <c r="O964" t="s">
        <v>1801</v>
      </c>
    </row>
    <row r="965" spans="2:15">
      <c r="B965">
        <v>101490</v>
      </c>
      <c r="C965" t="s">
        <v>125</v>
      </c>
      <c r="D965" t="s">
        <v>2519</v>
      </c>
      <c r="E965" s="52" t="s">
        <v>16</v>
      </c>
      <c r="F965" t="s">
        <v>2090</v>
      </c>
      <c r="G965" s="62">
        <v>45868</v>
      </c>
      <c r="H965" s="62">
        <v>45868</v>
      </c>
      <c r="I965">
        <v>0</v>
      </c>
      <c r="J965" t="s">
        <v>18</v>
      </c>
      <c r="K965" t="s">
        <v>2520</v>
      </c>
      <c r="L965" s="67">
        <v>24099210</v>
      </c>
      <c r="M965" t="s">
        <v>2227</v>
      </c>
      <c r="N965">
        <v>45838</v>
      </c>
      <c r="O965" t="s">
        <v>2520</v>
      </c>
    </row>
    <row r="966" spans="2:15">
      <c r="B966">
        <v>101490</v>
      </c>
      <c r="C966" t="s">
        <v>125</v>
      </c>
      <c r="D966" t="s">
        <v>2521</v>
      </c>
      <c r="E966" s="52" t="s">
        <v>16</v>
      </c>
      <c r="F966" t="s">
        <v>2090</v>
      </c>
      <c r="G966" s="62">
        <v>45868</v>
      </c>
      <c r="H966" s="62">
        <v>45868</v>
      </c>
      <c r="I966">
        <v>0</v>
      </c>
      <c r="J966" t="s">
        <v>18</v>
      </c>
      <c r="K966" t="s">
        <v>1639</v>
      </c>
      <c r="L966" s="67">
        <v>31087992</v>
      </c>
      <c r="M966" t="s">
        <v>2229</v>
      </c>
      <c r="N966">
        <v>45838</v>
      </c>
      <c r="O966" t="s">
        <v>1639</v>
      </c>
    </row>
    <row r="967" spans="2:15">
      <c r="B967">
        <v>101490</v>
      </c>
      <c r="C967" t="s">
        <v>125</v>
      </c>
      <c r="D967" t="s">
        <v>2522</v>
      </c>
      <c r="E967" s="52" t="s">
        <v>16</v>
      </c>
      <c r="F967" t="s">
        <v>2090</v>
      </c>
      <c r="G967" s="62">
        <v>45868</v>
      </c>
      <c r="H967" s="62">
        <v>45868</v>
      </c>
      <c r="I967">
        <v>0</v>
      </c>
      <c r="J967" t="s">
        <v>18</v>
      </c>
      <c r="K967" t="s">
        <v>2523</v>
      </c>
      <c r="L967" s="67">
        <v>32861772</v>
      </c>
      <c r="M967" t="s">
        <v>2231</v>
      </c>
      <c r="N967">
        <v>45838</v>
      </c>
      <c r="O967" t="s">
        <v>2523</v>
      </c>
    </row>
    <row r="968" spans="2:15">
      <c r="B968">
        <v>101490</v>
      </c>
      <c r="C968" t="s">
        <v>125</v>
      </c>
      <c r="D968" t="s">
        <v>2524</v>
      </c>
      <c r="E968" s="52" t="s">
        <v>16</v>
      </c>
      <c r="F968" t="s">
        <v>2090</v>
      </c>
      <c r="G968" s="62">
        <v>45868</v>
      </c>
      <c r="H968" s="62">
        <v>45868</v>
      </c>
      <c r="I968">
        <v>0</v>
      </c>
      <c r="J968" t="s">
        <v>18</v>
      </c>
      <c r="K968" t="s">
        <v>2525</v>
      </c>
      <c r="L968" s="67">
        <v>33203874</v>
      </c>
      <c r="M968" t="s">
        <v>178</v>
      </c>
      <c r="N968">
        <v>45838</v>
      </c>
      <c r="O968" t="s">
        <v>2525</v>
      </c>
    </row>
    <row r="969" spans="2:15">
      <c r="B969">
        <v>101490</v>
      </c>
      <c r="C969" t="s">
        <v>125</v>
      </c>
      <c r="D969" t="s">
        <v>2526</v>
      </c>
      <c r="E969" s="52" t="s">
        <v>16</v>
      </c>
      <c r="F969" t="s">
        <v>2090</v>
      </c>
      <c r="G969" s="62">
        <v>45868</v>
      </c>
      <c r="H969" s="62">
        <v>45868</v>
      </c>
      <c r="I969">
        <v>0</v>
      </c>
      <c r="J969" t="s">
        <v>18</v>
      </c>
      <c r="K969" t="s">
        <v>2527</v>
      </c>
      <c r="L969" s="67">
        <v>84530940</v>
      </c>
      <c r="M969" t="s">
        <v>2230</v>
      </c>
      <c r="N969">
        <v>45838</v>
      </c>
      <c r="O969" t="s">
        <v>2527</v>
      </c>
    </row>
    <row r="970" spans="2:15">
      <c r="B970">
        <v>100712</v>
      </c>
      <c r="C970" t="s">
        <v>613</v>
      </c>
      <c r="D970" t="s">
        <v>2528</v>
      </c>
      <c r="E970" s="52" t="s">
        <v>117</v>
      </c>
      <c r="F970" t="s">
        <v>615</v>
      </c>
      <c r="G970" s="62">
        <v>45868</v>
      </c>
      <c r="H970" s="62">
        <v>45868</v>
      </c>
      <c r="I970">
        <v>-5</v>
      </c>
      <c r="J970" t="s">
        <v>18</v>
      </c>
      <c r="K970" t="s">
        <v>2529</v>
      </c>
      <c r="L970" s="67">
        <v>210182940</v>
      </c>
      <c r="M970" t="s">
        <v>615</v>
      </c>
      <c r="N970">
        <v>45838</v>
      </c>
      <c r="O970" t="s">
        <v>2529</v>
      </c>
    </row>
    <row r="971" spans="2:15">
      <c r="B971">
        <v>100137</v>
      </c>
      <c r="C971" t="s">
        <v>33</v>
      </c>
      <c r="D971" t="s">
        <v>2530</v>
      </c>
      <c r="E971" t="s">
        <v>35</v>
      </c>
      <c r="F971" t="s">
        <v>2531</v>
      </c>
      <c r="G971" s="56">
        <v>45868</v>
      </c>
      <c r="H971" s="56">
        <v>45829</v>
      </c>
      <c r="I971" s="57">
        <v>39</v>
      </c>
      <c r="J971" t="s">
        <v>18</v>
      </c>
      <c r="K971" t="s">
        <v>1862</v>
      </c>
      <c r="L971" s="70">
        <v>10000000000</v>
      </c>
      <c r="M971" t="s">
        <v>2532</v>
      </c>
      <c r="N971" s="56">
        <v>45829</v>
      </c>
      <c r="O971" t="s">
        <v>39</v>
      </c>
    </row>
    <row r="972" spans="2:15">
      <c r="B972">
        <v>100013</v>
      </c>
      <c r="C972" t="s">
        <v>1390</v>
      </c>
      <c r="D972" t="s">
        <v>2533</v>
      </c>
      <c r="E972" t="s">
        <v>35</v>
      </c>
      <c r="F972" t="s">
        <v>2460</v>
      </c>
      <c r="G972" s="56">
        <v>45868</v>
      </c>
      <c r="H972" s="56">
        <v>45862</v>
      </c>
      <c r="I972" s="57">
        <v>6</v>
      </c>
      <c r="J972" t="s">
        <v>18</v>
      </c>
      <c r="K972" t="s">
        <v>2459</v>
      </c>
      <c r="L972" s="70">
        <v>15000000000</v>
      </c>
      <c r="M972" t="s">
        <v>2534</v>
      </c>
      <c r="N972" s="56">
        <v>45862</v>
      </c>
      <c r="O972" t="s">
        <v>1652</v>
      </c>
    </row>
    <row r="973" spans="2:15">
      <c r="B973">
        <v>100129</v>
      </c>
      <c r="C973" t="s">
        <v>1259</v>
      </c>
      <c r="D973" t="s">
        <v>2535</v>
      </c>
      <c r="E973" t="s">
        <v>117</v>
      </c>
      <c r="F973" t="s">
        <v>2536</v>
      </c>
      <c r="G973" s="56">
        <v>45869</v>
      </c>
      <c r="H973" s="56">
        <v>45899</v>
      </c>
      <c r="I973" s="57">
        <v>-52</v>
      </c>
      <c r="J973" t="s">
        <v>18</v>
      </c>
      <c r="K973" t="s">
        <v>2537</v>
      </c>
      <c r="L973" s="70">
        <v>315200</v>
      </c>
      <c r="M973" t="s">
        <v>2536</v>
      </c>
      <c r="N973" s="56">
        <v>45869</v>
      </c>
      <c r="O973" t="s">
        <v>2537</v>
      </c>
    </row>
    <row r="974" spans="2:15">
      <c r="B974">
        <v>101931</v>
      </c>
      <c r="C974" t="s">
        <v>2538</v>
      </c>
      <c r="D974" t="s">
        <v>2539</v>
      </c>
      <c r="E974" s="52" t="s">
        <v>117</v>
      </c>
      <c r="F974" t="s">
        <v>2540</v>
      </c>
      <c r="G974" s="62">
        <v>45869</v>
      </c>
      <c r="H974" s="62">
        <v>45869</v>
      </c>
      <c r="I974">
        <v>-9</v>
      </c>
      <c r="J974" t="s">
        <v>18</v>
      </c>
      <c r="K974" t="s">
        <v>2452</v>
      </c>
      <c r="L974" s="67">
        <v>1187700</v>
      </c>
      <c r="M974" t="s">
        <v>2540</v>
      </c>
      <c r="N974">
        <v>45869</v>
      </c>
      <c r="O974" t="s">
        <v>2452</v>
      </c>
    </row>
    <row r="975" spans="2:15">
      <c r="B975">
        <v>101820</v>
      </c>
      <c r="C975" t="s">
        <v>2541</v>
      </c>
      <c r="D975" t="s">
        <v>2542</v>
      </c>
      <c r="E975" s="52" t="s">
        <v>117</v>
      </c>
      <c r="F975" t="s">
        <v>2543</v>
      </c>
      <c r="G975" s="62">
        <v>45869</v>
      </c>
      <c r="H975" s="62">
        <v>45869</v>
      </c>
      <c r="I975">
        <v>-30</v>
      </c>
      <c r="J975" t="s">
        <v>18</v>
      </c>
      <c r="K975" t="s">
        <v>825</v>
      </c>
      <c r="L975" s="67">
        <v>2000000</v>
      </c>
      <c r="M975" t="s">
        <v>2544</v>
      </c>
      <c r="N975">
        <v>45869</v>
      </c>
      <c r="O975" t="s">
        <v>825</v>
      </c>
    </row>
    <row r="976" spans="2:15">
      <c r="B976">
        <v>101925</v>
      </c>
      <c r="C976" t="s">
        <v>2545</v>
      </c>
      <c r="D976" t="s">
        <v>2546</v>
      </c>
      <c r="E976" s="52" t="s">
        <v>117</v>
      </c>
      <c r="F976" t="s">
        <v>2547</v>
      </c>
      <c r="G976" s="62">
        <v>45869</v>
      </c>
      <c r="H976" s="62">
        <v>45869</v>
      </c>
      <c r="I976">
        <v>-30</v>
      </c>
      <c r="J976" t="s">
        <v>18</v>
      </c>
      <c r="K976" t="s">
        <v>2548</v>
      </c>
      <c r="L976" s="67">
        <v>2000000</v>
      </c>
      <c r="M976" t="s">
        <v>2544</v>
      </c>
      <c r="N976">
        <v>45869</v>
      </c>
      <c r="O976" t="s">
        <v>2548</v>
      </c>
    </row>
    <row r="977" spans="2:15">
      <c r="B977">
        <v>101926</v>
      </c>
      <c r="C977" t="s">
        <v>2549</v>
      </c>
      <c r="D977" t="s">
        <v>2550</v>
      </c>
      <c r="E977" s="52" t="s">
        <v>117</v>
      </c>
      <c r="F977" t="s">
        <v>2551</v>
      </c>
      <c r="G977" s="62">
        <v>45869</v>
      </c>
      <c r="H977" s="62">
        <v>45869</v>
      </c>
      <c r="I977">
        <v>-30</v>
      </c>
      <c r="J977" t="s">
        <v>18</v>
      </c>
      <c r="K977" t="s">
        <v>2552</v>
      </c>
      <c r="L977" s="67">
        <v>2000000</v>
      </c>
      <c r="M977" t="s">
        <v>2544</v>
      </c>
      <c r="N977">
        <v>45869</v>
      </c>
      <c r="O977" t="s">
        <v>2552</v>
      </c>
    </row>
    <row r="978" spans="2:15">
      <c r="B978">
        <v>101927</v>
      </c>
      <c r="C978" t="s">
        <v>2553</v>
      </c>
      <c r="D978" t="s">
        <v>2554</v>
      </c>
      <c r="E978" s="52" t="s">
        <v>117</v>
      </c>
      <c r="F978" t="s">
        <v>2555</v>
      </c>
      <c r="G978" s="62">
        <v>45869</v>
      </c>
      <c r="H978" s="62">
        <v>45869</v>
      </c>
      <c r="I978">
        <v>-30</v>
      </c>
      <c r="J978" t="s">
        <v>18</v>
      </c>
      <c r="K978" t="s">
        <v>585</v>
      </c>
      <c r="L978" s="67">
        <v>2000000</v>
      </c>
      <c r="M978" t="s">
        <v>2544</v>
      </c>
      <c r="N978">
        <v>45869</v>
      </c>
      <c r="O978" t="s">
        <v>585</v>
      </c>
    </row>
    <row r="979" spans="2:15">
      <c r="B979">
        <v>101928</v>
      </c>
      <c r="C979" t="s">
        <v>2556</v>
      </c>
      <c r="D979" t="s">
        <v>2557</v>
      </c>
      <c r="E979" s="52" t="s">
        <v>117</v>
      </c>
      <c r="F979" t="s">
        <v>2558</v>
      </c>
      <c r="G979" s="62">
        <v>45869</v>
      </c>
      <c r="H979" s="62">
        <v>45869</v>
      </c>
      <c r="I979">
        <v>-30</v>
      </c>
      <c r="J979" t="s">
        <v>18</v>
      </c>
      <c r="K979" t="s">
        <v>2559</v>
      </c>
      <c r="L979" s="67">
        <v>2000000</v>
      </c>
      <c r="M979" t="s">
        <v>2544</v>
      </c>
      <c r="N979">
        <v>45869</v>
      </c>
      <c r="O979" t="s">
        <v>2559</v>
      </c>
    </row>
    <row r="980" spans="2:15">
      <c r="B980">
        <v>101929</v>
      </c>
      <c r="C980" t="s">
        <v>2560</v>
      </c>
      <c r="D980" t="s">
        <v>2561</v>
      </c>
      <c r="E980" s="52" t="s">
        <v>117</v>
      </c>
      <c r="F980" t="s">
        <v>2562</v>
      </c>
      <c r="G980" s="62">
        <v>45869</v>
      </c>
      <c r="H980" s="62">
        <v>45869</v>
      </c>
      <c r="I980">
        <v>-30</v>
      </c>
      <c r="J980" t="s">
        <v>18</v>
      </c>
      <c r="K980" t="s">
        <v>2563</v>
      </c>
      <c r="L980" s="67">
        <v>2000000</v>
      </c>
      <c r="M980" t="s">
        <v>2544</v>
      </c>
      <c r="N980">
        <v>45869</v>
      </c>
      <c r="O980" t="s">
        <v>2563</v>
      </c>
    </row>
    <row r="981" spans="2:15">
      <c r="B981">
        <v>101932</v>
      </c>
      <c r="C981" t="s">
        <v>2564</v>
      </c>
      <c r="D981" t="s">
        <v>2565</v>
      </c>
      <c r="E981" s="52" t="s">
        <v>117</v>
      </c>
      <c r="F981" t="s">
        <v>2566</v>
      </c>
      <c r="G981" s="62">
        <v>45869</v>
      </c>
      <c r="H981" s="62">
        <v>45869</v>
      </c>
      <c r="I981">
        <v>-27</v>
      </c>
      <c r="J981" t="s">
        <v>18</v>
      </c>
      <c r="K981" t="s">
        <v>2351</v>
      </c>
      <c r="L981" s="67">
        <v>2863800</v>
      </c>
      <c r="M981" t="s">
        <v>2566</v>
      </c>
      <c r="N981">
        <v>45869</v>
      </c>
      <c r="O981" t="s">
        <v>2351</v>
      </c>
    </row>
    <row r="982" spans="2:15">
      <c r="B982">
        <v>100120</v>
      </c>
      <c r="C982" t="s">
        <v>236</v>
      </c>
      <c r="D982" t="s">
        <v>2567</v>
      </c>
      <c r="E982" t="s">
        <v>16</v>
      </c>
      <c r="F982" t="s">
        <v>2090</v>
      </c>
      <c r="G982" s="56">
        <v>45869</v>
      </c>
      <c r="H982" s="56">
        <v>45869</v>
      </c>
      <c r="I982" s="57">
        <v>0</v>
      </c>
      <c r="J982" t="s">
        <v>18</v>
      </c>
      <c r="K982" t="s">
        <v>2470</v>
      </c>
      <c r="L982" s="70">
        <v>4667760</v>
      </c>
      <c r="M982" t="s">
        <v>2568</v>
      </c>
      <c r="N982" s="56">
        <v>45839</v>
      </c>
      <c r="O982" t="s">
        <v>2470</v>
      </c>
    </row>
    <row r="983" spans="2:15">
      <c r="B983">
        <v>101899</v>
      </c>
      <c r="C983" t="s">
        <v>899</v>
      </c>
      <c r="D983" t="s">
        <v>2569</v>
      </c>
      <c r="E983" s="52" t="s">
        <v>117</v>
      </c>
      <c r="F983" t="s">
        <v>2570</v>
      </c>
      <c r="G983" s="62">
        <v>45869</v>
      </c>
      <c r="H983" s="62">
        <v>45869</v>
      </c>
      <c r="I983">
        <v>-30</v>
      </c>
      <c r="J983" t="s">
        <v>18</v>
      </c>
      <c r="K983" t="s">
        <v>2571</v>
      </c>
      <c r="L983" s="67">
        <v>9150000</v>
      </c>
      <c r="M983" t="s">
        <v>2544</v>
      </c>
      <c r="N983">
        <v>45869</v>
      </c>
      <c r="O983" t="s">
        <v>2571</v>
      </c>
    </row>
    <row r="984" spans="2:15">
      <c r="B984">
        <v>101913</v>
      </c>
      <c r="C984" t="s">
        <v>2043</v>
      </c>
      <c r="D984" t="s">
        <v>2572</v>
      </c>
      <c r="E984" s="52" t="s">
        <v>117</v>
      </c>
      <c r="F984" t="s">
        <v>2573</v>
      </c>
      <c r="G984" s="62">
        <v>45869</v>
      </c>
      <c r="H984" s="62">
        <v>45869</v>
      </c>
      <c r="I984">
        <v>-30</v>
      </c>
      <c r="J984" t="s">
        <v>18</v>
      </c>
      <c r="K984" t="s">
        <v>1028</v>
      </c>
      <c r="L984" s="67">
        <v>9440000</v>
      </c>
      <c r="M984" t="s">
        <v>2544</v>
      </c>
      <c r="N984">
        <v>45869</v>
      </c>
      <c r="O984" t="s">
        <v>1028</v>
      </c>
    </row>
    <row r="985" spans="2:15">
      <c r="B985">
        <v>101862</v>
      </c>
      <c r="C985" t="s">
        <v>2574</v>
      </c>
      <c r="D985" t="s">
        <v>2575</v>
      </c>
      <c r="E985" s="52" t="s">
        <v>117</v>
      </c>
      <c r="F985" t="s">
        <v>2576</v>
      </c>
      <c r="G985" s="62">
        <v>45869</v>
      </c>
      <c r="H985" s="62">
        <v>45845</v>
      </c>
      <c r="I985">
        <v>-6</v>
      </c>
      <c r="J985" t="s">
        <v>18</v>
      </c>
      <c r="K985" t="s">
        <v>2577</v>
      </c>
      <c r="L985" s="67">
        <v>9670000</v>
      </c>
      <c r="M985" t="s">
        <v>2544</v>
      </c>
      <c r="N985">
        <v>45845</v>
      </c>
      <c r="O985" t="s">
        <v>2577</v>
      </c>
    </row>
    <row r="986" spans="2:15">
      <c r="B986">
        <v>101396</v>
      </c>
      <c r="C986" t="s">
        <v>313</v>
      </c>
      <c r="D986" t="s">
        <v>2578</v>
      </c>
      <c r="E986" s="52" t="s">
        <v>117</v>
      </c>
      <c r="F986" t="s">
        <v>2579</v>
      </c>
      <c r="G986" s="62">
        <v>45869</v>
      </c>
      <c r="H986" s="62">
        <v>45869</v>
      </c>
      <c r="I986">
        <v>-30</v>
      </c>
      <c r="J986" t="s">
        <v>18</v>
      </c>
      <c r="K986" t="s">
        <v>132</v>
      </c>
      <c r="L986" s="67">
        <v>10200000</v>
      </c>
      <c r="M986" t="s">
        <v>2544</v>
      </c>
      <c r="N986">
        <v>45869</v>
      </c>
      <c r="O986" t="s">
        <v>132</v>
      </c>
    </row>
    <row r="987" spans="2:15">
      <c r="B987">
        <v>101916</v>
      </c>
      <c r="C987" t="s">
        <v>2054</v>
      </c>
      <c r="D987" t="s">
        <v>2580</v>
      </c>
      <c r="E987" s="52" t="s">
        <v>117</v>
      </c>
      <c r="F987" t="s">
        <v>2581</v>
      </c>
      <c r="G987" s="62">
        <v>45869</v>
      </c>
      <c r="H987" s="62">
        <v>45869</v>
      </c>
      <c r="I987">
        <v>-30</v>
      </c>
      <c r="J987" t="s">
        <v>18</v>
      </c>
      <c r="K987" t="s">
        <v>2582</v>
      </c>
      <c r="L987" s="67">
        <v>11225000</v>
      </c>
      <c r="M987" t="s">
        <v>2544</v>
      </c>
      <c r="N987">
        <v>45869</v>
      </c>
      <c r="O987" t="s">
        <v>2582</v>
      </c>
    </row>
    <row r="988" spans="2:15">
      <c r="B988">
        <v>101912</v>
      </c>
      <c r="C988" t="s">
        <v>2040</v>
      </c>
      <c r="D988" t="s">
        <v>2583</v>
      </c>
      <c r="E988" s="52" t="s">
        <v>117</v>
      </c>
      <c r="F988" t="s">
        <v>2584</v>
      </c>
      <c r="G988" s="62">
        <v>45869</v>
      </c>
      <c r="H988" s="62">
        <v>45869</v>
      </c>
      <c r="I988">
        <v>-30</v>
      </c>
      <c r="J988" t="s">
        <v>18</v>
      </c>
      <c r="K988" t="s">
        <v>2585</v>
      </c>
      <c r="L988" s="67">
        <v>11240000</v>
      </c>
      <c r="M988" t="s">
        <v>2544</v>
      </c>
      <c r="N988">
        <v>45869</v>
      </c>
      <c r="O988" t="s">
        <v>2585</v>
      </c>
    </row>
    <row r="989" spans="2:15">
      <c r="B989">
        <v>101907</v>
      </c>
      <c r="C989" t="s">
        <v>1285</v>
      </c>
      <c r="D989" t="s">
        <v>2586</v>
      </c>
      <c r="E989" s="52" t="s">
        <v>117</v>
      </c>
      <c r="F989" t="s">
        <v>2587</v>
      </c>
      <c r="G989" s="62">
        <v>45869</v>
      </c>
      <c r="H989" s="62">
        <v>45869</v>
      </c>
      <c r="I989">
        <v>-30</v>
      </c>
      <c r="J989" t="s">
        <v>18</v>
      </c>
      <c r="K989" t="s">
        <v>2588</v>
      </c>
      <c r="L989" s="67">
        <v>11500000</v>
      </c>
      <c r="M989" t="s">
        <v>2544</v>
      </c>
      <c r="N989">
        <v>45869</v>
      </c>
      <c r="O989" t="s">
        <v>2588</v>
      </c>
    </row>
    <row r="990" spans="2:15">
      <c r="B990">
        <v>101908</v>
      </c>
      <c r="C990" t="s">
        <v>1289</v>
      </c>
      <c r="D990" t="s">
        <v>2589</v>
      </c>
      <c r="E990" s="52" t="s">
        <v>117</v>
      </c>
      <c r="F990" t="s">
        <v>2590</v>
      </c>
      <c r="G990" s="62">
        <v>45869</v>
      </c>
      <c r="H990" s="62">
        <v>45869</v>
      </c>
      <c r="I990">
        <v>-30</v>
      </c>
      <c r="J990" t="s">
        <v>18</v>
      </c>
      <c r="K990" t="s">
        <v>2591</v>
      </c>
      <c r="L990" s="67">
        <v>11570000</v>
      </c>
      <c r="M990" t="s">
        <v>2544</v>
      </c>
      <c r="N990">
        <v>45869</v>
      </c>
      <c r="O990" t="s">
        <v>2591</v>
      </c>
    </row>
    <row r="991" spans="2:15">
      <c r="B991">
        <v>101914</v>
      </c>
      <c r="C991" t="s">
        <v>2047</v>
      </c>
      <c r="D991" t="s">
        <v>2592</v>
      </c>
      <c r="E991" s="52" t="s">
        <v>117</v>
      </c>
      <c r="F991" t="s">
        <v>2593</v>
      </c>
      <c r="G991" s="62">
        <v>45869</v>
      </c>
      <c r="H991" s="62">
        <v>45869</v>
      </c>
      <c r="I991">
        <v>-30</v>
      </c>
      <c r="J991" t="s">
        <v>18</v>
      </c>
      <c r="K991" t="s">
        <v>1070</v>
      </c>
      <c r="L991" s="67">
        <v>12090000</v>
      </c>
      <c r="M991" t="s">
        <v>2544</v>
      </c>
      <c r="N991">
        <v>45869</v>
      </c>
      <c r="O991" t="s">
        <v>1070</v>
      </c>
    </row>
    <row r="992" spans="2:15">
      <c r="B992">
        <v>101910</v>
      </c>
      <c r="C992" t="s">
        <v>2033</v>
      </c>
      <c r="D992" t="s">
        <v>2594</v>
      </c>
      <c r="E992" s="52" t="s">
        <v>117</v>
      </c>
      <c r="G992" s="62">
        <v>45869</v>
      </c>
      <c r="H992" s="62">
        <v>45869</v>
      </c>
      <c r="I992">
        <v>-30</v>
      </c>
      <c r="J992" t="s">
        <v>18</v>
      </c>
      <c r="K992" t="s">
        <v>691</v>
      </c>
      <c r="L992" s="67">
        <v>12150000</v>
      </c>
      <c r="M992" t="s">
        <v>2544</v>
      </c>
      <c r="N992">
        <v>45869</v>
      </c>
      <c r="O992" t="s">
        <v>691</v>
      </c>
    </row>
    <row r="993" spans="2:15">
      <c r="B993">
        <v>101911</v>
      </c>
      <c r="C993" t="s">
        <v>2036</v>
      </c>
      <c r="D993" t="s">
        <v>2595</v>
      </c>
      <c r="E993" s="52" t="s">
        <v>117</v>
      </c>
      <c r="F993" t="s">
        <v>2596</v>
      </c>
      <c r="G993" s="62">
        <v>45869</v>
      </c>
      <c r="H993" s="62">
        <v>45869</v>
      </c>
      <c r="I993">
        <v>-30</v>
      </c>
      <c r="J993" t="s">
        <v>18</v>
      </c>
      <c r="K993" t="s">
        <v>776</v>
      </c>
      <c r="L993" s="67">
        <v>12440000</v>
      </c>
      <c r="M993" t="s">
        <v>2544</v>
      </c>
      <c r="N993">
        <v>45869</v>
      </c>
      <c r="O993" t="s">
        <v>776</v>
      </c>
    </row>
    <row r="994" spans="2:15">
      <c r="B994">
        <v>101898</v>
      </c>
      <c r="C994" t="s">
        <v>895</v>
      </c>
      <c r="D994" t="s">
        <v>2597</v>
      </c>
      <c r="E994" s="52" t="s">
        <v>117</v>
      </c>
      <c r="F994" t="s">
        <v>2598</v>
      </c>
      <c r="G994" s="62">
        <v>45869</v>
      </c>
      <c r="H994" s="62">
        <v>45869</v>
      </c>
      <c r="I994">
        <v>-30</v>
      </c>
      <c r="J994" t="s">
        <v>18</v>
      </c>
      <c r="K994" t="s">
        <v>2599</v>
      </c>
      <c r="L994" s="67">
        <v>12770000</v>
      </c>
      <c r="M994" t="s">
        <v>2544</v>
      </c>
      <c r="N994">
        <v>45869</v>
      </c>
      <c r="O994" t="s">
        <v>2599</v>
      </c>
    </row>
    <row r="995" spans="2:15">
      <c r="B995">
        <v>101728</v>
      </c>
      <c r="C995" t="s">
        <v>2250</v>
      </c>
      <c r="D995" t="s">
        <v>2600</v>
      </c>
      <c r="E995" s="52" t="s">
        <v>117</v>
      </c>
      <c r="F995" t="s">
        <v>2601</v>
      </c>
      <c r="G995" s="62">
        <v>45869</v>
      </c>
      <c r="H995" s="62">
        <v>45869</v>
      </c>
      <c r="I995">
        <v>-30</v>
      </c>
      <c r="J995" t="s">
        <v>18</v>
      </c>
      <c r="K995" t="s">
        <v>2602</v>
      </c>
      <c r="L995" s="67">
        <v>12833000</v>
      </c>
      <c r="M995" t="s">
        <v>2544</v>
      </c>
      <c r="N995">
        <v>45869</v>
      </c>
      <c r="O995" t="s">
        <v>2602</v>
      </c>
    </row>
    <row r="996" spans="2:15">
      <c r="B996">
        <v>101823</v>
      </c>
      <c r="C996" t="s">
        <v>2029</v>
      </c>
      <c r="D996" t="s">
        <v>2603</v>
      </c>
      <c r="E996" s="52" t="s">
        <v>117</v>
      </c>
      <c r="F996" t="s">
        <v>2604</v>
      </c>
      <c r="G996" s="62">
        <v>45869</v>
      </c>
      <c r="H996" s="62">
        <v>45869</v>
      </c>
      <c r="I996">
        <v>-30</v>
      </c>
      <c r="J996" t="s">
        <v>18</v>
      </c>
      <c r="K996" t="s">
        <v>190</v>
      </c>
      <c r="L996" s="67">
        <v>12948500</v>
      </c>
      <c r="M996" t="s">
        <v>2544</v>
      </c>
      <c r="N996">
        <v>45869</v>
      </c>
      <c r="O996" t="s">
        <v>190</v>
      </c>
    </row>
    <row r="997" spans="2:15">
      <c r="B997">
        <v>101859</v>
      </c>
      <c r="C997" t="s">
        <v>309</v>
      </c>
      <c r="D997" t="s">
        <v>2605</v>
      </c>
      <c r="E997" s="52" t="s">
        <v>117</v>
      </c>
      <c r="F997" t="s">
        <v>2606</v>
      </c>
      <c r="G997" s="62">
        <v>45869</v>
      </c>
      <c r="H997" s="62">
        <v>45869</v>
      </c>
      <c r="I997">
        <v>-30</v>
      </c>
      <c r="J997" t="s">
        <v>18</v>
      </c>
      <c r="K997" t="s">
        <v>2607</v>
      </c>
      <c r="L997" s="67">
        <v>13079500</v>
      </c>
      <c r="M997" t="s">
        <v>2544</v>
      </c>
      <c r="N997">
        <v>45869</v>
      </c>
      <c r="O997" t="s">
        <v>2607</v>
      </c>
    </row>
    <row r="998" spans="2:15">
      <c r="B998">
        <v>101822</v>
      </c>
      <c r="C998" t="s">
        <v>881</v>
      </c>
      <c r="D998" t="s">
        <v>2608</v>
      </c>
      <c r="E998" s="52" t="s">
        <v>117</v>
      </c>
      <c r="F998" t="s">
        <v>2609</v>
      </c>
      <c r="G998" s="62">
        <v>45869</v>
      </c>
      <c r="H998" s="62">
        <v>45869</v>
      </c>
      <c r="I998">
        <v>-30</v>
      </c>
      <c r="J998" t="s">
        <v>18</v>
      </c>
      <c r="K998" t="s">
        <v>2610</v>
      </c>
      <c r="L998" s="67">
        <v>13329500</v>
      </c>
      <c r="M998" t="s">
        <v>2544</v>
      </c>
      <c r="N998">
        <v>45869</v>
      </c>
      <c r="O998" t="s">
        <v>2610</v>
      </c>
    </row>
    <row r="999" spans="2:15">
      <c r="B999">
        <v>101727</v>
      </c>
      <c r="C999" t="s">
        <v>2023</v>
      </c>
      <c r="D999" t="s">
        <v>2611</v>
      </c>
      <c r="E999" s="52" t="s">
        <v>117</v>
      </c>
      <c r="F999" t="s">
        <v>2612</v>
      </c>
      <c r="G999" s="62">
        <v>45869</v>
      </c>
      <c r="H999" s="62">
        <v>45869</v>
      </c>
      <c r="I999">
        <v>-30</v>
      </c>
      <c r="J999" t="s">
        <v>18</v>
      </c>
      <c r="K999" t="s">
        <v>675</v>
      </c>
      <c r="L999" s="67">
        <v>13708000</v>
      </c>
      <c r="M999" t="s">
        <v>2544</v>
      </c>
      <c r="N999">
        <v>45869</v>
      </c>
      <c r="O999" t="s">
        <v>675</v>
      </c>
    </row>
    <row r="1000" spans="2:15">
      <c r="B1000">
        <v>101736</v>
      </c>
      <c r="C1000" t="s">
        <v>2026</v>
      </c>
      <c r="D1000" t="s">
        <v>2613</v>
      </c>
      <c r="E1000" s="52" t="s">
        <v>117</v>
      </c>
      <c r="F1000" t="s">
        <v>2614</v>
      </c>
      <c r="G1000" s="62">
        <v>45869</v>
      </c>
      <c r="H1000" s="62">
        <v>45869</v>
      </c>
      <c r="I1000">
        <v>-30</v>
      </c>
      <c r="J1000" t="s">
        <v>18</v>
      </c>
      <c r="K1000" t="s">
        <v>2615</v>
      </c>
      <c r="L1000" s="67">
        <v>13933000</v>
      </c>
      <c r="M1000" t="s">
        <v>2544</v>
      </c>
      <c r="N1000">
        <v>45869</v>
      </c>
      <c r="O1000" t="s">
        <v>2615</v>
      </c>
    </row>
    <row r="1001" spans="2:15">
      <c r="B1001">
        <v>100011</v>
      </c>
      <c r="C1001" t="s">
        <v>328</v>
      </c>
      <c r="D1001" t="s">
        <v>2616</v>
      </c>
      <c r="E1001" t="s">
        <v>117</v>
      </c>
      <c r="F1001" t="s">
        <v>2617</v>
      </c>
      <c r="G1001" s="56">
        <v>45869</v>
      </c>
      <c r="H1001" s="56">
        <v>45746</v>
      </c>
      <c r="I1001" s="57">
        <v>75</v>
      </c>
      <c r="J1001" t="s">
        <v>18</v>
      </c>
      <c r="K1001" t="s">
        <v>884</v>
      </c>
      <c r="L1001" s="70">
        <v>17123790</v>
      </c>
      <c r="M1001" t="s">
        <v>2618</v>
      </c>
      <c r="N1001" s="56">
        <v>45716</v>
      </c>
      <c r="O1001" t="s">
        <v>884</v>
      </c>
    </row>
    <row r="1002" spans="2:15">
      <c r="B1002">
        <v>100011</v>
      </c>
      <c r="C1002" t="s">
        <v>328</v>
      </c>
      <c r="D1002" t="s">
        <v>2619</v>
      </c>
      <c r="E1002" s="52" t="s">
        <v>117</v>
      </c>
      <c r="F1002" t="s">
        <v>2620</v>
      </c>
      <c r="G1002" s="62">
        <v>45869</v>
      </c>
      <c r="H1002" s="62">
        <v>45746</v>
      </c>
      <c r="I1002">
        <v>75</v>
      </c>
      <c r="J1002" t="s">
        <v>18</v>
      </c>
      <c r="K1002" t="s">
        <v>1557</v>
      </c>
      <c r="L1002" s="67">
        <v>26009905</v>
      </c>
      <c r="M1002" t="s">
        <v>2621</v>
      </c>
      <c r="N1002">
        <v>45716</v>
      </c>
      <c r="O1002" t="s">
        <v>1557</v>
      </c>
    </row>
    <row r="1003" spans="2:15">
      <c r="B1003">
        <v>100011</v>
      </c>
      <c r="C1003" t="s">
        <v>328</v>
      </c>
      <c r="D1003" t="s">
        <v>2619</v>
      </c>
      <c r="E1003" s="52" t="s">
        <v>117</v>
      </c>
      <c r="F1003" t="s">
        <v>2620</v>
      </c>
      <c r="G1003" s="62">
        <v>45869</v>
      </c>
      <c r="H1003" s="62">
        <v>45746</v>
      </c>
      <c r="I1003">
        <v>75</v>
      </c>
      <c r="J1003" t="s">
        <v>18</v>
      </c>
      <c r="K1003" t="s">
        <v>2622</v>
      </c>
      <c r="L1003" s="67">
        <v>29062683</v>
      </c>
      <c r="M1003" t="s">
        <v>2623</v>
      </c>
      <c r="N1003">
        <v>45716</v>
      </c>
      <c r="O1003" t="s">
        <v>2622</v>
      </c>
    </row>
    <row r="1004" spans="2:15">
      <c r="B1004">
        <v>100011</v>
      </c>
      <c r="C1004" t="s">
        <v>328</v>
      </c>
      <c r="D1004" t="s">
        <v>2616</v>
      </c>
      <c r="E1004" t="s">
        <v>117</v>
      </c>
      <c r="F1004" t="s">
        <v>2617</v>
      </c>
      <c r="G1004" s="56">
        <v>45869</v>
      </c>
      <c r="H1004" s="56">
        <v>44063</v>
      </c>
      <c r="I1004" s="57">
        <v>1758</v>
      </c>
      <c r="J1004" t="s">
        <v>18</v>
      </c>
      <c r="K1004" t="s">
        <v>174</v>
      </c>
      <c r="L1004" s="70">
        <v>41050800</v>
      </c>
      <c r="M1004" t="s">
        <v>2624</v>
      </c>
      <c r="N1004" s="56">
        <v>44033</v>
      </c>
      <c r="O1004" t="s">
        <v>174</v>
      </c>
    </row>
    <row r="1005" spans="2:15">
      <c r="B1005">
        <v>100011</v>
      </c>
      <c r="C1005" t="s">
        <v>328</v>
      </c>
      <c r="D1005" t="s">
        <v>2616</v>
      </c>
      <c r="E1005" t="s">
        <v>117</v>
      </c>
      <c r="F1005" t="s">
        <v>2617</v>
      </c>
      <c r="G1005" s="56">
        <v>45869</v>
      </c>
      <c r="H1005" s="56">
        <v>44034</v>
      </c>
      <c r="I1005" s="57">
        <v>1787</v>
      </c>
      <c r="J1005" t="s">
        <v>18</v>
      </c>
      <c r="K1005" t="s">
        <v>2625</v>
      </c>
      <c r="L1005" s="70">
        <v>41050800</v>
      </c>
      <c r="M1005" t="s">
        <v>2626</v>
      </c>
      <c r="N1005" s="56">
        <v>44004</v>
      </c>
      <c r="O1005" t="s">
        <v>2625</v>
      </c>
    </row>
    <row r="1006" spans="2:15">
      <c r="B1006">
        <v>100011</v>
      </c>
      <c r="C1006" t="s">
        <v>328</v>
      </c>
      <c r="D1006" t="s">
        <v>2616</v>
      </c>
      <c r="E1006" t="s">
        <v>117</v>
      </c>
      <c r="F1006" t="s">
        <v>2617</v>
      </c>
      <c r="G1006" s="56">
        <v>45869</v>
      </c>
      <c r="H1006" s="56">
        <v>44007</v>
      </c>
      <c r="I1006" s="57">
        <v>1814</v>
      </c>
      <c r="J1006" t="s">
        <v>18</v>
      </c>
      <c r="K1006" t="s">
        <v>80</v>
      </c>
      <c r="L1006" s="70">
        <v>41050800</v>
      </c>
      <c r="M1006" t="s">
        <v>2627</v>
      </c>
      <c r="N1006" s="56">
        <v>43977</v>
      </c>
      <c r="O1006" t="s">
        <v>80</v>
      </c>
    </row>
    <row r="1007" spans="2:15">
      <c r="B1007">
        <v>100011</v>
      </c>
      <c r="C1007" t="s">
        <v>328</v>
      </c>
      <c r="D1007" t="s">
        <v>2616</v>
      </c>
      <c r="E1007" t="s">
        <v>117</v>
      </c>
      <c r="F1007" t="s">
        <v>2617</v>
      </c>
      <c r="G1007" s="56">
        <v>45869</v>
      </c>
      <c r="H1007" s="56">
        <v>43951</v>
      </c>
      <c r="I1007" s="57">
        <v>1870</v>
      </c>
      <c r="J1007" t="s">
        <v>18</v>
      </c>
      <c r="K1007" t="s">
        <v>1200</v>
      </c>
      <c r="L1007" s="70">
        <v>41050800</v>
      </c>
      <c r="M1007" t="s">
        <v>2628</v>
      </c>
      <c r="N1007" s="56">
        <v>43921</v>
      </c>
      <c r="O1007" t="s">
        <v>1200</v>
      </c>
    </row>
    <row r="1008" spans="2:15">
      <c r="B1008">
        <v>100126</v>
      </c>
      <c r="C1008" t="s">
        <v>103</v>
      </c>
      <c r="D1008" t="s">
        <v>2629</v>
      </c>
      <c r="E1008" s="52" t="s">
        <v>117</v>
      </c>
      <c r="F1008" t="s">
        <v>2630</v>
      </c>
      <c r="G1008" s="62">
        <v>45869</v>
      </c>
      <c r="H1008" s="62">
        <v>45718</v>
      </c>
      <c r="I1008">
        <v>151</v>
      </c>
      <c r="J1008" t="s">
        <v>18</v>
      </c>
      <c r="K1008" t="s">
        <v>1485</v>
      </c>
      <c r="L1008" s="67">
        <v>89132352</v>
      </c>
      <c r="M1008" t="s">
        <v>2144</v>
      </c>
      <c r="N1008">
        <v>45688</v>
      </c>
      <c r="O1008" t="s">
        <v>1485</v>
      </c>
    </row>
    <row r="1009" spans="2:15">
      <c r="B1009">
        <v>100137</v>
      </c>
      <c r="C1009" t="s">
        <v>33</v>
      </c>
      <c r="D1009" t="s">
        <v>2631</v>
      </c>
      <c r="E1009" t="s">
        <v>117</v>
      </c>
      <c r="F1009" t="s">
        <v>2632</v>
      </c>
      <c r="G1009" s="56">
        <v>45869</v>
      </c>
      <c r="H1009" s="56">
        <v>44467</v>
      </c>
      <c r="I1009" s="57">
        <v>1400</v>
      </c>
      <c r="J1009" t="s">
        <v>18</v>
      </c>
      <c r="K1009" t="s">
        <v>1579</v>
      </c>
      <c r="L1009" s="70">
        <v>3627270714</v>
      </c>
      <c r="M1009" t="s">
        <v>2633</v>
      </c>
      <c r="N1009" s="56">
        <v>44467</v>
      </c>
      <c r="O1009" t="s">
        <v>2046</v>
      </c>
    </row>
    <row r="1010" spans="2:15">
      <c r="B1010">
        <v>100160</v>
      </c>
      <c r="C1010" t="s">
        <v>1401</v>
      </c>
      <c r="D1010" t="s">
        <v>2634</v>
      </c>
      <c r="E1010" t="s">
        <v>16</v>
      </c>
      <c r="F1010" t="s">
        <v>2635</v>
      </c>
      <c r="G1010" s="56">
        <v>45870</v>
      </c>
      <c r="H1010" s="56">
        <v>45718</v>
      </c>
      <c r="I1010" s="57">
        <v>151</v>
      </c>
      <c r="J1010" t="s">
        <v>18</v>
      </c>
      <c r="K1010" t="s">
        <v>768</v>
      </c>
      <c r="L1010" s="70">
        <v>13096800</v>
      </c>
      <c r="M1010" t="s">
        <v>743</v>
      </c>
      <c r="N1010" s="56">
        <v>45688</v>
      </c>
      <c r="O1010" t="s">
        <v>768</v>
      </c>
    </row>
    <row r="1011" spans="2:15">
      <c r="B1011">
        <v>100160</v>
      </c>
      <c r="C1011" t="s">
        <v>1401</v>
      </c>
      <c r="D1011" t="s">
        <v>2636</v>
      </c>
      <c r="E1011" t="s">
        <v>16</v>
      </c>
      <c r="G1011" s="56">
        <v>45870</v>
      </c>
      <c r="H1011" s="56">
        <v>45746</v>
      </c>
      <c r="I1011" s="57">
        <v>123</v>
      </c>
      <c r="J1011" t="s">
        <v>18</v>
      </c>
      <c r="K1011" t="s">
        <v>1119</v>
      </c>
      <c r="L1011" s="70">
        <v>16114200</v>
      </c>
      <c r="M1011" t="s">
        <v>1211</v>
      </c>
      <c r="N1011" s="56">
        <v>45716</v>
      </c>
      <c r="O1011" t="s">
        <v>1119</v>
      </c>
    </row>
    <row r="1012" spans="2:15">
      <c r="B1012">
        <v>101284</v>
      </c>
      <c r="C1012" t="s">
        <v>669</v>
      </c>
      <c r="D1012" t="s">
        <v>2637</v>
      </c>
      <c r="E1012" s="52" t="s">
        <v>16</v>
      </c>
      <c r="F1012" t="s">
        <v>2090</v>
      </c>
      <c r="G1012" s="62">
        <v>45870</v>
      </c>
      <c r="H1012" s="62">
        <v>45746</v>
      </c>
      <c r="I1012">
        <v>124</v>
      </c>
      <c r="J1012" t="s">
        <v>18</v>
      </c>
      <c r="K1012" t="s">
        <v>898</v>
      </c>
      <c r="L1012" s="67">
        <v>18982269</v>
      </c>
      <c r="M1012" t="s">
        <v>2638</v>
      </c>
      <c r="N1012">
        <v>45716</v>
      </c>
      <c r="O1012" t="s">
        <v>898</v>
      </c>
    </row>
    <row r="1013" spans="2:15">
      <c r="B1013">
        <v>101284</v>
      </c>
      <c r="C1013" t="s">
        <v>669</v>
      </c>
      <c r="D1013" t="s">
        <v>2639</v>
      </c>
      <c r="E1013" s="52" t="s">
        <v>16</v>
      </c>
      <c r="F1013" t="s">
        <v>2090</v>
      </c>
      <c r="G1013" s="62">
        <v>45870</v>
      </c>
      <c r="H1013" s="62">
        <v>45777</v>
      </c>
      <c r="I1013">
        <v>93</v>
      </c>
      <c r="J1013" t="s">
        <v>18</v>
      </c>
      <c r="K1013" t="s">
        <v>2333</v>
      </c>
      <c r="L1013" s="67">
        <v>20230448</v>
      </c>
      <c r="M1013" t="s">
        <v>2640</v>
      </c>
      <c r="N1013">
        <v>45747</v>
      </c>
      <c r="O1013" t="s">
        <v>2333</v>
      </c>
    </row>
    <row r="1014" spans="2:15">
      <c r="B1014">
        <v>100001</v>
      </c>
      <c r="C1014" t="s">
        <v>230</v>
      </c>
      <c r="D1014" t="s">
        <v>2641</v>
      </c>
      <c r="E1014" t="s">
        <v>16</v>
      </c>
      <c r="F1014" t="s">
        <v>2090</v>
      </c>
      <c r="G1014" s="56">
        <v>45873</v>
      </c>
      <c r="H1014" s="56">
        <v>45868</v>
      </c>
      <c r="I1014" s="57">
        <v>5</v>
      </c>
      <c r="J1014" t="s">
        <v>18</v>
      </c>
      <c r="K1014" t="s">
        <v>2642</v>
      </c>
      <c r="L1014" s="70">
        <v>10012452</v>
      </c>
      <c r="M1014" t="s">
        <v>2643</v>
      </c>
      <c r="N1014" s="56">
        <v>45838</v>
      </c>
      <c r="O1014" t="s">
        <v>2642</v>
      </c>
    </row>
    <row r="1015" spans="2:15">
      <c r="B1015">
        <v>101798</v>
      </c>
      <c r="C1015" t="s">
        <v>641</v>
      </c>
      <c r="D1015" t="s">
        <v>2644</v>
      </c>
      <c r="E1015" s="52" t="s">
        <v>16</v>
      </c>
      <c r="F1015" t="s">
        <v>2645</v>
      </c>
      <c r="G1015" s="62">
        <v>45875</v>
      </c>
      <c r="H1015" s="62">
        <v>45869</v>
      </c>
      <c r="I1015">
        <v>5</v>
      </c>
      <c r="J1015" t="s">
        <v>18</v>
      </c>
      <c r="K1015" t="s">
        <v>588</v>
      </c>
      <c r="L1015" s="67">
        <v>438255593</v>
      </c>
      <c r="M1015" t="s">
        <v>2646</v>
      </c>
      <c r="N1015">
        <v>45839</v>
      </c>
      <c r="O1015" t="s">
        <v>588</v>
      </c>
    </row>
    <row r="1016" spans="2:15">
      <c r="B1016">
        <v>100014</v>
      </c>
      <c r="C1016" t="s">
        <v>1511</v>
      </c>
      <c r="D1016" t="s">
        <v>2647</v>
      </c>
      <c r="E1016" t="s">
        <v>35</v>
      </c>
      <c r="F1016" t="s">
        <v>2321</v>
      </c>
      <c r="G1016" s="56">
        <v>45875</v>
      </c>
      <c r="H1016" s="56">
        <v>45875</v>
      </c>
      <c r="I1016" s="57">
        <v>0</v>
      </c>
      <c r="J1016" t="s">
        <v>18</v>
      </c>
      <c r="K1016" t="s">
        <v>2648</v>
      </c>
      <c r="L1016" s="70">
        <v>6000000000</v>
      </c>
      <c r="M1016" t="s">
        <v>2323</v>
      </c>
      <c r="N1016" s="56">
        <v>45875</v>
      </c>
      <c r="O1016" t="s">
        <v>2324</v>
      </c>
    </row>
    <row r="1017" spans="2:15">
      <c r="B1017">
        <v>100014</v>
      </c>
      <c r="C1017" t="s">
        <v>1511</v>
      </c>
      <c r="D1017" t="s">
        <v>2648</v>
      </c>
      <c r="E1017" t="s">
        <v>35</v>
      </c>
      <c r="F1017" t="s">
        <v>2321</v>
      </c>
      <c r="G1017" s="56">
        <v>45875</v>
      </c>
      <c r="H1017" s="56">
        <v>45862</v>
      </c>
      <c r="I1017" s="57">
        <v>13</v>
      </c>
      <c r="J1017" t="s">
        <v>18</v>
      </c>
      <c r="K1017" t="s">
        <v>2458</v>
      </c>
      <c r="L1017" s="70">
        <v>9000000000</v>
      </c>
      <c r="M1017" t="s">
        <v>2323</v>
      </c>
      <c r="N1017" s="56">
        <v>45862</v>
      </c>
      <c r="O1017" t="s">
        <v>2324</v>
      </c>
    </row>
    <row r="1018" spans="2:15">
      <c r="B1018">
        <v>100013</v>
      </c>
      <c r="C1018" t="s">
        <v>1390</v>
      </c>
      <c r="D1018" t="s">
        <v>2649</v>
      </c>
      <c r="E1018" t="s">
        <v>35</v>
      </c>
      <c r="F1018" t="s">
        <v>2460</v>
      </c>
      <c r="G1018" s="56">
        <v>45875</v>
      </c>
      <c r="H1018" s="56">
        <v>45868</v>
      </c>
      <c r="I1018" s="57">
        <v>7</v>
      </c>
      <c r="J1018" t="s">
        <v>18</v>
      </c>
      <c r="K1018" t="s">
        <v>2533</v>
      </c>
      <c r="L1018" s="70">
        <v>10000000000</v>
      </c>
      <c r="M1018" t="s">
        <v>2534</v>
      </c>
      <c r="N1018" s="56">
        <v>45868</v>
      </c>
      <c r="O1018" t="s">
        <v>1652</v>
      </c>
    </row>
    <row r="1019" spans="2:15">
      <c r="B1019">
        <v>100797</v>
      </c>
      <c r="C1019" t="s">
        <v>70</v>
      </c>
      <c r="D1019" t="s">
        <v>2650</v>
      </c>
      <c r="E1019" s="52" t="s">
        <v>16</v>
      </c>
      <c r="F1019" t="s">
        <v>2090</v>
      </c>
      <c r="G1019" s="62">
        <v>45876</v>
      </c>
      <c r="H1019" s="62">
        <v>45868</v>
      </c>
      <c r="I1019">
        <v>8</v>
      </c>
      <c r="J1019" t="s">
        <v>18</v>
      </c>
      <c r="K1019" t="s">
        <v>2651</v>
      </c>
      <c r="L1019" s="67">
        <v>19832279</v>
      </c>
      <c r="M1019" t="s">
        <v>2652</v>
      </c>
      <c r="N1019">
        <v>45838</v>
      </c>
      <c r="O1019" t="s">
        <v>2651</v>
      </c>
    </row>
    <row r="1020" spans="2:15">
      <c r="B1020">
        <v>100137</v>
      </c>
      <c r="C1020" t="s">
        <v>33</v>
      </c>
      <c r="D1020" t="s">
        <v>2653</v>
      </c>
      <c r="E1020" t="s">
        <v>35</v>
      </c>
      <c r="G1020" s="56">
        <v>45876</v>
      </c>
      <c r="H1020" s="56">
        <v>45868</v>
      </c>
      <c r="I1020" s="57">
        <v>8</v>
      </c>
      <c r="J1020" t="s">
        <v>18</v>
      </c>
      <c r="K1020" t="s">
        <v>2530</v>
      </c>
      <c r="L1020" s="70">
        <v>5000000000</v>
      </c>
      <c r="M1020" t="s">
        <v>2654</v>
      </c>
      <c r="N1020" s="56">
        <v>45868</v>
      </c>
      <c r="O1020" t="s">
        <v>39</v>
      </c>
    </row>
    <row r="1021" spans="2:15">
      <c r="B1021">
        <v>100014</v>
      </c>
      <c r="C1021" t="s">
        <v>1511</v>
      </c>
      <c r="D1021" t="s">
        <v>2655</v>
      </c>
      <c r="E1021" t="s">
        <v>35</v>
      </c>
      <c r="F1021" t="s">
        <v>2321</v>
      </c>
      <c r="G1021" s="56">
        <v>45876</v>
      </c>
      <c r="H1021" s="56">
        <v>45875</v>
      </c>
      <c r="I1021" s="57">
        <v>1</v>
      </c>
      <c r="J1021" t="s">
        <v>18</v>
      </c>
      <c r="K1021" t="s">
        <v>2647</v>
      </c>
      <c r="L1021" s="70">
        <v>10000000000</v>
      </c>
      <c r="M1021" t="s">
        <v>2323</v>
      </c>
      <c r="N1021" s="56">
        <v>45875</v>
      </c>
      <c r="O1021" t="s">
        <v>2324</v>
      </c>
    </row>
    <row r="1022" spans="2:15">
      <c r="B1022">
        <v>100126</v>
      </c>
      <c r="C1022" t="s">
        <v>103</v>
      </c>
      <c r="D1022" t="s">
        <v>2656</v>
      </c>
      <c r="E1022" s="52" t="s">
        <v>117</v>
      </c>
      <c r="F1022" t="s">
        <v>2657</v>
      </c>
      <c r="G1022" s="62">
        <v>45877</v>
      </c>
      <c r="H1022" s="62">
        <v>45746</v>
      </c>
      <c r="I1022">
        <v>127</v>
      </c>
      <c r="J1022" t="s">
        <v>18</v>
      </c>
      <c r="K1022" t="s">
        <v>1591</v>
      </c>
      <c r="L1022" s="67">
        <v>3184980</v>
      </c>
      <c r="M1022" t="s">
        <v>2657</v>
      </c>
      <c r="N1022">
        <v>45716</v>
      </c>
      <c r="O1022" t="s">
        <v>1591</v>
      </c>
    </row>
    <row r="1023" spans="2:15">
      <c r="B1023">
        <v>100147</v>
      </c>
      <c r="C1023" t="s">
        <v>159</v>
      </c>
      <c r="D1023" t="s">
        <v>2658</v>
      </c>
      <c r="E1023" s="52" t="s">
        <v>117</v>
      </c>
      <c r="F1023" t="s">
        <v>2659</v>
      </c>
      <c r="G1023" s="62">
        <v>45877</v>
      </c>
      <c r="H1023" s="62">
        <v>45868</v>
      </c>
      <c r="I1023">
        <v>5</v>
      </c>
      <c r="J1023" t="s">
        <v>18</v>
      </c>
      <c r="K1023" t="s">
        <v>2660</v>
      </c>
      <c r="L1023" s="67">
        <v>15063477</v>
      </c>
      <c r="M1023" t="s">
        <v>163</v>
      </c>
      <c r="N1023">
        <v>45838</v>
      </c>
      <c r="O1023" t="s">
        <v>2660</v>
      </c>
    </row>
    <row r="1024" spans="2:15">
      <c r="B1024">
        <v>100126</v>
      </c>
      <c r="C1024" t="s">
        <v>103</v>
      </c>
      <c r="D1024" t="s">
        <v>2656</v>
      </c>
      <c r="E1024" s="52" t="s">
        <v>117</v>
      </c>
      <c r="F1024" t="s">
        <v>2657</v>
      </c>
      <c r="G1024" s="62">
        <v>45877</v>
      </c>
      <c r="H1024" s="62">
        <v>45746</v>
      </c>
      <c r="I1024">
        <v>127</v>
      </c>
      <c r="J1024" t="s">
        <v>18</v>
      </c>
      <c r="K1024" t="s">
        <v>2102</v>
      </c>
      <c r="L1024" s="67">
        <v>37254129</v>
      </c>
      <c r="M1024" t="s">
        <v>106</v>
      </c>
      <c r="N1024">
        <v>45716</v>
      </c>
      <c r="O1024" t="s">
        <v>2102</v>
      </c>
    </row>
    <row r="1025" spans="2:15">
      <c r="B1025">
        <v>100147</v>
      </c>
      <c r="C1025" t="s">
        <v>159</v>
      </c>
      <c r="D1025" t="s">
        <v>2658</v>
      </c>
      <c r="E1025" s="52" t="s">
        <v>117</v>
      </c>
      <c r="F1025" t="s">
        <v>2659</v>
      </c>
      <c r="G1025" s="62">
        <v>45877</v>
      </c>
      <c r="H1025" s="62">
        <v>45868</v>
      </c>
      <c r="I1025">
        <v>5</v>
      </c>
      <c r="J1025" t="s">
        <v>18</v>
      </c>
      <c r="K1025" t="s">
        <v>1140</v>
      </c>
      <c r="L1025" s="67">
        <v>68989830</v>
      </c>
      <c r="M1025" t="s">
        <v>2487</v>
      </c>
      <c r="N1025">
        <v>45838</v>
      </c>
      <c r="O1025" t="s">
        <v>1140</v>
      </c>
    </row>
    <row r="1026" spans="2:15">
      <c r="B1026">
        <v>101840</v>
      </c>
      <c r="C1026" t="s">
        <v>2661</v>
      </c>
      <c r="D1026" t="s">
        <v>2662</v>
      </c>
      <c r="E1026" s="52" t="s">
        <v>117</v>
      </c>
      <c r="F1026" t="s">
        <v>399</v>
      </c>
      <c r="G1026" s="62">
        <v>45877</v>
      </c>
      <c r="H1026" s="62">
        <v>45877</v>
      </c>
      <c r="I1026">
        <v>-1</v>
      </c>
      <c r="J1026" t="s">
        <v>18</v>
      </c>
      <c r="K1026" t="s">
        <v>2265</v>
      </c>
      <c r="L1026" s="67">
        <v>71589276</v>
      </c>
      <c r="M1026" t="s">
        <v>2663</v>
      </c>
      <c r="N1026">
        <v>45877</v>
      </c>
      <c r="O1026" t="s">
        <v>2265</v>
      </c>
    </row>
    <row r="1027" spans="2:15">
      <c r="B1027">
        <v>101083</v>
      </c>
      <c r="C1027" t="s">
        <v>14</v>
      </c>
      <c r="D1027" t="s">
        <v>2664</v>
      </c>
      <c r="E1027" s="52" t="s">
        <v>16</v>
      </c>
      <c r="F1027" t="s">
        <v>2090</v>
      </c>
      <c r="G1027" s="62">
        <v>45878</v>
      </c>
      <c r="H1027" s="62">
        <v>45899</v>
      </c>
      <c r="I1027">
        <v>-21</v>
      </c>
      <c r="J1027" t="s">
        <v>18</v>
      </c>
      <c r="K1027" t="s">
        <v>2665</v>
      </c>
      <c r="L1027" s="67">
        <v>9206784</v>
      </c>
      <c r="M1027" t="s">
        <v>2666</v>
      </c>
      <c r="N1027">
        <v>45869</v>
      </c>
      <c r="O1027" t="s">
        <v>2665</v>
      </c>
    </row>
    <row r="1028" spans="2:15">
      <c r="B1028">
        <v>101083</v>
      </c>
      <c r="C1028" t="s">
        <v>14</v>
      </c>
      <c r="D1028" t="s">
        <v>2667</v>
      </c>
      <c r="E1028" s="52" t="s">
        <v>16</v>
      </c>
      <c r="F1028" t="s">
        <v>2090</v>
      </c>
      <c r="G1028" s="62">
        <v>45878</v>
      </c>
      <c r="H1028" s="62">
        <v>45868</v>
      </c>
      <c r="I1028">
        <v>10</v>
      </c>
      <c r="J1028" t="s">
        <v>18</v>
      </c>
      <c r="K1028" t="s">
        <v>2668</v>
      </c>
      <c r="L1028" s="67">
        <v>32631336</v>
      </c>
      <c r="M1028" t="s">
        <v>20</v>
      </c>
      <c r="N1028">
        <v>45838</v>
      </c>
      <c r="O1028" t="s">
        <v>2668</v>
      </c>
    </row>
    <row r="1029" spans="2:15">
      <c r="B1029">
        <v>100672</v>
      </c>
      <c r="C1029" t="s">
        <v>144</v>
      </c>
      <c r="D1029" t="s">
        <v>2669</v>
      </c>
      <c r="E1029" s="52" t="s">
        <v>117</v>
      </c>
      <c r="F1029" t="s">
        <v>106</v>
      </c>
      <c r="G1029" s="62">
        <v>45880</v>
      </c>
      <c r="H1029" s="62">
        <v>45804</v>
      </c>
      <c r="I1029">
        <v>44</v>
      </c>
      <c r="J1029" t="s">
        <v>18</v>
      </c>
      <c r="K1029" t="s">
        <v>1989</v>
      </c>
      <c r="L1029" s="67">
        <v>10000000</v>
      </c>
      <c r="M1029" t="s">
        <v>911</v>
      </c>
      <c r="N1029">
        <v>45804</v>
      </c>
      <c r="O1029" t="s">
        <v>149</v>
      </c>
    </row>
    <row r="1030" spans="2:15">
      <c r="B1030">
        <v>100126</v>
      </c>
      <c r="C1030" t="s">
        <v>103</v>
      </c>
      <c r="D1030" t="s">
        <v>2670</v>
      </c>
      <c r="E1030" s="52" t="s">
        <v>117</v>
      </c>
      <c r="F1030" t="s">
        <v>2671</v>
      </c>
      <c r="G1030" s="62">
        <v>45880</v>
      </c>
      <c r="H1030" s="62">
        <v>45777</v>
      </c>
      <c r="I1030">
        <v>103</v>
      </c>
      <c r="J1030" t="s">
        <v>18</v>
      </c>
      <c r="K1030" t="s">
        <v>939</v>
      </c>
      <c r="L1030" s="67">
        <v>19350661</v>
      </c>
      <c r="M1030" t="s">
        <v>106</v>
      </c>
      <c r="N1030">
        <v>45747</v>
      </c>
      <c r="O1030" t="s">
        <v>939</v>
      </c>
    </row>
    <row r="1031" spans="2:15">
      <c r="B1031">
        <v>100013</v>
      </c>
      <c r="C1031" t="s">
        <v>1390</v>
      </c>
      <c r="D1031" t="s">
        <v>2672</v>
      </c>
      <c r="E1031" t="s">
        <v>35</v>
      </c>
      <c r="F1031" t="s">
        <v>2673</v>
      </c>
      <c r="G1031" s="56">
        <v>45880</v>
      </c>
      <c r="H1031" s="56">
        <v>45875</v>
      </c>
      <c r="I1031" s="57">
        <v>5</v>
      </c>
      <c r="J1031" t="s">
        <v>18</v>
      </c>
      <c r="K1031" t="s">
        <v>2649</v>
      </c>
      <c r="L1031" s="70">
        <v>10000000000</v>
      </c>
      <c r="M1031" t="s">
        <v>2534</v>
      </c>
      <c r="N1031" s="56">
        <v>45875</v>
      </c>
      <c r="O1031" t="s">
        <v>1652</v>
      </c>
    </row>
    <row r="1032" spans="2:15">
      <c r="B1032">
        <v>100014</v>
      </c>
      <c r="C1032" t="s">
        <v>1511</v>
      </c>
      <c r="D1032" t="s">
        <v>2674</v>
      </c>
      <c r="E1032" t="s">
        <v>35</v>
      </c>
      <c r="F1032" t="s">
        <v>1513</v>
      </c>
      <c r="G1032" s="56">
        <v>45880</v>
      </c>
      <c r="H1032" s="56">
        <v>45876</v>
      </c>
      <c r="I1032" s="57">
        <v>4</v>
      </c>
      <c r="J1032" t="s">
        <v>18</v>
      </c>
      <c r="K1032" t="s">
        <v>2655</v>
      </c>
      <c r="L1032" s="70">
        <v>10000000000</v>
      </c>
      <c r="M1032" t="s">
        <v>2534</v>
      </c>
      <c r="N1032" s="56">
        <v>45876</v>
      </c>
      <c r="O1032" t="s">
        <v>2324</v>
      </c>
    </row>
    <row r="1033" spans="2:15">
      <c r="B1033">
        <v>100031</v>
      </c>
      <c r="C1033" t="s">
        <v>321</v>
      </c>
      <c r="D1033" t="s">
        <v>2675</v>
      </c>
      <c r="E1033" t="s">
        <v>117</v>
      </c>
      <c r="F1033" t="s">
        <v>2676</v>
      </c>
      <c r="G1033" s="56">
        <v>45883</v>
      </c>
      <c r="H1033" s="56">
        <v>45899</v>
      </c>
      <c r="I1033" s="57">
        <v>-49</v>
      </c>
      <c r="J1033" t="s">
        <v>18</v>
      </c>
      <c r="K1033" t="s">
        <v>2677</v>
      </c>
      <c r="L1033" s="70">
        <v>39390</v>
      </c>
      <c r="M1033" t="s">
        <v>2678</v>
      </c>
      <c r="N1033" s="56">
        <v>45869</v>
      </c>
      <c r="O1033" t="s">
        <v>2677</v>
      </c>
    </row>
    <row r="1034" spans="2:15">
      <c r="B1034">
        <v>100031</v>
      </c>
      <c r="C1034" t="s">
        <v>321</v>
      </c>
      <c r="D1034" t="s">
        <v>2679</v>
      </c>
      <c r="E1034" s="52" t="s">
        <v>117</v>
      </c>
      <c r="F1034" t="s">
        <v>2680</v>
      </c>
      <c r="G1034" s="62">
        <v>45883</v>
      </c>
      <c r="H1034" s="62">
        <v>45899</v>
      </c>
      <c r="I1034">
        <v>-49</v>
      </c>
      <c r="J1034" t="s">
        <v>18</v>
      </c>
      <c r="K1034" t="s">
        <v>1058</v>
      </c>
      <c r="L1034" s="67">
        <v>188077</v>
      </c>
      <c r="M1034" t="s">
        <v>2680</v>
      </c>
      <c r="N1034">
        <v>45869</v>
      </c>
      <c r="O1034" t="s">
        <v>1058</v>
      </c>
    </row>
    <row r="1035" spans="2:15">
      <c r="B1035">
        <v>100031</v>
      </c>
      <c r="C1035" t="s">
        <v>321</v>
      </c>
      <c r="D1035" t="s">
        <v>2675</v>
      </c>
      <c r="E1035" t="s">
        <v>117</v>
      </c>
      <c r="F1035" t="s">
        <v>2676</v>
      </c>
      <c r="G1035" s="56">
        <v>45883</v>
      </c>
      <c r="H1035" s="56">
        <v>45899</v>
      </c>
      <c r="I1035" s="57">
        <v>-49</v>
      </c>
      <c r="J1035" t="s">
        <v>18</v>
      </c>
      <c r="K1035" t="s">
        <v>605</v>
      </c>
      <c r="L1035" s="70">
        <v>941600</v>
      </c>
      <c r="M1035" t="s">
        <v>2681</v>
      </c>
      <c r="N1035" s="56">
        <v>45869</v>
      </c>
      <c r="O1035" t="s">
        <v>605</v>
      </c>
    </row>
    <row r="1036" spans="2:15">
      <c r="B1036">
        <v>101691</v>
      </c>
      <c r="C1036" t="s">
        <v>95</v>
      </c>
      <c r="D1036" t="s">
        <v>2682</v>
      </c>
      <c r="E1036" s="52" t="s">
        <v>16</v>
      </c>
      <c r="F1036" t="s">
        <v>2090</v>
      </c>
      <c r="G1036" s="62">
        <v>45883</v>
      </c>
      <c r="H1036" s="62">
        <v>45899</v>
      </c>
      <c r="I1036">
        <v>-16</v>
      </c>
      <c r="J1036" t="s">
        <v>18</v>
      </c>
      <c r="K1036" t="s">
        <v>2683</v>
      </c>
      <c r="L1036" s="67">
        <v>4459536</v>
      </c>
      <c r="M1036" t="s">
        <v>2406</v>
      </c>
      <c r="N1036">
        <v>45869</v>
      </c>
      <c r="O1036" t="s">
        <v>2683</v>
      </c>
    </row>
    <row r="1037" spans="2:15">
      <c r="B1037">
        <v>100007</v>
      </c>
      <c r="C1037" t="s">
        <v>449</v>
      </c>
      <c r="D1037" t="s">
        <v>2684</v>
      </c>
      <c r="E1037" t="s">
        <v>117</v>
      </c>
      <c r="F1037" t="s">
        <v>2685</v>
      </c>
      <c r="G1037" s="56">
        <v>45883</v>
      </c>
      <c r="H1037" s="56">
        <v>45868</v>
      </c>
      <c r="I1037" s="57">
        <v>-17</v>
      </c>
      <c r="J1037" t="s">
        <v>18</v>
      </c>
      <c r="K1037" t="s">
        <v>2022</v>
      </c>
      <c r="L1037" s="70">
        <v>28795000</v>
      </c>
      <c r="M1037" t="s">
        <v>2685</v>
      </c>
      <c r="N1037" s="56">
        <v>45838</v>
      </c>
      <c r="O1037" t="s">
        <v>2022</v>
      </c>
    </row>
    <row r="1038" spans="2:15">
      <c r="B1038">
        <v>100004</v>
      </c>
      <c r="C1038" t="s">
        <v>673</v>
      </c>
      <c r="D1038" t="s">
        <v>2686</v>
      </c>
      <c r="E1038" t="s">
        <v>16</v>
      </c>
      <c r="F1038" t="s">
        <v>2090</v>
      </c>
      <c r="G1038" s="56">
        <v>45884</v>
      </c>
      <c r="H1038" s="56">
        <v>45807</v>
      </c>
      <c r="I1038" s="57">
        <v>77</v>
      </c>
      <c r="J1038" t="s">
        <v>18</v>
      </c>
      <c r="K1038" t="s">
        <v>1082</v>
      </c>
      <c r="L1038" s="70">
        <v>5745612</v>
      </c>
      <c r="M1038" t="s">
        <v>2687</v>
      </c>
      <c r="N1038" s="56">
        <v>45777</v>
      </c>
      <c r="O1038" t="s">
        <v>1082</v>
      </c>
    </row>
    <row r="1039" spans="2:15">
      <c r="B1039">
        <v>101082</v>
      </c>
      <c r="C1039" t="s">
        <v>61</v>
      </c>
      <c r="D1039" t="s">
        <v>2688</v>
      </c>
      <c r="E1039" s="52" t="s">
        <v>42</v>
      </c>
      <c r="F1039" t="s">
        <v>61</v>
      </c>
      <c r="G1039" s="62">
        <v>45888</v>
      </c>
      <c r="H1039" s="62">
        <v>45777</v>
      </c>
      <c r="I1039">
        <v>111</v>
      </c>
      <c r="J1039" t="s">
        <v>18</v>
      </c>
      <c r="K1039" t="s">
        <v>2160</v>
      </c>
      <c r="L1039" s="67">
        <v>3460980</v>
      </c>
      <c r="M1039" t="s">
        <v>2689</v>
      </c>
      <c r="N1039">
        <v>45747</v>
      </c>
      <c r="O1039" t="s">
        <v>2160</v>
      </c>
    </row>
    <row r="1040" spans="2:15">
      <c r="B1040">
        <v>101082</v>
      </c>
      <c r="C1040" t="s">
        <v>61</v>
      </c>
      <c r="D1040" t="s">
        <v>2688</v>
      </c>
      <c r="E1040" s="52" t="s">
        <v>42</v>
      </c>
      <c r="F1040" t="s">
        <v>61</v>
      </c>
      <c r="G1040" s="62">
        <v>45888</v>
      </c>
      <c r="H1040" s="62">
        <v>45777</v>
      </c>
      <c r="I1040">
        <v>111</v>
      </c>
      <c r="J1040" t="s">
        <v>18</v>
      </c>
      <c r="K1040" t="s">
        <v>2162</v>
      </c>
      <c r="L1040" s="67">
        <v>8575416</v>
      </c>
      <c r="M1040" t="s">
        <v>2334</v>
      </c>
      <c r="N1040">
        <v>45747</v>
      </c>
      <c r="O1040" t="s">
        <v>2162</v>
      </c>
    </row>
    <row r="1041" spans="2:15">
      <c r="B1041">
        <v>101082</v>
      </c>
      <c r="C1041" t="s">
        <v>61</v>
      </c>
      <c r="D1041" t="s">
        <v>2688</v>
      </c>
      <c r="E1041" s="52" t="s">
        <v>42</v>
      </c>
      <c r="F1041" t="s">
        <v>61</v>
      </c>
      <c r="G1041" s="62">
        <v>45888</v>
      </c>
      <c r="H1041" s="62">
        <v>45777</v>
      </c>
      <c r="I1041">
        <v>111</v>
      </c>
      <c r="J1041" t="s">
        <v>18</v>
      </c>
      <c r="K1041" t="s">
        <v>2690</v>
      </c>
      <c r="L1041" s="67">
        <v>10661550</v>
      </c>
      <c r="M1041" t="s">
        <v>2691</v>
      </c>
      <c r="N1041">
        <v>45747</v>
      </c>
      <c r="O1041" t="s">
        <v>2690</v>
      </c>
    </row>
    <row r="1042" spans="2:15">
      <c r="B1042">
        <v>101082</v>
      </c>
      <c r="C1042" t="s">
        <v>61</v>
      </c>
      <c r="D1042" t="s">
        <v>2688</v>
      </c>
      <c r="E1042" s="52" t="s">
        <v>42</v>
      </c>
      <c r="F1042" t="s">
        <v>61</v>
      </c>
      <c r="G1042" s="62">
        <v>45888</v>
      </c>
      <c r="H1042" s="62">
        <v>45777</v>
      </c>
      <c r="I1042">
        <v>111</v>
      </c>
      <c r="J1042" t="s">
        <v>18</v>
      </c>
      <c r="K1042" t="s">
        <v>195</v>
      </c>
      <c r="L1042" s="67">
        <v>25121964</v>
      </c>
      <c r="M1042" t="s">
        <v>2692</v>
      </c>
      <c r="N1042">
        <v>45747</v>
      </c>
      <c r="O1042" t="s">
        <v>195</v>
      </c>
    </row>
    <row r="1043" spans="2:15">
      <c r="B1043">
        <v>101082</v>
      </c>
      <c r="C1043" t="s">
        <v>61</v>
      </c>
      <c r="D1043" t="s">
        <v>2688</v>
      </c>
      <c r="E1043" s="52" t="s">
        <v>42</v>
      </c>
      <c r="F1043" t="s">
        <v>61</v>
      </c>
      <c r="G1043" s="62">
        <v>45888</v>
      </c>
      <c r="H1043" s="62">
        <v>45746</v>
      </c>
      <c r="I1043">
        <v>142</v>
      </c>
      <c r="J1043" t="s">
        <v>18</v>
      </c>
      <c r="K1043" t="s">
        <v>1525</v>
      </c>
      <c r="L1043" s="67">
        <v>28010850</v>
      </c>
      <c r="M1043" t="s">
        <v>2693</v>
      </c>
      <c r="N1043">
        <v>45716</v>
      </c>
      <c r="O1043" t="s">
        <v>1525</v>
      </c>
    </row>
    <row r="1044" spans="2:15">
      <c r="B1044">
        <v>101398</v>
      </c>
      <c r="C1044" t="s">
        <v>413</v>
      </c>
      <c r="D1044" t="s">
        <v>2694</v>
      </c>
      <c r="E1044" s="52" t="s">
        <v>117</v>
      </c>
      <c r="F1044" t="s">
        <v>2695</v>
      </c>
      <c r="G1044" s="62">
        <v>45888</v>
      </c>
      <c r="H1044" s="62">
        <v>45687</v>
      </c>
      <c r="I1044">
        <v>197</v>
      </c>
      <c r="J1044" t="s">
        <v>18</v>
      </c>
      <c r="K1044" t="s">
        <v>2696</v>
      </c>
      <c r="L1044" s="67">
        <v>28388680</v>
      </c>
      <c r="M1044" t="s">
        <v>2697</v>
      </c>
      <c r="N1044">
        <v>45657</v>
      </c>
      <c r="O1044" t="s">
        <v>2696</v>
      </c>
    </row>
    <row r="1045" spans="2:15">
      <c r="B1045">
        <v>101398</v>
      </c>
      <c r="C1045" t="s">
        <v>413</v>
      </c>
      <c r="D1045" t="s">
        <v>2694</v>
      </c>
      <c r="E1045" s="52" t="s">
        <v>117</v>
      </c>
      <c r="F1045" t="s">
        <v>2695</v>
      </c>
      <c r="G1045" s="62">
        <v>45888</v>
      </c>
      <c r="H1045" s="62">
        <v>45626</v>
      </c>
      <c r="I1045">
        <v>258</v>
      </c>
      <c r="J1045" t="s">
        <v>18</v>
      </c>
      <c r="K1045" t="s">
        <v>377</v>
      </c>
      <c r="L1045" s="67">
        <v>28388680</v>
      </c>
      <c r="M1045" t="s">
        <v>2698</v>
      </c>
      <c r="N1045">
        <v>45596</v>
      </c>
      <c r="O1045" t="s">
        <v>377</v>
      </c>
    </row>
    <row r="1046" spans="2:15">
      <c r="B1046">
        <v>101398</v>
      </c>
      <c r="C1046" t="s">
        <v>413</v>
      </c>
      <c r="D1046" t="s">
        <v>2694</v>
      </c>
      <c r="E1046" s="52" t="s">
        <v>117</v>
      </c>
      <c r="F1046" t="s">
        <v>2695</v>
      </c>
      <c r="G1046" s="62">
        <v>45888</v>
      </c>
      <c r="H1046" s="62">
        <v>45746</v>
      </c>
      <c r="I1046">
        <v>138</v>
      </c>
      <c r="J1046" t="s">
        <v>18</v>
      </c>
      <c r="K1046" t="s">
        <v>880</v>
      </c>
      <c r="L1046" s="67">
        <v>28393680</v>
      </c>
      <c r="M1046" t="s">
        <v>2699</v>
      </c>
      <c r="N1046">
        <v>45716</v>
      </c>
      <c r="O1046" t="s">
        <v>880</v>
      </c>
    </row>
    <row r="1047" spans="2:15">
      <c r="B1047">
        <v>101398</v>
      </c>
      <c r="C1047" t="s">
        <v>413</v>
      </c>
      <c r="D1047" t="s">
        <v>2694</v>
      </c>
      <c r="E1047" s="52" t="s">
        <v>117</v>
      </c>
      <c r="F1047" t="s">
        <v>2695</v>
      </c>
      <c r="G1047" s="62">
        <v>45888</v>
      </c>
      <c r="H1047" s="62">
        <v>45656</v>
      </c>
      <c r="I1047">
        <v>228</v>
      </c>
      <c r="J1047" t="s">
        <v>18</v>
      </c>
      <c r="K1047" t="s">
        <v>2700</v>
      </c>
      <c r="L1047" s="67">
        <v>28458148</v>
      </c>
      <c r="M1047" t="s">
        <v>2701</v>
      </c>
      <c r="N1047">
        <v>45626</v>
      </c>
      <c r="O1047" t="s">
        <v>2700</v>
      </c>
    </row>
    <row r="1048" spans="2:15">
      <c r="B1048">
        <v>101398</v>
      </c>
      <c r="C1048" t="s">
        <v>413</v>
      </c>
      <c r="D1048" t="s">
        <v>2694</v>
      </c>
      <c r="E1048" s="52" t="s">
        <v>117</v>
      </c>
      <c r="F1048" t="s">
        <v>2695</v>
      </c>
      <c r="G1048" s="62">
        <v>45888</v>
      </c>
      <c r="H1048" s="62">
        <v>45718</v>
      </c>
      <c r="I1048">
        <v>166</v>
      </c>
      <c r="J1048" t="s">
        <v>18</v>
      </c>
      <c r="K1048" t="s">
        <v>300</v>
      </c>
      <c r="L1048" s="67">
        <v>28458148</v>
      </c>
      <c r="M1048" t="s">
        <v>2702</v>
      </c>
      <c r="N1048">
        <v>45688</v>
      </c>
      <c r="O1048" t="s">
        <v>300</v>
      </c>
    </row>
    <row r="1049" spans="2:15">
      <c r="B1049">
        <v>101398</v>
      </c>
      <c r="C1049" t="s">
        <v>413</v>
      </c>
      <c r="D1049" t="s">
        <v>2694</v>
      </c>
      <c r="E1049" s="52" t="s">
        <v>117</v>
      </c>
      <c r="F1049" t="s">
        <v>2695</v>
      </c>
      <c r="G1049" s="62">
        <v>45888</v>
      </c>
      <c r="H1049" s="62">
        <v>45777</v>
      </c>
      <c r="I1049">
        <v>107</v>
      </c>
      <c r="J1049" t="s">
        <v>18</v>
      </c>
      <c r="K1049" t="s">
        <v>2703</v>
      </c>
      <c r="L1049" s="67">
        <v>28751351</v>
      </c>
      <c r="M1049" t="s">
        <v>2704</v>
      </c>
      <c r="N1049">
        <v>45747</v>
      </c>
      <c r="O1049" t="s">
        <v>2703</v>
      </c>
    </row>
    <row r="1050" spans="2:15">
      <c r="B1050">
        <v>101082</v>
      </c>
      <c r="C1050" t="s">
        <v>61</v>
      </c>
      <c r="D1050" t="s">
        <v>2688</v>
      </c>
      <c r="E1050" s="52" t="s">
        <v>42</v>
      </c>
      <c r="F1050" t="s">
        <v>61</v>
      </c>
      <c r="G1050" s="62">
        <v>45888</v>
      </c>
      <c r="H1050" s="62">
        <v>45777</v>
      </c>
      <c r="I1050">
        <v>111</v>
      </c>
      <c r="J1050" t="s">
        <v>18</v>
      </c>
      <c r="K1050" t="s">
        <v>2705</v>
      </c>
      <c r="L1050" s="67">
        <v>29339520</v>
      </c>
      <c r="M1050" t="s">
        <v>2706</v>
      </c>
      <c r="N1050">
        <v>45747</v>
      </c>
      <c r="O1050" t="s">
        <v>2705</v>
      </c>
    </row>
    <row r="1051" spans="2:15">
      <c r="B1051">
        <v>100144</v>
      </c>
      <c r="C1051" t="s">
        <v>108</v>
      </c>
      <c r="D1051" t="s">
        <v>2707</v>
      </c>
      <c r="E1051" t="s">
        <v>117</v>
      </c>
      <c r="F1051" t="s">
        <v>2349</v>
      </c>
      <c r="G1051" s="56">
        <v>45888</v>
      </c>
      <c r="H1051" s="56">
        <v>45848</v>
      </c>
      <c r="I1051" s="57">
        <v>36</v>
      </c>
      <c r="J1051" t="s">
        <v>18</v>
      </c>
      <c r="K1051" t="s">
        <v>2348</v>
      </c>
      <c r="L1051" s="70">
        <v>30553200</v>
      </c>
      <c r="M1051" t="s">
        <v>2349</v>
      </c>
      <c r="N1051" s="56">
        <v>45848</v>
      </c>
      <c r="O1051" t="s">
        <v>1239</v>
      </c>
    </row>
    <row r="1052" spans="2:15">
      <c r="B1052">
        <v>101082</v>
      </c>
      <c r="C1052" t="s">
        <v>61</v>
      </c>
      <c r="D1052" t="s">
        <v>2688</v>
      </c>
      <c r="E1052" s="52" t="s">
        <v>42</v>
      </c>
      <c r="F1052" t="s">
        <v>61</v>
      </c>
      <c r="G1052" s="62">
        <v>45888</v>
      </c>
      <c r="H1052" s="62">
        <v>45746</v>
      </c>
      <c r="I1052">
        <v>142</v>
      </c>
      <c r="J1052" t="s">
        <v>18</v>
      </c>
      <c r="K1052" t="s">
        <v>2708</v>
      </c>
      <c r="L1052" s="67">
        <v>44675280</v>
      </c>
      <c r="M1052" t="s">
        <v>2706</v>
      </c>
      <c r="N1052">
        <v>45716</v>
      </c>
      <c r="O1052" t="s">
        <v>2708</v>
      </c>
    </row>
    <row r="1053" spans="2:15">
      <c r="B1053">
        <v>101082</v>
      </c>
      <c r="C1053" t="s">
        <v>61</v>
      </c>
      <c r="D1053" t="s">
        <v>2688</v>
      </c>
      <c r="E1053" s="52" t="s">
        <v>42</v>
      </c>
      <c r="F1053" t="s">
        <v>61</v>
      </c>
      <c r="G1053" s="62">
        <v>45888</v>
      </c>
      <c r="H1053" s="62">
        <v>45746</v>
      </c>
      <c r="I1053">
        <v>142</v>
      </c>
      <c r="J1053" t="s">
        <v>18</v>
      </c>
      <c r="K1053" t="s">
        <v>1443</v>
      </c>
      <c r="L1053" s="67">
        <v>50138256</v>
      </c>
      <c r="M1053" t="s">
        <v>2692</v>
      </c>
      <c r="N1053">
        <v>45716</v>
      </c>
      <c r="O1053" t="s">
        <v>1443</v>
      </c>
    </row>
    <row r="1054" spans="2:15">
      <c r="B1054">
        <v>101082</v>
      </c>
      <c r="C1054" t="s">
        <v>61</v>
      </c>
      <c r="D1054" t="s">
        <v>2688</v>
      </c>
      <c r="E1054" s="52" t="s">
        <v>42</v>
      </c>
      <c r="F1054" t="s">
        <v>61</v>
      </c>
      <c r="G1054" s="62">
        <v>45888</v>
      </c>
      <c r="H1054" s="62">
        <v>45777</v>
      </c>
      <c r="I1054">
        <v>111</v>
      </c>
      <c r="J1054" t="s">
        <v>18</v>
      </c>
      <c r="K1054" t="s">
        <v>46</v>
      </c>
      <c r="L1054" s="67">
        <v>54917250</v>
      </c>
      <c r="M1054" t="s">
        <v>2344</v>
      </c>
      <c r="N1054">
        <v>45747</v>
      </c>
      <c r="O1054" t="s">
        <v>46</v>
      </c>
    </row>
    <row r="1055" spans="2:15">
      <c r="B1055">
        <v>101534</v>
      </c>
      <c r="C1055" t="s">
        <v>2709</v>
      </c>
      <c r="D1055" t="s">
        <v>2710</v>
      </c>
      <c r="E1055" s="52" t="s">
        <v>117</v>
      </c>
      <c r="F1055" t="s">
        <v>2711</v>
      </c>
      <c r="G1055" s="62">
        <v>45888</v>
      </c>
      <c r="H1055" s="62">
        <v>44772</v>
      </c>
      <c r="I1055">
        <v>1111</v>
      </c>
      <c r="J1055" t="s">
        <v>18</v>
      </c>
      <c r="K1055" t="s">
        <v>542</v>
      </c>
      <c r="L1055" s="67">
        <v>56407500</v>
      </c>
      <c r="M1055" t="s">
        <v>2712</v>
      </c>
      <c r="N1055">
        <v>44742</v>
      </c>
      <c r="O1055" t="s">
        <v>542</v>
      </c>
    </row>
    <row r="1056" spans="2:15">
      <c r="B1056">
        <v>101082</v>
      </c>
      <c r="C1056" t="s">
        <v>61</v>
      </c>
      <c r="D1056" t="s">
        <v>2688</v>
      </c>
      <c r="E1056" s="52" t="s">
        <v>42</v>
      </c>
      <c r="F1056" t="s">
        <v>61</v>
      </c>
      <c r="G1056" s="62">
        <v>45888</v>
      </c>
      <c r="H1056" s="62">
        <v>45746</v>
      </c>
      <c r="I1056">
        <v>142</v>
      </c>
      <c r="J1056" t="s">
        <v>18</v>
      </c>
      <c r="K1056" t="s">
        <v>2186</v>
      </c>
      <c r="L1056" s="67">
        <v>70519410</v>
      </c>
      <c r="M1056" t="s">
        <v>2713</v>
      </c>
      <c r="N1056">
        <v>45716</v>
      </c>
      <c r="O1056" t="s">
        <v>2186</v>
      </c>
    </row>
    <row r="1057" spans="2:15">
      <c r="B1057">
        <v>101082</v>
      </c>
      <c r="C1057" t="s">
        <v>61</v>
      </c>
      <c r="D1057" t="s">
        <v>2688</v>
      </c>
      <c r="E1057" s="52" t="s">
        <v>42</v>
      </c>
      <c r="F1057" t="s">
        <v>61</v>
      </c>
      <c r="G1057" s="62">
        <v>45888</v>
      </c>
      <c r="H1057" s="62">
        <v>45777</v>
      </c>
      <c r="I1057">
        <v>111</v>
      </c>
      <c r="J1057" t="s">
        <v>18</v>
      </c>
      <c r="K1057" t="s">
        <v>2714</v>
      </c>
      <c r="L1057" s="67">
        <v>79363890</v>
      </c>
      <c r="M1057" t="s">
        <v>2713</v>
      </c>
      <c r="N1057">
        <v>45747</v>
      </c>
      <c r="O1057" t="s">
        <v>2714</v>
      </c>
    </row>
    <row r="1058" spans="2:15">
      <c r="B1058">
        <v>101082</v>
      </c>
      <c r="C1058" t="s">
        <v>61</v>
      </c>
      <c r="D1058" t="s">
        <v>2688</v>
      </c>
      <c r="E1058" s="52" t="s">
        <v>42</v>
      </c>
      <c r="F1058" t="s">
        <v>61</v>
      </c>
      <c r="G1058" s="62">
        <v>45888</v>
      </c>
      <c r="H1058" s="62">
        <v>45746</v>
      </c>
      <c r="I1058">
        <v>142</v>
      </c>
      <c r="J1058" t="s">
        <v>18</v>
      </c>
      <c r="K1058" t="s">
        <v>2715</v>
      </c>
      <c r="L1058" s="67">
        <v>109029750</v>
      </c>
      <c r="M1058" t="s">
        <v>2344</v>
      </c>
      <c r="N1058">
        <v>45716</v>
      </c>
      <c r="O1058" t="s">
        <v>2715</v>
      </c>
    </row>
    <row r="1059" spans="2:15">
      <c r="B1059">
        <v>101398</v>
      </c>
      <c r="C1059" t="s">
        <v>413</v>
      </c>
      <c r="D1059" t="s">
        <v>2694</v>
      </c>
      <c r="E1059" s="52" t="s">
        <v>117</v>
      </c>
      <c r="F1059" t="s">
        <v>2695</v>
      </c>
      <c r="G1059" s="62">
        <v>45888</v>
      </c>
      <c r="H1059" s="62">
        <v>45687</v>
      </c>
      <c r="I1059">
        <v>197</v>
      </c>
      <c r="J1059" t="s">
        <v>18</v>
      </c>
      <c r="K1059" t="s">
        <v>433</v>
      </c>
      <c r="L1059" s="67">
        <v>148074584</v>
      </c>
      <c r="M1059" t="s">
        <v>2716</v>
      </c>
      <c r="N1059">
        <v>45657</v>
      </c>
      <c r="O1059" t="s">
        <v>433</v>
      </c>
    </row>
    <row r="1060" spans="2:15">
      <c r="B1060">
        <v>101082</v>
      </c>
      <c r="C1060" t="s">
        <v>61</v>
      </c>
      <c r="D1060" t="s">
        <v>2688</v>
      </c>
      <c r="E1060" s="52" t="s">
        <v>42</v>
      </c>
      <c r="F1060" t="s">
        <v>61</v>
      </c>
      <c r="G1060" s="62">
        <v>45888</v>
      </c>
      <c r="H1060" s="62">
        <v>45777</v>
      </c>
      <c r="I1060">
        <v>111</v>
      </c>
      <c r="J1060" t="s">
        <v>18</v>
      </c>
      <c r="K1060" t="s">
        <v>1601</v>
      </c>
      <c r="L1060" s="67">
        <v>258109632</v>
      </c>
      <c r="M1060" t="s">
        <v>735</v>
      </c>
      <c r="N1060">
        <v>45747</v>
      </c>
      <c r="O1060" t="s">
        <v>1601</v>
      </c>
    </row>
    <row r="1061" spans="2:15">
      <c r="B1061">
        <v>100004</v>
      </c>
      <c r="C1061" t="s">
        <v>673</v>
      </c>
      <c r="D1061" t="s">
        <v>2717</v>
      </c>
      <c r="E1061" t="s">
        <v>117</v>
      </c>
      <c r="F1061" t="s">
        <v>2718</v>
      </c>
      <c r="G1061" s="56">
        <v>45889</v>
      </c>
      <c r="H1061" s="56">
        <v>45746</v>
      </c>
      <c r="I1061" s="57">
        <v>142</v>
      </c>
      <c r="J1061" t="s">
        <v>18</v>
      </c>
      <c r="K1061" t="s">
        <v>1056</v>
      </c>
      <c r="L1061" s="70">
        <v>222300</v>
      </c>
      <c r="M1061" t="s">
        <v>1355</v>
      </c>
      <c r="N1061" s="56">
        <v>45716</v>
      </c>
      <c r="O1061" t="s">
        <v>1056</v>
      </c>
    </row>
    <row r="1062" spans="2:15">
      <c r="B1062">
        <v>100004</v>
      </c>
      <c r="C1062" t="s">
        <v>673</v>
      </c>
      <c r="D1062" t="s">
        <v>2717</v>
      </c>
      <c r="E1062" t="s">
        <v>117</v>
      </c>
      <c r="F1062" t="s">
        <v>2718</v>
      </c>
      <c r="G1062" s="56">
        <v>45889</v>
      </c>
      <c r="H1062" s="56">
        <v>45777</v>
      </c>
      <c r="I1062" s="57">
        <v>111</v>
      </c>
      <c r="J1062" t="s">
        <v>18</v>
      </c>
      <c r="K1062" t="s">
        <v>1302</v>
      </c>
      <c r="L1062" s="70">
        <v>298350</v>
      </c>
      <c r="M1062" t="s">
        <v>2719</v>
      </c>
      <c r="N1062" s="56">
        <v>45747</v>
      </c>
      <c r="O1062" t="s">
        <v>1302</v>
      </c>
    </row>
    <row r="1063" spans="2:15">
      <c r="B1063">
        <v>100004</v>
      </c>
      <c r="C1063" t="s">
        <v>673</v>
      </c>
      <c r="D1063" t="s">
        <v>2717</v>
      </c>
      <c r="E1063" t="s">
        <v>117</v>
      </c>
      <c r="F1063" t="s">
        <v>2718</v>
      </c>
      <c r="G1063" s="56">
        <v>45889</v>
      </c>
      <c r="H1063" s="56">
        <v>45777</v>
      </c>
      <c r="I1063" s="57">
        <v>111</v>
      </c>
      <c r="J1063" t="s">
        <v>18</v>
      </c>
      <c r="K1063" t="s">
        <v>651</v>
      </c>
      <c r="L1063" s="70">
        <v>6674351</v>
      </c>
      <c r="M1063" t="s">
        <v>2720</v>
      </c>
      <c r="N1063" s="56">
        <v>45747</v>
      </c>
      <c r="O1063" t="s">
        <v>651</v>
      </c>
    </row>
    <row r="1064" spans="2:15">
      <c r="B1064">
        <v>100004</v>
      </c>
      <c r="C1064" t="s">
        <v>673</v>
      </c>
      <c r="D1064" t="s">
        <v>2717</v>
      </c>
      <c r="E1064" t="s">
        <v>117</v>
      </c>
      <c r="F1064" t="s">
        <v>2718</v>
      </c>
      <c r="G1064" s="56">
        <v>45889</v>
      </c>
      <c r="H1064" s="56">
        <v>45777</v>
      </c>
      <c r="I1064" s="57">
        <v>111</v>
      </c>
      <c r="J1064" t="s">
        <v>18</v>
      </c>
      <c r="K1064" t="s">
        <v>1314</v>
      </c>
      <c r="L1064" s="70">
        <v>69571400</v>
      </c>
      <c r="M1064" t="s">
        <v>1487</v>
      </c>
      <c r="N1064" s="56">
        <v>45747</v>
      </c>
      <c r="O1064" t="s">
        <v>1314</v>
      </c>
    </row>
    <row r="1065" spans="2:15">
      <c r="B1065">
        <v>100004</v>
      </c>
      <c r="C1065" t="s">
        <v>673</v>
      </c>
      <c r="D1065" t="s">
        <v>2717</v>
      </c>
      <c r="E1065" t="s">
        <v>117</v>
      </c>
      <c r="F1065" t="s">
        <v>2718</v>
      </c>
      <c r="G1065" s="56">
        <v>45889</v>
      </c>
      <c r="H1065" s="56">
        <v>45746</v>
      </c>
      <c r="I1065" s="57">
        <v>142</v>
      </c>
      <c r="J1065" t="s">
        <v>18</v>
      </c>
      <c r="K1065" t="s">
        <v>468</v>
      </c>
      <c r="L1065" s="70">
        <v>71144300</v>
      </c>
      <c r="M1065" t="s">
        <v>1211</v>
      </c>
      <c r="N1065" s="56">
        <v>45716</v>
      </c>
      <c r="O1065" t="s">
        <v>468</v>
      </c>
    </row>
    <row r="1066" spans="2:15">
      <c r="B1066">
        <v>101490</v>
      </c>
      <c r="C1066" t="s">
        <v>125</v>
      </c>
      <c r="D1066" t="s">
        <v>2721</v>
      </c>
      <c r="E1066" s="52" t="s">
        <v>16</v>
      </c>
      <c r="F1066" t="s">
        <v>2090</v>
      </c>
      <c r="G1066" s="62">
        <v>45890</v>
      </c>
      <c r="H1066" s="62">
        <v>45899</v>
      </c>
      <c r="I1066">
        <v>-9</v>
      </c>
      <c r="J1066" t="s">
        <v>18</v>
      </c>
      <c r="K1066" t="s">
        <v>2722</v>
      </c>
      <c r="L1066" s="67">
        <v>2074590</v>
      </c>
      <c r="M1066" t="s">
        <v>2723</v>
      </c>
      <c r="N1066">
        <v>45869</v>
      </c>
      <c r="O1066" t="s">
        <v>2722</v>
      </c>
    </row>
    <row r="1067" spans="2:15">
      <c r="B1067">
        <v>101490</v>
      </c>
      <c r="C1067" t="s">
        <v>125</v>
      </c>
      <c r="D1067" t="s">
        <v>2724</v>
      </c>
      <c r="E1067" s="52" t="s">
        <v>16</v>
      </c>
      <c r="F1067" t="s">
        <v>2090</v>
      </c>
      <c r="G1067" s="62">
        <v>45890</v>
      </c>
      <c r="H1067" s="62">
        <v>45899</v>
      </c>
      <c r="I1067">
        <v>-9</v>
      </c>
      <c r="J1067" t="s">
        <v>18</v>
      </c>
      <c r="K1067" t="s">
        <v>1877</v>
      </c>
      <c r="L1067" s="67">
        <v>2984124</v>
      </c>
      <c r="M1067" t="s">
        <v>2229</v>
      </c>
      <c r="N1067">
        <v>45869</v>
      </c>
      <c r="O1067" t="s">
        <v>1877</v>
      </c>
    </row>
    <row r="1068" spans="2:15">
      <c r="B1068">
        <v>100028</v>
      </c>
      <c r="C1068" t="s">
        <v>29</v>
      </c>
      <c r="D1068" t="s">
        <v>2725</v>
      </c>
      <c r="E1068" s="52" t="s">
        <v>16</v>
      </c>
      <c r="F1068" t="s">
        <v>2090</v>
      </c>
      <c r="G1068" s="62">
        <v>45890</v>
      </c>
      <c r="H1068" s="62">
        <v>45899</v>
      </c>
      <c r="I1068">
        <v>-9</v>
      </c>
      <c r="J1068" t="s">
        <v>18</v>
      </c>
      <c r="K1068" t="s">
        <v>866</v>
      </c>
      <c r="L1068" s="67">
        <v>3108075</v>
      </c>
      <c r="M1068" t="s">
        <v>2726</v>
      </c>
      <c r="N1068">
        <v>45869</v>
      </c>
      <c r="O1068" t="s">
        <v>866</v>
      </c>
    </row>
    <row r="1069" spans="2:15">
      <c r="B1069">
        <v>101490</v>
      </c>
      <c r="C1069" t="s">
        <v>125</v>
      </c>
      <c r="D1069" t="s">
        <v>2727</v>
      </c>
      <c r="E1069" s="52" t="s">
        <v>16</v>
      </c>
      <c r="F1069" t="s">
        <v>2090</v>
      </c>
      <c r="G1069" s="62">
        <v>45890</v>
      </c>
      <c r="H1069" s="62">
        <v>45899</v>
      </c>
      <c r="I1069">
        <v>-9</v>
      </c>
      <c r="J1069" t="s">
        <v>18</v>
      </c>
      <c r="K1069" t="s">
        <v>2728</v>
      </c>
      <c r="L1069" s="67">
        <v>3223440</v>
      </c>
      <c r="M1069" t="s">
        <v>2729</v>
      </c>
      <c r="N1069">
        <v>45869</v>
      </c>
      <c r="O1069" t="s">
        <v>2728</v>
      </c>
    </row>
    <row r="1070" spans="2:15">
      <c r="B1070">
        <v>101490</v>
      </c>
      <c r="C1070" t="s">
        <v>125</v>
      </c>
      <c r="D1070" t="s">
        <v>2730</v>
      </c>
      <c r="E1070" s="52" t="s">
        <v>16</v>
      </c>
      <c r="F1070" t="s">
        <v>2090</v>
      </c>
      <c r="G1070" s="62">
        <v>45890</v>
      </c>
      <c r="H1070" s="62">
        <v>45899</v>
      </c>
      <c r="I1070">
        <v>-9</v>
      </c>
      <c r="J1070" t="s">
        <v>18</v>
      </c>
      <c r="K1070" t="s">
        <v>1166</v>
      </c>
      <c r="L1070" s="67">
        <v>4440000</v>
      </c>
      <c r="M1070" t="s">
        <v>2225</v>
      </c>
      <c r="N1070">
        <v>45869</v>
      </c>
      <c r="O1070" t="s">
        <v>1166</v>
      </c>
    </row>
    <row r="1071" spans="2:15">
      <c r="B1071">
        <v>100120</v>
      </c>
      <c r="C1071" t="s">
        <v>236</v>
      </c>
      <c r="D1071" t="s">
        <v>2731</v>
      </c>
      <c r="E1071" t="s">
        <v>16</v>
      </c>
      <c r="F1071" t="s">
        <v>2090</v>
      </c>
      <c r="G1071" s="56">
        <v>45890</v>
      </c>
      <c r="H1071" s="56">
        <v>45899</v>
      </c>
      <c r="I1071" s="57">
        <v>-9</v>
      </c>
      <c r="J1071" t="s">
        <v>18</v>
      </c>
      <c r="K1071" t="s">
        <v>968</v>
      </c>
      <c r="L1071" s="70">
        <v>5321089</v>
      </c>
      <c r="M1071" t="s">
        <v>2732</v>
      </c>
      <c r="N1071" s="56">
        <v>45869</v>
      </c>
      <c r="O1071" t="s">
        <v>968</v>
      </c>
    </row>
    <row r="1072" spans="2:15">
      <c r="B1072">
        <v>101490</v>
      </c>
      <c r="C1072" t="s">
        <v>125</v>
      </c>
      <c r="D1072" t="s">
        <v>2733</v>
      </c>
      <c r="E1072" s="52" t="s">
        <v>16</v>
      </c>
      <c r="F1072" t="s">
        <v>2090</v>
      </c>
      <c r="G1072" s="62">
        <v>45890</v>
      </c>
      <c r="H1072" s="62">
        <v>45899</v>
      </c>
      <c r="I1072">
        <v>-9</v>
      </c>
      <c r="J1072" t="s">
        <v>18</v>
      </c>
      <c r="K1072" t="s">
        <v>138</v>
      </c>
      <c r="L1072" s="67">
        <v>8737920</v>
      </c>
      <c r="M1072" t="s">
        <v>2231</v>
      </c>
      <c r="N1072">
        <v>45869</v>
      </c>
      <c r="O1072" t="s">
        <v>138</v>
      </c>
    </row>
    <row r="1073" spans="2:15">
      <c r="B1073">
        <v>100622</v>
      </c>
      <c r="C1073" t="s">
        <v>240</v>
      </c>
      <c r="D1073" t="s">
        <v>2734</v>
      </c>
      <c r="E1073" s="52" t="s">
        <v>16</v>
      </c>
      <c r="F1073" t="s">
        <v>2090</v>
      </c>
      <c r="G1073" s="62">
        <v>45890</v>
      </c>
      <c r="H1073" s="62">
        <v>45807</v>
      </c>
      <c r="I1073">
        <v>83</v>
      </c>
      <c r="J1073" t="s">
        <v>18</v>
      </c>
      <c r="K1073" t="s">
        <v>635</v>
      </c>
      <c r="L1073" s="67">
        <v>10332982</v>
      </c>
      <c r="M1073" t="s">
        <v>2099</v>
      </c>
      <c r="N1073">
        <v>45777</v>
      </c>
      <c r="O1073" t="s">
        <v>635</v>
      </c>
    </row>
    <row r="1074" spans="2:15">
      <c r="B1074">
        <v>101490</v>
      </c>
      <c r="C1074" t="s">
        <v>125</v>
      </c>
      <c r="D1074" t="s">
        <v>2735</v>
      </c>
      <c r="E1074" s="52" t="s">
        <v>16</v>
      </c>
      <c r="F1074" t="s">
        <v>2090</v>
      </c>
      <c r="G1074" s="62">
        <v>45890</v>
      </c>
      <c r="H1074" s="62">
        <v>45899</v>
      </c>
      <c r="I1074">
        <v>-9</v>
      </c>
      <c r="J1074" t="s">
        <v>18</v>
      </c>
      <c r="K1074" t="s">
        <v>2087</v>
      </c>
      <c r="L1074" s="67">
        <v>10941381</v>
      </c>
      <c r="M1074" t="s">
        <v>178</v>
      </c>
      <c r="N1074">
        <v>45869</v>
      </c>
      <c r="O1074" t="s">
        <v>2087</v>
      </c>
    </row>
    <row r="1075" spans="2:15">
      <c r="B1075">
        <v>101490</v>
      </c>
      <c r="C1075" t="s">
        <v>125</v>
      </c>
      <c r="D1075" t="s">
        <v>2736</v>
      </c>
      <c r="E1075" s="52" t="s">
        <v>16</v>
      </c>
      <c r="F1075" t="s">
        <v>2090</v>
      </c>
      <c r="G1075" s="62">
        <v>45890</v>
      </c>
      <c r="H1075" s="62">
        <v>45899</v>
      </c>
      <c r="I1075">
        <v>-9</v>
      </c>
      <c r="J1075" t="s">
        <v>18</v>
      </c>
      <c r="K1075" t="s">
        <v>2737</v>
      </c>
      <c r="L1075" s="67">
        <v>23736240</v>
      </c>
      <c r="M1075" t="s">
        <v>2230</v>
      </c>
      <c r="N1075">
        <v>45869</v>
      </c>
      <c r="O1075" t="s">
        <v>2737</v>
      </c>
    </row>
    <row r="1076" spans="2:15">
      <c r="B1076">
        <v>101531</v>
      </c>
      <c r="C1076" t="s">
        <v>21</v>
      </c>
      <c r="D1076" t="s">
        <v>2738</v>
      </c>
      <c r="E1076" s="52" t="s">
        <v>16</v>
      </c>
      <c r="F1076" t="s">
        <v>2090</v>
      </c>
      <c r="G1076" s="62">
        <v>45890</v>
      </c>
      <c r="H1076" s="62">
        <v>45868</v>
      </c>
      <c r="I1076">
        <v>22</v>
      </c>
      <c r="J1076" t="s">
        <v>18</v>
      </c>
      <c r="K1076" t="s">
        <v>2739</v>
      </c>
      <c r="L1076" s="67">
        <v>326462100</v>
      </c>
      <c r="M1076" t="s">
        <v>2740</v>
      </c>
      <c r="N1076">
        <v>45838</v>
      </c>
      <c r="O1076" t="s">
        <v>2739</v>
      </c>
    </row>
    <row r="1077" spans="2:15">
      <c r="B1077">
        <v>100008</v>
      </c>
      <c r="C1077" t="s">
        <v>810</v>
      </c>
      <c r="D1077" t="s">
        <v>2741</v>
      </c>
      <c r="E1077" t="s">
        <v>1605</v>
      </c>
      <c r="F1077" t="s">
        <v>2742</v>
      </c>
      <c r="G1077" s="56">
        <v>45890</v>
      </c>
      <c r="H1077" s="56">
        <v>45352</v>
      </c>
      <c r="I1077" s="57">
        <v>538</v>
      </c>
      <c r="J1077" t="s">
        <v>18</v>
      </c>
      <c r="K1077" t="s">
        <v>667</v>
      </c>
      <c r="L1077" s="70">
        <v>1539286460</v>
      </c>
      <c r="M1077" t="s">
        <v>2743</v>
      </c>
      <c r="N1077" s="56">
        <v>45322</v>
      </c>
      <c r="O1077" t="s">
        <v>667</v>
      </c>
    </row>
    <row r="1078" spans="2:15">
      <c r="B1078">
        <v>100000</v>
      </c>
      <c r="C1078" t="s">
        <v>226</v>
      </c>
      <c r="D1078" t="s">
        <v>2744</v>
      </c>
      <c r="E1078" t="s">
        <v>16</v>
      </c>
      <c r="F1078" t="s">
        <v>2090</v>
      </c>
      <c r="G1078" s="56">
        <v>45891</v>
      </c>
      <c r="H1078" s="56">
        <v>45899</v>
      </c>
      <c r="I1078" s="57">
        <v>-8</v>
      </c>
      <c r="J1078" t="s">
        <v>18</v>
      </c>
      <c r="K1078" t="s">
        <v>2394</v>
      </c>
      <c r="L1078" s="70">
        <v>331700</v>
      </c>
      <c r="M1078" t="s">
        <v>2681</v>
      </c>
      <c r="N1078" s="56">
        <v>45869</v>
      </c>
      <c r="O1078" t="s">
        <v>2394</v>
      </c>
    </row>
    <row r="1079" spans="2:15">
      <c r="B1079">
        <v>101284</v>
      </c>
      <c r="C1079" t="s">
        <v>669</v>
      </c>
      <c r="D1079" t="s">
        <v>2745</v>
      </c>
      <c r="E1079" s="52" t="s">
        <v>16</v>
      </c>
      <c r="F1079" t="s">
        <v>2090</v>
      </c>
      <c r="G1079" s="62">
        <v>45891</v>
      </c>
      <c r="H1079" s="62">
        <v>45838</v>
      </c>
      <c r="I1079">
        <v>53</v>
      </c>
      <c r="J1079" t="s">
        <v>18</v>
      </c>
      <c r="K1079" t="s">
        <v>2746</v>
      </c>
      <c r="L1079" s="67">
        <v>348915</v>
      </c>
      <c r="M1079" t="s">
        <v>2747</v>
      </c>
      <c r="N1079">
        <v>45808</v>
      </c>
      <c r="O1079" t="s">
        <v>2746</v>
      </c>
    </row>
    <row r="1080" spans="2:15">
      <c r="B1080">
        <v>101284</v>
      </c>
      <c r="C1080" t="s">
        <v>669</v>
      </c>
      <c r="D1080" t="s">
        <v>2748</v>
      </c>
      <c r="E1080" s="52" t="s">
        <v>16</v>
      </c>
      <c r="F1080" t="s">
        <v>2090</v>
      </c>
      <c r="G1080" s="62">
        <v>45891</v>
      </c>
      <c r="H1080" s="62">
        <v>45868</v>
      </c>
      <c r="I1080">
        <v>23</v>
      </c>
      <c r="J1080" t="s">
        <v>18</v>
      </c>
      <c r="K1080" t="s">
        <v>2249</v>
      </c>
      <c r="L1080" s="67">
        <v>348915</v>
      </c>
      <c r="M1080" t="s">
        <v>2749</v>
      </c>
      <c r="N1080">
        <v>45838</v>
      </c>
      <c r="O1080" t="s">
        <v>2249</v>
      </c>
    </row>
    <row r="1081" spans="2:15">
      <c r="B1081">
        <v>101284</v>
      </c>
      <c r="C1081" t="s">
        <v>669</v>
      </c>
      <c r="D1081" t="s">
        <v>2750</v>
      </c>
      <c r="E1081" s="52" t="s">
        <v>16</v>
      </c>
      <c r="F1081" t="s">
        <v>2090</v>
      </c>
      <c r="G1081" s="62">
        <v>45891</v>
      </c>
      <c r="H1081" s="62">
        <v>45868</v>
      </c>
      <c r="I1081">
        <v>23</v>
      </c>
      <c r="J1081" t="s">
        <v>18</v>
      </c>
      <c r="K1081" t="s">
        <v>2316</v>
      </c>
      <c r="L1081" s="67">
        <v>711597</v>
      </c>
      <c r="M1081" t="s">
        <v>2751</v>
      </c>
      <c r="N1081">
        <v>45838</v>
      </c>
      <c r="O1081" t="s">
        <v>2316</v>
      </c>
    </row>
    <row r="1082" spans="2:15">
      <c r="B1082">
        <v>101284</v>
      </c>
      <c r="C1082" t="s">
        <v>669</v>
      </c>
      <c r="D1082" t="s">
        <v>2752</v>
      </c>
      <c r="E1082" s="52" t="s">
        <v>16</v>
      </c>
      <c r="F1082" t="s">
        <v>2090</v>
      </c>
      <c r="G1082" s="62">
        <v>45891</v>
      </c>
      <c r="H1082" s="62">
        <v>45838</v>
      </c>
      <c r="I1082">
        <v>53</v>
      </c>
      <c r="J1082" t="s">
        <v>18</v>
      </c>
      <c r="K1082" t="s">
        <v>978</v>
      </c>
      <c r="L1082" s="67">
        <v>860168</v>
      </c>
      <c r="M1082" t="s">
        <v>2753</v>
      </c>
      <c r="N1082">
        <v>45808</v>
      </c>
      <c r="O1082" t="s">
        <v>978</v>
      </c>
    </row>
    <row r="1083" spans="2:15">
      <c r="B1083">
        <v>101284</v>
      </c>
      <c r="C1083" t="s">
        <v>669</v>
      </c>
      <c r="D1083" t="s">
        <v>2754</v>
      </c>
      <c r="E1083" s="52" t="s">
        <v>16</v>
      </c>
      <c r="F1083" t="s">
        <v>2090</v>
      </c>
      <c r="G1083" s="62">
        <v>45891</v>
      </c>
      <c r="H1083" s="62">
        <v>45899</v>
      </c>
      <c r="I1083">
        <v>-8</v>
      </c>
      <c r="J1083" t="s">
        <v>18</v>
      </c>
      <c r="K1083" t="s">
        <v>50</v>
      </c>
      <c r="L1083" s="67">
        <v>936356</v>
      </c>
      <c r="M1083" t="s">
        <v>2755</v>
      </c>
      <c r="N1083">
        <v>45869</v>
      </c>
      <c r="O1083" t="s">
        <v>50</v>
      </c>
    </row>
    <row r="1084" spans="2:15">
      <c r="B1084">
        <v>101531</v>
      </c>
      <c r="C1084" t="s">
        <v>21</v>
      </c>
      <c r="D1084" t="s">
        <v>2756</v>
      </c>
      <c r="E1084" s="52" t="s">
        <v>16</v>
      </c>
      <c r="F1084" t="s">
        <v>2090</v>
      </c>
      <c r="G1084" s="62">
        <v>45891</v>
      </c>
      <c r="H1084" s="62">
        <v>45868</v>
      </c>
      <c r="I1084">
        <v>23</v>
      </c>
      <c r="J1084" t="s">
        <v>18</v>
      </c>
      <c r="K1084" t="s">
        <v>2757</v>
      </c>
      <c r="L1084" s="67">
        <v>12773436</v>
      </c>
      <c r="M1084" t="s">
        <v>2392</v>
      </c>
      <c r="N1084">
        <v>45838</v>
      </c>
      <c r="O1084" t="s">
        <v>2757</v>
      </c>
    </row>
    <row r="1085" spans="2:15">
      <c r="B1085">
        <v>101917</v>
      </c>
      <c r="C1085" t="s">
        <v>2758</v>
      </c>
      <c r="D1085" t="s">
        <v>2759</v>
      </c>
      <c r="E1085" s="52" t="s">
        <v>16</v>
      </c>
      <c r="F1085" t="s">
        <v>2090</v>
      </c>
      <c r="G1085" s="62">
        <v>45891</v>
      </c>
      <c r="H1085" s="62">
        <v>45868</v>
      </c>
      <c r="I1085">
        <v>23</v>
      </c>
      <c r="J1085" t="s">
        <v>18</v>
      </c>
      <c r="K1085" t="s">
        <v>1074</v>
      </c>
      <c r="L1085" s="67">
        <v>14291472</v>
      </c>
      <c r="M1085" t="s">
        <v>2760</v>
      </c>
      <c r="N1085">
        <v>45838</v>
      </c>
      <c r="O1085" t="s">
        <v>1074</v>
      </c>
    </row>
    <row r="1086" spans="2:15">
      <c r="B1086">
        <v>101284</v>
      </c>
      <c r="C1086" t="s">
        <v>669</v>
      </c>
      <c r="D1086" t="s">
        <v>2761</v>
      </c>
      <c r="E1086" s="52" t="s">
        <v>16</v>
      </c>
      <c r="F1086" t="s">
        <v>2090</v>
      </c>
      <c r="G1086" s="62">
        <v>45891</v>
      </c>
      <c r="H1086" s="62">
        <v>45838</v>
      </c>
      <c r="I1086">
        <v>53</v>
      </c>
      <c r="J1086" t="s">
        <v>18</v>
      </c>
      <c r="K1086" t="s">
        <v>2762</v>
      </c>
      <c r="L1086" s="67">
        <v>22250434</v>
      </c>
      <c r="M1086" t="s">
        <v>2763</v>
      </c>
      <c r="N1086">
        <v>45808</v>
      </c>
      <c r="O1086" t="s">
        <v>2762</v>
      </c>
    </row>
    <row r="1087" spans="2:15">
      <c r="B1087">
        <v>101284</v>
      </c>
      <c r="C1087" t="s">
        <v>669</v>
      </c>
      <c r="D1087" t="s">
        <v>2764</v>
      </c>
      <c r="E1087" s="52" t="s">
        <v>16</v>
      </c>
      <c r="F1087" t="s">
        <v>2090</v>
      </c>
      <c r="G1087" s="62">
        <v>45891</v>
      </c>
      <c r="H1087" s="62">
        <v>45868</v>
      </c>
      <c r="I1087">
        <v>23</v>
      </c>
      <c r="J1087" t="s">
        <v>18</v>
      </c>
      <c r="K1087" t="s">
        <v>526</v>
      </c>
      <c r="L1087" s="67">
        <v>22515564</v>
      </c>
      <c r="M1087" t="s">
        <v>2765</v>
      </c>
      <c r="N1087">
        <v>45838</v>
      </c>
      <c r="O1087" t="s">
        <v>526</v>
      </c>
    </row>
    <row r="1088" spans="2:15">
      <c r="B1088">
        <v>101918</v>
      </c>
      <c r="C1088" t="s">
        <v>2766</v>
      </c>
      <c r="D1088" t="s">
        <v>2767</v>
      </c>
      <c r="E1088" s="52" t="s">
        <v>16</v>
      </c>
      <c r="F1088" t="s">
        <v>2090</v>
      </c>
      <c r="G1088" s="62">
        <v>45894</v>
      </c>
      <c r="H1088" s="62">
        <v>45899</v>
      </c>
      <c r="I1088">
        <v>-5</v>
      </c>
      <c r="J1088" t="s">
        <v>18</v>
      </c>
      <c r="K1088" t="s">
        <v>694</v>
      </c>
      <c r="L1088" s="67">
        <v>1509156</v>
      </c>
      <c r="M1088" t="s">
        <v>2768</v>
      </c>
      <c r="N1088">
        <v>45869</v>
      </c>
      <c r="O1088" t="s">
        <v>694</v>
      </c>
    </row>
    <row r="1089" spans="2:15">
      <c r="B1089">
        <v>100007</v>
      </c>
      <c r="C1089" t="s">
        <v>449</v>
      </c>
      <c r="D1089" t="s">
        <v>2769</v>
      </c>
      <c r="E1089" t="s">
        <v>117</v>
      </c>
      <c r="F1089" t="s">
        <v>2770</v>
      </c>
      <c r="G1089" s="56">
        <v>45894</v>
      </c>
      <c r="H1089" s="56">
        <v>45899</v>
      </c>
      <c r="I1089" s="57">
        <v>-8</v>
      </c>
      <c r="J1089" t="s">
        <v>18</v>
      </c>
      <c r="K1089" t="s">
        <v>623</v>
      </c>
      <c r="L1089" s="70">
        <v>18414700</v>
      </c>
      <c r="M1089" t="s">
        <v>2681</v>
      </c>
      <c r="N1089" s="56">
        <v>45869</v>
      </c>
      <c r="O1089" t="s">
        <v>623</v>
      </c>
    </row>
    <row r="1090" spans="2:15">
      <c r="B1090">
        <v>100144</v>
      </c>
      <c r="C1090" t="s">
        <v>108</v>
      </c>
      <c r="D1090" t="s">
        <v>2771</v>
      </c>
      <c r="E1090" t="s">
        <v>117</v>
      </c>
      <c r="F1090" t="s">
        <v>111</v>
      </c>
      <c r="G1090" s="56">
        <v>45894</v>
      </c>
      <c r="H1090" s="56">
        <v>45677</v>
      </c>
      <c r="I1090" s="57">
        <v>214</v>
      </c>
      <c r="J1090" t="s">
        <v>18</v>
      </c>
      <c r="K1090" t="s">
        <v>109</v>
      </c>
      <c r="L1090" s="70">
        <v>26730000</v>
      </c>
      <c r="M1090" t="s">
        <v>111</v>
      </c>
      <c r="N1090" s="56">
        <v>45677</v>
      </c>
      <c r="O1090" t="s">
        <v>110</v>
      </c>
    </row>
    <row r="1091" spans="2:15">
      <c r="B1091">
        <v>100007</v>
      </c>
      <c r="C1091" t="s">
        <v>449</v>
      </c>
      <c r="D1091" t="s">
        <v>2769</v>
      </c>
      <c r="E1091" t="s">
        <v>117</v>
      </c>
      <c r="F1091" t="s">
        <v>2770</v>
      </c>
      <c r="G1091" s="56">
        <v>45894</v>
      </c>
      <c r="H1091" s="56">
        <v>45899</v>
      </c>
      <c r="I1091" s="57">
        <v>-8</v>
      </c>
      <c r="J1091" t="s">
        <v>18</v>
      </c>
      <c r="K1091" t="s">
        <v>1200</v>
      </c>
      <c r="L1091" s="70">
        <v>30400500</v>
      </c>
      <c r="M1091" t="s">
        <v>2678</v>
      </c>
      <c r="N1091" s="56">
        <v>45869</v>
      </c>
      <c r="O1091" t="s">
        <v>1200</v>
      </c>
    </row>
    <row r="1092" spans="2:15">
      <c r="B1092">
        <v>101798</v>
      </c>
      <c r="C1092" t="s">
        <v>641</v>
      </c>
      <c r="D1092" t="s">
        <v>2772</v>
      </c>
      <c r="E1092" s="52" t="s">
        <v>16</v>
      </c>
      <c r="F1092" t="s">
        <v>2090</v>
      </c>
      <c r="G1092" s="62">
        <v>45894</v>
      </c>
      <c r="H1092" s="62">
        <v>45903</v>
      </c>
      <c r="I1092">
        <v>-9</v>
      </c>
      <c r="J1092" t="s">
        <v>18</v>
      </c>
      <c r="K1092" t="s">
        <v>2253</v>
      </c>
      <c r="L1092" s="67">
        <v>495505392</v>
      </c>
      <c r="M1092" t="s">
        <v>2773</v>
      </c>
      <c r="N1092">
        <v>45873</v>
      </c>
      <c r="O1092" t="s">
        <v>2253</v>
      </c>
    </row>
    <row r="1093" spans="2:15">
      <c r="B1093">
        <v>100137</v>
      </c>
      <c r="C1093" t="s">
        <v>33</v>
      </c>
      <c r="D1093" t="s">
        <v>2774</v>
      </c>
      <c r="E1093" t="s">
        <v>35</v>
      </c>
      <c r="F1093" t="s">
        <v>2531</v>
      </c>
      <c r="G1093" s="56">
        <v>45894</v>
      </c>
      <c r="H1093" s="56">
        <v>45876</v>
      </c>
      <c r="I1093" s="57">
        <v>18</v>
      </c>
      <c r="J1093" t="s">
        <v>18</v>
      </c>
      <c r="K1093" t="s">
        <v>2653</v>
      </c>
      <c r="L1093" s="70">
        <v>5000000000</v>
      </c>
      <c r="M1093" t="s">
        <v>2654</v>
      </c>
      <c r="N1093" s="56">
        <v>45876</v>
      </c>
      <c r="O1093" t="s">
        <v>39</v>
      </c>
    </row>
    <row r="1094" spans="2:15">
      <c r="B1094">
        <v>101493</v>
      </c>
      <c r="C1094" t="s">
        <v>769</v>
      </c>
      <c r="D1094" t="s">
        <v>2775</v>
      </c>
      <c r="E1094" s="52" t="s">
        <v>16</v>
      </c>
      <c r="F1094" t="s">
        <v>2090</v>
      </c>
      <c r="G1094" s="62">
        <v>45895</v>
      </c>
      <c r="H1094" s="62">
        <v>45838</v>
      </c>
      <c r="I1094">
        <v>57</v>
      </c>
      <c r="J1094" t="s">
        <v>18</v>
      </c>
      <c r="K1094" t="s">
        <v>623</v>
      </c>
      <c r="L1094" s="67">
        <v>155967119</v>
      </c>
      <c r="M1094" t="s">
        <v>1853</v>
      </c>
      <c r="N1094">
        <v>45808</v>
      </c>
      <c r="O1094" t="s">
        <v>623</v>
      </c>
    </row>
    <row r="1095" spans="2:15">
      <c r="B1095">
        <v>101493</v>
      </c>
      <c r="C1095" t="s">
        <v>769</v>
      </c>
      <c r="D1095" t="s">
        <v>2776</v>
      </c>
      <c r="E1095" s="52" t="s">
        <v>16</v>
      </c>
      <c r="F1095" t="s">
        <v>2090</v>
      </c>
      <c r="G1095" s="62">
        <v>45895</v>
      </c>
      <c r="H1095" s="62">
        <v>45838</v>
      </c>
      <c r="I1095">
        <v>57</v>
      </c>
      <c r="J1095" t="s">
        <v>18</v>
      </c>
      <c r="K1095" t="s">
        <v>1200</v>
      </c>
      <c r="L1095" s="67">
        <v>210546580</v>
      </c>
      <c r="M1095" t="s">
        <v>2219</v>
      </c>
      <c r="N1095">
        <v>45808</v>
      </c>
      <c r="O1095" t="s">
        <v>1200</v>
      </c>
    </row>
    <row r="1096" spans="2:15">
      <c r="B1096">
        <v>100014</v>
      </c>
      <c r="C1096" t="s">
        <v>1511</v>
      </c>
      <c r="D1096" t="s">
        <v>2777</v>
      </c>
      <c r="E1096" t="s">
        <v>35</v>
      </c>
      <c r="F1096" t="s">
        <v>2321</v>
      </c>
      <c r="G1096" s="56">
        <v>45895</v>
      </c>
      <c r="H1096" s="56">
        <v>45911</v>
      </c>
      <c r="I1096" s="57">
        <v>-16</v>
      </c>
      <c r="J1096" t="s">
        <v>18</v>
      </c>
      <c r="K1096" t="s">
        <v>2674</v>
      </c>
      <c r="L1096" s="70">
        <v>10000000000</v>
      </c>
      <c r="M1096" t="s">
        <v>2323</v>
      </c>
      <c r="N1096" s="56">
        <v>45911</v>
      </c>
      <c r="O1096" t="s">
        <v>2324</v>
      </c>
    </row>
    <row r="1097" spans="2:15">
      <c r="B1097">
        <v>100733</v>
      </c>
      <c r="C1097" t="s">
        <v>438</v>
      </c>
      <c r="D1097" t="s">
        <v>2778</v>
      </c>
      <c r="E1097" s="52" t="s">
        <v>16</v>
      </c>
      <c r="F1097" t="s">
        <v>2090</v>
      </c>
      <c r="G1097" s="62">
        <v>45896</v>
      </c>
      <c r="H1097" s="62">
        <v>45899</v>
      </c>
      <c r="I1097">
        <v>-3</v>
      </c>
      <c r="J1097" t="s">
        <v>18</v>
      </c>
      <c r="K1097" t="s">
        <v>2779</v>
      </c>
      <c r="L1097" s="67">
        <v>9588180</v>
      </c>
      <c r="M1097" t="s">
        <v>2198</v>
      </c>
      <c r="N1097">
        <v>45869</v>
      </c>
      <c r="O1097" t="s">
        <v>2779</v>
      </c>
    </row>
    <row r="1098" spans="2:15">
      <c r="B1098">
        <v>100733</v>
      </c>
      <c r="C1098" t="s">
        <v>438</v>
      </c>
      <c r="D1098" t="s">
        <v>2780</v>
      </c>
      <c r="E1098" s="52" t="s">
        <v>16</v>
      </c>
      <c r="F1098" t="s">
        <v>2090</v>
      </c>
      <c r="G1098" s="62">
        <v>45896</v>
      </c>
      <c r="H1098" s="62">
        <v>45899</v>
      </c>
      <c r="I1098">
        <v>-3</v>
      </c>
      <c r="J1098" t="s">
        <v>18</v>
      </c>
      <c r="K1098" t="s">
        <v>848</v>
      </c>
      <c r="L1098" s="67">
        <v>10112100</v>
      </c>
      <c r="M1098" t="s">
        <v>2781</v>
      </c>
      <c r="N1098">
        <v>45869</v>
      </c>
      <c r="O1098" t="s">
        <v>848</v>
      </c>
    </row>
    <row r="1099" spans="2:15">
      <c r="B1099">
        <v>100733</v>
      </c>
      <c r="C1099" t="s">
        <v>438</v>
      </c>
      <c r="D1099" t="s">
        <v>2782</v>
      </c>
      <c r="E1099" s="52" t="s">
        <v>16</v>
      </c>
      <c r="F1099" t="s">
        <v>2090</v>
      </c>
      <c r="G1099" s="62">
        <v>45896</v>
      </c>
      <c r="H1099" s="62">
        <v>45899</v>
      </c>
      <c r="I1099">
        <v>-3</v>
      </c>
      <c r="J1099" t="s">
        <v>18</v>
      </c>
      <c r="K1099" t="s">
        <v>101</v>
      </c>
      <c r="L1099" s="67">
        <v>66964524</v>
      </c>
      <c r="M1099" t="s">
        <v>863</v>
      </c>
      <c r="N1099">
        <v>45869</v>
      </c>
      <c r="O1099" t="s">
        <v>101</v>
      </c>
    </row>
    <row r="1100" spans="2:15">
      <c r="B1100">
        <v>100733</v>
      </c>
      <c r="C1100" t="s">
        <v>438</v>
      </c>
      <c r="D1100" t="s">
        <v>2783</v>
      </c>
      <c r="E1100" s="52" t="s">
        <v>16</v>
      </c>
      <c r="F1100" t="s">
        <v>2090</v>
      </c>
      <c r="G1100" s="62">
        <v>45896</v>
      </c>
      <c r="H1100" s="62">
        <v>45899</v>
      </c>
      <c r="I1100">
        <v>-3</v>
      </c>
      <c r="J1100" t="s">
        <v>18</v>
      </c>
      <c r="K1100" t="s">
        <v>855</v>
      </c>
      <c r="L1100" s="67">
        <v>121677534</v>
      </c>
      <c r="M1100" t="s">
        <v>2784</v>
      </c>
      <c r="N1100">
        <v>45869</v>
      </c>
      <c r="O1100" t="s">
        <v>855</v>
      </c>
    </row>
    <row r="1101" spans="2:15">
      <c r="B1101">
        <v>100018</v>
      </c>
      <c r="C1101" t="s">
        <v>293</v>
      </c>
      <c r="D1101" t="s">
        <v>2785</v>
      </c>
      <c r="E1101" t="s">
        <v>16</v>
      </c>
      <c r="F1101" t="s">
        <v>2090</v>
      </c>
      <c r="G1101" s="56">
        <v>45896</v>
      </c>
      <c r="H1101" s="56">
        <v>45899</v>
      </c>
      <c r="I1101" s="57">
        <v>-3</v>
      </c>
      <c r="J1101" t="s">
        <v>18</v>
      </c>
      <c r="K1101" t="s">
        <v>2197</v>
      </c>
      <c r="L1101" s="70">
        <v>204180227</v>
      </c>
      <c r="M1101" t="s">
        <v>2786</v>
      </c>
      <c r="N1101" s="56">
        <v>45869</v>
      </c>
      <c r="O1101" t="s">
        <v>2197</v>
      </c>
    </row>
    <row r="1102" spans="2:15">
      <c r="B1102">
        <v>100001</v>
      </c>
      <c r="C1102" t="s">
        <v>230</v>
      </c>
      <c r="D1102" t="s">
        <v>2787</v>
      </c>
      <c r="E1102" s="52" t="s">
        <v>16</v>
      </c>
      <c r="F1102" t="s">
        <v>2090</v>
      </c>
      <c r="G1102" s="62">
        <v>45897</v>
      </c>
      <c r="H1102" s="62">
        <v>45899</v>
      </c>
      <c r="I1102">
        <v>-2</v>
      </c>
      <c r="J1102" t="s">
        <v>18</v>
      </c>
      <c r="K1102" t="s">
        <v>2788</v>
      </c>
      <c r="L1102" s="67">
        <v>396487</v>
      </c>
      <c r="M1102" t="s">
        <v>2789</v>
      </c>
      <c r="N1102">
        <v>45869</v>
      </c>
      <c r="O1102" t="s">
        <v>2788</v>
      </c>
    </row>
    <row r="1103" spans="2:15">
      <c r="B1103">
        <v>100137</v>
      </c>
      <c r="C1103" t="s">
        <v>33</v>
      </c>
      <c r="D1103" t="s">
        <v>2790</v>
      </c>
      <c r="E1103" t="s">
        <v>117</v>
      </c>
      <c r="F1103" t="s">
        <v>2791</v>
      </c>
      <c r="G1103" s="56">
        <v>45897</v>
      </c>
      <c r="H1103" s="56">
        <v>45503</v>
      </c>
      <c r="I1103" s="57">
        <v>386</v>
      </c>
      <c r="J1103" t="s">
        <v>18</v>
      </c>
      <c r="K1103" t="s">
        <v>2362</v>
      </c>
      <c r="L1103" s="70">
        <v>418430</v>
      </c>
      <c r="M1103" t="s">
        <v>2791</v>
      </c>
      <c r="N1103" s="56">
        <v>45473</v>
      </c>
      <c r="O1103" t="s">
        <v>2362</v>
      </c>
    </row>
    <row r="1104" spans="2:15">
      <c r="B1104">
        <v>100003</v>
      </c>
      <c r="C1104" t="s">
        <v>333</v>
      </c>
      <c r="D1104" t="s">
        <v>2792</v>
      </c>
      <c r="E1104" t="s">
        <v>117</v>
      </c>
      <c r="F1104" t="s">
        <v>2793</v>
      </c>
      <c r="G1104" s="56">
        <v>45897</v>
      </c>
      <c r="H1104" s="56">
        <v>45899</v>
      </c>
      <c r="I1104" s="57">
        <v>-2</v>
      </c>
      <c r="J1104" t="s">
        <v>18</v>
      </c>
      <c r="K1104" t="s">
        <v>2391</v>
      </c>
      <c r="L1104" s="70">
        <v>460100</v>
      </c>
      <c r="M1104" t="s">
        <v>2681</v>
      </c>
      <c r="N1104" s="56">
        <v>45869</v>
      </c>
      <c r="O1104" t="s">
        <v>2391</v>
      </c>
    </row>
    <row r="1105" spans="2:15">
      <c r="B1105">
        <v>100001</v>
      </c>
      <c r="C1105" t="s">
        <v>230</v>
      </c>
      <c r="D1105" t="s">
        <v>2794</v>
      </c>
      <c r="E1105" t="s">
        <v>16</v>
      </c>
      <c r="F1105" t="s">
        <v>2090</v>
      </c>
      <c r="G1105" s="56">
        <v>45897</v>
      </c>
      <c r="H1105" s="56">
        <v>45899</v>
      </c>
      <c r="I1105" s="57">
        <v>-2</v>
      </c>
      <c r="J1105" t="s">
        <v>18</v>
      </c>
      <c r="K1105" t="s">
        <v>123</v>
      </c>
      <c r="L1105" s="70">
        <v>2956410</v>
      </c>
      <c r="M1105" t="s">
        <v>2681</v>
      </c>
      <c r="N1105" s="56">
        <v>45869</v>
      </c>
      <c r="O1105" t="s">
        <v>123</v>
      </c>
    </row>
    <row r="1106" spans="2:15">
      <c r="B1106">
        <v>100672</v>
      </c>
      <c r="C1106" t="s">
        <v>144</v>
      </c>
      <c r="D1106" t="s">
        <v>2795</v>
      </c>
      <c r="E1106" s="52" t="s">
        <v>117</v>
      </c>
      <c r="F1106" t="s">
        <v>910</v>
      </c>
      <c r="G1106" s="62">
        <v>45897</v>
      </c>
      <c r="H1106" s="62">
        <v>45848</v>
      </c>
      <c r="I1106">
        <v>40</v>
      </c>
      <c r="J1106" t="s">
        <v>18</v>
      </c>
      <c r="K1106" t="s">
        <v>2669</v>
      </c>
      <c r="L1106" s="67">
        <v>5000000</v>
      </c>
      <c r="M1106" t="s">
        <v>911</v>
      </c>
      <c r="N1106">
        <v>45848</v>
      </c>
      <c r="O1106" t="s">
        <v>149</v>
      </c>
    </row>
    <row r="1107" spans="2:15">
      <c r="B1107">
        <v>100001</v>
      </c>
      <c r="C1107" t="s">
        <v>230</v>
      </c>
      <c r="D1107" t="s">
        <v>2796</v>
      </c>
      <c r="E1107" t="s">
        <v>16</v>
      </c>
      <c r="F1107" t="s">
        <v>2090</v>
      </c>
      <c r="G1107" s="56">
        <v>45897</v>
      </c>
      <c r="H1107" s="56">
        <v>45899</v>
      </c>
      <c r="I1107" s="57">
        <v>-2</v>
      </c>
      <c r="J1107" t="s">
        <v>18</v>
      </c>
      <c r="K1107" t="s">
        <v>2427</v>
      </c>
      <c r="L1107" s="70">
        <v>10470526</v>
      </c>
      <c r="M1107" t="s">
        <v>2797</v>
      </c>
      <c r="N1107" s="56">
        <v>45869</v>
      </c>
      <c r="O1107" t="s">
        <v>2427</v>
      </c>
    </row>
    <row r="1108" spans="2:15">
      <c r="B1108">
        <v>101118</v>
      </c>
      <c r="C1108" t="s">
        <v>652</v>
      </c>
      <c r="D1108" t="s">
        <v>2798</v>
      </c>
      <c r="E1108" s="52" t="s">
        <v>16</v>
      </c>
      <c r="F1108" t="s">
        <v>2090</v>
      </c>
      <c r="G1108" s="62">
        <v>45897</v>
      </c>
      <c r="H1108" s="62">
        <v>45899</v>
      </c>
      <c r="I1108">
        <v>-2</v>
      </c>
      <c r="J1108" t="s">
        <v>18</v>
      </c>
      <c r="K1108" t="s">
        <v>2799</v>
      </c>
      <c r="L1108" s="67">
        <v>19778202</v>
      </c>
      <c r="M1108" t="s">
        <v>2200</v>
      </c>
      <c r="N1108">
        <v>45869</v>
      </c>
      <c r="O1108" t="s">
        <v>2799</v>
      </c>
    </row>
    <row r="1109" spans="2:15">
      <c r="B1109">
        <v>100007</v>
      </c>
      <c r="C1109" t="s">
        <v>449</v>
      </c>
      <c r="D1109" t="s">
        <v>2800</v>
      </c>
      <c r="E1109" t="s">
        <v>117</v>
      </c>
      <c r="F1109" t="s">
        <v>2401</v>
      </c>
      <c r="G1109" s="56">
        <v>45897</v>
      </c>
      <c r="H1109" s="56">
        <v>45868</v>
      </c>
      <c r="I1109" s="57">
        <v>28</v>
      </c>
      <c r="J1109" t="s">
        <v>18</v>
      </c>
      <c r="K1109" t="s">
        <v>554</v>
      </c>
      <c r="L1109" s="70">
        <v>20116000</v>
      </c>
      <c r="M1109" t="s">
        <v>2401</v>
      </c>
      <c r="N1109" s="56">
        <v>45838</v>
      </c>
      <c r="O1109" t="s">
        <v>554</v>
      </c>
    </row>
    <row r="1110" spans="2:15">
      <c r="B1110">
        <v>101398</v>
      </c>
      <c r="C1110" t="s">
        <v>413</v>
      </c>
      <c r="D1110" t="s">
        <v>2801</v>
      </c>
      <c r="E1110" s="52" t="s">
        <v>117</v>
      </c>
      <c r="F1110" t="s">
        <v>2802</v>
      </c>
      <c r="G1110" s="62">
        <v>45897</v>
      </c>
      <c r="H1110" s="62">
        <v>45807</v>
      </c>
      <c r="I1110">
        <v>90</v>
      </c>
      <c r="J1110" t="s">
        <v>18</v>
      </c>
      <c r="K1110" t="s">
        <v>1810</v>
      </c>
      <c r="L1110" s="67">
        <v>27948265</v>
      </c>
      <c r="M1110" t="s">
        <v>2803</v>
      </c>
      <c r="N1110">
        <v>45777</v>
      </c>
      <c r="O1110" t="s">
        <v>1810</v>
      </c>
    </row>
    <row r="1111" spans="2:15">
      <c r="B1111">
        <v>100712</v>
      </c>
      <c r="C1111" t="s">
        <v>613</v>
      </c>
      <c r="D1111" t="s">
        <v>2804</v>
      </c>
      <c r="E1111" s="52" t="s">
        <v>117</v>
      </c>
      <c r="F1111" t="s">
        <v>615</v>
      </c>
      <c r="G1111" s="62">
        <v>45897</v>
      </c>
      <c r="H1111" s="62">
        <v>45899</v>
      </c>
      <c r="I1111">
        <v>-3</v>
      </c>
      <c r="J1111" t="s">
        <v>18</v>
      </c>
      <c r="K1111" t="s">
        <v>1648</v>
      </c>
      <c r="L1111" s="67">
        <v>40451730</v>
      </c>
      <c r="M1111" t="s">
        <v>615</v>
      </c>
      <c r="N1111">
        <v>45869</v>
      </c>
      <c r="O1111" t="s">
        <v>1648</v>
      </c>
    </row>
    <row r="1112" spans="2:15">
      <c r="B1112">
        <v>101284</v>
      </c>
      <c r="C1112" t="s">
        <v>669</v>
      </c>
      <c r="D1112" t="s">
        <v>2805</v>
      </c>
      <c r="E1112" s="52" t="s">
        <v>117</v>
      </c>
      <c r="F1112" t="s">
        <v>1365</v>
      </c>
      <c r="G1112" s="62">
        <v>45897</v>
      </c>
      <c r="H1112" s="62">
        <v>45856</v>
      </c>
      <c r="I1112">
        <v>35</v>
      </c>
      <c r="J1112" t="s">
        <v>18</v>
      </c>
      <c r="K1112" t="s">
        <v>2491</v>
      </c>
      <c r="L1112" s="67">
        <v>200000000</v>
      </c>
      <c r="M1112" t="s">
        <v>2234</v>
      </c>
      <c r="N1112">
        <v>45856</v>
      </c>
      <c r="O1112" t="s">
        <v>1367</v>
      </c>
    </row>
    <row r="1113" spans="2:15">
      <c r="B1113">
        <v>100137</v>
      </c>
      <c r="C1113" t="s">
        <v>33</v>
      </c>
      <c r="D1113" t="s">
        <v>2806</v>
      </c>
      <c r="E1113" t="s">
        <v>117</v>
      </c>
      <c r="F1113" t="s">
        <v>2807</v>
      </c>
      <c r="G1113" s="56">
        <v>45897</v>
      </c>
      <c r="H1113" s="56">
        <v>44467</v>
      </c>
      <c r="I1113" s="57">
        <v>1428</v>
      </c>
      <c r="J1113" t="s">
        <v>18</v>
      </c>
      <c r="K1113" t="s">
        <v>1579</v>
      </c>
      <c r="L1113" s="70">
        <v>2203704868</v>
      </c>
      <c r="M1113" t="s">
        <v>2808</v>
      </c>
      <c r="N1113" s="56">
        <v>44467</v>
      </c>
      <c r="O1113" t="s">
        <v>2064</v>
      </c>
    </row>
    <row r="1114" spans="2:15">
      <c r="B1114">
        <v>100137</v>
      </c>
      <c r="C1114" t="s">
        <v>33</v>
      </c>
      <c r="D1114" t="s">
        <v>2809</v>
      </c>
      <c r="E1114" t="s">
        <v>117</v>
      </c>
      <c r="F1114" t="s">
        <v>2810</v>
      </c>
      <c r="G1114" s="56">
        <v>45897</v>
      </c>
      <c r="H1114" s="56">
        <v>44467</v>
      </c>
      <c r="I1114" s="57">
        <v>1428</v>
      </c>
      <c r="J1114" t="s">
        <v>18</v>
      </c>
      <c r="K1114" t="s">
        <v>1579</v>
      </c>
      <c r="L1114" s="70">
        <v>2701608140</v>
      </c>
      <c r="M1114" t="s">
        <v>2811</v>
      </c>
      <c r="N1114" s="56">
        <v>44467</v>
      </c>
      <c r="O1114" t="s">
        <v>554</v>
      </c>
    </row>
    <row r="1115" spans="2:15">
      <c r="B1115">
        <v>100012</v>
      </c>
      <c r="C1115" t="s">
        <v>1603</v>
      </c>
      <c r="D1115" t="s">
        <v>2812</v>
      </c>
      <c r="E1115"/>
      <c r="G1115" s="56">
        <v>45898</v>
      </c>
      <c r="H1115" s="56">
        <v>45868</v>
      </c>
      <c r="I1115" s="57">
        <v>30</v>
      </c>
      <c r="J1115" t="s">
        <v>18</v>
      </c>
      <c r="K1115" t="s">
        <v>2064</v>
      </c>
      <c r="L1115" s="70">
        <v>660190</v>
      </c>
      <c r="M1115" t="s">
        <v>2401</v>
      </c>
      <c r="N1115" s="56">
        <v>45838</v>
      </c>
      <c r="O1115" t="s">
        <v>2064</v>
      </c>
    </row>
    <row r="1116" spans="2:15">
      <c r="B1116">
        <v>100012</v>
      </c>
      <c r="C1116" t="s">
        <v>1603</v>
      </c>
      <c r="D1116" t="s">
        <v>2813</v>
      </c>
      <c r="E1116"/>
      <c r="G1116" s="56">
        <v>45898</v>
      </c>
      <c r="H1116" s="56">
        <v>45838</v>
      </c>
      <c r="I1116" s="57">
        <v>60</v>
      </c>
      <c r="J1116" t="s">
        <v>18</v>
      </c>
      <c r="K1116" t="s">
        <v>2814</v>
      </c>
      <c r="L1116" s="70">
        <v>688010</v>
      </c>
      <c r="M1116" t="s">
        <v>2121</v>
      </c>
      <c r="N1116" s="56">
        <v>45808</v>
      </c>
      <c r="O1116" t="s">
        <v>2814</v>
      </c>
    </row>
    <row r="1117" spans="2:15">
      <c r="B1117">
        <v>100011</v>
      </c>
      <c r="C1117" t="s">
        <v>328</v>
      </c>
      <c r="D1117" t="s">
        <v>2815</v>
      </c>
      <c r="E1117"/>
      <c r="G1117" s="56">
        <v>45898</v>
      </c>
      <c r="H1117" s="56">
        <v>45821</v>
      </c>
      <c r="I1117" s="57">
        <v>77</v>
      </c>
      <c r="J1117" t="s">
        <v>18</v>
      </c>
      <c r="K1117" t="s">
        <v>2616</v>
      </c>
      <c r="L1117" s="70">
        <v>760200</v>
      </c>
      <c r="M1117" t="s">
        <v>2816</v>
      </c>
      <c r="N1117" s="56">
        <v>45821</v>
      </c>
      <c r="O1117" t="s">
        <v>174</v>
      </c>
    </row>
    <row r="1118" spans="2:15">
      <c r="B1118">
        <v>100011</v>
      </c>
      <c r="C1118" t="s">
        <v>328</v>
      </c>
      <c r="D1118" t="s">
        <v>2815</v>
      </c>
      <c r="E1118"/>
      <c r="G1118" s="56">
        <v>45898</v>
      </c>
      <c r="H1118" s="56">
        <v>45821</v>
      </c>
      <c r="I1118" s="57">
        <v>77</v>
      </c>
      <c r="J1118" t="s">
        <v>18</v>
      </c>
      <c r="K1118" t="s">
        <v>2616</v>
      </c>
      <c r="L1118" s="70">
        <v>760200</v>
      </c>
      <c r="M1118" t="s">
        <v>2817</v>
      </c>
      <c r="N1118" s="56">
        <v>45821</v>
      </c>
      <c r="O1118" t="s">
        <v>2625</v>
      </c>
    </row>
    <row r="1119" spans="2:15">
      <c r="B1119">
        <v>100011</v>
      </c>
      <c r="C1119" t="s">
        <v>328</v>
      </c>
      <c r="D1119" t="s">
        <v>2815</v>
      </c>
      <c r="E1119"/>
      <c r="G1119" s="56">
        <v>45898</v>
      </c>
      <c r="H1119" s="56">
        <v>45821</v>
      </c>
      <c r="I1119" s="57">
        <v>77</v>
      </c>
      <c r="J1119" t="s">
        <v>18</v>
      </c>
      <c r="K1119" t="s">
        <v>2616</v>
      </c>
      <c r="L1119" s="70">
        <v>760200</v>
      </c>
      <c r="M1119" t="s">
        <v>2818</v>
      </c>
      <c r="N1119" s="56">
        <v>45821</v>
      </c>
      <c r="O1119" t="s">
        <v>80</v>
      </c>
    </row>
    <row r="1120" spans="2:15">
      <c r="B1120">
        <v>100011</v>
      </c>
      <c r="C1120" t="s">
        <v>328</v>
      </c>
      <c r="D1120" t="s">
        <v>2815</v>
      </c>
      <c r="E1120"/>
      <c r="G1120" s="56">
        <v>45898</v>
      </c>
      <c r="H1120" s="56">
        <v>45821</v>
      </c>
      <c r="I1120" s="57">
        <v>77</v>
      </c>
      <c r="J1120" t="s">
        <v>18</v>
      </c>
      <c r="K1120" t="s">
        <v>2616</v>
      </c>
      <c r="L1120" s="70">
        <v>760200</v>
      </c>
      <c r="M1120" t="s">
        <v>2819</v>
      </c>
      <c r="N1120" s="56">
        <v>45821</v>
      </c>
      <c r="O1120" t="s">
        <v>1200</v>
      </c>
    </row>
    <row r="1121" spans="2:15">
      <c r="B1121">
        <v>100012</v>
      </c>
      <c r="C1121" t="s">
        <v>1603</v>
      </c>
      <c r="D1121" t="s">
        <v>2820</v>
      </c>
      <c r="E1121"/>
      <c r="G1121" s="56">
        <v>45898</v>
      </c>
      <c r="H1121" s="56">
        <v>45290</v>
      </c>
      <c r="I1121" s="57">
        <v>608</v>
      </c>
      <c r="J1121" t="s">
        <v>18</v>
      </c>
      <c r="K1121" t="s">
        <v>1233</v>
      </c>
      <c r="L1121" s="70">
        <v>1475530</v>
      </c>
      <c r="M1121" t="s">
        <v>2821</v>
      </c>
      <c r="N1121" s="56">
        <v>45260</v>
      </c>
      <c r="O1121" t="s">
        <v>1233</v>
      </c>
    </row>
    <row r="1122" spans="2:15">
      <c r="B1122">
        <v>100012</v>
      </c>
      <c r="C1122" t="s">
        <v>1603</v>
      </c>
      <c r="D1122" t="s">
        <v>2822</v>
      </c>
      <c r="E1122"/>
      <c r="G1122" s="56">
        <v>45898</v>
      </c>
      <c r="H1122" s="56">
        <v>43930</v>
      </c>
      <c r="I1122" s="57">
        <v>1968</v>
      </c>
      <c r="J1122" t="s">
        <v>18</v>
      </c>
      <c r="K1122" t="s">
        <v>2823</v>
      </c>
      <c r="L1122" s="70">
        <v>3000000</v>
      </c>
      <c r="M1122" t="s">
        <v>2824</v>
      </c>
      <c r="N1122" s="56">
        <v>43900</v>
      </c>
      <c r="O1122" t="s">
        <v>2823</v>
      </c>
    </row>
    <row r="1123" spans="2:15">
      <c r="B1123">
        <v>101305</v>
      </c>
      <c r="C1123" t="s">
        <v>91</v>
      </c>
      <c r="D1123" t="s">
        <v>2825</v>
      </c>
      <c r="E1123" s="52" t="s">
        <v>16</v>
      </c>
      <c r="F1123" t="s">
        <v>2090</v>
      </c>
      <c r="G1123" s="62">
        <v>45898</v>
      </c>
      <c r="H1123" s="62">
        <v>45899</v>
      </c>
      <c r="I1123">
        <v>-1</v>
      </c>
      <c r="J1123" t="s">
        <v>18</v>
      </c>
      <c r="K1123" t="s">
        <v>957</v>
      </c>
      <c r="L1123" s="67">
        <v>5112860</v>
      </c>
      <c r="M1123" t="s">
        <v>2826</v>
      </c>
      <c r="N1123">
        <v>45869</v>
      </c>
      <c r="O1123" t="s">
        <v>957</v>
      </c>
    </row>
    <row r="1124" spans="2:15">
      <c r="B1124">
        <v>101917</v>
      </c>
      <c r="C1124" t="s">
        <v>2758</v>
      </c>
      <c r="D1124" t="s">
        <v>2827</v>
      </c>
      <c r="E1124" s="52" t="s">
        <v>16</v>
      </c>
      <c r="F1124" t="s">
        <v>2090</v>
      </c>
      <c r="G1124" s="62">
        <v>45898</v>
      </c>
      <c r="H1124" s="62">
        <v>45899</v>
      </c>
      <c r="I1124">
        <v>-1</v>
      </c>
      <c r="J1124" t="s">
        <v>18</v>
      </c>
      <c r="K1124" t="s">
        <v>210</v>
      </c>
      <c r="L1124" s="67">
        <v>8756124</v>
      </c>
      <c r="M1124" t="s">
        <v>2828</v>
      </c>
      <c r="N1124">
        <v>45869</v>
      </c>
      <c r="O1124" t="s">
        <v>210</v>
      </c>
    </row>
    <row r="1125" spans="2:15">
      <c r="B1125">
        <v>100009</v>
      </c>
      <c r="C1125" t="s">
        <v>48</v>
      </c>
      <c r="D1125" t="s">
        <v>2829</v>
      </c>
      <c r="E1125" t="s">
        <v>16</v>
      </c>
      <c r="F1125" t="s">
        <v>2090</v>
      </c>
      <c r="G1125" s="56">
        <v>45898</v>
      </c>
      <c r="H1125" s="56">
        <v>45899</v>
      </c>
      <c r="I1125" s="57">
        <v>-1</v>
      </c>
      <c r="J1125" t="s">
        <v>18</v>
      </c>
      <c r="K1125" t="s">
        <v>1748</v>
      </c>
      <c r="L1125" s="70">
        <v>12760313</v>
      </c>
      <c r="M1125" t="s">
        <v>2830</v>
      </c>
      <c r="N1125" s="56">
        <v>45869</v>
      </c>
      <c r="O1125" t="s">
        <v>1748</v>
      </c>
    </row>
    <row r="1126" spans="2:15">
      <c r="B1126">
        <v>100012</v>
      </c>
      <c r="C1126" t="s">
        <v>1603</v>
      </c>
      <c r="D1126" t="s">
        <v>2831</v>
      </c>
      <c r="E1126"/>
      <c r="G1126" s="56">
        <v>45898</v>
      </c>
      <c r="H1126" s="56">
        <v>43996</v>
      </c>
      <c r="I1126" s="57">
        <v>1902</v>
      </c>
      <c r="J1126" t="s">
        <v>18</v>
      </c>
      <c r="K1126" t="s">
        <v>2832</v>
      </c>
      <c r="L1126" s="70">
        <v>13907394</v>
      </c>
      <c r="M1126" t="s">
        <v>2833</v>
      </c>
      <c r="N1126" s="56">
        <v>43966</v>
      </c>
      <c r="O1126" t="s">
        <v>2832</v>
      </c>
    </row>
    <row r="1127" spans="2:15">
      <c r="B1127">
        <v>100012</v>
      </c>
      <c r="C1127" t="s">
        <v>1603</v>
      </c>
      <c r="D1127" t="s">
        <v>2834</v>
      </c>
      <c r="E1127"/>
      <c r="G1127" s="56">
        <v>45898</v>
      </c>
      <c r="H1127" s="56">
        <v>43130</v>
      </c>
      <c r="I1127" s="57">
        <v>2768</v>
      </c>
      <c r="J1127" t="s">
        <v>18</v>
      </c>
      <c r="K1127" t="s">
        <v>1473</v>
      </c>
      <c r="L1127" s="70">
        <v>23298858</v>
      </c>
      <c r="M1127" t="s">
        <v>2835</v>
      </c>
      <c r="N1127" s="56">
        <v>43100</v>
      </c>
      <c r="O1127" t="s">
        <v>1473</v>
      </c>
    </row>
    <row r="1128" spans="2:15">
      <c r="B1128">
        <v>100012</v>
      </c>
      <c r="C1128" t="s">
        <v>1603</v>
      </c>
      <c r="D1128" t="s">
        <v>2836</v>
      </c>
      <c r="E1128"/>
      <c r="G1128" s="56">
        <v>45898</v>
      </c>
      <c r="H1128" s="56">
        <v>43996</v>
      </c>
      <c r="I1128" s="57">
        <v>1902</v>
      </c>
      <c r="J1128" t="s">
        <v>18</v>
      </c>
      <c r="K1128" t="s">
        <v>295</v>
      </c>
      <c r="L1128" s="70">
        <v>30799699</v>
      </c>
      <c r="M1128" t="s">
        <v>2833</v>
      </c>
      <c r="N1128" s="56">
        <v>43966</v>
      </c>
      <c r="O1128" t="s">
        <v>295</v>
      </c>
    </row>
    <row r="1129" spans="2:15">
      <c r="B1129">
        <v>101284</v>
      </c>
      <c r="C1129" t="s">
        <v>669</v>
      </c>
      <c r="D1129" t="s">
        <v>2837</v>
      </c>
      <c r="E1129" s="52" t="s">
        <v>16</v>
      </c>
      <c r="F1129" t="s">
        <v>2090</v>
      </c>
      <c r="G1129" s="62">
        <v>45898</v>
      </c>
      <c r="H1129" s="62">
        <v>45777</v>
      </c>
      <c r="I1129">
        <v>121</v>
      </c>
      <c r="J1129" t="s">
        <v>18</v>
      </c>
      <c r="K1129" t="s">
        <v>579</v>
      </c>
      <c r="L1129" s="67">
        <v>34561000</v>
      </c>
      <c r="M1129" t="s">
        <v>1487</v>
      </c>
      <c r="N1129">
        <v>45747</v>
      </c>
      <c r="O1129" t="s">
        <v>579</v>
      </c>
    </row>
    <row r="1130" spans="2:15">
      <c r="B1130">
        <v>100012</v>
      </c>
      <c r="C1130" t="s">
        <v>1603</v>
      </c>
      <c r="D1130" t="s">
        <v>2838</v>
      </c>
      <c r="E1130"/>
      <c r="G1130" s="56">
        <v>45898</v>
      </c>
      <c r="H1130" s="56">
        <v>43666</v>
      </c>
      <c r="I1130" s="57">
        <v>2232</v>
      </c>
      <c r="J1130" t="s">
        <v>18</v>
      </c>
      <c r="K1130" t="s">
        <v>2839</v>
      </c>
      <c r="L1130" s="70">
        <v>34852779</v>
      </c>
      <c r="M1130" t="s">
        <v>2840</v>
      </c>
      <c r="N1130" s="56">
        <v>43636</v>
      </c>
      <c r="O1130" t="s">
        <v>2839</v>
      </c>
    </row>
    <row r="1131" spans="2:15">
      <c r="B1131">
        <v>100012</v>
      </c>
      <c r="C1131" t="s">
        <v>1603</v>
      </c>
      <c r="D1131" t="s">
        <v>2841</v>
      </c>
      <c r="E1131"/>
      <c r="G1131" s="56">
        <v>45898</v>
      </c>
      <c r="H1131" s="56">
        <v>43972</v>
      </c>
      <c r="I1131" s="57">
        <v>1926</v>
      </c>
      <c r="J1131" t="s">
        <v>18</v>
      </c>
      <c r="K1131" t="s">
        <v>2842</v>
      </c>
      <c r="L1131" s="70">
        <v>34852779</v>
      </c>
      <c r="M1131" t="s">
        <v>2833</v>
      </c>
      <c r="N1131" s="56">
        <v>43942</v>
      </c>
      <c r="O1131" t="s">
        <v>2842</v>
      </c>
    </row>
    <row r="1132" spans="2:15">
      <c r="B1132">
        <v>101284</v>
      </c>
      <c r="C1132" t="s">
        <v>669</v>
      </c>
      <c r="D1132" t="s">
        <v>2843</v>
      </c>
      <c r="E1132" s="52" t="s">
        <v>16</v>
      </c>
      <c r="F1132" t="s">
        <v>2090</v>
      </c>
      <c r="G1132" s="62">
        <v>45898</v>
      </c>
      <c r="H1132" s="62">
        <v>45746</v>
      </c>
      <c r="I1132">
        <v>152</v>
      </c>
      <c r="J1132" t="s">
        <v>18</v>
      </c>
      <c r="K1132" t="s">
        <v>1336</v>
      </c>
      <c r="L1132" s="67">
        <v>39525800</v>
      </c>
      <c r="M1132" t="s">
        <v>1211</v>
      </c>
      <c r="N1132">
        <v>45716</v>
      </c>
      <c r="O1132" t="s">
        <v>1336</v>
      </c>
    </row>
    <row r="1133" spans="2:15">
      <c r="B1133">
        <v>101284</v>
      </c>
      <c r="C1133" t="s">
        <v>669</v>
      </c>
      <c r="D1133" t="s">
        <v>2844</v>
      </c>
      <c r="E1133" s="52" t="s">
        <v>16</v>
      </c>
      <c r="F1133" t="s">
        <v>2090</v>
      </c>
      <c r="G1133" s="62">
        <v>45898</v>
      </c>
      <c r="H1133" s="62">
        <v>45807</v>
      </c>
      <c r="I1133">
        <v>91</v>
      </c>
      <c r="J1133" t="s">
        <v>18</v>
      </c>
      <c r="K1133" t="s">
        <v>426</v>
      </c>
      <c r="L1133" s="67">
        <v>46491500</v>
      </c>
      <c r="M1133" t="s">
        <v>1842</v>
      </c>
      <c r="N1133">
        <v>45777</v>
      </c>
      <c r="O1133" t="s">
        <v>426</v>
      </c>
    </row>
    <row r="1134" spans="2:15">
      <c r="B1134">
        <v>101284</v>
      </c>
      <c r="C1134" t="s">
        <v>669</v>
      </c>
      <c r="D1134" t="s">
        <v>2845</v>
      </c>
      <c r="E1134" s="52" t="s">
        <v>16</v>
      </c>
      <c r="F1134" t="s">
        <v>2090</v>
      </c>
      <c r="G1134" s="62">
        <v>45898</v>
      </c>
      <c r="H1134" s="62">
        <v>45838</v>
      </c>
      <c r="I1134">
        <v>60</v>
      </c>
      <c r="J1134" t="s">
        <v>18</v>
      </c>
      <c r="K1134" t="s">
        <v>2823</v>
      </c>
      <c r="L1134" s="67">
        <v>60850900</v>
      </c>
      <c r="M1134" t="s">
        <v>2121</v>
      </c>
      <c r="N1134">
        <v>45808</v>
      </c>
      <c r="O1134" t="s">
        <v>2823</v>
      </c>
    </row>
    <row r="1135" spans="2:15">
      <c r="B1135">
        <v>100014</v>
      </c>
      <c r="C1135" t="s">
        <v>1511</v>
      </c>
      <c r="D1135" t="s">
        <v>2846</v>
      </c>
      <c r="E1135" t="s">
        <v>35</v>
      </c>
      <c r="F1135" t="s">
        <v>1513</v>
      </c>
      <c r="G1135" s="56">
        <v>45898</v>
      </c>
      <c r="H1135" s="56">
        <v>45895</v>
      </c>
      <c r="I1135" s="57">
        <v>3</v>
      </c>
      <c r="J1135" t="s">
        <v>18</v>
      </c>
      <c r="K1135" t="s">
        <v>2777</v>
      </c>
      <c r="L1135" s="70">
        <v>20000000000</v>
      </c>
      <c r="M1135" t="s">
        <v>2534</v>
      </c>
      <c r="N1135" s="56">
        <v>45895</v>
      </c>
      <c r="O1135" t="s">
        <v>2324</v>
      </c>
    </row>
    <row r="1136" spans="2:15">
      <c r="B1136">
        <v>100013</v>
      </c>
      <c r="C1136" t="s">
        <v>1390</v>
      </c>
      <c r="D1136" t="s">
        <v>2847</v>
      </c>
      <c r="E1136" t="s">
        <v>35</v>
      </c>
      <c r="F1136" t="s">
        <v>2673</v>
      </c>
      <c r="G1136" s="56">
        <v>45899</v>
      </c>
      <c r="H1136" s="56">
        <v>45911</v>
      </c>
      <c r="I1136" s="57">
        <v>-15</v>
      </c>
      <c r="J1136" t="s">
        <v>18</v>
      </c>
      <c r="K1136" t="s">
        <v>2672</v>
      </c>
      <c r="L1136" s="70">
        <v>10000000000</v>
      </c>
      <c r="M1136" t="s">
        <v>2534</v>
      </c>
      <c r="N1136" s="56">
        <v>45911</v>
      </c>
      <c r="O1136" t="s">
        <v>1652</v>
      </c>
    </row>
    <row r="1137" spans="2:15">
      <c r="B1137">
        <v>101734</v>
      </c>
      <c r="C1137" t="s">
        <v>1266</v>
      </c>
      <c r="D1137" t="s">
        <v>2848</v>
      </c>
      <c r="E1137" s="52" t="s">
        <v>117</v>
      </c>
      <c r="F1137" t="s">
        <v>2849</v>
      </c>
      <c r="G1137" s="62">
        <v>45900</v>
      </c>
      <c r="H1137" s="62">
        <v>45900</v>
      </c>
      <c r="I1137">
        <v>-12</v>
      </c>
      <c r="J1137" t="s">
        <v>18</v>
      </c>
      <c r="K1137" t="s">
        <v>1074</v>
      </c>
      <c r="L1137" s="67">
        <v>1431900</v>
      </c>
      <c r="M1137" t="s">
        <v>2849</v>
      </c>
      <c r="N1137">
        <v>45900</v>
      </c>
      <c r="O1137" t="s">
        <v>1074</v>
      </c>
    </row>
    <row r="1138" spans="2:15">
      <c r="B1138">
        <v>101525</v>
      </c>
      <c r="C1138" t="s">
        <v>2850</v>
      </c>
      <c r="D1138" t="s">
        <v>2851</v>
      </c>
      <c r="E1138" s="52" t="s">
        <v>117</v>
      </c>
      <c r="F1138" t="s">
        <v>2849</v>
      </c>
      <c r="G1138" s="62">
        <v>45900</v>
      </c>
      <c r="H1138" s="62">
        <v>45930</v>
      </c>
      <c r="I1138">
        <v>-48</v>
      </c>
      <c r="J1138" t="s">
        <v>18</v>
      </c>
      <c r="K1138" t="s">
        <v>2494</v>
      </c>
      <c r="L1138" s="67">
        <v>2863800</v>
      </c>
      <c r="M1138" t="s">
        <v>2849</v>
      </c>
      <c r="N1138">
        <v>45900</v>
      </c>
      <c r="O1138" t="s">
        <v>2494</v>
      </c>
    </row>
    <row r="1139" spans="2:15">
      <c r="B1139">
        <v>100672</v>
      </c>
      <c r="C1139" t="s">
        <v>144</v>
      </c>
      <c r="D1139" t="s">
        <v>2852</v>
      </c>
      <c r="E1139" s="52" t="s">
        <v>117</v>
      </c>
      <c r="F1139" t="s">
        <v>723</v>
      </c>
      <c r="G1139" s="62">
        <v>45900</v>
      </c>
      <c r="H1139" s="62">
        <v>45888</v>
      </c>
      <c r="I1139">
        <v>9</v>
      </c>
      <c r="J1139" t="s">
        <v>18</v>
      </c>
      <c r="K1139" t="s">
        <v>2795</v>
      </c>
      <c r="L1139" s="67">
        <v>4033008</v>
      </c>
      <c r="M1139" t="s">
        <v>911</v>
      </c>
      <c r="N1139">
        <v>45888</v>
      </c>
      <c r="O1139" t="s">
        <v>149</v>
      </c>
    </row>
    <row r="1140" spans="2:15">
      <c r="B1140">
        <v>101284</v>
      </c>
      <c r="C1140" t="s">
        <v>669</v>
      </c>
      <c r="D1140" t="s">
        <v>2853</v>
      </c>
      <c r="E1140" s="52" t="s">
        <v>117</v>
      </c>
      <c r="F1140" t="s">
        <v>2401</v>
      </c>
      <c r="G1140" s="62">
        <v>45900</v>
      </c>
      <c r="H1140" s="62">
        <v>45868</v>
      </c>
      <c r="I1140">
        <v>30</v>
      </c>
      <c r="J1140" t="s">
        <v>18</v>
      </c>
      <c r="K1140" t="s">
        <v>2762</v>
      </c>
      <c r="L1140" s="67">
        <v>57619500</v>
      </c>
      <c r="M1140" t="s">
        <v>2401</v>
      </c>
      <c r="N1140">
        <v>45838</v>
      </c>
      <c r="O1140" t="s">
        <v>2762</v>
      </c>
    </row>
    <row r="1141" spans="2:15">
      <c r="B1141">
        <v>100522</v>
      </c>
      <c r="C1141" t="s">
        <v>2179</v>
      </c>
      <c r="D1141" t="s">
        <v>2854</v>
      </c>
      <c r="E1141" s="52" t="s">
        <v>16</v>
      </c>
      <c r="F1141" t="s">
        <v>2090</v>
      </c>
      <c r="G1141" s="62">
        <v>45901</v>
      </c>
      <c r="H1141" s="62">
        <v>45899</v>
      </c>
      <c r="I1141">
        <v>2</v>
      </c>
      <c r="J1141" t="s">
        <v>18</v>
      </c>
      <c r="K1141" t="s">
        <v>2232</v>
      </c>
      <c r="L1141" s="67">
        <v>6261923</v>
      </c>
      <c r="M1141" t="s">
        <v>2855</v>
      </c>
      <c r="N1141">
        <v>45869</v>
      </c>
      <c r="O1141" t="s">
        <v>2232</v>
      </c>
    </row>
    <row r="1142" spans="2:15">
      <c r="B1142">
        <v>100160</v>
      </c>
      <c r="C1142" t="s">
        <v>1401</v>
      </c>
      <c r="D1142" t="s">
        <v>2856</v>
      </c>
      <c r="E1142" t="s">
        <v>16</v>
      </c>
      <c r="F1142" t="s">
        <v>2090</v>
      </c>
      <c r="G1142" s="56">
        <v>45903</v>
      </c>
      <c r="H1142" s="56">
        <v>45838</v>
      </c>
      <c r="I1142" s="57">
        <v>65</v>
      </c>
      <c r="J1142" t="s">
        <v>18</v>
      </c>
      <c r="K1142" t="s">
        <v>1909</v>
      </c>
      <c r="L1142" s="70">
        <v>12754400</v>
      </c>
      <c r="M1142" t="s">
        <v>2121</v>
      </c>
      <c r="N1142" s="56">
        <v>45808</v>
      </c>
      <c r="O1142" t="s">
        <v>1909</v>
      </c>
    </row>
    <row r="1143" spans="2:15">
      <c r="B1143">
        <v>100012</v>
      </c>
      <c r="C1143" t="s">
        <v>1603</v>
      </c>
      <c r="D1143" t="s">
        <v>2857</v>
      </c>
      <c r="E1143"/>
      <c r="G1143" s="56">
        <v>45904</v>
      </c>
      <c r="H1143" s="56">
        <v>43130</v>
      </c>
      <c r="I1143" s="57">
        <v>2774</v>
      </c>
      <c r="J1143" t="s">
        <v>18</v>
      </c>
      <c r="K1143" t="s">
        <v>2858</v>
      </c>
      <c r="L1143" s="70">
        <v>668080</v>
      </c>
      <c r="M1143" t="s">
        <v>2371</v>
      </c>
      <c r="N1143" s="56">
        <v>43100</v>
      </c>
      <c r="O1143" t="s">
        <v>2858</v>
      </c>
    </row>
    <row r="1144" spans="2:15">
      <c r="B1144">
        <v>100012</v>
      </c>
      <c r="C1144" t="s">
        <v>1603</v>
      </c>
      <c r="D1144" t="s">
        <v>2859</v>
      </c>
      <c r="E1144"/>
      <c r="G1144" s="56">
        <v>45904</v>
      </c>
      <c r="H1144" s="56">
        <v>45899</v>
      </c>
      <c r="I1144" s="57">
        <v>5</v>
      </c>
      <c r="J1144" t="s">
        <v>18</v>
      </c>
      <c r="K1144" t="s">
        <v>542</v>
      </c>
      <c r="L1144" s="70">
        <v>704060</v>
      </c>
      <c r="M1144" t="s">
        <v>2681</v>
      </c>
      <c r="N1144" s="56">
        <v>45869</v>
      </c>
      <c r="O1144" t="s">
        <v>542</v>
      </c>
    </row>
    <row r="1145" spans="2:15">
      <c r="B1145">
        <v>100012</v>
      </c>
      <c r="C1145" t="s">
        <v>1603</v>
      </c>
      <c r="D1145" t="s">
        <v>2860</v>
      </c>
      <c r="E1145"/>
      <c r="G1145" s="56">
        <v>45904</v>
      </c>
      <c r="H1145" s="56">
        <v>44003</v>
      </c>
      <c r="I1145" s="57">
        <v>1901</v>
      </c>
      <c r="J1145" t="s">
        <v>18</v>
      </c>
      <c r="K1145" t="s">
        <v>2861</v>
      </c>
      <c r="L1145" s="70">
        <v>769008</v>
      </c>
      <c r="M1145" t="s">
        <v>2862</v>
      </c>
      <c r="N1145" s="56">
        <v>43973</v>
      </c>
      <c r="O1145" t="s">
        <v>2861</v>
      </c>
    </row>
    <row r="1146" spans="2:15">
      <c r="B1146">
        <v>100012</v>
      </c>
      <c r="C1146" t="s">
        <v>1603</v>
      </c>
      <c r="D1146" t="s">
        <v>2863</v>
      </c>
      <c r="E1146"/>
      <c r="G1146" s="56">
        <v>45904</v>
      </c>
      <c r="H1146" s="56">
        <v>43943</v>
      </c>
      <c r="I1146" s="57">
        <v>1961</v>
      </c>
      <c r="J1146" t="s">
        <v>18</v>
      </c>
      <c r="K1146" t="s">
        <v>1173</v>
      </c>
      <c r="L1146" s="70">
        <v>930032</v>
      </c>
      <c r="M1146" t="s">
        <v>2864</v>
      </c>
      <c r="N1146" s="56">
        <v>43913</v>
      </c>
      <c r="O1146" t="s">
        <v>1173</v>
      </c>
    </row>
    <row r="1147" spans="2:15">
      <c r="B1147">
        <v>100146</v>
      </c>
      <c r="C1147" t="s">
        <v>25</v>
      </c>
      <c r="D1147" t="s">
        <v>2865</v>
      </c>
      <c r="E1147" s="52" t="s">
        <v>16</v>
      </c>
      <c r="F1147" t="s">
        <v>2090</v>
      </c>
      <c r="G1147" s="62">
        <v>45908</v>
      </c>
      <c r="H1147" s="62">
        <v>45930</v>
      </c>
      <c r="I1147">
        <v>-22</v>
      </c>
      <c r="J1147" t="s">
        <v>18</v>
      </c>
      <c r="K1147" t="s">
        <v>451</v>
      </c>
      <c r="L1147" s="67">
        <v>18154827</v>
      </c>
      <c r="M1147" t="s">
        <v>996</v>
      </c>
      <c r="N1147">
        <v>45900</v>
      </c>
      <c r="O1147" t="s">
        <v>451</v>
      </c>
    </row>
    <row r="1148" spans="2:15">
      <c r="B1148">
        <v>100008</v>
      </c>
      <c r="C1148" t="s">
        <v>810</v>
      </c>
      <c r="D1148" t="s">
        <v>2866</v>
      </c>
      <c r="E1148" t="s">
        <v>117</v>
      </c>
      <c r="F1148" t="s">
        <v>2867</v>
      </c>
      <c r="G1148" s="56">
        <v>45908</v>
      </c>
      <c r="H1148" s="56">
        <v>45868</v>
      </c>
      <c r="I1148" s="57">
        <v>36</v>
      </c>
      <c r="J1148" t="s">
        <v>18</v>
      </c>
      <c r="K1148" t="s">
        <v>2868</v>
      </c>
      <c r="L1148" s="70">
        <v>21941341</v>
      </c>
      <c r="M1148" t="s">
        <v>2867</v>
      </c>
      <c r="N1148" s="56">
        <v>45838</v>
      </c>
      <c r="O1148" t="s">
        <v>2868</v>
      </c>
    </row>
    <row r="1149" spans="2:15">
      <c r="B1149">
        <v>100144</v>
      </c>
      <c r="C1149" t="s">
        <v>108</v>
      </c>
      <c r="D1149" t="s">
        <v>2869</v>
      </c>
      <c r="E1149" t="s">
        <v>117</v>
      </c>
      <c r="F1149" t="s">
        <v>196</v>
      </c>
      <c r="G1149" s="56">
        <v>45908</v>
      </c>
      <c r="H1149" s="56">
        <v>45678</v>
      </c>
      <c r="I1149" s="57">
        <v>226</v>
      </c>
      <c r="J1149" t="s">
        <v>18</v>
      </c>
      <c r="K1149" t="s">
        <v>194</v>
      </c>
      <c r="L1149" s="70">
        <v>30553200</v>
      </c>
      <c r="M1149" t="s">
        <v>196</v>
      </c>
      <c r="N1149" s="56">
        <v>45678</v>
      </c>
      <c r="O1149" t="s">
        <v>195</v>
      </c>
    </row>
    <row r="1150" spans="2:15">
      <c r="B1150">
        <v>101691</v>
      </c>
      <c r="C1150" t="s">
        <v>95</v>
      </c>
      <c r="D1150" t="s">
        <v>2870</v>
      </c>
      <c r="E1150" s="52" t="s">
        <v>16</v>
      </c>
      <c r="F1150" t="s">
        <v>2090</v>
      </c>
      <c r="G1150" s="62">
        <v>45909</v>
      </c>
      <c r="H1150" s="62">
        <v>45930</v>
      </c>
      <c r="I1150">
        <v>-21</v>
      </c>
      <c r="J1150" t="s">
        <v>18</v>
      </c>
      <c r="K1150" t="s">
        <v>602</v>
      </c>
      <c r="L1150" s="67">
        <v>11076579</v>
      </c>
      <c r="M1150" t="s">
        <v>2406</v>
      </c>
      <c r="N1150">
        <v>45900</v>
      </c>
      <c r="O1150" t="s">
        <v>602</v>
      </c>
    </row>
    <row r="1151" spans="2:15">
      <c r="B1151">
        <v>101933</v>
      </c>
      <c r="C1151" t="s">
        <v>2871</v>
      </c>
      <c r="D1151" t="s">
        <v>2872</v>
      </c>
      <c r="E1151" s="52" t="s">
        <v>117</v>
      </c>
      <c r="F1151" t="s">
        <v>2873</v>
      </c>
      <c r="G1151" s="62">
        <v>45910</v>
      </c>
      <c r="H1151" s="62">
        <v>45900</v>
      </c>
      <c r="I1151">
        <v>-31</v>
      </c>
      <c r="J1151" t="s">
        <v>18</v>
      </c>
      <c r="K1151" t="s">
        <v>76</v>
      </c>
      <c r="L1151" s="67">
        <v>2000000</v>
      </c>
      <c r="M1151" t="s">
        <v>2874</v>
      </c>
      <c r="N1151">
        <v>45900</v>
      </c>
      <c r="O1151" t="s">
        <v>76</v>
      </c>
    </row>
    <row r="1152" spans="2:15">
      <c r="B1152">
        <v>101934</v>
      </c>
      <c r="C1152" t="s">
        <v>2875</v>
      </c>
      <c r="D1152" t="s">
        <v>2876</v>
      </c>
      <c r="E1152" s="52" t="s">
        <v>117</v>
      </c>
      <c r="F1152" t="s">
        <v>2877</v>
      </c>
      <c r="G1152" s="62">
        <v>45910</v>
      </c>
      <c r="H1152" s="62">
        <v>45900</v>
      </c>
      <c r="I1152">
        <v>-31</v>
      </c>
      <c r="J1152" t="s">
        <v>18</v>
      </c>
      <c r="K1152" t="s">
        <v>84</v>
      </c>
      <c r="L1152" s="67">
        <v>2000000</v>
      </c>
      <c r="M1152" t="s">
        <v>2874</v>
      </c>
      <c r="N1152">
        <v>45900</v>
      </c>
      <c r="O1152" t="s">
        <v>84</v>
      </c>
    </row>
    <row r="1153" spans="2:15">
      <c r="B1153">
        <v>101935</v>
      </c>
      <c r="C1153" t="s">
        <v>2878</v>
      </c>
      <c r="D1153" t="s">
        <v>2879</v>
      </c>
      <c r="E1153" s="52" t="s">
        <v>117</v>
      </c>
      <c r="F1153" t="s">
        <v>2880</v>
      </c>
      <c r="G1153" s="62">
        <v>45910</v>
      </c>
      <c r="H1153" s="62">
        <v>45900</v>
      </c>
      <c r="I1153">
        <v>-31</v>
      </c>
      <c r="J1153" t="s">
        <v>18</v>
      </c>
      <c r="K1153" t="s">
        <v>1634</v>
      </c>
      <c r="L1153" s="67">
        <v>2000000</v>
      </c>
      <c r="M1153" t="s">
        <v>2874</v>
      </c>
      <c r="N1153">
        <v>45900</v>
      </c>
      <c r="O1153" t="s">
        <v>1634</v>
      </c>
    </row>
    <row r="1154" spans="2:15">
      <c r="B1154">
        <v>101936</v>
      </c>
      <c r="C1154" t="s">
        <v>2881</v>
      </c>
      <c r="D1154" t="s">
        <v>2882</v>
      </c>
      <c r="E1154" s="52" t="s">
        <v>117</v>
      </c>
      <c r="F1154" t="s">
        <v>2883</v>
      </c>
      <c r="G1154" s="62">
        <v>45910</v>
      </c>
      <c r="H1154" s="62">
        <v>45900</v>
      </c>
      <c r="I1154">
        <v>-31</v>
      </c>
      <c r="J1154" t="s">
        <v>18</v>
      </c>
      <c r="K1154" t="s">
        <v>664</v>
      </c>
      <c r="L1154" s="67">
        <v>2000000</v>
      </c>
      <c r="M1154" t="s">
        <v>2874</v>
      </c>
      <c r="N1154">
        <v>45900</v>
      </c>
      <c r="O1154" t="s">
        <v>664</v>
      </c>
    </row>
    <row r="1155" spans="2:15">
      <c r="B1155">
        <v>101937</v>
      </c>
      <c r="C1155" t="s">
        <v>2884</v>
      </c>
      <c r="D1155" t="s">
        <v>2885</v>
      </c>
      <c r="E1155" s="52" t="s">
        <v>117</v>
      </c>
      <c r="F1155" t="s">
        <v>2886</v>
      </c>
      <c r="G1155" s="62">
        <v>45910</v>
      </c>
      <c r="H1155" s="62">
        <v>45900</v>
      </c>
      <c r="I1155">
        <v>-31</v>
      </c>
      <c r="J1155" t="s">
        <v>18</v>
      </c>
      <c r="K1155" t="s">
        <v>93</v>
      </c>
      <c r="L1155" s="67">
        <v>2000000</v>
      </c>
      <c r="M1155" t="s">
        <v>2874</v>
      </c>
      <c r="N1155">
        <v>45900</v>
      </c>
      <c r="O1155" t="s">
        <v>93</v>
      </c>
    </row>
    <row r="1156" spans="2:15">
      <c r="B1156">
        <v>101938</v>
      </c>
      <c r="C1156" t="s">
        <v>2887</v>
      </c>
      <c r="D1156" t="s">
        <v>2888</v>
      </c>
      <c r="E1156" s="52" t="s">
        <v>117</v>
      </c>
      <c r="F1156" t="s">
        <v>2889</v>
      </c>
      <c r="G1156" s="62">
        <v>45910</v>
      </c>
      <c r="H1156" s="62">
        <v>45900</v>
      </c>
      <c r="I1156">
        <v>-38</v>
      </c>
      <c r="J1156" t="s">
        <v>18</v>
      </c>
      <c r="K1156" t="s">
        <v>2832</v>
      </c>
      <c r="L1156" s="67">
        <v>2000000</v>
      </c>
      <c r="M1156" t="s">
        <v>2874</v>
      </c>
      <c r="N1156">
        <v>45900</v>
      </c>
      <c r="O1156" t="s">
        <v>2832</v>
      </c>
    </row>
    <row r="1157" spans="2:15">
      <c r="B1157">
        <v>100028</v>
      </c>
      <c r="C1157" t="s">
        <v>29</v>
      </c>
      <c r="D1157" t="s">
        <v>2890</v>
      </c>
      <c r="E1157" s="52" t="s">
        <v>16</v>
      </c>
      <c r="F1157" t="s">
        <v>2090</v>
      </c>
      <c r="G1157" s="62">
        <v>45910</v>
      </c>
      <c r="H1157" s="62">
        <v>45930</v>
      </c>
      <c r="I1157">
        <v>-20</v>
      </c>
      <c r="J1157" t="s">
        <v>18</v>
      </c>
      <c r="K1157" t="s">
        <v>2891</v>
      </c>
      <c r="L1157" s="67">
        <v>3000323</v>
      </c>
      <c r="M1157" t="s">
        <v>2892</v>
      </c>
      <c r="N1157">
        <v>45900</v>
      </c>
      <c r="O1157" t="s">
        <v>2891</v>
      </c>
    </row>
    <row r="1158" spans="2:15">
      <c r="B1158">
        <v>101920</v>
      </c>
      <c r="C1158" t="s">
        <v>2258</v>
      </c>
      <c r="D1158" t="s">
        <v>2893</v>
      </c>
      <c r="E1158" s="52" t="s">
        <v>117</v>
      </c>
      <c r="F1158" t="s">
        <v>2894</v>
      </c>
      <c r="G1158" s="62">
        <v>45910</v>
      </c>
      <c r="H1158" s="62">
        <v>45900</v>
      </c>
      <c r="I1158">
        <v>-31</v>
      </c>
      <c r="J1158" t="s">
        <v>18</v>
      </c>
      <c r="K1158" t="s">
        <v>2415</v>
      </c>
      <c r="L1158" s="67">
        <v>12090000</v>
      </c>
      <c r="M1158" t="s">
        <v>2874</v>
      </c>
      <c r="N1158">
        <v>45900</v>
      </c>
      <c r="O1158" t="s">
        <v>2415</v>
      </c>
    </row>
    <row r="1159" spans="2:15">
      <c r="B1159">
        <v>101820</v>
      </c>
      <c r="C1159" t="s">
        <v>2541</v>
      </c>
      <c r="D1159" t="s">
        <v>2895</v>
      </c>
      <c r="E1159" s="52" t="s">
        <v>117</v>
      </c>
      <c r="F1159" t="s">
        <v>2896</v>
      </c>
      <c r="G1159" s="62">
        <v>45910</v>
      </c>
      <c r="H1159" s="62">
        <v>45900</v>
      </c>
      <c r="I1159">
        <v>-31</v>
      </c>
      <c r="J1159" t="s">
        <v>18</v>
      </c>
      <c r="K1159" t="s">
        <v>295</v>
      </c>
      <c r="L1159" s="67">
        <v>16373000</v>
      </c>
      <c r="M1159" t="s">
        <v>2874</v>
      </c>
      <c r="N1159">
        <v>45900</v>
      </c>
      <c r="O1159" t="s">
        <v>295</v>
      </c>
    </row>
    <row r="1160" spans="2:15">
      <c r="B1160">
        <v>100013</v>
      </c>
      <c r="C1160" t="s">
        <v>1390</v>
      </c>
      <c r="D1160" t="s">
        <v>2897</v>
      </c>
      <c r="E1160" t="s">
        <v>35</v>
      </c>
      <c r="F1160" t="s">
        <v>2460</v>
      </c>
      <c r="G1160" s="56">
        <v>45910</v>
      </c>
      <c r="H1160" s="56">
        <v>45896</v>
      </c>
      <c r="I1160" s="57">
        <v>14</v>
      </c>
      <c r="J1160" t="s">
        <v>18</v>
      </c>
      <c r="K1160" t="s">
        <v>2847</v>
      </c>
      <c r="L1160" s="70">
        <v>10000000000</v>
      </c>
      <c r="M1160" t="s">
        <v>2461</v>
      </c>
      <c r="N1160" s="56">
        <v>45896</v>
      </c>
      <c r="O1160" t="s">
        <v>1652</v>
      </c>
    </row>
    <row r="1161" spans="2:15">
      <c r="B1161">
        <v>101330</v>
      </c>
      <c r="C1161" t="s">
        <v>212</v>
      </c>
      <c r="D1161" t="s">
        <v>2898</v>
      </c>
      <c r="E1161" s="52" t="s">
        <v>42</v>
      </c>
      <c r="F1161" t="s">
        <v>2899</v>
      </c>
      <c r="G1161" s="62">
        <v>45911</v>
      </c>
      <c r="H1161" s="62">
        <v>45899</v>
      </c>
      <c r="I1161">
        <v>12</v>
      </c>
      <c r="J1161" t="s">
        <v>18</v>
      </c>
      <c r="K1161" t="s">
        <v>2900</v>
      </c>
      <c r="L1161" s="67">
        <v>2077920</v>
      </c>
      <c r="M1161" t="s">
        <v>2425</v>
      </c>
      <c r="N1161">
        <v>45869</v>
      </c>
      <c r="O1161" t="s">
        <v>2900</v>
      </c>
    </row>
    <row r="1162" spans="2:15">
      <c r="B1162">
        <v>100126</v>
      </c>
      <c r="C1162" t="s">
        <v>103</v>
      </c>
      <c r="D1162" t="s">
        <v>2901</v>
      </c>
      <c r="E1162" s="52" t="s">
        <v>117</v>
      </c>
      <c r="F1162" t="s">
        <v>2902</v>
      </c>
      <c r="G1162" s="62">
        <v>45911</v>
      </c>
      <c r="H1162" s="62">
        <v>45807</v>
      </c>
      <c r="I1162">
        <v>104</v>
      </c>
      <c r="J1162" t="s">
        <v>18</v>
      </c>
      <c r="K1162" t="s">
        <v>1712</v>
      </c>
      <c r="L1162" s="67">
        <v>3263460</v>
      </c>
      <c r="M1162" t="s">
        <v>2657</v>
      </c>
      <c r="N1162">
        <v>45777</v>
      </c>
      <c r="O1162" t="s">
        <v>1712</v>
      </c>
    </row>
    <row r="1163" spans="2:15">
      <c r="B1163">
        <v>101330</v>
      </c>
      <c r="C1163" t="s">
        <v>212</v>
      </c>
      <c r="D1163" t="s">
        <v>2903</v>
      </c>
      <c r="E1163" s="52" t="s">
        <v>42</v>
      </c>
      <c r="F1163" t="s">
        <v>2904</v>
      </c>
      <c r="G1163" s="62">
        <v>45911</v>
      </c>
      <c r="H1163" s="62">
        <v>45899</v>
      </c>
      <c r="I1163">
        <v>12</v>
      </c>
      <c r="J1163" t="s">
        <v>18</v>
      </c>
      <c r="K1163" t="s">
        <v>1147</v>
      </c>
      <c r="L1163" s="67">
        <v>3605280</v>
      </c>
      <c r="M1163" t="s">
        <v>2432</v>
      </c>
      <c r="N1163">
        <v>45869</v>
      </c>
      <c r="O1163" t="s">
        <v>1147</v>
      </c>
    </row>
    <row r="1164" spans="2:15">
      <c r="B1164">
        <v>101330</v>
      </c>
      <c r="C1164" t="s">
        <v>212</v>
      </c>
      <c r="D1164" t="s">
        <v>2905</v>
      </c>
      <c r="E1164" s="52" t="s">
        <v>42</v>
      </c>
      <c r="F1164" t="s">
        <v>2906</v>
      </c>
      <c r="G1164" s="62">
        <v>45911</v>
      </c>
      <c r="H1164" s="62">
        <v>45868</v>
      </c>
      <c r="I1164">
        <v>43</v>
      </c>
      <c r="J1164" t="s">
        <v>18</v>
      </c>
      <c r="K1164" t="s">
        <v>2907</v>
      </c>
      <c r="L1164" s="67">
        <v>3741588</v>
      </c>
      <c r="M1164" t="s">
        <v>2425</v>
      </c>
      <c r="N1164">
        <v>45838</v>
      </c>
      <c r="O1164" t="s">
        <v>2907</v>
      </c>
    </row>
    <row r="1165" spans="2:15">
      <c r="B1165">
        <v>100147</v>
      </c>
      <c r="C1165" t="s">
        <v>159</v>
      </c>
      <c r="D1165" t="s">
        <v>2908</v>
      </c>
      <c r="E1165" s="52" t="s">
        <v>117</v>
      </c>
      <c r="F1165" t="s">
        <v>2659</v>
      </c>
      <c r="G1165" s="62">
        <v>45911</v>
      </c>
      <c r="H1165" s="62">
        <v>45899</v>
      </c>
      <c r="I1165">
        <v>10</v>
      </c>
      <c r="J1165" t="s">
        <v>18</v>
      </c>
      <c r="K1165" t="s">
        <v>472</v>
      </c>
      <c r="L1165" s="67">
        <v>4650789</v>
      </c>
      <c r="M1165" t="s">
        <v>163</v>
      </c>
      <c r="N1165">
        <v>45869</v>
      </c>
      <c r="O1165" t="s">
        <v>472</v>
      </c>
    </row>
    <row r="1166" spans="2:15">
      <c r="B1166">
        <v>101330</v>
      </c>
      <c r="C1166" t="s">
        <v>212</v>
      </c>
      <c r="D1166" t="s">
        <v>2909</v>
      </c>
      <c r="E1166" s="52" t="s">
        <v>42</v>
      </c>
      <c r="F1166" t="s">
        <v>2910</v>
      </c>
      <c r="G1166" s="62">
        <v>45911</v>
      </c>
      <c r="H1166" s="62">
        <v>45868</v>
      </c>
      <c r="I1166">
        <v>43</v>
      </c>
      <c r="J1166" t="s">
        <v>18</v>
      </c>
      <c r="K1166" t="s">
        <v>2842</v>
      </c>
      <c r="L1166" s="67">
        <v>4741920</v>
      </c>
      <c r="M1166" t="s">
        <v>215</v>
      </c>
      <c r="N1166">
        <v>45838</v>
      </c>
      <c r="O1166" t="s">
        <v>2842</v>
      </c>
    </row>
    <row r="1167" spans="2:15">
      <c r="B1167">
        <v>101330</v>
      </c>
      <c r="C1167" t="s">
        <v>212</v>
      </c>
      <c r="D1167" t="s">
        <v>2911</v>
      </c>
      <c r="E1167" s="52" t="s">
        <v>42</v>
      </c>
      <c r="F1167" t="s">
        <v>2912</v>
      </c>
      <c r="G1167" s="62">
        <v>45911</v>
      </c>
      <c r="H1167" s="62">
        <v>45899</v>
      </c>
      <c r="I1167">
        <v>12</v>
      </c>
      <c r="J1167" t="s">
        <v>18</v>
      </c>
      <c r="K1167" t="s">
        <v>105</v>
      </c>
      <c r="L1167" s="67">
        <v>9787980</v>
      </c>
      <c r="M1167" t="s">
        <v>2913</v>
      </c>
      <c r="N1167">
        <v>45869</v>
      </c>
      <c r="O1167" t="s">
        <v>105</v>
      </c>
    </row>
    <row r="1168" spans="2:15">
      <c r="B1168">
        <v>100147</v>
      </c>
      <c r="C1168" t="s">
        <v>159</v>
      </c>
      <c r="D1168" t="s">
        <v>2908</v>
      </c>
      <c r="E1168" s="52" t="s">
        <v>117</v>
      </c>
      <c r="F1168" t="s">
        <v>2659</v>
      </c>
      <c r="G1168" s="62">
        <v>45911</v>
      </c>
      <c r="H1168" s="62">
        <v>45899</v>
      </c>
      <c r="I1168">
        <v>10</v>
      </c>
      <c r="J1168" t="s">
        <v>18</v>
      </c>
      <c r="K1168" t="s">
        <v>2914</v>
      </c>
      <c r="L1168" s="67">
        <v>12620478</v>
      </c>
      <c r="M1168" t="s">
        <v>2915</v>
      </c>
      <c r="N1168">
        <v>45869</v>
      </c>
      <c r="O1168" t="s">
        <v>2914</v>
      </c>
    </row>
    <row r="1169" spans="2:15">
      <c r="B1169">
        <v>101539</v>
      </c>
      <c r="C1169" t="s">
        <v>40</v>
      </c>
      <c r="D1169" t="s">
        <v>2916</v>
      </c>
      <c r="E1169" s="52" t="s">
        <v>42</v>
      </c>
      <c r="F1169" t="s">
        <v>2917</v>
      </c>
      <c r="G1169" s="62">
        <v>45911</v>
      </c>
      <c r="H1169" s="62">
        <v>45656</v>
      </c>
      <c r="I1169">
        <v>255</v>
      </c>
      <c r="J1169" t="s">
        <v>18</v>
      </c>
      <c r="K1169" t="s">
        <v>2918</v>
      </c>
      <c r="L1169" s="67">
        <v>18884097</v>
      </c>
      <c r="M1169" t="s">
        <v>2919</v>
      </c>
      <c r="N1169">
        <v>45626</v>
      </c>
      <c r="O1169" t="s">
        <v>2918</v>
      </c>
    </row>
    <row r="1170" spans="2:15">
      <c r="B1170">
        <v>100797</v>
      </c>
      <c r="C1170" t="s">
        <v>70</v>
      </c>
      <c r="D1170" t="s">
        <v>2920</v>
      </c>
      <c r="E1170" s="52" t="s">
        <v>16</v>
      </c>
      <c r="F1170" t="s">
        <v>2090</v>
      </c>
      <c r="G1170" s="62">
        <v>45911</v>
      </c>
      <c r="H1170" s="62">
        <v>45899</v>
      </c>
      <c r="I1170">
        <v>12</v>
      </c>
      <c r="J1170" t="s">
        <v>18</v>
      </c>
      <c r="K1170" t="s">
        <v>2206</v>
      </c>
      <c r="L1170" s="67">
        <v>19832279</v>
      </c>
      <c r="M1170" t="s">
        <v>2921</v>
      </c>
      <c r="N1170">
        <v>45869</v>
      </c>
      <c r="O1170" t="s">
        <v>2206</v>
      </c>
    </row>
    <row r="1171" spans="2:15">
      <c r="B1171">
        <v>101330</v>
      </c>
      <c r="C1171" t="s">
        <v>212</v>
      </c>
      <c r="D1171" t="s">
        <v>2922</v>
      </c>
      <c r="E1171" s="52" t="s">
        <v>42</v>
      </c>
      <c r="F1171" t="s">
        <v>2923</v>
      </c>
      <c r="G1171" s="62">
        <v>45911</v>
      </c>
      <c r="H1171" s="62">
        <v>45868</v>
      </c>
      <c r="I1171">
        <v>43</v>
      </c>
      <c r="J1171" t="s">
        <v>18</v>
      </c>
      <c r="K1171" t="s">
        <v>2924</v>
      </c>
      <c r="L1171" s="67">
        <v>25419000</v>
      </c>
      <c r="M1171" t="s">
        <v>219</v>
      </c>
      <c r="N1171">
        <v>45838</v>
      </c>
      <c r="O1171" t="s">
        <v>2924</v>
      </c>
    </row>
    <row r="1172" spans="2:15">
      <c r="B1172">
        <v>100126</v>
      </c>
      <c r="C1172" t="s">
        <v>103</v>
      </c>
      <c r="D1172" t="s">
        <v>2925</v>
      </c>
      <c r="E1172" s="52" t="s">
        <v>117</v>
      </c>
      <c r="F1172" t="s">
        <v>2926</v>
      </c>
      <c r="G1172" s="62">
        <v>45911</v>
      </c>
      <c r="H1172" s="62">
        <v>45807</v>
      </c>
      <c r="I1172">
        <v>104</v>
      </c>
      <c r="J1172" t="s">
        <v>18</v>
      </c>
      <c r="K1172" t="s">
        <v>2868</v>
      </c>
      <c r="L1172" s="67">
        <v>28266425</v>
      </c>
      <c r="M1172" t="s">
        <v>106</v>
      </c>
      <c r="N1172">
        <v>45777</v>
      </c>
      <c r="O1172" t="s">
        <v>2868</v>
      </c>
    </row>
    <row r="1173" spans="2:15">
      <c r="B1173">
        <v>101330</v>
      </c>
      <c r="C1173" t="s">
        <v>212</v>
      </c>
      <c r="D1173" t="s">
        <v>2927</v>
      </c>
      <c r="E1173" s="52" t="s">
        <v>42</v>
      </c>
      <c r="F1173" t="s">
        <v>2928</v>
      </c>
      <c r="G1173" s="62">
        <v>45911</v>
      </c>
      <c r="H1173" s="62">
        <v>45899</v>
      </c>
      <c r="I1173">
        <v>12</v>
      </c>
      <c r="J1173" t="s">
        <v>18</v>
      </c>
      <c r="K1173" t="s">
        <v>2700</v>
      </c>
      <c r="L1173" s="67">
        <v>77358120</v>
      </c>
      <c r="M1173" t="s">
        <v>2439</v>
      </c>
      <c r="N1173">
        <v>45869</v>
      </c>
      <c r="O1173" t="s">
        <v>2700</v>
      </c>
    </row>
    <row r="1174" spans="2:15">
      <c r="B1174">
        <v>101330</v>
      </c>
      <c r="C1174" t="s">
        <v>212</v>
      </c>
      <c r="D1174" t="s">
        <v>2929</v>
      </c>
      <c r="E1174" s="52" t="s">
        <v>42</v>
      </c>
      <c r="F1174" t="s">
        <v>2930</v>
      </c>
      <c r="G1174" s="62">
        <v>45911</v>
      </c>
      <c r="H1174" s="62">
        <v>45899</v>
      </c>
      <c r="I1174">
        <v>12</v>
      </c>
      <c r="J1174" t="s">
        <v>18</v>
      </c>
      <c r="K1174" t="s">
        <v>2931</v>
      </c>
      <c r="L1174" s="67">
        <v>92369871</v>
      </c>
      <c r="M1174" t="s">
        <v>225</v>
      </c>
      <c r="N1174">
        <v>45869</v>
      </c>
      <c r="O1174" t="s">
        <v>2931</v>
      </c>
    </row>
    <row r="1175" spans="2:15">
      <c r="B1175">
        <v>101330</v>
      </c>
      <c r="C1175" t="s">
        <v>212</v>
      </c>
      <c r="D1175" t="s">
        <v>2932</v>
      </c>
      <c r="E1175" s="52" t="s">
        <v>42</v>
      </c>
      <c r="F1175" t="s">
        <v>2933</v>
      </c>
      <c r="G1175" s="62">
        <v>45911</v>
      </c>
      <c r="H1175" s="62">
        <v>45868</v>
      </c>
      <c r="I1175">
        <v>43</v>
      </c>
      <c r="J1175" t="s">
        <v>18</v>
      </c>
      <c r="K1175" t="s">
        <v>681</v>
      </c>
      <c r="L1175" s="67">
        <v>107956380</v>
      </c>
      <c r="M1175" t="s">
        <v>2439</v>
      </c>
      <c r="N1175">
        <v>45838</v>
      </c>
      <c r="O1175" t="s">
        <v>681</v>
      </c>
    </row>
    <row r="1176" spans="2:15">
      <c r="B1176">
        <v>101330</v>
      </c>
      <c r="C1176" t="s">
        <v>212</v>
      </c>
      <c r="D1176" t="s">
        <v>2934</v>
      </c>
      <c r="E1176" s="52" t="s">
        <v>42</v>
      </c>
      <c r="F1176" t="s">
        <v>2935</v>
      </c>
      <c r="G1176" s="62">
        <v>45911</v>
      </c>
      <c r="H1176" s="62">
        <v>45868</v>
      </c>
      <c r="I1176">
        <v>43</v>
      </c>
      <c r="J1176" t="s">
        <v>18</v>
      </c>
      <c r="K1176" t="s">
        <v>639</v>
      </c>
      <c r="L1176" s="67">
        <v>119233092</v>
      </c>
      <c r="M1176" t="s">
        <v>817</v>
      </c>
      <c r="N1176">
        <v>45838</v>
      </c>
      <c r="O1176" t="s">
        <v>639</v>
      </c>
    </row>
    <row r="1177" spans="2:15">
      <c r="B1177">
        <v>101330</v>
      </c>
      <c r="C1177" t="s">
        <v>212</v>
      </c>
      <c r="D1177" t="s">
        <v>2936</v>
      </c>
      <c r="E1177" s="52" t="s">
        <v>42</v>
      </c>
      <c r="F1177" t="s">
        <v>2937</v>
      </c>
      <c r="G1177" s="62">
        <v>45911</v>
      </c>
      <c r="H1177" s="62">
        <v>45899</v>
      </c>
      <c r="I1177">
        <v>12</v>
      </c>
      <c r="J1177" t="s">
        <v>18</v>
      </c>
      <c r="K1177" t="s">
        <v>2938</v>
      </c>
      <c r="L1177" s="67">
        <v>133101210</v>
      </c>
      <c r="M1177" t="s">
        <v>817</v>
      </c>
      <c r="N1177">
        <v>45869</v>
      </c>
      <c r="O1177" t="s">
        <v>2938</v>
      </c>
    </row>
    <row r="1178" spans="2:15">
      <c r="B1178">
        <v>101330</v>
      </c>
      <c r="C1178" t="s">
        <v>212</v>
      </c>
      <c r="D1178" t="s">
        <v>2939</v>
      </c>
      <c r="E1178" s="52" t="s">
        <v>42</v>
      </c>
      <c r="F1178" t="s">
        <v>2940</v>
      </c>
      <c r="G1178" s="62">
        <v>45911</v>
      </c>
      <c r="H1178" s="62">
        <v>45868</v>
      </c>
      <c r="I1178">
        <v>43</v>
      </c>
      <c r="J1178" t="s">
        <v>18</v>
      </c>
      <c r="K1178" t="s">
        <v>1707</v>
      </c>
      <c r="L1178" s="67">
        <v>233668875</v>
      </c>
      <c r="M1178" t="s">
        <v>225</v>
      </c>
      <c r="N1178">
        <v>45838</v>
      </c>
      <c r="O1178" t="s">
        <v>1707</v>
      </c>
    </row>
    <row r="1179" spans="2:15">
      <c r="B1179">
        <v>100014</v>
      </c>
      <c r="C1179" t="s">
        <v>1511</v>
      </c>
      <c r="D1179" t="s">
        <v>2941</v>
      </c>
      <c r="E1179" t="s">
        <v>35</v>
      </c>
      <c r="F1179" t="s">
        <v>2321</v>
      </c>
      <c r="G1179" s="56">
        <v>45912</v>
      </c>
      <c r="H1179" s="56">
        <v>45898</v>
      </c>
      <c r="I1179" s="57">
        <v>14</v>
      </c>
      <c r="J1179" t="s">
        <v>18</v>
      </c>
      <c r="K1179" t="s">
        <v>2846</v>
      </c>
      <c r="L1179" s="70">
        <v>10000000000</v>
      </c>
      <c r="M1179" t="s">
        <v>2461</v>
      </c>
      <c r="N1179" s="56">
        <v>45898</v>
      </c>
      <c r="O1179" t="s">
        <v>2324</v>
      </c>
    </row>
    <row r="1180" spans="2:15">
      <c r="B1180">
        <v>101918</v>
      </c>
      <c r="C1180" t="s">
        <v>2766</v>
      </c>
      <c r="D1180" t="s">
        <v>2942</v>
      </c>
      <c r="E1180" s="52" t="s">
        <v>16</v>
      </c>
      <c r="F1180" t="s">
        <v>2090</v>
      </c>
      <c r="G1180" s="62">
        <v>45915</v>
      </c>
      <c r="H1180" s="62">
        <v>45930</v>
      </c>
      <c r="I1180">
        <v>-15</v>
      </c>
      <c r="J1180" t="s">
        <v>18</v>
      </c>
      <c r="K1180" t="s">
        <v>808</v>
      </c>
      <c r="L1180" s="67">
        <v>10677645</v>
      </c>
      <c r="M1180" t="s">
        <v>2768</v>
      </c>
      <c r="N1180">
        <v>45900</v>
      </c>
      <c r="O1180" t="s">
        <v>808</v>
      </c>
    </row>
    <row r="1181" spans="2:15">
      <c r="B1181">
        <v>100031</v>
      </c>
      <c r="C1181" t="s">
        <v>321</v>
      </c>
      <c r="D1181" t="s">
        <v>2943</v>
      </c>
      <c r="E1181" s="52" t="s">
        <v>117</v>
      </c>
      <c r="F1181" t="s">
        <v>2944</v>
      </c>
      <c r="G1181" s="62">
        <v>45916</v>
      </c>
      <c r="H1181" s="62">
        <v>45930</v>
      </c>
      <c r="I1181">
        <v>-19</v>
      </c>
      <c r="J1181" t="s">
        <v>18</v>
      </c>
      <c r="K1181" t="s">
        <v>353</v>
      </c>
      <c r="L1181" s="67">
        <v>192173</v>
      </c>
      <c r="M1181" t="s">
        <v>2944</v>
      </c>
      <c r="N1181">
        <v>45900</v>
      </c>
      <c r="O1181" t="s">
        <v>353</v>
      </c>
    </row>
    <row r="1182" spans="2:15">
      <c r="B1182">
        <v>100031</v>
      </c>
      <c r="C1182" t="s">
        <v>321</v>
      </c>
      <c r="D1182" t="s">
        <v>2945</v>
      </c>
      <c r="E1182" t="s">
        <v>117</v>
      </c>
      <c r="F1182" t="s">
        <v>2946</v>
      </c>
      <c r="G1182" s="56">
        <v>45916</v>
      </c>
      <c r="H1182" s="56">
        <v>45930</v>
      </c>
      <c r="I1182" s="57">
        <v>-19</v>
      </c>
      <c r="J1182" t="s">
        <v>18</v>
      </c>
      <c r="K1182" t="s">
        <v>1639</v>
      </c>
      <c r="L1182" s="70">
        <v>738300</v>
      </c>
      <c r="M1182" t="s">
        <v>2946</v>
      </c>
      <c r="N1182" s="56">
        <v>45900</v>
      </c>
      <c r="O1182" t="s">
        <v>1639</v>
      </c>
    </row>
    <row r="1183" spans="2:15">
      <c r="B1183">
        <v>100622</v>
      </c>
      <c r="C1183" t="s">
        <v>240</v>
      </c>
      <c r="D1183" t="s">
        <v>2947</v>
      </c>
      <c r="E1183" s="52" t="s">
        <v>42</v>
      </c>
      <c r="F1183" t="s">
        <v>240</v>
      </c>
      <c r="G1183" s="62">
        <v>45916</v>
      </c>
      <c r="H1183" s="62">
        <v>45838</v>
      </c>
      <c r="I1183">
        <v>78</v>
      </c>
      <c r="J1183" t="s">
        <v>18</v>
      </c>
      <c r="K1183" t="s">
        <v>123</v>
      </c>
      <c r="L1183" s="67">
        <v>6256404</v>
      </c>
      <c r="M1183" t="s">
        <v>2099</v>
      </c>
      <c r="N1183">
        <v>45808</v>
      </c>
      <c r="O1183" t="s">
        <v>123</v>
      </c>
    </row>
    <row r="1184" spans="2:15">
      <c r="B1184">
        <v>100126</v>
      </c>
      <c r="C1184" t="s">
        <v>103</v>
      </c>
      <c r="D1184" t="s">
        <v>2948</v>
      </c>
      <c r="E1184" s="52" t="s">
        <v>117</v>
      </c>
      <c r="F1184" t="s">
        <v>2949</v>
      </c>
      <c r="G1184" s="62">
        <v>45916</v>
      </c>
      <c r="H1184" s="62">
        <v>45807</v>
      </c>
      <c r="I1184">
        <v>109</v>
      </c>
      <c r="J1184" t="s">
        <v>18</v>
      </c>
      <c r="K1184" t="s">
        <v>1367</v>
      </c>
      <c r="L1184" s="67">
        <v>58945020</v>
      </c>
      <c r="M1184" t="s">
        <v>2144</v>
      </c>
      <c r="N1184">
        <v>45777</v>
      </c>
      <c r="O1184" t="s">
        <v>1367</v>
      </c>
    </row>
    <row r="1185" spans="2:15">
      <c r="B1185">
        <v>101118</v>
      </c>
      <c r="C1185" t="s">
        <v>652</v>
      </c>
      <c r="D1185" t="s">
        <v>2950</v>
      </c>
      <c r="E1185" s="52" t="s">
        <v>16</v>
      </c>
      <c r="F1185" t="s">
        <v>2090</v>
      </c>
      <c r="G1185" s="62">
        <v>45917</v>
      </c>
      <c r="H1185" s="62">
        <v>45930</v>
      </c>
      <c r="I1185">
        <v>-13</v>
      </c>
      <c r="J1185" t="s">
        <v>18</v>
      </c>
      <c r="K1185" t="s">
        <v>702</v>
      </c>
      <c r="L1185" s="67">
        <v>60053886</v>
      </c>
      <c r="M1185" t="s">
        <v>2200</v>
      </c>
      <c r="N1185">
        <v>45900</v>
      </c>
      <c r="O1185" t="s">
        <v>702</v>
      </c>
    </row>
    <row r="1186" spans="2:15">
      <c r="B1186">
        <v>101493</v>
      </c>
      <c r="C1186" t="s">
        <v>769</v>
      </c>
      <c r="D1186" t="s">
        <v>2951</v>
      </c>
      <c r="E1186" s="52" t="s">
        <v>16</v>
      </c>
      <c r="F1186" t="s">
        <v>2090</v>
      </c>
      <c r="G1186" s="62">
        <v>45917</v>
      </c>
      <c r="H1186" s="62">
        <v>45868</v>
      </c>
      <c r="I1186">
        <v>49</v>
      </c>
      <c r="J1186" t="s">
        <v>18</v>
      </c>
      <c r="K1186" t="s">
        <v>2952</v>
      </c>
      <c r="L1186" s="67">
        <v>118052940</v>
      </c>
      <c r="M1186" t="s">
        <v>2219</v>
      </c>
      <c r="N1186">
        <v>45838</v>
      </c>
      <c r="O1186" t="s">
        <v>2952</v>
      </c>
    </row>
    <row r="1187" spans="2:15">
      <c r="B1187">
        <v>101493</v>
      </c>
      <c r="C1187" t="s">
        <v>769</v>
      </c>
      <c r="D1187" t="s">
        <v>2953</v>
      </c>
      <c r="E1187" s="52" t="s">
        <v>16</v>
      </c>
      <c r="F1187" t="s">
        <v>2090</v>
      </c>
      <c r="G1187" s="62">
        <v>45917</v>
      </c>
      <c r="H1187" s="62">
        <v>45868</v>
      </c>
      <c r="I1187">
        <v>49</v>
      </c>
      <c r="J1187" t="s">
        <v>18</v>
      </c>
      <c r="K1187" t="s">
        <v>283</v>
      </c>
      <c r="L1187" s="67">
        <v>127921728</v>
      </c>
      <c r="M1187" t="s">
        <v>1853</v>
      </c>
      <c r="N1187">
        <v>45838</v>
      </c>
      <c r="O1187" t="s">
        <v>283</v>
      </c>
    </row>
    <row r="1188" spans="2:15">
      <c r="B1188">
        <v>100069</v>
      </c>
      <c r="C1188" t="s">
        <v>115</v>
      </c>
      <c r="D1188" t="s">
        <v>2954</v>
      </c>
      <c r="E1188" s="52" t="s">
        <v>117</v>
      </c>
      <c r="F1188" t="s">
        <v>2955</v>
      </c>
      <c r="G1188" s="62">
        <v>45918</v>
      </c>
      <c r="H1188" s="62">
        <v>45868</v>
      </c>
      <c r="I1188">
        <v>34</v>
      </c>
      <c r="J1188" t="s">
        <v>18</v>
      </c>
      <c r="K1188" t="s">
        <v>1887</v>
      </c>
      <c r="L1188" s="67">
        <v>573283</v>
      </c>
      <c r="M1188" t="s">
        <v>1790</v>
      </c>
      <c r="N1188">
        <v>45838</v>
      </c>
      <c r="O1188" t="s">
        <v>1887</v>
      </c>
    </row>
    <row r="1189" spans="2:15">
      <c r="B1189">
        <v>100069</v>
      </c>
      <c r="C1189" t="s">
        <v>115</v>
      </c>
      <c r="D1189" t="s">
        <v>2954</v>
      </c>
      <c r="E1189" s="52" t="s">
        <v>117</v>
      </c>
      <c r="F1189" t="s">
        <v>2955</v>
      </c>
      <c r="G1189" s="62">
        <v>45918</v>
      </c>
      <c r="H1189" s="62">
        <v>45868</v>
      </c>
      <c r="I1189">
        <v>34</v>
      </c>
      <c r="J1189" t="s">
        <v>18</v>
      </c>
      <c r="K1189" t="s">
        <v>1881</v>
      </c>
      <c r="L1189" s="67">
        <v>2411348</v>
      </c>
      <c r="M1189" t="s">
        <v>1789</v>
      </c>
      <c r="N1189">
        <v>45838</v>
      </c>
      <c r="O1189" t="s">
        <v>1881</v>
      </c>
    </row>
    <row r="1190" spans="2:15">
      <c r="B1190">
        <v>100736</v>
      </c>
      <c r="C1190" t="s">
        <v>941</v>
      </c>
      <c r="D1190" t="s">
        <v>2956</v>
      </c>
      <c r="E1190" s="52" t="s">
        <v>117</v>
      </c>
      <c r="F1190" t="s">
        <v>2957</v>
      </c>
      <c r="G1190" s="62">
        <v>45918</v>
      </c>
      <c r="H1190" s="62">
        <v>45847</v>
      </c>
      <c r="I1190">
        <v>54</v>
      </c>
      <c r="J1190" t="s">
        <v>18</v>
      </c>
      <c r="K1190" t="s">
        <v>2365</v>
      </c>
      <c r="L1190" s="67">
        <v>20000000</v>
      </c>
      <c r="M1190" t="s">
        <v>2958</v>
      </c>
      <c r="N1190">
        <v>45847</v>
      </c>
      <c r="O1190" t="s">
        <v>854</v>
      </c>
    </row>
    <row r="1191" spans="2:15">
      <c r="B1191">
        <v>100002</v>
      </c>
      <c r="C1191" t="s">
        <v>247</v>
      </c>
      <c r="D1191" t="s">
        <v>2959</v>
      </c>
      <c r="E1191" s="52" t="s">
        <v>16</v>
      </c>
      <c r="F1191" t="s">
        <v>2090</v>
      </c>
      <c r="G1191" s="62">
        <v>45919</v>
      </c>
      <c r="H1191" s="62">
        <v>45807</v>
      </c>
      <c r="I1191">
        <v>112</v>
      </c>
      <c r="J1191" t="s">
        <v>18</v>
      </c>
      <c r="K1191" t="s">
        <v>519</v>
      </c>
      <c r="L1191" s="67">
        <v>200678</v>
      </c>
      <c r="M1191" t="s">
        <v>2960</v>
      </c>
      <c r="N1191">
        <v>45777</v>
      </c>
      <c r="O1191" t="s">
        <v>519</v>
      </c>
    </row>
    <row r="1192" spans="2:15">
      <c r="B1192">
        <v>100000</v>
      </c>
      <c r="C1192" t="s">
        <v>226</v>
      </c>
      <c r="D1192" t="s">
        <v>2961</v>
      </c>
      <c r="E1192" t="s">
        <v>16</v>
      </c>
      <c r="F1192" t="s">
        <v>2090</v>
      </c>
      <c r="G1192" s="56">
        <v>45919</v>
      </c>
      <c r="H1192" s="56">
        <v>45930</v>
      </c>
      <c r="I1192" s="57">
        <v>-11</v>
      </c>
      <c r="J1192" t="s">
        <v>18</v>
      </c>
      <c r="K1192" t="s">
        <v>2515</v>
      </c>
      <c r="L1192" s="70">
        <v>395900</v>
      </c>
      <c r="M1192" t="s">
        <v>2946</v>
      </c>
      <c r="N1192" s="56">
        <v>45900</v>
      </c>
      <c r="O1192" t="s">
        <v>2515</v>
      </c>
    </row>
    <row r="1193" spans="2:15">
      <c r="B1193">
        <v>101284</v>
      </c>
      <c r="C1193" t="s">
        <v>669</v>
      </c>
      <c r="D1193" t="s">
        <v>2962</v>
      </c>
      <c r="E1193" s="52" t="s">
        <v>16</v>
      </c>
      <c r="F1193" t="s">
        <v>2090</v>
      </c>
      <c r="G1193" s="62">
        <v>45919</v>
      </c>
      <c r="H1193" s="62">
        <v>45930</v>
      </c>
      <c r="I1193">
        <v>-11</v>
      </c>
      <c r="J1193" t="s">
        <v>18</v>
      </c>
      <c r="K1193" t="s">
        <v>2477</v>
      </c>
      <c r="L1193" s="67">
        <v>999213</v>
      </c>
      <c r="M1193" t="s">
        <v>2963</v>
      </c>
      <c r="N1193">
        <v>45900</v>
      </c>
      <c r="O1193" t="s">
        <v>2477</v>
      </c>
    </row>
    <row r="1194" spans="2:15">
      <c r="B1194">
        <v>100002</v>
      </c>
      <c r="C1194" t="s">
        <v>247</v>
      </c>
      <c r="D1194" t="s">
        <v>2964</v>
      </c>
      <c r="E1194" t="s">
        <v>16</v>
      </c>
      <c r="F1194" t="s">
        <v>2090</v>
      </c>
      <c r="G1194" s="56">
        <v>45919</v>
      </c>
      <c r="H1194" s="56">
        <v>45807</v>
      </c>
      <c r="I1194" s="57">
        <v>112</v>
      </c>
      <c r="J1194" t="s">
        <v>18</v>
      </c>
      <c r="K1194" t="s">
        <v>2714</v>
      </c>
      <c r="L1194" s="70">
        <v>4323870</v>
      </c>
      <c r="M1194" t="s">
        <v>1842</v>
      </c>
      <c r="N1194" s="56">
        <v>45777</v>
      </c>
      <c r="O1194" t="s">
        <v>2714</v>
      </c>
    </row>
    <row r="1195" spans="2:15">
      <c r="B1195">
        <v>100002</v>
      </c>
      <c r="C1195" t="s">
        <v>247</v>
      </c>
      <c r="D1195" t="s">
        <v>2965</v>
      </c>
      <c r="E1195" s="52" t="s">
        <v>16</v>
      </c>
      <c r="F1195" t="s">
        <v>2090</v>
      </c>
      <c r="G1195" s="62">
        <v>45919</v>
      </c>
      <c r="H1195" s="62">
        <v>45807</v>
      </c>
      <c r="I1195">
        <v>112</v>
      </c>
      <c r="J1195" t="s">
        <v>18</v>
      </c>
      <c r="K1195" t="s">
        <v>1676</v>
      </c>
      <c r="L1195" s="67">
        <v>5181421</v>
      </c>
      <c r="M1195" t="s">
        <v>2966</v>
      </c>
      <c r="N1195">
        <v>45777</v>
      </c>
      <c r="O1195" t="s">
        <v>1676</v>
      </c>
    </row>
    <row r="1196" spans="2:15">
      <c r="B1196">
        <v>100120</v>
      </c>
      <c r="C1196" t="s">
        <v>236</v>
      </c>
      <c r="D1196" t="s">
        <v>2967</v>
      </c>
      <c r="E1196" t="s">
        <v>16</v>
      </c>
      <c r="F1196" t="s">
        <v>2090</v>
      </c>
      <c r="G1196" s="56">
        <v>45919</v>
      </c>
      <c r="H1196" s="56">
        <v>45931</v>
      </c>
      <c r="I1196" s="57">
        <v>-12</v>
      </c>
      <c r="J1196" t="s">
        <v>18</v>
      </c>
      <c r="K1196" t="s">
        <v>2968</v>
      </c>
      <c r="L1196" s="70">
        <v>5572516</v>
      </c>
      <c r="M1196" t="s">
        <v>2969</v>
      </c>
      <c r="N1196" s="56">
        <v>45901</v>
      </c>
      <c r="O1196" t="s">
        <v>2968</v>
      </c>
    </row>
    <row r="1197" spans="2:15">
      <c r="B1197">
        <v>100590</v>
      </c>
      <c r="C1197" t="s">
        <v>406</v>
      </c>
      <c r="D1197" t="s">
        <v>2970</v>
      </c>
      <c r="E1197" s="52" t="s">
        <v>16</v>
      </c>
      <c r="F1197" t="s">
        <v>2090</v>
      </c>
      <c r="G1197" s="62">
        <v>45919</v>
      </c>
      <c r="H1197" s="62">
        <v>45868</v>
      </c>
      <c r="I1197">
        <v>51</v>
      </c>
      <c r="J1197" t="s">
        <v>18</v>
      </c>
      <c r="K1197" t="s">
        <v>2019</v>
      </c>
      <c r="L1197" s="67">
        <v>6522018</v>
      </c>
      <c r="M1197" t="s">
        <v>2971</v>
      </c>
      <c r="N1197">
        <v>45838</v>
      </c>
      <c r="O1197" t="s">
        <v>2019</v>
      </c>
    </row>
    <row r="1198" spans="2:15">
      <c r="B1198">
        <v>100590</v>
      </c>
      <c r="C1198" t="s">
        <v>406</v>
      </c>
      <c r="D1198" t="s">
        <v>2972</v>
      </c>
      <c r="E1198" s="52" t="s">
        <v>16</v>
      </c>
      <c r="F1198" t="s">
        <v>2090</v>
      </c>
      <c r="G1198" s="62">
        <v>45919</v>
      </c>
      <c r="H1198" s="62">
        <v>45899</v>
      </c>
      <c r="I1198">
        <v>20</v>
      </c>
      <c r="J1198" t="s">
        <v>18</v>
      </c>
      <c r="K1198" t="s">
        <v>2222</v>
      </c>
      <c r="L1198" s="67">
        <v>6522018</v>
      </c>
      <c r="M1198" t="s">
        <v>2973</v>
      </c>
      <c r="N1198">
        <v>45869</v>
      </c>
      <c r="O1198" t="s">
        <v>2222</v>
      </c>
    </row>
    <row r="1199" spans="2:15">
      <c r="B1199">
        <v>100013</v>
      </c>
      <c r="C1199" t="s">
        <v>1390</v>
      </c>
      <c r="D1199" t="s">
        <v>2974</v>
      </c>
      <c r="E1199" t="s">
        <v>35</v>
      </c>
      <c r="F1199" t="s">
        <v>2460</v>
      </c>
      <c r="G1199" s="56">
        <v>45919</v>
      </c>
      <c r="H1199" s="56">
        <v>45910</v>
      </c>
      <c r="I1199" s="57">
        <v>9</v>
      </c>
      <c r="J1199" t="s">
        <v>18</v>
      </c>
      <c r="K1199" t="s">
        <v>2897</v>
      </c>
      <c r="L1199" s="70">
        <v>10000000000</v>
      </c>
      <c r="M1199" t="s">
        <v>2534</v>
      </c>
      <c r="N1199" s="56">
        <v>45910</v>
      </c>
      <c r="O1199" t="s">
        <v>1652</v>
      </c>
    </row>
    <row r="1200" spans="2:15">
      <c r="B1200">
        <v>100137</v>
      </c>
      <c r="C1200" t="s">
        <v>33</v>
      </c>
      <c r="D1200" t="s">
        <v>2975</v>
      </c>
      <c r="E1200" t="s">
        <v>35</v>
      </c>
      <c r="F1200" t="s">
        <v>2531</v>
      </c>
      <c r="G1200" s="56">
        <v>45919</v>
      </c>
      <c r="H1200" s="56">
        <v>45919</v>
      </c>
      <c r="I1200" s="57">
        <v>0</v>
      </c>
      <c r="J1200" t="s">
        <v>18</v>
      </c>
      <c r="K1200" t="s">
        <v>1646</v>
      </c>
      <c r="L1200" s="70">
        <v>14039003944</v>
      </c>
      <c r="M1200" t="s">
        <v>2976</v>
      </c>
      <c r="N1200" s="56">
        <v>45919</v>
      </c>
      <c r="O1200" t="s">
        <v>1646</v>
      </c>
    </row>
    <row r="1201" spans="2:15">
      <c r="B1201">
        <v>100014</v>
      </c>
      <c r="C1201" t="s">
        <v>1511</v>
      </c>
      <c r="D1201" t="s">
        <v>2977</v>
      </c>
      <c r="E1201" t="s">
        <v>35</v>
      </c>
      <c r="F1201" t="s">
        <v>2321</v>
      </c>
      <c r="G1201" s="56">
        <v>45919</v>
      </c>
      <c r="H1201" s="56">
        <v>45912</v>
      </c>
      <c r="I1201" s="57">
        <v>7</v>
      </c>
      <c r="J1201" t="s">
        <v>18</v>
      </c>
      <c r="K1201" t="s">
        <v>2941</v>
      </c>
      <c r="L1201" s="70">
        <v>30000000000</v>
      </c>
      <c r="M1201" t="s">
        <v>2534</v>
      </c>
      <c r="N1201" s="56">
        <v>45912</v>
      </c>
      <c r="O1201" t="s">
        <v>2324</v>
      </c>
    </row>
    <row r="1202" spans="2:15">
      <c r="B1202">
        <v>101284</v>
      </c>
      <c r="C1202" t="s">
        <v>669</v>
      </c>
      <c r="D1202" t="s">
        <v>2978</v>
      </c>
      <c r="E1202" s="52" t="s">
        <v>117</v>
      </c>
      <c r="F1202" t="s">
        <v>1365</v>
      </c>
      <c r="G1202" s="62">
        <v>45922</v>
      </c>
      <c r="H1202" s="62">
        <v>45891</v>
      </c>
      <c r="I1202">
        <v>28</v>
      </c>
      <c r="J1202" t="s">
        <v>18</v>
      </c>
      <c r="K1202" t="s">
        <v>2805</v>
      </c>
      <c r="L1202" s="67">
        <v>200000000</v>
      </c>
      <c r="M1202" t="s">
        <v>2234</v>
      </c>
      <c r="N1202">
        <v>45891</v>
      </c>
      <c r="O1202" t="s">
        <v>1367</v>
      </c>
    </row>
    <row r="1203" spans="2:15">
      <c r="B1203">
        <v>100137</v>
      </c>
      <c r="C1203" t="s">
        <v>33</v>
      </c>
      <c r="D1203" t="s">
        <v>2979</v>
      </c>
      <c r="E1203" t="s">
        <v>35</v>
      </c>
      <c r="F1203" t="s">
        <v>2531</v>
      </c>
      <c r="G1203" s="56">
        <v>45922</v>
      </c>
      <c r="H1203" s="56">
        <v>45894</v>
      </c>
      <c r="I1203" s="57">
        <v>7</v>
      </c>
      <c r="J1203" t="s">
        <v>18</v>
      </c>
      <c r="K1203" t="s">
        <v>2774</v>
      </c>
      <c r="L1203" s="70">
        <v>5000000000</v>
      </c>
      <c r="M1203" t="s">
        <v>2654</v>
      </c>
      <c r="N1203" s="56">
        <v>45894</v>
      </c>
      <c r="O1203" t="s">
        <v>39</v>
      </c>
    </row>
    <row r="1204" spans="2:15">
      <c r="B1204">
        <v>100013</v>
      </c>
      <c r="C1204" t="s">
        <v>1390</v>
      </c>
      <c r="D1204" t="s">
        <v>2980</v>
      </c>
      <c r="E1204" t="s">
        <v>35</v>
      </c>
      <c r="F1204" t="s">
        <v>2460</v>
      </c>
      <c r="G1204" s="56">
        <v>45922</v>
      </c>
      <c r="H1204" s="56">
        <v>45919</v>
      </c>
      <c r="I1204" s="57">
        <v>-17</v>
      </c>
      <c r="J1204" t="s">
        <v>18</v>
      </c>
      <c r="K1204" t="s">
        <v>2974</v>
      </c>
      <c r="L1204" s="70">
        <v>10000000000</v>
      </c>
      <c r="M1204" t="s">
        <v>2534</v>
      </c>
      <c r="N1204" s="56">
        <v>45919</v>
      </c>
      <c r="O1204" t="s">
        <v>1652</v>
      </c>
    </row>
    <row r="1205" spans="2:15">
      <c r="B1205">
        <v>100014</v>
      </c>
      <c r="C1205" t="s">
        <v>1511</v>
      </c>
      <c r="D1205" t="s">
        <v>2981</v>
      </c>
      <c r="E1205" t="s">
        <v>35</v>
      </c>
      <c r="F1205" t="s">
        <v>2321</v>
      </c>
      <c r="G1205" s="56">
        <v>45922</v>
      </c>
      <c r="H1205" s="56">
        <v>45901</v>
      </c>
      <c r="I1205" s="57">
        <v>21</v>
      </c>
      <c r="J1205" t="s">
        <v>18</v>
      </c>
      <c r="K1205" t="s">
        <v>2982</v>
      </c>
      <c r="L1205" s="70">
        <v>10000000000</v>
      </c>
      <c r="M1205" t="s">
        <v>2534</v>
      </c>
      <c r="N1205" s="56">
        <v>45901</v>
      </c>
      <c r="O1205" t="s">
        <v>2324</v>
      </c>
    </row>
    <row r="1206" spans="2:15">
      <c r="B1206">
        <v>100137</v>
      </c>
      <c r="C1206" t="s">
        <v>33</v>
      </c>
      <c r="D1206" t="s">
        <v>2983</v>
      </c>
      <c r="E1206" t="s">
        <v>35</v>
      </c>
      <c r="F1206" t="s">
        <v>2531</v>
      </c>
      <c r="G1206" s="56">
        <v>45922</v>
      </c>
      <c r="H1206" s="56">
        <v>45901</v>
      </c>
      <c r="I1206" s="57">
        <v>21</v>
      </c>
      <c r="J1206" t="s">
        <v>18</v>
      </c>
      <c r="K1206" t="s">
        <v>2979</v>
      </c>
      <c r="L1206" s="70">
        <v>10000000000</v>
      </c>
      <c r="M1206" t="s">
        <v>2654</v>
      </c>
      <c r="N1206" s="56">
        <v>45901</v>
      </c>
      <c r="O1206" t="s">
        <v>39</v>
      </c>
    </row>
    <row r="1207" spans="2:15">
      <c r="B1207">
        <v>100014</v>
      </c>
      <c r="C1207" t="s">
        <v>1511</v>
      </c>
      <c r="D1207" t="s">
        <v>2982</v>
      </c>
      <c r="E1207" t="s">
        <v>35</v>
      </c>
      <c r="F1207" t="s">
        <v>2321</v>
      </c>
      <c r="G1207" s="56">
        <v>45922</v>
      </c>
      <c r="H1207" s="56">
        <v>45919</v>
      </c>
      <c r="I1207" s="57">
        <v>-18</v>
      </c>
      <c r="J1207" t="s">
        <v>18</v>
      </c>
      <c r="K1207" t="s">
        <v>2977</v>
      </c>
      <c r="L1207" s="70">
        <v>20000000000</v>
      </c>
      <c r="M1207" t="s">
        <v>2534</v>
      </c>
      <c r="N1207" s="56">
        <v>45919</v>
      </c>
      <c r="O1207" t="s">
        <v>2324</v>
      </c>
    </row>
    <row r="1208" spans="2:15">
      <c r="B1208">
        <v>100137</v>
      </c>
      <c r="C1208" t="s">
        <v>33</v>
      </c>
      <c r="D1208" t="s">
        <v>2984</v>
      </c>
      <c r="E1208" t="s">
        <v>117</v>
      </c>
      <c r="F1208" t="s">
        <v>2985</v>
      </c>
      <c r="G1208" s="56">
        <v>45923</v>
      </c>
      <c r="H1208" s="56">
        <v>45534</v>
      </c>
      <c r="I1208" s="57">
        <v>388</v>
      </c>
      <c r="J1208" t="s">
        <v>18</v>
      </c>
      <c r="K1208" t="s">
        <v>2986</v>
      </c>
      <c r="L1208" s="70">
        <v>418430</v>
      </c>
      <c r="M1208" t="s">
        <v>2987</v>
      </c>
      <c r="N1208" s="56">
        <v>45504</v>
      </c>
      <c r="O1208" t="s">
        <v>2986</v>
      </c>
    </row>
    <row r="1209" spans="2:15">
      <c r="B1209">
        <v>101305</v>
      </c>
      <c r="C1209" t="s">
        <v>91</v>
      </c>
      <c r="D1209" t="s">
        <v>2988</v>
      </c>
      <c r="E1209" s="52" t="s">
        <v>16</v>
      </c>
      <c r="F1209" t="s">
        <v>2090</v>
      </c>
      <c r="G1209" s="62">
        <v>45923</v>
      </c>
      <c r="H1209" s="62">
        <v>45930</v>
      </c>
      <c r="I1209">
        <v>-7</v>
      </c>
      <c r="J1209" t="s">
        <v>18</v>
      </c>
      <c r="K1209" t="s">
        <v>2306</v>
      </c>
      <c r="L1209" s="67">
        <v>4560100</v>
      </c>
      <c r="M1209" t="s">
        <v>2989</v>
      </c>
      <c r="N1209">
        <v>45900</v>
      </c>
      <c r="O1209" t="s">
        <v>2306</v>
      </c>
    </row>
    <row r="1210" spans="2:15">
      <c r="B1210">
        <v>100137</v>
      </c>
      <c r="C1210" t="s">
        <v>33</v>
      </c>
      <c r="D1210" t="s">
        <v>2990</v>
      </c>
      <c r="E1210" t="s">
        <v>117</v>
      </c>
      <c r="F1210" t="s">
        <v>2991</v>
      </c>
      <c r="G1210" s="56">
        <v>45923</v>
      </c>
      <c r="H1210" s="56">
        <v>45194</v>
      </c>
      <c r="I1210" s="57">
        <v>728</v>
      </c>
      <c r="J1210" t="s">
        <v>18</v>
      </c>
      <c r="K1210" t="s">
        <v>2992</v>
      </c>
      <c r="L1210" s="70">
        <v>1165135939</v>
      </c>
      <c r="M1210" t="s">
        <v>2993</v>
      </c>
      <c r="N1210" s="56">
        <v>45194</v>
      </c>
      <c r="O1210" t="s">
        <v>1620</v>
      </c>
    </row>
    <row r="1211" spans="2:15">
      <c r="B1211">
        <v>100137</v>
      </c>
      <c r="C1211" t="s">
        <v>33</v>
      </c>
      <c r="D1211" t="s">
        <v>2994</v>
      </c>
      <c r="E1211" t="s">
        <v>117</v>
      </c>
      <c r="F1211" t="s">
        <v>2995</v>
      </c>
      <c r="G1211" s="56">
        <v>45923</v>
      </c>
      <c r="H1211" s="56">
        <v>44467</v>
      </c>
      <c r="I1211" s="57">
        <v>1455</v>
      </c>
      <c r="J1211" t="s">
        <v>18</v>
      </c>
      <c r="K1211" t="s">
        <v>1579</v>
      </c>
      <c r="L1211" s="70">
        <v>3435411772</v>
      </c>
      <c r="M1211" t="s">
        <v>2996</v>
      </c>
      <c r="N1211" s="56">
        <v>44467</v>
      </c>
      <c r="O1211" t="s">
        <v>2074</v>
      </c>
    </row>
    <row r="1212" spans="2:15">
      <c r="B1212">
        <v>100137</v>
      </c>
      <c r="C1212" t="s">
        <v>33</v>
      </c>
      <c r="D1212" t="s">
        <v>2997</v>
      </c>
      <c r="E1212" t="s">
        <v>117</v>
      </c>
      <c r="F1212" t="s">
        <v>2998</v>
      </c>
      <c r="G1212" s="56">
        <v>45923</v>
      </c>
      <c r="H1212" s="56">
        <v>44467</v>
      </c>
      <c r="I1212" s="57">
        <v>1455</v>
      </c>
      <c r="J1212" t="s">
        <v>18</v>
      </c>
      <c r="K1212" t="s">
        <v>1579</v>
      </c>
      <c r="L1212" s="70">
        <v>5457385621</v>
      </c>
      <c r="M1212" t="s">
        <v>2999</v>
      </c>
      <c r="N1212" s="56">
        <v>44467</v>
      </c>
      <c r="O1212" t="s">
        <v>2022</v>
      </c>
    </row>
    <row r="1213" spans="2:15">
      <c r="B1213">
        <v>100137</v>
      </c>
      <c r="C1213" t="s">
        <v>33</v>
      </c>
      <c r="D1213" t="s">
        <v>3000</v>
      </c>
      <c r="E1213" t="s">
        <v>35</v>
      </c>
      <c r="F1213" t="s">
        <v>2531</v>
      </c>
      <c r="G1213" s="56">
        <v>45923</v>
      </c>
      <c r="H1213" s="56">
        <v>45922</v>
      </c>
      <c r="I1213" s="57">
        <v>1</v>
      </c>
      <c r="J1213" t="s">
        <v>18</v>
      </c>
      <c r="K1213" t="s">
        <v>2983</v>
      </c>
      <c r="L1213" s="70">
        <v>10000000000</v>
      </c>
      <c r="M1213" t="s">
        <v>2654</v>
      </c>
      <c r="N1213" s="56">
        <v>45922</v>
      </c>
      <c r="O1213" t="s">
        <v>39</v>
      </c>
    </row>
    <row r="1214" spans="2:15">
      <c r="B1214">
        <v>101305</v>
      </c>
      <c r="C1214" t="s">
        <v>91</v>
      </c>
      <c r="D1214" t="s">
        <v>3001</v>
      </c>
      <c r="E1214" s="52" t="s">
        <v>16</v>
      </c>
      <c r="F1214" t="s">
        <v>2090</v>
      </c>
      <c r="G1214" s="62">
        <v>45924</v>
      </c>
      <c r="H1214" s="62">
        <v>45868</v>
      </c>
      <c r="I1214">
        <v>56</v>
      </c>
      <c r="J1214" t="s">
        <v>18</v>
      </c>
      <c r="K1214" t="s">
        <v>3002</v>
      </c>
      <c r="L1214" s="67">
        <v>4449548</v>
      </c>
      <c r="M1214" t="s">
        <v>3003</v>
      </c>
      <c r="N1214">
        <v>45838</v>
      </c>
      <c r="O1214" t="s">
        <v>3002</v>
      </c>
    </row>
    <row r="1215" spans="2:15">
      <c r="B1215">
        <v>101531</v>
      </c>
      <c r="C1215" t="s">
        <v>21</v>
      </c>
      <c r="D1215" t="s">
        <v>3004</v>
      </c>
      <c r="E1215" s="52" t="s">
        <v>16</v>
      </c>
      <c r="F1215" t="s">
        <v>2090</v>
      </c>
      <c r="G1215" s="62">
        <v>45924</v>
      </c>
      <c r="H1215" s="62">
        <v>45899</v>
      </c>
      <c r="I1215">
        <v>25</v>
      </c>
      <c r="J1215" t="s">
        <v>18</v>
      </c>
      <c r="K1215" t="s">
        <v>3005</v>
      </c>
      <c r="L1215" s="67">
        <v>593423760</v>
      </c>
      <c r="M1215" t="s">
        <v>2740</v>
      </c>
      <c r="N1215">
        <v>45869</v>
      </c>
      <c r="O1215" t="s">
        <v>3005</v>
      </c>
    </row>
    <row r="1216" spans="2:15">
      <c r="B1216">
        <v>100012</v>
      </c>
      <c r="C1216" t="s">
        <v>1603</v>
      </c>
      <c r="D1216" t="s">
        <v>3006</v>
      </c>
      <c r="E1216" s="52" t="s">
        <v>1605</v>
      </c>
      <c r="F1216" t="s">
        <v>3007</v>
      </c>
      <c r="G1216" s="62">
        <v>45925</v>
      </c>
      <c r="H1216" s="62">
        <v>45868</v>
      </c>
      <c r="I1216">
        <v>57</v>
      </c>
      <c r="J1216" t="s">
        <v>18</v>
      </c>
      <c r="K1216" t="s">
        <v>3008</v>
      </c>
      <c r="L1216" s="67">
        <v>1595384</v>
      </c>
      <c r="M1216" t="s">
        <v>3009</v>
      </c>
      <c r="N1216">
        <v>45838</v>
      </c>
      <c r="O1216" t="s">
        <v>3008</v>
      </c>
    </row>
    <row r="1217" spans="2:15">
      <c r="B1217">
        <v>100012</v>
      </c>
      <c r="C1217" t="s">
        <v>1603</v>
      </c>
      <c r="D1217" t="s">
        <v>3010</v>
      </c>
      <c r="E1217" s="52" t="s">
        <v>1605</v>
      </c>
      <c r="F1217" t="s">
        <v>3011</v>
      </c>
      <c r="G1217" s="62">
        <v>45925</v>
      </c>
      <c r="H1217" s="62">
        <v>45807</v>
      </c>
      <c r="I1217">
        <v>118</v>
      </c>
      <c r="J1217" t="s">
        <v>18</v>
      </c>
      <c r="K1217" t="s">
        <v>3012</v>
      </c>
      <c r="L1217" s="67">
        <v>1793641</v>
      </c>
      <c r="M1217" t="s">
        <v>3013</v>
      </c>
      <c r="N1217">
        <v>45777</v>
      </c>
      <c r="O1217" t="s">
        <v>3012</v>
      </c>
    </row>
    <row r="1218" spans="2:15">
      <c r="B1218">
        <v>100012</v>
      </c>
      <c r="C1218" t="s">
        <v>1603</v>
      </c>
      <c r="D1218" t="s">
        <v>3014</v>
      </c>
      <c r="E1218" s="52" t="s">
        <v>1605</v>
      </c>
      <c r="F1218" t="s">
        <v>3015</v>
      </c>
      <c r="G1218" s="62">
        <v>45925</v>
      </c>
      <c r="H1218" s="62">
        <v>45838</v>
      </c>
      <c r="I1218">
        <v>87</v>
      </c>
      <c r="J1218" t="s">
        <v>18</v>
      </c>
      <c r="K1218" t="s">
        <v>3016</v>
      </c>
      <c r="L1218" s="67">
        <v>2000296</v>
      </c>
      <c r="M1218" t="s">
        <v>3017</v>
      </c>
      <c r="N1218">
        <v>45808</v>
      </c>
      <c r="O1218" t="s">
        <v>3016</v>
      </c>
    </row>
    <row r="1219" spans="2:15">
      <c r="B1219">
        <v>100012</v>
      </c>
      <c r="C1219" t="s">
        <v>1603</v>
      </c>
      <c r="D1219" t="s">
        <v>3018</v>
      </c>
      <c r="E1219" s="52" t="s">
        <v>1605</v>
      </c>
      <c r="F1219" t="s">
        <v>3019</v>
      </c>
      <c r="G1219" s="62">
        <v>45925</v>
      </c>
      <c r="H1219" s="62">
        <v>45777</v>
      </c>
      <c r="I1219">
        <v>148</v>
      </c>
      <c r="J1219" t="s">
        <v>18</v>
      </c>
      <c r="K1219" t="s">
        <v>1553</v>
      </c>
      <c r="L1219" s="67">
        <v>2236607</v>
      </c>
      <c r="M1219" t="s">
        <v>3020</v>
      </c>
      <c r="N1219">
        <v>45747</v>
      </c>
      <c r="O1219" t="s">
        <v>1553</v>
      </c>
    </row>
    <row r="1220" spans="2:15">
      <c r="B1220">
        <v>100012</v>
      </c>
      <c r="C1220" t="s">
        <v>1603</v>
      </c>
      <c r="D1220" t="s">
        <v>3021</v>
      </c>
      <c r="E1220" s="52" t="s">
        <v>1605</v>
      </c>
      <c r="F1220" t="s">
        <v>3022</v>
      </c>
      <c r="G1220" s="62">
        <v>45925</v>
      </c>
      <c r="H1220" s="62">
        <v>45746</v>
      </c>
      <c r="I1220">
        <v>179</v>
      </c>
      <c r="J1220" t="s">
        <v>18</v>
      </c>
      <c r="K1220" t="s">
        <v>1564</v>
      </c>
      <c r="L1220" s="67">
        <v>2391936</v>
      </c>
      <c r="M1220" t="s">
        <v>3023</v>
      </c>
      <c r="N1220">
        <v>45716</v>
      </c>
      <c r="O1220" t="s">
        <v>1564</v>
      </c>
    </row>
    <row r="1221" spans="2:15">
      <c r="B1221">
        <v>100012</v>
      </c>
      <c r="C1221" t="s">
        <v>1603</v>
      </c>
      <c r="D1221" t="s">
        <v>3024</v>
      </c>
      <c r="E1221" s="52" t="s">
        <v>1605</v>
      </c>
      <c r="F1221" t="s">
        <v>3025</v>
      </c>
      <c r="G1221" s="62">
        <v>45925</v>
      </c>
      <c r="H1221" s="62">
        <v>45260</v>
      </c>
      <c r="I1221">
        <v>663</v>
      </c>
      <c r="J1221" t="s">
        <v>18</v>
      </c>
      <c r="K1221" t="s">
        <v>3026</v>
      </c>
      <c r="L1221" s="67">
        <v>2518620</v>
      </c>
      <c r="M1221" t="s">
        <v>3027</v>
      </c>
      <c r="N1221">
        <v>45230</v>
      </c>
      <c r="O1221" t="s">
        <v>3026</v>
      </c>
    </row>
    <row r="1222" spans="2:15">
      <c r="B1222">
        <v>100012</v>
      </c>
      <c r="C1222" t="s">
        <v>1603</v>
      </c>
      <c r="D1222" t="s">
        <v>3028</v>
      </c>
      <c r="E1222" s="52" t="s">
        <v>1605</v>
      </c>
      <c r="F1222" t="s">
        <v>3029</v>
      </c>
      <c r="G1222" s="62">
        <v>45925</v>
      </c>
      <c r="H1222" s="62">
        <v>45656</v>
      </c>
      <c r="I1222">
        <v>269</v>
      </c>
      <c r="J1222" t="s">
        <v>18</v>
      </c>
      <c r="K1222" t="s">
        <v>3030</v>
      </c>
      <c r="L1222" s="67">
        <v>2782746</v>
      </c>
      <c r="M1222" t="s">
        <v>3031</v>
      </c>
      <c r="N1222">
        <v>45626</v>
      </c>
      <c r="O1222" t="s">
        <v>3030</v>
      </c>
    </row>
    <row r="1223" spans="2:15">
      <c r="B1223">
        <v>100012</v>
      </c>
      <c r="C1223" t="s">
        <v>1603</v>
      </c>
      <c r="D1223" t="s">
        <v>3032</v>
      </c>
      <c r="E1223" s="52" t="s">
        <v>1605</v>
      </c>
      <c r="F1223" t="s">
        <v>3033</v>
      </c>
      <c r="G1223" s="62">
        <v>45925</v>
      </c>
      <c r="H1223" s="62">
        <v>45746</v>
      </c>
      <c r="I1223">
        <v>179</v>
      </c>
      <c r="J1223" t="s">
        <v>18</v>
      </c>
      <c r="K1223" t="s">
        <v>3034</v>
      </c>
      <c r="L1223" s="67">
        <v>2799129</v>
      </c>
      <c r="M1223" t="s">
        <v>3035</v>
      </c>
      <c r="N1223">
        <v>45716</v>
      </c>
      <c r="O1223" t="s">
        <v>3034</v>
      </c>
    </row>
    <row r="1224" spans="2:15">
      <c r="B1224">
        <v>100012</v>
      </c>
      <c r="C1224" t="s">
        <v>1603</v>
      </c>
      <c r="D1224" t="s">
        <v>3036</v>
      </c>
      <c r="E1224" t="s">
        <v>1605</v>
      </c>
      <c r="F1224" t="s">
        <v>3025</v>
      </c>
      <c r="G1224" s="56">
        <v>45925</v>
      </c>
      <c r="H1224" s="56">
        <v>45898</v>
      </c>
      <c r="I1224" s="57">
        <v>25</v>
      </c>
      <c r="J1224" t="s">
        <v>18</v>
      </c>
      <c r="K1224" t="s">
        <v>2812</v>
      </c>
      <c r="L1224" s="70">
        <v>5941710</v>
      </c>
      <c r="M1224" t="s">
        <v>2401</v>
      </c>
      <c r="N1224" s="56">
        <v>45898</v>
      </c>
      <c r="O1224" t="s">
        <v>2064</v>
      </c>
    </row>
    <row r="1225" spans="2:15">
      <c r="B1225">
        <v>100012</v>
      </c>
      <c r="C1225" t="s">
        <v>1603</v>
      </c>
      <c r="D1225" t="s">
        <v>3036</v>
      </c>
      <c r="E1225" t="s">
        <v>1605</v>
      </c>
      <c r="F1225" t="s">
        <v>3025</v>
      </c>
      <c r="G1225" s="56">
        <v>45925</v>
      </c>
      <c r="H1225" s="56">
        <v>45904</v>
      </c>
      <c r="I1225" s="57">
        <v>19</v>
      </c>
      <c r="J1225" t="s">
        <v>18</v>
      </c>
      <c r="K1225" t="s">
        <v>2857</v>
      </c>
      <c r="L1225" s="70">
        <v>6012720</v>
      </c>
      <c r="M1225" t="s">
        <v>2371</v>
      </c>
      <c r="N1225" s="56">
        <v>45904</v>
      </c>
      <c r="O1225" t="s">
        <v>2858</v>
      </c>
    </row>
    <row r="1226" spans="2:15">
      <c r="B1226">
        <v>100012</v>
      </c>
      <c r="C1226" t="s">
        <v>1603</v>
      </c>
      <c r="D1226" t="s">
        <v>3036</v>
      </c>
      <c r="E1226" t="s">
        <v>1605</v>
      </c>
      <c r="F1226" t="s">
        <v>3025</v>
      </c>
      <c r="G1226" s="56">
        <v>45925</v>
      </c>
      <c r="H1226" s="56">
        <v>45827</v>
      </c>
      <c r="I1226" s="57">
        <v>96</v>
      </c>
      <c r="J1226" t="s">
        <v>18</v>
      </c>
      <c r="K1226" t="s">
        <v>2154</v>
      </c>
      <c r="L1226" s="70">
        <v>6105420</v>
      </c>
      <c r="M1226" t="s">
        <v>1842</v>
      </c>
      <c r="N1226" s="56">
        <v>45827</v>
      </c>
      <c r="O1226" t="s">
        <v>46</v>
      </c>
    </row>
    <row r="1227" spans="2:15">
      <c r="B1227">
        <v>100012</v>
      </c>
      <c r="C1227" t="s">
        <v>1603</v>
      </c>
      <c r="D1227" t="s">
        <v>3036</v>
      </c>
      <c r="E1227" t="s">
        <v>1605</v>
      </c>
      <c r="F1227" t="s">
        <v>3025</v>
      </c>
      <c r="G1227" s="56">
        <v>45925</v>
      </c>
      <c r="H1227" s="56">
        <v>45898</v>
      </c>
      <c r="I1227" s="57">
        <v>25</v>
      </c>
      <c r="J1227" t="s">
        <v>18</v>
      </c>
      <c r="K1227" t="s">
        <v>2813</v>
      </c>
      <c r="L1227" s="70">
        <v>6192090</v>
      </c>
      <c r="M1227" t="s">
        <v>2121</v>
      </c>
      <c r="N1227" s="56">
        <v>45898</v>
      </c>
      <c r="O1227" t="s">
        <v>2814</v>
      </c>
    </row>
    <row r="1228" spans="2:15">
      <c r="B1228">
        <v>100012</v>
      </c>
      <c r="C1228" t="s">
        <v>1603</v>
      </c>
      <c r="D1228" t="s">
        <v>3036</v>
      </c>
      <c r="E1228" t="s">
        <v>1605</v>
      </c>
      <c r="F1228" t="s">
        <v>3025</v>
      </c>
      <c r="G1228" s="56">
        <v>45925</v>
      </c>
      <c r="H1228" s="56">
        <v>45904</v>
      </c>
      <c r="I1228" s="57">
        <v>19</v>
      </c>
      <c r="J1228" t="s">
        <v>18</v>
      </c>
      <c r="K1228" t="s">
        <v>2859</v>
      </c>
      <c r="L1228" s="70">
        <v>6336540</v>
      </c>
      <c r="M1228" t="s">
        <v>2681</v>
      </c>
      <c r="N1228" s="56">
        <v>45904</v>
      </c>
      <c r="O1228" t="s">
        <v>542</v>
      </c>
    </row>
    <row r="1229" spans="2:15">
      <c r="B1229">
        <v>100012</v>
      </c>
      <c r="C1229" t="s">
        <v>1603</v>
      </c>
      <c r="D1229" t="s">
        <v>3036</v>
      </c>
      <c r="E1229" t="s">
        <v>1605</v>
      </c>
      <c r="F1229" t="s">
        <v>3025</v>
      </c>
      <c r="G1229" s="56">
        <v>45925</v>
      </c>
      <c r="H1229" s="56">
        <v>45904</v>
      </c>
      <c r="I1229" s="57">
        <v>19</v>
      </c>
      <c r="J1229" t="s">
        <v>18</v>
      </c>
      <c r="K1229" t="s">
        <v>2860</v>
      </c>
      <c r="L1229" s="70">
        <v>6921072</v>
      </c>
      <c r="M1229" t="s">
        <v>2862</v>
      </c>
      <c r="N1229" s="56">
        <v>45904</v>
      </c>
      <c r="O1229" t="s">
        <v>2861</v>
      </c>
    </row>
    <row r="1230" spans="2:15">
      <c r="B1230">
        <v>100012</v>
      </c>
      <c r="C1230" t="s">
        <v>1603</v>
      </c>
      <c r="D1230" t="s">
        <v>3024</v>
      </c>
      <c r="E1230" s="52" t="s">
        <v>1605</v>
      </c>
      <c r="F1230" t="s">
        <v>3025</v>
      </c>
      <c r="G1230" s="62">
        <v>45925</v>
      </c>
      <c r="H1230" s="62">
        <v>45473</v>
      </c>
      <c r="I1230">
        <v>450</v>
      </c>
      <c r="J1230" t="s">
        <v>18</v>
      </c>
      <c r="K1230" t="s">
        <v>2206</v>
      </c>
      <c r="L1230" s="67">
        <v>7016548</v>
      </c>
      <c r="M1230" t="s">
        <v>1629</v>
      </c>
      <c r="N1230">
        <v>45443</v>
      </c>
      <c r="O1230" t="s">
        <v>2206</v>
      </c>
    </row>
    <row r="1231" spans="2:15">
      <c r="B1231">
        <v>100012</v>
      </c>
      <c r="C1231" t="s">
        <v>1603</v>
      </c>
      <c r="D1231" t="s">
        <v>3036</v>
      </c>
      <c r="E1231" t="s">
        <v>1605</v>
      </c>
      <c r="F1231" t="s">
        <v>3025</v>
      </c>
      <c r="G1231" s="56">
        <v>45925</v>
      </c>
      <c r="H1231" s="56">
        <v>45810</v>
      </c>
      <c r="I1231" s="57">
        <v>113</v>
      </c>
      <c r="J1231" t="s">
        <v>18</v>
      </c>
      <c r="K1231" t="s">
        <v>2086</v>
      </c>
      <c r="L1231" s="70">
        <v>7829190</v>
      </c>
      <c r="M1231" t="s">
        <v>2088</v>
      </c>
      <c r="N1231" s="56">
        <v>45810</v>
      </c>
      <c r="O1231" t="s">
        <v>2087</v>
      </c>
    </row>
    <row r="1232" spans="2:15">
      <c r="B1232">
        <v>100012</v>
      </c>
      <c r="C1232" t="s">
        <v>1603</v>
      </c>
      <c r="D1232" t="s">
        <v>3036</v>
      </c>
      <c r="E1232" t="s">
        <v>1605</v>
      </c>
      <c r="F1232" t="s">
        <v>3025</v>
      </c>
      <c r="G1232" s="56">
        <v>45925</v>
      </c>
      <c r="H1232" s="56">
        <v>45799</v>
      </c>
      <c r="I1232" s="57">
        <v>124</v>
      </c>
      <c r="J1232" t="s">
        <v>18</v>
      </c>
      <c r="K1232" t="s">
        <v>1865</v>
      </c>
      <c r="L1232" s="70">
        <v>8272170</v>
      </c>
      <c r="M1232" t="s">
        <v>1211</v>
      </c>
      <c r="N1232" s="56">
        <v>45799</v>
      </c>
      <c r="O1232" t="s">
        <v>1121</v>
      </c>
    </row>
    <row r="1233" spans="2:15">
      <c r="B1233">
        <v>100012</v>
      </c>
      <c r="C1233" t="s">
        <v>1603</v>
      </c>
      <c r="D1233" t="s">
        <v>3036</v>
      </c>
      <c r="E1233" t="s">
        <v>1605</v>
      </c>
      <c r="F1233" t="s">
        <v>3025</v>
      </c>
      <c r="G1233" s="56">
        <v>45925</v>
      </c>
      <c r="H1233" s="56">
        <v>45799</v>
      </c>
      <c r="I1233" s="57">
        <v>124</v>
      </c>
      <c r="J1233" t="s">
        <v>18</v>
      </c>
      <c r="K1233" t="s">
        <v>1866</v>
      </c>
      <c r="L1233" s="70">
        <v>8368470</v>
      </c>
      <c r="M1233" t="s">
        <v>1487</v>
      </c>
      <c r="N1233" s="56">
        <v>45799</v>
      </c>
      <c r="O1233" t="s">
        <v>1288</v>
      </c>
    </row>
    <row r="1234" spans="2:15">
      <c r="B1234">
        <v>100012</v>
      </c>
      <c r="C1234" t="s">
        <v>1603</v>
      </c>
      <c r="D1234" t="s">
        <v>3036</v>
      </c>
      <c r="E1234" t="s">
        <v>1605</v>
      </c>
      <c r="F1234" t="s">
        <v>3025</v>
      </c>
      <c r="G1234" s="56">
        <v>45925</v>
      </c>
      <c r="H1234" s="56">
        <v>45904</v>
      </c>
      <c r="I1234" s="57">
        <v>19</v>
      </c>
      <c r="J1234" t="s">
        <v>18</v>
      </c>
      <c r="K1234" t="s">
        <v>2863</v>
      </c>
      <c r="L1234" s="70">
        <v>8370288</v>
      </c>
      <c r="M1234" t="s">
        <v>2864</v>
      </c>
      <c r="N1234" s="56">
        <v>45904</v>
      </c>
      <c r="O1234" t="s">
        <v>1173</v>
      </c>
    </row>
    <row r="1235" spans="2:15">
      <c r="B1235">
        <v>100012</v>
      </c>
      <c r="C1235" t="s">
        <v>1603</v>
      </c>
      <c r="D1235" t="s">
        <v>3036</v>
      </c>
      <c r="E1235" t="s">
        <v>1605</v>
      </c>
      <c r="F1235" t="s">
        <v>3025</v>
      </c>
      <c r="G1235" s="56">
        <v>45925</v>
      </c>
      <c r="H1235" s="56">
        <v>45898</v>
      </c>
      <c r="I1235" s="57">
        <v>25</v>
      </c>
      <c r="J1235" t="s">
        <v>18</v>
      </c>
      <c r="K1235" t="s">
        <v>2820</v>
      </c>
      <c r="L1235" s="70">
        <v>13279770</v>
      </c>
      <c r="M1235" t="s">
        <v>2821</v>
      </c>
      <c r="N1235" s="56">
        <v>45898</v>
      </c>
      <c r="O1235" t="s">
        <v>1233</v>
      </c>
    </row>
    <row r="1236" spans="2:15">
      <c r="B1236">
        <v>100012</v>
      </c>
      <c r="C1236" t="s">
        <v>1603</v>
      </c>
      <c r="D1236" t="s">
        <v>3037</v>
      </c>
      <c r="E1236" t="s">
        <v>1605</v>
      </c>
      <c r="F1236" t="s">
        <v>3038</v>
      </c>
      <c r="G1236" s="56">
        <v>45925</v>
      </c>
      <c r="H1236" s="56">
        <v>45687</v>
      </c>
      <c r="I1236" s="57">
        <v>238</v>
      </c>
      <c r="J1236" t="s">
        <v>18</v>
      </c>
      <c r="K1236" t="s">
        <v>2832</v>
      </c>
      <c r="L1236" s="70">
        <v>19837463</v>
      </c>
      <c r="M1236" t="s">
        <v>3039</v>
      </c>
      <c r="N1236" s="56">
        <v>45657</v>
      </c>
      <c r="O1236" t="s">
        <v>2832</v>
      </c>
    </row>
    <row r="1237" spans="2:15">
      <c r="B1237">
        <v>100012</v>
      </c>
      <c r="C1237" t="s">
        <v>1603</v>
      </c>
      <c r="D1237" t="s">
        <v>3040</v>
      </c>
      <c r="E1237" t="s">
        <v>1605</v>
      </c>
      <c r="F1237" t="s">
        <v>3041</v>
      </c>
      <c r="G1237" s="56">
        <v>45925</v>
      </c>
      <c r="H1237" s="56">
        <v>45718</v>
      </c>
      <c r="I1237" s="57">
        <v>207</v>
      </c>
      <c r="J1237" t="s">
        <v>18</v>
      </c>
      <c r="K1237" t="s">
        <v>268</v>
      </c>
      <c r="L1237" s="70">
        <v>21242948</v>
      </c>
      <c r="M1237" t="s">
        <v>3042</v>
      </c>
      <c r="N1237" s="56">
        <v>45688</v>
      </c>
      <c r="O1237" t="s">
        <v>268</v>
      </c>
    </row>
    <row r="1238" spans="2:15">
      <c r="B1238">
        <v>100012</v>
      </c>
      <c r="C1238" t="s">
        <v>1603</v>
      </c>
      <c r="D1238" t="s">
        <v>3043</v>
      </c>
      <c r="E1238" t="s">
        <v>1605</v>
      </c>
      <c r="F1238" t="s">
        <v>3025</v>
      </c>
      <c r="G1238" s="56">
        <v>45925</v>
      </c>
      <c r="H1238" s="56">
        <v>45898</v>
      </c>
      <c r="I1238" s="57">
        <v>25</v>
      </c>
      <c r="J1238" t="s">
        <v>18</v>
      </c>
      <c r="K1238" t="s">
        <v>2822</v>
      </c>
      <c r="L1238" s="70">
        <v>27000000</v>
      </c>
      <c r="M1238" t="s">
        <v>2824</v>
      </c>
      <c r="N1238" s="56">
        <v>45898</v>
      </c>
      <c r="O1238" t="s">
        <v>2823</v>
      </c>
    </row>
    <row r="1239" spans="2:15">
      <c r="B1239">
        <v>100012</v>
      </c>
      <c r="C1239" t="s">
        <v>1603</v>
      </c>
      <c r="D1239" t="s">
        <v>3044</v>
      </c>
      <c r="E1239" t="s">
        <v>1605</v>
      </c>
      <c r="F1239" t="s">
        <v>3045</v>
      </c>
      <c r="G1239" s="56">
        <v>45925</v>
      </c>
      <c r="H1239" s="56">
        <v>45746</v>
      </c>
      <c r="I1239" s="57">
        <v>179</v>
      </c>
      <c r="J1239" t="s">
        <v>18</v>
      </c>
      <c r="K1239" t="s">
        <v>3046</v>
      </c>
      <c r="L1239" s="70">
        <v>30412006</v>
      </c>
      <c r="M1239" t="s">
        <v>3047</v>
      </c>
      <c r="N1239" s="56">
        <v>45716</v>
      </c>
      <c r="O1239" t="s">
        <v>3046</v>
      </c>
    </row>
    <row r="1240" spans="2:15">
      <c r="B1240">
        <v>100012</v>
      </c>
      <c r="C1240" t="s">
        <v>1603</v>
      </c>
      <c r="D1240" t="s">
        <v>3048</v>
      </c>
      <c r="E1240" t="s">
        <v>1605</v>
      </c>
      <c r="F1240" t="s">
        <v>3049</v>
      </c>
      <c r="G1240" s="56">
        <v>45925</v>
      </c>
      <c r="H1240" s="56">
        <v>45807</v>
      </c>
      <c r="I1240" s="57">
        <v>118</v>
      </c>
      <c r="J1240" t="s">
        <v>18</v>
      </c>
      <c r="K1240" t="s">
        <v>501</v>
      </c>
      <c r="L1240" s="70">
        <v>31094197</v>
      </c>
      <c r="M1240" t="s">
        <v>3050</v>
      </c>
      <c r="N1240" s="56">
        <v>45777</v>
      </c>
      <c r="O1240" t="s">
        <v>501</v>
      </c>
    </row>
    <row r="1241" spans="2:15">
      <c r="B1241">
        <v>100012</v>
      </c>
      <c r="C1241" t="s">
        <v>1603</v>
      </c>
      <c r="D1241" t="s">
        <v>3051</v>
      </c>
      <c r="E1241" t="s">
        <v>1605</v>
      </c>
      <c r="F1241" t="s">
        <v>3052</v>
      </c>
      <c r="G1241" s="56">
        <v>45925</v>
      </c>
      <c r="H1241" s="56">
        <v>45868</v>
      </c>
      <c r="I1241" s="57">
        <v>57</v>
      </c>
      <c r="J1241" t="s">
        <v>18</v>
      </c>
      <c r="K1241" t="s">
        <v>3053</v>
      </c>
      <c r="L1241" s="70">
        <v>31389259</v>
      </c>
      <c r="M1241" t="s">
        <v>3054</v>
      </c>
      <c r="N1241" s="56">
        <v>45838</v>
      </c>
      <c r="O1241" t="s">
        <v>3053</v>
      </c>
    </row>
    <row r="1242" spans="2:15">
      <c r="B1242">
        <v>100012</v>
      </c>
      <c r="C1242" t="s">
        <v>1603</v>
      </c>
      <c r="D1242" t="s">
        <v>3055</v>
      </c>
      <c r="E1242" t="s">
        <v>1605</v>
      </c>
      <c r="F1242" t="s">
        <v>3056</v>
      </c>
      <c r="G1242" s="56">
        <v>45925</v>
      </c>
      <c r="H1242" s="56">
        <v>45838</v>
      </c>
      <c r="I1242" s="57">
        <v>87</v>
      </c>
      <c r="J1242" t="s">
        <v>18</v>
      </c>
      <c r="K1242" t="s">
        <v>1162</v>
      </c>
      <c r="L1242" s="70">
        <v>31892755</v>
      </c>
      <c r="M1242" t="s">
        <v>3057</v>
      </c>
      <c r="N1242" s="56">
        <v>45808</v>
      </c>
      <c r="O1242" t="s">
        <v>1162</v>
      </c>
    </row>
    <row r="1243" spans="2:15">
      <c r="B1243">
        <v>100012</v>
      </c>
      <c r="C1243" t="s">
        <v>1603</v>
      </c>
      <c r="D1243" t="s">
        <v>3058</v>
      </c>
      <c r="E1243" t="s">
        <v>1605</v>
      </c>
      <c r="F1243" t="s">
        <v>3059</v>
      </c>
      <c r="G1243" s="56">
        <v>45925</v>
      </c>
      <c r="H1243" s="56">
        <v>45746</v>
      </c>
      <c r="I1243" s="57">
        <v>179</v>
      </c>
      <c r="J1243" t="s">
        <v>18</v>
      </c>
      <c r="K1243" t="s">
        <v>1054</v>
      </c>
      <c r="L1243" s="70">
        <v>37991720</v>
      </c>
      <c r="M1243" t="s">
        <v>3060</v>
      </c>
      <c r="N1243" s="56">
        <v>45716</v>
      </c>
      <c r="O1243" t="s">
        <v>1054</v>
      </c>
    </row>
    <row r="1244" spans="2:15">
      <c r="B1244">
        <v>100012</v>
      </c>
      <c r="C1244" t="s">
        <v>1603</v>
      </c>
      <c r="D1244" t="s">
        <v>3061</v>
      </c>
      <c r="E1244" t="s">
        <v>1605</v>
      </c>
      <c r="F1244" t="s">
        <v>3062</v>
      </c>
      <c r="G1244" s="56">
        <v>45925</v>
      </c>
      <c r="H1244" s="56">
        <v>45777</v>
      </c>
      <c r="I1244" s="57">
        <v>148</v>
      </c>
      <c r="J1244" t="s">
        <v>18</v>
      </c>
      <c r="K1244" t="s">
        <v>3063</v>
      </c>
      <c r="L1244" s="70">
        <v>38968873</v>
      </c>
      <c r="M1244" t="s">
        <v>3064</v>
      </c>
      <c r="N1244" s="56">
        <v>45747</v>
      </c>
      <c r="O1244" t="s">
        <v>3063</v>
      </c>
    </row>
    <row r="1245" spans="2:15">
      <c r="B1245">
        <v>100012</v>
      </c>
      <c r="C1245" t="s">
        <v>1603</v>
      </c>
      <c r="D1245" t="s">
        <v>3065</v>
      </c>
      <c r="E1245" t="s">
        <v>1605</v>
      </c>
      <c r="F1245" t="s">
        <v>3066</v>
      </c>
      <c r="G1245" s="56">
        <v>45925</v>
      </c>
      <c r="H1245" s="56">
        <v>45746</v>
      </c>
      <c r="I1245" s="57">
        <v>179</v>
      </c>
      <c r="J1245" t="s">
        <v>18</v>
      </c>
      <c r="K1245" t="s">
        <v>2622</v>
      </c>
      <c r="L1245" s="70">
        <v>40400000</v>
      </c>
      <c r="M1245" t="s">
        <v>3067</v>
      </c>
      <c r="N1245" s="56">
        <v>45716</v>
      </c>
      <c r="O1245" t="s">
        <v>2622</v>
      </c>
    </row>
    <row r="1246" spans="2:15">
      <c r="B1246">
        <v>100012</v>
      </c>
      <c r="C1246" t="s">
        <v>1603</v>
      </c>
      <c r="D1246" t="s">
        <v>3024</v>
      </c>
      <c r="E1246" s="52" t="s">
        <v>1605</v>
      </c>
      <c r="F1246" t="s">
        <v>3025</v>
      </c>
      <c r="G1246" s="62">
        <v>45925</v>
      </c>
      <c r="H1246" s="62">
        <v>45473</v>
      </c>
      <c r="I1246">
        <v>450</v>
      </c>
      <c r="J1246" t="s">
        <v>18</v>
      </c>
      <c r="K1246" t="s">
        <v>2444</v>
      </c>
      <c r="L1246" s="67">
        <v>41832783</v>
      </c>
      <c r="M1246" t="s">
        <v>1635</v>
      </c>
      <c r="N1246">
        <v>45443</v>
      </c>
      <c r="O1246" t="s">
        <v>2444</v>
      </c>
    </row>
    <row r="1247" spans="2:15">
      <c r="B1247">
        <v>100012</v>
      </c>
      <c r="C1247" t="s">
        <v>1603</v>
      </c>
      <c r="D1247" t="s">
        <v>3068</v>
      </c>
      <c r="E1247" t="s">
        <v>1605</v>
      </c>
      <c r="F1247" t="s">
        <v>3025</v>
      </c>
      <c r="G1247" s="56">
        <v>45925</v>
      </c>
      <c r="H1247" s="56">
        <v>45898</v>
      </c>
      <c r="I1247" s="57">
        <v>25</v>
      </c>
      <c r="J1247" t="s">
        <v>18</v>
      </c>
      <c r="K1247" t="s">
        <v>2834</v>
      </c>
      <c r="L1247" s="70">
        <v>209689722</v>
      </c>
      <c r="M1247" t="s">
        <v>2835</v>
      </c>
      <c r="N1247" s="56">
        <v>45898</v>
      </c>
      <c r="O1247" t="s">
        <v>1473</v>
      </c>
    </row>
    <row r="1248" spans="2:15">
      <c r="B1248">
        <v>100012</v>
      </c>
      <c r="C1248" t="s">
        <v>1603</v>
      </c>
      <c r="D1248" t="s">
        <v>3068</v>
      </c>
      <c r="E1248" t="s">
        <v>1605</v>
      </c>
      <c r="F1248" t="s">
        <v>3025</v>
      </c>
      <c r="G1248" s="56">
        <v>45925</v>
      </c>
      <c r="H1248" s="56">
        <v>45898</v>
      </c>
      <c r="I1248" s="57">
        <v>25</v>
      </c>
      <c r="J1248" t="s">
        <v>18</v>
      </c>
      <c r="K1248" t="s">
        <v>2836</v>
      </c>
      <c r="L1248" s="70">
        <v>277197293</v>
      </c>
      <c r="M1248" t="s">
        <v>2833</v>
      </c>
      <c r="N1248" s="56">
        <v>45898</v>
      </c>
      <c r="O1248" t="s">
        <v>295</v>
      </c>
    </row>
    <row r="1249" spans="2:15">
      <c r="B1249">
        <v>100012</v>
      </c>
      <c r="C1249" t="s">
        <v>1603</v>
      </c>
      <c r="D1249" t="s">
        <v>3068</v>
      </c>
      <c r="E1249" t="s">
        <v>1605</v>
      </c>
      <c r="F1249" t="s">
        <v>3025</v>
      </c>
      <c r="G1249" s="56">
        <v>45925</v>
      </c>
      <c r="H1249" s="56">
        <v>45898</v>
      </c>
      <c r="I1249" s="57">
        <v>25</v>
      </c>
      <c r="J1249" t="s">
        <v>18</v>
      </c>
      <c r="K1249" t="s">
        <v>2841</v>
      </c>
      <c r="L1249" s="70">
        <v>313675011</v>
      </c>
      <c r="M1249" t="s">
        <v>2833</v>
      </c>
      <c r="N1249" s="56">
        <v>45898</v>
      </c>
      <c r="O1249" t="s">
        <v>2842</v>
      </c>
    </row>
    <row r="1250" spans="2:15">
      <c r="B1250">
        <v>100012</v>
      </c>
      <c r="C1250" t="s">
        <v>1603</v>
      </c>
      <c r="D1250" t="s">
        <v>3068</v>
      </c>
      <c r="E1250" t="s">
        <v>1605</v>
      </c>
      <c r="F1250" t="s">
        <v>3025</v>
      </c>
      <c r="G1250" s="56">
        <v>45925</v>
      </c>
      <c r="H1250" s="56">
        <v>45898</v>
      </c>
      <c r="I1250" s="57">
        <v>25</v>
      </c>
      <c r="J1250" t="s">
        <v>18</v>
      </c>
      <c r="K1250" t="s">
        <v>2838</v>
      </c>
      <c r="L1250" s="70">
        <v>313675011</v>
      </c>
      <c r="M1250" t="s">
        <v>2840</v>
      </c>
      <c r="N1250" s="56">
        <v>45898</v>
      </c>
      <c r="O1250" t="s">
        <v>2839</v>
      </c>
    </row>
    <row r="1251" spans="2:15">
      <c r="B1251">
        <v>100014</v>
      </c>
      <c r="C1251" t="s">
        <v>1511</v>
      </c>
      <c r="D1251" t="s">
        <v>3069</v>
      </c>
      <c r="E1251" t="s">
        <v>35</v>
      </c>
      <c r="F1251" t="s">
        <v>2321</v>
      </c>
      <c r="G1251" s="56">
        <v>45925</v>
      </c>
      <c r="H1251" s="56">
        <v>45922</v>
      </c>
      <c r="I1251" s="57">
        <v>3</v>
      </c>
      <c r="J1251" t="s">
        <v>18</v>
      </c>
      <c r="K1251" t="s">
        <v>2981</v>
      </c>
      <c r="L1251" s="70">
        <v>10000000000</v>
      </c>
      <c r="M1251" t="s">
        <v>2323</v>
      </c>
      <c r="N1251" s="56">
        <v>45922</v>
      </c>
      <c r="O1251" t="s">
        <v>2324</v>
      </c>
    </row>
    <row r="1252" spans="2:15">
      <c r="B1252">
        <v>100137</v>
      </c>
      <c r="C1252" t="s">
        <v>33</v>
      </c>
      <c r="D1252" t="s">
        <v>3070</v>
      </c>
      <c r="E1252" t="s">
        <v>35</v>
      </c>
      <c r="F1252" t="s">
        <v>2531</v>
      </c>
      <c r="G1252" s="56">
        <v>45925</v>
      </c>
      <c r="H1252" s="56">
        <v>45923</v>
      </c>
      <c r="I1252" s="57">
        <v>2</v>
      </c>
      <c r="J1252" t="s">
        <v>18</v>
      </c>
      <c r="K1252" t="s">
        <v>3000</v>
      </c>
      <c r="L1252" s="70">
        <v>10000000000</v>
      </c>
      <c r="M1252" t="s">
        <v>2654</v>
      </c>
      <c r="N1252" s="56">
        <v>45923</v>
      </c>
      <c r="O1252" t="s">
        <v>39</v>
      </c>
    </row>
    <row r="1253" spans="2:15">
      <c r="B1253">
        <v>100018</v>
      </c>
      <c r="C1253" t="s">
        <v>293</v>
      </c>
      <c r="D1253" t="s">
        <v>3071</v>
      </c>
      <c r="E1253" t="s">
        <v>16</v>
      </c>
      <c r="F1253" t="s">
        <v>2090</v>
      </c>
      <c r="G1253" s="56">
        <v>45926</v>
      </c>
      <c r="H1253" s="56">
        <v>45930</v>
      </c>
      <c r="I1253" s="57">
        <v>-4</v>
      </c>
      <c r="J1253" t="s">
        <v>18</v>
      </c>
      <c r="K1253" t="s">
        <v>2464</v>
      </c>
      <c r="L1253" s="70">
        <v>11620509</v>
      </c>
      <c r="M1253" t="s">
        <v>3072</v>
      </c>
      <c r="N1253" s="56">
        <v>45900</v>
      </c>
      <c r="O1253" t="s">
        <v>2464</v>
      </c>
    </row>
    <row r="1254" spans="2:15">
      <c r="B1254">
        <v>101284</v>
      </c>
      <c r="C1254" t="s">
        <v>669</v>
      </c>
      <c r="D1254" t="s">
        <v>3073</v>
      </c>
      <c r="E1254" s="52" t="s">
        <v>16</v>
      </c>
      <c r="F1254" t="s">
        <v>2090</v>
      </c>
      <c r="G1254" s="62">
        <v>45926</v>
      </c>
      <c r="H1254" s="62">
        <v>45718</v>
      </c>
      <c r="I1254">
        <v>208</v>
      </c>
      <c r="J1254" t="s">
        <v>18</v>
      </c>
      <c r="K1254" t="s">
        <v>1372</v>
      </c>
      <c r="L1254" s="67">
        <v>42650200</v>
      </c>
      <c r="M1254" t="s">
        <v>743</v>
      </c>
      <c r="N1254">
        <v>45688</v>
      </c>
      <c r="O1254" t="s">
        <v>1372</v>
      </c>
    </row>
    <row r="1255" spans="2:15">
      <c r="B1255">
        <v>100003</v>
      </c>
      <c r="C1255" t="s">
        <v>333</v>
      </c>
      <c r="D1255" t="s">
        <v>3074</v>
      </c>
      <c r="E1255" t="s">
        <v>117</v>
      </c>
      <c r="F1255" t="s">
        <v>3075</v>
      </c>
      <c r="G1255" s="56">
        <v>45929</v>
      </c>
      <c r="H1255" s="56">
        <v>45930</v>
      </c>
      <c r="I1255" s="57">
        <v>-1</v>
      </c>
      <c r="J1255" t="s">
        <v>18</v>
      </c>
      <c r="K1255" t="s">
        <v>3076</v>
      </c>
      <c r="L1255" s="70">
        <v>856000</v>
      </c>
      <c r="M1255" t="s">
        <v>2946</v>
      </c>
      <c r="N1255" s="56">
        <v>45900</v>
      </c>
      <c r="O1255" t="s">
        <v>3076</v>
      </c>
    </row>
    <row r="1256" spans="2:15">
      <c r="B1256">
        <v>100142</v>
      </c>
      <c r="C1256" t="s">
        <v>370</v>
      </c>
      <c r="D1256" t="s">
        <v>3077</v>
      </c>
      <c r="E1256" s="52" t="s">
        <v>117</v>
      </c>
      <c r="F1256" t="s">
        <v>3078</v>
      </c>
      <c r="G1256" s="62">
        <v>45929</v>
      </c>
      <c r="H1256" s="62">
        <v>45931</v>
      </c>
      <c r="I1256">
        <v>-5</v>
      </c>
      <c r="J1256" t="s">
        <v>18</v>
      </c>
      <c r="K1256" t="s">
        <v>68</v>
      </c>
      <c r="L1256" s="67">
        <v>1867469</v>
      </c>
      <c r="M1256" t="s">
        <v>3078</v>
      </c>
      <c r="N1256">
        <v>45901</v>
      </c>
      <c r="O1256" t="s">
        <v>68</v>
      </c>
    </row>
    <row r="1257" spans="2:15">
      <c r="B1257">
        <v>100733</v>
      </c>
      <c r="C1257" t="s">
        <v>438</v>
      </c>
      <c r="D1257" t="s">
        <v>3079</v>
      </c>
      <c r="E1257" s="52" t="s">
        <v>16</v>
      </c>
      <c r="F1257" t="s">
        <v>2090</v>
      </c>
      <c r="G1257" s="62">
        <v>45929</v>
      </c>
      <c r="H1257" s="62">
        <v>45930</v>
      </c>
      <c r="I1257">
        <v>-1</v>
      </c>
      <c r="J1257" t="s">
        <v>18</v>
      </c>
      <c r="K1257" t="s">
        <v>473</v>
      </c>
      <c r="L1257" s="67">
        <v>3306468</v>
      </c>
      <c r="M1257" t="s">
        <v>3080</v>
      </c>
      <c r="N1257">
        <v>45900</v>
      </c>
      <c r="O1257" t="s">
        <v>473</v>
      </c>
    </row>
    <row r="1258" spans="2:15">
      <c r="B1258">
        <v>100733</v>
      </c>
      <c r="C1258" t="s">
        <v>438</v>
      </c>
      <c r="D1258" t="s">
        <v>3081</v>
      </c>
      <c r="E1258" s="52" t="s">
        <v>16</v>
      </c>
      <c r="F1258" t="s">
        <v>2090</v>
      </c>
      <c r="G1258" s="62">
        <v>45929</v>
      </c>
      <c r="H1258" s="62">
        <v>45930</v>
      </c>
      <c r="I1258">
        <v>-1</v>
      </c>
      <c r="J1258" t="s">
        <v>18</v>
      </c>
      <c r="K1258" t="s">
        <v>3082</v>
      </c>
      <c r="L1258" s="67">
        <v>9718050</v>
      </c>
      <c r="M1258" t="s">
        <v>3083</v>
      </c>
      <c r="N1258">
        <v>45900</v>
      </c>
      <c r="O1258" t="s">
        <v>3082</v>
      </c>
    </row>
    <row r="1259" spans="2:15">
      <c r="B1259">
        <v>100009</v>
      </c>
      <c r="C1259" t="s">
        <v>48</v>
      </c>
      <c r="D1259" t="s">
        <v>3084</v>
      </c>
      <c r="E1259" t="s">
        <v>16</v>
      </c>
      <c r="F1259" t="s">
        <v>2090</v>
      </c>
      <c r="G1259" s="56">
        <v>45929</v>
      </c>
      <c r="H1259" s="56">
        <v>45930</v>
      </c>
      <c r="I1259" s="57">
        <v>-1</v>
      </c>
      <c r="J1259" t="s">
        <v>18</v>
      </c>
      <c r="K1259" t="s">
        <v>2302</v>
      </c>
      <c r="L1259" s="70">
        <v>11964220</v>
      </c>
      <c r="M1259" t="s">
        <v>3085</v>
      </c>
      <c r="N1259" s="56">
        <v>45900</v>
      </c>
      <c r="O1259" t="s">
        <v>2302</v>
      </c>
    </row>
    <row r="1260" spans="2:15">
      <c r="B1260">
        <v>100733</v>
      </c>
      <c r="C1260" t="s">
        <v>438</v>
      </c>
      <c r="D1260" t="s">
        <v>3086</v>
      </c>
      <c r="E1260" s="52" t="s">
        <v>16</v>
      </c>
      <c r="F1260" t="s">
        <v>2090</v>
      </c>
      <c r="G1260" s="62">
        <v>45929</v>
      </c>
      <c r="H1260" s="62">
        <v>45930</v>
      </c>
      <c r="I1260">
        <v>-1</v>
      </c>
      <c r="J1260" t="s">
        <v>18</v>
      </c>
      <c r="K1260" t="s">
        <v>342</v>
      </c>
      <c r="L1260" s="67">
        <v>134277033</v>
      </c>
      <c r="M1260" t="s">
        <v>496</v>
      </c>
      <c r="N1260">
        <v>45900</v>
      </c>
      <c r="O1260" t="s">
        <v>342</v>
      </c>
    </row>
    <row r="1261" spans="2:15">
      <c r="B1261">
        <v>100014</v>
      </c>
      <c r="C1261" t="s">
        <v>1511</v>
      </c>
      <c r="D1261" t="s">
        <v>3087</v>
      </c>
      <c r="E1261" t="s">
        <v>35</v>
      </c>
      <c r="F1261" t="s">
        <v>2321</v>
      </c>
      <c r="G1261" s="56">
        <v>45929</v>
      </c>
      <c r="H1261" s="56">
        <v>45925</v>
      </c>
      <c r="I1261" s="57">
        <v>4</v>
      </c>
      <c r="J1261" t="s">
        <v>18</v>
      </c>
      <c r="K1261" t="s">
        <v>3069</v>
      </c>
      <c r="L1261" s="70">
        <v>10000000000</v>
      </c>
      <c r="M1261" t="s">
        <v>2323</v>
      </c>
      <c r="N1261" s="56">
        <v>45925</v>
      </c>
      <c r="O1261" t="s">
        <v>2324</v>
      </c>
    </row>
    <row r="1262" spans="2:15">
      <c r="B1262">
        <v>100137</v>
      </c>
      <c r="C1262" t="s">
        <v>33</v>
      </c>
      <c r="D1262" t="s">
        <v>3088</v>
      </c>
      <c r="E1262" t="s">
        <v>35</v>
      </c>
      <c r="F1262" t="s">
        <v>2531</v>
      </c>
      <c r="G1262" s="56">
        <v>45929</v>
      </c>
      <c r="H1262" s="56">
        <v>45925</v>
      </c>
      <c r="I1262" s="57">
        <v>4</v>
      </c>
      <c r="J1262" t="s">
        <v>18</v>
      </c>
      <c r="K1262" t="s">
        <v>3070</v>
      </c>
      <c r="L1262" s="70">
        <v>20000000000</v>
      </c>
      <c r="M1262" t="s">
        <v>2654</v>
      </c>
      <c r="N1262" s="56">
        <v>45925</v>
      </c>
      <c r="O1262" t="s">
        <v>39</v>
      </c>
    </row>
    <row r="1263" spans="2:15">
      <c r="B1263">
        <v>100001</v>
      </c>
      <c r="C1263" t="s">
        <v>230</v>
      </c>
      <c r="D1263" t="s">
        <v>3089</v>
      </c>
      <c r="E1263" s="52" t="s">
        <v>16</v>
      </c>
      <c r="F1263" t="s">
        <v>2090</v>
      </c>
      <c r="G1263" s="62">
        <v>45930</v>
      </c>
      <c r="H1263" s="62">
        <v>45930</v>
      </c>
      <c r="I1263">
        <v>0</v>
      </c>
      <c r="J1263" t="s">
        <v>18</v>
      </c>
      <c r="K1263" t="s">
        <v>644</v>
      </c>
      <c r="L1263" s="67">
        <v>427871</v>
      </c>
      <c r="M1263" t="s">
        <v>2190</v>
      </c>
      <c r="N1263">
        <v>45900</v>
      </c>
      <c r="O1263" t="s">
        <v>644</v>
      </c>
    </row>
    <row r="1264" spans="2:15">
      <c r="B1264">
        <v>101490</v>
      </c>
      <c r="C1264" t="s">
        <v>125</v>
      </c>
      <c r="D1264" t="s">
        <v>3090</v>
      </c>
      <c r="E1264" s="52" t="s">
        <v>16</v>
      </c>
      <c r="F1264" t="s">
        <v>2090</v>
      </c>
      <c r="G1264" s="62">
        <v>45930</v>
      </c>
      <c r="H1264" s="62">
        <v>45930</v>
      </c>
      <c r="I1264">
        <v>0</v>
      </c>
      <c r="J1264" t="s">
        <v>18</v>
      </c>
      <c r="K1264" t="s">
        <v>1498</v>
      </c>
      <c r="L1264" s="67">
        <v>1256409</v>
      </c>
      <c r="M1264" t="s">
        <v>3091</v>
      </c>
      <c r="N1264">
        <v>45900</v>
      </c>
      <c r="O1264" t="s">
        <v>1498</v>
      </c>
    </row>
    <row r="1265" spans="2:15">
      <c r="B1265">
        <v>101863</v>
      </c>
      <c r="C1265" t="s">
        <v>3092</v>
      </c>
      <c r="D1265" t="s">
        <v>3093</v>
      </c>
      <c r="E1265" s="52" t="s">
        <v>117</v>
      </c>
      <c r="F1265" t="s">
        <v>3094</v>
      </c>
      <c r="G1265" s="62">
        <v>45930</v>
      </c>
      <c r="H1265" s="62">
        <v>45930</v>
      </c>
      <c r="I1265">
        <v>-29</v>
      </c>
      <c r="J1265" t="s">
        <v>18</v>
      </c>
      <c r="K1265" t="s">
        <v>3095</v>
      </c>
      <c r="L1265" s="67">
        <v>2000000</v>
      </c>
      <c r="M1265" t="s">
        <v>3096</v>
      </c>
      <c r="N1265">
        <v>45930</v>
      </c>
      <c r="O1265" t="s">
        <v>3095</v>
      </c>
    </row>
    <row r="1266" spans="2:15">
      <c r="B1266">
        <v>101940</v>
      </c>
      <c r="C1266" t="s">
        <v>3097</v>
      </c>
      <c r="D1266" t="s">
        <v>3098</v>
      </c>
      <c r="E1266" s="52" t="s">
        <v>117</v>
      </c>
      <c r="F1266" t="s">
        <v>3099</v>
      </c>
      <c r="G1266" s="62">
        <v>45930</v>
      </c>
      <c r="H1266" s="62">
        <v>45930</v>
      </c>
      <c r="I1266">
        <v>-29</v>
      </c>
      <c r="J1266" t="s">
        <v>18</v>
      </c>
      <c r="K1266" t="s">
        <v>3100</v>
      </c>
      <c r="L1266" s="67">
        <v>2000000</v>
      </c>
      <c r="M1266" t="s">
        <v>3096</v>
      </c>
      <c r="N1266">
        <v>45930</v>
      </c>
      <c r="O1266" t="s">
        <v>3100</v>
      </c>
    </row>
    <row r="1267" spans="2:15">
      <c r="B1267">
        <v>101941</v>
      </c>
      <c r="C1267" t="s">
        <v>3101</v>
      </c>
      <c r="D1267" t="s">
        <v>3102</v>
      </c>
      <c r="E1267" s="52" t="s">
        <v>117</v>
      </c>
      <c r="F1267" t="s">
        <v>3103</v>
      </c>
      <c r="G1267" s="62">
        <v>45930</v>
      </c>
      <c r="H1267" s="62">
        <v>45930</v>
      </c>
      <c r="I1267">
        <v>-29</v>
      </c>
      <c r="J1267" t="s">
        <v>18</v>
      </c>
      <c r="K1267" t="s">
        <v>3104</v>
      </c>
      <c r="L1267" s="67">
        <v>2000000</v>
      </c>
      <c r="M1267" t="s">
        <v>3096</v>
      </c>
      <c r="N1267">
        <v>45930</v>
      </c>
      <c r="O1267" t="s">
        <v>3104</v>
      </c>
    </row>
    <row r="1268" spans="2:15">
      <c r="B1268">
        <v>101942</v>
      </c>
      <c r="C1268" t="s">
        <v>3105</v>
      </c>
      <c r="D1268" t="s">
        <v>3106</v>
      </c>
      <c r="E1268" s="52" t="s">
        <v>117</v>
      </c>
      <c r="F1268" t="s">
        <v>3107</v>
      </c>
      <c r="G1268" s="62">
        <v>45930</v>
      </c>
      <c r="H1268" s="62">
        <v>45930</v>
      </c>
      <c r="I1268">
        <v>-29</v>
      </c>
      <c r="J1268" t="s">
        <v>18</v>
      </c>
      <c r="K1268" t="s">
        <v>1644</v>
      </c>
      <c r="L1268" s="67">
        <v>2000000</v>
      </c>
      <c r="M1268" t="s">
        <v>3096</v>
      </c>
      <c r="N1268">
        <v>45930</v>
      </c>
      <c r="O1268" t="s">
        <v>1644</v>
      </c>
    </row>
    <row r="1269" spans="2:15">
      <c r="B1269">
        <v>100001</v>
      </c>
      <c r="C1269" t="s">
        <v>230</v>
      </c>
      <c r="D1269" t="s">
        <v>3108</v>
      </c>
      <c r="E1269" t="s">
        <v>16</v>
      </c>
      <c r="F1269" t="s">
        <v>2090</v>
      </c>
      <c r="G1269" s="56">
        <v>45930</v>
      </c>
      <c r="H1269" s="56">
        <v>45930</v>
      </c>
      <c r="I1269" s="57">
        <v>0</v>
      </c>
      <c r="J1269" t="s">
        <v>18</v>
      </c>
      <c r="K1269" t="s">
        <v>2527</v>
      </c>
      <c r="L1269" s="70">
        <v>2686770</v>
      </c>
      <c r="M1269" t="s">
        <v>2946</v>
      </c>
      <c r="N1269" s="56">
        <v>45900</v>
      </c>
      <c r="O1269" t="s">
        <v>2527</v>
      </c>
    </row>
    <row r="1270" spans="2:15">
      <c r="B1270">
        <v>101525</v>
      </c>
      <c r="C1270" t="s">
        <v>2850</v>
      </c>
      <c r="D1270" t="s">
        <v>3109</v>
      </c>
      <c r="E1270" s="52" t="s">
        <v>117</v>
      </c>
      <c r="F1270" t="s">
        <v>3110</v>
      </c>
      <c r="G1270" s="62">
        <v>45930</v>
      </c>
      <c r="H1270" s="62">
        <v>45960</v>
      </c>
      <c r="I1270">
        <v>-41</v>
      </c>
      <c r="J1270" t="s">
        <v>18</v>
      </c>
      <c r="K1270" t="s">
        <v>3111</v>
      </c>
      <c r="L1270" s="67">
        <v>2863800</v>
      </c>
      <c r="M1270" t="s">
        <v>3110</v>
      </c>
      <c r="N1270">
        <v>45930</v>
      </c>
      <c r="O1270" t="s">
        <v>3111</v>
      </c>
    </row>
    <row r="1271" spans="2:15">
      <c r="B1271">
        <v>101490</v>
      </c>
      <c r="C1271" t="s">
        <v>125</v>
      </c>
      <c r="D1271" t="s">
        <v>3112</v>
      </c>
      <c r="E1271" s="52" t="s">
        <v>16</v>
      </c>
      <c r="F1271" t="s">
        <v>2090</v>
      </c>
      <c r="G1271" s="62">
        <v>45930</v>
      </c>
      <c r="H1271" s="62">
        <v>45930</v>
      </c>
      <c r="I1271">
        <v>0</v>
      </c>
      <c r="J1271" t="s">
        <v>18</v>
      </c>
      <c r="K1271" t="s">
        <v>971</v>
      </c>
      <c r="L1271" s="67">
        <v>2871570</v>
      </c>
      <c r="M1271" t="s">
        <v>2229</v>
      </c>
      <c r="N1271">
        <v>45900</v>
      </c>
      <c r="O1271" t="s">
        <v>971</v>
      </c>
    </row>
    <row r="1272" spans="2:15">
      <c r="B1272">
        <v>101490</v>
      </c>
      <c r="C1272" t="s">
        <v>125</v>
      </c>
      <c r="D1272" t="s">
        <v>3113</v>
      </c>
      <c r="E1272" s="52" t="s">
        <v>16</v>
      </c>
      <c r="F1272" t="s">
        <v>2090</v>
      </c>
      <c r="G1272" s="62">
        <v>45930</v>
      </c>
      <c r="H1272" s="62">
        <v>45930</v>
      </c>
      <c r="I1272">
        <v>0</v>
      </c>
      <c r="J1272" t="s">
        <v>18</v>
      </c>
      <c r="K1272" t="s">
        <v>947</v>
      </c>
      <c r="L1272" s="67">
        <v>4360080</v>
      </c>
      <c r="M1272" t="s">
        <v>2225</v>
      </c>
      <c r="N1272">
        <v>45900</v>
      </c>
      <c r="O1272" t="s">
        <v>947</v>
      </c>
    </row>
    <row r="1273" spans="2:15">
      <c r="B1273">
        <v>100162</v>
      </c>
      <c r="C1273" t="s">
        <v>3114</v>
      </c>
      <c r="D1273" t="s">
        <v>3115</v>
      </c>
      <c r="E1273" s="52" t="s">
        <v>117</v>
      </c>
      <c r="F1273" t="s">
        <v>3116</v>
      </c>
      <c r="G1273" s="62">
        <v>45930</v>
      </c>
      <c r="H1273" s="62">
        <v>45387</v>
      </c>
      <c r="I1273">
        <v>538</v>
      </c>
      <c r="J1273" t="s">
        <v>18</v>
      </c>
      <c r="K1273" t="s">
        <v>1356</v>
      </c>
      <c r="L1273" s="67">
        <v>5325344</v>
      </c>
      <c r="M1273" t="s">
        <v>3117</v>
      </c>
      <c r="N1273">
        <v>45357</v>
      </c>
      <c r="O1273" t="s">
        <v>1356</v>
      </c>
    </row>
    <row r="1274" spans="2:15">
      <c r="B1274">
        <v>100162</v>
      </c>
      <c r="C1274" t="s">
        <v>3114</v>
      </c>
      <c r="D1274" t="s">
        <v>3115</v>
      </c>
      <c r="E1274" s="52" t="s">
        <v>117</v>
      </c>
      <c r="F1274" t="s">
        <v>3116</v>
      </c>
      <c r="G1274" s="62">
        <v>45930</v>
      </c>
      <c r="H1274" s="62">
        <v>45473</v>
      </c>
      <c r="I1274">
        <v>452</v>
      </c>
      <c r="J1274" t="s">
        <v>18</v>
      </c>
      <c r="K1274" t="s">
        <v>1510</v>
      </c>
      <c r="L1274" s="67">
        <v>5334998</v>
      </c>
      <c r="M1274" t="s">
        <v>3118</v>
      </c>
      <c r="N1274">
        <v>45443</v>
      </c>
      <c r="O1274" t="s">
        <v>1510</v>
      </c>
    </row>
    <row r="1275" spans="2:15">
      <c r="B1275">
        <v>100162</v>
      </c>
      <c r="C1275" t="s">
        <v>3114</v>
      </c>
      <c r="D1275" t="s">
        <v>3115</v>
      </c>
      <c r="E1275" s="52" t="s">
        <v>117</v>
      </c>
      <c r="F1275" t="s">
        <v>3116</v>
      </c>
      <c r="G1275" s="62">
        <v>45930</v>
      </c>
      <c r="H1275" s="62">
        <v>45442</v>
      </c>
      <c r="I1275">
        <v>483</v>
      </c>
      <c r="J1275" t="s">
        <v>18</v>
      </c>
      <c r="K1275" t="s">
        <v>1284</v>
      </c>
      <c r="L1275" s="67">
        <v>5334998</v>
      </c>
      <c r="M1275" t="s">
        <v>3119</v>
      </c>
      <c r="N1275">
        <v>45412</v>
      </c>
      <c r="O1275" t="s">
        <v>1284</v>
      </c>
    </row>
    <row r="1276" spans="2:15">
      <c r="B1276">
        <v>100162</v>
      </c>
      <c r="C1276" t="s">
        <v>3114</v>
      </c>
      <c r="D1276" t="s">
        <v>3115</v>
      </c>
      <c r="E1276" s="52" t="s">
        <v>117</v>
      </c>
      <c r="F1276" t="s">
        <v>3116</v>
      </c>
      <c r="G1276" s="62">
        <v>45930</v>
      </c>
      <c r="H1276" s="62">
        <v>45503</v>
      </c>
      <c r="I1276">
        <v>422</v>
      </c>
      <c r="J1276" t="s">
        <v>18</v>
      </c>
      <c r="K1276" t="s">
        <v>1932</v>
      </c>
      <c r="L1276" s="67">
        <v>5421075</v>
      </c>
      <c r="M1276" t="s">
        <v>3120</v>
      </c>
      <c r="N1276">
        <v>45473</v>
      </c>
      <c r="O1276" t="s">
        <v>1932</v>
      </c>
    </row>
    <row r="1277" spans="2:15">
      <c r="B1277">
        <v>100162</v>
      </c>
      <c r="C1277" t="s">
        <v>3114</v>
      </c>
      <c r="D1277" t="s">
        <v>3115</v>
      </c>
      <c r="E1277" s="52" t="s">
        <v>117</v>
      </c>
      <c r="F1277" t="s">
        <v>3116</v>
      </c>
      <c r="G1277" s="62">
        <v>45930</v>
      </c>
      <c r="H1277" s="62">
        <v>45838</v>
      </c>
      <c r="I1277">
        <v>87</v>
      </c>
      <c r="J1277" t="s">
        <v>18</v>
      </c>
      <c r="K1277" t="s">
        <v>3121</v>
      </c>
      <c r="L1277" s="67">
        <v>5459993</v>
      </c>
      <c r="M1277" t="s">
        <v>3122</v>
      </c>
      <c r="N1277">
        <v>45808</v>
      </c>
      <c r="O1277" t="s">
        <v>3121</v>
      </c>
    </row>
    <row r="1278" spans="2:15">
      <c r="B1278">
        <v>100162</v>
      </c>
      <c r="C1278" t="s">
        <v>3114</v>
      </c>
      <c r="D1278" t="s">
        <v>3115</v>
      </c>
      <c r="E1278" s="52" t="s">
        <v>117</v>
      </c>
      <c r="F1278" t="s">
        <v>3116</v>
      </c>
      <c r="G1278" s="62">
        <v>45930</v>
      </c>
      <c r="H1278" s="62">
        <v>45534</v>
      </c>
      <c r="I1278">
        <v>391</v>
      </c>
      <c r="J1278" t="s">
        <v>18</v>
      </c>
      <c r="K1278" t="s">
        <v>3123</v>
      </c>
      <c r="L1278" s="67">
        <v>5551075</v>
      </c>
      <c r="M1278" t="s">
        <v>3124</v>
      </c>
      <c r="N1278">
        <v>45504</v>
      </c>
      <c r="O1278" t="s">
        <v>3123</v>
      </c>
    </row>
    <row r="1279" spans="2:15">
      <c r="B1279">
        <v>100162</v>
      </c>
      <c r="C1279" t="s">
        <v>3114</v>
      </c>
      <c r="D1279" t="s">
        <v>3115</v>
      </c>
      <c r="E1279" s="52" t="s">
        <v>117</v>
      </c>
      <c r="F1279" t="s">
        <v>3116</v>
      </c>
      <c r="G1279" s="62">
        <v>45930</v>
      </c>
      <c r="H1279" s="62">
        <v>45807</v>
      </c>
      <c r="I1279">
        <v>118</v>
      </c>
      <c r="J1279" t="s">
        <v>18</v>
      </c>
      <c r="K1279" t="s">
        <v>2424</v>
      </c>
      <c r="L1279" s="67">
        <v>5563124</v>
      </c>
      <c r="M1279" t="s">
        <v>3125</v>
      </c>
      <c r="N1279">
        <v>45777</v>
      </c>
      <c r="O1279" t="s">
        <v>2424</v>
      </c>
    </row>
    <row r="1280" spans="2:15">
      <c r="B1280">
        <v>100162</v>
      </c>
      <c r="C1280" t="s">
        <v>3114</v>
      </c>
      <c r="D1280" t="s">
        <v>3115</v>
      </c>
      <c r="E1280" s="52" t="s">
        <v>117</v>
      </c>
      <c r="F1280" t="s">
        <v>3116</v>
      </c>
      <c r="G1280" s="62">
        <v>45930</v>
      </c>
      <c r="H1280" s="62">
        <v>45595</v>
      </c>
      <c r="I1280">
        <v>330</v>
      </c>
      <c r="J1280" t="s">
        <v>18</v>
      </c>
      <c r="K1280" t="s">
        <v>2464</v>
      </c>
      <c r="L1280" s="67">
        <v>5598697</v>
      </c>
      <c r="M1280" t="s">
        <v>3126</v>
      </c>
      <c r="N1280">
        <v>45565</v>
      </c>
      <c r="O1280" t="s">
        <v>2464</v>
      </c>
    </row>
    <row r="1281" spans="2:15">
      <c r="B1281">
        <v>100162</v>
      </c>
      <c r="C1281" t="s">
        <v>3114</v>
      </c>
      <c r="D1281" t="s">
        <v>3115</v>
      </c>
      <c r="E1281" s="52" t="s">
        <v>117</v>
      </c>
      <c r="F1281" t="s">
        <v>3116</v>
      </c>
      <c r="G1281" s="62">
        <v>45930</v>
      </c>
      <c r="H1281" s="62">
        <v>45565</v>
      </c>
      <c r="I1281">
        <v>360</v>
      </c>
      <c r="J1281" t="s">
        <v>18</v>
      </c>
      <c r="K1281" t="s">
        <v>400</v>
      </c>
      <c r="L1281" s="67">
        <v>5598697</v>
      </c>
      <c r="M1281" t="s">
        <v>3127</v>
      </c>
      <c r="N1281">
        <v>45535</v>
      </c>
      <c r="O1281" t="s">
        <v>400</v>
      </c>
    </row>
    <row r="1282" spans="2:15">
      <c r="B1282">
        <v>100162</v>
      </c>
      <c r="C1282" t="s">
        <v>3114</v>
      </c>
      <c r="D1282" t="s">
        <v>3115</v>
      </c>
      <c r="E1282" s="52" t="s">
        <v>117</v>
      </c>
      <c r="F1282" t="s">
        <v>3116</v>
      </c>
      <c r="G1282" s="62">
        <v>45930</v>
      </c>
      <c r="H1282" s="62">
        <v>45381</v>
      </c>
      <c r="I1282">
        <v>544</v>
      </c>
      <c r="J1282" t="s">
        <v>18</v>
      </c>
      <c r="K1282" t="s">
        <v>1491</v>
      </c>
      <c r="L1282" s="67">
        <v>5670344</v>
      </c>
      <c r="M1282" t="s">
        <v>3128</v>
      </c>
      <c r="N1282">
        <v>45351</v>
      </c>
      <c r="O1282" t="s">
        <v>1491</v>
      </c>
    </row>
    <row r="1283" spans="2:15">
      <c r="B1283">
        <v>100162</v>
      </c>
      <c r="C1283" t="s">
        <v>3114</v>
      </c>
      <c r="D1283" t="s">
        <v>3115</v>
      </c>
      <c r="E1283" s="52" t="s">
        <v>117</v>
      </c>
      <c r="F1283" t="s">
        <v>3116</v>
      </c>
      <c r="G1283" s="62">
        <v>45930</v>
      </c>
      <c r="H1283" s="62">
        <v>45687</v>
      </c>
      <c r="I1283">
        <v>238</v>
      </c>
      <c r="J1283" t="s">
        <v>18</v>
      </c>
      <c r="K1283" t="s">
        <v>1634</v>
      </c>
      <c r="L1283" s="67">
        <v>5961735</v>
      </c>
      <c r="M1283" t="s">
        <v>3129</v>
      </c>
      <c r="N1283">
        <v>45657</v>
      </c>
      <c r="O1283" t="s">
        <v>1634</v>
      </c>
    </row>
    <row r="1284" spans="2:15">
      <c r="B1284">
        <v>100162</v>
      </c>
      <c r="C1284" t="s">
        <v>3114</v>
      </c>
      <c r="D1284" t="s">
        <v>3115</v>
      </c>
      <c r="E1284" s="52" t="s">
        <v>117</v>
      </c>
      <c r="F1284" t="s">
        <v>3116</v>
      </c>
      <c r="G1284" s="62">
        <v>45930</v>
      </c>
      <c r="H1284" s="62">
        <v>45746</v>
      </c>
      <c r="I1284">
        <v>179</v>
      </c>
      <c r="J1284" t="s">
        <v>18</v>
      </c>
      <c r="K1284" t="s">
        <v>1793</v>
      </c>
      <c r="L1284" s="67">
        <v>5970599</v>
      </c>
      <c r="M1284" t="s">
        <v>3130</v>
      </c>
      <c r="N1284">
        <v>45716</v>
      </c>
      <c r="O1284" t="s">
        <v>1793</v>
      </c>
    </row>
    <row r="1285" spans="2:15">
      <c r="B1285">
        <v>100162</v>
      </c>
      <c r="C1285" t="s">
        <v>3114</v>
      </c>
      <c r="D1285" t="s">
        <v>3115</v>
      </c>
      <c r="E1285" s="52" t="s">
        <v>117</v>
      </c>
      <c r="F1285" t="s">
        <v>3116</v>
      </c>
      <c r="G1285" s="62">
        <v>45930</v>
      </c>
      <c r="H1285" s="62">
        <v>45718</v>
      </c>
      <c r="I1285">
        <v>207</v>
      </c>
      <c r="J1285" t="s">
        <v>18</v>
      </c>
      <c r="K1285" t="s">
        <v>255</v>
      </c>
      <c r="L1285" s="67">
        <v>6088071</v>
      </c>
      <c r="M1285" t="s">
        <v>3131</v>
      </c>
      <c r="N1285">
        <v>45688</v>
      </c>
      <c r="O1285" t="s">
        <v>255</v>
      </c>
    </row>
    <row r="1286" spans="2:15">
      <c r="B1286">
        <v>100162</v>
      </c>
      <c r="C1286" t="s">
        <v>3114</v>
      </c>
      <c r="D1286" t="s">
        <v>3115</v>
      </c>
      <c r="E1286" s="52" t="s">
        <v>117</v>
      </c>
      <c r="F1286" t="s">
        <v>3116</v>
      </c>
      <c r="G1286" s="62">
        <v>45930</v>
      </c>
      <c r="H1286" s="62">
        <v>45656</v>
      </c>
      <c r="I1286">
        <v>269</v>
      </c>
      <c r="J1286" t="s">
        <v>18</v>
      </c>
      <c r="K1286" t="s">
        <v>3132</v>
      </c>
      <c r="L1286" s="67">
        <v>6088071</v>
      </c>
      <c r="M1286" t="s">
        <v>3133</v>
      </c>
      <c r="N1286">
        <v>45626</v>
      </c>
      <c r="O1286" t="s">
        <v>3132</v>
      </c>
    </row>
    <row r="1287" spans="2:15">
      <c r="B1287">
        <v>100162</v>
      </c>
      <c r="C1287" t="s">
        <v>3114</v>
      </c>
      <c r="D1287" t="s">
        <v>3115</v>
      </c>
      <c r="E1287" s="52" t="s">
        <v>117</v>
      </c>
      <c r="F1287" t="s">
        <v>3116</v>
      </c>
      <c r="G1287" s="62">
        <v>45930</v>
      </c>
      <c r="H1287" s="62">
        <v>45626</v>
      </c>
      <c r="I1287">
        <v>299</v>
      </c>
      <c r="J1287" t="s">
        <v>18</v>
      </c>
      <c r="K1287" t="s">
        <v>3134</v>
      </c>
      <c r="L1287" s="67">
        <v>6457213</v>
      </c>
      <c r="M1287" t="s">
        <v>3135</v>
      </c>
      <c r="N1287">
        <v>45596</v>
      </c>
      <c r="O1287" t="s">
        <v>3134</v>
      </c>
    </row>
    <row r="1288" spans="2:15">
      <c r="B1288">
        <v>100162</v>
      </c>
      <c r="C1288" t="s">
        <v>3114</v>
      </c>
      <c r="D1288" t="s">
        <v>3115</v>
      </c>
      <c r="E1288" s="52" t="s">
        <v>117</v>
      </c>
      <c r="F1288" t="s">
        <v>3116</v>
      </c>
      <c r="G1288" s="62">
        <v>45930</v>
      </c>
      <c r="H1288" s="62">
        <v>45777</v>
      </c>
      <c r="I1288">
        <v>148</v>
      </c>
      <c r="J1288" t="s">
        <v>18</v>
      </c>
      <c r="K1288" t="s">
        <v>1857</v>
      </c>
      <c r="L1288" s="67">
        <v>7435070</v>
      </c>
      <c r="M1288" t="s">
        <v>3136</v>
      </c>
      <c r="N1288">
        <v>45747</v>
      </c>
      <c r="O1288" t="s">
        <v>1857</v>
      </c>
    </row>
    <row r="1289" spans="2:15">
      <c r="B1289">
        <v>101917</v>
      </c>
      <c r="C1289" t="s">
        <v>2758</v>
      </c>
      <c r="D1289" t="s">
        <v>3137</v>
      </c>
      <c r="E1289" s="52" t="s">
        <v>16</v>
      </c>
      <c r="F1289" t="s">
        <v>2090</v>
      </c>
      <c r="G1289" s="62">
        <v>45930</v>
      </c>
      <c r="H1289" s="62">
        <v>45930</v>
      </c>
      <c r="I1289">
        <v>0</v>
      </c>
      <c r="J1289" t="s">
        <v>18</v>
      </c>
      <c r="K1289" t="s">
        <v>3138</v>
      </c>
      <c r="L1289" s="67">
        <v>8545446</v>
      </c>
      <c r="M1289" t="s">
        <v>2828</v>
      </c>
      <c r="N1289">
        <v>45900</v>
      </c>
      <c r="O1289" t="s">
        <v>3138</v>
      </c>
    </row>
    <row r="1290" spans="2:15">
      <c r="B1290">
        <v>101915</v>
      </c>
      <c r="C1290" t="s">
        <v>2051</v>
      </c>
      <c r="D1290" t="s">
        <v>3139</v>
      </c>
      <c r="E1290" s="52" t="s">
        <v>117</v>
      </c>
      <c r="F1290" t="s">
        <v>3140</v>
      </c>
      <c r="G1290" s="62">
        <v>45930</v>
      </c>
      <c r="H1290" s="62">
        <v>45930</v>
      </c>
      <c r="I1290">
        <v>-29</v>
      </c>
      <c r="J1290" t="s">
        <v>18</v>
      </c>
      <c r="K1290" t="s">
        <v>3026</v>
      </c>
      <c r="L1290" s="67">
        <v>9405000</v>
      </c>
      <c r="M1290" t="s">
        <v>3096</v>
      </c>
      <c r="N1290">
        <v>45930</v>
      </c>
      <c r="O1290" t="s">
        <v>3026</v>
      </c>
    </row>
    <row r="1291" spans="2:15">
      <c r="B1291">
        <v>100001</v>
      </c>
      <c r="C1291" t="s">
        <v>230</v>
      </c>
      <c r="D1291" t="s">
        <v>3141</v>
      </c>
      <c r="E1291" t="s">
        <v>16</v>
      </c>
      <c r="F1291" t="s">
        <v>2090</v>
      </c>
      <c r="G1291" s="56">
        <v>45930</v>
      </c>
      <c r="H1291" s="56">
        <v>45930</v>
      </c>
      <c r="I1291" s="57">
        <v>0</v>
      </c>
      <c r="J1291" t="s">
        <v>18</v>
      </c>
      <c r="K1291" t="s">
        <v>2273</v>
      </c>
      <c r="L1291" s="70">
        <v>10104695</v>
      </c>
      <c r="M1291" t="s">
        <v>3142</v>
      </c>
      <c r="N1291" s="56">
        <v>45900</v>
      </c>
      <c r="O1291" t="s">
        <v>2273</v>
      </c>
    </row>
    <row r="1292" spans="2:15">
      <c r="B1292">
        <v>101490</v>
      </c>
      <c r="C1292" t="s">
        <v>125</v>
      </c>
      <c r="D1292" t="s">
        <v>3143</v>
      </c>
      <c r="E1292" s="52" t="s">
        <v>16</v>
      </c>
      <c r="F1292" t="s">
        <v>2090</v>
      </c>
      <c r="G1292" s="62">
        <v>45930</v>
      </c>
      <c r="H1292" s="62">
        <v>45930</v>
      </c>
      <c r="I1292">
        <v>0</v>
      </c>
      <c r="J1292" t="s">
        <v>18</v>
      </c>
      <c r="K1292" t="s">
        <v>3144</v>
      </c>
      <c r="L1292" s="67">
        <v>17126190</v>
      </c>
      <c r="M1292" t="s">
        <v>2227</v>
      </c>
      <c r="N1292">
        <v>45900</v>
      </c>
      <c r="O1292" t="s">
        <v>3144</v>
      </c>
    </row>
    <row r="1293" spans="2:15">
      <c r="B1293">
        <v>100014</v>
      </c>
      <c r="C1293" t="s">
        <v>1511</v>
      </c>
      <c r="D1293" t="s">
        <v>3145</v>
      </c>
      <c r="E1293" t="s">
        <v>35</v>
      </c>
      <c r="F1293" t="s">
        <v>2321</v>
      </c>
      <c r="G1293" s="56">
        <v>45930</v>
      </c>
      <c r="H1293" s="56">
        <v>45929</v>
      </c>
      <c r="I1293" s="57">
        <v>1</v>
      </c>
      <c r="J1293" t="s">
        <v>18</v>
      </c>
      <c r="K1293" t="s">
        <v>3087</v>
      </c>
      <c r="L1293" s="70">
        <v>10000000000</v>
      </c>
      <c r="M1293" t="s">
        <v>2323</v>
      </c>
      <c r="N1293" s="56">
        <v>45929</v>
      </c>
      <c r="O1293" t="s">
        <v>2324</v>
      </c>
    </row>
    <row r="1294" spans="2:15">
      <c r="B1294">
        <v>100014</v>
      </c>
      <c r="C1294" t="s">
        <v>1511</v>
      </c>
      <c r="D1294" t="s">
        <v>3146</v>
      </c>
      <c r="E1294" t="s">
        <v>35</v>
      </c>
      <c r="F1294" t="s">
        <v>2321</v>
      </c>
      <c r="G1294" s="56">
        <v>45931</v>
      </c>
      <c r="H1294" s="56">
        <v>45931</v>
      </c>
      <c r="I1294" s="57">
        <v>0</v>
      </c>
      <c r="J1294" t="s">
        <v>18</v>
      </c>
      <c r="K1294" t="s">
        <v>3147</v>
      </c>
      <c r="L1294" s="70">
        <v>5000000000</v>
      </c>
      <c r="M1294" t="s">
        <v>2323</v>
      </c>
      <c r="N1294" s="56">
        <v>45931</v>
      </c>
      <c r="O1294" t="s">
        <v>2324</v>
      </c>
    </row>
    <row r="1295" spans="2:15">
      <c r="B1295">
        <v>100014</v>
      </c>
      <c r="C1295" t="s">
        <v>1511</v>
      </c>
      <c r="D1295" t="s">
        <v>3147</v>
      </c>
      <c r="E1295" t="s">
        <v>35</v>
      </c>
      <c r="F1295" t="s">
        <v>2321</v>
      </c>
      <c r="G1295" s="56">
        <v>45931</v>
      </c>
      <c r="H1295" s="56">
        <v>45930</v>
      </c>
      <c r="I1295" s="57">
        <v>1</v>
      </c>
      <c r="J1295" t="s">
        <v>18</v>
      </c>
      <c r="K1295" t="s">
        <v>3145</v>
      </c>
      <c r="L1295" s="70">
        <v>30000000000</v>
      </c>
      <c r="M1295" t="s">
        <v>2323</v>
      </c>
      <c r="N1295" s="56">
        <v>45930</v>
      </c>
      <c r="O1295" t="s">
        <v>2324</v>
      </c>
    </row>
    <row r="1296" spans="2:15">
      <c r="B1296">
        <v>101305</v>
      </c>
      <c r="C1296" t="s">
        <v>91</v>
      </c>
      <c r="D1296" t="s">
        <v>3148</v>
      </c>
      <c r="E1296" s="52" t="s">
        <v>16</v>
      </c>
      <c r="F1296" t="s">
        <v>2090</v>
      </c>
      <c r="G1296" s="62">
        <v>45932</v>
      </c>
      <c r="H1296" s="62">
        <v>45746</v>
      </c>
      <c r="I1296">
        <v>186</v>
      </c>
      <c r="J1296" t="s">
        <v>18</v>
      </c>
      <c r="K1296" t="s">
        <v>1584</v>
      </c>
      <c r="L1296" s="67">
        <v>74623234</v>
      </c>
      <c r="M1296" t="s">
        <v>3149</v>
      </c>
      <c r="N1296">
        <v>45716</v>
      </c>
      <c r="O1296" t="s">
        <v>1584</v>
      </c>
    </row>
    <row r="1297" spans="2:15">
      <c r="B1297">
        <v>101082</v>
      </c>
      <c r="C1297" t="s">
        <v>61</v>
      </c>
      <c r="D1297" t="s">
        <v>3150</v>
      </c>
      <c r="E1297" s="52" t="s">
        <v>42</v>
      </c>
      <c r="G1297" s="62">
        <v>45933</v>
      </c>
      <c r="H1297" s="62">
        <v>45838</v>
      </c>
      <c r="I1297">
        <v>95</v>
      </c>
      <c r="J1297" t="s">
        <v>18</v>
      </c>
      <c r="K1297" t="s">
        <v>1194</v>
      </c>
      <c r="L1297" s="67">
        <v>3238092</v>
      </c>
      <c r="M1297" t="s">
        <v>2334</v>
      </c>
      <c r="N1297">
        <v>45808</v>
      </c>
      <c r="O1297" t="s">
        <v>1194</v>
      </c>
    </row>
    <row r="1298" spans="2:15">
      <c r="B1298">
        <v>101082</v>
      </c>
      <c r="C1298" t="s">
        <v>61</v>
      </c>
      <c r="D1298" t="s">
        <v>3150</v>
      </c>
      <c r="E1298" s="52" t="s">
        <v>42</v>
      </c>
      <c r="G1298" s="62">
        <v>45933</v>
      </c>
      <c r="H1298" s="62">
        <v>45838</v>
      </c>
      <c r="I1298">
        <v>95</v>
      </c>
      <c r="J1298" t="s">
        <v>18</v>
      </c>
      <c r="K1298" t="s">
        <v>3151</v>
      </c>
      <c r="L1298" s="67">
        <v>4371180</v>
      </c>
      <c r="M1298" t="s">
        <v>3152</v>
      </c>
      <c r="N1298">
        <v>45808</v>
      </c>
      <c r="O1298" t="s">
        <v>3151</v>
      </c>
    </row>
    <row r="1299" spans="2:15">
      <c r="B1299">
        <v>101082</v>
      </c>
      <c r="C1299" t="s">
        <v>61</v>
      </c>
      <c r="D1299" t="s">
        <v>3150</v>
      </c>
      <c r="E1299" s="52" t="s">
        <v>42</v>
      </c>
      <c r="G1299" s="62">
        <v>45933</v>
      </c>
      <c r="H1299" s="62">
        <v>45807</v>
      </c>
      <c r="I1299">
        <v>126</v>
      </c>
      <c r="J1299" t="s">
        <v>18</v>
      </c>
      <c r="K1299" t="s">
        <v>2362</v>
      </c>
      <c r="L1299" s="67">
        <v>5663220</v>
      </c>
      <c r="M1299" t="s">
        <v>2689</v>
      </c>
      <c r="N1299">
        <v>45777</v>
      </c>
      <c r="O1299" t="s">
        <v>2362</v>
      </c>
    </row>
    <row r="1300" spans="2:15">
      <c r="B1300">
        <v>101082</v>
      </c>
      <c r="C1300" t="s">
        <v>61</v>
      </c>
      <c r="D1300" t="s">
        <v>3150</v>
      </c>
      <c r="E1300" s="52" t="s">
        <v>42</v>
      </c>
      <c r="G1300" s="62">
        <v>45933</v>
      </c>
      <c r="H1300" s="62">
        <v>45807</v>
      </c>
      <c r="I1300">
        <v>126</v>
      </c>
      <c r="J1300" t="s">
        <v>18</v>
      </c>
      <c r="K1300" t="s">
        <v>2120</v>
      </c>
      <c r="L1300" s="67">
        <v>8103888</v>
      </c>
      <c r="M1300" t="s">
        <v>2334</v>
      </c>
      <c r="N1300">
        <v>45777</v>
      </c>
      <c r="O1300" t="s">
        <v>2120</v>
      </c>
    </row>
    <row r="1301" spans="2:15">
      <c r="B1301">
        <v>101082</v>
      </c>
      <c r="C1301" t="s">
        <v>61</v>
      </c>
      <c r="D1301" t="s">
        <v>3150</v>
      </c>
      <c r="E1301" s="52" t="s">
        <v>42</v>
      </c>
      <c r="G1301" s="62">
        <v>45933</v>
      </c>
      <c r="H1301" s="62">
        <v>45838</v>
      </c>
      <c r="I1301">
        <v>95</v>
      </c>
      <c r="J1301" t="s">
        <v>18</v>
      </c>
      <c r="K1301" t="s">
        <v>3153</v>
      </c>
      <c r="L1301" s="67">
        <v>30421104</v>
      </c>
      <c r="M1301" t="s">
        <v>2692</v>
      </c>
      <c r="N1301">
        <v>45808</v>
      </c>
      <c r="O1301" t="s">
        <v>3153</v>
      </c>
    </row>
    <row r="1302" spans="2:15">
      <c r="B1302">
        <v>101082</v>
      </c>
      <c r="C1302" t="s">
        <v>61</v>
      </c>
      <c r="D1302" t="s">
        <v>3150</v>
      </c>
      <c r="E1302" s="52" t="s">
        <v>42</v>
      </c>
      <c r="G1302" s="62">
        <v>45933</v>
      </c>
      <c r="H1302" s="62">
        <v>45807</v>
      </c>
      <c r="I1302">
        <v>126</v>
      </c>
      <c r="J1302" t="s">
        <v>18</v>
      </c>
      <c r="K1302" t="s">
        <v>2281</v>
      </c>
      <c r="L1302" s="67">
        <v>30769200</v>
      </c>
      <c r="M1302" t="s">
        <v>2706</v>
      </c>
      <c r="N1302">
        <v>45777</v>
      </c>
      <c r="O1302" t="s">
        <v>2281</v>
      </c>
    </row>
    <row r="1303" spans="2:15">
      <c r="B1303">
        <v>101082</v>
      </c>
      <c r="C1303" t="s">
        <v>61</v>
      </c>
      <c r="D1303" t="s">
        <v>3150</v>
      </c>
      <c r="E1303" s="52" t="s">
        <v>42</v>
      </c>
      <c r="G1303" s="62">
        <v>45933</v>
      </c>
      <c r="H1303" s="62">
        <v>45807</v>
      </c>
      <c r="I1303">
        <v>126</v>
      </c>
      <c r="J1303" t="s">
        <v>18</v>
      </c>
      <c r="K1303" t="s">
        <v>978</v>
      </c>
      <c r="L1303" s="67">
        <v>38178672</v>
      </c>
      <c r="M1303" t="s">
        <v>2692</v>
      </c>
      <c r="N1303">
        <v>45777</v>
      </c>
      <c r="O1303" t="s">
        <v>978</v>
      </c>
    </row>
    <row r="1304" spans="2:15">
      <c r="B1304">
        <v>101082</v>
      </c>
      <c r="C1304" t="s">
        <v>61</v>
      </c>
      <c r="D1304" t="s">
        <v>3150</v>
      </c>
      <c r="E1304" s="52" t="s">
        <v>42</v>
      </c>
      <c r="G1304" s="62">
        <v>45933</v>
      </c>
      <c r="H1304" s="62">
        <v>45838</v>
      </c>
      <c r="I1304">
        <v>95</v>
      </c>
      <c r="J1304" t="s">
        <v>18</v>
      </c>
      <c r="K1304" t="s">
        <v>2677</v>
      </c>
      <c r="L1304" s="67">
        <v>48448170</v>
      </c>
      <c r="M1304" t="s">
        <v>2713</v>
      </c>
      <c r="N1304">
        <v>45808</v>
      </c>
      <c r="O1304" t="s">
        <v>2677</v>
      </c>
    </row>
    <row r="1305" spans="2:15">
      <c r="B1305">
        <v>101082</v>
      </c>
      <c r="C1305" t="s">
        <v>61</v>
      </c>
      <c r="D1305" t="s">
        <v>3150</v>
      </c>
      <c r="E1305" s="52" t="s">
        <v>42</v>
      </c>
      <c r="G1305" s="62">
        <v>45933</v>
      </c>
      <c r="H1305" s="62">
        <v>45807</v>
      </c>
      <c r="I1305">
        <v>126</v>
      </c>
      <c r="J1305" t="s">
        <v>18</v>
      </c>
      <c r="K1305" t="s">
        <v>592</v>
      </c>
      <c r="L1305" s="67">
        <v>55888500</v>
      </c>
      <c r="M1305" t="s">
        <v>2693</v>
      </c>
      <c r="N1305">
        <v>45777</v>
      </c>
      <c r="O1305" t="s">
        <v>592</v>
      </c>
    </row>
    <row r="1306" spans="2:15">
      <c r="B1306">
        <v>101082</v>
      </c>
      <c r="C1306" t="s">
        <v>61</v>
      </c>
      <c r="D1306" t="s">
        <v>3150</v>
      </c>
      <c r="E1306" s="52" t="s">
        <v>42</v>
      </c>
      <c r="G1306" s="62">
        <v>45933</v>
      </c>
      <c r="H1306" s="62">
        <v>45838</v>
      </c>
      <c r="I1306">
        <v>95</v>
      </c>
      <c r="J1306" t="s">
        <v>18</v>
      </c>
      <c r="K1306" t="s">
        <v>2537</v>
      </c>
      <c r="L1306" s="67">
        <v>55966200</v>
      </c>
      <c r="M1306" t="s">
        <v>2344</v>
      </c>
      <c r="N1306">
        <v>45808</v>
      </c>
      <c r="O1306" t="s">
        <v>2537</v>
      </c>
    </row>
    <row r="1307" spans="2:15">
      <c r="B1307">
        <v>101082</v>
      </c>
      <c r="C1307" t="s">
        <v>61</v>
      </c>
      <c r="D1307" t="s">
        <v>3150</v>
      </c>
      <c r="E1307" s="52" t="s">
        <v>42</v>
      </c>
      <c r="G1307" s="62">
        <v>45933</v>
      </c>
      <c r="H1307" s="62">
        <v>45777</v>
      </c>
      <c r="I1307">
        <v>156</v>
      </c>
      <c r="J1307" t="s">
        <v>18</v>
      </c>
      <c r="K1307" t="s">
        <v>44</v>
      </c>
      <c r="L1307" s="67">
        <v>67606770</v>
      </c>
      <c r="M1307" t="s">
        <v>65</v>
      </c>
      <c r="N1307">
        <v>45747</v>
      </c>
      <c r="O1307" t="s">
        <v>44</v>
      </c>
    </row>
    <row r="1308" spans="2:15">
      <c r="B1308">
        <v>101082</v>
      </c>
      <c r="C1308" t="s">
        <v>61</v>
      </c>
      <c r="D1308" t="s">
        <v>3150</v>
      </c>
      <c r="E1308" s="52" t="s">
        <v>42</v>
      </c>
      <c r="G1308" s="62">
        <v>45933</v>
      </c>
      <c r="H1308" s="62">
        <v>45807</v>
      </c>
      <c r="I1308">
        <v>126</v>
      </c>
      <c r="J1308" t="s">
        <v>18</v>
      </c>
      <c r="K1308" t="s">
        <v>2363</v>
      </c>
      <c r="L1308" s="67">
        <v>70246350</v>
      </c>
      <c r="M1308" t="s">
        <v>2344</v>
      </c>
      <c r="N1308">
        <v>45777</v>
      </c>
      <c r="O1308" t="s">
        <v>2363</v>
      </c>
    </row>
    <row r="1309" spans="2:15">
      <c r="B1309">
        <v>101082</v>
      </c>
      <c r="C1309" t="s">
        <v>61</v>
      </c>
      <c r="D1309" t="s">
        <v>3150</v>
      </c>
      <c r="E1309" s="52" t="s">
        <v>42</v>
      </c>
      <c r="G1309" s="62">
        <v>45933</v>
      </c>
      <c r="H1309" s="62">
        <v>45807</v>
      </c>
      <c r="I1309">
        <v>126</v>
      </c>
      <c r="J1309" t="s">
        <v>18</v>
      </c>
      <c r="K1309" t="s">
        <v>512</v>
      </c>
      <c r="L1309" s="67">
        <v>105654240</v>
      </c>
      <c r="M1309" t="s">
        <v>2713</v>
      </c>
      <c r="N1309">
        <v>45777</v>
      </c>
      <c r="O1309" t="s">
        <v>512</v>
      </c>
    </row>
    <row r="1310" spans="2:15">
      <c r="B1310">
        <v>101082</v>
      </c>
      <c r="C1310" t="s">
        <v>61</v>
      </c>
      <c r="D1310" t="s">
        <v>3150</v>
      </c>
      <c r="E1310" s="52" t="s">
        <v>42</v>
      </c>
      <c r="G1310" s="62">
        <v>45933</v>
      </c>
      <c r="H1310" s="62">
        <v>45807</v>
      </c>
      <c r="I1310">
        <v>126</v>
      </c>
      <c r="J1310" t="s">
        <v>18</v>
      </c>
      <c r="K1310" t="s">
        <v>2814</v>
      </c>
      <c r="L1310" s="67">
        <v>134334420</v>
      </c>
      <c r="M1310" t="s">
        <v>65</v>
      </c>
      <c r="N1310">
        <v>45777</v>
      </c>
      <c r="O1310" t="s">
        <v>2814</v>
      </c>
    </row>
    <row r="1311" spans="2:15">
      <c r="B1311">
        <v>101082</v>
      </c>
      <c r="C1311" t="s">
        <v>61</v>
      </c>
      <c r="D1311" t="s">
        <v>3150</v>
      </c>
      <c r="E1311" s="52" t="s">
        <v>42</v>
      </c>
      <c r="G1311" s="62">
        <v>45933</v>
      </c>
      <c r="H1311" s="62">
        <v>45807</v>
      </c>
      <c r="I1311">
        <v>126</v>
      </c>
      <c r="J1311" t="s">
        <v>18</v>
      </c>
      <c r="K1311" t="s">
        <v>2746</v>
      </c>
      <c r="L1311" s="67">
        <v>304951743</v>
      </c>
      <c r="M1311" t="s">
        <v>735</v>
      </c>
      <c r="N1311">
        <v>45777</v>
      </c>
      <c r="O1311" t="s">
        <v>2746</v>
      </c>
    </row>
    <row r="1312" spans="2:15">
      <c r="B1312">
        <v>100014</v>
      </c>
      <c r="C1312" t="s">
        <v>1511</v>
      </c>
      <c r="D1312" t="s">
        <v>1689</v>
      </c>
      <c r="E1312" t="s">
        <v>35</v>
      </c>
      <c r="F1312" t="s">
        <v>2321</v>
      </c>
      <c r="G1312" s="56">
        <v>45933</v>
      </c>
      <c r="H1312" s="56">
        <v>45931</v>
      </c>
      <c r="I1312" s="57">
        <v>2</v>
      </c>
      <c r="J1312" t="s">
        <v>18</v>
      </c>
      <c r="K1312" t="s">
        <v>3146</v>
      </c>
      <c r="L1312" s="70">
        <v>10000000000</v>
      </c>
      <c r="M1312" t="s">
        <v>2323</v>
      </c>
      <c r="N1312" s="56">
        <v>45931</v>
      </c>
      <c r="O1312" t="s">
        <v>2324</v>
      </c>
    </row>
    <row r="1313" spans="2:15">
      <c r="B1313">
        <v>100007</v>
      </c>
      <c r="C1313" t="s">
        <v>449</v>
      </c>
      <c r="D1313" t="s">
        <v>3154</v>
      </c>
      <c r="E1313" t="s">
        <v>117</v>
      </c>
      <c r="F1313" t="s">
        <v>3155</v>
      </c>
      <c r="G1313" s="56">
        <v>45936</v>
      </c>
      <c r="H1313" s="56">
        <v>45930</v>
      </c>
      <c r="I1313" s="57">
        <v>2</v>
      </c>
      <c r="J1313" t="s">
        <v>18</v>
      </c>
      <c r="K1313" t="s">
        <v>2525</v>
      </c>
      <c r="L1313" s="70">
        <v>13064700</v>
      </c>
      <c r="M1313" t="s">
        <v>2946</v>
      </c>
      <c r="N1313" s="56">
        <v>45900</v>
      </c>
      <c r="O1313" t="s">
        <v>2525</v>
      </c>
    </row>
    <row r="1314" spans="2:15">
      <c r="B1314">
        <v>100007</v>
      </c>
      <c r="C1314" t="s">
        <v>449</v>
      </c>
      <c r="D1314" t="s">
        <v>3154</v>
      </c>
      <c r="E1314" t="s">
        <v>117</v>
      </c>
      <c r="F1314" t="s">
        <v>3155</v>
      </c>
      <c r="G1314" s="56">
        <v>45936</v>
      </c>
      <c r="H1314" s="56">
        <v>45930</v>
      </c>
      <c r="I1314" s="57">
        <v>2</v>
      </c>
      <c r="J1314" t="s">
        <v>18</v>
      </c>
      <c r="K1314" t="s">
        <v>2520</v>
      </c>
      <c r="L1314" s="70">
        <v>34645000</v>
      </c>
      <c r="M1314" t="s">
        <v>3156</v>
      </c>
      <c r="N1314" s="56">
        <v>45900</v>
      </c>
      <c r="O1314" t="s">
        <v>2520</v>
      </c>
    </row>
    <row r="1315" spans="2:15">
      <c r="B1315">
        <v>100002</v>
      </c>
      <c r="C1315" t="s">
        <v>247</v>
      </c>
      <c r="D1315" t="s">
        <v>3157</v>
      </c>
      <c r="E1315" s="52" t="s">
        <v>16</v>
      </c>
      <c r="F1315" t="s">
        <v>2090</v>
      </c>
      <c r="G1315" s="62">
        <v>45937</v>
      </c>
      <c r="H1315" s="62">
        <v>45838</v>
      </c>
      <c r="I1315">
        <v>99</v>
      </c>
      <c r="J1315" t="s">
        <v>18</v>
      </c>
      <c r="K1315" t="s">
        <v>2986</v>
      </c>
      <c r="L1315" s="67">
        <v>210622</v>
      </c>
      <c r="M1315" t="s">
        <v>3158</v>
      </c>
      <c r="N1315">
        <v>45808</v>
      </c>
      <c r="O1315" t="s">
        <v>2986</v>
      </c>
    </row>
    <row r="1316" spans="2:15">
      <c r="B1316">
        <v>100002</v>
      </c>
      <c r="C1316" t="s">
        <v>247</v>
      </c>
      <c r="D1316" t="s">
        <v>3159</v>
      </c>
      <c r="E1316" t="s">
        <v>16</v>
      </c>
      <c r="F1316" t="s">
        <v>2090</v>
      </c>
      <c r="G1316" s="56">
        <v>45937</v>
      </c>
      <c r="H1316" s="56">
        <v>45838</v>
      </c>
      <c r="I1316" s="57">
        <v>99</v>
      </c>
      <c r="J1316" t="s">
        <v>18</v>
      </c>
      <c r="K1316" t="s">
        <v>1923</v>
      </c>
      <c r="L1316" s="70">
        <v>3274200</v>
      </c>
      <c r="M1316" t="s">
        <v>2121</v>
      </c>
      <c r="N1316" s="56">
        <v>45808</v>
      </c>
      <c r="O1316" t="s">
        <v>1923</v>
      </c>
    </row>
    <row r="1317" spans="2:15">
      <c r="B1317">
        <v>100522</v>
      </c>
      <c r="C1317" t="s">
        <v>2179</v>
      </c>
      <c r="D1317" t="s">
        <v>3160</v>
      </c>
      <c r="E1317" s="52" t="s">
        <v>16</v>
      </c>
      <c r="F1317" t="s">
        <v>2090</v>
      </c>
      <c r="G1317" s="62">
        <v>45937</v>
      </c>
      <c r="H1317" s="62">
        <v>45930</v>
      </c>
      <c r="I1317">
        <v>7</v>
      </c>
      <c r="J1317" t="s">
        <v>18</v>
      </c>
      <c r="K1317" t="s">
        <v>3161</v>
      </c>
      <c r="L1317" s="67">
        <v>4173628</v>
      </c>
      <c r="M1317" t="s">
        <v>3162</v>
      </c>
      <c r="N1317">
        <v>45900</v>
      </c>
      <c r="O1317" t="s">
        <v>3161</v>
      </c>
    </row>
    <row r="1318" spans="2:15">
      <c r="B1318">
        <v>100002</v>
      </c>
      <c r="C1318" t="s">
        <v>247</v>
      </c>
      <c r="D1318" t="s">
        <v>3163</v>
      </c>
      <c r="E1318" s="52" t="s">
        <v>16</v>
      </c>
      <c r="F1318" t="s">
        <v>2090</v>
      </c>
      <c r="G1318" s="62">
        <v>45937</v>
      </c>
      <c r="H1318" s="62">
        <v>45838</v>
      </c>
      <c r="I1318">
        <v>99</v>
      </c>
      <c r="J1318" t="s">
        <v>18</v>
      </c>
      <c r="K1318" t="s">
        <v>1632</v>
      </c>
      <c r="L1318" s="67">
        <v>5602405</v>
      </c>
      <c r="M1318" t="s">
        <v>3164</v>
      </c>
      <c r="N1318">
        <v>45808</v>
      </c>
      <c r="O1318" t="s">
        <v>1632</v>
      </c>
    </row>
    <row r="1319" spans="2:15">
      <c r="B1319">
        <v>100144</v>
      </c>
      <c r="C1319" t="s">
        <v>108</v>
      </c>
      <c r="D1319" t="s">
        <v>1716</v>
      </c>
      <c r="E1319" t="s">
        <v>117</v>
      </c>
      <c r="F1319" t="s">
        <v>193</v>
      </c>
      <c r="G1319" s="56">
        <v>45937</v>
      </c>
      <c r="H1319" s="56">
        <v>45678</v>
      </c>
      <c r="I1319" s="57">
        <v>255</v>
      </c>
      <c r="J1319" t="s">
        <v>18</v>
      </c>
      <c r="K1319" t="s">
        <v>192</v>
      </c>
      <c r="L1319" s="70">
        <v>30553200</v>
      </c>
      <c r="M1319" t="s">
        <v>193</v>
      </c>
      <c r="N1319" s="56">
        <v>45678</v>
      </c>
      <c r="O1319" t="s">
        <v>123</v>
      </c>
    </row>
    <row r="1320" spans="2:15">
      <c r="B1320">
        <v>100137</v>
      </c>
      <c r="C1320" t="s">
        <v>33</v>
      </c>
      <c r="D1320" t="s">
        <v>3165</v>
      </c>
      <c r="E1320" t="s">
        <v>117</v>
      </c>
      <c r="F1320" t="s">
        <v>3166</v>
      </c>
      <c r="G1320" s="56">
        <v>45937</v>
      </c>
      <c r="H1320" s="56">
        <v>44467</v>
      </c>
      <c r="I1320" s="57">
        <v>1469</v>
      </c>
      <c r="J1320" t="s">
        <v>18</v>
      </c>
      <c r="K1320" t="s">
        <v>1579</v>
      </c>
      <c r="L1320" s="70">
        <v>5110334414</v>
      </c>
      <c r="M1320" t="s">
        <v>3167</v>
      </c>
      <c r="N1320" s="56">
        <v>44467</v>
      </c>
      <c r="O1320" t="s">
        <v>1173</v>
      </c>
    </row>
    <row r="1321" spans="2:15">
      <c r="B1321">
        <v>100137</v>
      </c>
      <c r="C1321" t="s">
        <v>33</v>
      </c>
      <c r="D1321" t="s">
        <v>3168</v>
      </c>
      <c r="E1321" t="s">
        <v>117</v>
      </c>
      <c r="F1321" t="s">
        <v>3169</v>
      </c>
      <c r="G1321" s="56">
        <v>45937</v>
      </c>
      <c r="H1321" s="56">
        <v>44467</v>
      </c>
      <c r="I1321" s="57">
        <v>1469</v>
      </c>
      <c r="J1321" t="s">
        <v>18</v>
      </c>
      <c r="K1321" t="s">
        <v>1579</v>
      </c>
      <c r="L1321" s="70">
        <v>6532439762</v>
      </c>
      <c r="M1321" t="s">
        <v>3170</v>
      </c>
      <c r="N1321" s="56">
        <v>44467</v>
      </c>
      <c r="O1321" t="s">
        <v>2067</v>
      </c>
    </row>
    <row r="1322" spans="2:15">
      <c r="B1322">
        <v>100014</v>
      </c>
      <c r="C1322" t="s">
        <v>1511</v>
      </c>
      <c r="D1322" t="s">
        <v>3171</v>
      </c>
      <c r="E1322" t="s">
        <v>35</v>
      </c>
      <c r="F1322" t="s">
        <v>2321</v>
      </c>
      <c r="G1322" s="56">
        <v>45937</v>
      </c>
      <c r="H1322" s="56">
        <v>45933</v>
      </c>
      <c r="I1322" s="57">
        <v>4</v>
      </c>
      <c r="J1322" t="s">
        <v>18</v>
      </c>
      <c r="K1322" t="s">
        <v>1689</v>
      </c>
      <c r="L1322" s="70">
        <v>10000000000</v>
      </c>
      <c r="M1322" t="s">
        <v>2323</v>
      </c>
      <c r="N1322" s="56">
        <v>45933</v>
      </c>
      <c r="O1322" t="s">
        <v>2324</v>
      </c>
    </row>
    <row r="1323" spans="2:15">
      <c r="B1323">
        <v>100137</v>
      </c>
      <c r="C1323" t="s">
        <v>33</v>
      </c>
      <c r="D1323" t="s">
        <v>3172</v>
      </c>
      <c r="E1323" t="s">
        <v>35</v>
      </c>
      <c r="F1323" t="s">
        <v>2531</v>
      </c>
      <c r="G1323" s="56">
        <v>45937</v>
      </c>
      <c r="H1323" s="56">
        <v>45929</v>
      </c>
      <c r="I1323" s="57">
        <v>8</v>
      </c>
      <c r="J1323" t="s">
        <v>18</v>
      </c>
      <c r="K1323" t="s">
        <v>3088</v>
      </c>
      <c r="L1323" s="70">
        <v>10000000000</v>
      </c>
      <c r="M1323" t="s">
        <v>2654</v>
      </c>
      <c r="N1323" s="56">
        <v>45929</v>
      </c>
      <c r="O1323" t="s">
        <v>39</v>
      </c>
    </row>
    <row r="1324" spans="2:15">
      <c r="B1324">
        <v>100712</v>
      </c>
      <c r="C1324" t="s">
        <v>613</v>
      </c>
      <c r="D1324" t="s">
        <v>3173</v>
      </c>
      <c r="E1324" s="52" t="s">
        <v>117</v>
      </c>
      <c r="F1324" t="s">
        <v>615</v>
      </c>
      <c r="G1324" s="62">
        <v>45938</v>
      </c>
      <c r="H1324" s="62">
        <v>45930</v>
      </c>
      <c r="I1324">
        <v>7</v>
      </c>
      <c r="J1324" t="s">
        <v>18</v>
      </c>
      <c r="K1324" t="s">
        <v>3174</v>
      </c>
      <c r="L1324" s="67">
        <v>54714231</v>
      </c>
      <c r="M1324" t="s">
        <v>615</v>
      </c>
      <c r="N1324">
        <v>45900</v>
      </c>
      <c r="O1324" t="s">
        <v>3174</v>
      </c>
    </row>
    <row r="1325" spans="2:15">
      <c r="B1325">
        <v>100013</v>
      </c>
      <c r="C1325" t="s">
        <v>1390</v>
      </c>
      <c r="D1325" t="s">
        <v>3175</v>
      </c>
      <c r="E1325" t="s">
        <v>35</v>
      </c>
      <c r="F1325" t="s">
        <v>2460</v>
      </c>
      <c r="G1325" s="56">
        <v>45938</v>
      </c>
      <c r="H1325" s="56">
        <v>45902</v>
      </c>
      <c r="I1325" s="57">
        <v>36</v>
      </c>
      <c r="J1325" t="s">
        <v>18</v>
      </c>
      <c r="K1325" t="s">
        <v>2980</v>
      </c>
      <c r="L1325" s="70">
        <v>10000000000</v>
      </c>
      <c r="M1325" t="s">
        <v>2534</v>
      </c>
      <c r="N1325" s="56">
        <v>45902</v>
      </c>
      <c r="O1325" t="s">
        <v>1652</v>
      </c>
    </row>
    <row r="1326" spans="2:15">
      <c r="B1326">
        <v>101901</v>
      </c>
      <c r="C1326" t="s">
        <v>1248</v>
      </c>
      <c r="D1326" t="s">
        <v>3176</v>
      </c>
      <c r="E1326" s="52" t="s">
        <v>117</v>
      </c>
      <c r="F1326" t="s">
        <v>3177</v>
      </c>
      <c r="G1326" s="62">
        <v>45939</v>
      </c>
      <c r="H1326" s="62">
        <v>45930</v>
      </c>
      <c r="I1326">
        <v>-27</v>
      </c>
      <c r="J1326" t="s">
        <v>18</v>
      </c>
      <c r="K1326" t="s">
        <v>2134</v>
      </c>
      <c r="L1326" s="67">
        <v>468700</v>
      </c>
      <c r="M1326" t="s">
        <v>3178</v>
      </c>
      <c r="N1326">
        <v>45930</v>
      </c>
      <c r="O1326" t="s">
        <v>2134</v>
      </c>
    </row>
    <row r="1327" spans="2:15">
      <c r="B1327">
        <v>101918</v>
      </c>
      <c r="C1327" t="s">
        <v>2766</v>
      </c>
      <c r="D1327" t="s">
        <v>3179</v>
      </c>
      <c r="E1327" s="52" t="s">
        <v>16</v>
      </c>
      <c r="F1327" t="s">
        <v>2090</v>
      </c>
      <c r="G1327" s="62">
        <v>45939</v>
      </c>
      <c r="H1327" s="62">
        <v>45960</v>
      </c>
      <c r="I1327">
        <v>-21</v>
      </c>
      <c r="J1327" t="s">
        <v>18</v>
      </c>
      <c r="K1327" t="s">
        <v>142</v>
      </c>
      <c r="L1327" s="67">
        <v>7556769</v>
      </c>
      <c r="M1327" t="s">
        <v>2768</v>
      </c>
      <c r="N1327">
        <v>45930</v>
      </c>
      <c r="O1327" t="s">
        <v>142</v>
      </c>
    </row>
    <row r="1328" spans="2:15">
      <c r="B1328">
        <v>100621</v>
      </c>
      <c r="C1328" t="s">
        <v>1062</v>
      </c>
      <c r="D1328" t="s">
        <v>3180</v>
      </c>
      <c r="E1328" s="52" t="s">
        <v>16</v>
      </c>
      <c r="F1328" t="s">
        <v>2090</v>
      </c>
      <c r="G1328" s="62">
        <v>45939</v>
      </c>
      <c r="H1328" s="62">
        <v>45960</v>
      </c>
      <c r="I1328">
        <v>-21</v>
      </c>
      <c r="J1328" t="s">
        <v>18</v>
      </c>
      <c r="K1328" t="s">
        <v>3181</v>
      </c>
      <c r="L1328" s="67">
        <v>9499380</v>
      </c>
      <c r="M1328" t="s">
        <v>1068</v>
      </c>
      <c r="N1328">
        <v>45930</v>
      </c>
      <c r="O1328" t="s">
        <v>3181</v>
      </c>
    </row>
    <row r="1329" spans="2:15">
      <c r="B1329">
        <v>100621</v>
      </c>
      <c r="C1329" t="s">
        <v>1062</v>
      </c>
      <c r="D1329" t="s">
        <v>3182</v>
      </c>
      <c r="E1329" s="52" t="s">
        <v>16</v>
      </c>
      <c r="F1329" t="s">
        <v>2090</v>
      </c>
      <c r="G1329" s="62">
        <v>45939</v>
      </c>
      <c r="H1329" s="62">
        <v>45899</v>
      </c>
      <c r="I1329">
        <v>40</v>
      </c>
      <c r="J1329" t="s">
        <v>18</v>
      </c>
      <c r="K1329" t="s">
        <v>678</v>
      </c>
      <c r="L1329" s="67">
        <v>11173371</v>
      </c>
      <c r="M1329" t="s">
        <v>2386</v>
      </c>
      <c r="N1329">
        <v>45869</v>
      </c>
      <c r="O1329" t="s">
        <v>678</v>
      </c>
    </row>
    <row r="1330" spans="2:15">
      <c r="B1330">
        <v>100621</v>
      </c>
      <c r="C1330" t="s">
        <v>1062</v>
      </c>
      <c r="D1330" t="s">
        <v>3183</v>
      </c>
      <c r="E1330" s="52" t="s">
        <v>16</v>
      </c>
      <c r="F1330" t="s">
        <v>2090</v>
      </c>
      <c r="G1330" s="62">
        <v>45939</v>
      </c>
      <c r="H1330" s="62">
        <v>45930</v>
      </c>
      <c r="I1330">
        <v>9</v>
      </c>
      <c r="J1330" t="s">
        <v>18</v>
      </c>
      <c r="K1330" t="s">
        <v>3184</v>
      </c>
      <c r="L1330" s="67">
        <v>15724038</v>
      </c>
      <c r="M1330" t="s">
        <v>1068</v>
      </c>
      <c r="N1330">
        <v>45900</v>
      </c>
      <c r="O1330" t="s">
        <v>3184</v>
      </c>
    </row>
    <row r="1331" spans="2:15">
      <c r="B1331">
        <v>100621</v>
      </c>
      <c r="C1331" t="s">
        <v>1062</v>
      </c>
      <c r="D1331" t="s">
        <v>3185</v>
      </c>
      <c r="E1331" s="52" t="s">
        <v>16</v>
      </c>
      <c r="F1331" t="s">
        <v>2090</v>
      </c>
      <c r="G1331" s="62">
        <v>45939</v>
      </c>
      <c r="H1331" s="62">
        <v>45930</v>
      </c>
      <c r="I1331">
        <v>9</v>
      </c>
      <c r="J1331" t="s">
        <v>18</v>
      </c>
      <c r="K1331" t="s">
        <v>3186</v>
      </c>
      <c r="L1331" s="67">
        <v>18561642</v>
      </c>
      <c r="M1331" t="s">
        <v>1829</v>
      </c>
      <c r="N1331">
        <v>45900</v>
      </c>
      <c r="O1331" t="s">
        <v>3186</v>
      </c>
    </row>
    <row r="1332" spans="2:15">
      <c r="B1332">
        <v>100797</v>
      </c>
      <c r="C1332" t="s">
        <v>70</v>
      </c>
      <c r="D1332" t="s">
        <v>3187</v>
      </c>
      <c r="E1332" s="52" t="s">
        <v>16</v>
      </c>
      <c r="F1332" t="s">
        <v>2090</v>
      </c>
      <c r="G1332" s="62">
        <v>45939</v>
      </c>
      <c r="H1332" s="62">
        <v>45930</v>
      </c>
      <c r="I1332">
        <v>9</v>
      </c>
      <c r="J1332" t="s">
        <v>18</v>
      </c>
      <c r="K1332" t="s">
        <v>2298</v>
      </c>
      <c r="L1332" s="67">
        <v>19832279</v>
      </c>
      <c r="M1332" t="s">
        <v>3188</v>
      </c>
      <c r="N1332">
        <v>45900</v>
      </c>
      <c r="O1332" t="s">
        <v>2298</v>
      </c>
    </row>
    <row r="1333" spans="2:15">
      <c r="B1333">
        <v>100146</v>
      </c>
      <c r="C1333" t="s">
        <v>25</v>
      </c>
      <c r="D1333" t="s">
        <v>3189</v>
      </c>
      <c r="E1333" s="52" t="s">
        <v>16</v>
      </c>
      <c r="F1333" t="s">
        <v>2090</v>
      </c>
      <c r="G1333" s="62">
        <v>45939</v>
      </c>
      <c r="H1333" s="62">
        <v>45960</v>
      </c>
      <c r="I1333">
        <v>-21</v>
      </c>
      <c r="J1333" t="s">
        <v>18</v>
      </c>
      <c r="K1333" t="s">
        <v>3190</v>
      </c>
      <c r="L1333" s="67">
        <v>21511467</v>
      </c>
      <c r="M1333" t="s">
        <v>3191</v>
      </c>
      <c r="N1333">
        <v>45930</v>
      </c>
      <c r="O1333" t="s">
        <v>3190</v>
      </c>
    </row>
    <row r="1334" spans="2:15">
      <c r="B1334">
        <v>100621</v>
      </c>
      <c r="C1334" t="s">
        <v>1062</v>
      </c>
      <c r="D1334" t="s">
        <v>3192</v>
      </c>
      <c r="E1334" s="52" t="s">
        <v>16</v>
      </c>
      <c r="F1334" t="s">
        <v>2090</v>
      </c>
      <c r="G1334" s="62">
        <v>45939</v>
      </c>
      <c r="H1334" s="62">
        <v>45899</v>
      </c>
      <c r="I1334">
        <v>40</v>
      </c>
      <c r="J1334" t="s">
        <v>18</v>
      </c>
      <c r="K1334" t="s">
        <v>3193</v>
      </c>
      <c r="L1334" s="67">
        <v>21946254</v>
      </c>
      <c r="M1334" t="s">
        <v>1068</v>
      </c>
      <c r="N1334">
        <v>45869</v>
      </c>
      <c r="O1334" t="s">
        <v>3193</v>
      </c>
    </row>
    <row r="1335" spans="2:15">
      <c r="B1335">
        <v>100621</v>
      </c>
      <c r="C1335" t="s">
        <v>1062</v>
      </c>
      <c r="D1335" t="s">
        <v>3194</v>
      </c>
      <c r="E1335" s="52" t="s">
        <v>16</v>
      </c>
      <c r="F1335" t="s">
        <v>2090</v>
      </c>
      <c r="G1335" s="62">
        <v>45939</v>
      </c>
      <c r="H1335" s="62">
        <v>45960</v>
      </c>
      <c r="I1335">
        <v>-21</v>
      </c>
      <c r="J1335" t="s">
        <v>18</v>
      </c>
      <c r="K1335" t="s">
        <v>3195</v>
      </c>
      <c r="L1335" s="67">
        <v>23675190</v>
      </c>
      <c r="M1335" t="s">
        <v>2386</v>
      </c>
      <c r="N1335">
        <v>45930</v>
      </c>
      <c r="O1335" t="s">
        <v>3195</v>
      </c>
    </row>
    <row r="1336" spans="2:15">
      <c r="B1336">
        <v>100013</v>
      </c>
      <c r="C1336" t="s">
        <v>1390</v>
      </c>
      <c r="D1336" t="s">
        <v>3196</v>
      </c>
      <c r="E1336" t="s">
        <v>35</v>
      </c>
      <c r="F1336" t="s">
        <v>2460</v>
      </c>
      <c r="G1336" s="56">
        <v>45939</v>
      </c>
      <c r="H1336" s="56">
        <v>45938</v>
      </c>
      <c r="I1336" s="57">
        <v>1</v>
      </c>
      <c r="J1336" t="s">
        <v>18</v>
      </c>
      <c r="K1336" t="s">
        <v>3175</v>
      </c>
      <c r="L1336" s="70">
        <v>10000000000</v>
      </c>
      <c r="M1336" t="s">
        <v>2534</v>
      </c>
      <c r="N1336" s="56">
        <v>45938</v>
      </c>
      <c r="O1336" t="s">
        <v>1652</v>
      </c>
    </row>
    <row r="1337" spans="2:15">
      <c r="B1337">
        <v>100137</v>
      </c>
      <c r="C1337" t="s">
        <v>33</v>
      </c>
      <c r="D1337" t="s">
        <v>3197</v>
      </c>
      <c r="E1337" t="s">
        <v>35</v>
      </c>
      <c r="F1337" t="s">
        <v>2531</v>
      </c>
      <c r="G1337" s="56">
        <v>45939</v>
      </c>
      <c r="H1337" s="56">
        <v>45937</v>
      </c>
      <c r="I1337" s="57">
        <v>2</v>
      </c>
      <c r="J1337" t="s">
        <v>18</v>
      </c>
      <c r="K1337" t="s">
        <v>3172</v>
      </c>
      <c r="L1337" s="70">
        <v>10000000000</v>
      </c>
      <c r="M1337" t="s">
        <v>2654</v>
      </c>
      <c r="N1337" s="56">
        <v>45937</v>
      </c>
      <c r="O1337" t="s">
        <v>39</v>
      </c>
    </row>
    <row r="1338" spans="2:15">
      <c r="B1338">
        <v>100590</v>
      </c>
      <c r="C1338" t="s">
        <v>406</v>
      </c>
      <c r="D1338" t="s">
        <v>3198</v>
      </c>
      <c r="E1338" s="52" t="s">
        <v>16</v>
      </c>
      <c r="F1338" t="s">
        <v>2090</v>
      </c>
      <c r="G1338" s="62">
        <v>45940</v>
      </c>
      <c r="H1338" s="62">
        <v>45930</v>
      </c>
      <c r="I1338">
        <v>10</v>
      </c>
      <c r="J1338" t="s">
        <v>18</v>
      </c>
      <c r="K1338" t="s">
        <v>1150</v>
      </c>
      <c r="L1338" s="67">
        <v>6522018</v>
      </c>
      <c r="M1338" t="s">
        <v>3199</v>
      </c>
      <c r="N1338">
        <v>45900</v>
      </c>
      <c r="O1338" t="s">
        <v>1150</v>
      </c>
    </row>
    <row r="1339" spans="2:15">
      <c r="B1339">
        <v>100137</v>
      </c>
      <c r="C1339" t="s">
        <v>33</v>
      </c>
      <c r="D1339" t="s">
        <v>3200</v>
      </c>
      <c r="E1339"/>
      <c r="G1339" s="56">
        <v>45940</v>
      </c>
      <c r="H1339" s="56">
        <v>45899</v>
      </c>
      <c r="I1339" s="57">
        <v>41</v>
      </c>
      <c r="J1339" t="s">
        <v>18</v>
      </c>
      <c r="K1339" t="s">
        <v>3201</v>
      </c>
      <c r="L1339" s="70">
        <v>14500000</v>
      </c>
      <c r="M1339" t="s">
        <v>3202</v>
      </c>
      <c r="N1339" s="56">
        <v>45869</v>
      </c>
      <c r="O1339" t="s">
        <v>3201</v>
      </c>
    </row>
    <row r="1340" spans="2:15">
      <c r="B1340">
        <v>100013</v>
      </c>
      <c r="C1340" t="s">
        <v>1390</v>
      </c>
      <c r="D1340" t="s">
        <v>3203</v>
      </c>
      <c r="E1340" t="s">
        <v>35</v>
      </c>
      <c r="F1340" t="s">
        <v>2460</v>
      </c>
      <c r="G1340" s="56">
        <v>45940</v>
      </c>
      <c r="H1340" s="56">
        <v>45939</v>
      </c>
      <c r="I1340" s="57">
        <v>1</v>
      </c>
      <c r="J1340" t="s">
        <v>18</v>
      </c>
      <c r="K1340" t="s">
        <v>3196</v>
      </c>
      <c r="L1340" s="70">
        <v>10000000000</v>
      </c>
      <c r="M1340" t="s">
        <v>2534</v>
      </c>
      <c r="N1340" s="56">
        <v>45939</v>
      </c>
      <c r="O1340" t="s">
        <v>1652</v>
      </c>
    </row>
    <row r="1341" spans="2:15">
      <c r="B1341">
        <v>100137</v>
      </c>
      <c r="C1341" t="s">
        <v>33</v>
      </c>
      <c r="D1341" t="s">
        <v>3204</v>
      </c>
      <c r="E1341" t="s">
        <v>35</v>
      </c>
      <c r="F1341" t="s">
        <v>2531</v>
      </c>
      <c r="G1341" s="56">
        <v>45940</v>
      </c>
      <c r="H1341" s="56">
        <v>45939</v>
      </c>
      <c r="I1341" s="57">
        <v>1</v>
      </c>
      <c r="J1341" t="s">
        <v>18</v>
      </c>
      <c r="K1341" t="s">
        <v>3197</v>
      </c>
      <c r="L1341" s="70">
        <v>10000000000</v>
      </c>
      <c r="M1341" t="s">
        <v>2654</v>
      </c>
      <c r="N1341" s="56">
        <v>45939</v>
      </c>
      <c r="O1341" t="s">
        <v>39</v>
      </c>
    </row>
    <row r="1342" spans="2:15">
      <c r="B1342">
        <v>100137</v>
      </c>
      <c r="C1342" t="s">
        <v>33</v>
      </c>
      <c r="D1342" t="s">
        <v>3205</v>
      </c>
      <c r="E1342" t="s">
        <v>35</v>
      </c>
      <c r="F1342" t="s">
        <v>2531</v>
      </c>
      <c r="G1342" s="56">
        <v>45940</v>
      </c>
      <c r="H1342" s="56">
        <v>45940</v>
      </c>
      <c r="I1342" s="57">
        <v>-8</v>
      </c>
      <c r="J1342" t="s">
        <v>18</v>
      </c>
      <c r="K1342" t="s">
        <v>3204</v>
      </c>
      <c r="L1342" s="70">
        <v>10000000000</v>
      </c>
      <c r="M1342" t="s">
        <v>2654</v>
      </c>
      <c r="N1342" s="56">
        <v>45940</v>
      </c>
      <c r="O1342" t="s">
        <v>39</v>
      </c>
    </row>
    <row r="1343" spans="2:15">
      <c r="B1343">
        <v>101830</v>
      </c>
      <c r="C1343" t="s">
        <v>129</v>
      </c>
      <c r="D1343" t="s">
        <v>3206</v>
      </c>
      <c r="E1343" s="52" t="s">
        <v>117</v>
      </c>
      <c r="F1343" t="s">
        <v>2468</v>
      </c>
      <c r="G1343" s="62">
        <v>45943</v>
      </c>
      <c r="H1343" s="62">
        <v>45930</v>
      </c>
      <c r="I1343">
        <v>10</v>
      </c>
      <c r="J1343" t="s">
        <v>18</v>
      </c>
      <c r="K1343" t="s">
        <v>1481</v>
      </c>
      <c r="L1343" s="67">
        <v>1750914</v>
      </c>
      <c r="M1343" t="s">
        <v>2468</v>
      </c>
      <c r="N1343">
        <v>45900</v>
      </c>
      <c r="O1343" t="s">
        <v>1481</v>
      </c>
    </row>
    <row r="1344" spans="2:15">
      <c r="B1344">
        <v>101830</v>
      </c>
      <c r="C1344" t="s">
        <v>129</v>
      </c>
      <c r="D1344" t="s">
        <v>3207</v>
      </c>
      <c r="E1344" s="52" t="s">
        <v>117</v>
      </c>
      <c r="F1344" t="s">
        <v>2468</v>
      </c>
      <c r="G1344" s="62">
        <v>45943</v>
      </c>
      <c r="H1344" s="62">
        <v>45899</v>
      </c>
      <c r="I1344">
        <v>41</v>
      </c>
      <c r="J1344" t="s">
        <v>18</v>
      </c>
      <c r="K1344" t="s">
        <v>72</v>
      </c>
      <c r="L1344" s="67">
        <v>1947495</v>
      </c>
      <c r="M1344" t="s">
        <v>2468</v>
      </c>
      <c r="N1344">
        <v>45869</v>
      </c>
      <c r="O1344" t="s">
        <v>72</v>
      </c>
    </row>
    <row r="1345" spans="2:15">
      <c r="B1345">
        <v>100672</v>
      </c>
      <c r="C1345" t="s">
        <v>144</v>
      </c>
      <c r="D1345" t="s">
        <v>3208</v>
      </c>
      <c r="E1345" s="52" t="s">
        <v>117</v>
      </c>
      <c r="F1345" t="s">
        <v>3209</v>
      </c>
      <c r="G1345" s="62">
        <v>45943</v>
      </c>
      <c r="H1345" s="62">
        <v>45107</v>
      </c>
      <c r="I1345">
        <v>830</v>
      </c>
      <c r="J1345" t="s">
        <v>18</v>
      </c>
      <c r="K1345" t="s">
        <v>1911</v>
      </c>
      <c r="L1345" s="67">
        <v>2043917</v>
      </c>
      <c r="M1345" t="s">
        <v>3210</v>
      </c>
      <c r="N1345">
        <v>45077</v>
      </c>
      <c r="O1345" t="s">
        <v>1911</v>
      </c>
    </row>
    <row r="1346" spans="2:15">
      <c r="B1346">
        <v>101830</v>
      </c>
      <c r="C1346" t="s">
        <v>129</v>
      </c>
      <c r="D1346" t="s">
        <v>3211</v>
      </c>
      <c r="E1346" s="52" t="s">
        <v>117</v>
      </c>
      <c r="F1346" t="s">
        <v>2468</v>
      </c>
      <c r="G1346" s="62">
        <v>45943</v>
      </c>
      <c r="H1346" s="62">
        <v>45960</v>
      </c>
      <c r="I1346">
        <v>-20</v>
      </c>
      <c r="J1346" t="s">
        <v>18</v>
      </c>
      <c r="K1346" t="s">
        <v>3212</v>
      </c>
      <c r="L1346" s="67">
        <v>2484735</v>
      </c>
      <c r="M1346" t="s">
        <v>2468</v>
      </c>
      <c r="N1346">
        <v>45930</v>
      </c>
      <c r="O1346" t="s">
        <v>3212</v>
      </c>
    </row>
    <row r="1347" spans="2:15">
      <c r="B1347">
        <v>100028</v>
      </c>
      <c r="C1347" t="s">
        <v>29</v>
      </c>
      <c r="D1347" t="s">
        <v>3213</v>
      </c>
      <c r="E1347" s="52" t="s">
        <v>16</v>
      </c>
      <c r="F1347" t="s">
        <v>2090</v>
      </c>
      <c r="G1347" s="62">
        <v>45943</v>
      </c>
      <c r="H1347" s="62">
        <v>45960</v>
      </c>
      <c r="I1347">
        <v>-17</v>
      </c>
      <c r="J1347" t="s">
        <v>18</v>
      </c>
      <c r="K1347" t="s">
        <v>3214</v>
      </c>
      <c r="L1347" s="67">
        <v>2964755</v>
      </c>
      <c r="M1347" t="s">
        <v>3215</v>
      </c>
      <c r="N1347">
        <v>45930</v>
      </c>
      <c r="O1347" t="s">
        <v>3214</v>
      </c>
    </row>
    <row r="1348" spans="2:15">
      <c r="B1348">
        <v>101830</v>
      </c>
      <c r="C1348" t="s">
        <v>129</v>
      </c>
      <c r="D1348" t="s">
        <v>3216</v>
      </c>
      <c r="E1348" s="52" t="s">
        <v>117</v>
      </c>
      <c r="F1348" t="s">
        <v>2468</v>
      </c>
      <c r="G1348" s="62">
        <v>45943</v>
      </c>
      <c r="H1348" s="62">
        <v>45868</v>
      </c>
      <c r="I1348">
        <v>72</v>
      </c>
      <c r="J1348" t="s">
        <v>18</v>
      </c>
      <c r="K1348" t="s">
        <v>1150</v>
      </c>
      <c r="L1348" s="67">
        <v>3830277</v>
      </c>
      <c r="M1348" t="s">
        <v>2468</v>
      </c>
      <c r="N1348">
        <v>45838</v>
      </c>
      <c r="O1348" t="s">
        <v>1150</v>
      </c>
    </row>
    <row r="1349" spans="2:15">
      <c r="B1349">
        <v>100672</v>
      </c>
      <c r="C1349" t="s">
        <v>144</v>
      </c>
      <c r="D1349" t="s">
        <v>3208</v>
      </c>
      <c r="E1349" s="52" t="s">
        <v>117</v>
      </c>
      <c r="F1349" t="s">
        <v>3209</v>
      </c>
      <c r="G1349" s="62">
        <v>45943</v>
      </c>
      <c r="H1349" s="62">
        <v>45897</v>
      </c>
      <c r="I1349">
        <v>40</v>
      </c>
      <c r="J1349" t="s">
        <v>18</v>
      </c>
      <c r="K1349" t="s">
        <v>2852</v>
      </c>
      <c r="L1349" s="67">
        <v>7956083</v>
      </c>
      <c r="M1349" t="s">
        <v>911</v>
      </c>
      <c r="N1349">
        <v>45897</v>
      </c>
      <c r="O1349" t="s">
        <v>149</v>
      </c>
    </row>
    <row r="1350" spans="2:15">
      <c r="B1350">
        <v>101830</v>
      </c>
      <c r="C1350" t="s">
        <v>129</v>
      </c>
      <c r="D1350" t="s">
        <v>3217</v>
      </c>
      <c r="E1350" s="52" t="s">
        <v>117</v>
      </c>
      <c r="F1350" t="s">
        <v>136</v>
      </c>
      <c r="G1350" s="62">
        <v>45943</v>
      </c>
      <c r="H1350" s="62">
        <v>45868</v>
      </c>
      <c r="I1350">
        <v>72</v>
      </c>
      <c r="J1350" t="s">
        <v>18</v>
      </c>
      <c r="K1350" t="s">
        <v>3218</v>
      </c>
      <c r="L1350" s="67">
        <v>13802184</v>
      </c>
      <c r="M1350" t="s">
        <v>136</v>
      </c>
      <c r="N1350">
        <v>45838</v>
      </c>
      <c r="O1350" t="s">
        <v>3218</v>
      </c>
    </row>
    <row r="1351" spans="2:15">
      <c r="B1351">
        <v>101830</v>
      </c>
      <c r="C1351" t="s">
        <v>129</v>
      </c>
      <c r="D1351" t="s">
        <v>3219</v>
      </c>
      <c r="E1351" s="52" t="s">
        <v>117</v>
      </c>
      <c r="F1351" t="s">
        <v>3220</v>
      </c>
      <c r="G1351" s="62">
        <v>45943</v>
      </c>
      <c r="H1351" s="62">
        <v>45807</v>
      </c>
      <c r="I1351">
        <v>133</v>
      </c>
      <c r="J1351" t="s">
        <v>18</v>
      </c>
      <c r="K1351" t="s">
        <v>3221</v>
      </c>
      <c r="L1351" s="67">
        <v>20303866</v>
      </c>
      <c r="M1351" t="s">
        <v>136</v>
      </c>
      <c r="N1351">
        <v>45777</v>
      </c>
      <c r="O1351" t="s">
        <v>3221</v>
      </c>
    </row>
    <row r="1352" spans="2:15">
      <c r="B1352">
        <v>101490</v>
      </c>
      <c r="C1352" t="s">
        <v>125</v>
      </c>
      <c r="D1352" t="s">
        <v>3222</v>
      </c>
      <c r="E1352" s="52" t="s">
        <v>16</v>
      </c>
      <c r="F1352" t="s">
        <v>2090</v>
      </c>
      <c r="G1352" s="62">
        <v>45943</v>
      </c>
      <c r="H1352" s="62">
        <v>45930</v>
      </c>
      <c r="I1352">
        <v>13</v>
      </c>
      <c r="J1352" t="s">
        <v>18</v>
      </c>
      <c r="K1352" t="s">
        <v>287</v>
      </c>
      <c r="L1352" s="67">
        <v>20837808</v>
      </c>
      <c r="M1352" t="s">
        <v>2231</v>
      </c>
      <c r="N1352">
        <v>45900</v>
      </c>
      <c r="O1352" t="s">
        <v>287</v>
      </c>
    </row>
    <row r="1353" spans="2:15">
      <c r="B1353">
        <v>101490</v>
      </c>
      <c r="C1353" t="s">
        <v>125</v>
      </c>
      <c r="D1353" t="s">
        <v>3223</v>
      </c>
      <c r="E1353" s="52" t="s">
        <v>16</v>
      </c>
      <c r="F1353" t="s">
        <v>2090</v>
      </c>
      <c r="G1353" s="62">
        <v>45943</v>
      </c>
      <c r="H1353" s="62">
        <v>45930</v>
      </c>
      <c r="I1353">
        <v>13</v>
      </c>
      <c r="J1353" t="s">
        <v>18</v>
      </c>
      <c r="K1353" t="s">
        <v>981</v>
      </c>
      <c r="L1353" s="67">
        <v>27554640</v>
      </c>
      <c r="M1353" t="s">
        <v>2230</v>
      </c>
      <c r="N1353">
        <v>45900</v>
      </c>
      <c r="O1353" t="s">
        <v>981</v>
      </c>
    </row>
    <row r="1354" spans="2:15">
      <c r="B1354">
        <v>100126</v>
      </c>
      <c r="C1354" t="s">
        <v>103</v>
      </c>
      <c r="D1354" t="s">
        <v>3224</v>
      </c>
      <c r="E1354" s="52" t="s">
        <v>117</v>
      </c>
      <c r="F1354" t="s">
        <v>2125</v>
      </c>
      <c r="G1354" s="62">
        <v>45943</v>
      </c>
      <c r="H1354" s="62">
        <v>45807</v>
      </c>
      <c r="I1354">
        <v>133</v>
      </c>
      <c r="J1354" t="s">
        <v>18</v>
      </c>
      <c r="K1354" t="s">
        <v>2651</v>
      </c>
      <c r="L1354" s="67">
        <v>33787820</v>
      </c>
      <c r="M1354" t="s">
        <v>2125</v>
      </c>
      <c r="N1354">
        <v>45777</v>
      </c>
      <c r="O1354" t="s">
        <v>2651</v>
      </c>
    </row>
    <row r="1355" spans="2:15">
      <c r="B1355">
        <v>101490</v>
      </c>
      <c r="C1355" t="s">
        <v>125</v>
      </c>
      <c r="D1355" t="s">
        <v>3225</v>
      </c>
      <c r="E1355" s="52" t="s">
        <v>16</v>
      </c>
      <c r="F1355" t="s">
        <v>2090</v>
      </c>
      <c r="G1355" s="62">
        <v>45943</v>
      </c>
      <c r="H1355" s="62">
        <v>45930</v>
      </c>
      <c r="I1355">
        <v>13</v>
      </c>
      <c r="J1355" t="s">
        <v>18</v>
      </c>
      <c r="K1355" t="s">
        <v>3226</v>
      </c>
      <c r="L1355" s="67">
        <v>46545741</v>
      </c>
      <c r="M1355" t="s">
        <v>178</v>
      </c>
      <c r="N1355">
        <v>45900</v>
      </c>
      <c r="O1355" t="s">
        <v>3226</v>
      </c>
    </row>
    <row r="1356" spans="2:15">
      <c r="B1356">
        <v>100014</v>
      </c>
      <c r="C1356" t="s">
        <v>1511</v>
      </c>
      <c r="D1356" t="s">
        <v>1181</v>
      </c>
      <c r="E1356" t="s">
        <v>35</v>
      </c>
      <c r="F1356" t="s">
        <v>2321</v>
      </c>
      <c r="G1356" s="56">
        <v>45943</v>
      </c>
      <c r="H1356" s="56">
        <v>45937</v>
      </c>
      <c r="I1356" s="57">
        <v>6</v>
      </c>
      <c r="J1356" t="s">
        <v>18</v>
      </c>
      <c r="K1356" t="s">
        <v>3171</v>
      </c>
      <c r="L1356" s="70">
        <v>10000000000</v>
      </c>
      <c r="M1356" t="s">
        <v>2323</v>
      </c>
      <c r="N1356" s="56">
        <v>45937</v>
      </c>
      <c r="O1356" t="s">
        <v>2324</v>
      </c>
    </row>
    <row r="1357" spans="2:15">
      <c r="B1357">
        <v>100031</v>
      </c>
      <c r="C1357" t="s">
        <v>321</v>
      </c>
      <c r="D1357" t="s">
        <v>3227</v>
      </c>
      <c r="E1357" s="52" t="s">
        <v>117</v>
      </c>
      <c r="F1357" t="s">
        <v>3228</v>
      </c>
      <c r="G1357" s="62">
        <v>45944</v>
      </c>
      <c r="H1357" s="62">
        <v>45960</v>
      </c>
      <c r="I1357">
        <v>-20</v>
      </c>
      <c r="J1357" t="s">
        <v>18</v>
      </c>
      <c r="K1357" t="s">
        <v>508</v>
      </c>
      <c r="L1357" s="67">
        <v>220194</v>
      </c>
      <c r="M1357" t="s">
        <v>3228</v>
      </c>
      <c r="N1357">
        <v>45930</v>
      </c>
      <c r="O1357" t="s">
        <v>508</v>
      </c>
    </row>
    <row r="1358" spans="2:15">
      <c r="B1358">
        <v>100004</v>
      </c>
      <c r="C1358" t="s">
        <v>673</v>
      </c>
      <c r="D1358" t="s">
        <v>3229</v>
      </c>
      <c r="E1358" t="s">
        <v>16</v>
      </c>
      <c r="F1358" t="s">
        <v>2090</v>
      </c>
      <c r="G1358" s="56">
        <v>45944</v>
      </c>
      <c r="H1358" s="56">
        <v>45807</v>
      </c>
      <c r="I1358" s="57">
        <v>137</v>
      </c>
      <c r="J1358" t="s">
        <v>18</v>
      </c>
      <c r="K1358" t="s">
        <v>1316</v>
      </c>
      <c r="L1358" s="70">
        <v>362700</v>
      </c>
      <c r="M1358" t="s">
        <v>2159</v>
      </c>
      <c r="N1358" s="56">
        <v>45777</v>
      </c>
      <c r="O1358" t="s">
        <v>1316</v>
      </c>
    </row>
    <row r="1359" spans="2:15">
      <c r="B1359">
        <v>100004</v>
      </c>
      <c r="C1359" t="s">
        <v>673</v>
      </c>
      <c r="D1359" t="s">
        <v>1693</v>
      </c>
      <c r="E1359" t="s">
        <v>16</v>
      </c>
      <c r="F1359" t="s">
        <v>2090</v>
      </c>
      <c r="G1359" s="56">
        <v>45944</v>
      </c>
      <c r="H1359" s="56">
        <v>45838</v>
      </c>
      <c r="I1359" s="57">
        <v>106</v>
      </c>
      <c r="J1359" t="s">
        <v>18</v>
      </c>
      <c r="K1359" t="s">
        <v>1911</v>
      </c>
      <c r="L1359" s="70">
        <v>374400</v>
      </c>
      <c r="M1359" t="s">
        <v>2364</v>
      </c>
      <c r="N1359" s="56">
        <v>45808</v>
      </c>
      <c r="O1359" t="s">
        <v>1911</v>
      </c>
    </row>
    <row r="1360" spans="2:15">
      <c r="B1360">
        <v>100004</v>
      </c>
      <c r="C1360" t="s">
        <v>673</v>
      </c>
      <c r="D1360" t="s">
        <v>3230</v>
      </c>
      <c r="E1360" t="s">
        <v>16</v>
      </c>
      <c r="F1360" t="s">
        <v>2090</v>
      </c>
      <c r="G1360" s="56">
        <v>45944</v>
      </c>
      <c r="H1360" s="56">
        <v>45930</v>
      </c>
      <c r="I1360" s="57">
        <v>14</v>
      </c>
      <c r="J1360" t="s">
        <v>18</v>
      </c>
      <c r="K1360" t="s">
        <v>2277</v>
      </c>
      <c r="L1360" s="70">
        <v>2717821</v>
      </c>
      <c r="M1360" t="s">
        <v>3231</v>
      </c>
      <c r="N1360" s="56">
        <v>45900</v>
      </c>
      <c r="O1360" t="s">
        <v>2277</v>
      </c>
    </row>
    <row r="1361" spans="2:15">
      <c r="B1361">
        <v>100004</v>
      </c>
      <c r="C1361" t="s">
        <v>673</v>
      </c>
      <c r="D1361" t="s">
        <v>3232</v>
      </c>
      <c r="E1361" t="s">
        <v>16</v>
      </c>
      <c r="F1361" t="s">
        <v>2090</v>
      </c>
      <c r="G1361" s="56">
        <v>45944</v>
      </c>
      <c r="H1361" s="56">
        <v>45899</v>
      </c>
      <c r="I1361" s="57">
        <v>45</v>
      </c>
      <c r="J1361" t="s">
        <v>18</v>
      </c>
      <c r="K1361" t="s">
        <v>1713</v>
      </c>
      <c r="L1361" s="70">
        <v>2756089</v>
      </c>
      <c r="M1361" t="s">
        <v>3233</v>
      </c>
      <c r="N1361" s="56">
        <v>45869</v>
      </c>
      <c r="O1361" t="s">
        <v>1713</v>
      </c>
    </row>
    <row r="1362" spans="2:15">
      <c r="B1362">
        <v>100004</v>
      </c>
      <c r="C1362" t="s">
        <v>673</v>
      </c>
      <c r="D1362" t="s">
        <v>3234</v>
      </c>
      <c r="E1362" t="s">
        <v>16</v>
      </c>
      <c r="F1362" t="s">
        <v>2090</v>
      </c>
      <c r="G1362" s="56">
        <v>45944</v>
      </c>
      <c r="H1362" s="56">
        <v>45838</v>
      </c>
      <c r="I1362" s="57">
        <v>106</v>
      </c>
      <c r="J1362" t="s">
        <v>18</v>
      </c>
      <c r="K1362" t="s">
        <v>2404</v>
      </c>
      <c r="L1362" s="70">
        <v>5111542</v>
      </c>
      <c r="M1362" t="s">
        <v>3235</v>
      </c>
      <c r="N1362" s="56">
        <v>45808</v>
      </c>
      <c r="O1362" t="s">
        <v>2404</v>
      </c>
    </row>
    <row r="1363" spans="2:15">
      <c r="B1363">
        <v>101083</v>
      </c>
      <c r="C1363" t="s">
        <v>14</v>
      </c>
      <c r="D1363" t="s">
        <v>3236</v>
      </c>
      <c r="E1363" s="52" t="s">
        <v>16</v>
      </c>
      <c r="F1363" t="s">
        <v>2090</v>
      </c>
      <c r="G1363" s="62">
        <v>45944</v>
      </c>
      <c r="H1363" s="62">
        <v>45930</v>
      </c>
      <c r="I1363">
        <v>14</v>
      </c>
      <c r="J1363" t="s">
        <v>18</v>
      </c>
      <c r="K1363" t="s">
        <v>1622</v>
      </c>
      <c r="L1363" s="67">
        <v>14418567</v>
      </c>
      <c r="M1363" t="s">
        <v>20</v>
      </c>
      <c r="N1363">
        <v>45900</v>
      </c>
      <c r="O1363" t="s">
        <v>1622</v>
      </c>
    </row>
    <row r="1364" spans="2:15">
      <c r="B1364">
        <v>101083</v>
      </c>
      <c r="C1364" t="s">
        <v>14</v>
      </c>
      <c r="D1364" t="s">
        <v>3237</v>
      </c>
      <c r="E1364" s="52" t="s">
        <v>16</v>
      </c>
      <c r="F1364" t="s">
        <v>2090</v>
      </c>
      <c r="G1364" s="62">
        <v>45944</v>
      </c>
      <c r="H1364" s="62">
        <v>45960</v>
      </c>
      <c r="I1364">
        <v>-16</v>
      </c>
      <c r="J1364" t="s">
        <v>18</v>
      </c>
      <c r="K1364" t="s">
        <v>550</v>
      </c>
      <c r="L1364" s="67">
        <v>24991983</v>
      </c>
      <c r="M1364" t="s">
        <v>3238</v>
      </c>
      <c r="N1364">
        <v>45930</v>
      </c>
      <c r="O1364" t="s">
        <v>550</v>
      </c>
    </row>
    <row r="1365" spans="2:15">
      <c r="B1365">
        <v>100004</v>
      </c>
      <c r="C1365" t="s">
        <v>673</v>
      </c>
      <c r="D1365" t="s">
        <v>3239</v>
      </c>
      <c r="E1365" t="s">
        <v>16</v>
      </c>
      <c r="F1365" t="s">
        <v>2090</v>
      </c>
      <c r="G1365" s="56">
        <v>45944</v>
      </c>
      <c r="H1365" s="56">
        <v>45807</v>
      </c>
      <c r="I1365" s="57">
        <v>137</v>
      </c>
      <c r="J1365" t="s">
        <v>18</v>
      </c>
      <c r="K1365" t="s">
        <v>3240</v>
      </c>
      <c r="L1365" s="70">
        <v>73787200</v>
      </c>
      <c r="M1365" t="s">
        <v>1842</v>
      </c>
      <c r="N1365" s="56">
        <v>45777</v>
      </c>
      <c r="O1365" t="s">
        <v>3240</v>
      </c>
    </row>
    <row r="1366" spans="2:15">
      <c r="B1366">
        <v>100004</v>
      </c>
      <c r="C1366" t="s">
        <v>673</v>
      </c>
      <c r="D1366" t="s">
        <v>3241</v>
      </c>
      <c r="E1366" t="s">
        <v>16</v>
      </c>
      <c r="F1366" t="s">
        <v>2090</v>
      </c>
      <c r="G1366" s="56">
        <v>45944</v>
      </c>
      <c r="H1366" s="56">
        <v>45838</v>
      </c>
      <c r="I1366" s="57">
        <v>106</v>
      </c>
      <c r="J1366" t="s">
        <v>18</v>
      </c>
      <c r="K1366" t="s">
        <v>149</v>
      </c>
      <c r="L1366" s="70">
        <v>84690500</v>
      </c>
      <c r="M1366" t="s">
        <v>2121</v>
      </c>
      <c r="N1366" s="56">
        <v>45808</v>
      </c>
      <c r="O1366" t="s">
        <v>149</v>
      </c>
    </row>
    <row r="1367" spans="2:15">
      <c r="B1367">
        <v>100137</v>
      </c>
      <c r="C1367" t="s">
        <v>33</v>
      </c>
      <c r="D1367" t="s">
        <v>3242</v>
      </c>
      <c r="E1367" t="s">
        <v>35</v>
      </c>
      <c r="F1367" t="s">
        <v>2531</v>
      </c>
      <c r="G1367" s="56">
        <v>45944</v>
      </c>
      <c r="H1367" s="56">
        <v>45932</v>
      </c>
      <c r="I1367" s="57">
        <v>12</v>
      </c>
      <c r="J1367" t="s">
        <v>18</v>
      </c>
      <c r="K1367" t="s">
        <v>3205</v>
      </c>
      <c r="L1367" s="70">
        <v>4500000000</v>
      </c>
      <c r="M1367" t="s">
        <v>2654</v>
      </c>
      <c r="N1367" s="56">
        <v>45932</v>
      </c>
      <c r="O1367" t="s">
        <v>39</v>
      </c>
    </row>
    <row r="1368" spans="2:15">
      <c r="B1368">
        <v>100004</v>
      </c>
      <c r="C1368" t="s">
        <v>673</v>
      </c>
      <c r="D1368" t="s">
        <v>3243</v>
      </c>
      <c r="E1368" t="s">
        <v>117</v>
      </c>
      <c r="F1368" t="s">
        <v>3244</v>
      </c>
      <c r="G1368" s="56">
        <v>45945</v>
      </c>
      <c r="H1368" s="56">
        <v>45868</v>
      </c>
      <c r="I1368" s="57">
        <v>76</v>
      </c>
      <c r="J1368" t="s">
        <v>18</v>
      </c>
      <c r="K1368" t="s">
        <v>3245</v>
      </c>
      <c r="L1368" s="70">
        <v>2319754</v>
      </c>
      <c r="M1368" t="s">
        <v>3246</v>
      </c>
      <c r="N1368" s="56">
        <v>45838</v>
      </c>
      <c r="O1368" t="s">
        <v>3245</v>
      </c>
    </row>
    <row r="1369" spans="2:15">
      <c r="B1369">
        <v>101531</v>
      </c>
      <c r="C1369" t="s">
        <v>21</v>
      </c>
      <c r="D1369" t="s">
        <v>3247</v>
      </c>
      <c r="E1369" s="52" t="s">
        <v>16</v>
      </c>
      <c r="F1369" t="s">
        <v>2090</v>
      </c>
      <c r="G1369" s="62">
        <v>45945</v>
      </c>
      <c r="H1369" s="62">
        <v>45930</v>
      </c>
      <c r="I1369">
        <v>15</v>
      </c>
      <c r="J1369" t="s">
        <v>18</v>
      </c>
      <c r="K1369" t="s">
        <v>3248</v>
      </c>
      <c r="L1369" s="67">
        <v>2985900</v>
      </c>
      <c r="M1369" t="s">
        <v>3249</v>
      </c>
      <c r="N1369">
        <v>45900</v>
      </c>
      <c r="O1369" t="s">
        <v>3248</v>
      </c>
    </row>
    <row r="1370" spans="2:15">
      <c r="B1370">
        <v>101531</v>
      </c>
      <c r="C1370" t="s">
        <v>21</v>
      </c>
      <c r="D1370" t="s">
        <v>3250</v>
      </c>
      <c r="E1370" s="52" t="s">
        <v>16</v>
      </c>
      <c r="F1370" t="s">
        <v>2090</v>
      </c>
      <c r="G1370" s="62">
        <v>45945</v>
      </c>
      <c r="H1370" s="62">
        <v>45960</v>
      </c>
      <c r="I1370">
        <v>-15</v>
      </c>
      <c r="J1370" t="s">
        <v>18</v>
      </c>
      <c r="K1370" t="s">
        <v>3251</v>
      </c>
      <c r="L1370" s="67">
        <v>3310242</v>
      </c>
      <c r="M1370" t="s">
        <v>3252</v>
      </c>
      <c r="N1370">
        <v>45930</v>
      </c>
      <c r="O1370" t="s">
        <v>3251</v>
      </c>
    </row>
    <row r="1371" spans="2:15">
      <c r="B1371">
        <v>101697</v>
      </c>
      <c r="C1371" t="s">
        <v>139</v>
      </c>
      <c r="D1371" t="s">
        <v>3253</v>
      </c>
      <c r="E1371" s="52" t="s">
        <v>117</v>
      </c>
      <c r="F1371" t="s">
        <v>3254</v>
      </c>
      <c r="G1371" s="62">
        <v>45945</v>
      </c>
      <c r="H1371" s="62">
        <v>45796</v>
      </c>
      <c r="I1371">
        <v>-30</v>
      </c>
      <c r="J1371" t="s">
        <v>18</v>
      </c>
      <c r="K1371" t="s">
        <v>1839</v>
      </c>
      <c r="L1371" s="67">
        <v>3378782</v>
      </c>
      <c r="M1371" t="s">
        <v>3255</v>
      </c>
      <c r="N1371">
        <v>45796</v>
      </c>
      <c r="O1371" t="s">
        <v>1840</v>
      </c>
    </row>
    <row r="1372" spans="2:15">
      <c r="B1372">
        <v>101697</v>
      </c>
      <c r="C1372" t="s">
        <v>139</v>
      </c>
      <c r="D1372" t="s">
        <v>3253</v>
      </c>
      <c r="E1372" s="52" t="s">
        <v>117</v>
      </c>
      <c r="F1372" t="s">
        <v>3254</v>
      </c>
      <c r="G1372" s="62">
        <v>45945</v>
      </c>
      <c r="H1372" s="62">
        <v>45796</v>
      </c>
      <c r="I1372">
        <v>-30</v>
      </c>
      <c r="J1372" t="s">
        <v>18</v>
      </c>
      <c r="K1372" t="s">
        <v>1843</v>
      </c>
      <c r="L1372" s="67">
        <v>14704100</v>
      </c>
      <c r="M1372" t="s">
        <v>444</v>
      </c>
      <c r="N1372">
        <v>45796</v>
      </c>
      <c r="O1372" t="s">
        <v>1844</v>
      </c>
    </row>
    <row r="1373" spans="2:15">
      <c r="B1373">
        <v>101531</v>
      </c>
      <c r="C1373" t="s">
        <v>21</v>
      </c>
      <c r="D1373" t="s">
        <v>3256</v>
      </c>
      <c r="E1373" s="52" t="s">
        <v>16</v>
      </c>
      <c r="F1373" t="s">
        <v>2090</v>
      </c>
      <c r="G1373" s="62">
        <v>45945</v>
      </c>
      <c r="H1373" s="62">
        <v>45930</v>
      </c>
      <c r="I1373">
        <v>15</v>
      </c>
      <c r="J1373" t="s">
        <v>18</v>
      </c>
      <c r="K1373" t="s">
        <v>1392</v>
      </c>
      <c r="L1373" s="67">
        <v>20562750</v>
      </c>
      <c r="M1373" t="s">
        <v>3257</v>
      </c>
      <c r="N1373">
        <v>45900</v>
      </c>
      <c r="O1373" t="s">
        <v>1392</v>
      </c>
    </row>
    <row r="1374" spans="2:15">
      <c r="B1374">
        <v>100137</v>
      </c>
      <c r="C1374" t="s">
        <v>33</v>
      </c>
      <c r="D1374" t="s">
        <v>3258</v>
      </c>
      <c r="E1374" t="s">
        <v>35</v>
      </c>
      <c r="F1374" t="s">
        <v>2531</v>
      </c>
      <c r="G1374" s="56">
        <v>45945</v>
      </c>
      <c r="H1374" s="56">
        <v>45944</v>
      </c>
      <c r="I1374" s="57">
        <v>1</v>
      </c>
      <c r="J1374" t="s">
        <v>18</v>
      </c>
      <c r="K1374" t="s">
        <v>3242</v>
      </c>
      <c r="L1374" s="70">
        <v>5500000000</v>
      </c>
      <c r="M1374" t="s">
        <v>2654</v>
      </c>
      <c r="N1374" s="56">
        <v>45944</v>
      </c>
      <c r="O1374" t="s">
        <v>39</v>
      </c>
    </row>
    <row r="1375" spans="2:15">
      <c r="B1375">
        <v>100002</v>
      </c>
      <c r="C1375" t="s">
        <v>247</v>
      </c>
      <c r="D1375" t="s">
        <v>3259</v>
      </c>
      <c r="E1375" t="s">
        <v>16</v>
      </c>
      <c r="F1375" t="s">
        <v>2090</v>
      </c>
      <c r="G1375" s="56">
        <v>45946</v>
      </c>
      <c r="H1375" s="56">
        <v>45868</v>
      </c>
      <c r="I1375" s="57">
        <v>78</v>
      </c>
      <c r="J1375" t="s">
        <v>18</v>
      </c>
      <c r="K1375" t="s">
        <v>2074</v>
      </c>
      <c r="L1375" s="70">
        <v>914850</v>
      </c>
      <c r="M1375" t="s">
        <v>2401</v>
      </c>
      <c r="N1375" s="56">
        <v>45838</v>
      </c>
      <c r="O1375" t="s">
        <v>2074</v>
      </c>
    </row>
    <row r="1376" spans="2:15">
      <c r="B1376">
        <v>100002</v>
      </c>
      <c r="C1376" t="s">
        <v>247</v>
      </c>
      <c r="D1376" t="s">
        <v>3260</v>
      </c>
      <c r="E1376" s="52" t="s">
        <v>16</v>
      </c>
      <c r="F1376" t="s">
        <v>2090</v>
      </c>
      <c r="G1376" s="62">
        <v>45946</v>
      </c>
      <c r="H1376" s="62">
        <v>45868</v>
      </c>
      <c r="I1376">
        <v>78</v>
      </c>
      <c r="J1376" t="s">
        <v>18</v>
      </c>
      <c r="K1376" t="s">
        <v>3161</v>
      </c>
      <c r="L1376" s="67">
        <v>5638697</v>
      </c>
      <c r="M1376" t="s">
        <v>3261</v>
      </c>
      <c r="N1376">
        <v>45838</v>
      </c>
      <c r="O1376" t="s">
        <v>3161</v>
      </c>
    </row>
    <row r="1377" spans="2:15">
      <c r="B1377">
        <v>100137</v>
      </c>
      <c r="C1377" t="s">
        <v>33</v>
      </c>
      <c r="D1377" t="s">
        <v>3262</v>
      </c>
      <c r="E1377" t="s">
        <v>35</v>
      </c>
      <c r="F1377" t="s">
        <v>2531</v>
      </c>
      <c r="G1377" s="56">
        <v>45946</v>
      </c>
      <c r="H1377" s="56">
        <v>45945</v>
      </c>
      <c r="I1377" s="57">
        <v>1</v>
      </c>
      <c r="J1377" t="s">
        <v>18</v>
      </c>
      <c r="K1377" t="s">
        <v>3258</v>
      </c>
      <c r="L1377" s="70">
        <v>10000000000</v>
      </c>
      <c r="M1377" t="s">
        <v>2654</v>
      </c>
      <c r="N1377" s="56">
        <v>45945</v>
      </c>
      <c r="O1377" t="s">
        <v>39</v>
      </c>
    </row>
    <row r="1378" spans="2:15">
      <c r="B1378">
        <v>100126</v>
      </c>
      <c r="C1378" t="s">
        <v>103</v>
      </c>
      <c r="D1378" t="s">
        <v>3263</v>
      </c>
      <c r="E1378" s="52" t="s">
        <v>117</v>
      </c>
      <c r="F1378" t="s">
        <v>2144</v>
      </c>
      <c r="G1378" s="62">
        <v>45947</v>
      </c>
      <c r="H1378" s="62">
        <v>45777</v>
      </c>
      <c r="I1378">
        <v>169</v>
      </c>
      <c r="J1378" t="s">
        <v>18</v>
      </c>
      <c r="K1378" t="s">
        <v>426</v>
      </c>
      <c r="L1378" s="67">
        <v>86055936</v>
      </c>
      <c r="M1378" t="s">
        <v>2144</v>
      </c>
      <c r="N1378">
        <v>45747</v>
      </c>
      <c r="O1378" t="s">
        <v>426</v>
      </c>
    </row>
    <row r="1379" spans="2:15">
      <c r="B1379">
        <v>101798</v>
      </c>
      <c r="C1379" t="s">
        <v>641</v>
      </c>
      <c r="D1379" t="s">
        <v>3264</v>
      </c>
      <c r="E1379" s="52" t="s">
        <v>16</v>
      </c>
      <c r="F1379" t="s">
        <v>2090</v>
      </c>
      <c r="G1379" s="62">
        <v>45950</v>
      </c>
      <c r="H1379" s="62">
        <v>45931</v>
      </c>
      <c r="I1379">
        <v>19</v>
      </c>
      <c r="J1379" t="s">
        <v>18</v>
      </c>
      <c r="K1379" t="s">
        <v>3265</v>
      </c>
      <c r="L1379" s="67">
        <v>474971165</v>
      </c>
      <c r="M1379" t="s">
        <v>3266</v>
      </c>
      <c r="N1379">
        <v>45901</v>
      </c>
      <c r="O1379" t="s">
        <v>3265</v>
      </c>
    </row>
    <row r="1380" spans="2:15">
      <c r="B1380">
        <v>100137</v>
      </c>
      <c r="C1380" t="s">
        <v>33</v>
      </c>
      <c r="D1380" t="s">
        <v>3267</v>
      </c>
      <c r="E1380" t="s">
        <v>35</v>
      </c>
      <c r="F1380" t="s">
        <v>2531</v>
      </c>
      <c r="G1380" s="56">
        <v>45950</v>
      </c>
      <c r="H1380" s="56">
        <v>45946</v>
      </c>
      <c r="I1380" s="57">
        <v>1</v>
      </c>
      <c r="J1380" t="s">
        <v>18</v>
      </c>
      <c r="K1380" t="s">
        <v>3262</v>
      </c>
      <c r="L1380" s="70">
        <v>10000000000</v>
      </c>
      <c r="M1380" t="s">
        <v>2654</v>
      </c>
      <c r="N1380" s="56">
        <v>45946</v>
      </c>
      <c r="O1380" t="s">
        <v>39</v>
      </c>
    </row>
    <row r="1381" spans="2:15">
      <c r="B1381">
        <v>100009</v>
      </c>
      <c r="C1381" t="s">
        <v>48</v>
      </c>
      <c r="D1381" t="s">
        <v>3268</v>
      </c>
      <c r="E1381" t="s">
        <v>16</v>
      </c>
      <c r="F1381" t="s">
        <v>2090</v>
      </c>
      <c r="G1381" s="56">
        <v>45951</v>
      </c>
      <c r="H1381" s="56">
        <v>45960</v>
      </c>
      <c r="I1381" s="57">
        <v>-9</v>
      </c>
      <c r="J1381" t="s">
        <v>18</v>
      </c>
      <c r="K1381" t="s">
        <v>3269</v>
      </c>
      <c r="L1381" s="70">
        <v>11975160</v>
      </c>
      <c r="M1381" t="s">
        <v>3270</v>
      </c>
      <c r="N1381" s="56">
        <v>45930</v>
      </c>
      <c r="O1381" t="s">
        <v>3269</v>
      </c>
    </row>
    <row r="1382" spans="2:15">
      <c r="B1382">
        <v>100004</v>
      </c>
      <c r="C1382" t="s">
        <v>673</v>
      </c>
      <c r="D1382" t="s">
        <v>3271</v>
      </c>
      <c r="E1382" t="s">
        <v>16</v>
      </c>
      <c r="F1382" t="s">
        <v>2090</v>
      </c>
      <c r="G1382" s="56">
        <v>45952</v>
      </c>
      <c r="H1382" s="56">
        <v>45899</v>
      </c>
      <c r="I1382" s="57">
        <v>53</v>
      </c>
      <c r="J1382" t="s">
        <v>18</v>
      </c>
      <c r="K1382" t="s">
        <v>3272</v>
      </c>
      <c r="L1382" s="70">
        <v>134550</v>
      </c>
      <c r="M1382" t="s">
        <v>2678</v>
      </c>
      <c r="N1382" s="56">
        <v>45869</v>
      </c>
      <c r="O1382" t="s">
        <v>3272</v>
      </c>
    </row>
    <row r="1383" spans="2:15">
      <c r="B1383">
        <v>100004</v>
      </c>
      <c r="C1383" t="s">
        <v>673</v>
      </c>
      <c r="D1383" t="s">
        <v>3273</v>
      </c>
      <c r="E1383" t="s">
        <v>16</v>
      </c>
      <c r="F1383" t="s">
        <v>2090</v>
      </c>
      <c r="G1383" s="56">
        <v>45952</v>
      </c>
      <c r="H1383" s="56">
        <v>45862</v>
      </c>
      <c r="I1383" s="57">
        <v>90</v>
      </c>
      <c r="J1383" t="s">
        <v>18</v>
      </c>
      <c r="K1383" t="s">
        <v>2077</v>
      </c>
      <c r="L1383" s="70">
        <v>514800</v>
      </c>
      <c r="M1383" t="s">
        <v>2685</v>
      </c>
      <c r="N1383" s="56">
        <v>45832</v>
      </c>
      <c r="O1383" t="s">
        <v>2077</v>
      </c>
    </row>
    <row r="1384" spans="2:15">
      <c r="B1384">
        <v>100004</v>
      </c>
      <c r="C1384" t="s">
        <v>673</v>
      </c>
      <c r="D1384" t="s">
        <v>3274</v>
      </c>
      <c r="E1384" t="s">
        <v>16</v>
      </c>
      <c r="F1384" t="s">
        <v>2090</v>
      </c>
      <c r="G1384" s="56">
        <v>45952</v>
      </c>
      <c r="H1384" s="56">
        <v>45930</v>
      </c>
      <c r="I1384" s="57">
        <v>22</v>
      </c>
      <c r="J1384" t="s">
        <v>18</v>
      </c>
      <c r="K1384" t="s">
        <v>565</v>
      </c>
      <c r="L1384" s="70">
        <v>520650</v>
      </c>
      <c r="M1384" t="s">
        <v>3156</v>
      </c>
      <c r="N1384" s="56">
        <v>45900</v>
      </c>
      <c r="O1384" t="s">
        <v>565</v>
      </c>
    </row>
    <row r="1385" spans="2:15">
      <c r="B1385">
        <v>100142</v>
      </c>
      <c r="C1385" t="s">
        <v>370</v>
      </c>
      <c r="D1385" t="s">
        <v>3275</v>
      </c>
      <c r="E1385" s="52" t="s">
        <v>117</v>
      </c>
      <c r="F1385" t="s">
        <v>3276</v>
      </c>
      <c r="G1385" s="62">
        <v>45952</v>
      </c>
      <c r="H1385" s="62">
        <v>45960</v>
      </c>
      <c r="I1385">
        <v>-9</v>
      </c>
      <c r="J1385" t="s">
        <v>18</v>
      </c>
      <c r="K1385" t="s">
        <v>243</v>
      </c>
      <c r="L1385" s="67">
        <v>1818734</v>
      </c>
      <c r="M1385" t="s">
        <v>3276</v>
      </c>
      <c r="N1385">
        <v>45930</v>
      </c>
      <c r="O1385" t="s">
        <v>243</v>
      </c>
    </row>
    <row r="1386" spans="2:15">
      <c r="B1386">
        <v>100126</v>
      </c>
      <c r="C1386" t="s">
        <v>103</v>
      </c>
      <c r="D1386" t="s">
        <v>3277</v>
      </c>
      <c r="E1386" s="52" t="s">
        <v>117</v>
      </c>
      <c r="F1386" t="s">
        <v>106</v>
      </c>
      <c r="G1386" s="62">
        <v>45952</v>
      </c>
      <c r="H1386" s="62">
        <v>45838</v>
      </c>
      <c r="I1386">
        <v>113</v>
      </c>
      <c r="J1386" t="s">
        <v>18</v>
      </c>
      <c r="K1386" t="s">
        <v>3272</v>
      </c>
      <c r="L1386" s="67">
        <v>25491939</v>
      </c>
      <c r="M1386" t="s">
        <v>106</v>
      </c>
      <c r="N1386">
        <v>45808</v>
      </c>
      <c r="O1386" t="s">
        <v>3272</v>
      </c>
    </row>
    <row r="1387" spans="2:15">
      <c r="B1387">
        <v>100004</v>
      </c>
      <c r="C1387" t="s">
        <v>673</v>
      </c>
      <c r="D1387" t="s">
        <v>3278</v>
      </c>
      <c r="E1387" t="s">
        <v>16</v>
      </c>
      <c r="F1387" t="s">
        <v>2090</v>
      </c>
      <c r="G1387" s="56">
        <v>45952</v>
      </c>
      <c r="H1387" s="56">
        <v>45899</v>
      </c>
      <c r="I1387" s="57">
        <v>53</v>
      </c>
      <c r="J1387" t="s">
        <v>18</v>
      </c>
      <c r="K1387" t="s">
        <v>1636</v>
      </c>
      <c r="L1387" s="70">
        <v>68694000</v>
      </c>
      <c r="M1387" t="s">
        <v>2681</v>
      </c>
      <c r="N1387" s="56">
        <v>45869</v>
      </c>
      <c r="O1387" t="s">
        <v>1636</v>
      </c>
    </row>
    <row r="1388" spans="2:15">
      <c r="B1388">
        <v>100004</v>
      </c>
      <c r="C1388" t="s">
        <v>673</v>
      </c>
      <c r="D1388" t="s">
        <v>3279</v>
      </c>
      <c r="E1388" t="s">
        <v>16</v>
      </c>
      <c r="F1388" t="s">
        <v>2090</v>
      </c>
      <c r="G1388" s="56">
        <v>45952</v>
      </c>
      <c r="H1388" s="56">
        <v>45868</v>
      </c>
      <c r="I1388" s="57">
        <v>84</v>
      </c>
      <c r="J1388" t="s">
        <v>18</v>
      </c>
      <c r="K1388" t="s">
        <v>1173</v>
      </c>
      <c r="L1388" s="70">
        <v>69346700</v>
      </c>
      <c r="M1388" t="s">
        <v>2401</v>
      </c>
      <c r="N1388" s="56">
        <v>45838</v>
      </c>
      <c r="O1388" t="s">
        <v>1173</v>
      </c>
    </row>
    <row r="1389" spans="2:15">
      <c r="B1389">
        <v>100004</v>
      </c>
      <c r="C1389" t="s">
        <v>673</v>
      </c>
      <c r="D1389" t="s">
        <v>3280</v>
      </c>
      <c r="E1389" t="s">
        <v>16</v>
      </c>
      <c r="F1389" t="s">
        <v>2090</v>
      </c>
      <c r="G1389" s="56">
        <v>45952</v>
      </c>
      <c r="H1389" s="56">
        <v>45930</v>
      </c>
      <c r="I1389" s="57">
        <v>22</v>
      </c>
      <c r="J1389" t="s">
        <v>18</v>
      </c>
      <c r="K1389" t="s">
        <v>2952</v>
      </c>
      <c r="L1389" s="70">
        <v>71240600</v>
      </c>
      <c r="M1389" t="s">
        <v>2946</v>
      </c>
      <c r="N1389" s="56">
        <v>45900</v>
      </c>
      <c r="O1389" t="s">
        <v>2952</v>
      </c>
    </row>
    <row r="1390" spans="2:15">
      <c r="B1390">
        <v>100014</v>
      </c>
      <c r="C1390" t="s">
        <v>1511</v>
      </c>
      <c r="D1390" t="s">
        <v>3281</v>
      </c>
      <c r="E1390" t="s">
        <v>35</v>
      </c>
      <c r="F1390" t="s">
        <v>2321</v>
      </c>
      <c r="G1390" s="56">
        <v>45952</v>
      </c>
      <c r="H1390" s="56">
        <v>45951</v>
      </c>
      <c r="I1390" s="57">
        <v>1</v>
      </c>
      <c r="J1390" t="s">
        <v>18</v>
      </c>
      <c r="K1390" t="s">
        <v>3282</v>
      </c>
      <c r="L1390" s="70">
        <v>10000000000</v>
      </c>
      <c r="M1390" t="s">
        <v>2323</v>
      </c>
      <c r="N1390" s="56">
        <v>45951</v>
      </c>
      <c r="O1390" t="s">
        <v>2324</v>
      </c>
    </row>
    <row r="1391" spans="2:15">
      <c r="B1391">
        <v>100137</v>
      </c>
      <c r="C1391" t="s">
        <v>33</v>
      </c>
      <c r="D1391" t="s">
        <v>3283</v>
      </c>
      <c r="E1391" t="s">
        <v>35</v>
      </c>
      <c r="F1391" t="s">
        <v>2531</v>
      </c>
      <c r="G1391" s="56">
        <v>45952</v>
      </c>
      <c r="H1391" s="56">
        <v>45947</v>
      </c>
      <c r="I1391" s="57">
        <v>4</v>
      </c>
      <c r="J1391" t="s">
        <v>18</v>
      </c>
      <c r="K1391" t="s">
        <v>3267</v>
      </c>
      <c r="L1391" s="70">
        <v>10000000000</v>
      </c>
      <c r="M1391" t="s">
        <v>2654</v>
      </c>
      <c r="N1391" s="56">
        <v>45947</v>
      </c>
      <c r="O1391" t="s">
        <v>39</v>
      </c>
    </row>
    <row r="1392" spans="2:15">
      <c r="B1392">
        <v>100137</v>
      </c>
      <c r="C1392" t="s">
        <v>33</v>
      </c>
      <c r="D1392" t="s">
        <v>3284</v>
      </c>
      <c r="E1392" t="s">
        <v>35</v>
      </c>
      <c r="F1392" t="s">
        <v>2531</v>
      </c>
      <c r="G1392" s="56">
        <v>45952</v>
      </c>
      <c r="H1392" s="56">
        <v>45951</v>
      </c>
      <c r="I1392" s="57">
        <v>1</v>
      </c>
      <c r="J1392" t="s">
        <v>18</v>
      </c>
      <c r="K1392" t="s">
        <v>3283</v>
      </c>
      <c r="L1392" s="70">
        <v>10000000000</v>
      </c>
      <c r="M1392" t="s">
        <v>2654</v>
      </c>
      <c r="N1392" s="56">
        <v>45951</v>
      </c>
      <c r="O1392" t="s">
        <v>39</v>
      </c>
    </row>
    <row r="1393" spans="2:15">
      <c r="B1393">
        <v>100014</v>
      </c>
      <c r="C1393" t="s">
        <v>1511</v>
      </c>
      <c r="D1393" t="s">
        <v>3282</v>
      </c>
      <c r="E1393" t="s">
        <v>35</v>
      </c>
      <c r="F1393" t="s">
        <v>2321</v>
      </c>
      <c r="G1393" s="56">
        <v>45952</v>
      </c>
      <c r="H1393" s="56">
        <v>45943</v>
      </c>
      <c r="I1393" s="57">
        <v>8</v>
      </c>
      <c r="J1393" t="s">
        <v>18</v>
      </c>
      <c r="K1393" t="s">
        <v>1181</v>
      </c>
      <c r="L1393" s="70">
        <v>15000000000</v>
      </c>
      <c r="M1393" t="s">
        <v>2323</v>
      </c>
      <c r="N1393" s="56">
        <v>45943</v>
      </c>
      <c r="O1393" t="s">
        <v>2324</v>
      </c>
    </row>
    <row r="1394" spans="2:15">
      <c r="B1394">
        <v>101490</v>
      </c>
      <c r="C1394" t="s">
        <v>125</v>
      </c>
      <c r="D1394" t="s">
        <v>3285</v>
      </c>
      <c r="E1394" s="52" t="s">
        <v>16</v>
      </c>
      <c r="F1394" t="s">
        <v>2090</v>
      </c>
      <c r="G1394" s="62">
        <v>45953</v>
      </c>
      <c r="H1394" s="62">
        <v>45960</v>
      </c>
      <c r="I1394">
        <v>-7</v>
      </c>
      <c r="J1394" t="s">
        <v>18</v>
      </c>
      <c r="K1394" t="s">
        <v>3286</v>
      </c>
      <c r="L1394" s="67">
        <v>1160838</v>
      </c>
      <c r="M1394" t="s">
        <v>3287</v>
      </c>
      <c r="N1394">
        <v>45930</v>
      </c>
      <c r="O1394" t="s">
        <v>3286</v>
      </c>
    </row>
    <row r="1395" spans="2:15">
      <c r="B1395">
        <v>100120</v>
      </c>
      <c r="C1395" t="s">
        <v>236</v>
      </c>
      <c r="D1395" t="s">
        <v>3288</v>
      </c>
      <c r="E1395" t="s">
        <v>16</v>
      </c>
      <c r="F1395" t="s">
        <v>2090</v>
      </c>
      <c r="G1395" s="56">
        <v>45953</v>
      </c>
      <c r="H1395" s="56">
        <v>45961</v>
      </c>
      <c r="I1395" s="57">
        <v>-8</v>
      </c>
      <c r="J1395" t="s">
        <v>18</v>
      </c>
      <c r="K1395" t="s">
        <v>417</v>
      </c>
      <c r="L1395" s="70">
        <v>4842996</v>
      </c>
      <c r="M1395" t="s">
        <v>3289</v>
      </c>
      <c r="N1395" s="56">
        <v>45931</v>
      </c>
      <c r="O1395" t="s">
        <v>417</v>
      </c>
    </row>
    <row r="1396" spans="2:15">
      <c r="B1396">
        <v>101490</v>
      </c>
      <c r="C1396" t="s">
        <v>125</v>
      </c>
      <c r="D1396" t="s">
        <v>3290</v>
      </c>
      <c r="E1396" s="52" t="s">
        <v>16</v>
      </c>
      <c r="F1396" t="s">
        <v>2090</v>
      </c>
      <c r="G1396" s="62">
        <v>45953</v>
      </c>
      <c r="H1396" s="62">
        <v>45960</v>
      </c>
      <c r="I1396">
        <v>-7</v>
      </c>
      <c r="J1396" t="s">
        <v>18</v>
      </c>
      <c r="K1396" t="s">
        <v>3291</v>
      </c>
      <c r="L1396" s="67">
        <v>16083678</v>
      </c>
      <c r="M1396" t="s">
        <v>2229</v>
      </c>
      <c r="N1396">
        <v>45930</v>
      </c>
      <c r="O1396" t="s">
        <v>3291</v>
      </c>
    </row>
    <row r="1397" spans="2:15">
      <c r="B1397">
        <v>101493</v>
      </c>
      <c r="C1397" t="s">
        <v>769</v>
      </c>
      <c r="D1397" t="s">
        <v>3292</v>
      </c>
      <c r="E1397" s="52" t="s">
        <v>16</v>
      </c>
      <c r="F1397" t="s">
        <v>2090</v>
      </c>
      <c r="G1397" s="62">
        <v>45953</v>
      </c>
      <c r="H1397" s="62">
        <v>45899</v>
      </c>
      <c r="I1397">
        <v>54</v>
      </c>
      <c r="J1397" t="s">
        <v>18</v>
      </c>
      <c r="K1397" t="s">
        <v>3293</v>
      </c>
      <c r="L1397" s="67">
        <v>38030820</v>
      </c>
      <c r="M1397" t="s">
        <v>2219</v>
      </c>
      <c r="N1397">
        <v>45869</v>
      </c>
      <c r="O1397" t="s">
        <v>3293</v>
      </c>
    </row>
    <row r="1398" spans="2:15">
      <c r="B1398">
        <v>101493</v>
      </c>
      <c r="C1398" t="s">
        <v>769</v>
      </c>
      <c r="D1398" t="s">
        <v>3294</v>
      </c>
      <c r="E1398" s="52" t="s">
        <v>16</v>
      </c>
      <c r="F1398" t="s">
        <v>2090</v>
      </c>
      <c r="G1398" s="62">
        <v>45953</v>
      </c>
      <c r="H1398" s="62">
        <v>45899</v>
      </c>
      <c r="I1398">
        <v>54</v>
      </c>
      <c r="J1398" t="s">
        <v>18</v>
      </c>
      <c r="K1398" t="s">
        <v>3295</v>
      </c>
      <c r="L1398" s="67">
        <v>44113509</v>
      </c>
      <c r="M1398" t="s">
        <v>1853</v>
      </c>
      <c r="N1398">
        <v>45869</v>
      </c>
      <c r="O1398" t="s">
        <v>3295</v>
      </c>
    </row>
    <row r="1399" spans="2:15">
      <c r="B1399">
        <v>100137</v>
      </c>
      <c r="C1399" t="s">
        <v>33</v>
      </c>
      <c r="D1399" t="s">
        <v>3296</v>
      </c>
      <c r="E1399" t="s">
        <v>35</v>
      </c>
      <c r="F1399" t="s">
        <v>2531</v>
      </c>
      <c r="G1399" s="56">
        <v>45953</v>
      </c>
      <c r="H1399" s="56">
        <v>45952</v>
      </c>
      <c r="I1399" s="57">
        <v>1</v>
      </c>
      <c r="J1399" t="s">
        <v>18</v>
      </c>
      <c r="K1399" t="s">
        <v>3284</v>
      </c>
      <c r="L1399" s="70">
        <v>10000000000</v>
      </c>
      <c r="M1399" t="s">
        <v>2654</v>
      </c>
      <c r="N1399" s="56">
        <v>45952</v>
      </c>
      <c r="O1399" t="s">
        <v>39</v>
      </c>
    </row>
    <row r="1400" spans="2:15">
      <c r="B1400">
        <v>100622</v>
      </c>
      <c r="C1400" t="s">
        <v>240</v>
      </c>
      <c r="D1400" t="s">
        <v>3297</v>
      </c>
      <c r="E1400" s="52" t="s">
        <v>16</v>
      </c>
      <c r="F1400" t="s">
        <v>2090</v>
      </c>
      <c r="G1400" s="62">
        <v>45954</v>
      </c>
      <c r="H1400" s="62">
        <v>45868</v>
      </c>
      <c r="I1400">
        <v>86</v>
      </c>
      <c r="J1400" t="s">
        <v>18</v>
      </c>
      <c r="K1400" t="s">
        <v>565</v>
      </c>
      <c r="L1400" s="67">
        <v>6236868</v>
      </c>
      <c r="M1400" t="s">
        <v>2099</v>
      </c>
      <c r="N1400">
        <v>45838</v>
      </c>
      <c r="O1400" t="s">
        <v>565</v>
      </c>
    </row>
    <row r="1401" spans="2:15">
      <c r="B1401">
        <v>100622</v>
      </c>
      <c r="C1401" t="s">
        <v>240</v>
      </c>
      <c r="D1401" t="s">
        <v>3298</v>
      </c>
      <c r="E1401" s="52" t="s">
        <v>16</v>
      </c>
      <c r="F1401" t="s">
        <v>2090</v>
      </c>
      <c r="G1401" s="62">
        <v>45954</v>
      </c>
      <c r="H1401" s="62">
        <v>45868</v>
      </c>
      <c r="I1401">
        <v>86</v>
      </c>
      <c r="J1401" t="s">
        <v>18</v>
      </c>
      <c r="K1401" t="s">
        <v>3299</v>
      </c>
      <c r="L1401" s="67">
        <v>7248300</v>
      </c>
      <c r="M1401" t="s">
        <v>2094</v>
      </c>
      <c r="N1401">
        <v>45838</v>
      </c>
      <c r="O1401" t="s">
        <v>3299</v>
      </c>
    </row>
    <row r="1402" spans="2:15">
      <c r="B1402">
        <v>100001</v>
      </c>
      <c r="C1402" t="s">
        <v>230</v>
      </c>
      <c r="D1402" t="s">
        <v>3300</v>
      </c>
      <c r="E1402" s="52" t="s">
        <v>16</v>
      </c>
      <c r="F1402" t="s">
        <v>2090</v>
      </c>
      <c r="G1402" s="62">
        <v>45957</v>
      </c>
      <c r="H1402" s="62">
        <v>45960</v>
      </c>
      <c r="I1402">
        <v>-3</v>
      </c>
      <c r="J1402" t="s">
        <v>18</v>
      </c>
      <c r="K1402" t="s">
        <v>3301</v>
      </c>
      <c r="L1402" s="67">
        <v>434147</v>
      </c>
      <c r="M1402" t="s">
        <v>3302</v>
      </c>
      <c r="N1402">
        <v>45930</v>
      </c>
      <c r="O1402" t="s">
        <v>3301</v>
      </c>
    </row>
    <row r="1403" spans="2:15">
      <c r="B1403">
        <v>100733</v>
      </c>
      <c r="C1403" t="s">
        <v>438</v>
      </c>
      <c r="D1403" t="s">
        <v>3303</v>
      </c>
      <c r="E1403" s="52" t="s">
        <v>16</v>
      </c>
      <c r="F1403" t="s">
        <v>2090</v>
      </c>
      <c r="G1403" s="62">
        <v>45957</v>
      </c>
      <c r="H1403" s="62">
        <v>45960</v>
      </c>
      <c r="I1403">
        <v>-3</v>
      </c>
      <c r="J1403" t="s">
        <v>18</v>
      </c>
      <c r="K1403" t="s">
        <v>3304</v>
      </c>
      <c r="L1403" s="67">
        <v>5050500</v>
      </c>
      <c r="M1403" t="s">
        <v>2202</v>
      </c>
      <c r="N1403">
        <v>45930</v>
      </c>
      <c r="O1403" t="s">
        <v>3304</v>
      </c>
    </row>
    <row r="1404" spans="2:15">
      <c r="B1404">
        <v>100733</v>
      </c>
      <c r="C1404" t="s">
        <v>438</v>
      </c>
      <c r="D1404" t="s">
        <v>3305</v>
      </c>
      <c r="E1404" s="52" t="s">
        <v>16</v>
      </c>
      <c r="F1404" t="s">
        <v>2090</v>
      </c>
      <c r="G1404" s="62">
        <v>45957</v>
      </c>
      <c r="H1404" s="62">
        <v>45960</v>
      </c>
      <c r="I1404">
        <v>-3</v>
      </c>
      <c r="J1404" t="s">
        <v>18</v>
      </c>
      <c r="K1404" t="s">
        <v>3306</v>
      </c>
      <c r="L1404" s="67">
        <v>7731150</v>
      </c>
      <c r="M1404" t="s">
        <v>2198</v>
      </c>
      <c r="N1404">
        <v>45930</v>
      </c>
      <c r="O1404" t="s">
        <v>3306</v>
      </c>
    </row>
    <row r="1405" spans="2:15">
      <c r="B1405">
        <v>100001</v>
      </c>
      <c r="C1405" t="s">
        <v>230</v>
      </c>
      <c r="D1405" t="s">
        <v>3307</v>
      </c>
      <c r="E1405" t="s">
        <v>16</v>
      </c>
      <c r="F1405" t="s">
        <v>2090</v>
      </c>
      <c r="G1405" s="56">
        <v>45957</v>
      </c>
      <c r="H1405" s="56">
        <v>45960</v>
      </c>
      <c r="I1405" s="57">
        <v>-3</v>
      </c>
      <c r="J1405" t="s">
        <v>18</v>
      </c>
      <c r="K1405" t="s">
        <v>2757</v>
      </c>
      <c r="L1405" s="70">
        <v>10242829</v>
      </c>
      <c r="M1405" t="s">
        <v>3308</v>
      </c>
      <c r="N1405" s="56">
        <v>45930</v>
      </c>
      <c r="O1405" t="s">
        <v>2757</v>
      </c>
    </row>
    <row r="1406" spans="2:15">
      <c r="B1406">
        <v>100018</v>
      </c>
      <c r="C1406" t="s">
        <v>293</v>
      </c>
      <c r="D1406" t="s">
        <v>3309</v>
      </c>
      <c r="E1406" t="s">
        <v>16</v>
      </c>
      <c r="F1406" t="s">
        <v>2090</v>
      </c>
      <c r="G1406" s="56">
        <v>45957</v>
      </c>
      <c r="H1406" s="56">
        <v>45960</v>
      </c>
      <c r="I1406" s="57">
        <v>-3</v>
      </c>
      <c r="J1406" t="s">
        <v>18</v>
      </c>
      <c r="K1406" t="s">
        <v>2842</v>
      </c>
      <c r="L1406" s="70">
        <v>11620509</v>
      </c>
      <c r="M1406" t="s">
        <v>3310</v>
      </c>
      <c r="N1406" s="56">
        <v>45930</v>
      </c>
      <c r="O1406" t="s">
        <v>2842</v>
      </c>
    </row>
    <row r="1407" spans="2:15">
      <c r="B1407">
        <v>100733</v>
      </c>
      <c r="C1407" t="s">
        <v>438</v>
      </c>
      <c r="D1407" t="s">
        <v>3311</v>
      </c>
      <c r="E1407" s="52" t="s">
        <v>16</v>
      </c>
      <c r="F1407" t="s">
        <v>2090</v>
      </c>
      <c r="G1407" s="62">
        <v>45957</v>
      </c>
      <c r="H1407" s="62">
        <v>45960</v>
      </c>
      <c r="I1407">
        <v>-3</v>
      </c>
      <c r="J1407" t="s">
        <v>18</v>
      </c>
      <c r="K1407" t="s">
        <v>3312</v>
      </c>
      <c r="L1407" s="67">
        <v>202701873</v>
      </c>
      <c r="M1407" t="s">
        <v>3313</v>
      </c>
      <c r="N1407">
        <v>45930</v>
      </c>
      <c r="O1407" t="s">
        <v>3312</v>
      </c>
    </row>
    <row r="1408" spans="2:15">
      <c r="B1408">
        <v>100137</v>
      </c>
      <c r="C1408" t="s">
        <v>33</v>
      </c>
      <c r="D1408" t="s">
        <v>3314</v>
      </c>
      <c r="E1408" t="s">
        <v>35</v>
      </c>
      <c r="F1408" t="s">
        <v>2531</v>
      </c>
      <c r="G1408" s="56">
        <v>45957</v>
      </c>
      <c r="H1408" s="56">
        <v>45953</v>
      </c>
      <c r="I1408" s="57">
        <v>4</v>
      </c>
      <c r="J1408" t="s">
        <v>18</v>
      </c>
      <c r="K1408" t="s">
        <v>3296</v>
      </c>
      <c r="L1408" s="70">
        <v>10000000000</v>
      </c>
      <c r="M1408" t="s">
        <v>2654</v>
      </c>
      <c r="N1408" s="56">
        <v>45953</v>
      </c>
      <c r="O1408" t="s">
        <v>39</v>
      </c>
    </row>
    <row r="1409" spans="2:15">
      <c r="B1409">
        <v>100712</v>
      </c>
      <c r="C1409" t="s">
        <v>613</v>
      </c>
      <c r="D1409" t="s">
        <v>3315</v>
      </c>
      <c r="E1409" s="52" t="s">
        <v>117</v>
      </c>
      <c r="F1409" t="s">
        <v>3316</v>
      </c>
      <c r="G1409" s="62">
        <v>45959</v>
      </c>
      <c r="H1409" s="62">
        <v>45960</v>
      </c>
      <c r="I1409">
        <v>-2</v>
      </c>
      <c r="J1409" t="s">
        <v>18</v>
      </c>
      <c r="K1409" t="s">
        <v>3317</v>
      </c>
      <c r="L1409" s="67">
        <v>152538309</v>
      </c>
      <c r="M1409" t="s">
        <v>3316</v>
      </c>
      <c r="N1409">
        <v>45930</v>
      </c>
      <c r="O1409" t="s">
        <v>3317</v>
      </c>
    </row>
    <row r="1410" spans="2:15">
      <c r="B1410">
        <v>101284</v>
      </c>
      <c r="C1410" t="s">
        <v>669</v>
      </c>
      <c r="D1410" t="s">
        <v>3318</v>
      </c>
      <c r="E1410" s="52" t="s">
        <v>117</v>
      </c>
      <c r="F1410" t="s">
        <v>1365</v>
      </c>
      <c r="G1410" s="62">
        <v>45959</v>
      </c>
      <c r="H1410" s="62">
        <v>45919</v>
      </c>
      <c r="I1410">
        <v>39</v>
      </c>
      <c r="J1410" t="s">
        <v>18</v>
      </c>
      <c r="K1410" t="s">
        <v>2978</v>
      </c>
      <c r="L1410" s="67">
        <v>200000000</v>
      </c>
      <c r="M1410" t="s">
        <v>2234</v>
      </c>
      <c r="N1410">
        <v>45919</v>
      </c>
      <c r="O1410" t="s">
        <v>1367</v>
      </c>
    </row>
    <row r="1411" spans="2:15">
      <c r="B1411">
        <v>101798</v>
      </c>
      <c r="C1411" t="s">
        <v>641</v>
      </c>
      <c r="D1411" t="s">
        <v>3319</v>
      </c>
      <c r="E1411" s="52" t="s">
        <v>16</v>
      </c>
      <c r="F1411" t="s">
        <v>2090</v>
      </c>
      <c r="G1411" s="62">
        <v>45959</v>
      </c>
      <c r="H1411" s="62">
        <v>45961</v>
      </c>
      <c r="I1411">
        <v>-2</v>
      </c>
      <c r="J1411" t="s">
        <v>18</v>
      </c>
      <c r="K1411" t="s">
        <v>2588</v>
      </c>
      <c r="L1411" s="67">
        <v>428812456</v>
      </c>
      <c r="M1411" t="s">
        <v>3320</v>
      </c>
      <c r="N1411">
        <v>45931</v>
      </c>
      <c r="O1411" t="s">
        <v>2588</v>
      </c>
    </row>
    <row r="1412" spans="2:15">
      <c r="B1412">
        <v>100137</v>
      </c>
      <c r="C1412" t="s">
        <v>33</v>
      </c>
      <c r="D1412" t="s">
        <v>3321</v>
      </c>
      <c r="E1412" t="s">
        <v>117</v>
      </c>
      <c r="F1412" t="s">
        <v>3322</v>
      </c>
      <c r="G1412" s="56">
        <v>45959</v>
      </c>
      <c r="H1412" s="56">
        <v>44711</v>
      </c>
      <c r="I1412" s="57">
        <v>1246</v>
      </c>
      <c r="J1412" t="s">
        <v>18</v>
      </c>
      <c r="K1412" t="s">
        <v>3323</v>
      </c>
      <c r="L1412" s="70">
        <v>3266370361</v>
      </c>
      <c r="M1412" t="s">
        <v>1754</v>
      </c>
      <c r="N1412" s="56">
        <v>44711</v>
      </c>
      <c r="O1412" t="s">
        <v>3324</v>
      </c>
    </row>
    <row r="1413" spans="2:15">
      <c r="B1413">
        <v>100137</v>
      </c>
      <c r="C1413" t="s">
        <v>33</v>
      </c>
      <c r="D1413" t="s">
        <v>3325</v>
      </c>
      <c r="E1413" t="s">
        <v>117</v>
      </c>
      <c r="F1413" t="s">
        <v>3326</v>
      </c>
      <c r="G1413" s="56">
        <v>45959</v>
      </c>
      <c r="H1413" s="56">
        <v>44467</v>
      </c>
      <c r="I1413" s="57">
        <v>1490</v>
      </c>
      <c r="J1413" t="s">
        <v>18</v>
      </c>
      <c r="K1413" t="s">
        <v>1579</v>
      </c>
      <c r="L1413" s="70">
        <v>6772074535</v>
      </c>
      <c r="M1413" t="s">
        <v>3327</v>
      </c>
      <c r="N1413" s="56">
        <v>44467</v>
      </c>
      <c r="O1413" t="s">
        <v>2061</v>
      </c>
    </row>
    <row r="1414" spans="2:15">
      <c r="B1414">
        <v>100137</v>
      </c>
      <c r="C1414" t="s">
        <v>33</v>
      </c>
      <c r="D1414" t="s">
        <v>3328</v>
      </c>
      <c r="E1414" t="s">
        <v>35</v>
      </c>
      <c r="F1414" t="s">
        <v>2531</v>
      </c>
      <c r="G1414" s="56">
        <v>45959</v>
      </c>
      <c r="H1414" s="56">
        <v>45957</v>
      </c>
      <c r="I1414" s="57">
        <v>2</v>
      </c>
      <c r="J1414" t="s">
        <v>18</v>
      </c>
      <c r="K1414" t="s">
        <v>3314</v>
      </c>
      <c r="L1414" s="70">
        <v>10000000000</v>
      </c>
      <c r="M1414" t="s">
        <v>2654</v>
      </c>
      <c r="N1414" s="56">
        <v>45957</v>
      </c>
      <c r="O1414" t="s">
        <v>39</v>
      </c>
    </row>
    <row r="1415" spans="2:15">
      <c r="B1415">
        <v>101691</v>
      </c>
      <c r="C1415" t="s">
        <v>95</v>
      </c>
      <c r="D1415" t="s">
        <v>3329</v>
      </c>
      <c r="E1415" s="52" t="s">
        <v>16</v>
      </c>
      <c r="F1415" t="s">
        <v>2090</v>
      </c>
      <c r="G1415" s="62">
        <v>45960</v>
      </c>
      <c r="H1415" s="62">
        <v>45960</v>
      </c>
      <c r="I1415">
        <v>0</v>
      </c>
      <c r="J1415" t="s">
        <v>18</v>
      </c>
      <c r="K1415" t="s">
        <v>3330</v>
      </c>
      <c r="L1415" s="67">
        <v>5605389</v>
      </c>
      <c r="M1415" t="s">
        <v>2406</v>
      </c>
      <c r="N1415">
        <v>45930</v>
      </c>
      <c r="O1415" t="s">
        <v>3330</v>
      </c>
    </row>
    <row r="1416" spans="2:15">
      <c r="B1416">
        <v>100137</v>
      </c>
      <c r="C1416" t="s">
        <v>33</v>
      </c>
      <c r="D1416" t="s">
        <v>3331</v>
      </c>
      <c r="E1416" t="s">
        <v>35</v>
      </c>
      <c r="F1416" t="s">
        <v>2531</v>
      </c>
      <c r="G1416" s="56">
        <v>45960</v>
      </c>
      <c r="H1416" s="56">
        <v>45959</v>
      </c>
      <c r="I1416" s="57">
        <v>1</v>
      </c>
      <c r="J1416" t="s">
        <v>18</v>
      </c>
      <c r="K1416" t="s">
        <v>3328</v>
      </c>
      <c r="L1416" s="70">
        <v>20000000000</v>
      </c>
      <c r="M1416" t="s">
        <v>2654</v>
      </c>
      <c r="N1416" s="56">
        <v>45959</v>
      </c>
      <c r="O1416" t="s">
        <v>39</v>
      </c>
    </row>
    <row r="1417" spans="2:15">
      <c r="B1417">
        <v>100050</v>
      </c>
      <c r="C1417" t="s">
        <v>1870</v>
      </c>
      <c r="D1417" t="s">
        <v>3332</v>
      </c>
      <c r="E1417" s="52" t="s">
        <v>117</v>
      </c>
      <c r="F1417" t="s">
        <v>3333</v>
      </c>
      <c r="G1417" s="62">
        <v>45961</v>
      </c>
      <c r="H1417" s="62">
        <v>45656</v>
      </c>
      <c r="I1417">
        <v>305</v>
      </c>
      <c r="J1417" t="s">
        <v>18</v>
      </c>
      <c r="K1417" t="s">
        <v>3334</v>
      </c>
      <c r="L1417" s="67">
        <v>1239700</v>
      </c>
      <c r="M1417" t="s">
        <v>3333</v>
      </c>
      <c r="N1417">
        <v>45626</v>
      </c>
      <c r="O1417" t="s">
        <v>3334</v>
      </c>
    </row>
    <row r="1418" spans="2:15">
      <c r="B1418">
        <v>100050</v>
      </c>
      <c r="C1418" t="s">
        <v>1870</v>
      </c>
      <c r="D1418" t="s">
        <v>3332</v>
      </c>
      <c r="E1418" s="52" t="s">
        <v>117</v>
      </c>
      <c r="F1418" t="s">
        <v>3333</v>
      </c>
      <c r="G1418" s="62">
        <v>45961</v>
      </c>
      <c r="H1418" s="62">
        <v>45656</v>
      </c>
      <c r="I1418">
        <v>305</v>
      </c>
      <c r="J1418" t="s">
        <v>18</v>
      </c>
      <c r="K1418" t="s">
        <v>3335</v>
      </c>
      <c r="L1418" s="67">
        <v>1929859</v>
      </c>
      <c r="M1418" t="s">
        <v>3336</v>
      </c>
      <c r="N1418">
        <v>45626</v>
      </c>
      <c r="O1418" t="s">
        <v>3335</v>
      </c>
    </row>
    <row r="1419" spans="2:15">
      <c r="B1419">
        <v>101796</v>
      </c>
      <c r="C1419" t="s">
        <v>1417</v>
      </c>
      <c r="D1419" t="s">
        <v>3337</v>
      </c>
      <c r="E1419" s="52" t="s">
        <v>117</v>
      </c>
      <c r="F1419" t="s">
        <v>3338</v>
      </c>
      <c r="G1419" s="62">
        <v>45961</v>
      </c>
      <c r="H1419" s="62">
        <v>45595</v>
      </c>
      <c r="I1419">
        <v>365</v>
      </c>
      <c r="J1419" t="s">
        <v>18</v>
      </c>
      <c r="K1419" t="s">
        <v>3104</v>
      </c>
      <c r="L1419" s="67">
        <v>3000000</v>
      </c>
      <c r="M1419" t="s">
        <v>3339</v>
      </c>
      <c r="N1419">
        <v>45565</v>
      </c>
      <c r="O1419" t="s">
        <v>3104</v>
      </c>
    </row>
    <row r="1420" spans="2:15">
      <c r="B1420">
        <v>100014</v>
      </c>
      <c r="C1420" t="s">
        <v>1511</v>
      </c>
      <c r="D1420" t="s">
        <v>3340</v>
      </c>
      <c r="E1420" t="s">
        <v>117</v>
      </c>
      <c r="F1420" t="s">
        <v>3341</v>
      </c>
      <c r="G1420" s="56">
        <v>45961</v>
      </c>
      <c r="H1420" s="56">
        <v>45930</v>
      </c>
      <c r="I1420" s="57">
        <v>30</v>
      </c>
      <c r="J1420" t="s">
        <v>18</v>
      </c>
      <c r="K1420" t="s">
        <v>2529</v>
      </c>
      <c r="L1420" s="70">
        <v>13933698</v>
      </c>
      <c r="M1420" t="s">
        <v>3341</v>
      </c>
      <c r="N1420" s="56">
        <v>45900</v>
      </c>
      <c r="O1420" t="s">
        <v>2529</v>
      </c>
    </row>
    <row r="1421" spans="2:15">
      <c r="B1421">
        <v>101118</v>
      </c>
      <c r="C1421" t="s">
        <v>652</v>
      </c>
      <c r="D1421" t="s">
        <v>3342</v>
      </c>
      <c r="E1421" s="52" t="s">
        <v>16</v>
      </c>
      <c r="F1421" t="s">
        <v>2090</v>
      </c>
      <c r="G1421" s="62">
        <v>45964</v>
      </c>
      <c r="H1421" s="62">
        <v>45960</v>
      </c>
      <c r="I1421">
        <v>4</v>
      </c>
      <c r="J1421" t="s">
        <v>18</v>
      </c>
      <c r="K1421" t="s">
        <v>454</v>
      </c>
      <c r="L1421" s="67">
        <v>713064</v>
      </c>
      <c r="M1421" t="s">
        <v>2357</v>
      </c>
      <c r="N1421">
        <v>45930</v>
      </c>
      <c r="O1421" t="s">
        <v>454</v>
      </c>
    </row>
    <row r="1422" spans="2:15">
      <c r="B1422">
        <v>101118</v>
      </c>
      <c r="C1422" t="s">
        <v>652</v>
      </c>
      <c r="D1422" t="s">
        <v>3343</v>
      </c>
      <c r="E1422" s="52" t="s">
        <v>16</v>
      </c>
      <c r="F1422" t="s">
        <v>2090</v>
      </c>
      <c r="G1422" s="62">
        <v>45964</v>
      </c>
      <c r="H1422" s="62">
        <v>45960</v>
      </c>
      <c r="I1422">
        <v>4</v>
      </c>
      <c r="J1422" t="s">
        <v>18</v>
      </c>
      <c r="K1422" t="s">
        <v>3344</v>
      </c>
      <c r="L1422" s="67">
        <v>102992904</v>
      </c>
      <c r="M1422" t="s">
        <v>2200</v>
      </c>
      <c r="N1422">
        <v>45930</v>
      </c>
      <c r="O1422" t="s">
        <v>3344</v>
      </c>
    </row>
    <row r="1423" spans="2:15">
      <c r="B1423">
        <v>100160</v>
      </c>
      <c r="C1423" t="s">
        <v>1401</v>
      </c>
      <c r="D1423" t="s">
        <v>3345</v>
      </c>
      <c r="E1423" t="s">
        <v>16</v>
      </c>
      <c r="F1423" t="s">
        <v>2090</v>
      </c>
      <c r="G1423" s="56">
        <v>45965</v>
      </c>
      <c r="H1423" s="56">
        <v>45868</v>
      </c>
      <c r="I1423" s="57">
        <v>97</v>
      </c>
      <c r="J1423" t="s">
        <v>18</v>
      </c>
      <c r="K1423" t="s">
        <v>480</v>
      </c>
      <c r="L1423" s="70">
        <v>13803000</v>
      </c>
      <c r="M1423" t="s">
        <v>2401</v>
      </c>
      <c r="N1423" s="56">
        <v>45838</v>
      </c>
      <c r="O1423" t="s">
        <v>480</v>
      </c>
    </row>
    <row r="1424" spans="2:15">
      <c r="B1424">
        <v>100137</v>
      </c>
      <c r="C1424" t="s">
        <v>33</v>
      </c>
      <c r="D1424" t="s">
        <v>3346</v>
      </c>
      <c r="E1424" t="s">
        <v>35</v>
      </c>
      <c r="F1424" t="s">
        <v>36</v>
      </c>
      <c r="G1424" s="56">
        <v>45965</v>
      </c>
      <c r="H1424" s="56">
        <v>45960</v>
      </c>
      <c r="I1424" s="57">
        <v>5</v>
      </c>
      <c r="J1424" t="s">
        <v>18</v>
      </c>
      <c r="K1424" t="s">
        <v>3331</v>
      </c>
      <c r="L1424" s="70">
        <v>10000000000</v>
      </c>
      <c r="M1424" t="s">
        <v>2654</v>
      </c>
      <c r="N1424" s="56">
        <v>45960</v>
      </c>
      <c r="O1424" t="s">
        <v>39</v>
      </c>
    </row>
    <row r="1425" spans="2:15">
      <c r="B1425">
        <v>100522</v>
      </c>
      <c r="C1425" t="s">
        <v>2179</v>
      </c>
      <c r="D1425" t="s">
        <v>3347</v>
      </c>
      <c r="E1425" s="52" t="s">
        <v>16</v>
      </c>
      <c r="F1425" t="s">
        <v>2090</v>
      </c>
      <c r="G1425" s="62">
        <v>45966</v>
      </c>
      <c r="H1425" s="62">
        <v>45960</v>
      </c>
      <c r="I1425">
        <v>6</v>
      </c>
      <c r="J1425" t="s">
        <v>18</v>
      </c>
      <c r="K1425" t="s">
        <v>3348</v>
      </c>
      <c r="L1425" s="67">
        <v>4200025</v>
      </c>
      <c r="M1425" t="s">
        <v>3349</v>
      </c>
      <c r="N1425">
        <v>45930</v>
      </c>
      <c r="O1425" t="s">
        <v>3348</v>
      </c>
    </row>
    <row r="1426" spans="2:15">
      <c r="B1426">
        <v>100160</v>
      </c>
      <c r="C1426" t="s">
        <v>1401</v>
      </c>
      <c r="D1426" t="s">
        <v>3350</v>
      </c>
      <c r="E1426" t="s">
        <v>16</v>
      </c>
      <c r="F1426" t="s">
        <v>2090</v>
      </c>
      <c r="G1426" s="56">
        <v>45966</v>
      </c>
      <c r="H1426" s="56">
        <v>45899</v>
      </c>
      <c r="I1426" s="57">
        <v>67</v>
      </c>
      <c r="J1426" t="s">
        <v>18</v>
      </c>
      <c r="K1426" t="s">
        <v>2488</v>
      </c>
      <c r="L1426" s="70">
        <v>12593900</v>
      </c>
      <c r="M1426" t="s">
        <v>2681</v>
      </c>
      <c r="N1426" s="56">
        <v>45869</v>
      </c>
      <c r="O1426" t="s">
        <v>2488</v>
      </c>
    </row>
    <row r="1427" spans="2:15">
      <c r="B1427">
        <v>100013</v>
      </c>
      <c r="C1427" t="s">
        <v>1390</v>
      </c>
      <c r="D1427" t="s">
        <v>3351</v>
      </c>
      <c r="E1427" t="s">
        <v>35</v>
      </c>
      <c r="F1427" t="s">
        <v>2673</v>
      </c>
      <c r="G1427" s="56">
        <v>45966</v>
      </c>
      <c r="H1427" s="56">
        <v>45940</v>
      </c>
      <c r="I1427" s="57">
        <v>25</v>
      </c>
      <c r="J1427" t="s">
        <v>18</v>
      </c>
      <c r="K1427" t="s">
        <v>3203</v>
      </c>
      <c r="L1427" s="70">
        <v>30000000000</v>
      </c>
      <c r="M1427" t="s">
        <v>2534</v>
      </c>
      <c r="N1427" s="56">
        <v>45940</v>
      </c>
      <c r="O1427" t="s">
        <v>1652</v>
      </c>
    </row>
    <row r="1428" spans="2:15">
      <c r="B1428">
        <v>101490</v>
      </c>
      <c r="C1428" t="s">
        <v>125</v>
      </c>
      <c r="D1428" t="s">
        <v>3352</v>
      </c>
      <c r="E1428" s="52" t="s">
        <v>16</v>
      </c>
      <c r="F1428" t="s">
        <v>2090</v>
      </c>
      <c r="G1428" s="62">
        <v>45967</v>
      </c>
      <c r="H1428" s="62">
        <v>45960</v>
      </c>
      <c r="I1428">
        <v>7</v>
      </c>
      <c r="J1428" t="s">
        <v>18</v>
      </c>
      <c r="K1428" t="s">
        <v>3353</v>
      </c>
      <c r="L1428" s="67">
        <v>13231200</v>
      </c>
      <c r="M1428" t="s">
        <v>2225</v>
      </c>
      <c r="N1428">
        <v>45930</v>
      </c>
      <c r="O1428" t="s">
        <v>3353</v>
      </c>
    </row>
    <row r="1429" spans="2:15">
      <c r="B1429">
        <v>101490</v>
      </c>
      <c r="C1429" t="s">
        <v>125</v>
      </c>
      <c r="D1429" t="s">
        <v>3354</v>
      </c>
      <c r="E1429" s="52" t="s">
        <v>16</v>
      </c>
      <c r="F1429" t="s">
        <v>2090</v>
      </c>
      <c r="G1429" s="62">
        <v>45967</v>
      </c>
      <c r="H1429" s="62">
        <v>45960</v>
      </c>
      <c r="I1429">
        <v>7</v>
      </c>
      <c r="J1429" t="s">
        <v>18</v>
      </c>
      <c r="K1429" t="s">
        <v>3355</v>
      </c>
      <c r="L1429" s="67">
        <v>13802850</v>
      </c>
      <c r="M1429" t="s">
        <v>2227</v>
      </c>
      <c r="N1429">
        <v>45930</v>
      </c>
      <c r="O1429" t="s">
        <v>3355</v>
      </c>
    </row>
    <row r="1430" spans="2:15">
      <c r="B1430">
        <v>101490</v>
      </c>
      <c r="C1430" t="s">
        <v>125</v>
      </c>
      <c r="D1430" t="s">
        <v>3356</v>
      </c>
      <c r="E1430" s="52" t="s">
        <v>16</v>
      </c>
      <c r="F1430" t="s">
        <v>2090</v>
      </c>
      <c r="G1430" s="62">
        <v>45967</v>
      </c>
      <c r="H1430" s="62">
        <v>45960</v>
      </c>
      <c r="I1430">
        <v>7</v>
      </c>
      <c r="J1430" t="s">
        <v>18</v>
      </c>
      <c r="K1430" t="s">
        <v>2289</v>
      </c>
      <c r="L1430" s="67">
        <v>35467164</v>
      </c>
      <c r="M1430" t="s">
        <v>2231</v>
      </c>
      <c r="N1430">
        <v>45930</v>
      </c>
      <c r="O1430" t="s">
        <v>2289</v>
      </c>
    </row>
    <row r="1431" spans="2:15">
      <c r="B1431">
        <v>101490</v>
      </c>
      <c r="C1431" t="s">
        <v>125</v>
      </c>
      <c r="D1431" t="s">
        <v>3357</v>
      </c>
      <c r="E1431" s="52" t="s">
        <v>16</v>
      </c>
      <c r="F1431" t="s">
        <v>2090</v>
      </c>
      <c r="G1431" s="62">
        <v>45967</v>
      </c>
      <c r="H1431" s="62">
        <v>45960</v>
      </c>
      <c r="I1431">
        <v>7</v>
      </c>
      <c r="J1431" t="s">
        <v>18</v>
      </c>
      <c r="K1431" t="s">
        <v>3358</v>
      </c>
      <c r="L1431" s="67">
        <v>41187660</v>
      </c>
      <c r="M1431" t="s">
        <v>2230</v>
      </c>
      <c r="N1431">
        <v>45930</v>
      </c>
      <c r="O1431" t="s">
        <v>3358</v>
      </c>
    </row>
    <row r="1432" spans="2:15">
      <c r="B1432">
        <v>101490</v>
      </c>
      <c r="C1432" t="s">
        <v>125</v>
      </c>
      <c r="D1432" t="s">
        <v>3359</v>
      </c>
      <c r="E1432" s="52" t="s">
        <v>16</v>
      </c>
      <c r="F1432" t="s">
        <v>2090</v>
      </c>
      <c r="G1432" s="62">
        <v>45967</v>
      </c>
      <c r="H1432" s="62">
        <v>45960</v>
      </c>
      <c r="I1432">
        <v>7</v>
      </c>
      <c r="J1432" t="s">
        <v>18</v>
      </c>
      <c r="K1432" t="s">
        <v>3360</v>
      </c>
      <c r="L1432" s="67">
        <v>62103723</v>
      </c>
      <c r="M1432" t="s">
        <v>3361</v>
      </c>
      <c r="N1432">
        <v>45930</v>
      </c>
      <c r="O1432" t="s">
        <v>3360</v>
      </c>
    </row>
    <row r="1433" spans="2:15">
      <c r="B1433">
        <v>100137</v>
      </c>
      <c r="C1433" t="s">
        <v>33</v>
      </c>
      <c r="D1433" t="s">
        <v>3362</v>
      </c>
      <c r="E1433" t="s">
        <v>117</v>
      </c>
      <c r="F1433" t="s">
        <v>3363</v>
      </c>
      <c r="G1433" s="56">
        <v>45967</v>
      </c>
      <c r="H1433" s="56">
        <v>45443</v>
      </c>
      <c r="I1433" s="57">
        <v>523</v>
      </c>
      <c r="J1433" t="s">
        <v>18</v>
      </c>
      <c r="K1433" t="s">
        <v>3364</v>
      </c>
      <c r="L1433" s="70">
        <v>4723602705</v>
      </c>
      <c r="M1433" t="s">
        <v>3365</v>
      </c>
      <c r="N1433" s="56">
        <v>45443</v>
      </c>
      <c r="O1433" t="s">
        <v>3366</v>
      </c>
    </row>
    <row r="1434" spans="2:15">
      <c r="B1434">
        <v>101901</v>
      </c>
      <c r="C1434" t="s">
        <v>1248</v>
      </c>
      <c r="D1434" t="s">
        <v>3367</v>
      </c>
      <c r="E1434" s="52" t="s">
        <v>117</v>
      </c>
      <c r="F1434" t="s">
        <v>3368</v>
      </c>
      <c r="G1434" s="62">
        <v>45968</v>
      </c>
      <c r="H1434" s="62">
        <v>45961</v>
      </c>
      <c r="I1434">
        <v>-25</v>
      </c>
      <c r="J1434" t="s">
        <v>18</v>
      </c>
      <c r="K1434" t="s">
        <v>3369</v>
      </c>
      <c r="L1434" s="67">
        <v>458430</v>
      </c>
      <c r="M1434" t="s">
        <v>3368</v>
      </c>
      <c r="N1434">
        <v>45961</v>
      </c>
      <c r="O1434" t="s">
        <v>3369</v>
      </c>
    </row>
    <row r="1435" spans="2:15">
      <c r="B1435">
        <v>100069</v>
      </c>
      <c r="C1435" t="s">
        <v>115</v>
      </c>
      <c r="D1435" t="s">
        <v>3370</v>
      </c>
      <c r="E1435" s="52" t="s">
        <v>117</v>
      </c>
      <c r="F1435" t="s">
        <v>2955</v>
      </c>
      <c r="G1435" s="62">
        <v>45968</v>
      </c>
      <c r="H1435" s="62">
        <v>45838</v>
      </c>
      <c r="I1435">
        <v>38</v>
      </c>
      <c r="J1435" t="s">
        <v>18</v>
      </c>
      <c r="K1435" t="s">
        <v>3002</v>
      </c>
      <c r="L1435" s="67">
        <v>471808</v>
      </c>
      <c r="M1435" t="s">
        <v>1790</v>
      </c>
      <c r="N1435">
        <v>45808</v>
      </c>
      <c r="O1435" t="s">
        <v>3002</v>
      </c>
    </row>
    <row r="1436" spans="2:15">
      <c r="B1436">
        <v>100069</v>
      </c>
      <c r="C1436" t="s">
        <v>115</v>
      </c>
      <c r="D1436" t="s">
        <v>3371</v>
      </c>
      <c r="E1436" s="52" t="s">
        <v>117</v>
      </c>
      <c r="F1436" t="s">
        <v>3372</v>
      </c>
      <c r="G1436" s="62">
        <v>45968</v>
      </c>
      <c r="H1436" s="62">
        <v>45899</v>
      </c>
      <c r="I1436">
        <v>34</v>
      </c>
      <c r="J1436" t="s">
        <v>18</v>
      </c>
      <c r="K1436" t="s">
        <v>408</v>
      </c>
      <c r="L1436" s="67">
        <v>671621</v>
      </c>
      <c r="M1436" t="s">
        <v>3373</v>
      </c>
      <c r="N1436">
        <v>45869</v>
      </c>
      <c r="O1436" t="s">
        <v>408</v>
      </c>
    </row>
    <row r="1437" spans="2:15">
      <c r="B1437">
        <v>100142</v>
      </c>
      <c r="C1437" t="s">
        <v>370</v>
      </c>
      <c r="D1437" t="s">
        <v>3374</v>
      </c>
      <c r="E1437" s="52" t="s">
        <v>117</v>
      </c>
      <c r="F1437" t="s">
        <v>3375</v>
      </c>
      <c r="G1437" s="62">
        <v>45968</v>
      </c>
      <c r="H1437" s="62">
        <v>45869</v>
      </c>
      <c r="I1437">
        <v>-10</v>
      </c>
      <c r="J1437" t="s">
        <v>18</v>
      </c>
      <c r="K1437" t="s">
        <v>377</v>
      </c>
      <c r="L1437" s="67">
        <v>1705712</v>
      </c>
      <c r="M1437" t="s">
        <v>3375</v>
      </c>
      <c r="N1437">
        <v>45839</v>
      </c>
      <c r="O1437" t="s">
        <v>377</v>
      </c>
    </row>
    <row r="1438" spans="2:15">
      <c r="B1438">
        <v>100069</v>
      </c>
      <c r="C1438" t="s">
        <v>115</v>
      </c>
      <c r="D1438" t="s">
        <v>3370</v>
      </c>
      <c r="E1438" s="52" t="s">
        <v>117</v>
      </c>
      <c r="F1438" t="s">
        <v>2955</v>
      </c>
      <c r="G1438" s="62">
        <v>45968</v>
      </c>
      <c r="H1438" s="62">
        <v>45838</v>
      </c>
      <c r="I1438">
        <v>38</v>
      </c>
      <c r="J1438" t="s">
        <v>18</v>
      </c>
      <c r="K1438" t="s">
        <v>3053</v>
      </c>
      <c r="L1438" s="67">
        <v>1973016</v>
      </c>
      <c r="M1438" t="s">
        <v>1789</v>
      </c>
      <c r="N1438">
        <v>45808</v>
      </c>
      <c r="O1438" t="s">
        <v>3053</v>
      </c>
    </row>
    <row r="1439" spans="2:15">
      <c r="B1439">
        <v>100069</v>
      </c>
      <c r="C1439" t="s">
        <v>115</v>
      </c>
      <c r="D1439" t="s">
        <v>3371</v>
      </c>
      <c r="E1439" s="52" t="s">
        <v>117</v>
      </c>
      <c r="F1439" t="s">
        <v>3372</v>
      </c>
      <c r="G1439" s="62">
        <v>45968</v>
      </c>
      <c r="H1439" s="62">
        <v>45899</v>
      </c>
      <c r="I1439">
        <v>34</v>
      </c>
      <c r="J1439" t="s">
        <v>18</v>
      </c>
      <c r="K1439" t="s">
        <v>417</v>
      </c>
      <c r="L1439" s="67">
        <v>2844448</v>
      </c>
      <c r="M1439" t="s">
        <v>3376</v>
      </c>
      <c r="N1439">
        <v>45869</v>
      </c>
      <c r="O1439" t="s">
        <v>417</v>
      </c>
    </row>
    <row r="1440" spans="2:15">
      <c r="B1440">
        <v>100160</v>
      </c>
      <c r="C1440" t="s">
        <v>1401</v>
      </c>
      <c r="D1440" t="s">
        <v>3377</v>
      </c>
      <c r="E1440" t="s">
        <v>117</v>
      </c>
      <c r="F1440" t="s">
        <v>3378</v>
      </c>
      <c r="G1440" s="56">
        <v>45968</v>
      </c>
      <c r="H1440" s="56">
        <v>45930</v>
      </c>
      <c r="I1440" s="57">
        <v>38</v>
      </c>
      <c r="J1440" t="s">
        <v>18</v>
      </c>
      <c r="K1440" t="s">
        <v>283</v>
      </c>
      <c r="L1440" s="70">
        <v>16873900</v>
      </c>
      <c r="M1440" t="s">
        <v>2946</v>
      </c>
      <c r="N1440" s="56">
        <v>45900</v>
      </c>
      <c r="O1440" t="s">
        <v>283</v>
      </c>
    </row>
    <row r="1441" spans="2:15">
      <c r="B1441">
        <v>100008</v>
      </c>
      <c r="C1441" t="s">
        <v>810</v>
      </c>
      <c r="D1441" t="s">
        <v>3379</v>
      </c>
      <c r="E1441" t="s">
        <v>117</v>
      </c>
      <c r="F1441" t="s">
        <v>3380</v>
      </c>
      <c r="G1441" s="56">
        <v>45968</v>
      </c>
      <c r="H1441" s="56">
        <v>45899</v>
      </c>
      <c r="I1441" s="57">
        <v>69</v>
      </c>
      <c r="J1441" t="s">
        <v>18</v>
      </c>
      <c r="K1441" t="s">
        <v>2438</v>
      </c>
      <c r="L1441" s="70">
        <v>25397103</v>
      </c>
      <c r="M1441" t="s">
        <v>3380</v>
      </c>
      <c r="N1441" s="56">
        <v>45869</v>
      </c>
      <c r="O1441" t="s">
        <v>2438</v>
      </c>
    </row>
    <row r="1442" spans="2:15">
      <c r="B1442">
        <v>101944</v>
      </c>
      <c r="C1442" t="s">
        <v>3381</v>
      </c>
      <c r="D1442" t="s">
        <v>3382</v>
      </c>
      <c r="E1442" s="52" t="s">
        <v>117</v>
      </c>
      <c r="F1442" t="s">
        <v>3383</v>
      </c>
      <c r="G1442" s="62">
        <v>45971</v>
      </c>
      <c r="H1442" s="62">
        <v>45961</v>
      </c>
      <c r="I1442">
        <v>-30</v>
      </c>
      <c r="J1442" t="s">
        <v>18</v>
      </c>
      <c r="K1442" t="s">
        <v>3384</v>
      </c>
      <c r="L1442" s="67">
        <v>2000000</v>
      </c>
      <c r="M1442" t="s">
        <v>3385</v>
      </c>
      <c r="N1442">
        <v>45961</v>
      </c>
      <c r="O1442" t="s">
        <v>3384</v>
      </c>
    </row>
    <row r="1443" spans="2:15">
      <c r="B1443">
        <v>101945</v>
      </c>
      <c r="C1443" t="s">
        <v>3386</v>
      </c>
      <c r="D1443" t="s">
        <v>3387</v>
      </c>
      <c r="E1443" s="52" t="s">
        <v>117</v>
      </c>
      <c r="F1443" t="s">
        <v>3388</v>
      </c>
      <c r="G1443" s="62">
        <v>45971</v>
      </c>
      <c r="H1443" s="62">
        <v>110608</v>
      </c>
      <c r="I1443">
        <v>-64677</v>
      </c>
      <c r="J1443" t="s">
        <v>18</v>
      </c>
      <c r="K1443" t="s">
        <v>1666</v>
      </c>
      <c r="L1443" s="67">
        <v>2000000</v>
      </c>
      <c r="M1443" t="s">
        <v>3385</v>
      </c>
      <c r="N1443">
        <v>110608</v>
      </c>
      <c r="O1443" t="s">
        <v>1666</v>
      </c>
    </row>
    <row r="1444" spans="2:15">
      <c r="B1444">
        <v>101946</v>
      </c>
      <c r="C1444" t="s">
        <v>3389</v>
      </c>
      <c r="D1444" t="s">
        <v>3390</v>
      </c>
      <c r="E1444" s="52" t="s">
        <v>117</v>
      </c>
      <c r="F1444" t="s">
        <v>3391</v>
      </c>
      <c r="G1444" s="62">
        <v>45971</v>
      </c>
      <c r="H1444" s="62">
        <v>110608</v>
      </c>
      <c r="I1444">
        <v>-64677</v>
      </c>
      <c r="J1444" t="s">
        <v>18</v>
      </c>
      <c r="K1444" t="s">
        <v>1241</v>
      </c>
      <c r="L1444" s="67">
        <v>2000000</v>
      </c>
      <c r="M1444" t="s">
        <v>3385</v>
      </c>
      <c r="N1444">
        <v>110608</v>
      </c>
      <c r="O1444" t="s">
        <v>1241</v>
      </c>
    </row>
    <row r="1445" spans="2:15">
      <c r="B1445">
        <v>101947</v>
      </c>
      <c r="C1445" t="s">
        <v>3392</v>
      </c>
      <c r="D1445" t="s">
        <v>3393</v>
      </c>
      <c r="E1445" s="52" t="s">
        <v>117</v>
      </c>
      <c r="F1445" t="s">
        <v>3394</v>
      </c>
      <c r="G1445" s="62">
        <v>45971</v>
      </c>
      <c r="H1445" s="62">
        <v>45961</v>
      </c>
      <c r="I1445">
        <v>-30</v>
      </c>
      <c r="J1445" t="s">
        <v>18</v>
      </c>
      <c r="K1445" t="s">
        <v>1659</v>
      </c>
      <c r="L1445" s="67">
        <v>2000000</v>
      </c>
      <c r="M1445" t="s">
        <v>3385</v>
      </c>
      <c r="N1445">
        <v>45961</v>
      </c>
      <c r="O1445" t="s">
        <v>1659</v>
      </c>
    </row>
    <row r="1446" spans="2:15">
      <c r="B1446">
        <v>100126</v>
      </c>
      <c r="C1446" t="s">
        <v>103</v>
      </c>
      <c r="D1446" t="s">
        <v>3395</v>
      </c>
      <c r="E1446" s="52" t="s">
        <v>117</v>
      </c>
      <c r="F1446" t="s">
        <v>2657</v>
      </c>
      <c r="G1446" s="62">
        <v>45971</v>
      </c>
      <c r="H1446" s="62">
        <v>45656</v>
      </c>
      <c r="I1446">
        <v>172</v>
      </c>
      <c r="J1446" t="s">
        <v>18</v>
      </c>
      <c r="K1446" t="s">
        <v>3396</v>
      </c>
      <c r="L1446" s="67">
        <v>9906750</v>
      </c>
      <c r="M1446" t="s">
        <v>2657</v>
      </c>
      <c r="N1446">
        <v>45626</v>
      </c>
      <c r="O1446" t="s">
        <v>3396</v>
      </c>
    </row>
    <row r="1447" spans="2:15">
      <c r="B1447">
        <v>101875</v>
      </c>
      <c r="C1447" t="s">
        <v>3397</v>
      </c>
      <c r="D1447" t="s">
        <v>3398</v>
      </c>
      <c r="E1447" s="52" t="s">
        <v>117</v>
      </c>
      <c r="F1447" t="s">
        <v>3399</v>
      </c>
      <c r="G1447" s="62">
        <v>45971</v>
      </c>
      <c r="H1447" s="62">
        <v>45961</v>
      </c>
      <c r="I1447">
        <v>-30</v>
      </c>
      <c r="J1447" t="s">
        <v>18</v>
      </c>
      <c r="K1447" t="s">
        <v>1236</v>
      </c>
      <c r="L1447" s="67">
        <v>11950000</v>
      </c>
      <c r="M1447" t="s">
        <v>3385</v>
      </c>
      <c r="N1447">
        <v>45961</v>
      </c>
      <c r="O1447" t="s">
        <v>1236</v>
      </c>
    </row>
    <row r="1448" spans="2:15">
      <c r="B1448">
        <v>101895</v>
      </c>
      <c r="C1448" t="s">
        <v>885</v>
      </c>
      <c r="D1448" t="s">
        <v>3400</v>
      </c>
      <c r="E1448" s="52" t="s">
        <v>117</v>
      </c>
      <c r="F1448" t="s">
        <v>3401</v>
      </c>
      <c r="G1448" s="62">
        <v>45971</v>
      </c>
      <c r="H1448" s="62">
        <v>45961</v>
      </c>
      <c r="I1448">
        <v>-30</v>
      </c>
      <c r="J1448" t="s">
        <v>18</v>
      </c>
      <c r="K1448" t="s">
        <v>1331</v>
      </c>
      <c r="L1448" s="67">
        <v>12255500</v>
      </c>
      <c r="M1448" t="s">
        <v>3385</v>
      </c>
      <c r="N1448">
        <v>45961</v>
      </c>
      <c r="O1448" t="s">
        <v>1331</v>
      </c>
    </row>
    <row r="1449" spans="2:15">
      <c r="B1449">
        <v>101927</v>
      </c>
      <c r="C1449" t="s">
        <v>2553</v>
      </c>
      <c r="D1449" t="s">
        <v>3402</v>
      </c>
      <c r="E1449" s="52" t="s">
        <v>117</v>
      </c>
      <c r="F1449" t="s">
        <v>3403</v>
      </c>
      <c r="G1449" s="62">
        <v>45971</v>
      </c>
      <c r="H1449" s="62">
        <v>45961</v>
      </c>
      <c r="I1449">
        <v>-30</v>
      </c>
      <c r="J1449" t="s">
        <v>18</v>
      </c>
      <c r="K1449" t="s">
        <v>532</v>
      </c>
      <c r="L1449" s="67">
        <v>12315000</v>
      </c>
      <c r="M1449" t="s">
        <v>3385</v>
      </c>
      <c r="N1449">
        <v>45961</v>
      </c>
      <c r="O1449" t="s">
        <v>532</v>
      </c>
    </row>
    <row r="1450" spans="2:15">
      <c r="B1450">
        <v>101925</v>
      </c>
      <c r="C1450" t="s">
        <v>2545</v>
      </c>
      <c r="D1450" t="s">
        <v>3404</v>
      </c>
      <c r="E1450" s="52" t="s">
        <v>117</v>
      </c>
      <c r="F1450" t="s">
        <v>3405</v>
      </c>
      <c r="G1450" s="62">
        <v>45971</v>
      </c>
      <c r="H1450" s="62">
        <v>45961</v>
      </c>
      <c r="I1450">
        <v>-30</v>
      </c>
      <c r="J1450" t="s">
        <v>18</v>
      </c>
      <c r="K1450" t="s">
        <v>1233</v>
      </c>
      <c r="L1450" s="67">
        <v>12395000</v>
      </c>
      <c r="M1450" t="s">
        <v>3385</v>
      </c>
      <c r="N1450">
        <v>45961</v>
      </c>
      <c r="O1450" t="s">
        <v>1233</v>
      </c>
    </row>
    <row r="1451" spans="2:15">
      <c r="B1451">
        <v>101940</v>
      </c>
      <c r="C1451" t="s">
        <v>3097</v>
      </c>
      <c r="D1451" t="s">
        <v>3406</v>
      </c>
      <c r="E1451" s="52" t="s">
        <v>117</v>
      </c>
      <c r="F1451" t="s">
        <v>3407</v>
      </c>
      <c r="G1451" s="62">
        <v>45971</v>
      </c>
      <c r="H1451" s="62">
        <v>45962</v>
      </c>
      <c r="I1451">
        <v>-31</v>
      </c>
      <c r="J1451" t="s">
        <v>18</v>
      </c>
      <c r="K1451" t="s">
        <v>1092</v>
      </c>
      <c r="L1451" s="67">
        <v>12590000</v>
      </c>
      <c r="M1451" t="s">
        <v>3385</v>
      </c>
      <c r="N1451">
        <v>45932</v>
      </c>
      <c r="O1451" t="s">
        <v>1092</v>
      </c>
    </row>
    <row r="1452" spans="2:15">
      <c r="B1452">
        <v>101926</v>
      </c>
      <c r="C1452" t="s">
        <v>2549</v>
      </c>
      <c r="D1452" t="s">
        <v>3408</v>
      </c>
      <c r="E1452" s="52" t="s">
        <v>117</v>
      </c>
      <c r="F1452" t="s">
        <v>3409</v>
      </c>
      <c r="G1452" s="62">
        <v>45971</v>
      </c>
      <c r="H1452" s="62">
        <v>45961</v>
      </c>
      <c r="I1452">
        <v>-30</v>
      </c>
      <c r="J1452" t="s">
        <v>18</v>
      </c>
      <c r="K1452" t="s">
        <v>1246</v>
      </c>
      <c r="L1452" s="67">
        <v>12680000</v>
      </c>
      <c r="M1452" t="s">
        <v>3385</v>
      </c>
      <c r="N1452">
        <v>45961</v>
      </c>
      <c r="O1452" t="s">
        <v>1246</v>
      </c>
    </row>
    <row r="1453" spans="2:15">
      <c r="B1453">
        <v>101863</v>
      </c>
      <c r="C1453" t="s">
        <v>3092</v>
      </c>
      <c r="D1453" t="s">
        <v>3410</v>
      </c>
      <c r="E1453" s="52" t="s">
        <v>117</v>
      </c>
      <c r="F1453" t="s">
        <v>3411</v>
      </c>
      <c r="G1453" s="62">
        <v>45971</v>
      </c>
      <c r="H1453" s="62">
        <v>45961</v>
      </c>
      <c r="I1453">
        <v>-30</v>
      </c>
      <c r="J1453" t="s">
        <v>18</v>
      </c>
      <c r="K1453" t="s">
        <v>1239</v>
      </c>
      <c r="L1453" s="67">
        <v>13933500</v>
      </c>
      <c r="M1453" t="s">
        <v>3385</v>
      </c>
      <c r="N1453">
        <v>45961</v>
      </c>
      <c r="O1453" t="s">
        <v>1239</v>
      </c>
    </row>
    <row r="1454" spans="2:15">
      <c r="B1454">
        <v>101853</v>
      </c>
      <c r="C1454" t="s">
        <v>3412</v>
      </c>
      <c r="D1454" t="s">
        <v>3413</v>
      </c>
      <c r="E1454" s="52" t="s">
        <v>117</v>
      </c>
      <c r="F1454" t="s">
        <v>3414</v>
      </c>
      <c r="G1454" s="62">
        <v>45971</v>
      </c>
      <c r="H1454" s="62">
        <v>45961</v>
      </c>
      <c r="I1454">
        <v>-30</v>
      </c>
      <c r="J1454" t="s">
        <v>18</v>
      </c>
      <c r="K1454" t="s">
        <v>3415</v>
      </c>
      <c r="L1454" s="67">
        <v>18470000</v>
      </c>
      <c r="M1454" t="s">
        <v>3385</v>
      </c>
      <c r="N1454">
        <v>45961</v>
      </c>
      <c r="O1454" t="s">
        <v>3415</v>
      </c>
    </row>
    <row r="1455" spans="2:15">
      <c r="B1455">
        <v>100146</v>
      </c>
      <c r="C1455" t="s">
        <v>25</v>
      </c>
      <c r="D1455" t="s">
        <v>3416</v>
      </c>
      <c r="E1455" s="52" t="s">
        <v>16</v>
      </c>
      <c r="F1455" t="s">
        <v>2090</v>
      </c>
      <c r="G1455" s="62">
        <v>45971</v>
      </c>
      <c r="H1455" s="62">
        <v>45991</v>
      </c>
      <c r="I1455">
        <v>-20</v>
      </c>
      <c r="J1455" t="s">
        <v>18</v>
      </c>
      <c r="K1455" t="s">
        <v>705</v>
      </c>
      <c r="L1455" s="67">
        <v>32737230</v>
      </c>
      <c r="M1455" t="s">
        <v>3191</v>
      </c>
      <c r="N1455">
        <v>45961</v>
      </c>
      <c r="O1455" t="s">
        <v>705</v>
      </c>
    </row>
    <row r="1456" spans="2:15">
      <c r="B1456">
        <v>100028</v>
      </c>
      <c r="C1456" t="s">
        <v>29</v>
      </c>
      <c r="D1456" t="s">
        <v>3417</v>
      </c>
      <c r="E1456" s="52" t="s">
        <v>16</v>
      </c>
      <c r="F1456" t="s">
        <v>2090</v>
      </c>
      <c r="G1456" s="62">
        <v>45972</v>
      </c>
      <c r="H1456" s="62">
        <v>45991</v>
      </c>
      <c r="I1456">
        <v>-19</v>
      </c>
      <c r="J1456" t="s">
        <v>18</v>
      </c>
      <c r="K1456" t="s">
        <v>3418</v>
      </c>
      <c r="L1456" s="67">
        <v>3142598</v>
      </c>
      <c r="M1456" t="s">
        <v>1043</v>
      </c>
      <c r="N1456">
        <v>45961</v>
      </c>
      <c r="O1456" t="s">
        <v>3418</v>
      </c>
    </row>
    <row r="1457" spans="2:15">
      <c r="B1457">
        <v>100146</v>
      </c>
      <c r="C1457" t="s">
        <v>25</v>
      </c>
      <c r="D1457" t="s">
        <v>3419</v>
      </c>
      <c r="E1457" s="52" t="s">
        <v>16</v>
      </c>
      <c r="F1457" t="s">
        <v>2090</v>
      </c>
      <c r="G1457" s="62">
        <v>45972</v>
      </c>
      <c r="H1457" s="62">
        <v>45899</v>
      </c>
      <c r="I1457">
        <v>73</v>
      </c>
      <c r="J1457" t="s">
        <v>18</v>
      </c>
      <c r="K1457" t="s">
        <v>319</v>
      </c>
      <c r="L1457" s="67">
        <v>12017970</v>
      </c>
      <c r="M1457" t="s">
        <v>996</v>
      </c>
      <c r="N1457">
        <v>45869</v>
      </c>
      <c r="O1457" t="s">
        <v>319</v>
      </c>
    </row>
    <row r="1458" spans="2:15">
      <c r="B1458">
        <v>100137</v>
      </c>
      <c r="C1458" t="s">
        <v>33</v>
      </c>
      <c r="D1458" t="s">
        <v>3420</v>
      </c>
      <c r="E1458" t="s">
        <v>35</v>
      </c>
      <c r="F1458" t="s">
        <v>36</v>
      </c>
      <c r="G1458" s="56">
        <v>45972</v>
      </c>
      <c r="H1458" s="56">
        <v>45965</v>
      </c>
      <c r="I1458" s="57">
        <v>3</v>
      </c>
      <c r="J1458" t="s">
        <v>18</v>
      </c>
      <c r="K1458" t="s">
        <v>3346</v>
      </c>
      <c r="L1458" s="70">
        <v>10000000000</v>
      </c>
      <c r="M1458" t="s">
        <v>2654</v>
      </c>
      <c r="N1458" s="56">
        <v>45965</v>
      </c>
      <c r="O1458" t="s">
        <v>39</v>
      </c>
    </row>
    <row r="1459" spans="2:15">
      <c r="B1459">
        <v>100137</v>
      </c>
      <c r="C1459" t="s">
        <v>33</v>
      </c>
      <c r="D1459" t="s">
        <v>3421</v>
      </c>
      <c r="E1459" t="s">
        <v>35</v>
      </c>
      <c r="F1459" t="s">
        <v>36</v>
      </c>
      <c r="G1459" s="56">
        <v>45972</v>
      </c>
      <c r="H1459" s="56">
        <v>45968</v>
      </c>
      <c r="I1459" s="57">
        <v>4</v>
      </c>
      <c r="J1459" t="s">
        <v>18</v>
      </c>
      <c r="K1459" t="s">
        <v>3420</v>
      </c>
      <c r="L1459" s="70">
        <v>10000000000</v>
      </c>
      <c r="M1459" t="s">
        <v>2654</v>
      </c>
      <c r="N1459" s="56">
        <v>45968</v>
      </c>
      <c r="O1459" t="s">
        <v>39</v>
      </c>
    </row>
    <row r="1460" spans="2:15">
      <c r="B1460">
        <v>101398</v>
      </c>
      <c r="C1460" t="s">
        <v>413</v>
      </c>
      <c r="D1460" t="s">
        <v>3422</v>
      </c>
      <c r="E1460" s="52" t="s">
        <v>117</v>
      </c>
      <c r="F1460" t="s">
        <v>3423</v>
      </c>
      <c r="G1460" s="62">
        <v>45973</v>
      </c>
      <c r="H1460" s="62">
        <v>45868</v>
      </c>
      <c r="I1460">
        <v>105</v>
      </c>
      <c r="J1460" t="s">
        <v>18</v>
      </c>
      <c r="K1460" t="s">
        <v>2032</v>
      </c>
      <c r="L1460" s="67">
        <v>27998265</v>
      </c>
      <c r="M1460" t="s">
        <v>3424</v>
      </c>
      <c r="N1460">
        <v>45838</v>
      </c>
      <c r="O1460" t="s">
        <v>2032</v>
      </c>
    </row>
    <row r="1461" spans="2:15">
      <c r="B1461">
        <v>101398</v>
      </c>
      <c r="C1461" t="s">
        <v>413</v>
      </c>
      <c r="D1461" t="s">
        <v>3425</v>
      </c>
      <c r="E1461" s="52" t="s">
        <v>117</v>
      </c>
      <c r="F1461" t="s">
        <v>3426</v>
      </c>
      <c r="G1461" s="62">
        <v>45973</v>
      </c>
      <c r="H1461" s="62">
        <v>45838</v>
      </c>
      <c r="I1461">
        <v>135</v>
      </c>
      <c r="J1461" t="s">
        <v>18</v>
      </c>
      <c r="K1461" t="s">
        <v>2474</v>
      </c>
      <c r="L1461" s="67">
        <v>29313606</v>
      </c>
      <c r="M1461" t="s">
        <v>3427</v>
      </c>
      <c r="N1461">
        <v>45808</v>
      </c>
      <c r="O1461" t="s">
        <v>2474</v>
      </c>
    </row>
    <row r="1462" spans="2:15">
      <c r="B1462">
        <v>101493</v>
      </c>
      <c r="C1462" t="s">
        <v>769</v>
      </c>
      <c r="D1462" t="s">
        <v>3428</v>
      </c>
      <c r="E1462" s="52" t="s">
        <v>16</v>
      </c>
      <c r="F1462" t="s">
        <v>2090</v>
      </c>
      <c r="G1462" s="62">
        <v>45973</v>
      </c>
      <c r="H1462" s="62">
        <v>45930</v>
      </c>
      <c r="I1462">
        <v>43</v>
      </c>
      <c r="J1462" t="s">
        <v>18</v>
      </c>
      <c r="K1462" t="s">
        <v>238</v>
      </c>
      <c r="L1462" s="67">
        <v>46933020</v>
      </c>
      <c r="M1462" t="s">
        <v>2219</v>
      </c>
      <c r="N1462">
        <v>45900</v>
      </c>
      <c r="O1462" t="s">
        <v>238</v>
      </c>
    </row>
    <row r="1463" spans="2:15">
      <c r="B1463">
        <v>101493</v>
      </c>
      <c r="C1463" t="s">
        <v>769</v>
      </c>
      <c r="D1463" t="s">
        <v>3429</v>
      </c>
      <c r="E1463" s="52" t="s">
        <v>16</v>
      </c>
      <c r="F1463" t="s">
        <v>2090</v>
      </c>
      <c r="G1463" s="62">
        <v>45973</v>
      </c>
      <c r="H1463" s="62">
        <v>45930</v>
      </c>
      <c r="I1463">
        <v>43</v>
      </c>
      <c r="J1463" t="s">
        <v>18</v>
      </c>
      <c r="K1463" t="s">
        <v>671</v>
      </c>
      <c r="L1463" s="67">
        <v>114701961</v>
      </c>
      <c r="M1463" t="s">
        <v>1853</v>
      </c>
      <c r="N1463">
        <v>45900</v>
      </c>
      <c r="O1463" t="s">
        <v>671</v>
      </c>
    </row>
    <row r="1464" spans="2:15">
      <c r="B1464">
        <v>101398</v>
      </c>
      <c r="C1464" t="s">
        <v>413</v>
      </c>
      <c r="D1464" t="s">
        <v>3430</v>
      </c>
      <c r="E1464" s="52" t="s">
        <v>117</v>
      </c>
      <c r="F1464" t="s">
        <v>3431</v>
      </c>
      <c r="G1464" s="62">
        <v>45973</v>
      </c>
      <c r="H1464" s="62">
        <v>45807</v>
      </c>
      <c r="I1464">
        <v>166</v>
      </c>
      <c r="J1464" t="s">
        <v>18</v>
      </c>
      <c r="K1464" t="s">
        <v>1510</v>
      </c>
      <c r="L1464" s="67">
        <v>2031061622</v>
      </c>
      <c r="M1464" t="s">
        <v>3432</v>
      </c>
      <c r="N1464">
        <v>45777</v>
      </c>
      <c r="O1464" t="s">
        <v>1510</v>
      </c>
    </row>
    <row r="1465" spans="2:15">
      <c r="B1465">
        <v>100002</v>
      </c>
      <c r="C1465" t="s">
        <v>247</v>
      </c>
      <c r="D1465" t="s">
        <v>3433</v>
      </c>
      <c r="E1465" s="52" t="s">
        <v>16</v>
      </c>
      <c r="F1465" t="s">
        <v>2090</v>
      </c>
      <c r="G1465" s="62">
        <v>45974</v>
      </c>
      <c r="H1465" s="62">
        <v>45899</v>
      </c>
      <c r="I1465">
        <v>75</v>
      </c>
      <c r="J1465" t="s">
        <v>18</v>
      </c>
      <c r="K1465" t="s">
        <v>3132</v>
      </c>
      <c r="L1465" s="67">
        <v>192960</v>
      </c>
      <c r="M1465" t="s">
        <v>3434</v>
      </c>
      <c r="N1465">
        <v>45869</v>
      </c>
      <c r="O1465" t="s">
        <v>3132</v>
      </c>
    </row>
    <row r="1466" spans="2:15">
      <c r="B1466">
        <v>100002</v>
      </c>
      <c r="C1466" t="s">
        <v>247</v>
      </c>
      <c r="D1466" t="s">
        <v>3435</v>
      </c>
      <c r="E1466" s="52" t="s">
        <v>16</v>
      </c>
      <c r="F1466" t="s">
        <v>2090</v>
      </c>
      <c r="G1466" s="62">
        <v>45974</v>
      </c>
      <c r="H1466" s="62">
        <v>45899</v>
      </c>
      <c r="I1466">
        <v>75</v>
      </c>
      <c r="J1466" t="s">
        <v>18</v>
      </c>
      <c r="K1466" t="s">
        <v>56</v>
      </c>
      <c r="L1466" s="67">
        <v>283583</v>
      </c>
      <c r="M1466" t="s">
        <v>3436</v>
      </c>
      <c r="N1466">
        <v>45869</v>
      </c>
      <c r="O1466" t="s">
        <v>56</v>
      </c>
    </row>
    <row r="1467" spans="2:15">
      <c r="B1467">
        <v>100002</v>
      </c>
      <c r="C1467" t="s">
        <v>247</v>
      </c>
      <c r="D1467" t="s">
        <v>3437</v>
      </c>
      <c r="E1467" t="s">
        <v>16</v>
      </c>
      <c r="F1467" t="s">
        <v>2090</v>
      </c>
      <c r="G1467" s="56">
        <v>45974</v>
      </c>
      <c r="H1467" s="56">
        <v>45899</v>
      </c>
      <c r="I1467" s="57">
        <v>75</v>
      </c>
      <c r="J1467" t="s">
        <v>18</v>
      </c>
      <c r="K1467" t="s">
        <v>575</v>
      </c>
      <c r="L1467" s="70">
        <v>500760</v>
      </c>
      <c r="M1467" t="s">
        <v>2681</v>
      </c>
      <c r="N1467" s="56">
        <v>45869</v>
      </c>
      <c r="O1467" t="s">
        <v>575</v>
      </c>
    </row>
    <row r="1468" spans="2:15">
      <c r="B1468">
        <v>100002</v>
      </c>
      <c r="C1468" t="s">
        <v>247</v>
      </c>
      <c r="D1468" t="s">
        <v>3438</v>
      </c>
      <c r="E1468" s="52" t="s">
        <v>16</v>
      </c>
      <c r="F1468" t="s">
        <v>2090</v>
      </c>
      <c r="G1468" s="62">
        <v>45974</v>
      </c>
      <c r="H1468" s="62">
        <v>45899</v>
      </c>
      <c r="I1468">
        <v>75</v>
      </c>
      <c r="J1468" t="s">
        <v>18</v>
      </c>
      <c r="K1468" t="s">
        <v>3439</v>
      </c>
      <c r="L1468" s="67">
        <v>4979224</v>
      </c>
      <c r="M1468" t="s">
        <v>3440</v>
      </c>
      <c r="N1468">
        <v>45869</v>
      </c>
      <c r="O1468" t="s">
        <v>3439</v>
      </c>
    </row>
    <row r="1469" spans="2:15">
      <c r="B1469">
        <v>100797</v>
      </c>
      <c r="C1469" t="s">
        <v>70</v>
      </c>
      <c r="D1469" t="s">
        <v>3441</v>
      </c>
      <c r="E1469" s="52" t="s">
        <v>16</v>
      </c>
      <c r="F1469" t="s">
        <v>2090</v>
      </c>
      <c r="G1469" s="62">
        <v>45974</v>
      </c>
      <c r="H1469" s="62">
        <v>45960</v>
      </c>
      <c r="I1469">
        <v>14</v>
      </c>
      <c r="J1469" t="s">
        <v>18</v>
      </c>
      <c r="K1469" t="s">
        <v>3442</v>
      </c>
      <c r="L1469" s="67">
        <v>19862279</v>
      </c>
      <c r="M1469" t="s">
        <v>3443</v>
      </c>
      <c r="N1469">
        <v>45930</v>
      </c>
      <c r="O1469" t="s">
        <v>3442</v>
      </c>
    </row>
    <row r="1470" spans="2:15">
      <c r="B1470">
        <v>101398</v>
      </c>
      <c r="C1470" t="s">
        <v>413</v>
      </c>
      <c r="D1470" t="s">
        <v>3444</v>
      </c>
      <c r="E1470" s="52" t="s">
        <v>117</v>
      </c>
      <c r="F1470" t="s">
        <v>3445</v>
      </c>
      <c r="G1470" s="62">
        <v>45974</v>
      </c>
      <c r="H1470" s="62">
        <v>45807</v>
      </c>
      <c r="I1470">
        <v>135</v>
      </c>
      <c r="J1470" t="s">
        <v>18</v>
      </c>
      <c r="K1470" t="s">
        <v>3446</v>
      </c>
      <c r="L1470" s="67">
        <v>1901341500</v>
      </c>
      <c r="M1470" t="s">
        <v>3445</v>
      </c>
      <c r="N1470">
        <v>45777</v>
      </c>
      <c r="O1470" t="s">
        <v>3446</v>
      </c>
    </row>
    <row r="1471" spans="2:15">
      <c r="B1471">
        <v>101398</v>
      </c>
      <c r="C1471" t="s">
        <v>413</v>
      </c>
      <c r="D1471" t="s">
        <v>3447</v>
      </c>
      <c r="E1471" s="52" t="s">
        <v>117</v>
      </c>
      <c r="F1471" t="s">
        <v>3448</v>
      </c>
      <c r="G1471" s="62">
        <v>45974</v>
      </c>
      <c r="H1471" s="62">
        <v>45807</v>
      </c>
      <c r="I1471">
        <v>135</v>
      </c>
      <c r="J1471" t="s">
        <v>18</v>
      </c>
      <c r="K1471" t="s">
        <v>2823</v>
      </c>
      <c r="L1471" s="67">
        <v>2160770220</v>
      </c>
      <c r="M1471" t="s">
        <v>3445</v>
      </c>
      <c r="N1471">
        <v>45777</v>
      </c>
      <c r="O1471" t="s">
        <v>2823</v>
      </c>
    </row>
    <row r="1472" spans="2:15">
      <c r="B1472">
        <v>100137</v>
      </c>
      <c r="C1472" t="s">
        <v>33</v>
      </c>
      <c r="D1472" t="s">
        <v>3449</v>
      </c>
      <c r="E1472" t="s">
        <v>35</v>
      </c>
      <c r="F1472" t="s">
        <v>2531</v>
      </c>
      <c r="G1472" s="56">
        <v>45974</v>
      </c>
      <c r="H1472" s="56">
        <v>46002</v>
      </c>
      <c r="I1472" s="57">
        <v>-28</v>
      </c>
      <c r="J1472" t="s">
        <v>18</v>
      </c>
      <c r="K1472" t="s">
        <v>3421</v>
      </c>
      <c r="L1472" s="70">
        <v>10000000000</v>
      </c>
      <c r="M1472" t="s">
        <v>2654</v>
      </c>
      <c r="N1472" s="56">
        <v>46002</v>
      </c>
      <c r="O1472" t="s">
        <v>39</v>
      </c>
    </row>
    <row r="1473" spans="2:15">
      <c r="B1473">
        <v>101284</v>
      </c>
      <c r="C1473" t="s">
        <v>669</v>
      </c>
      <c r="D1473" t="s">
        <v>3450</v>
      </c>
      <c r="E1473" s="52" t="s">
        <v>16</v>
      </c>
      <c r="F1473" t="s">
        <v>2090</v>
      </c>
      <c r="G1473" s="62">
        <v>45975</v>
      </c>
      <c r="H1473" s="62">
        <v>45960</v>
      </c>
      <c r="I1473">
        <v>15</v>
      </c>
      <c r="J1473" t="s">
        <v>18</v>
      </c>
      <c r="K1473" t="s">
        <v>1889</v>
      </c>
      <c r="L1473" s="67">
        <v>348915</v>
      </c>
      <c r="M1473" t="s">
        <v>3451</v>
      </c>
      <c r="N1473">
        <v>45930</v>
      </c>
      <c r="O1473" t="s">
        <v>1889</v>
      </c>
    </row>
    <row r="1474" spans="2:15">
      <c r="B1474">
        <v>101284</v>
      </c>
      <c r="C1474" t="s">
        <v>669</v>
      </c>
      <c r="D1474" t="s">
        <v>3452</v>
      </c>
      <c r="E1474" s="52" t="s">
        <v>16</v>
      </c>
      <c r="F1474" t="s">
        <v>2090</v>
      </c>
      <c r="G1474" s="62">
        <v>45975</v>
      </c>
      <c r="H1474" s="62">
        <v>45930</v>
      </c>
      <c r="I1474">
        <v>45</v>
      </c>
      <c r="J1474" t="s">
        <v>18</v>
      </c>
      <c r="K1474" t="s">
        <v>562</v>
      </c>
      <c r="L1474" s="67">
        <v>348915</v>
      </c>
      <c r="M1474" t="s">
        <v>3453</v>
      </c>
      <c r="N1474">
        <v>45900</v>
      </c>
      <c r="O1474" t="s">
        <v>562</v>
      </c>
    </row>
    <row r="1475" spans="2:15">
      <c r="B1475">
        <v>101284</v>
      </c>
      <c r="C1475" t="s">
        <v>669</v>
      </c>
      <c r="D1475" t="s">
        <v>3454</v>
      </c>
      <c r="E1475" s="52" t="s">
        <v>16</v>
      </c>
      <c r="F1475" t="s">
        <v>2090</v>
      </c>
      <c r="G1475" s="62">
        <v>45975</v>
      </c>
      <c r="H1475" s="62">
        <v>45930</v>
      </c>
      <c r="I1475">
        <v>45</v>
      </c>
      <c r="J1475" t="s">
        <v>18</v>
      </c>
      <c r="K1475" t="s">
        <v>250</v>
      </c>
      <c r="L1475" s="67">
        <v>905881</v>
      </c>
      <c r="M1475" t="s">
        <v>3455</v>
      </c>
      <c r="N1475">
        <v>45900</v>
      </c>
      <c r="O1475" t="s">
        <v>250</v>
      </c>
    </row>
    <row r="1476" spans="2:15">
      <c r="B1476">
        <v>101691</v>
      </c>
      <c r="C1476" t="s">
        <v>95</v>
      </c>
      <c r="D1476" t="s">
        <v>3456</v>
      </c>
      <c r="E1476" s="52" t="s">
        <v>16</v>
      </c>
      <c r="F1476" t="s">
        <v>2090</v>
      </c>
      <c r="G1476" s="62">
        <v>45975</v>
      </c>
      <c r="H1476" s="62">
        <v>45991</v>
      </c>
      <c r="I1476">
        <v>-16</v>
      </c>
      <c r="J1476" t="s">
        <v>18</v>
      </c>
      <c r="K1476" t="s">
        <v>3457</v>
      </c>
      <c r="L1476" s="67">
        <v>5977017</v>
      </c>
      <c r="M1476" t="s">
        <v>2406</v>
      </c>
      <c r="N1476">
        <v>45961</v>
      </c>
      <c r="O1476" t="s">
        <v>3457</v>
      </c>
    </row>
    <row r="1477" spans="2:15">
      <c r="B1477">
        <v>100590</v>
      </c>
      <c r="C1477" t="s">
        <v>406</v>
      </c>
      <c r="D1477" t="s">
        <v>3458</v>
      </c>
      <c r="E1477" s="52" t="s">
        <v>16</v>
      </c>
      <c r="F1477" t="s">
        <v>2090</v>
      </c>
      <c r="G1477" s="62">
        <v>45975</v>
      </c>
      <c r="H1477" s="62">
        <v>45960</v>
      </c>
      <c r="I1477">
        <v>15</v>
      </c>
      <c r="J1477" t="s">
        <v>18</v>
      </c>
      <c r="K1477" t="s">
        <v>3134</v>
      </c>
      <c r="L1477" s="67">
        <v>6522018</v>
      </c>
      <c r="M1477" t="s">
        <v>3459</v>
      </c>
      <c r="N1477">
        <v>45930</v>
      </c>
      <c r="O1477" t="s">
        <v>3134</v>
      </c>
    </row>
    <row r="1478" spans="2:15">
      <c r="B1478">
        <v>101284</v>
      </c>
      <c r="C1478" t="s">
        <v>669</v>
      </c>
      <c r="D1478" t="s">
        <v>3460</v>
      </c>
      <c r="E1478" s="52" t="s">
        <v>16</v>
      </c>
      <c r="F1478" t="s">
        <v>2090</v>
      </c>
      <c r="G1478" s="62">
        <v>45975</v>
      </c>
      <c r="H1478" s="62">
        <v>45899</v>
      </c>
      <c r="I1478">
        <v>76</v>
      </c>
      <c r="J1478" t="s">
        <v>18</v>
      </c>
      <c r="K1478" t="s">
        <v>3461</v>
      </c>
      <c r="L1478" s="67">
        <v>20114033</v>
      </c>
      <c r="M1478" t="s">
        <v>3462</v>
      </c>
      <c r="N1478">
        <v>45869</v>
      </c>
      <c r="O1478" t="s">
        <v>3461</v>
      </c>
    </row>
    <row r="1479" spans="2:15">
      <c r="B1479">
        <v>101284</v>
      </c>
      <c r="C1479" t="s">
        <v>669</v>
      </c>
      <c r="D1479" t="s">
        <v>37</v>
      </c>
      <c r="E1479" s="52" t="s">
        <v>16</v>
      </c>
      <c r="F1479" t="s">
        <v>2090</v>
      </c>
      <c r="G1479" s="62">
        <v>45975</v>
      </c>
      <c r="H1479" s="62">
        <v>45899</v>
      </c>
      <c r="I1479">
        <v>76</v>
      </c>
      <c r="J1479" t="s">
        <v>18</v>
      </c>
      <c r="K1479" t="s">
        <v>3463</v>
      </c>
      <c r="L1479" s="67">
        <v>48406800</v>
      </c>
      <c r="M1479" t="s">
        <v>2681</v>
      </c>
      <c r="N1479">
        <v>45869</v>
      </c>
      <c r="O1479" t="s">
        <v>3463</v>
      </c>
    </row>
    <row r="1480" spans="2:15">
      <c r="B1480">
        <v>100622</v>
      </c>
      <c r="C1480" t="s">
        <v>240</v>
      </c>
      <c r="D1480" t="s">
        <v>3464</v>
      </c>
      <c r="E1480" s="52" t="s">
        <v>16</v>
      </c>
      <c r="F1480" t="s">
        <v>2090</v>
      </c>
      <c r="G1480" s="62">
        <v>45978</v>
      </c>
      <c r="H1480" s="62">
        <v>45930</v>
      </c>
      <c r="I1480">
        <v>48</v>
      </c>
      <c r="J1480" t="s">
        <v>18</v>
      </c>
      <c r="K1480" t="s">
        <v>3465</v>
      </c>
      <c r="L1480" s="67">
        <v>4970691</v>
      </c>
      <c r="M1480" t="s">
        <v>2099</v>
      </c>
      <c r="N1480">
        <v>45900</v>
      </c>
      <c r="O1480" t="s">
        <v>3465</v>
      </c>
    </row>
    <row r="1481" spans="2:15">
      <c r="B1481">
        <v>101525</v>
      </c>
      <c r="C1481" t="s">
        <v>2850</v>
      </c>
      <c r="D1481" t="s">
        <v>3466</v>
      </c>
      <c r="E1481" s="52" t="s">
        <v>117</v>
      </c>
      <c r="F1481" t="s">
        <v>3467</v>
      </c>
      <c r="G1481" s="62">
        <v>45979</v>
      </c>
      <c r="H1481" s="62">
        <v>45960</v>
      </c>
      <c r="I1481">
        <v>-31</v>
      </c>
      <c r="J1481" t="s">
        <v>18</v>
      </c>
      <c r="K1481" t="s">
        <v>2602</v>
      </c>
      <c r="L1481" s="67">
        <v>1431900</v>
      </c>
      <c r="M1481" t="s">
        <v>3468</v>
      </c>
      <c r="N1481">
        <v>45930</v>
      </c>
      <c r="O1481" t="s">
        <v>2602</v>
      </c>
    </row>
    <row r="1482" spans="2:15">
      <c r="B1482">
        <v>100009</v>
      </c>
      <c r="C1482" t="s">
        <v>48</v>
      </c>
      <c r="D1482" t="s">
        <v>3469</v>
      </c>
      <c r="E1482" t="s">
        <v>16</v>
      </c>
      <c r="F1482" t="s">
        <v>2090</v>
      </c>
      <c r="G1482" s="56">
        <v>45979</v>
      </c>
      <c r="H1482" s="56">
        <v>45991</v>
      </c>
      <c r="I1482" s="57">
        <v>-12</v>
      </c>
      <c r="J1482" t="s">
        <v>18</v>
      </c>
      <c r="K1482" t="s">
        <v>2615</v>
      </c>
      <c r="L1482" s="70">
        <v>14728738</v>
      </c>
      <c r="M1482" t="s">
        <v>3470</v>
      </c>
      <c r="N1482" s="56">
        <v>45961</v>
      </c>
      <c r="O1482" t="s">
        <v>2615</v>
      </c>
    </row>
    <row r="1483" spans="2:15">
      <c r="B1483">
        <v>100144</v>
      </c>
      <c r="C1483" t="s">
        <v>108</v>
      </c>
      <c r="D1483" t="s">
        <v>3471</v>
      </c>
      <c r="E1483" t="s">
        <v>117</v>
      </c>
      <c r="F1483" t="s">
        <v>191</v>
      </c>
      <c r="G1483" s="56">
        <v>45979</v>
      </c>
      <c r="H1483" s="56">
        <v>45678</v>
      </c>
      <c r="I1483" s="57">
        <v>297</v>
      </c>
      <c r="J1483" t="s">
        <v>18</v>
      </c>
      <c r="K1483" t="s">
        <v>189</v>
      </c>
      <c r="L1483" s="70">
        <v>30553200</v>
      </c>
      <c r="M1483" t="s">
        <v>191</v>
      </c>
      <c r="N1483" s="56">
        <v>45678</v>
      </c>
      <c r="O1483" t="s">
        <v>190</v>
      </c>
    </row>
    <row r="1484" spans="2:15">
      <c r="B1484">
        <v>100126</v>
      </c>
      <c r="C1484" t="s">
        <v>103</v>
      </c>
      <c r="D1484" t="s">
        <v>3472</v>
      </c>
      <c r="E1484" s="52" t="s">
        <v>117</v>
      </c>
      <c r="F1484" t="s">
        <v>2144</v>
      </c>
      <c r="G1484" s="62">
        <v>45979</v>
      </c>
      <c r="H1484" s="62">
        <v>45746</v>
      </c>
      <c r="I1484">
        <v>229</v>
      </c>
      <c r="J1484" t="s">
        <v>18</v>
      </c>
      <c r="K1484" t="s">
        <v>651</v>
      </c>
      <c r="L1484" s="67">
        <v>111786912</v>
      </c>
      <c r="M1484" t="s">
        <v>2144</v>
      </c>
      <c r="N1484">
        <v>45716</v>
      </c>
      <c r="O1484" t="s">
        <v>651</v>
      </c>
    </row>
    <row r="1485" spans="2:15">
      <c r="B1485">
        <v>100011</v>
      </c>
      <c r="C1485" t="s">
        <v>328</v>
      </c>
      <c r="D1485" t="s">
        <v>3473</v>
      </c>
      <c r="E1485" t="s">
        <v>117</v>
      </c>
      <c r="F1485" t="s">
        <v>3474</v>
      </c>
      <c r="G1485" s="56">
        <v>45980</v>
      </c>
      <c r="H1485" s="56">
        <v>44279</v>
      </c>
      <c r="I1485" s="57">
        <v>1700</v>
      </c>
      <c r="J1485" t="s">
        <v>18</v>
      </c>
      <c r="K1485" t="s">
        <v>884</v>
      </c>
      <c r="L1485" s="70">
        <v>36450000</v>
      </c>
      <c r="M1485" t="s">
        <v>3475</v>
      </c>
      <c r="N1485" s="56">
        <v>44249</v>
      </c>
      <c r="O1485" t="s">
        <v>884</v>
      </c>
    </row>
    <row r="1486" spans="2:15">
      <c r="B1486">
        <v>100011</v>
      </c>
      <c r="C1486" t="s">
        <v>328</v>
      </c>
      <c r="D1486" t="s">
        <v>3473</v>
      </c>
      <c r="E1486" t="s">
        <v>117</v>
      </c>
      <c r="F1486" t="s">
        <v>3474</v>
      </c>
      <c r="G1486" s="56">
        <v>45980</v>
      </c>
      <c r="H1486" s="56">
        <v>44311</v>
      </c>
      <c r="I1486" s="57">
        <v>1668</v>
      </c>
      <c r="J1486" t="s">
        <v>18</v>
      </c>
      <c r="K1486" t="s">
        <v>1129</v>
      </c>
      <c r="L1486" s="70">
        <v>43740000</v>
      </c>
      <c r="M1486" t="s">
        <v>3476</v>
      </c>
      <c r="N1486" s="56">
        <v>44281</v>
      </c>
      <c r="O1486" t="s">
        <v>1129</v>
      </c>
    </row>
    <row r="1487" spans="2:15">
      <c r="B1487">
        <v>100011</v>
      </c>
      <c r="C1487" t="s">
        <v>328</v>
      </c>
      <c r="D1487" t="s">
        <v>3473</v>
      </c>
      <c r="E1487" t="s">
        <v>117</v>
      </c>
      <c r="F1487" t="s">
        <v>3474</v>
      </c>
      <c r="G1487" s="56">
        <v>45980</v>
      </c>
      <c r="H1487" s="56">
        <v>44094</v>
      </c>
      <c r="I1487" s="57">
        <v>1885</v>
      </c>
      <c r="J1487" t="s">
        <v>18</v>
      </c>
      <c r="K1487" t="s">
        <v>3477</v>
      </c>
      <c r="L1487" s="70">
        <v>44550000</v>
      </c>
      <c r="M1487" t="s">
        <v>3478</v>
      </c>
      <c r="N1487" s="56">
        <v>44064</v>
      </c>
      <c r="O1487" t="s">
        <v>3477</v>
      </c>
    </row>
    <row r="1488" spans="2:15">
      <c r="B1488">
        <v>100137</v>
      </c>
      <c r="C1488" t="s">
        <v>33</v>
      </c>
      <c r="D1488" t="s">
        <v>3479</v>
      </c>
      <c r="E1488" t="s">
        <v>35</v>
      </c>
      <c r="F1488" t="s">
        <v>2531</v>
      </c>
      <c r="G1488" s="56">
        <v>45980</v>
      </c>
      <c r="H1488" s="56">
        <v>45974</v>
      </c>
      <c r="I1488" s="57">
        <v>6</v>
      </c>
      <c r="J1488" t="s">
        <v>18</v>
      </c>
      <c r="K1488" t="s">
        <v>3449</v>
      </c>
      <c r="L1488" s="70">
        <v>10000000000</v>
      </c>
      <c r="M1488" t="s">
        <v>2654</v>
      </c>
      <c r="N1488" s="56">
        <v>45974</v>
      </c>
      <c r="O1488" t="s">
        <v>39</v>
      </c>
    </row>
    <row r="1489" spans="2:15">
      <c r="B1489">
        <v>100011</v>
      </c>
      <c r="C1489" t="s">
        <v>328</v>
      </c>
      <c r="D1489" t="s">
        <v>3480</v>
      </c>
      <c r="E1489" t="s">
        <v>117</v>
      </c>
      <c r="F1489" t="s">
        <v>3481</v>
      </c>
      <c r="G1489" s="56">
        <v>45981</v>
      </c>
      <c r="H1489" s="56">
        <v>45626</v>
      </c>
      <c r="I1489" s="57">
        <v>353</v>
      </c>
      <c r="J1489" t="s">
        <v>18</v>
      </c>
      <c r="K1489" t="s">
        <v>2388</v>
      </c>
      <c r="L1489" s="70">
        <v>12898040</v>
      </c>
      <c r="M1489" t="s">
        <v>3482</v>
      </c>
      <c r="N1489" s="56">
        <v>45596</v>
      </c>
      <c r="O1489" t="s">
        <v>2388</v>
      </c>
    </row>
    <row r="1490" spans="2:15">
      <c r="B1490">
        <v>100011</v>
      </c>
      <c r="C1490" t="s">
        <v>328</v>
      </c>
      <c r="D1490" t="s">
        <v>3480</v>
      </c>
      <c r="E1490" t="s">
        <v>117</v>
      </c>
      <c r="F1490" t="s">
        <v>3481</v>
      </c>
      <c r="G1490" s="56">
        <v>45981</v>
      </c>
      <c r="H1490" s="56">
        <v>45595</v>
      </c>
      <c r="I1490" s="57">
        <v>384</v>
      </c>
      <c r="J1490" t="s">
        <v>18</v>
      </c>
      <c r="K1490" t="s">
        <v>2529</v>
      </c>
      <c r="L1490" s="70">
        <v>12899051</v>
      </c>
      <c r="M1490" t="s">
        <v>3483</v>
      </c>
      <c r="N1490" s="56">
        <v>45565</v>
      </c>
      <c r="O1490" t="s">
        <v>2529</v>
      </c>
    </row>
    <row r="1491" spans="2:15">
      <c r="B1491">
        <v>100011</v>
      </c>
      <c r="C1491" t="s">
        <v>328</v>
      </c>
      <c r="D1491" t="s">
        <v>3480</v>
      </c>
      <c r="E1491" t="s">
        <v>117</v>
      </c>
      <c r="F1491" t="s">
        <v>3481</v>
      </c>
      <c r="G1491" s="56">
        <v>45981</v>
      </c>
      <c r="H1491" s="56">
        <v>45656</v>
      </c>
      <c r="I1491" s="57">
        <v>323</v>
      </c>
      <c r="J1491" t="s">
        <v>18</v>
      </c>
      <c r="K1491" t="s">
        <v>2938</v>
      </c>
      <c r="L1491" s="70">
        <v>14733225</v>
      </c>
      <c r="M1491" t="s">
        <v>3484</v>
      </c>
      <c r="N1491" s="56">
        <v>45626</v>
      </c>
      <c r="O1491" t="s">
        <v>2938</v>
      </c>
    </row>
    <row r="1492" spans="2:15">
      <c r="B1492">
        <v>100011</v>
      </c>
      <c r="C1492" t="s">
        <v>328</v>
      </c>
      <c r="D1492" t="s">
        <v>3480</v>
      </c>
      <c r="E1492" t="s">
        <v>117</v>
      </c>
      <c r="F1492" t="s">
        <v>3481</v>
      </c>
      <c r="G1492" s="56">
        <v>45981</v>
      </c>
      <c r="H1492" s="56">
        <v>45503</v>
      </c>
      <c r="I1492" s="57">
        <v>476</v>
      </c>
      <c r="J1492" t="s">
        <v>18</v>
      </c>
      <c r="K1492" t="s">
        <v>978</v>
      </c>
      <c r="L1492" s="70">
        <v>16292460</v>
      </c>
      <c r="M1492" t="s">
        <v>3485</v>
      </c>
      <c r="N1492" s="56">
        <v>45473</v>
      </c>
      <c r="O1492" t="s">
        <v>978</v>
      </c>
    </row>
    <row r="1493" spans="2:15">
      <c r="B1493">
        <v>100011</v>
      </c>
      <c r="C1493" t="s">
        <v>328</v>
      </c>
      <c r="D1493" t="s">
        <v>3480</v>
      </c>
      <c r="E1493" t="s">
        <v>117</v>
      </c>
      <c r="F1493" t="s">
        <v>3481</v>
      </c>
      <c r="G1493" s="56">
        <v>45981</v>
      </c>
      <c r="H1493" s="56">
        <v>44803</v>
      </c>
      <c r="I1493" s="57">
        <v>1176</v>
      </c>
      <c r="J1493" t="s">
        <v>18</v>
      </c>
      <c r="K1493" t="s">
        <v>2938</v>
      </c>
      <c r="L1493" s="70">
        <v>37711666</v>
      </c>
      <c r="M1493" t="s">
        <v>3486</v>
      </c>
      <c r="N1493" s="56">
        <v>44773</v>
      </c>
      <c r="O1493" t="s">
        <v>2938</v>
      </c>
    </row>
    <row r="1494" spans="2:15">
      <c r="B1494">
        <v>101118</v>
      </c>
      <c r="C1494" t="s">
        <v>652</v>
      </c>
      <c r="D1494" t="s">
        <v>3487</v>
      </c>
      <c r="E1494" s="52" t="s">
        <v>16</v>
      </c>
      <c r="F1494" t="s">
        <v>2090</v>
      </c>
      <c r="G1494" s="62">
        <v>45982</v>
      </c>
      <c r="H1494" s="62">
        <v>45991</v>
      </c>
      <c r="I1494">
        <v>-9</v>
      </c>
      <c r="J1494" t="s">
        <v>18</v>
      </c>
      <c r="K1494" t="s">
        <v>3488</v>
      </c>
      <c r="L1494" s="67">
        <v>69561369</v>
      </c>
      <c r="M1494" t="s">
        <v>2200</v>
      </c>
      <c r="N1494">
        <v>45961</v>
      </c>
      <c r="O1494" t="s">
        <v>3488</v>
      </c>
    </row>
    <row r="1495" spans="2:15">
      <c r="B1495">
        <v>100011</v>
      </c>
      <c r="C1495" t="s">
        <v>328</v>
      </c>
      <c r="D1495" t="s">
        <v>3489</v>
      </c>
      <c r="E1495"/>
      <c r="G1495" s="56">
        <v>45985</v>
      </c>
      <c r="H1495" s="56">
        <v>45687</v>
      </c>
      <c r="I1495" s="57">
        <v>298</v>
      </c>
      <c r="J1495" t="s">
        <v>18</v>
      </c>
      <c r="K1495" t="s">
        <v>389</v>
      </c>
      <c r="L1495" s="70">
        <v>335497</v>
      </c>
      <c r="M1495" t="s">
        <v>3490</v>
      </c>
      <c r="N1495" s="56">
        <v>45687</v>
      </c>
      <c r="O1495" t="s">
        <v>391</v>
      </c>
    </row>
    <row r="1496" spans="2:15">
      <c r="B1496">
        <v>100011</v>
      </c>
      <c r="C1496" t="s">
        <v>328</v>
      </c>
      <c r="D1496" t="s">
        <v>3491</v>
      </c>
      <c r="E1496"/>
      <c r="G1496" s="56">
        <v>45985</v>
      </c>
      <c r="H1496" s="56">
        <v>45687</v>
      </c>
      <c r="I1496" s="57">
        <v>298</v>
      </c>
      <c r="J1496" t="s">
        <v>18</v>
      </c>
      <c r="K1496" t="s">
        <v>398</v>
      </c>
      <c r="L1496" s="70">
        <v>518891</v>
      </c>
      <c r="M1496" t="s">
        <v>3492</v>
      </c>
      <c r="N1496" s="56">
        <v>45687</v>
      </c>
      <c r="O1496" t="s">
        <v>400</v>
      </c>
    </row>
    <row r="1497" spans="2:15">
      <c r="B1497">
        <v>100011</v>
      </c>
      <c r="C1497" t="s">
        <v>328</v>
      </c>
      <c r="D1497" t="s">
        <v>3491</v>
      </c>
      <c r="E1497"/>
      <c r="G1497" s="56">
        <v>45985</v>
      </c>
      <c r="H1497" s="56">
        <v>45687</v>
      </c>
      <c r="I1497" s="57">
        <v>298</v>
      </c>
      <c r="J1497" t="s">
        <v>18</v>
      </c>
      <c r="K1497" t="s">
        <v>416</v>
      </c>
      <c r="L1497" s="70">
        <v>881843</v>
      </c>
      <c r="M1497" t="s">
        <v>3493</v>
      </c>
      <c r="N1497" s="56">
        <v>45687</v>
      </c>
      <c r="O1497" t="s">
        <v>417</v>
      </c>
    </row>
    <row r="1498" spans="2:15">
      <c r="B1498">
        <v>100011</v>
      </c>
      <c r="C1498" t="s">
        <v>328</v>
      </c>
      <c r="D1498" t="s">
        <v>3491</v>
      </c>
      <c r="E1498"/>
      <c r="G1498" s="56">
        <v>45985</v>
      </c>
      <c r="H1498" s="56">
        <v>45687</v>
      </c>
      <c r="I1498" s="57">
        <v>298</v>
      </c>
      <c r="J1498" t="s">
        <v>18</v>
      </c>
      <c r="K1498" t="s">
        <v>419</v>
      </c>
      <c r="L1498" s="70">
        <v>887093</v>
      </c>
      <c r="M1498" t="s">
        <v>3492</v>
      </c>
      <c r="N1498" s="56">
        <v>45687</v>
      </c>
      <c r="O1498" t="s">
        <v>420</v>
      </c>
    </row>
    <row r="1499" spans="2:15">
      <c r="B1499">
        <v>100011</v>
      </c>
      <c r="C1499" t="s">
        <v>328</v>
      </c>
      <c r="D1499" t="s">
        <v>3491</v>
      </c>
      <c r="E1499"/>
      <c r="G1499" s="56">
        <v>45985</v>
      </c>
      <c r="H1499" s="56">
        <v>45687</v>
      </c>
      <c r="I1499" s="57">
        <v>298</v>
      </c>
      <c r="J1499" t="s">
        <v>18</v>
      </c>
      <c r="K1499" t="s">
        <v>422</v>
      </c>
      <c r="L1499" s="70">
        <v>890593</v>
      </c>
      <c r="M1499" t="s">
        <v>3492</v>
      </c>
      <c r="N1499" s="56">
        <v>45687</v>
      </c>
      <c r="O1499" t="s">
        <v>336</v>
      </c>
    </row>
    <row r="1500" spans="2:15">
      <c r="B1500">
        <v>100011</v>
      </c>
      <c r="C1500" t="s">
        <v>328</v>
      </c>
      <c r="D1500" t="s">
        <v>3491</v>
      </c>
      <c r="E1500"/>
      <c r="G1500" s="56">
        <v>45985</v>
      </c>
      <c r="H1500" s="56">
        <v>45687</v>
      </c>
      <c r="I1500" s="57">
        <v>298</v>
      </c>
      <c r="J1500" t="s">
        <v>18</v>
      </c>
      <c r="K1500" t="s">
        <v>424</v>
      </c>
      <c r="L1500" s="70">
        <v>903694</v>
      </c>
      <c r="M1500" t="s">
        <v>3494</v>
      </c>
      <c r="N1500" s="56">
        <v>45687</v>
      </c>
      <c r="O1500" t="s">
        <v>426</v>
      </c>
    </row>
    <row r="1501" spans="2:15">
      <c r="B1501">
        <v>100142</v>
      </c>
      <c r="C1501" t="s">
        <v>370</v>
      </c>
      <c r="D1501" t="s">
        <v>3495</v>
      </c>
      <c r="E1501" s="52" t="s">
        <v>117</v>
      </c>
      <c r="F1501" t="s">
        <v>3496</v>
      </c>
      <c r="G1501" s="62">
        <v>45985</v>
      </c>
      <c r="H1501" s="62">
        <v>45992</v>
      </c>
      <c r="I1501">
        <v>-10</v>
      </c>
      <c r="J1501" t="s">
        <v>18</v>
      </c>
      <c r="K1501" t="s">
        <v>220</v>
      </c>
      <c r="L1501" s="67">
        <v>1839472</v>
      </c>
      <c r="M1501" t="s">
        <v>3496</v>
      </c>
      <c r="N1501">
        <v>45962</v>
      </c>
      <c r="O1501" t="s">
        <v>220</v>
      </c>
    </row>
    <row r="1502" spans="2:15">
      <c r="B1502">
        <v>101330</v>
      </c>
      <c r="C1502" t="s">
        <v>212</v>
      </c>
      <c r="D1502" t="s">
        <v>3497</v>
      </c>
      <c r="E1502" s="52" t="s">
        <v>42</v>
      </c>
      <c r="F1502" t="s">
        <v>3498</v>
      </c>
      <c r="G1502" s="62">
        <v>45985</v>
      </c>
      <c r="H1502" s="62">
        <v>45960</v>
      </c>
      <c r="I1502">
        <v>25</v>
      </c>
      <c r="J1502" t="s">
        <v>18</v>
      </c>
      <c r="K1502" t="s">
        <v>1097</v>
      </c>
      <c r="L1502" s="67">
        <v>1918080</v>
      </c>
      <c r="M1502" t="s">
        <v>2425</v>
      </c>
      <c r="N1502">
        <v>45930</v>
      </c>
      <c r="O1502" t="s">
        <v>1097</v>
      </c>
    </row>
    <row r="1503" spans="2:15">
      <c r="B1503">
        <v>100011</v>
      </c>
      <c r="C1503" t="s">
        <v>328</v>
      </c>
      <c r="D1503" t="s">
        <v>3491</v>
      </c>
      <c r="E1503"/>
      <c r="G1503" s="56">
        <v>45985</v>
      </c>
      <c r="H1503" s="56">
        <v>45687</v>
      </c>
      <c r="I1503" s="57">
        <v>298</v>
      </c>
      <c r="J1503" t="s">
        <v>18</v>
      </c>
      <c r="K1503" t="s">
        <v>474</v>
      </c>
      <c r="L1503" s="70">
        <v>2335652</v>
      </c>
      <c r="M1503" t="s">
        <v>3492</v>
      </c>
      <c r="N1503" s="56">
        <v>45687</v>
      </c>
      <c r="O1503" t="s">
        <v>475</v>
      </c>
    </row>
    <row r="1504" spans="2:15">
      <c r="B1504">
        <v>100011</v>
      </c>
      <c r="C1504" t="s">
        <v>328</v>
      </c>
      <c r="D1504" t="s">
        <v>3491</v>
      </c>
      <c r="E1504"/>
      <c r="G1504" s="56">
        <v>45985</v>
      </c>
      <c r="H1504" s="56">
        <v>45687</v>
      </c>
      <c r="I1504" s="57">
        <v>298</v>
      </c>
      <c r="J1504" t="s">
        <v>18</v>
      </c>
      <c r="K1504" t="s">
        <v>479</v>
      </c>
      <c r="L1504" s="70">
        <v>2580733</v>
      </c>
      <c r="M1504" t="s">
        <v>3492</v>
      </c>
      <c r="N1504" s="56">
        <v>45687</v>
      </c>
      <c r="O1504" t="s">
        <v>480</v>
      </c>
    </row>
    <row r="1505" spans="2:15">
      <c r="B1505">
        <v>101305</v>
      </c>
      <c r="C1505" t="s">
        <v>91</v>
      </c>
      <c r="D1505" t="s">
        <v>3499</v>
      </c>
      <c r="E1505" s="52" t="s">
        <v>16</v>
      </c>
      <c r="F1505" t="s">
        <v>2090</v>
      </c>
      <c r="G1505" s="62">
        <v>45985</v>
      </c>
      <c r="H1505" s="62">
        <v>45991</v>
      </c>
      <c r="I1505">
        <v>-6</v>
      </c>
      <c r="J1505" t="s">
        <v>18</v>
      </c>
      <c r="K1505" t="s">
        <v>2571</v>
      </c>
      <c r="L1505" s="67">
        <v>4585100</v>
      </c>
      <c r="M1505" t="s">
        <v>3500</v>
      </c>
      <c r="N1505">
        <v>45961</v>
      </c>
      <c r="O1505" t="s">
        <v>2571</v>
      </c>
    </row>
    <row r="1506" spans="2:15">
      <c r="B1506">
        <v>101330</v>
      </c>
      <c r="C1506" t="s">
        <v>212</v>
      </c>
      <c r="D1506" t="s">
        <v>3501</v>
      </c>
      <c r="E1506" s="52" t="s">
        <v>42</v>
      </c>
      <c r="F1506" t="s">
        <v>3502</v>
      </c>
      <c r="G1506" s="62">
        <v>45985</v>
      </c>
      <c r="H1506" s="62">
        <v>45960</v>
      </c>
      <c r="I1506">
        <v>25</v>
      </c>
      <c r="J1506" t="s">
        <v>18</v>
      </c>
      <c r="K1506" t="s">
        <v>3503</v>
      </c>
      <c r="L1506" s="67">
        <v>6431340</v>
      </c>
      <c r="M1506" t="s">
        <v>219</v>
      </c>
      <c r="N1506">
        <v>45930</v>
      </c>
      <c r="O1506" t="s">
        <v>3503</v>
      </c>
    </row>
    <row r="1507" spans="2:15">
      <c r="B1507">
        <v>101918</v>
      </c>
      <c r="C1507" t="s">
        <v>2766</v>
      </c>
      <c r="D1507" t="s">
        <v>3504</v>
      </c>
      <c r="E1507" s="52" t="s">
        <v>117</v>
      </c>
      <c r="F1507" t="s">
        <v>3505</v>
      </c>
      <c r="G1507" s="62">
        <v>45985</v>
      </c>
      <c r="H1507" s="62">
        <v>45991</v>
      </c>
      <c r="I1507">
        <v>-6</v>
      </c>
      <c r="J1507" t="s">
        <v>18</v>
      </c>
      <c r="K1507" t="s">
        <v>3506</v>
      </c>
      <c r="L1507" s="67">
        <v>7068369</v>
      </c>
      <c r="M1507" t="s">
        <v>2768</v>
      </c>
      <c r="N1507">
        <v>45961</v>
      </c>
      <c r="O1507" t="s">
        <v>3506</v>
      </c>
    </row>
    <row r="1508" spans="2:15">
      <c r="B1508">
        <v>101330</v>
      </c>
      <c r="C1508" t="s">
        <v>212</v>
      </c>
      <c r="D1508" t="s">
        <v>3507</v>
      </c>
      <c r="E1508" s="52" t="s">
        <v>42</v>
      </c>
      <c r="F1508" t="s">
        <v>3508</v>
      </c>
      <c r="G1508" s="62">
        <v>45985</v>
      </c>
      <c r="H1508" s="62">
        <v>45960</v>
      </c>
      <c r="I1508">
        <v>25</v>
      </c>
      <c r="J1508" t="s">
        <v>18</v>
      </c>
      <c r="K1508" t="s">
        <v>3509</v>
      </c>
      <c r="L1508" s="67">
        <v>9167268</v>
      </c>
      <c r="M1508" t="s">
        <v>817</v>
      </c>
      <c r="N1508">
        <v>45930</v>
      </c>
      <c r="O1508" t="s">
        <v>3509</v>
      </c>
    </row>
    <row r="1509" spans="2:15">
      <c r="B1509">
        <v>101330</v>
      </c>
      <c r="C1509" t="s">
        <v>212</v>
      </c>
      <c r="D1509" t="s">
        <v>3510</v>
      </c>
      <c r="E1509" s="52" t="s">
        <v>42</v>
      </c>
      <c r="F1509" t="s">
        <v>3511</v>
      </c>
      <c r="G1509" s="62">
        <v>45985</v>
      </c>
      <c r="H1509" s="62">
        <v>45930</v>
      </c>
      <c r="I1509">
        <v>55</v>
      </c>
      <c r="J1509" t="s">
        <v>18</v>
      </c>
      <c r="K1509" t="s">
        <v>3512</v>
      </c>
      <c r="L1509" s="67">
        <v>41638320</v>
      </c>
      <c r="M1509" t="s">
        <v>2439</v>
      </c>
      <c r="N1509">
        <v>45900</v>
      </c>
      <c r="O1509" t="s">
        <v>3512</v>
      </c>
    </row>
    <row r="1510" spans="2:15">
      <c r="B1510">
        <v>101330</v>
      </c>
      <c r="C1510" t="s">
        <v>212</v>
      </c>
      <c r="D1510" t="s">
        <v>3513</v>
      </c>
      <c r="E1510" s="52" t="s">
        <v>42</v>
      </c>
      <c r="F1510" t="s">
        <v>3514</v>
      </c>
      <c r="G1510" s="62">
        <v>45985</v>
      </c>
      <c r="H1510" s="62">
        <v>45930</v>
      </c>
      <c r="I1510">
        <v>55</v>
      </c>
      <c r="J1510" t="s">
        <v>18</v>
      </c>
      <c r="K1510" t="s">
        <v>404</v>
      </c>
      <c r="L1510" s="67">
        <v>60173322</v>
      </c>
      <c r="M1510" t="s">
        <v>817</v>
      </c>
      <c r="N1510">
        <v>45900</v>
      </c>
      <c r="O1510" t="s">
        <v>404</v>
      </c>
    </row>
    <row r="1511" spans="2:15">
      <c r="B1511">
        <v>100011</v>
      </c>
      <c r="C1511" t="s">
        <v>328</v>
      </c>
      <c r="D1511" t="s">
        <v>3515</v>
      </c>
      <c r="E1511"/>
      <c r="G1511" s="56">
        <v>45985</v>
      </c>
      <c r="H1511" s="56">
        <v>45687</v>
      </c>
      <c r="I1511" s="57">
        <v>298</v>
      </c>
      <c r="J1511" t="s">
        <v>18</v>
      </c>
      <c r="K1511" t="s">
        <v>646</v>
      </c>
      <c r="L1511" s="70">
        <v>65051756</v>
      </c>
      <c r="M1511" t="s">
        <v>3516</v>
      </c>
      <c r="N1511" s="56">
        <v>45687</v>
      </c>
      <c r="O1511" t="s">
        <v>648</v>
      </c>
    </row>
    <row r="1512" spans="2:15">
      <c r="B1512">
        <v>101330</v>
      </c>
      <c r="C1512" t="s">
        <v>212</v>
      </c>
      <c r="D1512" t="s">
        <v>3517</v>
      </c>
      <c r="E1512" s="52" t="s">
        <v>42</v>
      </c>
      <c r="F1512" t="s">
        <v>3518</v>
      </c>
      <c r="G1512" s="62">
        <v>45985</v>
      </c>
      <c r="H1512" s="62">
        <v>45930</v>
      </c>
      <c r="I1512">
        <v>55</v>
      </c>
      <c r="J1512" t="s">
        <v>18</v>
      </c>
      <c r="K1512" t="s">
        <v>539</v>
      </c>
      <c r="L1512" s="67">
        <v>117465084</v>
      </c>
      <c r="M1512" t="s">
        <v>225</v>
      </c>
      <c r="N1512">
        <v>45900</v>
      </c>
      <c r="O1512" t="s">
        <v>539</v>
      </c>
    </row>
    <row r="1513" spans="2:15">
      <c r="B1513">
        <v>101330</v>
      </c>
      <c r="C1513" t="s">
        <v>212</v>
      </c>
      <c r="D1513" t="s">
        <v>3519</v>
      </c>
      <c r="E1513" s="52" t="s">
        <v>42</v>
      </c>
      <c r="F1513" t="s">
        <v>3520</v>
      </c>
      <c r="G1513" s="62">
        <v>45985</v>
      </c>
      <c r="H1513" s="62">
        <v>45960</v>
      </c>
      <c r="I1513">
        <v>25</v>
      </c>
      <c r="J1513" t="s">
        <v>18</v>
      </c>
      <c r="K1513" t="s">
        <v>3521</v>
      </c>
      <c r="L1513" s="67">
        <v>118507818</v>
      </c>
      <c r="M1513" t="s">
        <v>3522</v>
      </c>
      <c r="N1513">
        <v>45930</v>
      </c>
      <c r="O1513" t="s">
        <v>3521</v>
      </c>
    </row>
    <row r="1514" spans="2:15">
      <c r="B1514">
        <v>101330</v>
      </c>
      <c r="C1514" t="s">
        <v>212</v>
      </c>
      <c r="D1514" t="s">
        <v>3523</v>
      </c>
      <c r="E1514" s="52" t="s">
        <v>42</v>
      </c>
      <c r="F1514" t="s">
        <v>3524</v>
      </c>
      <c r="G1514" s="62">
        <v>45985</v>
      </c>
      <c r="H1514" s="62">
        <v>45960</v>
      </c>
      <c r="I1514">
        <v>25</v>
      </c>
      <c r="J1514" t="s">
        <v>18</v>
      </c>
      <c r="K1514" t="s">
        <v>535</v>
      </c>
      <c r="L1514" s="67">
        <v>143190000</v>
      </c>
      <c r="M1514" t="s">
        <v>2439</v>
      </c>
      <c r="N1514">
        <v>45930</v>
      </c>
      <c r="O1514" t="s">
        <v>535</v>
      </c>
    </row>
    <row r="1515" spans="2:15">
      <c r="B1515">
        <v>100001</v>
      </c>
      <c r="C1515" t="s">
        <v>230</v>
      </c>
      <c r="D1515" t="s">
        <v>3525</v>
      </c>
      <c r="E1515" s="52" t="s">
        <v>16</v>
      </c>
      <c r="F1515" t="s">
        <v>2090</v>
      </c>
      <c r="G1515" s="62">
        <v>45986</v>
      </c>
      <c r="H1515" s="62">
        <v>45991</v>
      </c>
      <c r="I1515">
        <v>-5</v>
      </c>
      <c r="J1515" t="s">
        <v>18</v>
      </c>
      <c r="K1515" t="s">
        <v>3526</v>
      </c>
      <c r="L1515" s="67">
        <v>469715</v>
      </c>
      <c r="M1515" t="s">
        <v>2190</v>
      </c>
      <c r="N1515">
        <v>45961</v>
      </c>
      <c r="O1515" t="s">
        <v>3526</v>
      </c>
    </row>
    <row r="1516" spans="2:15">
      <c r="B1516">
        <v>101082</v>
      </c>
      <c r="C1516" t="s">
        <v>61</v>
      </c>
      <c r="D1516" t="s">
        <v>3527</v>
      </c>
      <c r="E1516" s="52" t="s">
        <v>42</v>
      </c>
      <c r="F1516" t="s">
        <v>3528</v>
      </c>
      <c r="G1516" s="62">
        <v>45986</v>
      </c>
      <c r="H1516" s="62">
        <v>45868</v>
      </c>
      <c r="I1516">
        <v>118</v>
      </c>
      <c r="J1516" t="s">
        <v>18</v>
      </c>
      <c r="K1516" t="s">
        <v>3529</v>
      </c>
      <c r="L1516" s="67">
        <v>6737256</v>
      </c>
      <c r="M1516" t="s">
        <v>2334</v>
      </c>
      <c r="N1516">
        <v>45838</v>
      </c>
      <c r="O1516" t="s">
        <v>3529</v>
      </c>
    </row>
    <row r="1517" spans="2:15">
      <c r="B1517">
        <v>101082</v>
      </c>
      <c r="C1517" t="s">
        <v>61</v>
      </c>
      <c r="D1517" t="s">
        <v>3530</v>
      </c>
      <c r="E1517" s="52" t="s">
        <v>42</v>
      </c>
      <c r="F1517" t="s">
        <v>3531</v>
      </c>
      <c r="G1517" s="62">
        <v>45986</v>
      </c>
      <c r="H1517" s="62">
        <v>45868</v>
      </c>
      <c r="I1517">
        <v>118</v>
      </c>
      <c r="J1517" t="s">
        <v>18</v>
      </c>
      <c r="K1517" t="s">
        <v>1646</v>
      </c>
      <c r="L1517" s="67">
        <v>8886660</v>
      </c>
      <c r="M1517" t="s">
        <v>3532</v>
      </c>
      <c r="N1517">
        <v>45838</v>
      </c>
      <c r="O1517" t="s">
        <v>1646</v>
      </c>
    </row>
    <row r="1518" spans="2:15">
      <c r="B1518">
        <v>100001</v>
      </c>
      <c r="C1518" t="s">
        <v>230</v>
      </c>
      <c r="D1518" t="s">
        <v>3533</v>
      </c>
      <c r="E1518" t="s">
        <v>16</v>
      </c>
      <c r="F1518" t="s">
        <v>2090</v>
      </c>
      <c r="G1518" s="56">
        <v>45986</v>
      </c>
      <c r="H1518" s="56">
        <v>45991</v>
      </c>
      <c r="I1518" s="57">
        <v>-5</v>
      </c>
      <c r="J1518" t="s">
        <v>18</v>
      </c>
      <c r="K1518" t="s">
        <v>2582</v>
      </c>
      <c r="L1518" s="70">
        <v>11155418</v>
      </c>
      <c r="M1518" t="s">
        <v>3534</v>
      </c>
      <c r="N1518" s="56">
        <v>45961</v>
      </c>
      <c r="O1518" t="s">
        <v>2582</v>
      </c>
    </row>
    <row r="1519" spans="2:15">
      <c r="B1519">
        <v>101082</v>
      </c>
      <c r="C1519" t="s">
        <v>61</v>
      </c>
      <c r="D1519" t="s">
        <v>3535</v>
      </c>
      <c r="E1519" s="52" t="s">
        <v>42</v>
      </c>
      <c r="F1519" t="s">
        <v>3536</v>
      </c>
      <c r="G1519" s="62">
        <v>45986</v>
      </c>
      <c r="H1519" s="62">
        <v>45868</v>
      </c>
      <c r="I1519">
        <v>118</v>
      </c>
      <c r="J1519" t="s">
        <v>18</v>
      </c>
      <c r="K1519" t="s">
        <v>53</v>
      </c>
      <c r="L1519" s="67">
        <v>36282792</v>
      </c>
      <c r="M1519" t="s">
        <v>2692</v>
      </c>
      <c r="N1519">
        <v>45838</v>
      </c>
      <c r="O1519" t="s">
        <v>53</v>
      </c>
    </row>
    <row r="1520" spans="2:15">
      <c r="B1520">
        <v>101082</v>
      </c>
      <c r="C1520" t="s">
        <v>61</v>
      </c>
      <c r="D1520" t="s">
        <v>3537</v>
      </c>
      <c r="E1520" s="52" t="s">
        <v>42</v>
      </c>
      <c r="F1520" t="s">
        <v>3538</v>
      </c>
      <c r="G1520" s="62">
        <v>45986</v>
      </c>
      <c r="H1520" s="62">
        <v>45868</v>
      </c>
      <c r="I1520">
        <v>118</v>
      </c>
      <c r="J1520" t="s">
        <v>18</v>
      </c>
      <c r="K1520" t="s">
        <v>1615</v>
      </c>
      <c r="L1520" s="67">
        <v>40794720</v>
      </c>
      <c r="M1520" t="s">
        <v>3539</v>
      </c>
      <c r="N1520">
        <v>45838</v>
      </c>
      <c r="O1520" t="s">
        <v>1615</v>
      </c>
    </row>
    <row r="1521" spans="2:15">
      <c r="B1521">
        <v>101082</v>
      </c>
      <c r="C1521" t="s">
        <v>61</v>
      </c>
      <c r="D1521" t="s">
        <v>3540</v>
      </c>
      <c r="E1521" s="52" t="s">
        <v>42</v>
      </c>
      <c r="F1521" t="s">
        <v>61</v>
      </c>
      <c r="G1521" s="62">
        <v>45986</v>
      </c>
      <c r="H1521" s="62">
        <v>45838</v>
      </c>
      <c r="I1521">
        <v>147</v>
      </c>
      <c r="J1521" t="s">
        <v>18</v>
      </c>
      <c r="K1521" t="s">
        <v>2324</v>
      </c>
      <c r="L1521" s="67">
        <v>41603120</v>
      </c>
      <c r="M1521" t="s">
        <v>2706</v>
      </c>
      <c r="N1521">
        <v>45808</v>
      </c>
      <c r="O1521" t="s">
        <v>2324</v>
      </c>
    </row>
    <row r="1522" spans="2:15">
      <c r="B1522">
        <v>101082</v>
      </c>
      <c r="C1522" t="s">
        <v>61</v>
      </c>
      <c r="D1522" t="s">
        <v>3541</v>
      </c>
      <c r="E1522" s="52" t="s">
        <v>42</v>
      </c>
      <c r="F1522" t="s">
        <v>3542</v>
      </c>
      <c r="G1522" s="62">
        <v>45986</v>
      </c>
      <c r="H1522" s="62">
        <v>45868</v>
      </c>
      <c r="I1522">
        <v>118</v>
      </c>
      <c r="J1522" t="s">
        <v>18</v>
      </c>
      <c r="K1522" t="s">
        <v>3134</v>
      </c>
      <c r="L1522" s="67">
        <v>51787050</v>
      </c>
      <c r="M1522" t="s">
        <v>3543</v>
      </c>
      <c r="N1522">
        <v>45838</v>
      </c>
      <c r="O1522" t="s">
        <v>3134</v>
      </c>
    </row>
    <row r="1523" spans="2:15">
      <c r="B1523">
        <v>101082</v>
      </c>
      <c r="C1523" t="s">
        <v>61</v>
      </c>
      <c r="D1523" t="s">
        <v>3544</v>
      </c>
      <c r="E1523" s="52" t="s">
        <v>42</v>
      </c>
      <c r="F1523" t="s">
        <v>61</v>
      </c>
      <c r="G1523" s="62">
        <v>45986</v>
      </c>
      <c r="H1523" s="62">
        <v>45838</v>
      </c>
      <c r="I1523">
        <v>147</v>
      </c>
      <c r="J1523" t="s">
        <v>18</v>
      </c>
      <c r="K1523" t="s">
        <v>1652</v>
      </c>
      <c r="L1523" s="67">
        <v>58195100</v>
      </c>
      <c r="M1523" t="s">
        <v>3545</v>
      </c>
      <c r="N1523">
        <v>45808</v>
      </c>
      <c r="O1523" t="s">
        <v>1652</v>
      </c>
    </row>
    <row r="1524" spans="2:15">
      <c r="B1524">
        <v>101082</v>
      </c>
      <c r="C1524" t="s">
        <v>61</v>
      </c>
      <c r="D1524" t="s">
        <v>3546</v>
      </c>
      <c r="E1524" s="52" t="s">
        <v>42</v>
      </c>
      <c r="F1524" t="s">
        <v>3547</v>
      </c>
      <c r="G1524" s="62">
        <v>45986</v>
      </c>
      <c r="H1524" s="62">
        <v>45868</v>
      </c>
      <c r="I1524">
        <v>118</v>
      </c>
      <c r="J1524" t="s">
        <v>18</v>
      </c>
      <c r="K1524" t="s">
        <v>1889</v>
      </c>
      <c r="L1524" s="67">
        <v>74179080</v>
      </c>
      <c r="M1524" t="s">
        <v>2713</v>
      </c>
      <c r="N1524">
        <v>45838</v>
      </c>
      <c r="O1524" t="s">
        <v>1889</v>
      </c>
    </row>
    <row r="1525" spans="2:15">
      <c r="B1525">
        <v>101082</v>
      </c>
      <c r="C1525" t="s">
        <v>61</v>
      </c>
      <c r="D1525" t="s">
        <v>3548</v>
      </c>
      <c r="E1525" s="52" t="s">
        <v>42</v>
      </c>
      <c r="F1525" t="s">
        <v>3549</v>
      </c>
      <c r="G1525" s="62">
        <v>45986</v>
      </c>
      <c r="H1525" s="62">
        <v>45868</v>
      </c>
      <c r="I1525">
        <v>118</v>
      </c>
      <c r="J1525" t="s">
        <v>18</v>
      </c>
      <c r="K1525" t="s">
        <v>2134</v>
      </c>
      <c r="L1525" s="67">
        <v>83516400</v>
      </c>
      <c r="M1525" t="s">
        <v>2344</v>
      </c>
      <c r="N1525">
        <v>45838</v>
      </c>
      <c r="O1525" t="s">
        <v>2134</v>
      </c>
    </row>
    <row r="1526" spans="2:15">
      <c r="B1526">
        <v>101082</v>
      </c>
      <c r="C1526" t="s">
        <v>61</v>
      </c>
      <c r="D1526" t="s">
        <v>3550</v>
      </c>
      <c r="E1526" s="52" t="s">
        <v>42</v>
      </c>
      <c r="F1526" t="s">
        <v>3551</v>
      </c>
      <c r="G1526" s="62">
        <v>45986</v>
      </c>
      <c r="H1526" s="62">
        <v>45868</v>
      </c>
      <c r="I1526">
        <v>118</v>
      </c>
      <c r="J1526" t="s">
        <v>18</v>
      </c>
      <c r="K1526" t="s">
        <v>3111</v>
      </c>
      <c r="L1526" s="67">
        <v>114336882</v>
      </c>
      <c r="M1526" t="s">
        <v>65</v>
      </c>
      <c r="N1526">
        <v>45838</v>
      </c>
      <c r="O1526" t="s">
        <v>3111</v>
      </c>
    </row>
    <row r="1527" spans="2:15">
      <c r="B1527">
        <v>101082</v>
      </c>
      <c r="C1527" t="s">
        <v>61</v>
      </c>
      <c r="D1527" t="s">
        <v>3552</v>
      </c>
      <c r="E1527" s="52" t="s">
        <v>42</v>
      </c>
      <c r="F1527" t="s">
        <v>61</v>
      </c>
      <c r="G1527" s="62">
        <v>45986</v>
      </c>
      <c r="H1527" s="62">
        <v>45838</v>
      </c>
      <c r="I1527">
        <v>147</v>
      </c>
      <c r="J1527" t="s">
        <v>18</v>
      </c>
      <c r="K1527" t="s">
        <v>605</v>
      </c>
      <c r="L1527" s="67">
        <v>229550948</v>
      </c>
      <c r="M1527" t="s">
        <v>65</v>
      </c>
      <c r="N1527">
        <v>45808</v>
      </c>
      <c r="O1527" t="s">
        <v>605</v>
      </c>
    </row>
    <row r="1528" spans="2:15">
      <c r="B1528">
        <v>101082</v>
      </c>
      <c r="C1528" t="s">
        <v>61</v>
      </c>
      <c r="D1528" t="s">
        <v>3553</v>
      </c>
      <c r="E1528" s="52" t="s">
        <v>42</v>
      </c>
      <c r="F1528" t="s">
        <v>61</v>
      </c>
      <c r="G1528" s="62">
        <v>45986</v>
      </c>
      <c r="H1528" s="62">
        <v>45838</v>
      </c>
      <c r="I1528">
        <v>147</v>
      </c>
      <c r="J1528" t="s">
        <v>18</v>
      </c>
      <c r="K1528" t="s">
        <v>968</v>
      </c>
      <c r="L1528" s="67">
        <v>368037846</v>
      </c>
      <c r="M1528" t="s">
        <v>735</v>
      </c>
      <c r="N1528">
        <v>45808</v>
      </c>
      <c r="O1528" t="s">
        <v>968</v>
      </c>
    </row>
    <row r="1529" spans="2:15">
      <c r="B1529">
        <v>101798</v>
      </c>
      <c r="C1529" t="s">
        <v>641</v>
      </c>
      <c r="D1529" t="s">
        <v>3554</v>
      </c>
      <c r="E1529" s="52" t="s">
        <v>16</v>
      </c>
      <c r="F1529" t="s">
        <v>2090</v>
      </c>
      <c r="G1529" s="62">
        <v>45986</v>
      </c>
      <c r="H1529" s="62">
        <v>45994</v>
      </c>
      <c r="I1529">
        <v>-8</v>
      </c>
      <c r="J1529" t="s">
        <v>18</v>
      </c>
      <c r="K1529" t="s">
        <v>3555</v>
      </c>
      <c r="L1529" s="67">
        <v>387692752</v>
      </c>
      <c r="M1529" t="s">
        <v>3556</v>
      </c>
      <c r="N1529">
        <v>45964</v>
      </c>
      <c r="O1529" t="s">
        <v>3555</v>
      </c>
    </row>
    <row r="1530" spans="2:15">
      <c r="B1530">
        <v>101082</v>
      </c>
      <c r="C1530" t="s">
        <v>61</v>
      </c>
      <c r="D1530" t="s">
        <v>3557</v>
      </c>
      <c r="E1530" s="52" t="s">
        <v>42</v>
      </c>
      <c r="F1530" t="s">
        <v>3558</v>
      </c>
      <c r="G1530" s="62">
        <v>45986</v>
      </c>
      <c r="H1530" s="62">
        <v>45868</v>
      </c>
      <c r="I1530">
        <v>118</v>
      </c>
      <c r="J1530" t="s">
        <v>18</v>
      </c>
      <c r="K1530" t="s">
        <v>3348</v>
      </c>
      <c r="L1530" s="67">
        <v>471078450</v>
      </c>
      <c r="M1530" t="s">
        <v>735</v>
      </c>
      <c r="N1530">
        <v>45838</v>
      </c>
      <c r="O1530" t="s">
        <v>3348</v>
      </c>
    </row>
    <row r="1531" spans="2:15">
      <c r="B1531">
        <v>100621</v>
      </c>
      <c r="C1531" t="s">
        <v>1062</v>
      </c>
      <c r="D1531" t="s">
        <v>3559</v>
      </c>
      <c r="E1531" s="52" t="s">
        <v>16</v>
      </c>
      <c r="F1531" t="s">
        <v>2090</v>
      </c>
      <c r="G1531" s="62">
        <v>45987</v>
      </c>
      <c r="H1531" s="62">
        <v>45991</v>
      </c>
      <c r="I1531">
        <v>-4</v>
      </c>
      <c r="J1531" t="s">
        <v>18</v>
      </c>
      <c r="K1531" t="s">
        <v>3560</v>
      </c>
      <c r="L1531" s="67">
        <v>2085468</v>
      </c>
      <c r="M1531" t="s">
        <v>1068</v>
      </c>
      <c r="N1531">
        <v>45961</v>
      </c>
      <c r="O1531" t="s">
        <v>3560</v>
      </c>
    </row>
    <row r="1532" spans="2:15">
      <c r="B1532">
        <v>100522</v>
      </c>
      <c r="C1532" t="s">
        <v>2179</v>
      </c>
      <c r="D1532" t="s">
        <v>3561</v>
      </c>
      <c r="E1532" s="52" t="s">
        <v>16</v>
      </c>
      <c r="F1532" t="s">
        <v>2090</v>
      </c>
      <c r="G1532" s="62">
        <v>45987</v>
      </c>
      <c r="H1532" s="62">
        <v>45991</v>
      </c>
      <c r="I1532">
        <v>-4</v>
      </c>
      <c r="J1532" t="s">
        <v>18</v>
      </c>
      <c r="K1532" t="s">
        <v>3461</v>
      </c>
      <c r="L1532" s="67">
        <v>4199014</v>
      </c>
      <c r="M1532" t="s">
        <v>3562</v>
      </c>
      <c r="N1532">
        <v>45961</v>
      </c>
      <c r="O1532" t="s">
        <v>3461</v>
      </c>
    </row>
    <row r="1533" spans="2:15">
      <c r="B1533">
        <v>100120</v>
      </c>
      <c r="C1533" t="s">
        <v>236</v>
      </c>
      <c r="D1533" t="s">
        <v>3563</v>
      </c>
      <c r="E1533" t="s">
        <v>16</v>
      </c>
      <c r="F1533" t="s">
        <v>2090</v>
      </c>
      <c r="G1533" s="56">
        <v>45987</v>
      </c>
      <c r="H1533" s="56">
        <v>45992</v>
      </c>
      <c r="I1533" s="57">
        <v>-5</v>
      </c>
      <c r="J1533" t="s">
        <v>18</v>
      </c>
      <c r="K1533" t="s">
        <v>708</v>
      </c>
      <c r="L1533" s="70">
        <v>5663943</v>
      </c>
      <c r="M1533" t="s">
        <v>3564</v>
      </c>
      <c r="N1533" s="56">
        <v>45962</v>
      </c>
      <c r="O1533" t="s">
        <v>708</v>
      </c>
    </row>
    <row r="1534" spans="2:15">
      <c r="B1534">
        <v>100621</v>
      </c>
      <c r="C1534" t="s">
        <v>1062</v>
      </c>
      <c r="D1534" t="s">
        <v>3565</v>
      </c>
      <c r="E1534" s="52" t="s">
        <v>16</v>
      </c>
      <c r="F1534" t="s">
        <v>2090</v>
      </c>
      <c r="G1534" s="62">
        <v>45987</v>
      </c>
      <c r="H1534" s="62">
        <v>45991</v>
      </c>
      <c r="I1534">
        <v>-4</v>
      </c>
      <c r="J1534" t="s">
        <v>18</v>
      </c>
      <c r="K1534" t="s">
        <v>395</v>
      </c>
      <c r="L1534" s="67">
        <v>37938912</v>
      </c>
      <c r="M1534" t="s">
        <v>3566</v>
      </c>
      <c r="N1534">
        <v>45961</v>
      </c>
      <c r="O1534" t="s">
        <v>395</v>
      </c>
    </row>
    <row r="1535" spans="2:15">
      <c r="B1535">
        <v>100733</v>
      </c>
      <c r="C1535" t="s">
        <v>438</v>
      </c>
      <c r="D1535" t="s">
        <v>3567</v>
      </c>
      <c r="E1535" s="52" t="s">
        <v>16</v>
      </c>
      <c r="F1535" t="s">
        <v>2090</v>
      </c>
      <c r="G1535" s="62">
        <v>45987</v>
      </c>
      <c r="H1535" s="62">
        <v>45991</v>
      </c>
      <c r="I1535">
        <v>-4</v>
      </c>
      <c r="J1535" t="s">
        <v>18</v>
      </c>
      <c r="K1535" t="s">
        <v>3568</v>
      </c>
      <c r="L1535" s="67">
        <v>41989080</v>
      </c>
      <c r="M1535" t="s">
        <v>2198</v>
      </c>
      <c r="N1535">
        <v>45961</v>
      </c>
      <c r="O1535" t="s">
        <v>3568</v>
      </c>
    </row>
    <row r="1536" spans="2:15">
      <c r="B1536">
        <v>100137</v>
      </c>
      <c r="C1536" t="s">
        <v>33</v>
      </c>
      <c r="D1536" t="s">
        <v>3569</v>
      </c>
      <c r="E1536"/>
      <c r="G1536" s="56">
        <v>45987</v>
      </c>
      <c r="H1536" s="56">
        <v>45987</v>
      </c>
      <c r="I1536" s="57">
        <v>0</v>
      </c>
      <c r="J1536" t="s">
        <v>18</v>
      </c>
      <c r="K1536" t="s">
        <v>3570</v>
      </c>
      <c r="L1536" s="70">
        <v>122084312</v>
      </c>
      <c r="M1536" t="s">
        <v>3571</v>
      </c>
      <c r="N1536" s="56">
        <v>45987</v>
      </c>
      <c r="O1536" t="s">
        <v>3570</v>
      </c>
    </row>
    <row r="1537" spans="2:15">
      <c r="B1537">
        <v>100733</v>
      </c>
      <c r="C1537" t="s">
        <v>438</v>
      </c>
      <c r="D1537" t="s">
        <v>3572</v>
      </c>
      <c r="E1537" s="52" t="s">
        <v>16</v>
      </c>
      <c r="F1537" t="s">
        <v>2090</v>
      </c>
      <c r="G1537" s="62">
        <v>45987</v>
      </c>
      <c r="H1537" s="62">
        <v>45991</v>
      </c>
      <c r="I1537">
        <v>-4</v>
      </c>
      <c r="J1537" t="s">
        <v>18</v>
      </c>
      <c r="K1537" t="s">
        <v>3573</v>
      </c>
      <c r="L1537" s="67">
        <v>386605230</v>
      </c>
      <c r="M1537" t="s">
        <v>3313</v>
      </c>
      <c r="N1537">
        <v>45961</v>
      </c>
      <c r="O1537" t="s">
        <v>3573</v>
      </c>
    </row>
    <row r="1538" spans="2:15">
      <c r="B1538">
        <v>100137</v>
      </c>
      <c r="C1538" t="s">
        <v>33</v>
      </c>
      <c r="D1538" t="s">
        <v>3574</v>
      </c>
      <c r="E1538" t="s">
        <v>35</v>
      </c>
      <c r="F1538" t="s">
        <v>2531</v>
      </c>
      <c r="G1538" s="56">
        <v>45987</v>
      </c>
      <c r="H1538" s="56">
        <v>45980</v>
      </c>
      <c r="I1538" s="57">
        <v>7</v>
      </c>
      <c r="J1538" t="s">
        <v>18</v>
      </c>
      <c r="K1538" t="s">
        <v>3479</v>
      </c>
      <c r="L1538" s="70">
        <v>10000000000</v>
      </c>
      <c r="M1538" t="s">
        <v>2654</v>
      </c>
      <c r="N1538" s="56">
        <v>45980</v>
      </c>
      <c r="O1538" t="s">
        <v>39</v>
      </c>
    </row>
    <row r="1539" spans="2:15">
      <c r="B1539">
        <v>100672</v>
      </c>
      <c r="C1539" t="s">
        <v>144</v>
      </c>
      <c r="D1539" t="s">
        <v>3575</v>
      </c>
      <c r="E1539" s="52" t="s">
        <v>117</v>
      </c>
      <c r="F1539" t="s">
        <v>3576</v>
      </c>
      <c r="G1539" s="62">
        <v>45988</v>
      </c>
      <c r="H1539" s="62">
        <v>45937</v>
      </c>
      <c r="I1539">
        <v>50</v>
      </c>
      <c r="J1539" t="s">
        <v>18</v>
      </c>
      <c r="K1539" t="s">
        <v>3208</v>
      </c>
      <c r="L1539" s="67">
        <v>5000000</v>
      </c>
      <c r="M1539" t="s">
        <v>3577</v>
      </c>
      <c r="N1539">
        <v>45937</v>
      </c>
      <c r="O1539" t="s">
        <v>1911</v>
      </c>
    </row>
    <row r="1540" spans="2:15">
      <c r="B1540">
        <v>100018</v>
      </c>
      <c r="C1540" t="s">
        <v>293</v>
      </c>
      <c r="D1540" t="s">
        <v>3578</v>
      </c>
      <c r="E1540" t="s">
        <v>16</v>
      </c>
      <c r="F1540" t="s">
        <v>2090</v>
      </c>
      <c r="G1540" s="56">
        <v>45988</v>
      </c>
      <c r="H1540" s="56">
        <v>45991</v>
      </c>
      <c r="I1540" s="57">
        <v>-3</v>
      </c>
      <c r="J1540" t="s">
        <v>18</v>
      </c>
      <c r="K1540" t="s">
        <v>2610</v>
      </c>
      <c r="L1540" s="70">
        <v>11620509</v>
      </c>
      <c r="M1540" t="s">
        <v>3579</v>
      </c>
      <c r="N1540" s="56">
        <v>45961</v>
      </c>
      <c r="O1540" t="s">
        <v>2610</v>
      </c>
    </row>
    <row r="1541" spans="2:15">
      <c r="B1541">
        <v>101284</v>
      </c>
      <c r="C1541" t="s">
        <v>669</v>
      </c>
      <c r="D1541" t="s">
        <v>3580</v>
      </c>
      <c r="E1541" s="52" t="s">
        <v>16</v>
      </c>
      <c r="F1541" t="s">
        <v>2090</v>
      </c>
      <c r="G1541" s="62">
        <v>45989</v>
      </c>
      <c r="H1541" s="62">
        <v>45991</v>
      </c>
      <c r="I1541">
        <v>-2</v>
      </c>
      <c r="J1541" t="s">
        <v>18</v>
      </c>
      <c r="K1541" t="s">
        <v>3005</v>
      </c>
      <c r="L1541" s="67">
        <v>348915</v>
      </c>
      <c r="M1541" t="s">
        <v>3581</v>
      </c>
      <c r="N1541">
        <v>45961</v>
      </c>
      <c r="O1541" t="s">
        <v>3005</v>
      </c>
    </row>
    <row r="1542" spans="2:15">
      <c r="B1542">
        <v>101490</v>
      </c>
      <c r="C1542" t="s">
        <v>125</v>
      </c>
      <c r="D1542" t="s">
        <v>3582</v>
      </c>
      <c r="E1542" s="52" t="s">
        <v>16</v>
      </c>
      <c r="F1542" t="s">
        <v>2090</v>
      </c>
      <c r="G1542" s="62">
        <v>45989</v>
      </c>
      <c r="H1542" s="62">
        <v>45991</v>
      </c>
      <c r="I1542">
        <v>-2</v>
      </c>
      <c r="J1542" t="s">
        <v>18</v>
      </c>
      <c r="K1542" t="s">
        <v>3583</v>
      </c>
      <c r="L1542" s="67">
        <v>925407</v>
      </c>
      <c r="M1542" t="s">
        <v>3287</v>
      </c>
      <c r="N1542">
        <v>45961</v>
      </c>
      <c r="O1542" t="s">
        <v>3583</v>
      </c>
    </row>
    <row r="1543" spans="2:15">
      <c r="B1543">
        <v>101284</v>
      </c>
      <c r="C1543" t="s">
        <v>669</v>
      </c>
      <c r="D1543" t="s">
        <v>792</v>
      </c>
      <c r="E1543" s="52" t="s">
        <v>16</v>
      </c>
      <c r="F1543" t="s">
        <v>2090</v>
      </c>
      <c r="G1543" s="62">
        <v>45989</v>
      </c>
      <c r="H1543" s="62">
        <v>45991</v>
      </c>
      <c r="I1543">
        <v>-2</v>
      </c>
      <c r="J1543" t="s">
        <v>18</v>
      </c>
      <c r="K1543" t="s">
        <v>101</v>
      </c>
      <c r="L1543" s="67">
        <v>957309</v>
      </c>
      <c r="M1543" t="s">
        <v>3584</v>
      </c>
      <c r="N1543">
        <v>45961</v>
      </c>
      <c r="O1543" t="s">
        <v>101</v>
      </c>
    </row>
    <row r="1544" spans="2:15">
      <c r="B1544">
        <v>101490</v>
      </c>
      <c r="C1544" t="s">
        <v>125</v>
      </c>
      <c r="D1544" t="s">
        <v>3585</v>
      </c>
      <c r="E1544" s="52" t="s">
        <v>16</v>
      </c>
      <c r="F1544" t="s">
        <v>2090</v>
      </c>
      <c r="G1544" s="62">
        <v>45989</v>
      </c>
      <c r="H1544" s="62">
        <v>45991</v>
      </c>
      <c r="I1544">
        <v>-2</v>
      </c>
      <c r="J1544" t="s">
        <v>18</v>
      </c>
      <c r="K1544" t="s">
        <v>3586</v>
      </c>
      <c r="L1544" s="67">
        <v>4457760</v>
      </c>
      <c r="M1544" t="s">
        <v>2225</v>
      </c>
      <c r="N1544">
        <v>45961</v>
      </c>
      <c r="O1544" t="s">
        <v>3586</v>
      </c>
    </row>
    <row r="1545" spans="2:15">
      <c r="B1545">
        <v>101284</v>
      </c>
      <c r="C1545" t="s">
        <v>669</v>
      </c>
      <c r="D1545" t="s">
        <v>3587</v>
      </c>
      <c r="E1545" s="52" t="s">
        <v>16</v>
      </c>
      <c r="F1545" t="s">
        <v>2090</v>
      </c>
      <c r="G1545" s="62">
        <v>45989</v>
      </c>
      <c r="H1545" s="62">
        <v>45960</v>
      </c>
      <c r="I1545">
        <v>29</v>
      </c>
      <c r="J1545" t="s">
        <v>18</v>
      </c>
      <c r="K1545" t="s">
        <v>3588</v>
      </c>
      <c r="L1545" s="67">
        <v>13278550</v>
      </c>
      <c r="M1545" t="s">
        <v>3589</v>
      </c>
      <c r="N1545">
        <v>45930</v>
      </c>
      <c r="O1545" t="s">
        <v>3588</v>
      </c>
    </row>
    <row r="1546" spans="2:15">
      <c r="B1546">
        <v>101284</v>
      </c>
      <c r="C1546" t="s">
        <v>669</v>
      </c>
      <c r="D1546" t="s">
        <v>3590</v>
      </c>
      <c r="E1546" s="52" t="s">
        <v>16</v>
      </c>
      <c r="F1546" t="s">
        <v>2090</v>
      </c>
      <c r="G1546" s="62">
        <v>45989</v>
      </c>
      <c r="H1546" s="62">
        <v>45930</v>
      </c>
      <c r="I1546">
        <v>59</v>
      </c>
      <c r="J1546" t="s">
        <v>18</v>
      </c>
      <c r="K1546" t="s">
        <v>3591</v>
      </c>
      <c r="L1546" s="67">
        <v>20230150</v>
      </c>
      <c r="M1546" t="s">
        <v>3592</v>
      </c>
      <c r="N1546">
        <v>45900</v>
      </c>
      <c r="O1546" t="s">
        <v>3591</v>
      </c>
    </row>
    <row r="1547" spans="2:15">
      <c r="B1547">
        <v>101490</v>
      </c>
      <c r="C1547" t="s">
        <v>125</v>
      </c>
      <c r="D1547" t="s">
        <v>3593</v>
      </c>
      <c r="E1547" s="52" t="s">
        <v>16</v>
      </c>
      <c r="F1547" t="s">
        <v>2090</v>
      </c>
      <c r="G1547" s="62">
        <v>45989</v>
      </c>
      <c r="H1547" s="62">
        <v>45991</v>
      </c>
      <c r="I1547">
        <v>-2</v>
      </c>
      <c r="J1547" t="s">
        <v>18</v>
      </c>
      <c r="K1547" t="s">
        <v>3334</v>
      </c>
      <c r="L1547" s="67">
        <v>28997640</v>
      </c>
      <c r="M1547" t="s">
        <v>3594</v>
      </c>
      <c r="N1547">
        <v>45961</v>
      </c>
      <c r="O1547" t="s">
        <v>3334</v>
      </c>
    </row>
    <row r="1548" spans="2:15">
      <c r="B1548">
        <v>101490</v>
      </c>
      <c r="C1548" t="s">
        <v>125</v>
      </c>
      <c r="D1548" t="s">
        <v>3595</v>
      </c>
      <c r="E1548" s="52" t="s">
        <v>16</v>
      </c>
      <c r="F1548" t="s">
        <v>2090</v>
      </c>
      <c r="G1548" s="62">
        <v>45989</v>
      </c>
      <c r="H1548" s="62">
        <v>45991</v>
      </c>
      <c r="I1548">
        <v>-2</v>
      </c>
      <c r="J1548" t="s">
        <v>18</v>
      </c>
      <c r="K1548" t="s">
        <v>3335</v>
      </c>
      <c r="L1548" s="67">
        <v>37007178</v>
      </c>
      <c r="M1548" t="s">
        <v>2229</v>
      </c>
      <c r="N1548">
        <v>45961</v>
      </c>
      <c r="O1548" t="s">
        <v>3335</v>
      </c>
    </row>
    <row r="1549" spans="2:15">
      <c r="B1549">
        <v>101490</v>
      </c>
      <c r="C1549" t="s">
        <v>125</v>
      </c>
      <c r="D1549" t="s">
        <v>3596</v>
      </c>
      <c r="E1549" s="52" t="s">
        <v>16</v>
      </c>
      <c r="F1549" t="s">
        <v>2090</v>
      </c>
      <c r="G1549" s="62">
        <v>45989</v>
      </c>
      <c r="H1549" s="62">
        <v>45991</v>
      </c>
      <c r="I1549">
        <v>-2</v>
      </c>
      <c r="J1549" t="s">
        <v>18</v>
      </c>
      <c r="K1549" t="s">
        <v>1005</v>
      </c>
      <c r="L1549" s="67">
        <v>42895728</v>
      </c>
      <c r="M1549" t="s">
        <v>2231</v>
      </c>
      <c r="N1549">
        <v>45961</v>
      </c>
      <c r="O1549" t="s">
        <v>1005</v>
      </c>
    </row>
    <row r="1550" spans="2:15">
      <c r="B1550">
        <v>101490</v>
      </c>
      <c r="C1550" t="s">
        <v>125</v>
      </c>
      <c r="D1550" t="s">
        <v>3597</v>
      </c>
      <c r="E1550" s="52" t="s">
        <v>16</v>
      </c>
      <c r="F1550" t="s">
        <v>2090</v>
      </c>
      <c r="G1550" s="62">
        <v>45989</v>
      </c>
      <c r="H1550" s="62">
        <v>45991</v>
      </c>
      <c r="I1550">
        <v>-2</v>
      </c>
      <c r="J1550" t="s">
        <v>18</v>
      </c>
      <c r="K1550" t="s">
        <v>3598</v>
      </c>
      <c r="L1550" s="67">
        <v>51084198</v>
      </c>
      <c r="M1550" t="s">
        <v>3361</v>
      </c>
      <c r="N1550">
        <v>45961</v>
      </c>
      <c r="O1550" t="s">
        <v>3598</v>
      </c>
    </row>
    <row r="1551" spans="2:15">
      <c r="B1551">
        <v>100126</v>
      </c>
      <c r="C1551" t="s">
        <v>103</v>
      </c>
      <c r="D1551" t="s">
        <v>3599</v>
      </c>
      <c r="E1551" s="52" t="s">
        <v>117</v>
      </c>
      <c r="F1551" t="s">
        <v>2144</v>
      </c>
      <c r="G1551" s="62">
        <v>45989</v>
      </c>
      <c r="H1551" s="62">
        <v>45838</v>
      </c>
      <c r="I1551">
        <v>151</v>
      </c>
      <c r="J1551" t="s">
        <v>18</v>
      </c>
      <c r="K1551" t="s">
        <v>3463</v>
      </c>
      <c r="L1551" s="67">
        <v>95393748</v>
      </c>
      <c r="M1551" t="s">
        <v>2144</v>
      </c>
      <c r="N1551">
        <v>45808</v>
      </c>
      <c r="O1551" t="s">
        <v>3463</v>
      </c>
    </row>
    <row r="1552" spans="2:15">
      <c r="B1552">
        <v>101490</v>
      </c>
      <c r="C1552" t="s">
        <v>125</v>
      </c>
      <c r="D1552" t="s">
        <v>3600</v>
      </c>
      <c r="E1552" s="52" t="s">
        <v>16</v>
      </c>
      <c r="F1552" t="s">
        <v>2090</v>
      </c>
      <c r="G1552" s="62">
        <v>45989</v>
      </c>
      <c r="H1552" s="62">
        <v>45991</v>
      </c>
      <c r="I1552">
        <v>-2</v>
      </c>
      <c r="J1552" t="s">
        <v>18</v>
      </c>
      <c r="K1552" t="s">
        <v>3601</v>
      </c>
      <c r="L1552" s="67">
        <v>99460440</v>
      </c>
      <c r="M1552" t="s">
        <v>2230</v>
      </c>
      <c r="N1552">
        <v>45961</v>
      </c>
      <c r="O1552" t="s">
        <v>3601</v>
      </c>
    </row>
    <row r="1553" spans="2:15">
      <c r="B1553">
        <v>100129</v>
      </c>
      <c r="C1553" t="s">
        <v>1259</v>
      </c>
      <c r="D1553" t="s">
        <v>3602</v>
      </c>
      <c r="E1553" t="s">
        <v>117</v>
      </c>
      <c r="F1553" t="s">
        <v>3603</v>
      </c>
      <c r="G1553" s="56">
        <v>45991</v>
      </c>
      <c r="H1553" s="56">
        <v>46021</v>
      </c>
      <c r="I1553" s="57">
        <v>-39</v>
      </c>
      <c r="J1553" t="s">
        <v>18</v>
      </c>
      <c r="K1553" t="s">
        <v>2891</v>
      </c>
      <c r="L1553" s="70">
        <v>310800</v>
      </c>
      <c r="M1553" t="s">
        <v>3603</v>
      </c>
      <c r="N1553" s="56">
        <v>45991</v>
      </c>
      <c r="O1553" t="s">
        <v>2891</v>
      </c>
    </row>
    <row r="1554" spans="2:15">
      <c r="B1554">
        <v>100215</v>
      </c>
      <c r="C1554" t="s">
        <v>3604</v>
      </c>
      <c r="D1554" t="s">
        <v>3605</v>
      </c>
      <c r="E1554" s="52" t="s">
        <v>117</v>
      </c>
      <c r="F1554" t="s">
        <v>3606</v>
      </c>
      <c r="G1554" s="62">
        <v>45991</v>
      </c>
      <c r="H1554" s="62">
        <v>45991</v>
      </c>
      <c r="I1554">
        <v>-26</v>
      </c>
      <c r="J1554" t="s">
        <v>18</v>
      </c>
      <c r="K1554" t="s">
        <v>1123</v>
      </c>
      <c r="L1554" s="67">
        <v>2000000</v>
      </c>
      <c r="M1554" t="s">
        <v>3607</v>
      </c>
      <c r="N1554">
        <v>45991</v>
      </c>
      <c r="O1554" t="s">
        <v>1123</v>
      </c>
    </row>
    <row r="1555" spans="2:15">
      <c r="B1555">
        <v>101734</v>
      </c>
      <c r="C1555" t="s">
        <v>1266</v>
      </c>
      <c r="D1555" t="s">
        <v>3608</v>
      </c>
      <c r="E1555" s="52" t="s">
        <v>117</v>
      </c>
      <c r="F1555" t="s">
        <v>3609</v>
      </c>
      <c r="G1555" s="62">
        <v>45991</v>
      </c>
      <c r="H1555" s="62">
        <v>45991</v>
      </c>
      <c r="I1555">
        <v>-19</v>
      </c>
      <c r="J1555" t="s">
        <v>18</v>
      </c>
      <c r="K1555" t="s">
        <v>644</v>
      </c>
      <c r="L1555" s="67">
        <v>4626480</v>
      </c>
      <c r="M1555" t="s">
        <v>3610</v>
      </c>
      <c r="N1555">
        <v>45991</v>
      </c>
      <c r="O1555" t="s">
        <v>644</v>
      </c>
    </row>
    <row r="1556" spans="2:15">
      <c r="B1556">
        <v>101921</v>
      </c>
      <c r="C1556" t="s">
        <v>2262</v>
      </c>
      <c r="D1556" t="s">
        <v>3611</v>
      </c>
      <c r="E1556" s="52" t="s">
        <v>117</v>
      </c>
      <c r="F1556" t="s">
        <v>3612</v>
      </c>
      <c r="G1556" s="62">
        <v>45991</v>
      </c>
      <c r="H1556" s="62">
        <v>45991</v>
      </c>
      <c r="I1556">
        <v>-26</v>
      </c>
      <c r="J1556" t="s">
        <v>18</v>
      </c>
      <c r="K1556" t="s">
        <v>181</v>
      </c>
      <c r="L1556" s="67">
        <v>9150000</v>
      </c>
      <c r="M1556" t="s">
        <v>3607</v>
      </c>
      <c r="N1556">
        <v>45991</v>
      </c>
      <c r="O1556" t="s">
        <v>181</v>
      </c>
    </row>
    <row r="1557" spans="2:15">
      <c r="B1557">
        <v>101937</v>
      </c>
      <c r="C1557" t="s">
        <v>2884</v>
      </c>
      <c r="D1557" t="s">
        <v>3613</v>
      </c>
      <c r="E1557" s="52" t="s">
        <v>117</v>
      </c>
      <c r="F1557" t="s">
        <v>3614</v>
      </c>
      <c r="G1557" s="62">
        <v>45991</v>
      </c>
      <c r="H1557" s="62">
        <v>45991</v>
      </c>
      <c r="I1557">
        <v>-26</v>
      </c>
      <c r="J1557" t="s">
        <v>18</v>
      </c>
      <c r="K1557" t="s">
        <v>3615</v>
      </c>
      <c r="L1557" s="67">
        <v>11150000</v>
      </c>
      <c r="M1557" t="s">
        <v>3607</v>
      </c>
      <c r="N1557">
        <v>45991</v>
      </c>
      <c r="O1557" t="s">
        <v>3615</v>
      </c>
    </row>
    <row r="1558" spans="2:15">
      <c r="B1558">
        <v>100013</v>
      </c>
      <c r="C1558" t="s">
        <v>1390</v>
      </c>
      <c r="D1558" t="s">
        <v>3616</v>
      </c>
      <c r="E1558"/>
      <c r="G1558" s="56">
        <v>45991</v>
      </c>
      <c r="H1558" s="56">
        <v>44926</v>
      </c>
      <c r="I1558" s="57">
        <v>1065</v>
      </c>
      <c r="J1558" t="s">
        <v>18</v>
      </c>
      <c r="K1558" t="s">
        <v>3617</v>
      </c>
      <c r="L1558" s="70">
        <v>11354547</v>
      </c>
      <c r="M1558" t="s">
        <v>3618</v>
      </c>
      <c r="N1558" s="56">
        <v>44926</v>
      </c>
      <c r="O1558" t="s">
        <v>3617</v>
      </c>
    </row>
    <row r="1559" spans="2:15">
      <c r="B1559">
        <v>101933</v>
      </c>
      <c r="C1559" t="s">
        <v>2871</v>
      </c>
      <c r="D1559" t="s">
        <v>3619</v>
      </c>
      <c r="E1559" s="52" t="s">
        <v>117</v>
      </c>
      <c r="F1559" t="s">
        <v>3620</v>
      </c>
      <c r="G1559" s="62">
        <v>45991</v>
      </c>
      <c r="H1559" s="62">
        <v>45991</v>
      </c>
      <c r="I1559">
        <v>-26</v>
      </c>
      <c r="J1559" t="s">
        <v>18</v>
      </c>
      <c r="K1559" t="s">
        <v>2140</v>
      </c>
      <c r="L1559" s="67">
        <v>11370000</v>
      </c>
      <c r="M1559" t="s">
        <v>3607</v>
      </c>
      <c r="N1559">
        <v>45991</v>
      </c>
      <c r="O1559" t="s">
        <v>2140</v>
      </c>
    </row>
    <row r="1560" spans="2:15">
      <c r="B1560">
        <v>101928</v>
      </c>
      <c r="C1560" t="s">
        <v>2556</v>
      </c>
      <c r="D1560" t="s">
        <v>3621</v>
      </c>
      <c r="E1560" s="52" t="s">
        <v>117</v>
      </c>
      <c r="F1560" t="s">
        <v>3622</v>
      </c>
      <c r="G1560" s="62">
        <v>45991</v>
      </c>
      <c r="H1560" s="62">
        <v>45991</v>
      </c>
      <c r="I1560">
        <v>-26</v>
      </c>
      <c r="J1560" t="s">
        <v>18</v>
      </c>
      <c r="K1560" t="s">
        <v>162</v>
      </c>
      <c r="L1560" s="67">
        <v>11920000</v>
      </c>
      <c r="M1560" t="s">
        <v>3607</v>
      </c>
      <c r="N1560">
        <v>45991</v>
      </c>
      <c r="O1560" t="s">
        <v>162</v>
      </c>
    </row>
    <row r="1561" spans="2:15">
      <c r="B1561">
        <v>101934</v>
      </c>
      <c r="C1561" t="s">
        <v>2875</v>
      </c>
      <c r="D1561" t="s">
        <v>3623</v>
      </c>
      <c r="E1561" s="52" t="s">
        <v>117</v>
      </c>
      <c r="F1561" t="s">
        <v>3624</v>
      </c>
      <c r="G1561" s="62">
        <v>45991</v>
      </c>
      <c r="H1561" s="62">
        <v>45991</v>
      </c>
      <c r="I1561">
        <v>-26</v>
      </c>
      <c r="J1561" t="s">
        <v>18</v>
      </c>
      <c r="K1561" t="s">
        <v>529</v>
      </c>
      <c r="L1561" s="67">
        <v>12085000</v>
      </c>
      <c r="M1561" t="s">
        <v>3607</v>
      </c>
      <c r="N1561">
        <v>45991</v>
      </c>
      <c r="O1561" t="s">
        <v>529</v>
      </c>
    </row>
    <row r="1562" spans="2:15">
      <c r="B1562">
        <v>101929</v>
      </c>
      <c r="C1562" t="s">
        <v>2560</v>
      </c>
      <c r="D1562" t="s">
        <v>3625</v>
      </c>
      <c r="E1562" s="52" t="s">
        <v>117</v>
      </c>
      <c r="F1562" t="s">
        <v>3626</v>
      </c>
      <c r="G1562" s="62">
        <v>45991</v>
      </c>
      <c r="H1562" s="62">
        <v>45991</v>
      </c>
      <c r="I1562">
        <v>-26</v>
      </c>
      <c r="J1562" t="s">
        <v>18</v>
      </c>
      <c r="K1562" t="s">
        <v>3627</v>
      </c>
      <c r="L1562" s="67">
        <v>12150000</v>
      </c>
      <c r="M1562" t="s">
        <v>3607</v>
      </c>
      <c r="N1562">
        <v>45991</v>
      </c>
      <c r="O1562" t="s">
        <v>3627</v>
      </c>
    </row>
    <row r="1563" spans="2:15">
      <c r="B1563">
        <v>101935</v>
      </c>
      <c r="C1563" t="s">
        <v>2878</v>
      </c>
      <c r="D1563" t="s">
        <v>3628</v>
      </c>
      <c r="E1563" s="52" t="s">
        <v>117</v>
      </c>
      <c r="F1563" t="s">
        <v>3629</v>
      </c>
      <c r="G1563" s="62">
        <v>45991</v>
      </c>
      <c r="H1563" s="62">
        <v>45991</v>
      </c>
      <c r="I1563">
        <v>-26</v>
      </c>
      <c r="J1563" t="s">
        <v>18</v>
      </c>
      <c r="K1563" t="s">
        <v>2918</v>
      </c>
      <c r="L1563" s="67">
        <v>12150000</v>
      </c>
      <c r="M1563" t="s">
        <v>3607</v>
      </c>
      <c r="N1563">
        <v>45991</v>
      </c>
      <c r="O1563" t="s">
        <v>2918</v>
      </c>
    </row>
    <row r="1564" spans="2:15">
      <c r="B1564">
        <v>101858</v>
      </c>
      <c r="C1564" t="s">
        <v>3630</v>
      </c>
      <c r="D1564" t="s">
        <v>3631</v>
      </c>
      <c r="E1564" s="52" t="s">
        <v>117</v>
      </c>
      <c r="F1564" t="s">
        <v>3632</v>
      </c>
      <c r="G1564" s="62">
        <v>45991</v>
      </c>
      <c r="H1564" s="62">
        <v>46021</v>
      </c>
      <c r="I1564">
        <v>-56</v>
      </c>
      <c r="J1564" t="s">
        <v>18</v>
      </c>
      <c r="K1564" t="s">
        <v>3396</v>
      </c>
      <c r="L1564" s="67">
        <v>18419000</v>
      </c>
      <c r="M1564" t="s">
        <v>3607</v>
      </c>
      <c r="N1564">
        <v>45991</v>
      </c>
      <c r="O1564" t="s">
        <v>3396</v>
      </c>
    </row>
    <row r="1565" spans="2:15">
      <c r="B1565">
        <v>101539</v>
      </c>
      <c r="C1565" t="s">
        <v>40</v>
      </c>
      <c r="D1565" t="s">
        <v>3633</v>
      </c>
      <c r="E1565" s="52" t="s">
        <v>42</v>
      </c>
      <c r="F1565" t="s">
        <v>3634</v>
      </c>
      <c r="G1565" s="62">
        <v>45992</v>
      </c>
      <c r="H1565" s="62">
        <v>45687</v>
      </c>
      <c r="I1565">
        <v>305</v>
      </c>
      <c r="J1565" t="s">
        <v>18</v>
      </c>
      <c r="K1565" t="s">
        <v>3635</v>
      </c>
      <c r="L1565" s="67">
        <v>9590400</v>
      </c>
      <c r="M1565" t="s">
        <v>3636</v>
      </c>
      <c r="N1565">
        <v>45657</v>
      </c>
      <c r="O1565" t="s">
        <v>3635</v>
      </c>
    </row>
    <row r="1566" spans="2:15">
      <c r="B1566">
        <v>100146</v>
      </c>
      <c r="C1566" t="s">
        <v>25</v>
      </c>
      <c r="D1566" t="s">
        <v>3637</v>
      </c>
      <c r="E1566" s="52" t="s">
        <v>16</v>
      </c>
      <c r="F1566" t="s">
        <v>2090</v>
      </c>
      <c r="G1566" s="62">
        <v>45992</v>
      </c>
      <c r="H1566" s="62">
        <v>45991</v>
      </c>
      <c r="I1566">
        <v>1</v>
      </c>
      <c r="J1566" t="s">
        <v>18</v>
      </c>
      <c r="K1566" t="s">
        <v>715</v>
      </c>
      <c r="L1566" s="67">
        <v>23290020</v>
      </c>
      <c r="M1566" t="s">
        <v>28</v>
      </c>
      <c r="N1566">
        <v>45961</v>
      </c>
      <c r="O1566" t="s">
        <v>715</v>
      </c>
    </row>
    <row r="1567" spans="2:15">
      <c r="B1567">
        <v>101539</v>
      </c>
      <c r="C1567" t="s">
        <v>40</v>
      </c>
      <c r="D1567" t="s">
        <v>3638</v>
      </c>
      <c r="E1567" s="52" t="s">
        <v>42</v>
      </c>
      <c r="F1567" t="s">
        <v>3639</v>
      </c>
      <c r="G1567" s="62">
        <v>45992</v>
      </c>
      <c r="H1567" s="62">
        <v>45687</v>
      </c>
      <c r="I1567">
        <v>305</v>
      </c>
      <c r="J1567" t="s">
        <v>18</v>
      </c>
      <c r="K1567" t="s">
        <v>3640</v>
      </c>
      <c r="L1567" s="67">
        <v>25102872</v>
      </c>
      <c r="M1567" t="s">
        <v>3641</v>
      </c>
      <c r="N1567">
        <v>45657</v>
      </c>
      <c r="O1567" t="s">
        <v>3640</v>
      </c>
    </row>
    <row r="1568" spans="2:15">
      <c r="B1568">
        <v>100031</v>
      </c>
      <c r="C1568" t="s">
        <v>321</v>
      </c>
      <c r="D1568" t="s">
        <v>3642</v>
      </c>
      <c r="E1568" s="52" t="s">
        <v>117</v>
      </c>
      <c r="F1568" t="s">
        <v>3643</v>
      </c>
      <c r="G1568" s="62">
        <v>45993</v>
      </c>
      <c r="H1568" s="62">
        <v>45991</v>
      </c>
      <c r="I1568">
        <v>1</v>
      </c>
      <c r="J1568" t="s">
        <v>18</v>
      </c>
      <c r="K1568" t="s">
        <v>19</v>
      </c>
      <c r="L1568" s="67">
        <v>166911</v>
      </c>
      <c r="M1568" t="s">
        <v>3643</v>
      </c>
      <c r="N1568">
        <v>45961</v>
      </c>
      <c r="O1568" t="s">
        <v>19</v>
      </c>
    </row>
    <row r="1569" spans="2:15">
      <c r="B1569">
        <v>101284</v>
      </c>
      <c r="C1569" t="s">
        <v>669</v>
      </c>
      <c r="D1569" t="s">
        <v>3644</v>
      </c>
      <c r="E1569" s="52" t="s">
        <v>117</v>
      </c>
      <c r="F1569" t="s">
        <v>1365</v>
      </c>
      <c r="G1569" s="62">
        <v>45993</v>
      </c>
      <c r="H1569" s="62">
        <v>45958</v>
      </c>
      <c r="I1569">
        <v>35</v>
      </c>
      <c r="J1569" t="s">
        <v>18</v>
      </c>
      <c r="K1569" t="s">
        <v>3318</v>
      </c>
      <c r="L1569" s="67">
        <v>200000000</v>
      </c>
      <c r="M1569" t="s">
        <v>2234</v>
      </c>
      <c r="N1569">
        <v>45958</v>
      </c>
      <c r="O1569" t="s">
        <v>1367</v>
      </c>
    </row>
    <row r="1570" spans="2:15">
      <c r="B1570">
        <v>100011</v>
      </c>
      <c r="C1570" t="s">
        <v>328</v>
      </c>
      <c r="D1570" t="s">
        <v>3645</v>
      </c>
      <c r="E1570"/>
      <c r="G1570" s="56">
        <v>45994</v>
      </c>
      <c r="H1570" s="56">
        <v>45687</v>
      </c>
      <c r="I1570" s="57">
        <v>307</v>
      </c>
      <c r="J1570" t="s">
        <v>18</v>
      </c>
      <c r="K1570" t="s">
        <v>610</v>
      </c>
      <c r="L1570" s="70">
        <v>864000</v>
      </c>
      <c r="M1570" t="s">
        <v>3646</v>
      </c>
      <c r="N1570" s="56">
        <v>45687</v>
      </c>
      <c r="O1570" t="s">
        <v>612</v>
      </c>
    </row>
    <row r="1571" spans="2:15">
      <c r="B1571">
        <v>100011</v>
      </c>
      <c r="C1571" t="s">
        <v>328</v>
      </c>
      <c r="D1571" t="s">
        <v>3645</v>
      </c>
      <c r="E1571"/>
      <c r="G1571" s="56">
        <v>45994</v>
      </c>
      <c r="H1571" s="56">
        <v>45687</v>
      </c>
      <c r="I1571" s="57">
        <v>307</v>
      </c>
      <c r="J1571" t="s">
        <v>18</v>
      </c>
      <c r="K1571" t="s">
        <v>607</v>
      </c>
      <c r="L1571" s="70">
        <v>864000</v>
      </c>
      <c r="M1571" t="s">
        <v>3647</v>
      </c>
      <c r="N1571" s="56">
        <v>45687</v>
      </c>
      <c r="O1571" t="s">
        <v>609</v>
      </c>
    </row>
    <row r="1572" spans="2:15">
      <c r="B1572">
        <v>100126</v>
      </c>
      <c r="C1572" t="s">
        <v>103</v>
      </c>
      <c r="D1572" t="s">
        <v>3648</v>
      </c>
      <c r="E1572" s="52" t="s">
        <v>117</v>
      </c>
      <c r="F1572" t="s">
        <v>106</v>
      </c>
      <c r="G1572" s="62">
        <v>45995</v>
      </c>
      <c r="H1572" s="62">
        <v>45868</v>
      </c>
      <c r="I1572">
        <v>127</v>
      </c>
      <c r="J1572" t="s">
        <v>18</v>
      </c>
      <c r="K1572" t="s">
        <v>3649</v>
      </c>
      <c r="L1572" s="67">
        <v>84553029</v>
      </c>
      <c r="M1572" t="s">
        <v>106</v>
      </c>
      <c r="N1572">
        <v>45838</v>
      </c>
      <c r="O1572" t="s">
        <v>3649</v>
      </c>
    </row>
    <row r="1573" spans="2:15">
      <c r="B1573">
        <v>100011</v>
      </c>
      <c r="C1573" t="s">
        <v>328</v>
      </c>
      <c r="D1573" t="s">
        <v>3650</v>
      </c>
      <c r="G1573" s="62">
        <v>45996</v>
      </c>
      <c r="H1573" s="62">
        <v>45687</v>
      </c>
      <c r="I1573">
        <v>309</v>
      </c>
      <c r="J1573" t="s">
        <v>18</v>
      </c>
      <c r="K1573" t="s">
        <v>577</v>
      </c>
      <c r="L1573" s="67">
        <v>2831761</v>
      </c>
      <c r="M1573" t="s">
        <v>3651</v>
      </c>
      <c r="N1573">
        <v>45687</v>
      </c>
      <c r="O1573" t="s">
        <v>579</v>
      </c>
    </row>
    <row r="1574" spans="2:15">
      <c r="B1574">
        <v>100011</v>
      </c>
      <c r="C1574" t="s">
        <v>328</v>
      </c>
      <c r="D1574" t="s">
        <v>3652</v>
      </c>
      <c r="G1574" s="62">
        <v>45996</v>
      </c>
      <c r="H1574" s="62">
        <v>45687</v>
      </c>
      <c r="I1574">
        <v>309</v>
      </c>
      <c r="J1574" t="s">
        <v>18</v>
      </c>
      <c r="K1574" t="s">
        <v>510</v>
      </c>
      <c r="L1574" s="67">
        <v>2864623</v>
      </c>
      <c r="M1574" t="s">
        <v>3653</v>
      </c>
      <c r="N1574">
        <v>45687</v>
      </c>
      <c r="O1574" t="s">
        <v>512</v>
      </c>
    </row>
    <row r="1575" spans="2:15">
      <c r="B1575">
        <v>100011</v>
      </c>
      <c r="C1575" t="s">
        <v>328</v>
      </c>
      <c r="D1575" t="s">
        <v>3652</v>
      </c>
      <c r="G1575" s="62">
        <v>45996</v>
      </c>
      <c r="H1575" s="62">
        <v>45687</v>
      </c>
      <c r="I1575">
        <v>309</v>
      </c>
      <c r="J1575" t="s">
        <v>18</v>
      </c>
      <c r="K1575" t="s">
        <v>517</v>
      </c>
      <c r="L1575" s="67">
        <v>3002093</v>
      </c>
      <c r="M1575" t="s">
        <v>3654</v>
      </c>
      <c r="N1575">
        <v>45687</v>
      </c>
      <c r="O1575" t="s">
        <v>519</v>
      </c>
    </row>
    <row r="1576" spans="2:15">
      <c r="B1576">
        <v>100011</v>
      </c>
      <c r="C1576" t="s">
        <v>328</v>
      </c>
      <c r="D1576" t="s">
        <v>3652</v>
      </c>
      <c r="G1576" s="62">
        <v>45996</v>
      </c>
      <c r="H1576" s="62">
        <v>45687</v>
      </c>
      <c r="I1576">
        <v>309</v>
      </c>
      <c r="J1576" t="s">
        <v>18</v>
      </c>
      <c r="K1576" t="s">
        <v>521</v>
      </c>
      <c r="L1576" s="67">
        <v>3012727</v>
      </c>
      <c r="M1576" t="s">
        <v>3655</v>
      </c>
      <c r="N1576">
        <v>45687</v>
      </c>
      <c r="O1576" t="s">
        <v>523</v>
      </c>
    </row>
    <row r="1577" spans="2:15">
      <c r="B1577">
        <v>100011</v>
      </c>
      <c r="C1577" t="s">
        <v>328</v>
      </c>
      <c r="D1577" t="s">
        <v>3652</v>
      </c>
      <c r="G1577" s="62">
        <v>45996</v>
      </c>
      <c r="H1577" s="62">
        <v>45687</v>
      </c>
      <c r="I1577">
        <v>309</v>
      </c>
      <c r="J1577" t="s">
        <v>18</v>
      </c>
      <c r="K1577" t="s">
        <v>525</v>
      </c>
      <c r="L1577" s="67">
        <v>3023692</v>
      </c>
      <c r="M1577" t="s">
        <v>3653</v>
      </c>
      <c r="N1577">
        <v>45687</v>
      </c>
      <c r="O1577" t="s">
        <v>526</v>
      </c>
    </row>
    <row r="1578" spans="2:15">
      <c r="B1578">
        <v>100011</v>
      </c>
      <c r="C1578" t="s">
        <v>328</v>
      </c>
      <c r="D1578" t="s">
        <v>3652</v>
      </c>
      <c r="G1578" s="62">
        <v>45996</v>
      </c>
      <c r="H1578" s="62">
        <v>45687</v>
      </c>
      <c r="I1578">
        <v>309</v>
      </c>
      <c r="J1578" t="s">
        <v>18</v>
      </c>
      <c r="K1578" t="s">
        <v>537</v>
      </c>
      <c r="L1578" s="67">
        <v>3236585</v>
      </c>
      <c r="M1578" t="s">
        <v>3656</v>
      </c>
      <c r="N1578">
        <v>45687</v>
      </c>
      <c r="O1578" t="s">
        <v>539</v>
      </c>
    </row>
    <row r="1579" spans="2:15">
      <c r="B1579">
        <v>100011</v>
      </c>
      <c r="C1579" t="s">
        <v>328</v>
      </c>
      <c r="D1579" t="s">
        <v>3652</v>
      </c>
      <c r="G1579" s="62">
        <v>45996</v>
      </c>
      <c r="H1579" s="62">
        <v>45687</v>
      </c>
      <c r="I1579">
        <v>309</v>
      </c>
      <c r="J1579" t="s">
        <v>18</v>
      </c>
      <c r="K1579" t="s">
        <v>564</v>
      </c>
      <c r="L1579" s="67">
        <v>3494986</v>
      </c>
      <c r="M1579" t="s">
        <v>3653</v>
      </c>
      <c r="N1579">
        <v>45687</v>
      </c>
      <c r="O1579" t="s">
        <v>565</v>
      </c>
    </row>
    <row r="1580" spans="2:15">
      <c r="B1580">
        <v>100011</v>
      </c>
      <c r="C1580" t="s">
        <v>328</v>
      </c>
      <c r="D1580" t="s">
        <v>3652</v>
      </c>
      <c r="G1580" s="62">
        <v>45996</v>
      </c>
      <c r="H1580" s="62">
        <v>45687</v>
      </c>
      <c r="I1580">
        <v>309</v>
      </c>
      <c r="J1580" t="s">
        <v>18</v>
      </c>
      <c r="K1580" t="s">
        <v>617</v>
      </c>
      <c r="L1580" s="67">
        <v>5613976</v>
      </c>
      <c r="M1580" t="s">
        <v>3657</v>
      </c>
      <c r="N1580">
        <v>45687</v>
      </c>
      <c r="O1580" t="s">
        <v>619</v>
      </c>
    </row>
    <row r="1581" spans="2:15">
      <c r="B1581">
        <v>101083</v>
      </c>
      <c r="C1581" t="s">
        <v>14</v>
      </c>
      <c r="D1581" t="s">
        <v>3658</v>
      </c>
      <c r="E1581" s="52" t="s">
        <v>16</v>
      </c>
      <c r="F1581" t="s">
        <v>2090</v>
      </c>
      <c r="G1581" s="62">
        <v>45996</v>
      </c>
      <c r="H1581" s="62">
        <v>45991</v>
      </c>
      <c r="I1581">
        <v>5</v>
      </c>
      <c r="J1581" t="s">
        <v>18</v>
      </c>
      <c r="K1581" t="s">
        <v>3659</v>
      </c>
      <c r="L1581" s="67">
        <v>44579376</v>
      </c>
      <c r="M1581" t="s">
        <v>3238</v>
      </c>
      <c r="N1581">
        <v>45961</v>
      </c>
      <c r="O1581" t="s">
        <v>3659</v>
      </c>
    </row>
    <row r="1582" spans="2:15">
      <c r="B1582">
        <v>100712</v>
      </c>
      <c r="C1582" t="s">
        <v>613</v>
      </c>
      <c r="D1582" t="s">
        <v>3660</v>
      </c>
      <c r="E1582" s="52" t="s">
        <v>117</v>
      </c>
      <c r="F1582" t="s">
        <v>3661</v>
      </c>
      <c r="G1582" s="62">
        <v>46001</v>
      </c>
      <c r="H1582" s="62">
        <v>45991</v>
      </c>
      <c r="I1582">
        <v>9</v>
      </c>
      <c r="J1582" t="s">
        <v>18</v>
      </c>
      <c r="K1582" t="s">
        <v>1125</v>
      </c>
      <c r="L1582" s="67">
        <v>265192653</v>
      </c>
      <c r="M1582" t="s">
        <v>3661</v>
      </c>
      <c r="N1582">
        <v>45961</v>
      </c>
      <c r="O1582" t="s">
        <v>1125</v>
      </c>
    </row>
    <row r="1583" spans="2:15">
      <c r="B1583">
        <v>100126</v>
      </c>
      <c r="C1583" t="s">
        <v>103</v>
      </c>
      <c r="D1583" t="s">
        <v>3662</v>
      </c>
      <c r="E1583" s="52" t="s">
        <v>117</v>
      </c>
      <c r="F1583" t="s">
        <v>3663</v>
      </c>
      <c r="G1583" s="62">
        <v>46002</v>
      </c>
      <c r="H1583" s="62">
        <v>45868</v>
      </c>
      <c r="I1583">
        <v>134</v>
      </c>
      <c r="J1583" t="s">
        <v>18</v>
      </c>
      <c r="K1583" t="s">
        <v>3269</v>
      </c>
      <c r="L1583" s="67">
        <v>6733260</v>
      </c>
      <c r="M1583" t="s">
        <v>2657</v>
      </c>
      <c r="N1583">
        <v>45838</v>
      </c>
      <c r="O1583" t="s">
        <v>3269</v>
      </c>
    </row>
    <row r="1584" spans="2:15">
      <c r="B1584">
        <v>101918</v>
      </c>
      <c r="C1584" t="s">
        <v>2766</v>
      </c>
      <c r="D1584" t="s">
        <v>3664</v>
      </c>
      <c r="E1584" s="52" t="s">
        <v>117</v>
      </c>
      <c r="F1584" t="s">
        <v>3665</v>
      </c>
      <c r="G1584" s="62">
        <v>46002</v>
      </c>
      <c r="H1584" s="62">
        <v>46021</v>
      </c>
      <c r="I1584">
        <v>-19</v>
      </c>
      <c r="J1584" t="s">
        <v>18</v>
      </c>
      <c r="K1584" t="s">
        <v>3666</v>
      </c>
      <c r="L1584" s="67">
        <v>7544559</v>
      </c>
      <c r="M1584" t="s">
        <v>2768</v>
      </c>
      <c r="N1584">
        <v>45991</v>
      </c>
      <c r="O1584" t="s">
        <v>3666</v>
      </c>
    </row>
    <row r="1585" spans="2:15">
      <c r="B1585">
        <v>100147</v>
      </c>
      <c r="C1585" t="s">
        <v>159</v>
      </c>
      <c r="D1585" t="s">
        <v>3667</v>
      </c>
      <c r="E1585" s="52" t="s">
        <v>117</v>
      </c>
      <c r="F1585" t="s">
        <v>3668</v>
      </c>
      <c r="G1585" s="62">
        <v>46002</v>
      </c>
      <c r="H1585" s="62">
        <v>45930</v>
      </c>
      <c r="I1585">
        <v>62</v>
      </c>
      <c r="J1585" t="s">
        <v>18</v>
      </c>
      <c r="K1585" t="s">
        <v>3669</v>
      </c>
      <c r="L1585" s="67">
        <v>10846154</v>
      </c>
      <c r="M1585" t="s">
        <v>163</v>
      </c>
      <c r="N1585">
        <v>45900</v>
      </c>
      <c r="O1585" t="s">
        <v>3669</v>
      </c>
    </row>
    <row r="1586" spans="2:15">
      <c r="B1586">
        <v>100147</v>
      </c>
      <c r="C1586" t="s">
        <v>159</v>
      </c>
      <c r="D1586" t="s">
        <v>3667</v>
      </c>
      <c r="E1586" s="52" t="s">
        <v>117</v>
      </c>
      <c r="F1586" t="s">
        <v>3668</v>
      </c>
      <c r="G1586" s="62">
        <v>46002</v>
      </c>
      <c r="H1586" s="62">
        <v>45930</v>
      </c>
      <c r="I1586">
        <v>62</v>
      </c>
      <c r="J1586" t="s">
        <v>18</v>
      </c>
      <c r="K1586" t="s">
        <v>1572</v>
      </c>
      <c r="L1586" s="67">
        <v>17216550</v>
      </c>
      <c r="M1586" t="s">
        <v>2915</v>
      </c>
      <c r="N1586">
        <v>45900</v>
      </c>
      <c r="O1586" t="s">
        <v>1572</v>
      </c>
    </row>
    <row r="1587" spans="2:15">
      <c r="B1587">
        <v>100797</v>
      </c>
      <c r="C1587" t="s">
        <v>70</v>
      </c>
      <c r="D1587" t="s">
        <v>3670</v>
      </c>
      <c r="E1587" s="52" t="s">
        <v>117</v>
      </c>
      <c r="F1587" t="s">
        <v>3671</v>
      </c>
      <c r="G1587" s="62">
        <v>46002</v>
      </c>
      <c r="H1587" s="62">
        <v>45991</v>
      </c>
      <c r="I1587">
        <v>11</v>
      </c>
      <c r="J1587" t="s">
        <v>18</v>
      </c>
      <c r="K1587" t="s">
        <v>2591</v>
      </c>
      <c r="L1587" s="67">
        <v>19862279</v>
      </c>
      <c r="M1587" t="s">
        <v>3672</v>
      </c>
      <c r="N1587">
        <v>45961</v>
      </c>
      <c r="O1587" t="s">
        <v>2591</v>
      </c>
    </row>
    <row r="1588" spans="2:15">
      <c r="B1588">
        <v>100126</v>
      </c>
      <c r="C1588" t="s">
        <v>103</v>
      </c>
      <c r="D1588" t="s">
        <v>3662</v>
      </c>
      <c r="E1588" s="52" t="s">
        <v>117</v>
      </c>
      <c r="F1588" t="s">
        <v>3663</v>
      </c>
      <c r="G1588" s="62">
        <v>46002</v>
      </c>
      <c r="H1588" s="62">
        <v>45868</v>
      </c>
      <c r="I1588">
        <v>134</v>
      </c>
      <c r="J1588" t="s">
        <v>18</v>
      </c>
      <c r="K1588" t="s">
        <v>87</v>
      </c>
      <c r="L1588" s="67">
        <v>34568952</v>
      </c>
      <c r="M1588" t="s">
        <v>2125</v>
      </c>
      <c r="N1588">
        <v>45838</v>
      </c>
      <c r="O1588" t="s">
        <v>87</v>
      </c>
    </row>
    <row r="1589" spans="2:15">
      <c r="B1589">
        <v>100126</v>
      </c>
      <c r="C1589" t="s">
        <v>103</v>
      </c>
      <c r="D1589" t="s">
        <v>3673</v>
      </c>
      <c r="E1589" s="52" t="s">
        <v>117</v>
      </c>
      <c r="F1589" t="s">
        <v>2144</v>
      </c>
      <c r="G1589" s="62">
        <v>46002</v>
      </c>
      <c r="H1589" s="62">
        <v>45868</v>
      </c>
      <c r="I1589">
        <v>133</v>
      </c>
      <c r="J1589" t="s">
        <v>18</v>
      </c>
      <c r="K1589" t="s">
        <v>3442</v>
      </c>
      <c r="L1589" s="67">
        <v>35364600</v>
      </c>
      <c r="M1589" t="s">
        <v>2144</v>
      </c>
      <c r="N1589">
        <v>45838</v>
      </c>
      <c r="O1589" t="s">
        <v>3442</v>
      </c>
    </row>
    <row r="1590" spans="2:15">
      <c r="B1590">
        <v>100008</v>
      </c>
      <c r="C1590" t="s">
        <v>810</v>
      </c>
      <c r="D1590" t="s">
        <v>3674</v>
      </c>
      <c r="E1590" s="52" t="s">
        <v>117</v>
      </c>
      <c r="F1590" t="s">
        <v>3675</v>
      </c>
      <c r="G1590" s="62">
        <v>46003</v>
      </c>
      <c r="H1590" s="62">
        <v>45899</v>
      </c>
      <c r="I1590">
        <v>103</v>
      </c>
      <c r="J1590" t="s">
        <v>18</v>
      </c>
      <c r="K1590" t="s">
        <v>813</v>
      </c>
      <c r="L1590" s="67">
        <v>3415560</v>
      </c>
      <c r="M1590" t="s">
        <v>3675</v>
      </c>
      <c r="N1590">
        <v>45869</v>
      </c>
      <c r="O1590" t="s">
        <v>813</v>
      </c>
    </row>
    <row r="1591" spans="2:15">
      <c r="B1591">
        <v>100008</v>
      </c>
      <c r="C1591" t="s">
        <v>810</v>
      </c>
      <c r="D1591" t="s">
        <v>3676</v>
      </c>
      <c r="E1591" t="s">
        <v>117</v>
      </c>
      <c r="F1591" t="s">
        <v>3677</v>
      </c>
      <c r="G1591" s="56">
        <v>46003</v>
      </c>
      <c r="H1591" s="56">
        <v>45930</v>
      </c>
      <c r="I1591" s="57">
        <v>72</v>
      </c>
      <c r="J1591" t="s">
        <v>18</v>
      </c>
      <c r="K1591" t="s">
        <v>2285</v>
      </c>
      <c r="L1591" s="70">
        <v>21613019</v>
      </c>
      <c r="M1591" t="s">
        <v>3677</v>
      </c>
      <c r="N1591" s="56">
        <v>45900</v>
      </c>
      <c r="O1591" t="s">
        <v>2285</v>
      </c>
    </row>
    <row r="1592" spans="2:15">
      <c r="B1592">
        <v>100008</v>
      </c>
      <c r="C1592" t="s">
        <v>810</v>
      </c>
      <c r="D1592" t="s">
        <v>3678</v>
      </c>
      <c r="E1592" t="s">
        <v>117</v>
      </c>
      <c r="F1592" t="s">
        <v>3679</v>
      </c>
      <c r="G1592" s="56">
        <v>46003</v>
      </c>
      <c r="H1592" s="56">
        <v>45960</v>
      </c>
      <c r="I1592" s="57">
        <v>42</v>
      </c>
      <c r="J1592" t="s">
        <v>18</v>
      </c>
      <c r="K1592" t="s">
        <v>3649</v>
      </c>
      <c r="L1592" s="70">
        <v>21643463</v>
      </c>
      <c r="M1592" t="s">
        <v>3679</v>
      </c>
      <c r="N1592" s="56">
        <v>45930</v>
      </c>
      <c r="O1592" t="s">
        <v>3649</v>
      </c>
    </row>
    <row r="1593" spans="2:15">
      <c r="B1593">
        <v>101531</v>
      </c>
      <c r="C1593" t="s">
        <v>21</v>
      </c>
      <c r="D1593" t="s">
        <v>3680</v>
      </c>
      <c r="E1593" s="52" t="s">
        <v>42</v>
      </c>
      <c r="F1593" t="s">
        <v>3681</v>
      </c>
      <c r="G1593" s="62">
        <v>46003</v>
      </c>
      <c r="H1593" s="62">
        <v>45991</v>
      </c>
      <c r="I1593">
        <v>12</v>
      </c>
      <c r="J1593" t="s">
        <v>18</v>
      </c>
      <c r="K1593" t="s">
        <v>627</v>
      </c>
      <c r="L1593" s="67">
        <v>142692498</v>
      </c>
      <c r="M1593" t="s">
        <v>3252</v>
      </c>
      <c r="N1593">
        <v>45961</v>
      </c>
      <c r="O1593" t="s">
        <v>627</v>
      </c>
    </row>
    <row r="1594" spans="2:15">
      <c r="B1594">
        <v>100137</v>
      </c>
      <c r="C1594" t="s">
        <v>33</v>
      </c>
      <c r="D1594" t="s">
        <v>3682</v>
      </c>
      <c r="E1594" t="s">
        <v>35</v>
      </c>
      <c r="F1594" t="s">
        <v>2531</v>
      </c>
      <c r="G1594" s="56">
        <v>46003</v>
      </c>
      <c r="H1594" s="56">
        <v>45987</v>
      </c>
      <c r="I1594" s="57">
        <v>16</v>
      </c>
      <c r="J1594" t="s">
        <v>18</v>
      </c>
      <c r="K1594" t="s">
        <v>3574</v>
      </c>
      <c r="L1594" s="70">
        <v>10000000000</v>
      </c>
      <c r="M1594" t="s">
        <v>2654</v>
      </c>
      <c r="N1594" s="56">
        <v>45987</v>
      </c>
      <c r="O1594" t="s">
        <v>39</v>
      </c>
    </row>
    <row r="1595" spans="2:15">
      <c r="B1595">
        <v>100147</v>
      </c>
      <c r="C1595" t="s">
        <v>159</v>
      </c>
      <c r="D1595" t="s">
        <v>3683</v>
      </c>
      <c r="E1595" s="52" t="s">
        <v>117</v>
      </c>
      <c r="F1595" t="s">
        <v>3684</v>
      </c>
      <c r="G1595" s="62">
        <v>46006</v>
      </c>
      <c r="H1595" s="62">
        <v>45992</v>
      </c>
      <c r="I1595">
        <v>11</v>
      </c>
      <c r="J1595" t="s">
        <v>18</v>
      </c>
      <c r="K1595" t="s">
        <v>3667</v>
      </c>
      <c r="L1595" s="67">
        <v>199012</v>
      </c>
      <c r="M1595" t="s">
        <v>3685</v>
      </c>
      <c r="N1595">
        <v>45992</v>
      </c>
      <c r="O1595" t="s">
        <v>3669</v>
      </c>
    </row>
    <row r="1596" spans="2:15">
      <c r="B1596">
        <v>100147</v>
      </c>
      <c r="C1596" t="s">
        <v>159</v>
      </c>
      <c r="D1596" t="s">
        <v>3683</v>
      </c>
      <c r="E1596" s="52" t="s">
        <v>117</v>
      </c>
      <c r="F1596" t="s">
        <v>3684</v>
      </c>
      <c r="G1596" s="62">
        <v>46006</v>
      </c>
      <c r="H1596" s="62">
        <v>45992</v>
      </c>
      <c r="I1596">
        <v>11</v>
      </c>
      <c r="J1596" t="s">
        <v>18</v>
      </c>
      <c r="K1596" t="s">
        <v>3667</v>
      </c>
      <c r="L1596" s="67">
        <v>315900</v>
      </c>
      <c r="M1596" t="s">
        <v>3686</v>
      </c>
      <c r="N1596">
        <v>45992</v>
      </c>
      <c r="O1596" t="s">
        <v>1572</v>
      </c>
    </row>
    <row r="1597" spans="2:15">
      <c r="B1597">
        <v>100014</v>
      </c>
      <c r="C1597" t="s">
        <v>1511</v>
      </c>
      <c r="D1597" t="s">
        <v>3687</v>
      </c>
      <c r="E1597" t="s">
        <v>35</v>
      </c>
      <c r="F1597" t="s">
        <v>1169</v>
      </c>
      <c r="G1597" s="56">
        <v>46006</v>
      </c>
      <c r="H1597" s="56">
        <v>45412</v>
      </c>
      <c r="I1597" s="57">
        <v>594</v>
      </c>
      <c r="J1597" t="s">
        <v>18</v>
      </c>
      <c r="K1597" t="s">
        <v>1169</v>
      </c>
      <c r="L1597" s="70">
        <v>1022645</v>
      </c>
      <c r="M1597" t="s">
        <v>3688</v>
      </c>
      <c r="N1597" s="56">
        <v>45412</v>
      </c>
      <c r="O1597" t="s">
        <v>218</v>
      </c>
    </row>
    <row r="1598" spans="2:15">
      <c r="B1598">
        <v>100014</v>
      </c>
      <c r="C1598" t="s">
        <v>1511</v>
      </c>
      <c r="D1598" t="s">
        <v>3689</v>
      </c>
      <c r="E1598" t="s">
        <v>35</v>
      </c>
      <c r="F1598" t="s">
        <v>3690</v>
      </c>
      <c r="G1598" s="56">
        <v>46006</v>
      </c>
      <c r="H1598" s="56">
        <v>44864</v>
      </c>
      <c r="I1598" s="57">
        <v>1142</v>
      </c>
      <c r="J1598" t="s">
        <v>18</v>
      </c>
      <c r="K1598" t="s">
        <v>3690</v>
      </c>
      <c r="L1598" s="70">
        <v>2443312</v>
      </c>
      <c r="M1598" t="s">
        <v>3691</v>
      </c>
      <c r="N1598" s="56">
        <v>44834</v>
      </c>
      <c r="O1598" t="s">
        <v>3690</v>
      </c>
    </row>
    <row r="1599" spans="2:15">
      <c r="B1599">
        <v>100028</v>
      </c>
      <c r="C1599" t="s">
        <v>29</v>
      </c>
      <c r="D1599" t="s">
        <v>3692</v>
      </c>
      <c r="E1599" s="52" t="s">
        <v>16</v>
      </c>
      <c r="F1599" t="s">
        <v>2090</v>
      </c>
      <c r="G1599" s="62">
        <v>46006</v>
      </c>
      <c r="H1599" s="62">
        <v>46021</v>
      </c>
      <c r="I1599">
        <v>-15</v>
      </c>
      <c r="J1599" t="s">
        <v>18</v>
      </c>
      <c r="K1599" t="s">
        <v>1998</v>
      </c>
      <c r="L1599" s="67">
        <v>3392625</v>
      </c>
      <c r="M1599" t="s">
        <v>1043</v>
      </c>
      <c r="N1599">
        <v>45991</v>
      </c>
      <c r="O1599" t="s">
        <v>1998</v>
      </c>
    </row>
    <row r="1600" spans="2:15">
      <c r="B1600">
        <v>100147</v>
      </c>
      <c r="C1600" t="s">
        <v>159</v>
      </c>
      <c r="D1600" t="s">
        <v>3693</v>
      </c>
      <c r="E1600" s="52" t="s">
        <v>117</v>
      </c>
      <c r="F1600" t="s">
        <v>3694</v>
      </c>
      <c r="G1600" s="62">
        <v>46006</v>
      </c>
      <c r="H1600" s="62">
        <v>45960</v>
      </c>
      <c r="I1600">
        <v>43</v>
      </c>
      <c r="J1600" t="s">
        <v>18</v>
      </c>
      <c r="K1600" t="s">
        <v>2001</v>
      </c>
      <c r="L1600" s="67">
        <v>6888882</v>
      </c>
      <c r="M1600" t="s">
        <v>163</v>
      </c>
      <c r="N1600">
        <v>45930</v>
      </c>
      <c r="O1600" t="s">
        <v>2001</v>
      </c>
    </row>
    <row r="1601" spans="2:15">
      <c r="B1601">
        <v>100014</v>
      </c>
      <c r="C1601" t="s">
        <v>1511</v>
      </c>
      <c r="D1601" t="s">
        <v>3695</v>
      </c>
      <c r="E1601" t="s">
        <v>35</v>
      </c>
      <c r="F1601" t="s">
        <v>3696</v>
      </c>
      <c r="G1601" s="56">
        <v>46006</v>
      </c>
      <c r="H1601" s="56">
        <v>44864</v>
      </c>
      <c r="I1601" s="57">
        <v>1142</v>
      </c>
      <c r="J1601" t="s">
        <v>18</v>
      </c>
      <c r="K1601" t="s">
        <v>3696</v>
      </c>
      <c r="L1601" s="70">
        <v>7752757</v>
      </c>
      <c r="M1601" t="s">
        <v>3697</v>
      </c>
      <c r="N1601" s="56">
        <v>44834</v>
      </c>
      <c r="O1601" t="s">
        <v>3696</v>
      </c>
    </row>
    <row r="1602" spans="2:15">
      <c r="B1602">
        <v>100147</v>
      </c>
      <c r="C1602" t="s">
        <v>159</v>
      </c>
      <c r="D1602" t="s">
        <v>3693</v>
      </c>
      <c r="E1602" s="52" t="s">
        <v>117</v>
      </c>
      <c r="F1602" t="s">
        <v>3694</v>
      </c>
      <c r="G1602" s="62">
        <v>46006</v>
      </c>
      <c r="H1602" s="62">
        <v>45960</v>
      </c>
      <c r="I1602">
        <v>43</v>
      </c>
      <c r="J1602" t="s">
        <v>18</v>
      </c>
      <c r="K1602" t="s">
        <v>3698</v>
      </c>
      <c r="L1602" s="67">
        <v>16363620</v>
      </c>
      <c r="M1602" t="s">
        <v>3699</v>
      </c>
      <c r="N1602">
        <v>45930</v>
      </c>
      <c r="O1602" t="s">
        <v>3698</v>
      </c>
    </row>
    <row r="1603" spans="2:15">
      <c r="B1603">
        <v>100147</v>
      </c>
      <c r="C1603" t="s">
        <v>159</v>
      </c>
      <c r="D1603" t="s">
        <v>3700</v>
      </c>
      <c r="E1603" s="52" t="s">
        <v>117</v>
      </c>
      <c r="F1603" t="s">
        <v>3694</v>
      </c>
      <c r="G1603" s="62">
        <v>46006</v>
      </c>
      <c r="H1603" s="62">
        <v>45991</v>
      </c>
      <c r="I1603">
        <v>12</v>
      </c>
      <c r="J1603" t="s">
        <v>18</v>
      </c>
      <c r="K1603" t="s">
        <v>3701</v>
      </c>
      <c r="L1603" s="67">
        <v>16820496</v>
      </c>
      <c r="M1603" t="s">
        <v>163</v>
      </c>
      <c r="N1603">
        <v>45961</v>
      </c>
      <c r="O1603" t="s">
        <v>3701</v>
      </c>
    </row>
    <row r="1604" spans="2:15">
      <c r="B1604">
        <v>100014</v>
      </c>
      <c r="C1604" t="s">
        <v>1511</v>
      </c>
      <c r="D1604" t="s">
        <v>3702</v>
      </c>
      <c r="E1604" t="s">
        <v>35</v>
      </c>
      <c r="F1604" t="s">
        <v>2430</v>
      </c>
      <c r="G1604" s="56">
        <v>46006</v>
      </c>
      <c r="H1604" s="56">
        <v>45076</v>
      </c>
      <c r="I1604" s="57">
        <v>930</v>
      </c>
      <c r="J1604" t="s">
        <v>18</v>
      </c>
      <c r="K1604" t="s">
        <v>2430</v>
      </c>
      <c r="L1604" s="70">
        <v>48058100</v>
      </c>
      <c r="M1604" t="s">
        <v>3703</v>
      </c>
      <c r="N1604" s="56">
        <v>45046</v>
      </c>
      <c r="O1604" t="s">
        <v>2430</v>
      </c>
    </row>
    <row r="1605" spans="2:15">
      <c r="B1605">
        <v>100147</v>
      </c>
      <c r="C1605" t="s">
        <v>159</v>
      </c>
      <c r="D1605" t="s">
        <v>3700</v>
      </c>
      <c r="E1605" s="52" t="s">
        <v>117</v>
      </c>
      <c r="F1605" t="s">
        <v>3694</v>
      </c>
      <c r="G1605" s="62">
        <v>46006</v>
      </c>
      <c r="H1605" s="62">
        <v>45991</v>
      </c>
      <c r="I1605">
        <v>12</v>
      </c>
      <c r="J1605" t="s">
        <v>18</v>
      </c>
      <c r="K1605" t="s">
        <v>3704</v>
      </c>
      <c r="L1605" s="67">
        <v>58201962</v>
      </c>
      <c r="M1605" t="s">
        <v>3699</v>
      </c>
      <c r="N1605">
        <v>45961</v>
      </c>
      <c r="O1605" t="s">
        <v>3704</v>
      </c>
    </row>
    <row r="1606" spans="2:15">
      <c r="B1606">
        <v>100014</v>
      </c>
      <c r="C1606" t="s">
        <v>1511</v>
      </c>
      <c r="D1606" t="s">
        <v>3705</v>
      </c>
      <c r="E1606" t="s">
        <v>35</v>
      </c>
      <c r="F1606" t="s">
        <v>3706</v>
      </c>
      <c r="G1606" s="56">
        <v>46006</v>
      </c>
      <c r="H1606" s="56">
        <v>44886</v>
      </c>
      <c r="I1606" s="57">
        <v>1120</v>
      </c>
      <c r="J1606" t="s">
        <v>18</v>
      </c>
      <c r="K1606" t="s">
        <v>3707</v>
      </c>
      <c r="L1606" s="70">
        <v>62208000</v>
      </c>
      <c r="M1606" t="s">
        <v>3708</v>
      </c>
      <c r="N1606" s="56">
        <v>44886</v>
      </c>
      <c r="O1606" t="s">
        <v>1770</v>
      </c>
    </row>
    <row r="1607" spans="2:15">
      <c r="B1607">
        <v>100014</v>
      </c>
      <c r="C1607" t="s">
        <v>1511</v>
      </c>
      <c r="D1607" t="s">
        <v>3709</v>
      </c>
      <c r="E1607" t="s">
        <v>35</v>
      </c>
      <c r="F1607" t="s">
        <v>3710</v>
      </c>
      <c r="G1607" s="56">
        <v>46006</v>
      </c>
      <c r="H1607" s="56">
        <v>44160</v>
      </c>
      <c r="I1607" s="57">
        <v>1846</v>
      </c>
      <c r="J1607" t="s">
        <v>18</v>
      </c>
      <c r="K1607" t="s">
        <v>3710</v>
      </c>
      <c r="L1607" s="70">
        <v>72072000</v>
      </c>
      <c r="M1607" t="s">
        <v>3711</v>
      </c>
      <c r="N1607" s="56">
        <v>44130</v>
      </c>
      <c r="O1607" t="s">
        <v>3710</v>
      </c>
    </row>
    <row r="1608" spans="2:15">
      <c r="B1608">
        <v>100712</v>
      </c>
      <c r="C1608" t="s">
        <v>613</v>
      </c>
      <c r="D1608" t="s">
        <v>3712</v>
      </c>
      <c r="E1608" s="52" t="s">
        <v>117</v>
      </c>
      <c r="F1608" t="s">
        <v>3661</v>
      </c>
      <c r="G1608" s="62">
        <v>46006</v>
      </c>
      <c r="H1608" s="62">
        <v>46021</v>
      </c>
      <c r="I1608">
        <v>-18</v>
      </c>
      <c r="J1608" t="s">
        <v>18</v>
      </c>
      <c r="K1608" t="s">
        <v>1225</v>
      </c>
      <c r="L1608" s="67">
        <v>210077934</v>
      </c>
      <c r="M1608" t="s">
        <v>3661</v>
      </c>
      <c r="N1608">
        <v>45991</v>
      </c>
      <c r="O1608" t="s">
        <v>1225</v>
      </c>
    </row>
    <row r="1609" spans="2:15">
      <c r="B1609">
        <v>100069</v>
      </c>
      <c r="C1609" t="s">
        <v>115</v>
      </c>
      <c r="D1609" t="s">
        <v>3713</v>
      </c>
      <c r="E1609" s="52" t="s">
        <v>117</v>
      </c>
      <c r="F1609" t="s">
        <v>3714</v>
      </c>
      <c r="G1609" s="62">
        <v>46007</v>
      </c>
      <c r="H1609" s="62">
        <v>45960</v>
      </c>
      <c r="I1609">
        <v>42</v>
      </c>
      <c r="J1609" t="s">
        <v>18</v>
      </c>
      <c r="K1609" t="s">
        <v>3690</v>
      </c>
      <c r="L1609" s="67">
        <v>615129</v>
      </c>
      <c r="M1609" t="s">
        <v>3715</v>
      </c>
      <c r="N1609">
        <v>45930</v>
      </c>
      <c r="O1609" t="s">
        <v>3690</v>
      </c>
    </row>
    <row r="1610" spans="2:15">
      <c r="B1610">
        <v>100004</v>
      </c>
      <c r="C1610" t="s">
        <v>673</v>
      </c>
      <c r="D1610" t="s">
        <v>3716</v>
      </c>
      <c r="E1610" t="s">
        <v>16</v>
      </c>
      <c r="F1610" t="s">
        <v>2090</v>
      </c>
      <c r="G1610" s="56">
        <v>46007</v>
      </c>
      <c r="H1610" s="56">
        <v>45960</v>
      </c>
      <c r="I1610" s="57">
        <v>47</v>
      </c>
      <c r="J1610" t="s">
        <v>18</v>
      </c>
      <c r="K1610" t="s">
        <v>2739</v>
      </c>
      <c r="L1610" s="70">
        <v>2742821</v>
      </c>
      <c r="M1610" t="s">
        <v>3717</v>
      </c>
      <c r="N1610" s="56">
        <v>45930</v>
      </c>
      <c r="O1610" t="s">
        <v>2739</v>
      </c>
    </row>
    <row r="1611" spans="2:15">
      <c r="B1611">
        <v>100069</v>
      </c>
      <c r="C1611" t="s">
        <v>115</v>
      </c>
      <c r="D1611" t="s">
        <v>3713</v>
      </c>
      <c r="E1611" s="52" t="s">
        <v>117</v>
      </c>
      <c r="F1611" t="s">
        <v>3714</v>
      </c>
      <c r="G1611" s="62">
        <v>46007</v>
      </c>
      <c r="H1611" s="62">
        <v>45960</v>
      </c>
      <c r="I1611">
        <v>42</v>
      </c>
      <c r="J1611" t="s">
        <v>18</v>
      </c>
      <c r="K1611" t="s">
        <v>3696</v>
      </c>
      <c r="L1611" s="67">
        <v>2744020</v>
      </c>
      <c r="M1611" t="s">
        <v>3718</v>
      </c>
      <c r="N1611">
        <v>45930</v>
      </c>
      <c r="O1611" t="s">
        <v>3696</v>
      </c>
    </row>
    <row r="1612" spans="2:15">
      <c r="B1612">
        <v>101493</v>
      </c>
      <c r="C1612" t="s">
        <v>769</v>
      </c>
      <c r="D1612" t="s">
        <v>3719</v>
      </c>
      <c r="E1612" s="52" t="s">
        <v>16</v>
      </c>
      <c r="F1612" t="s">
        <v>2090</v>
      </c>
      <c r="G1612" s="62">
        <v>46007</v>
      </c>
      <c r="H1612" s="62">
        <v>45960</v>
      </c>
      <c r="I1612">
        <v>47</v>
      </c>
      <c r="J1612" t="s">
        <v>18</v>
      </c>
      <c r="K1612" t="s">
        <v>3720</v>
      </c>
      <c r="L1612" s="67">
        <v>7441440</v>
      </c>
      <c r="M1612" t="s">
        <v>3721</v>
      </c>
      <c r="N1612">
        <v>45930</v>
      </c>
      <c r="O1612" t="s">
        <v>3720</v>
      </c>
    </row>
    <row r="1613" spans="2:15">
      <c r="B1613">
        <v>101083</v>
      </c>
      <c r="C1613" t="s">
        <v>14</v>
      </c>
      <c r="D1613" t="s">
        <v>3722</v>
      </c>
      <c r="E1613" s="52" t="s">
        <v>16</v>
      </c>
      <c r="F1613" t="s">
        <v>2090</v>
      </c>
      <c r="G1613" s="62">
        <v>46007</v>
      </c>
      <c r="H1613" s="62">
        <v>46021</v>
      </c>
      <c r="I1613">
        <v>-14</v>
      </c>
      <c r="J1613" t="s">
        <v>18</v>
      </c>
      <c r="K1613" t="s">
        <v>1230</v>
      </c>
      <c r="L1613" s="67">
        <v>35699265</v>
      </c>
      <c r="M1613" t="s">
        <v>3238</v>
      </c>
      <c r="N1613">
        <v>45991</v>
      </c>
      <c r="O1613" t="s">
        <v>1230</v>
      </c>
    </row>
    <row r="1614" spans="2:15">
      <c r="B1614">
        <v>101493</v>
      </c>
      <c r="C1614" t="s">
        <v>769</v>
      </c>
      <c r="D1614" t="s">
        <v>3723</v>
      </c>
      <c r="E1614" s="52" t="s">
        <v>16</v>
      </c>
      <c r="F1614" t="s">
        <v>2090</v>
      </c>
      <c r="G1614" s="62">
        <v>46007</v>
      </c>
      <c r="H1614" s="62">
        <v>45960</v>
      </c>
      <c r="I1614">
        <v>47</v>
      </c>
      <c r="J1614" t="s">
        <v>18</v>
      </c>
      <c r="K1614" t="s">
        <v>3724</v>
      </c>
      <c r="L1614" s="67">
        <v>50917920</v>
      </c>
      <c r="M1614" t="s">
        <v>2219</v>
      </c>
      <c r="N1614">
        <v>45930</v>
      </c>
      <c r="O1614" t="s">
        <v>3724</v>
      </c>
    </row>
    <row r="1615" spans="2:15">
      <c r="B1615">
        <v>101493</v>
      </c>
      <c r="C1615" t="s">
        <v>769</v>
      </c>
      <c r="D1615" t="s">
        <v>3725</v>
      </c>
      <c r="E1615" s="52" t="s">
        <v>16</v>
      </c>
      <c r="F1615" t="s">
        <v>2090</v>
      </c>
      <c r="G1615" s="62">
        <v>46007</v>
      </c>
      <c r="H1615" s="62">
        <v>45960</v>
      </c>
      <c r="I1615">
        <v>47</v>
      </c>
      <c r="J1615" t="s">
        <v>18</v>
      </c>
      <c r="K1615" t="s">
        <v>3726</v>
      </c>
      <c r="L1615" s="67">
        <v>100604295</v>
      </c>
      <c r="M1615" t="s">
        <v>3727</v>
      </c>
      <c r="N1615">
        <v>45930</v>
      </c>
      <c r="O1615" t="s">
        <v>3726</v>
      </c>
    </row>
    <row r="1616" spans="2:15">
      <c r="B1616">
        <v>101493</v>
      </c>
      <c r="C1616" t="s">
        <v>769</v>
      </c>
      <c r="D1616" t="s">
        <v>3728</v>
      </c>
      <c r="E1616" s="52" t="s">
        <v>16</v>
      </c>
      <c r="F1616" t="s">
        <v>2090</v>
      </c>
      <c r="G1616" s="62">
        <v>46007</v>
      </c>
      <c r="H1616" s="62">
        <v>45991</v>
      </c>
      <c r="I1616">
        <v>16</v>
      </c>
      <c r="J1616" t="s">
        <v>18</v>
      </c>
      <c r="K1616" t="s">
        <v>27</v>
      </c>
      <c r="L1616" s="67">
        <v>106537134</v>
      </c>
      <c r="M1616" t="s">
        <v>3727</v>
      </c>
      <c r="N1616">
        <v>45961</v>
      </c>
      <c r="O1616" t="s">
        <v>27</v>
      </c>
    </row>
    <row r="1617" spans="2:15">
      <c r="B1617">
        <v>101493</v>
      </c>
      <c r="C1617" t="s">
        <v>769</v>
      </c>
      <c r="D1617" t="s">
        <v>3729</v>
      </c>
      <c r="E1617" s="52" t="s">
        <v>16</v>
      </c>
      <c r="F1617" t="s">
        <v>2090</v>
      </c>
      <c r="G1617" s="62">
        <v>46007</v>
      </c>
      <c r="H1617" s="62">
        <v>46021</v>
      </c>
      <c r="I1617">
        <v>-14</v>
      </c>
      <c r="J1617" t="s">
        <v>18</v>
      </c>
      <c r="K1617" t="s">
        <v>3730</v>
      </c>
      <c r="L1617" s="67">
        <v>119284374</v>
      </c>
      <c r="M1617" t="s">
        <v>3727</v>
      </c>
      <c r="N1617">
        <v>45991</v>
      </c>
      <c r="O1617" t="s">
        <v>3730</v>
      </c>
    </row>
    <row r="1618" spans="2:15">
      <c r="B1618">
        <v>101493</v>
      </c>
      <c r="C1618" t="s">
        <v>769</v>
      </c>
      <c r="D1618" t="s">
        <v>3731</v>
      </c>
      <c r="E1618" s="52" t="s">
        <v>16</v>
      </c>
      <c r="F1618" t="s">
        <v>2090</v>
      </c>
      <c r="G1618" s="62">
        <v>46007</v>
      </c>
      <c r="H1618" s="62">
        <v>45991</v>
      </c>
      <c r="I1618">
        <v>16</v>
      </c>
      <c r="J1618" t="s">
        <v>18</v>
      </c>
      <c r="K1618" t="s">
        <v>3732</v>
      </c>
      <c r="L1618" s="67">
        <v>161021040</v>
      </c>
      <c r="M1618" t="s">
        <v>3721</v>
      </c>
      <c r="N1618">
        <v>45961</v>
      </c>
      <c r="O1618" t="s">
        <v>3732</v>
      </c>
    </row>
    <row r="1619" spans="2:15">
      <c r="B1619">
        <v>101493</v>
      </c>
      <c r="C1619" t="s">
        <v>769</v>
      </c>
      <c r="D1619" t="s">
        <v>3733</v>
      </c>
      <c r="E1619" s="52" t="s">
        <v>16</v>
      </c>
      <c r="F1619" t="s">
        <v>2090</v>
      </c>
      <c r="G1619" s="62">
        <v>46007</v>
      </c>
      <c r="H1619" s="62">
        <v>46021</v>
      </c>
      <c r="I1619">
        <v>-14</v>
      </c>
      <c r="J1619" t="s">
        <v>18</v>
      </c>
      <c r="K1619" t="s">
        <v>648</v>
      </c>
      <c r="L1619" s="67">
        <v>172218720</v>
      </c>
      <c r="M1619" t="s">
        <v>3721</v>
      </c>
      <c r="N1619">
        <v>45991</v>
      </c>
      <c r="O1619" t="s">
        <v>648</v>
      </c>
    </row>
    <row r="1620" spans="2:15">
      <c r="B1620">
        <v>101493</v>
      </c>
      <c r="C1620" t="s">
        <v>769</v>
      </c>
      <c r="D1620" t="s">
        <v>3734</v>
      </c>
      <c r="E1620" s="52" t="s">
        <v>16</v>
      </c>
      <c r="F1620" t="s">
        <v>2090</v>
      </c>
      <c r="G1620" s="62">
        <v>46007</v>
      </c>
      <c r="H1620" s="62">
        <v>46021</v>
      </c>
      <c r="I1620">
        <v>-14</v>
      </c>
      <c r="J1620" t="s">
        <v>18</v>
      </c>
      <c r="K1620" t="s">
        <v>3735</v>
      </c>
      <c r="L1620" s="67">
        <v>174449820</v>
      </c>
      <c r="M1620" t="s">
        <v>2219</v>
      </c>
      <c r="N1620">
        <v>45991</v>
      </c>
      <c r="O1620" t="s">
        <v>3735</v>
      </c>
    </row>
    <row r="1621" spans="2:15">
      <c r="B1621">
        <v>101493</v>
      </c>
      <c r="C1621" t="s">
        <v>769</v>
      </c>
      <c r="D1621" t="s">
        <v>3736</v>
      </c>
      <c r="E1621" s="52" t="s">
        <v>16</v>
      </c>
      <c r="F1621" t="s">
        <v>2090</v>
      </c>
      <c r="G1621" s="62">
        <v>46007</v>
      </c>
      <c r="H1621" s="62">
        <v>45991</v>
      </c>
      <c r="I1621">
        <v>16</v>
      </c>
      <c r="J1621" t="s">
        <v>18</v>
      </c>
      <c r="K1621" t="s">
        <v>3737</v>
      </c>
      <c r="L1621" s="67">
        <v>246033720</v>
      </c>
      <c r="M1621" t="s">
        <v>2219</v>
      </c>
      <c r="N1621">
        <v>45961</v>
      </c>
      <c r="O1621" t="s">
        <v>3737</v>
      </c>
    </row>
    <row r="1622" spans="2:15">
      <c r="B1622">
        <v>100137</v>
      </c>
      <c r="C1622" t="s">
        <v>33</v>
      </c>
      <c r="D1622" t="s">
        <v>3738</v>
      </c>
      <c r="E1622"/>
      <c r="G1622" s="56">
        <v>46007</v>
      </c>
      <c r="H1622" s="56">
        <v>45987</v>
      </c>
      <c r="I1622" s="57">
        <v>0</v>
      </c>
      <c r="J1622" t="s">
        <v>18</v>
      </c>
      <c r="K1622" t="s">
        <v>3739</v>
      </c>
      <c r="L1622" s="70">
        <v>537442765</v>
      </c>
      <c r="M1622" t="s">
        <v>3740</v>
      </c>
      <c r="N1622" s="56">
        <v>45987</v>
      </c>
      <c r="O1622" t="s">
        <v>3739</v>
      </c>
    </row>
    <row r="1623" spans="2:15">
      <c r="B1623">
        <v>100137</v>
      </c>
      <c r="C1623" t="s">
        <v>33</v>
      </c>
      <c r="D1623" t="s">
        <v>3738</v>
      </c>
      <c r="E1623"/>
      <c r="G1623" s="56">
        <v>46007</v>
      </c>
      <c r="H1623" s="56">
        <v>45987</v>
      </c>
      <c r="I1623" s="57">
        <v>20</v>
      </c>
      <c r="J1623" t="s">
        <v>18</v>
      </c>
      <c r="K1623" t="s">
        <v>3739</v>
      </c>
      <c r="L1623" s="70">
        <v>537442765</v>
      </c>
      <c r="M1623" t="s">
        <v>3740</v>
      </c>
      <c r="N1623" s="56">
        <v>45987</v>
      </c>
      <c r="O1623" t="s">
        <v>3739</v>
      </c>
    </row>
    <row r="1624" spans="2:15">
      <c r="B1624">
        <v>100137</v>
      </c>
      <c r="C1624" t="s">
        <v>33</v>
      </c>
      <c r="D1624" t="s">
        <v>3738</v>
      </c>
      <c r="E1624"/>
      <c r="G1624" s="56">
        <v>46007</v>
      </c>
      <c r="H1624" s="56">
        <v>45987</v>
      </c>
      <c r="I1624" s="57">
        <v>0</v>
      </c>
      <c r="J1624" t="s">
        <v>18</v>
      </c>
      <c r="K1624" t="s">
        <v>3739</v>
      </c>
      <c r="L1624" s="70">
        <v>537442765</v>
      </c>
      <c r="M1624" t="s">
        <v>3740</v>
      </c>
      <c r="N1624" s="56">
        <v>45987</v>
      </c>
      <c r="O1624" t="s">
        <v>3739</v>
      </c>
    </row>
    <row r="1625" spans="2:15">
      <c r="B1625">
        <v>100137</v>
      </c>
      <c r="C1625" t="s">
        <v>33</v>
      </c>
      <c r="D1625" t="s">
        <v>3738</v>
      </c>
      <c r="E1625"/>
      <c r="G1625" s="56">
        <v>46007</v>
      </c>
      <c r="H1625" s="56">
        <v>45987</v>
      </c>
      <c r="I1625" s="57">
        <v>0</v>
      </c>
      <c r="J1625" t="s">
        <v>18</v>
      </c>
      <c r="K1625" t="s">
        <v>3570</v>
      </c>
      <c r="L1625" s="70">
        <v>938118317</v>
      </c>
      <c r="M1625" t="s">
        <v>3741</v>
      </c>
      <c r="N1625" s="56">
        <v>45987</v>
      </c>
      <c r="O1625" t="s">
        <v>3570</v>
      </c>
    </row>
    <row r="1626" spans="2:15">
      <c r="B1626">
        <v>100137</v>
      </c>
      <c r="C1626" t="s">
        <v>33</v>
      </c>
      <c r="D1626" t="s">
        <v>3738</v>
      </c>
      <c r="E1626"/>
      <c r="G1626" s="56">
        <v>46007</v>
      </c>
      <c r="H1626" s="56">
        <v>45987</v>
      </c>
      <c r="I1626" s="57">
        <v>20</v>
      </c>
      <c r="J1626" t="s">
        <v>18</v>
      </c>
      <c r="K1626" t="s">
        <v>3570</v>
      </c>
      <c r="L1626" s="70">
        <v>938118317</v>
      </c>
      <c r="M1626" t="s">
        <v>3741</v>
      </c>
      <c r="N1626" s="56">
        <v>45987</v>
      </c>
      <c r="O1626" t="s">
        <v>3570</v>
      </c>
    </row>
    <row r="1627" spans="2:15">
      <c r="B1627">
        <v>100137</v>
      </c>
      <c r="C1627" t="s">
        <v>33</v>
      </c>
      <c r="D1627" t="s">
        <v>3738</v>
      </c>
      <c r="E1627"/>
      <c r="G1627" s="56">
        <v>46007</v>
      </c>
      <c r="H1627" s="56">
        <v>45987</v>
      </c>
      <c r="I1627" s="57">
        <v>0</v>
      </c>
      <c r="J1627" t="s">
        <v>18</v>
      </c>
      <c r="K1627" t="s">
        <v>3570</v>
      </c>
      <c r="L1627" s="70">
        <v>938118317</v>
      </c>
      <c r="M1627" t="s">
        <v>3741</v>
      </c>
      <c r="N1627" s="56">
        <v>45987</v>
      </c>
      <c r="O1627" t="s">
        <v>3570</v>
      </c>
    </row>
    <row r="1628" spans="2:15">
      <c r="B1628">
        <v>100137</v>
      </c>
      <c r="C1628" t="s">
        <v>33</v>
      </c>
      <c r="D1628" t="s">
        <v>3738</v>
      </c>
      <c r="E1628"/>
      <c r="G1628" s="56">
        <v>46007</v>
      </c>
      <c r="H1628" s="56">
        <v>45987</v>
      </c>
      <c r="I1628" s="57">
        <v>0</v>
      </c>
      <c r="J1628" t="s">
        <v>18</v>
      </c>
      <c r="K1628" t="s">
        <v>3570</v>
      </c>
      <c r="L1628" s="70">
        <v>1678502936</v>
      </c>
      <c r="M1628" t="s">
        <v>3742</v>
      </c>
      <c r="N1628" s="56">
        <v>45987</v>
      </c>
      <c r="O1628" t="s">
        <v>3570</v>
      </c>
    </row>
    <row r="1629" spans="2:15">
      <c r="B1629">
        <v>100137</v>
      </c>
      <c r="C1629" t="s">
        <v>33</v>
      </c>
      <c r="D1629" t="s">
        <v>3738</v>
      </c>
      <c r="E1629"/>
      <c r="G1629" s="56">
        <v>46007</v>
      </c>
      <c r="H1629" s="56">
        <v>45987</v>
      </c>
      <c r="I1629" s="57">
        <v>20</v>
      </c>
      <c r="J1629" t="s">
        <v>18</v>
      </c>
      <c r="K1629" t="s">
        <v>3570</v>
      </c>
      <c r="L1629" s="70">
        <v>1678502936</v>
      </c>
      <c r="M1629" t="s">
        <v>3742</v>
      </c>
      <c r="N1629" s="56">
        <v>45987</v>
      </c>
      <c r="O1629" t="s">
        <v>3570</v>
      </c>
    </row>
    <row r="1630" spans="2:15">
      <c r="B1630">
        <v>100137</v>
      </c>
      <c r="C1630" t="s">
        <v>33</v>
      </c>
      <c r="D1630" t="s">
        <v>3738</v>
      </c>
      <c r="E1630"/>
      <c r="G1630" s="56">
        <v>46007</v>
      </c>
      <c r="H1630" s="56">
        <v>45987</v>
      </c>
      <c r="I1630" s="57">
        <v>0</v>
      </c>
      <c r="J1630" t="s">
        <v>18</v>
      </c>
      <c r="K1630" t="s">
        <v>3570</v>
      </c>
      <c r="L1630" s="70">
        <v>1678502936</v>
      </c>
      <c r="M1630" t="s">
        <v>3742</v>
      </c>
      <c r="N1630" s="56">
        <v>45987</v>
      </c>
      <c r="O1630" t="s">
        <v>3570</v>
      </c>
    </row>
    <row r="1631" spans="2:15">
      <c r="B1631">
        <v>100137</v>
      </c>
      <c r="C1631" t="s">
        <v>33</v>
      </c>
      <c r="D1631" t="s">
        <v>3738</v>
      </c>
      <c r="E1631"/>
      <c r="G1631" s="56">
        <v>46007</v>
      </c>
      <c r="H1631" s="56">
        <v>45987</v>
      </c>
      <c r="I1631" s="57">
        <v>20</v>
      </c>
      <c r="J1631" t="s">
        <v>18</v>
      </c>
      <c r="K1631" t="s">
        <v>3570</v>
      </c>
      <c r="L1631" s="70">
        <v>1912129718</v>
      </c>
      <c r="M1631" t="s">
        <v>3743</v>
      </c>
      <c r="N1631" s="56">
        <v>45987</v>
      </c>
      <c r="O1631" t="s">
        <v>3570</v>
      </c>
    </row>
    <row r="1632" spans="2:15">
      <c r="B1632">
        <v>100137</v>
      </c>
      <c r="C1632" t="s">
        <v>33</v>
      </c>
      <c r="D1632" t="s">
        <v>3738</v>
      </c>
      <c r="E1632"/>
      <c r="G1632" s="56">
        <v>46007</v>
      </c>
      <c r="H1632" s="56">
        <v>45987</v>
      </c>
      <c r="I1632" s="57">
        <v>0</v>
      </c>
      <c r="J1632" t="s">
        <v>18</v>
      </c>
      <c r="K1632" t="s">
        <v>3570</v>
      </c>
      <c r="L1632" s="70">
        <v>1912129718</v>
      </c>
      <c r="M1632" t="s">
        <v>3743</v>
      </c>
      <c r="N1632" s="56">
        <v>45987</v>
      </c>
      <c r="O1632" t="s">
        <v>3570</v>
      </c>
    </row>
    <row r="1633" spans="2:15">
      <c r="B1633">
        <v>100137</v>
      </c>
      <c r="C1633" t="s">
        <v>33</v>
      </c>
      <c r="D1633" t="s">
        <v>3744</v>
      </c>
      <c r="E1633"/>
      <c r="G1633" s="56">
        <v>46007</v>
      </c>
      <c r="H1633" s="56">
        <v>45987</v>
      </c>
      <c r="I1633" s="57">
        <v>20</v>
      </c>
      <c r="J1633" t="s">
        <v>18</v>
      </c>
      <c r="K1633" t="s">
        <v>3739</v>
      </c>
      <c r="L1633" s="70">
        <v>2917340034</v>
      </c>
      <c r="M1633" t="s">
        <v>3745</v>
      </c>
      <c r="N1633" s="56">
        <v>45987</v>
      </c>
      <c r="O1633" t="s">
        <v>3739</v>
      </c>
    </row>
    <row r="1634" spans="2:15">
      <c r="B1634">
        <v>100137</v>
      </c>
      <c r="C1634" t="s">
        <v>33</v>
      </c>
      <c r="D1634" t="s">
        <v>3744</v>
      </c>
      <c r="E1634"/>
      <c r="G1634" s="56">
        <v>46007</v>
      </c>
      <c r="H1634" s="56">
        <v>45987</v>
      </c>
      <c r="I1634" s="57">
        <v>0</v>
      </c>
      <c r="J1634" t="s">
        <v>18</v>
      </c>
      <c r="K1634" t="s">
        <v>3739</v>
      </c>
      <c r="L1634" s="70">
        <v>2917340034</v>
      </c>
      <c r="M1634" t="s">
        <v>3745</v>
      </c>
      <c r="N1634" s="56">
        <v>45987</v>
      </c>
      <c r="O1634" t="s">
        <v>3739</v>
      </c>
    </row>
    <row r="1635" spans="2:15">
      <c r="B1635">
        <v>100137</v>
      </c>
      <c r="C1635" t="s">
        <v>33</v>
      </c>
      <c r="D1635" t="s">
        <v>3746</v>
      </c>
      <c r="E1635"/>
      <c r="G1635" s="56">
        <v>46007</v>
      </c>
      <c r="H1635" s="56">
        <v>44561</v>
      </c>
      <c r="I1635" s="57">
        <v>1446</v>
      </c>
      <c r="J1635" t="s">
        <v>18</v>
      </c>
      <c r="K1635" t="s">
        <v>3747</v>
      </c>
      <c r="L1635" s="70">
        <v>2953815157</v>
      </c>
      <c r="M1635" t="s">
        <v>3748</v>
      </c>
      <c r="N1635" s="56">
        <v>44561</v>
      </c>
      <c r="O1635" t="s">
        <v>3747</v>
      </c>
    </row>
    <row r="1636" spans="2:15">
      <c r="B1636">
        <v>100137</v>
      </c>
      <c r="C1636" t="s">
        <v>33</v>
      </c>
      <c r="D1636" t="s">
        <v>3749</v>
      </c>
      <c r="E1636" t="s">
        <v>35</v>
      </c>
      <c r="F1636" t="s">
        <v>2531</v>
      </c>
      <c r="G1636" s="56">
        <v>46007</v>
      </c>
      <c r="H1636" s="56">
        <v>46003</v>
      </c>
      <c r="I1636" s="57">
        <v>4</v>
      </c>
      <c r="J1636" t="s">
        <v>18</v>
      </c>
      <c r="K1636" t="s">
        <v>3682</v>
      </c>
      <c r="L1636" s="70">
        <v>16500000000</v>
      </c>
      <c r="M1636" t="s">
        <v>2654</v>
      </c>
      <c r="N1636" s="56">
        <v>46003</v>
      </c>
      <c r="O1636" t="s">
        <v>39</v>
      </c>
    </row>
    <row r="1637" spans="2:15">
      <c r="B1637">
        <v>101691</v>
      </c>
      <c r="C1637" t="s">
        <v>95</v>
      </c>
      <c r="D1637" t="s">
        <v>3750</v>
      </c>
      <c r="E1637" s="52" t="s">
        <v>16</v>
      </c>
      <c r="F1637" t="s">
        <v>2090</v>
      </c>
      <c r="G1637" s="62">
        <v>46008</v>
      </c>
      <c r="H1637" s="62">
        <v>46021</v>
      </c>
      <c r="I1637">
        <v>-13</v>
      </c>
      <c r="J1637" t="s">
        <v>18</v>
      </c>
      <c r="K1637" t="s">
        <v>1228</v>
      </c>
      <c r="L1637" s="67">
        <v>5378283</v>
      </c>
      <c r="M1637" t="s">
        <v>2406</v>
      </c>
      <c r="N1637">
        <v>45991</v>
      </c>
      <c r="O1637" t="s">
        <v>1228</v>
      </c>
    </row>
    <row r="1638" spans="2:15">
      <c r="B1638">
        <v>100004</v>
      </c>
      <c r="C1638" t="s">
        <v>673</v>
      </c>
      <c r="D1638" t="s">
        <v>3751</v>
      </c>
      <c r="E1638" t="s">
        <v>117</v>
      </c>
      <c r="F1638" t="s">
        <v>3752</v>
      </c>
      <c r="G1638" s="56">
        <v>46008</v>
      </c>
      <c r="H1638" s="56">
        <v>45718</v>
      </c>
      <c r="I1638" s="57">
        <v>290</v>
      </c>
      <c r="J1638" t="s">
        <v>18</v>
      </c>
      <c r="K1638" t="s">
        <v>844</v>
      </c>
      <c r="L1638" s="70">
        <v>6669351</v>
      </c>
      <c r="M1638" t="s">
        <v>3753</v>
      </c>
      <c r="N1638" s="56">
        <v>45688</v>
      </c>
      <c r="O1638" t="s">
        <v>844</v>
      </c>
    </row>
    <row r="1639" spans="2:15">
      <c r="B1639">
        <v>100126</v>
      </c>
      <c r="C1639" t="s">
        <v>103</v>
      </c>
      <c r="D1639" t="s">
        <v>3754</v>
      </c>
      <c r="E1639" s="52" t="s">
        <v>117</v>
      </c>
      <c r="F1639" t="s">
        <v>3755</v>
      </c>
      <c r="G1639" s="62">
        <v>46008</v>
      </c>
      <c r="H1639" s="62">
        <v>45899</v>
      </c>
      <c r="I1639">
        <v>109</v>
      </c>
      <c r="J1639" t="s">
        <v>18</v>
      </c>
      <c r="K1639" t="s">
        <v>3756</v>
      </c>
      <c r="L1639" s="67">
        <v>13026960</v>
      </c>
      <c r="M1639" t="s">
        <v>2144</v>
      </c>
      <c r="N1639">
        <v>45869</v>
      </c>
      <c r="O1639" t="s">
        <v>3756</v>
      </c>
    </row>
    <row r="1640" spans="2:15">
      <c r="B1640">
        <v>100733</v>
      </c>
      <c r="C1640" t="s">
        <v>438</v>
      </c>
      <c r="D1640" t="s">
        <v>3757</v>
      </c>
      <c r="E1640" s="52" t="s">
        <v>16</v>
      </c>
      <c r="F1640" t="s">
        <v>2090</v>
      </c>
      <c r="G1640" s="62">
        <v>46008</v>
      </c>
      <c r="H1640" s="62">
        <v>46021</v>
      </c>
      <c r="I1640">
        <v>-13</v>
      </c>
      <c r="J1640" t="s">
        <v>18</v>
      </c>
      <c r="K1640" t="s">
        <v>3758</v>
      </c>
      <c r="L1640" s="67">
        <v>19375050</v>
      </c>
      <c r="M1640" t="s">
        <v>3759</v>
      </c>
      <c r="N1640">
        <v>45991</v>
      </c>
      <c r="O1640" t="s">
        <v>3758</v>
      </c>
    </row>
    <row r="1641" spans="2:15">
      <c r="B1641">
        <v>100126</v>
      </c>
      <c r="C1641" t="s">
        <v>103</v>
      </c>
      <c r="D1641" t="s">
        <v>3760</v>
      </c>
      <c r="E1641" s="52" t="s">
        <v>117</v>
      </c>
      <c r="F1641" t="s">
        <v>3761</v>
      </c>
      <c r="G1641" s="62">
        <v>46008</v>
      </c>
      <c r="H1641" s="62">
        <v>45899</v>
      </c>
      <c r="I1641">
        <v>109</v>
      </c>
      <c r="J1641" t="s">
        <v>18</v>
      </c>
      <c r="K1641" t="s">
        <v>484</v>
      </c>
      <c r="L1641" s="67">
        <v>21775314</v>
      </c>
      <c r="M1641" t="s">
        <v>106</v>
      </c>
      <c r="N1641">
        <v>45869</v>
      </c>
      <c r="O1641" t="s">
        <v>484</v>
      </c>
    </row>
    <row r="1642" spans="2:15">
      <c r="B1642">
        <v>100733</v>
      </c>
      <c r="C1642" t="s">
        <v>438</v>
      </c>
      <c r="D1642" t="s">
        <v>3762</v>
      </c>
      <c r="E1642" s="52" t="s">
        <v>16</v>
      </c>
      <c r="F1642" t="s">
        <v>2090</v>
      </c>
      <c r="G1642" s="62">
        <v>46008</v>
      </c>
      <c r="H1642" s="62">
        <v>46021</v>
      </c>
      <c r="I1642">
        <v>-13</v>
      </c>
      <c r="J1642" t="s">
        <v>18</v>
      </c>
      <c r="K1642" t="s">
        <v>3763</v>
      </c>
      <c r="L1642" s="67">
        <v>279582138</v>
      </c>
      <c r="M1642" t="s">
        <v>3313</v>
      </c>
      <c r="N1642">
        <v>45991</v>
      </c>
      <c r="O1642" t="s">
        <v>3763</v>
      </c>
    </row>
    <row r="1643" spans="2:15">
      <c r="B1643">
        <v>100011</v>
      </c>
      <c r="C1643" t="s">
        <v>328</v>
      </c>
      <c r="D1643" t="s">
        <v>3764</v>
      </c>
      <c r="E1643" t="s">
        <v>117</v>
      </c>
      <c r="F1643" t="s">
        <v>3765</v>
      </c>
      <c r="G1643" s="56">
        <v>46009</v>
      </c>
      <c r="H1643" s="56">
        <v>43800</v>
      </c>
      <c r="I1643" s="57">
        <v>2206</v>
      </c>
      <c r="J1643" t="s">
        <v>18</v>
      </c>
      <c r="K1643" t="s">
        <v>3766</v>
      </c>
      <c r="L1643" s="70">
        <v>462500</v>
      </c>
      <c r="M1643" t="s">
        <v>3767</v>
      </c>
      <c r="N1643" s="56">
        <v>43770</v>
      </c>
      <c r="O1643" t="s">
        <v>3766</v>
      </c>
    </row>
    <row r="1644" spans="2:15">
      <c r="B1644">
        <v>100011</v>
      </c>
      <c r="C1644" t="s">
        <v>328</v>
      </c>
      <c r="D1644" t="s">
        <v>3764</v>
      </c>
      <c r="E1644" t="s">
        <v>117</v>
      </c>
      <c r="F1644" t="s">
        <v>3765</v>
      </c>
      <c r="G1644" s="56">
        <v>46009</v>
      </c>
      <c r="H1644" s="56">
        <v>43801</v>
      </c>
      <c r="I1644" s="57">
        <v>2205</v>
      </c>
      <c r="J1644" t="s">
        <v>18</v>
      </c>
      <c r="K1644" t="s">
        <v>3768</v>
      </c>
      <c r="L1644" s="70">
        <v>882500</v>
      </c>
      <c r="M1644" t="s">
        <v>3769</v>
      </c>
      <c r="N1644" s="56">
        <v>43771</v>
      </c>
      <c r="O1644" t="s">
        <v>3768</v>
      </c>
    </row>
    <row r="1645" spans="2:15">
      <c r="B1645">
        <v>100011</v>
      </c>
      <c r="C1645" t="s">
        <v>328</v>
      </c>
      <c r="D1645" t="s">
        <v>3764</v>
      </c>
      <c r="E1645" t="s">
        <v>117</v>
      </c>
      <c r="F1645" t="s">
        <v>3765</v>
      </c>
      <c r="G1645" s="56">
        <v>46009</v>
      </c>
      <c r="H1645" s="56">
        <v>43801</v>
      </c>
      <c r="I1645" s="57">
        <v>2205</v>
      </c>
      <c r="J1645" t="s">
        <v>18</v>
      </c>
      <c r="K1645" t="s">
        <v>3770</v>
      </c>
      <c r="L1645" s="70">
        <v>4711802</v>
      </c>
      <c r="M1645" t="s">
        <v>3771</v>
      </c>
      <c r="N1645" s="56">
        <v>43771</v>
      </c>
      <c r="O1645" t="s">
        <v>3770</v>
      </c>
    </row>
    <row r="1646" spans="2:15">
      <c r="B1646">
        <v>100001</v>
      </c>
      <c r="C1646" t="s">
        <v>230</v>
      </c>
      <c r="D1646" t="s">
        <v>3772</v>
      </c>
      <c r="E1646" t="s">
        <v>117</v>
      </c>
      <c r="F1646" t="s">
        <v>3773</v>
      </c>
      <c r="G1646" s="56">
        <v>46009</v>
      </c>
      <c r="H1646" s="56">
        <v>46021</v>
      </c>
      <c r="I1646" s="57">
        <v>-12</v>
      </c>
      <c r="J1646" t="s">
        <v>18</v>
      </c>
      <c r="K1646" t="s">
        <v>1883</v>
      </c>
      <c r="L1646" s="70">
        <v>10164250</v>
      </c>
      <c r="M1646" t="s">
        <v>3774</v>
      </c>
      <c r="N1646" s="56">
        <v>45991</v>
      </c>
      <c r="O1646" t="s">
        <v>1883</v>
      </c>
    </row>
    <row r="1647" spans="2:15">
      <c r="B1647">
        <v>100011</v>
      </c>
      <c r="C1647" t="s">
        <v>328</v>
      </c>
      <c r="D1647" t="s">
        <v>3775</v>
      </c>
      <c r="E1647" t="s">
        <v>117</v>
      </c>
      <c r="F1647" t="s">
        <v>3776</v>
      </c>
      <c r="G1647" s="56">
        <v>46009</v>
      </c>
      <c r="H1647" s="56">
        <v>45534</v>
      </c>
      <c r="I1647" s="57">
        <v>472</v>
      </c>
      <c r="J1647" t="s">
        <v>18</v>
      </c>
      <c r="K1647" t="s">
        <v>2046</v>
      </c>
      <c r="L1647" s="70">
        <v>11332081</v>
      </c>
      <c r="M1647" t="s">
        <v>3777</v>
      </c>
      <c r="N1647" s="56">
        <v>45504</v>
      </c>
      <c r="O1647" t="s">
        <v>2046</v>
      </c>
    </row>
    <row r="1648" spans="2:15">
      <c r="B1648">
        <v>100011</v>
      </c>
      <c r="C1648" t="s">
        <v>328</v>
      </c>
      <c r="D1648" t="s">
        <v>3775</v>
      </c>
      <c r="E1648" t="s">
        <v>117</v>
      </c>
      <c r="F1648" t="s">
        <v>3776</v>
      </c>
      <c r="G1648" s="56">
        <v>46009</v>
      </c>
      <c r="H1648" s="56">
        <v>45565</v>
      </c>
      <c r="I1648" s="57">
        <v>441</v>
      </c>
      <c r="J1648" t="s">
        <v>18</v>
      </c>
      <c r="K1648" t="s">
        <v>605</v>
      </c>
      <c r="L1648" s="70">
        <v>13434697</v>
      </c>
      <c r="M1648" t="s">
        <v>3778</v>
      </c>
      <c r="N1648" s="56">
        <v>45535</v>
      </c>
      <c r="O1648" t="s">
        <v>605</v>
      </c>
    </row>
    <row r="1649" spans="2:15">
      <c r="B1649">
        <v>100011</v>
      </c>
      <c r="C1649" t="s">
        <v>328</v>
      </c>
      <c r="D1649" t="s">
        <v>3775</v>
      </c>
      <c r="E1649" t="s">
        <v>117</v>
      </c>
      <c r="F1649" t="s">
        <v>3776</v>
      </c>
      <c r="G1649" s="56">
        <v>46009</v>
      </c>
      <c r="H1649" s="56">
        <v>45473</v>
      </c>
      <c r="I1649" s="57">
        <v>533</v>
      </c>
      <c r="J1649" t="s">
        <v>18</v>
      </c>
      <c r="K1649" t="s">
        <v>1601</v>
      </c>
      <c r="L1649" s="70">
        <v>16739388</v>
      </c>
      <c r="M1649" t="s">
        <v>3779</v>
      </c>
      <c r="N1649" s="56">
        <v>45443</v>
      </c>
      <c r="O1649" t="s">
        <v>1601</v>
      </c>
    </row>
    <row r="1650" spans="2:15">
      <c r="B1650">
        <v>100011</v>
      </c>
      <c r="C1650" t="s">
        <v>328</v>
      </c>
      <c r="D1650" t="s">
        <v>3775</v>
      </c>
      <c r="E1650" t="s">
        <v>117</v>
      </c>
      <c r="F1650" t="s">
        <v>3776</v>
      </c>
      <c r="G1650" s="56">
        <v>46009</v>
      </c>
      <c r="H1650" s="56">
        <v>45442</v>
      </c>
      <c r="I1650" s="57">
        <v>564</v>
      </c>
      <c r="J1650" t="s">
        <v>18</v>
      </c>
      <c r="K1650" t="s">
        <v>1302</v>
      </c>
      <c r="L1650" s="70">
        <v>17100142</v>
      </c>
      <c r="M1650" t="s">
        <v>3780</v>
      </c>
      <c r="N1650" s="56">
        <v>45412</v>
      </c>
      <c r="O1650" t="s">
        <v>1302</v>
      </c>
    </row>
    <row r="1651" spans="2:15">
      <c r="B1651">
        <v>100011</v>
      </c>
      <c r="C1651" t="s">
        <v>328</v>
      </c>
      <c r="D1651" t="s">
        <v>3781</v>
      </c>
      <c r="E1651" t="s">
        <v>117</v>
      </c>
      <c r="F1651" t="s">
        <v>3782</v>
      </c>
      <c r="G1651" s="56">
        <v>46009</v>
      </c>
      <c r="H1651" s="56">
        <v>45321</v>
      </c>
      <c r="I1651" s="57">
        <v>685</v>
      </c>
      <c r="J1651" t="s">
        <v>18</v>
      </c>
      <c r="K1651" t="s">
        <v>3560</v>
      </c>
      <c r="L1651" s="70">
        <v>17183576</v>
      </c>
      <c r="M1651" t="s">
        <v>3782</v>
      </c>
      <c r="N1651" s="56">
        <v>45291</v>
      </c>
      <c r="O1651" t="s">
        <v>3560</v>
      </c>
    </row>
    <row r="1652" spans="2:15">
      <c r="B1652">
        <v>100011</v>
      </c>
      <c r="C1652" t="s">
        <v>328</v>
      </c>
      <c r="D1652" t="s">
        <v>3775</v>
      </c>
      <c r="E1652" t="s">
        <v>117</v>
      </c>
      <c r="F1652" t="s">
        <v>3776</v>
      </c>
      <c r="G1652" s="56">
        <v>46009</v>
      </c>
      <c r="H1652" s="56">
        <v>45387</v>
      </c>
      <c r="I1652" s="57">
        <v>619</v>
      </c>
      <c r="J1652" t="s">
        <v>18</v>
      </c>
      <c r="K1652" t="s">
        <v>1362</v>
      </c>
      <c r="L1652" s="70">
        <v>17203576</v>
      </c>
      <c r="M1652" t="s">
        <v>3783</v>
      </c>
      <c r="N1652" s="56">
        <v>45357</v>
      </c>
      <c r="O1652" t="s">
        <v>1362</v>
      </c>
    </row>
    <row r="1653" spans="2:15">
      <c r="B1653">
        <v>100011</v>
      </c>
      <c r="C1653" t="s">
        <v>328</v>
      </c>
      <c r="D1653" t="s">
        <v>3784</v>
      </c>
      <c r="E1653" t="s">
        <v>117</v>
      </c>
      <c r="F1653" t="s">
        <v>3785</v>
      </c>
      <c r="G1653" s="56">
        <v>46009</v>
      </c>
      <c r="H1653" s="56">
        <v>45807</v>
      </c>
      <c r="I1653" s="57">
        <v>199</v>
      </c>
      <c r="J1653" t="s">
        <v>18</v>
      </c>
      <c r="K1653" t="s">
        <v>3786</v>
      </c>
      <c r="L1653" s="70">
        <v>17876949</v>
      </c>
      <c r="M1653" t="s">
        <v>3787</v>
      </c>
      <c r="N1653" s="56">
        <v>45777</v>
      </c>
      <c r="O1653" t="s">
        <v>3786</v>
      </c>
    </row>
    <row r="1654" spans="2:15">
      <c r="B1654">
        <v>100011</v>
      </c>
      <c r="C1654" t="s">
        <v>328</v>
      </c>
      <c r="D1654" t="s">
        <v>3775</v>
      </c>
      <c r="E1654" t="s">
        <v>117</v>
      </c>
      <c r="F1654" t="s">
        <v>3776</v>
      </c>
      <c r="G1654" s="56">
        <v>46009</v>
      </c>
      <c r="H1654" s="56">
        <v>45381</v>
      </c>
      <c r="I1654" s="57">
        <v>625</v>
      </c>
      <c r="J1654" t="s">
        <v>18</v>
      </c>
      <c r="K1654" t="s">
        <v>3788</v>
      </c>
      <c r="L1654" s="70">
        <v>17937322</v>
      </c>
      <c r="M1654" t="s">
        <v>3789</v>
      </c>
      <c r="N1654" s="56">
        <v>45351</v>
      </c>
      <c r="O1654" t="s">
        <v>3788</v>
      </c>
    </row>
    <row r="1655" spans="2:15">
      <c r="B1655">
        <v>100011</v>
      </c>
      <c r="C1655" t="s">
        <v>328</v>
      </c>
      <c r="D1655" t="s">
        <v>3784</v>
      </c>
      <c r="E1655" t="s">
        <v>117</v>
      </c>
      <c r="F1655" t="s">
        <v>3785</v>
      </c>
      <c r="G1655" s="56">
        <v>46009</v>
      </c>
      <c r="H1655" s="56">
        <v>45868</v>
      </c>
      <c r="I1655" s="57">
        <v>138</v>
      </c>
      <c r="J1655" t="s">
        <v>18</v>
      </c>
      <c r="K1655" t="s">
        <v>3790</v>
      </c>
      <c r="L1655" s="70">
        <v>18506247</v>
      </c>
      <c r="M1655" t="s">
        <v>3791</v>
      </c>
      <c r="N1655" s="56">
        <v>45838</v>
      </c>
      <c r="O1655" t="s">
        <v>3790</v>
      </c>
    </row>
    <row r="1656" spans="2:15">
      <c r="B1656">
        <v>100011</v>
      </c>
      <c r="C1656" t="s">
        <v>328</v>
      </c>
      <c r="D1656" t="s">
        <v>3784</v>
      </c>
      <c r="E1656" t="s">
        <v>117</v>
      </c>
      <c r="F1656" t="s">
        <v>3785</v>
      </c>
      <c r="G1656" s="56">
        <v>46009</v>
      </c>
      <c r="H1656" s="56">
        <v>45838</v>
      </c>
      <c r="I1656" s="57">
        <v>168</v>
      </c>
      <c r="J1656" t="s">
        <v>18</v>
      </c>
      <c r="K1656" t="s">
        <v>2246</v>
      </c>
      <c r="L1656" s="70">
        <v>19305806</v>
      </c>
      <c r="M1656" t="s">
        <v>3792</v>
      </c>
      <c r="N1656" s="56">
        <v>45808</v>
      </c>
      <c r="O1656" t="s">
        <v>2246</v>
      </c>
    </row>
    <row r="1657" spans="2:15">
      <c r="B1657">
        <v>100011</v>
      </c>
      <c r="C1657" t="s">
        <v>328</v>
      </c>
      <c r="D1657" t="s">
        <v>3784</v>
      </c>
      <c r="E1657" t="s">
        <v>117</v>
      </c>
      <c r="F1657" t="s">
        <v>3785</v>
      </c>
      <c r="G1657" s="56">
        <v>46009</v>
      </c>
      <c r="H1657" s="56">
        <v>45777</v>
      </c>
      <c r="I1657" s="57">
        <v>229</v>
      </c>
      <c r="J1657" t="s">
        <v>18</v>
      </c>
      <c r="K1657" t="s">
        <v>2340</v>
      </c>
      <c r="L1657" s="70">
        <v>22424163</v>
      </c>
      <c r="M1657" t="s">
        <v>3793</v>
      </c>
      <c r="N1657" s="56">
        <v>45747</v>
      </c>
      <c r="O1657" t="s">
        <v>2340</v>
      </c>
    </row>
    <row r="1658" spans="2:15">
      <c r="B1658">
        <v>100011</v>
      </c>
      <c r="C1658" t="s">
        <v>328</v>
      </c>
      <c r="D1658" t="s">
        <v>3794</v>
      </c>
      <c r="E1658" s="52" t="s">
        <v>117</v>
      </c>
      <c r="F1658" t="s">
        <v>3795</v>
      </c>
      <c r="G1658" s="62">
        <v>46009</v>
      </c>
      <c r="H1658" s="62">
        <v>45807</v>
      </c>
      <c r="I1658">
        <v>202</v>
      </c>
      <c r="J1658" t="s">
        <v>18</v>
      </c>
      <c r="K1658" t="s">
        <v>498</v>
      </c>
      <c r="L1658" s="67">
        <v>23375084</v>
      </c>
      <c r="M1658" t="s">
        <v>3796</v>
      </c>
      <c r="N1658">
        <v>45777</v>
      </c>
      <c r="O1658" t="s">
        <v>498</v>
      </c>
    </row>
    <row r="1659" spans="2:15">
      <c r="B1659">
        <v>100011</v>
      </c>
      <c r="C1659" t="s">
        <v>328</v>
      </c>
      <c r="D1659" t="s">
        <v>3797</v>
      </c>
      <c r="E1659" s="52" t="s">
        <v>117</v>
      </c>
      <c r="F1659" t="s">
        <v>3798</v>
      </c>
      <c r="G1659" s="62">
        <v>46009</v>
      </c>
      <c r="H1659" s="62">
        <v>45777</v>
      </c>
      <c r="I1659">
        <v>232</v>
      </c>
      <c r="J1659" t="s">
        <v>18</v>
      </c>
      <c r="K1659" t="s">
        <v>1129</v>
      </c>
      <c r="L1659" s="67">
        <v>25426251</v>
      </c>
      <c r="M1659" t="s">
        <v>3799</v>
      </c>
      <c r="N1659">
        <v>45747</v>
      </c>
      <c r="O1659" t="s">
        <v>1129</v>
      </c>
    </row>
    <row r="1660" spans="2:15">
      <c r="B1660">
        <v>100011</v>
      </c>
      <c r="C1660" t="s">
        <v>328</v>
      </c>
      <c r="D1660" t="s">
        <v>3800</v>
      </c>
      <c r="E1660" s="52" t="s">
        <v>117</v>
      </c>
      <c r="F1660" t="s">
        <v>3801</v>
      </c>
      <c r="G1660" s="62">
        <v>46009</v>
      </c>
      <c r="H1660" s="62">
        <v>45868</v>
      </c>
      <c r="I1660">
        <v>141</v>
      </c>
      <c r="J1660" t="s">
        <v>18</v>
      </c>
      <c r="K1660" t="s">
        <v>1650</v>
      </c>
      <c r="L1660" s="67">
        <v>25859927</v>
      </c>
      <c r="M1660" t="s">
        <v>3802</v>
      </c>
      <c r="N1660">
        <v>45838</v>
      </c>
      <c r="O1660" t="s">
        <v>1650</v>
      </c>
    </row>
    <row r="1661" spans="2:15">
      <c r="B1661">
        <v>100011</v>
      </c>
      <c r="C1661" t="s">
        <v>328</v>
      </c>
      <c r="D1661" t="s">
        <v>3803</v>
      </c>
      <c r="E1661" s="52" t="s">
        <v>117</v>
      </c>
      <c r="F1661" t="s">
        <v>3804</v>
      </c>
      <c r="G1661" s="62">
        <v>46009</v>
      </c>
      <c r="H1661" s="62">
        <v>45838</v>
      </c>
      <c r="I1661">
        <v>171</v>
      </c>
      <c r="J1661" t="s">
        <v>18</v>
      </c>
      <c r="K1661" t="s">
        <v>3805</v>
      </c>
      <c r="L1661" s="67">
        <v>26904092</v>
      </c>
      <c r="M1661" t="s">
        <v>3806</v>
      </c>
      <c r="N1661">
        <v>45808</v>
      </c>
      <c r="O1661" t="s">
        <v>3805</v>
      </c>
    </row>
    <row r="1662" spans="2:15">
      <c r="B1662">
        <v>100011</v>
      </c>
      <c r="C1662" t="s">
        <v>328</v>
      </c>
      <c r="D1662" t="s">
        <v>3807</v>
      </c>
      <c r="E1662" s="52" t="s">
        <v>117</v>
      </c>
      <c r="F1662" t="s">
        <v>3808</v>
      </c>
      <c r="G1662" s="62">
        <v>46009</v>
      </c>
      <c r="H1662" s="62">
        <v>44285</v>
      </c>
      <c r="I1662">
        <v>1721</v>
      </c>
      <c r="J1662" t="s">
        <v>18</v>
      </c>
      <c r="K1662" t="s">
        <v>875</v>
      </c>
      <c r="L1662" s="67">
        <v>33110403</v>
      </c>
      <c r="M1662" t="s">
        <v>3809</v>
      </c>
      <c r="N1662">
        <v>44255</v>
      </c>
      <c r="O1662" t="s">
        <v>875</v>
      </c>
    </row>
    <row r="1663" spans="2:15">
      <c r="B1663">
        <v>100011</v>
      </c>
      <c r="C1663" t="s">
        <v>328</v>
      </c>
      <c r="D1663" t="s">
        <v>3810</v>
      </c>
      <c r="E1663" t="s">
        <v>117</v>
      </c>
      <c r="F1663" t="s">
        <v>3811</v>
      </c>
      <c r="G1663" s="56">
        <v>46009</v>
      </c>
      <c r="H1663" s="56">
        <v>43973</v>
      </c>
      <c r="I1663" s="57">
        <v>2033</v>
      </c>
      <c r="J1663" t="s">
        <v>18</v>
      </c>
      <c r="K1663" t="s">
        <v>2552</v>
      </c>
      <c r="L1663" s="70">
        <v>41050800</v>
      </c>
      <c r="M1663" t="s">
        <v>3812</v>
      </c>
      <c r="N1663" s="56">
        <v>43943</v>
      </c>
      <c r="O1663" t="s">
        <v>2552</v>
      </c>
    </row>
    <row r="1664" spans="2:15">
      <c r="B1664">
        <v>100011</v>
      </c>
      <c r="C1664" t="s">
        <v>328</v>
      </c>
      <c r="D1664" t="s">
        <v>3810</v>
      </c>
      <c r="E1664" t="s">
        <v>117</v>
      </c>
      <c r="F1664" t="s">
        <v>3811</v>
      </c>
      <c r="G1664" s="56">
        <v>46009</v>
      </c>
      <c r="H1664" s="56">
        <v>43915</v>
      </c>
      <c r="I1664" s="57">
        <v>2091</v>
      </c>
      <c r="J1664" t="s">
        <v>18</v>
      </c>
      <c r="K1664" t="s">
        <v>945</v>
      </c>
      <c r="L1664" s="70">
        <v>41050800</v>
      </c>
      <c r="M1664" t="s">
        <v>3813</v>
      </c>
      <c r="N1664" s="56">
        <v>43885</v>
      </c>
      <c r="O1664" t="s">
        <v>945</v>
      </c>
    </row>
    <row r="1665" spans="2:15">
      <c r="B1665">
        <v>100011</v>
      </c>
      <c r="C1665" t="s">
        <v>328</v>
      </c>
      <c r="D1665" t="s">
        <v>3764</v>
      </c>
      <c r="E1665" t="s">
        <v>117</v>
      </c>
      <c r="F1665" t="s">
        <v>3765</v>
      </c>
      <c r="G1665" s="56">
        <v>46009</v>
      </c>
      <c r="H1665" s="56">
        <v>43526</v>
      </c>
      <c r="I1665" s="57">
        <v>2480</v>
      </c>
      <c r="J1665" t="s">
        <v>18</v>
      </c>
      <c r="K1665" t="s">
        <v>2169</v>
      </c>
      <c r="L1665" s="70">
        <v>128916648</v>
      </c>
      <c r="M1665" t="s">
        <v>3814</v>
      </c>
      <c r="N1665" s="56">
        <v>43496</v>
      </c>
      <c r="O1665" t="s">
        <v>2169</v>
      </c>
    </row>
    <row r="1666" spans="2:15">
      <c r="B1666">
        <v>100011</v>
      </c>
      <c r="C1666" t="s">
        <v>328</v>
      </c>
      <c r="D1666" t="s">
        <v>3784</v>
      </c>
      <c r="E1666" t="s">
        <v>117</v>
      </c>
      <c r="F1666" t="s">
        <v>3785</v>
      </c>
      <c r="G1666" s="56">
        <v>46009</v>
      </c>
      <c r="H1666" s="56">
        <v>45746</v>
      </c>
      <c r="I1666" s="57">
        <v>260</v>
      </c>
      <c r="J1666" t="s">
        <v>18</v>
      </c>
      <c r="K1666" t="s">
        <v>918</v>
      </c>
      <c r="L1666" s="70">
        <v>156168777</v>
      </c>
      <c r="M1666" t="s">
        <v>3815</v>
      </c>
      <c r="N1666" s="56">
        <v>45716</v>
      </c>
      <c r="O1666" t="s">
        <v>918</v>
      </c>
    </row>
    <row r="1667" spans="2:15">
      <c r="B1667">
        <v>100011</v>
      </c>
      <c r="C1667" t="s">
        <v>328</v>
      </c>
      <c r="D1667" t="s">
        <v>3775</v>
      </c>
      <c r="E1667" t="s">
        <v>117</v>
      </c>
      <c r="F1667" t="s">
        <v>3776</v>
      </c>
      <c r="G1667" s="56">
        <v>46009</v>
      </c>
      <c r="H1667" s="56">
        <v>45565</v>
      </c>
      <c r="I1667" s="57">
        <v>441</v>
      </c>
      <c r="J1667" t="s">
        <v>18</v>
      </c>
      <c r="K1667" t="s">
        <v>2265</v>
      </c>
      <c r="L1667" s="70">
        <v>199260880</v>
      </c>
      <c r="M1667" t="s">
        <v>3816</v>
      </c>
      <c r="N1667" s="56">
        <v>45535</v>
      </c>
      <c r="O1667" t="s">
        <v>2265</v>
      </c>
    </row>
    <row r="1668" spans="2:15">
      <c r="B1668">
        <v>100001</v>
      </c>
      <c r="C1668" t="s">
        <v>230</v>
      </c>
      <c r="D1668" t="s">
        <v>3817</v>
      </c>
      <c r="E1668" s="52" t="s">
        <v>16</v>
      </c>
      <c r="F1668" t="s">
        <v>2090</v>
      </c>
      <c r="G1668" s="62">
        <v>46010</v>
      </c>
      <c r="H1668" s="62">
        <v>46021</v>
      </c>
      <c r="I1668">
        <v>-11</v>
      </c>
      <c r="J1668" t="s">
        <v>18</v>
      </c>
      <c r="K1668" t="s">
        <v>1419</v>
      </c>
      <c r="L1668" s="67">
        <v>533530</v>
      </c>
      <c r="M1668" t="s">
        <v>2190</v>
      </c>
      <c r="N1668">
        <v>45991</v>
      </c>
      <c r="O1668" t="s">
        <v>1419</v>
      </c>
    </row>
    <row r="1669" spans="2:15">
      <c r="B1669">
        <v>100590</v>
      </c>
      <c r="C1669" t="s">
        <v>406</v>
      </c>
      <c r="D1669" t="s">
        <v>3818</v>
      </c>
      <c r="E1669" s="52" t="s">
        <v>16</v>
      </c>
      <c r="F1669" t="s">
        <v>2090</v>
      </c>
      <c r="G1669" s="62">
        <v>46010</v>
      </c>
      <c r="H1669" s="62">
        <v>45991</v>
      </c>
      <c r="I1669">
        <v>19</v>
      </c>
      <c r="J1669" t="s">
        <v>18</v>
      </c>
      <c r="K1669" t="s">
        <v>2372</v>
      </c>
      <c r="L1669" s="67">
        <v>6522018</v>
      </c>
      <c r="M1669" t="s">
        <v>3819</v>
      </c>
      <c r="N1669">
        <v>45961</v>
      </c>
      <c r="O1669" t="s">
        <v>2372</v>
      </c>
    </row>
    <row r="1670" spans="2:15">
      <c r="B1670">
        <v>100009</v>
      </c>
      <c r="C1670" t="s">
        <v>48</v>
      </c>
      <c r="D1670" t="s">
        <v>3820</v>
      </c>
      <c r="E1670" t="s">
        <v>16</v>
      </c>
      <c r="F1670" t="s">
        <v>2090</v>
      </c>
      <c r="G1670" s="56">
        <v>46010</v>
      </c>
      <c r="H1670" s="56">
        <v>46021</v>
      </c>
      <c r="I1670" s="57">
        <v>-11</v>
      </c>
      <c r="J1670" t="s">
        <v>18</v>
      </c>
      <c r="K1670" t="s">
        <v>2728</v>
      </c>
      <c r="L1670" s="70">
        <v>15417823</v>
      </c>
      <c r="M1670" t="s">
        <v>3821</v>
      </c>
      <c r="N1670" s="56">
        <v>45991</v>
      </c>
      <c r="O1670" t="s">
        <v>2728</v>
      </c>
    </row>
    <row r="1671" spans="2:15">
      <c r="B1671">
        <v>101765</v>
      </c>
      <c r="C1671" t="s">
        <v>3822</v>
      </c>
      <c r="D1671" t="s">
        <v>3823</v>
      </c>
      <c r="E1671" s="52" t="s">
        <v>117</v>
      </c>
      <c r="F1671" t="s">
        <v>3824</v>
      </c>
      <c r="G1671" s="62">
        <v>46010</v>
      </c>
      <c r="H1671" s="62">
        <v>46031</v>
      </c>
      <c r="I1671">
        <v>-21</v>
      </c>
      <c r="J1671" t="s">
        <v>18</v>
      </c>
      <c r="K1671" t="s">
        <v>127</v>
      </c>
      <c r="L1671" s="67">
        <v>15484050</v>
      </c>
      <c r="M1671" t="s">
        <v>3825</v>
      </c>
      <c r="N1671">
        <v>46001</v>
      </c>
      <c r="O1671" t="s">
        <v>127</v>
      </c>
    </row>
    <row r="1672" spans="2:15">
      <c r="B1672">
        <v>100126</v>
      </c>
      <c r="C1672" t="s">
        <v>103</v>
      </c>
      <c r="D1672" t="s">
        <v>3826</v>
      </c>
      <c r="E1672" s="52" t="s">
        <v>117</v>
      </c>
      <c r="F1672" t="s">
        <v>2125</v>
      </c>
      <c r="G1672" s="62">
        <v>46010</v>
      </c>
      <c r="H1672" s="62">
        <v>45899</v>
      </c>
      <c r="I1672">
        <v>111</v>
      </c>
      <c r="J1672" t="s">
        <v>18</v>
      </c>
      <c r="K1672" t="s">
        <v>3827</v>
      </c>
      <c r="L1672" s="67">
        <v>60380892</v>
      </c>
      <c r="M1672" t="s">
        <v>2125</v>
      </c>
      <c r="N1672">
        <v>45869</v>
      </c>
      <c r="O1672" t="s">
        <v>3827</v>
      </c>
    </row>
    <row r="1673" spans="2:15">
      <c r="B1673">
        <v>101917</v>
      </c>
      <c r="C1673" t="s">
        <v>2758</v>
      </c>
      <c r="D1673" t="s">
        <v>3828</v>
      </c>
      <c r="E1673" s="52" t="s">
        <v>16</v>
      </c>
      <c r="F1673" t="s">
        <v>2090</v>
      </c>
      <c r="G1673" s="62">
        <v>46010</v>
      </c>
      <c r="H1673" s="62">
        <v>45991</v>
      </c>
      <c r="I1673">
        <v>19</v>
      </c>
      <c r="J1673" t="s">
        <v>18</v>
      </c>
      <c r="K1673" t="s">
        <v>3829</v>
      </c>
      <c r="L1673" s="67">
        <v>168747306</v>
      </c>
      <c r="M1673" t="s">
        <v>3830</v>
      </c>
      <c r="N1673">
        <v>45961</v>
      </c>
      <c r="O1673" t="s">
        <v>3829</v>
      </c>
    </row>
    <row r="1674" spans="2:15">
      <c r="B1674">
        <v>101917</v>
      </c>
      <c r="C1674" t="s">
        <v>2758</v>
      </c>
      <c r="D1674" t="s">
        <v>3831</v>
      </c>
      <c r="E1674" s="52" t="s">
        <v>16</v>
      </c>
      <c r="F1674" t="s">
        <v>2090</v>
      </c>
      <c r="G1674" s="62">
        <v>46010</v>
      </c>
      <c r="H1674" s="62">
        <v>45991</v>
      </c>
      <c r="I1674">
        <v>19</v>
      </c>
      <c r="J1674" t="s">
        <v>18</v>
      </c>
      <c r="K1674" t="s">
        <v>779</v>
      </c>
      <c r="L1674" s="67">
        <v>358845240</v>
      </c>
      <c r="M1674" t="s">
        <v>3832</v>
      </c>
      <c r="N1674">
        <v>45961</v>
      </c>
      <c r="O1674" t="s">
        <v>779</v>
      </c>
    </row>
    <row r="1675" spans="2:15">
      <c r="B1675">
        <v>100137</v>
      </c>
      <c r="C1675" t="s">
        <v>33</v>
      </c>
      <c r="D1675" t="s">
        <v>3833</v>
      </c>
      <c r="E1675" t="s">
        <v>35</v>
      </c>
      <c r="F1675" t="s">
        <v>2531</v>
      </c>
      <c r="G1675" s="56">
        <v>46010</v>
      </c>
      <c r="H1675" s="56">
        <v>46010</v>
      </c>
      <c r="I1675" s="57">
        <v>0</v>
      </c>
      <c r="J1675" t="s">
        <v>18</v>
      </c>
      <c r="K1675" t="s">
        <v>3512</v>
      </c>
      <c r="L1675" s="70">
        <v>9867057590</v>
      </c>
      <c r="M1675" t="s">
        <v>3834</v>
      </c>
      <c r="N1675" s="56">
        <v>46010</v>
      </c>
      <c r="O1675" t="s">
        <v>3512</v>
      </c>
    </row>
    <row r="1676" spans="2:15">
      <c r="B1676">
        <v>100050</v>
      </c>
      <c r="C1676" t="s">
        <v>1870</v>
      </c>
      <c r="D1676" t="s">
        <v>3835</v>
      </c>
      <c r="E1676" s="52" t="s">
        <v>117</v>
      </c>
      <c r="F1676" t="s">
        <v>3836</v>
      </c>
      <c r="G1676" s="62">
        <v>46013</v>
      </c>
      <c r="H1676" s="62">
        <v>45718</v>
      </c>
      <c r="I1676">
        <v>292</v>
      </c>
      <c r="J1676" t="s">
        <v>18</v>
      </c>
      <c r="K1676" t="s">
        <v>786</v>
      </c>
      <c r="L1676" s="67">
        <v>542850</v>
      </c>
      <c r="M1676" t="s">
        <v>1874</v>
      </c>
      <c r="N1676">
        <v>45688</v>
      </c>
      <c r="O1676" t="s">
        <v>786</v>
      </c>
    </row>
    <row r="1677" spans="2:15">
      <c r="B1677">
        <v>101284</v>
      </c>
      <c r="C1677" t="s">
        <v>669</v>
      </c>
      <c r="D1677" t="s">
        <v>3837</v>
      </c>
      <c r="E1677" s="52" t="s">
        <v>117</v>
      </c>
      <c r="F1677" t="s">
        <v>3838</v>
      </c>
      <c r="G1677" s="62">
        <v>46013</v>
      </c>
      <c r="H1677" s="62">
        <v>46021</v>
      </c>
      <c r="I1677">
        <v>-8</v>
      </c>
      <c r="J1677" t="s">
        <v>18</v>
      </c>
      <c r="K1677" t="s">
        <v>3756</v>
      </c>
      <c r="L1677" s="67">
        <v>898261</v>
      </c>
      <c r="M1677" t="s">
        <v>3839</v>
      </c>
      <c r="N1677">
        <v>45991</v>
      </c>
      <c r="O1677" t="s">
        <v>3756</v>
      </c>
    </row>
    <row r="1678" spans="2:15">
      <c r="B1678">
        <v>100050</v>
      </c>
      <c r="C1678" t="s">
        <v>1870</v>
      </c>
      <c r="D1678" t="s">
        <v>3835</v>
      </c>
      <c r="E1678" s="52" t="s">
        <v>117</v>
      </c>
      <c r="F1678" t="s">
        <v>3836</v>
      </c>
      <c r="G1678" s="62">
        <v>46013</v>
      </c>
      <c r="H1678" s="62">
        <v>45687</v>
      </c>
      <c r="I1678">
        <v>323</v>
      </c>
      <c r="J1678" t="s">
        <v>18</v>
      </c>
      <c r="K1678" t="s">
        <v>3840</v>
      </c>
      <c r="L1678" s="67">
        <v>1016400</v>
      </c>
      <c r="M1678" t="s">
        <v>3841</v>
      </c>
      <c r="N1678">
        <v>45657</v>
      </c>
      <c r="O1678" t="s">
        <v>3840</v>
      </c>
    </row>
    <row r="1679" spans="2:15">
      <c r="B1679">
        <v>100050</v>
      </c>
      <c r="C1679" t="s">
        <v>1870</v>
      </c>
      <c r="D1679" t="s">
        <v>3835</v>
      </c>
      <c r="E1679" s="52" t="s">
        <v>117</v>
      </c>
      <c r="F1679" t="s">
        <v>3836</v>
      </c>
      <c r="G1679" s="62">
        <v>46013</v>
      </c>
      <c r="H1679" s="62">
        <v>45718</v>
      </c>
      <c r="I1679">
        <v>292</v>
      </c>
      <c r="J1679" t="s">
        <v>18</v>
      </c>
      <c r="K1679" t="s">
        <v>1203</v>
      </c>
      <c r="L1679" s="67">
        <v>1664087</v>
      </c>
      <c r="M1679" t="s">
        <v>1886</v>
      </c>
      <c r="N1679">
        <v>45688</v>
      </c>
      <c r="O1679" t="s">
        <v>1203</v>
      </c>
    </row>
    <row r="1680" spans="2:15">
      <c r="B1680">
        <v>100050</v>
      </c>
      <c r="C1680" t="s">
        <v>1870</v>
      </c>
      <c r="D1680" t="s">
        <v>3835</v>
      </c>
      <c r="E1680" s="52" t="s">
        <v>117</v>
      </c>
      <c r="F1680" t="s">
        <v>3836</v>
      </c>
      <c r="G1680" s="62">
        <v>46013</v>
      </c>
      <c r="H1680" s="62">
        <v>45687</v>
      </c>
      <c r="I1680">
        <v>323</v>
      </c>
      <c r="J1680" t="s">
        <v>18</v>
      </c>
      <c r="K1680" t="s">
        <v>3842</v>
      </c>
      <c r="L1680" s="67">
        <v>1727510</v>
      </c>
      <c r="M1680" t="s">
        <v>1886</v>
      </c>
      <c r="N1680">
        <v>45657</v>
      </c>
      <c r="O1680" t="s">
        <v>3842</v>
      </c>
    </row>
    <row r="1681" spans="2:15">
      <c r="B1681">
        <v>100142</v>
      </c>
      <c r="C1681" t="s">
        <v>370</v>
      </c>
      <c r="D1681" t="s">
        <v>3843</v>
      </c>
      <c r="E1681" s="52" t="s">
        <v>117</v>
      </c>
      <c r="F1681" t="s">
        <v>3844</v>
      </c>
      <c r="G1681" s="62">
        <v>46013</v>
      </c>
      <c r="H1681" s="62">
        <v>46022</v>
      </c>
      <c r="I1681">
        <v>-12</v>
      </c>
      <c r="J1681" t="s">
        <v>18</v>
      </c>
      <c r="K1681" t="s">
        <v>1244</v>
      </c>
      <c r="L1681" s="67">
        <v>1793848</v>
      </c>
      <c r="M1681" t="s">
        <v>3844</v>
      </c>
      <c r="N1681">
        <v>45992</v>
      </c>
      <c r="O1681" t="s">
        <v>1244</v>
      </c>
    </row>
    <row r="1682" spans="2:15">
      <c r="B1682">
        <v>100120</v>
      </c>
      <c r="C1682" t="s">
        <v>236</v>
      </c>
      <c r="D1682" t="s">
        <v>3845</v>
      </c>
      <c r="E1682" t="s">
        <v>16</v>
      </c>
      <c r="F1682" t="s">
        <v>2090</v>
      </c>
      <c r="G1682" s="56">
        <v>46013</v>
      </c>
      <c r="H1682" s="56">
        <v>46022</v>
      </c>
      <c r="I1682" s="57">
        <v>-9</v>
      </c>
      <c r="J1682" t="s">
        <v>18</v>
      </c>
      <c r="K1682" t="s">
        <v>3846</v>
      </c>
      <c r="L1682" s="70">
        <v>4911568</v>
      </c>
      <c r="M1682" t="s">
        <v>3847</v>
      </c>
      <c r="N1682" s="56">
        <v>45992</v>
      </c>
      <c r="O1682" t="s">
        <v>3846</v>
      </c>
    </row>
    <row r="1683" spans="2:15">
      <c r="B1683">
        <v>100162</v>
      </c>
      <c r="C1683" t="s">
        <v>3114</v>
      </c>
      <c r="D1683" t="s">
        <v>3848</v>
      </c>
      <c r="E1683" s="52" t="s">
        <v>16</v>
      </c>
      <c r="F1683" t="s">
        <v>2090</v>
      </c>
      <c r="G1683" s="62">
        <v>46013</v>
      </c>
      <c r="H1683" s="62">
        <v>45868</v>
      </c>
      <c r="I1683">
        <v>145</v>
      </c>
      <c r="J1683" t="s">
        <v>18</v>
      </c>
      <c r="K1683" t="s">
        <v>1367</v>
      </c>
      <c r="L1683" s="67">
        <v>5459993</v>
      </c>
      <c r="M1683" t="s">
        <v>3849</v>
      </c>
      <c r="N1683">
        <v>45838</v>
      </c>
      <c r="O1683" t="s">
        <v>1367</v>
      </c>
    </row>
    <row r="1684" spans="2:15">
      <c r="B1684">
        <v>100162</v>
      </c>
      <c r="C1684" t="s">
        <v>3114</v>
      </c>
      <c r="D1684" t="s">
        <v>3850</v>
      </c>
      <c r="E1684" s="52" t="s">
        <v>16</v>
      </c>
      <c r="F1684" t="s">
        <v>2090</v>
      </c>
      <c r="G1684" s="62">
        <v>46013</v>
      </c>
      <c r="H1684" s="62">
        <v>45930</v>
      </c>
      <c r="I1684">
        <v>83</v>
      </c>
      <c r="J1684" t="s">
        <v>18</v>
      </c>
      <c r="K1684" t="s">
        <v>2310</v>
      </c>
      <c r="L1684" s="67">
        <v>5825567</v>
      </c>
      <c r="M1684" t="s">
        <v>3851</v>
      </c>
      <c r="N1684">
        <v>45900</v>
      </c>
      <c r="O1684" t="s">
        <v>2310</v>
      </c>
    </row>
    <row r="1685" spans="2:15">
      <c r="B1685">
        <v>100162</v>
      </c>
      <c r="C1685" t="s">
        <v>3114</v>
      </c>
      <c r="D1685" t="s">
        <v>3852</v>
      </c>
      <c r="E1685" s="52" t="s">
        <v>16</v>
      </c>
      <c r="F1685" t="s">
        <v>2090</v>
      </c>
      <c r="G1685" s="62">
        <v>46013</v>
      </c>
      <c r="H1685" s="62">
        <v>45991</v>
      </c>
      <c r="I1685">
        <v>22</v>
      </c>
      <c r="J1685" t="s">
        <v>18</v>
      </c>
      <c r="K1685" t="s">
        <v>675</v>
      </c>
      <c r="L1685" s="67">
        <v>5826579</v>
      </c>
      <c r="M1685" t="s">
        <v>3853</v>
      </c>
      <c r="N1685">
        <v>45961</v>
      </c>
      <c r="O1685" t="s">
        <v>675</v>
      </c>
    </row>
    <row r="1686" spans="2:15">
      <c r="B1686">
        <v>100162</v>
      </c>
      <c r="C1686" t="s">
        <v>3114</v>
      </c>
      <c r="D1686" t="s">
        <v>3854</v>
      </c>
      <c r="E1686" s="52" t="s">
        <v>16</v>
      </c>
      <c r="F1686" t="s">
        <v>2090</v>
      </c>
      <c r="G1686" s="62">
        <v>46013</v>
      </c>
      <c r="H1686" s="62">
        <v>45960</v>
      </c>
      <c r="I1686">
        <v>53</v>
      </c>
      <c r="J1686" t="s">
        <v>18</v>
      </c>
      <c r="K1686" t="s">
        <v>87</v>
      </c>
      <c r="L1686" s="67">
        <v>5827590</v>
      </c>
      <c r="M1686" t="s">
        <v>3855</v>
      </c>
      <c r="N1686">
        <v>45930</v>
      </c>
      <c r="O1686" t="s">
        <v>87</v>
      </c>
    </row>
    <row r="1687" spans="2:15">
      <c r="B1687">
        <v>100162</v>
      </c>
      <c r="C1687" t="s">
        <v>3114</v>
      </c>
      <c r="D1687" t="s">
        <v>3856</v>
      </c>
      <c r="E1687" s="52" t="s">
        <v>16</v>
      </c>
      <c r="F1687" t="s">
        <v>2090</v>
      </c>
      <c r="G1687" s="62">
        <v>46013</v>
      </c>
      <c r="H1687" s="62">
        <v>45899</v>
      </c>
      <c r="I1687">
        <v>114</v>
      </c>
      <c r="J1687" t="s">
        <v>18</v>
      </c>
      <c r="K1687" t="s">
        <v>2444</v>
      </c>
      <c r="L1687" s="67">
        <v>6605518</v>
      </c>
      <c r="M1687" t="s">
        <v>3857</v>
      </c>
      <c r="N1687">
        <v>45869</v>
      </c>
      <c r="O1687" t="s">
        <v>2444</v>
      </c>
    </row>
    <row r="1688" spans="2:15">
      <c r="B1688">
        <v>101490</v>
      </c>
      <c r="C1688" t="s">
        <v>125</v>
      </c>
      <c r="D1688" t="s">
        <v>3858</v>
      </c>
      <c r="E1688" s="52" t="s">
        <v>16</v>
      </c>
      <c r="F1688" t="s">
        <v>2090</v>
      </c>
      <c r="G1688" s="62">
        <v>46014</v>
      </c>
      <c r="H1688" s="62">
        <v>46021</v>
      </c>
      <c r="I1688">
        <v>-7</v>
      </c>
      <c r="J1688" t="s">
        <v>18</v>
      </c>
      <c r="K1688" t="s">
        <v>3859</v>
      </c>
      <c r="L1688" s="67">
        <v>797202</v>
      </c>
      <c r="M1688" t="s">
        <v>3287</v>
      </c>
      <c r="N1688">
        <v>45991</v>
      </c>
      <c r="O1688" t="s">
        <v>3859</v>
      </c>
    </row>
    <row r="1689" spans="2:15">
      <c r="B1689">
        <v>101490</v>
      </c>
      <c r="C1689" t="s">
        <v>125</v>
      </c>
      <c r="D1689" t="s">
        <v>3860</v>
      </c>
      <c r="E1689" s="52" t="s">
        <v>16</v>
      </c>
      <c r="F1689" t="s">
        <v>2090</v>
      </c>
      <c r="G1689" s="62">
        <v>46014</v>
      </c>
      <c r="H1689" s="62">
        <v>46021</v>
      </c>
      <c r="I1689">
        <v>-7</v>
      </c>
      <c r="J1689" t="s">
        <v>18</v>
      </c>
      <c r="K1689" t="s">
        <v>3861</v>
      </c>
      <c r="L1689" s="67">
        <v>4457760</v>
      </c>
      <c r="M1689" t="s">
        <v>2225</v>
      </c>
      <c r="N1689">
        <v>45991</v>
      </c>
      <c r="O1689" t="s">
        <v>3861</v>
      </c>
    </row>
    <row r="1690" spans="2:15">
      <c r="B1690">
        <v>101490</v>
      </c>
      <c r="C1690" t="s">
        <v>125</v>
      </c>
      <c r="D1690" t="s">
        <v>3862</v>
      </c>
      <c r="E1690" s="52" t="s">
        <v>16</v>
      </c>
      <c r="F1690" t="s">
        <v>2090</v>
      </c>
      <c r="G1690" s="62">
        <v>46014</v>
      </c>
      <c r="H1690" s="62">
        <v>46021</v>
      </c>
      <c r="I1690">
        <v>-7</v>
      </c>
      <c r="J1690" t="s">
        <v>18</v>
      </c>
      <c r="K1690" t="s">
        <v>3863</v>
      </c>
      <c r="L1690" s="67">
        <v>25638503</v>
      </c>
      <c r="M1690" t="s">
        <v>2229</v>
      </c>
      <c r="N1690">
        <v>45991</v>
      </c>
      <c r="O1690" t="s">
        <v>3863</v>
      </c>
    </row>
    <row r="1691" spans="2:15">
      <c r="B1691">
        <v>101490</v>
      </c>
      <c r="C1691" t="s">
        <v>125</v>
      </c>
      <c r="D1691" t="s">
        <v>3864</v>
      </c>
      <c r="E1691" s="52" t="s">
        <v>16</v>
      </c>
      <c r="F1691" t="s">
        <v>2090</v>
      </c>
      <c r="G1691" s="62">
        <v>46014</v>
      </c>
      <c r="H1691" s="62">
        <v>46021</v>
      </c>
      <c r="I1691">
        <v>-7</v>
      </c>
      <c r="J1691" t="s">
        <v>18</v>
      </c>
      <c r="K1691" t="s">
        <v>3865</v>
      </c>
      <c r="L1691" s="67">
        <v>29607030</v>
      </c>
      <c r="M1691" t="s">
        <v>3866</v>
      </c>
      <c r="N1691">
        <v>45991</v>
      </c>
      <c r="O1691" t="s">
        <v>3865</v>
      </c>
    </row>
    <row r="1692" spans="2:15">
      <c r="B1692">
        <v>101490</v>
      </c>
      <c r="C1692" t="s">
        <v>125</v>
      </c>
      <c r="D1692" t="s">
        <v>3867</v>
      </c>
      <c r="E1692" s="52" t="s">
        <v>16</v>
      </c>
      <c r="F1692" t="s">
        <v>2090</v>
      </c>
      <c r="G1692" s="62">
        <v>46014</v>
      </c>
      <c r="H1692" s="62">
        <v>46021</v>
      </c>
      <c r="I1692">
        <v>-7</v>
      </c>
      <c r="J1692" t="s">
        <v>18</v>
      </c>
      <c r="K1692" t="s">
        <v>3868</v>
      </c>
      <c r="L1692" s="67">
        <v>42325632</v>
      </c>
      <c r="M1692" t="s">
        <v>2231</v>
      </c>
      <c r="N1692">
        <v>45991</v>
      </c>
      <c r="O1692" t="s">
        <v>3868</v>
      </c>
    </row>
    <row r="1693" spans="2:15">
      <c r="B1693">
        <v>101490</v>
      </c>
      <c r="C1693" t="s">
        <v>125</v>
      </c>
      <c r="D1693" t="s">
        <v>3869</v>
      </c>
      <c r="E1693" s="52" t="s">
        <v>16</v>
      </c>
      <c r="F1693" t="s">
        <v>2090</v>
      </c>
      <c r="G1693" s="62">
        <v>46014</v>
      </c>
      <c r="H1693" s="62">
        <v>46021</v>
      </c>
      <c r="I1693">
        <v>-7</v>
      </c>
      <c r="J1693" t="s">
        <v>18</v>
      </c>
      <c r="K1693" t="s">
        <v>3870</v>
      </c>
      <c r="L1693" s="67">
        <v>46455387</v>
      </c>
      <c r="M1693" t="s">
        <v>3361</v>
      </c>
      <c r="N1693">
        <v>45991</v>
      </c>
      <c r="O1693" t="s">
        <v>3870</v>
      </c>
    </row>
    <row r="1694" spans="2:15">
      <c r="B1694">
        <v>101490</v>
      </c>
      <c r="C1694" t="s">
        <v>125</v>
      </c>
      <c r="D1694" t="s">
        <v>3871</v>
      </c>
      <c r="E1694" s="52" t="s">
        <v>16</v>
      </c>
      <c r="F1694" t="s">
        <v>2090</v>
      </c>
      <c r="G1694" s="62">
        <v>46014</v>
      </c>
      <c r="H1694" s="62">
        <v>46021</v>
      </c>
      <c r="I1694">
        <v>-7</v>
      </c>
      <c r="J1694" t="s">
        <v>18</v>
      </c>
      <c r="K1694" t="s">
        <v>3872</v>
      </c>
      <c r="L1694" s="67">
        <v>67132800</v>
      </c>
      <c r="M1694" t="s">
        <v>2230</v>
      </c>
      <c r="N1694">
        <v>45991</v>
      </c>
      <c r="O1694" t="s">
        <v>3872</v>
      </c>
    </row>
    <row r="1695" spans="2:15">
      <c r="B1695">
        <v>100162</v>
      </c>
      <c r="C1695" t="s">
        <v>3114</v>
      </c>
      <c r="D1695" t="s">
        <v>3873</v>
      </c>
      <c r="E1695" s="52" t="s">
        <v>117</v>
      </c>
      <c r="F1695" t="s">
        <v>3874</v>
      </c>
      <c r="G1695" s="62">
        <v>46015</v>
      </c>
      <c r="H1695" s="62">
        <v>44587</v>
      </c>
      <c r="I1695">
        <v>1428</v>
      </c>
      <c r="J1695" t="s">
        <v>18</v>
      </c>
      <c r="K1695" t="s">
        <v>3875</v>
      </c>
      <c r="L1695" s="67">
        <v>17328930</v>
      </c>
      <c r="M1695" t="s">
        <v>3874</v>
      </c>
      <c r="N1695">
        <v>44557</v>
      </c>
      <c r="O1695" t="s">
        <v>3875</v>
      </c>
    </row>
    <row r="1696" spans="2:15">
      <c r="B1696">
        <v>100137</v>
      </c>
      <c r="C1696" t="s">
        <v>33</v>
      </c>
      <c r="D1696" t="s">
        <v>3876</v>
      </c>
      <c r="E1696" t="s">
        <v>35</v>
      </c>
      <c r="F1696" t="s">
        <v>2531</v>
      </c>
      <c r="G1696" s="56">
        <v>46016</v>
      </c>
      <c r="H1696" s="56">
        <v>46007</v>
      </c>
      <c r="I1696" s="57">
        <v>8</v>
      </c>
      <c r="J1696" t="s">
        <v>18</v>
      </c>
      <c r="K1696" t="s">
        <v>3749</v>
      </c>
      <c r="L1696" s="70">
        <v>5000000000</v>
      </c>
      <c r="M1696" t="s">
        <v>2654</v>
      </c>
      <c r="N1696" s="56">
        <v>46007</v>
      </c>
      <c r="O1696" t="s">
        <v>39</v>
      </c>
    </row>
    <row r="1697" spans="2:15">
      <c r="B1697">
        <v>100142</v>
      </c>
      <c r="C1697" t="s">
        <v>370</v>
      </c>
      <c r="D1697" t="s">
        <v>3877</v>
      </c>
      <c r="E1697" s="52" t="s">
        <v>117</v>
      </c>
      <c r="F1697" t="s">
        <v>3878</v>
      </c>
      <c r="G1697" s="62">
        <v>46020</v>
      </c>
      <c r="H1697" s="62">
        <v>45900</v>
      </c>
      <c r="I1697">
        <v>116</v>
      </c>
      <c r="J1697" t="s">
        <v>18</v>
      </c>
      <c r="K1697" t="s">
        <v>684</v>
      </c>
      <c r="L1697" s="67">
        <v>1773110</v>
      </c>
      <c r="M1697" t="s">
        <v>3878</v>
      </c>
      <c r="N1697">
        <v>45870</v>
      </c>
      <c r="O1697" t="s">
        <v>684</v>
      </c>
    </row>
    <row r="1698" spans="2:15">
      <c r="B1698">
        <v>101082</v>
      </c>
      <c r="C1698" t="s">
        <v>61</v>
      </c>
      <c r="D1698" t="s">
        <v>3879</v>
      </c>
      <c r="E1698" s="52" t="s">
        <v>42</v>
      </c>
      <c r="F1698" t="s">
        <v>3880</v>
      </c>
      <c r="G1698" s="62">
        <v>46020</v>
      </c>
      <c r="H1698" s="62">
        <v>45930</v>
      </c>
      <c r="I1698">
        <v>90</v>
      </c>
      <c r="J1698" t="s">
        <v>18</v>
      </c>
      <c r="K1698" t="s">
        <v>433</v>
      </c>
      <c r="L1698" s="67">
        <v>3010320</v>
      </c>
      <c r="M1698" t="s">
        <v>2334</v>
      </c>
      <c r="N1698">
        <v>45900</v>
      </c>
      <c r="O1698" t="s">
        <v>433</v>
      </c>
    </row>
    <row r="1699" spans="2:15">
      <c r="B1699">
        <v>101082</v>
      </c>
      <c r="C1699" t="s">
        <v>61</v>
      </c>
      <c r="D1699" t="s">
        <v>3881</v>
      </c>
      <c r="E1699" s="52" t="s">
        <v>42</v>
      </c>
      <c r="F1699" t="s">
        <v>3882</v>
      </c>
      <c r="G1699" s="62">
        <v>46020</v>
      </c>
      <c r="H1699" s="62">
        <v>45899</v>
      </c>
      <c r="I1699">
        <v>121</v>
      </c>
      <c r="J1699" t="s">
        <v>18</v>
      </c>
      <c r="K1699" t="s">
        <v>420</v>
      </c>
      <c r="L1699" s="67">
        <v>8074584</v>
      </c>
      <c r="M1699" t="s">
        <v>3883</v>
      </c>
      <c r="N1699">
        <v>45869</v>
      </c>
      <c r="O1699" t="s">
        <v>420</v>
      </c>
    </row>
    <row r="1700" spans="2:15">
      <c r="B1700">
        <v>101082</v>
      </c>
      <c r="C1700" t="s">
        <v>61</v>
      </c>
      <c r="D1700" t="s">
        <v>3884</v>
      </c>
      <c r="E1700" s="52" t="s">
        <v>42</v>
      </c>
      <c r="F1700" t="s">
        <v>3885</v>
      </c>
      <c r="G1700" s="62">
        <v>46020</v>
      </c>
      <c r="H1700" s="62">
        <v>45930</v>
      </c>
      <c r="I1700">
        <v>90</v>
      </c>
      <c r="J1700" t="s">
        <v>18</v>
      </c>
      <c r="K1700" t="s">
        <v>2861</v>
      </c>
      <c r="L1700" s="67">
        <v>11301576</v>
      </c>
      <c r="M1700" t="s">
        <v>65</v>
      </c>
      <c r="N1700">
        <v>45900</v>
      </c>
      <c r="O1700" t="s">
        <v>2861</v>
      </c>
    </row>
    <row r="1701" spans="2:15">
      <c r="B1701">
        <v>100018</v>
      </c>
      <c r="C1701" t="s">
        <v>293</v>
      </c>
      <c r="D1701" t="s">
        <v>3886</v>
      </c>
      <c r="E1701" t="s">
        <v>117</v>
      </c>
      <c r="F1701" t="s">
        <v>3887</v>
      </c>
      <c r="G1701" s="56">
        <v>46020</v>
      </c>
      <c r="H1701" s="56">
        <v>46021</v>
      </c>
      <c r="I1701" s="57">
        <v>-6</v>
      </c>
      <c r="J1701" t="s">
        <v>18</v>
      </c>
      <c r="K1701" t="s">
        <v>3295</v>
      </c>
      <c r="L1701" s="70">
        <v>11620509</v>
      </c>
      <c r="M1701" t="s">
        <v>3887</v>
      </c>
      <c r="N1701" s="56">
        <v>45991</v>
      </c>
      <c r="O1701" t="s">
        <v>3295</v>
      </c>
    </row>
    <row r="1702" spans="2:15">
      <c r="B1702">
        <v>101082</v>
      </c>
      <c r="C1702" t="s">
        <v>61</v>
      </c>
      <c r="D1702" t="s">
        <v>3888</v>
      </c>
      <c r="E1702" s="52" t="s">
        <v>42</v>
      </c>
      <c r="F1702" t="s">
        <v>3889</v>
      </c>
      <c r="G1702" s="62">
        <v>46020</v>
      </c>
      <c r="H1702" s="62">
        <v>45899</v>
      </c>
      <c r="I1702">
        <v>121</v>
      </c>
      <c r="J1702" t="s">
        <v>18</v>
      </c>
      <c r="K1702" t="s">
        <v>3890</v>
      </c>
      <c r="L1702" s="67">
        <v>13170150</v>
      </c>
      <c r="M1702" t="s">
        <v>3891</v>
      </c>
      <c r="N1702">
        <v>45869</v>
      </c>
      <c r="O1702" t="s">
        <v>3890</v>
      </c>
    </row>
    <row r="1703" spans="2:15">
      <c r="B1703">
        <v>101082</v>
      </c>
      <c r="C1703" t="s">
        <v>61</v>
      </c>
      <c r="D1703" t="s">
        <v>3892</v>
      </c>
      <c r="E1703" s="52" t="s">
        <v>42</v>
      </c>
      <c r="F1703" t="s">
        <v>3893</v>
      </c>
      <c r="G1703" s="62">
        <v>46020</v>
      </c>
      <c r="H1703" s="62">
        <v>45899</v>
      </c>
      <c r="I1703">
        <v>121</v>
      </c>
      <c r="J1703" t="s">
        <v>18</v>
      </c>
      <c r="K1703" t="s">
        <v>708</v>
      </c>
      <c r="L1703" s="67">
        <v>13604160</v>
      </c>
      <c r="M1703" t="s">
        <v>2706</v>
      </c>
      <c r="N1703">
        <v>45869</v>
      </c>
      <c r="O1703" t="s">
        <v>708</v>
      </c>
    </row>
    <row r="1704" spans="2:15">
      <c r="B1704">
        <v>101082</v>
      </c>
      <c r="C1704" t="s">
        <v>61</v>
      </c>
      <c r="D1704" t="s">
        <v>3894</v>
      </c>
      <c r="E1704" s="52" t="s">
        <v>42</v>
      </c>
      <c r="F1704" t="s">
        <v>3895</v>
      </c>
      <c r="G1704" s="62">
        <v>46020</v>
      </c>
      <c r="H1704" s="62">
        <v>45930</v>
      </c>
      <c r="I1704">
        <v>90</v>
      </c>
      <c r="J1704" t="s">
        <v>18</v>
      </c>
      <c r="K1704" t="s">
        <v>235</v>
      </c>
      <c r="L1704" s="67">
        <v>14269050</v>
      </c>
      <c r="M1704" t="s">
        <v>3896</v>
      </c>
      <c r="N1704">
        <v>45900</v>
      </c>
      <c r="O1704" t="s">
        <v>235</v>
      </c>
    </row>
    <row r="1705" spans="2:15">
      <c r="B1705">
        <v>101082</v>
      </c>
      <c r="C1705" t="s">
        <v>61</v>
      </c>
      <c r="D1705" t="s">
        <v>3897</v>
      </c>
      <c r="E1705" s="52" t="s">
        <v>42</v>
      </c>
      <c r="F1705" t="s">
        <v>3898</v>
      </c>
      <c r="G1705" s="62">
        <v>46020</v>
      </c>
      <c r="H1705" s="62">
        <v>45899</v>
      </c>
      <c r="I1705">
        <v>121</v>
      </c>
      <c r="J1705" t="s">
        <v>18</v>
      </c>
      <c r="K1705" t="s">
        <v>3555</v>
      </c>
      <c r="L1705" s="67">
        <v>14357850</v>
      </c>
      <c r="M1705" t="s">
        <v>2344</v>
      </c>
      <c r="N1705">
        <v>45869</v>
      </c>
      <c r="O1705" t="s">
        <v>3555</v>
      </c>
    </row>
    <row r="1706" spans="2:15">
      <c r="B1706">
        <v>101082</v>
      </c>
      <c r="C1706" t="s">
        <v>61</v>
      </c>
      <c r="D1706" t="s">
        <v>3899</v>
      </c>
      <c r="E1706" s="52" t="s">
        <v>42</v>
      </c>
      <c r="F1706" t="s">
        <v>3900</v>
      </c>
      <c r="G1706" s="62">
        <v>46020</v>
      </c>
      <c r="H1706" s="62">
        <v>45930</v>
      </c>
      <c r="I1706">
        <v>90</v>
      </c>
      <c r="J1706" t="s">
        <v>18</v>
      </c>
      <c r="K1706" t="s">
        <v>228</v>
      </c>
      <c r="L1706" s="67">
        <v>23160150</v>
      </c>
      <c r="M1706" t="s">
        <v>2344</v>
      </c>
      <c r="N1706">
        <v>45900</v>
      </c>
      <c r="O1706" t="s">
        <v>228</v>
      </c>
    </row>
    <row r="1707" spans="2:15">
      <c r="B1707">
        <v>100736</v>
      </c>
      <c r="C1707" t="s">
        <v>941</v>
      </c>
      <c r="D1707" t="s">
        <v>3901</v>
      </c>
      <c r="E1707" s="52" t="s">
        <v>117</v>
      </c>
      <c r="F1707" t="s">
        <v>2958</v>
      </c>
      <c r="G1707" s="62">
        <v>46020</v>
      </c>
      <c r="H1707" s="62">
        <v>45901</v>
      </c>
      <c r="I1707">
        <v>119</v>
      </c>
      <c r="J1707" t="s">
        <v>18</v>
      </c>
      <c r="K1707" t="s">
        <v>2956</v>
      </c>
      <c r="L1707" s="67">
        <v>23693216</v>
      </c>
      <c r="M1707" t="s">
        <v>2958</v>
      </c>
      <c r="N1707">
        <v>45901</v>
      </c>
      <c r="O1707" t="s">
        <v>854</v>
      </c>
    </row>
    <row r="1708" spans="2:15">
      <c r="B1708">
        <v>101082</v>
      </c>
      <c r="C1708" t="s">
        <v>61</v>
      </c>
      <c r="D1708" t="s">
        <v>3902</v>
      </c>
      <c r="E1708" s="52" t="s">
        <v>42</v>
      </c>
      <c r="F1708" t="s">
        <v>3903</v>
      </c>
      <c r="G1708" s="62">
        <v>46020</v>
      </c>
      <c r="H1708" s="62">
        <v>45930</v>
      </c>
      <c r="I1708">
        <v>90</v>
      </c>
      <c r="J1708" t="s">
        <v>18</v>
      </c>
      <c r="K1708" t="s">
        <v>1489</v>
      </c>
      <c r="L1708" s="67">
        <v>28673520</v>
      </c>
      <c r="M1708" t="s">
        <v>2706</v>
      </c>
      <c r="N1708">
        <v>45900</v>
      </c>
      <c r="O1708" t="s">
        <v>1489</v>
      </c>
    </row>
    <row r="1709" spans="2:15">
      <c r="B1709">
        <v>101082</v>
      </c>
      <c r="C1709" t="s">
        <v>61</v>
      </c>
      <c r="D1709" t="s">
        <v>3904</v>
      </c>
      <c r="E1709" s="52" t="s">
        <v>42</v>
      </c>
      <c r="F1709" t="s">
        <v>3905</v>
      </c>
      <c r="G1709" s="62">
        <v>46020</v>
      </c>
      <c r="H1709" s="62">
        <v>45930</v>
      </c>
      <c r="I1709">
        <v>90</v>
      </c>
      <c r="J1709" t="s">
        <v>18</v>
      </c>
      <c r="K1709" t="s">
        <v>490</v>
      </c>
      <c r="L1709" s="67">
        <v>32553192</v>
      </c>
      <c r="M1709" t="s">
        <v>2692</v>
      </c>
      <c r="N1709">
        <v>45900</v>
      </c>
      <c r="O1709" t="s">
        <v>490</v>
      </c>
    </row>
    <row r="1710" spans="2:15">
      <c r="B1710">
        <v>101082</v>
      </c>
      <c r="C1710" t="s">
        <v>61</v>
      </c>
      <c r="D1710" t="s">
        <v>3906</v>
      </c>
      <c r="E1710" s="52" t="s">
        <v>42</v>
      </c>
      <c r="F1710" t="s">
        <v>3907</v>
      </c>
      <c r="G1710" s="62">
        <v>46020</v>
      </c>
      <c r="H1710" s="62">
        <v>45899</v>
      </c>
      <c r="I1710">
        <v>121</v>
      </c>
      <c r="J1710" t="s">
        <v>18</v>
      </c>
      <c r="K1710" t="s">
        <v>1883</v>
      </c>
      <c r="L1710" s="67">
        <v>32647320</v>
      </c>
      <c r="M1710" t="s">
        <v>2713</v>
      </c>
      <c r="N1710">
        <v>45869</v>
      </c>
      <c r="O1710" t="s">
        <v>1883</v>
      </c>
    </row>
    <row r="1711" spans="2:15">
      <c r="B1711">
        <v>101082</v>
      </c>
      <c r="C1711" t="s">
        <v>61</v>
      </c>
      <c r="D1711" t="s">
        <v>3908</v>
      </c>
      <c r="E1711" s="52" t="s">
        <v>42</v>
      </c>
      <c r="F1711" t="s">
        <v>3909</v>
      </c>
      <c r="G1711" s="62">
        <v>46020</v>
      </c>
      <c r="H1711" s="62">
        <v>45930</v>
      </c>
      <c r="I1711">
        <v>90</v>
      </c>
      <c r="J1711" t="s">
        <v>18</v>
      </c>
      <c r="K1711" t="s">
        <v>336</v>
      </c>
      <c r="L1711" s="67">
        <v>37995300</v>
      </c>
      <c r="M1711" t="s">
        <v>2713</v>
      </c>
      <c r="N1711">
        <v>45900</v>
      </c>
      <c r="O1711" t="s">
        <v>336</v>
      </c>
    </row>
    <row r="1712" spans="2:15">
      <c r="B1712">
        <v>100621</v>
      </c>
      <c r="C1712" t="s">
        <v>1062</v>
      </c>
      <c r="D1712" t="s">
        <v>3910</v>
      </c>
      <c r="E1712" s="52" t="s">
        <v>16</v>
      </c>
      <c r="F1712" t="s">
        <v>2090</v>
      </c>
      <c r="G1712" s="62">
        <v>46020</v>
      </c>
      <c r="H1712" s="62">
        <v>46021</v>
      </c>
      <c r="I1712">
        <v>-1</v>
      </c>
      <c r="J1712" t="s">
        <v>18</v>
      </c>
      <c r="K1712" t="s">
        <v>1618</v>
      </c>
      <c r="L1712" s="67">
        <v>42179445</v>
      </c>
      <c r="M1712" t="s">
        <v>3566</v>
      </c>
      <c r="N1712">
        <v>45991</v>
      </c>
      <c r="O1712" t="s">
        <v>1618</v>
      </c>
    </row>
    <row r="1713" spans="2:15">
      <c r="B1713">
        <v>101082</v>
      </c>
      <c r="C1713" t="s">
        <v>61</v>
      </c>
      <c r="D1713" t="s">
        <v>3911</v>
      </c>
      <c r="E1713" s="52" t="s">
        <v>42</v>
      </c>
      <c r="F1713" t="s">
        <v>3912</v>
      </c>
      <c r="G1713" s="62">
        <v>46020</v>
      </c>
      <c r="H1713" s="62">
        <v>45899</v>
      </c>
      <c r="I1713">
        <v>121</v>
      </c>
      <c r="J1713" t="s">
        <v>18</v>
      </c>
      <c r="K1713" t="s">
        <v>3913</v>
      </c>
      <c r="L1713" s="67">
        <v>280951767</v>
      </c>
      <c r="M1713" t="s">
        <v>735</v>
      </c>
      <c r="N1713">
        <v>45869</v>
      </c>
      <c r="O1713" t="s">
        <v>3913</v>
      </c>
    </row>
    <row r="1714" spans="2:15">
      <c r="B1714">
        <v>101082</v>
      </c>
      <c r="C1714" t="s">
        <v>61</v>
      </c>
      <c r="D1714" t="s">
        <v>3914</v>
      </c>
      <c r="E1714" s="52" t="s">
        <v>42</v>
      </c>
      <c r="F1714" t="s">
        <v>3915</v>
      </c>
      <c r="G1714" s="62">
        <v>46020</v>
      </c>
      <c r="H1714" s="62">
        <v>45930</v>
      </c>
      <c r="I1714">
        <v>90</v>
      </c>
      <c r="J1714" t="s">
        <v>18</v>
      </c>
      <c r="K1714" t="s">
        <v>1630</v>
      </c>
      <c r="L1714" s="67">
        <v>321516162</v>
      </c>
      <c r="M1714" t="s">
        <v>735</v>
      </c>
      <c r="N1714">
        <v>45900</v>
      </c>
      <c r="O1714" t="s">
        <v>1630</v>
      </c>
    </row>
    <row r="1715" spans="2:15">
      <c r="B1715">
        <v>101082</v>
      </c>
      <c r="C1715" t="s">
        <v>61</v>
      </c>
      <c r="D1715" t="s">
        <v>3916</v>
      </c>
      <c r="E1715" s="52" t="s">
        <v>42</v>
      </c>
      <c r="F1715" t="s">
        <v>3917</v>
      </c>
      <c r="G1715" s="62">
        <v>46020</v>
      </c>
      <c r="H1715" s="62">
        <v>45899</v>
      </c>
      <c r="I1715">
        <v>121</v>
      </c>
      <c r="J1715" t="s">
        <v>18</v>
      </c>
      <c r="K1715" t="s">
        <v>3369</v>
      </c>
      <c r="L1715" s="67">
        <v>328859256</v>
      </c>
      <c r="M1715" t="s">
        <v>65</v>
      </c>
      <c r="N1715">
        <v>45869</v>
      </c>
      <c r="O1715" t="s">
        <v>3369</v>
      </c>
    </row>
    <row r="1716" spans="2:15">
      <c r="B1716">
        <v>101305</v>
      </c>
      <c r="C1716" t="s">
        <v>91</v>
      </c>
      <c r="D1716" t="s">
        <v>3918</v>
      </c>
      <c r="E1716" s="52" t="s">
        <v>117</v>
      </c>
      <c r="F1716" t="s">
        <v>3919</v>
      </c>
      <c r="G1716" s="62">
        <v>46021</v>
      </c>
      <c r="H1716" s="62">
        <v>45960</v>
      </c>
      <c r="I1716">
        <v>61</v>
      </c>
      <c r="J1716" t="s">
        <v>18</v>
      </c>
      <c r="K1716" t="s">
        <v>1707</v>
      </c>
      <c r="L1716" s="67">
        <v>4585100</v>
      </c>
      <c r="M1716" t="s">
        <v>3920</v>
      </c>
      <c r="N1716">
        <v>45930</v>
      </c>
      <c r="O1716" t="s">
        <v>1707</v>
      </c>
    </row>
    <row r="1717" spans="2:15">
      <c r="B1717">
        <v>100126</v>
      </c>
      <c r="C1717" t="s">
        <v>103</v>
      </c>
      <c r="D1717" t="s">
        <v>3921</v>
      </c>
      <c r="E1717" s="52" t="s">
        <v>117</v>
      </c>
      <c r="F1717" t="s">
        <v>3922</v>
      </c>
      <c r="G1717" s="62">
        <v>46021</v>
      </c>
      <c r="H1717" s="62">
        <v>45930</v>
      </c>
      <c r="I1717">
        <v>91</v>
      </c>
      <c r="J1717" t="s">
        <v>18</v>
      </c>
      <c r="K1717" t="s">
        <v>3923</v>
      </c>
      <c r="L1717" s="67">
        <v>8512812</v>
      </c>
      <c r="M1717" t="s">
        <v>2144</v>
      </c>
      <c r="N1717">
        <v>45900</v>
      </c>
      <c r="O1717" t="s">
        <v>3923</v>
      </c>
    </row>
    <row r="1718" spans="2:15">
      <c r="B1718">
        <v>100126</v>
      </c>
      <c r="C1718" t="s">
        <v>103</v>
      </c>
      <c r="D1718" t="s">
        <v>3924</v>
      </c>
      <c r="E1718" s="52" t="s">
        <v>117</v>
      </c>
      <c r="F1718" t="s">
        <v>3925</v>
      </c>
      <c r="G1718" s="62">
        <v>46021</v>
      </c>
      <c r="H1718" s="62">
        <v>45930</v>
      </c>
      <c r="I1718">
        <v>91</v>
      </c>
      <c r="J1718" t="s">
        <v>18</v>
      </c>
      <c r="K1718" t="s">
        <v>3926</v>
      </c>
      <c r="L1718" s="67">
        <v>40194099</v>
      </c>
      <c r="M1718" t="s">
        <v>106</v>
      </c>
      <c r="N1718">
        <v>45900</v>
      </c>
      <c r="O1718" t="s">
        <v>3926</v>
      </c>
    </row>
    <row r="1719" spans="2:15">
      <c r="B1719">
        <v>101284</v>
      </c>
      <c r="C1719" t="s">
        <v>669</v>
      </c>
      <c r="D1719" t="s">
        <v>3927</v>
      </c>
      <c r="E1719" s="52" t="s">
        <v>117</v>
      </c>
      <c r="F1719" t="s">
        <v>1365</v>
      </c>
      <c r="G1719" s="62">
        <v>46021</v>
      </c>
      <c r="H1719" s="62">
        <v>45993</v>
      </c>
      <c r="I1719">
        <v>27</v>
      </c>
      <c r="J1719" t="s">
        <v>18</v>
      </c>
      <c r="K1719" t="s">
        <v>3644</v>
      </c>
      <c r="L1719" s="67">
        <v>200000000</v>
      </c>
      <c r="M1719" t="s">
        <v>2234</v>
      </c>
      <c r="N1719">
        <v>45993</v>
      </c>
      <c r="O1719" t="s">
        <v>1367</v>
      </c>
    </row>
    <row r="1720" spans="2:15">
      <c r="B1720">
        <v>101798</v>
      </c>
      <c r="C1720" t="s">
        <v>641</v>
      </c>
      <c r="D1720" t="s">
        <v>3928</v>
      </c>
      <c r="E1720" s="52" t="s">
        <v>16</v>
      </c>
      <c r="F1720" t="s">
        <v>3929</v>
      </c>
      <c r="G1720" s="62">
        <v>46021</v>
      </c>
      <c r="H1720" s="62">
        <v>46022</v>
      </c>
      <c r="I1720">
        <v>-2</v>
      </c>
      <c r="J1720" t="s">
        <v>18</v>
      </c>
      <c r="K1720" t="s">
        <v>661</v>
      </c>
      <c r="L1720" s="67">
        <v>398458132</v>
      </c>
      <c r="M1720" t="s">
        <v>3930</v>
      </c>
      <c r="N1720">
        <v>45992</v>
      </c>
      <c r="O1720" t="s">
        <v>661</v>
      </c>
    </row>
    <row r="1721" spans="2:15">
      <c r="B1721">
        <v>100137</v>
      </c>
      <c r="C1721" t="s">
        <v>33</v>
      </c>
      <c r="D1721" t="s">
        <v>3931</v>
      </c>
      <c r="E1721" t="s">
        <v>35</v>
      </c>
      <c r="F1721" t="s">
        <v>2531</v>
      </c>
      <c r="G1721" s="56">
        <v>46021</v>
      </c>
      <c r="H1721" s="56">
        <v>46015</v>
      </c>
      <c r="I1721" s="57">
        <v>5</v>
      </c>
      <c r="J1721" t="s">
        <v>18</v>
      </c>
      <c r="K1721" t="s">
        <v>3876</v>
      </c>
      <c r="L1721" s="70">
        <v>8500000000</v>
      </c>
      <c r="M1721" t="s">
        <v>2654</v>
      </c>
      <c r="N1721" s="56">
        <v>46015</v>
      </c>
      <c r="O1721" t="s">
        <v>39</v>
      </c>
    </row>
    <row r="1722" spans="2:15">
      <c r="B1722">
        <v>100137</v>
      </c>
      <c r="C1722" t="s">
        <v>33</v>
      </c>
      <c r="D1722" t="s">
        <v>3932</v>
      </c>
      <c r="E1722" t="s">
        <v>35</v>
      </c>
      <c r="F1722" t="s">
        <v>2531</v>
      </c>
      <c r="G1722" s="56">
        <v>46021</v>
      </c>
      <c r="H1722" s="56">
        <v>46020</v>
      </c>
      <c r="I1722" s="57">
        <v>0</v>
      </c>
      <c r="J1722" t="s">
        <v>18</v>
      </c>
      <c r="K1722" t="s">
        <v>3931</v>
      </c>
      <c r="L1722" s="70">
        <v>10000000000</v>
      </c>
      <c r="M1722" t="s">
        <v>2654</v>
      </c>
      <c r="N1722" s="56">
        <v>46020</v>
      </c>
      <c r="O1722" t="s">
        <v>39</v>
      </c>
    </row>
    <row r="1723" spans="2:15">
      <c r="B1723">
        <v>100137</v>
      </c>
      <c r="C1723" t="s">
        <v>33</v>
      </c>
      <c r="D1723" t="s">
        <v>3933</v>
      </c>
      <c r="E1723" t="s">
        <v>35</v>
      </c>
      <c r="F1723" t="s">
        <v>2531</v>
      </c>
      <c r="G1723" s="56">
        <v>46021</v>
      </c>
      <c r="H1723" s="56">
        <v>46020</v>
      </c>
      <c r="I1723" s="57">
        <v>1</v>
      </c>
      <c r="J1723" t="s">
        <v>18</v>
      </c>
      <c r="K1723" t="s">
        <v>3932</v>
      </c>
      <c r="L1723" s="70">
        <v>20000000000</v>
      </c>
      <c r="M1723" t="s">
        <v>2654</v>
      </c>
      <c r="N1723" s="56">
        <v>46020</v>
      </c>
      <c r="O1723" t="s">
        <v>39</v>
      </c>
    </row>
    <row r="1724" spans="2:15">
      <c r="B1724">
        <v>101936</v>
      </c>
      <c r="C1724" t="s">
        <v>2881</v>
      </c>
      <c r="D1724" t="s">
        <v>3934</v>
      </c>
      <c r="E1724" s="52" t="s">
        <v>117</v>
      </c>
      <c r="F1724" t="s">
        <v>3935</v>
      </c>
      <c r="G1724" s="62">
        <v>46022</v>
      </c>
      <c r="H1724" s="62">
        <v>46022</v>
      </c>
      <c r="I1724">
        <v>-29</v>
      </c>
      <c r="J1724" t="s">
        <v>18</v>
      </c>
      <c r="K1724" t="s">
        <v>171</v>
      </c>
      <c r="L1724" s="67">
        <v>1120000</v>
      </c>
      <c r="M1724" t="s">
        <v>3936</v>
      </c>
      <c r="N1724">
        <v>46022</v>
      </c>
      <c r="O1724" t="s">
        <v>171</v>
      </c>
    </row>
    <row r="1725" spans="2:15">
      <c r="B1725">
        <v>100012</v>
      </c>
      <c r="C1725" t="s">
        <v>1603</v>
      </c>
      <c r="D1725" t="s">
        <v>3937</v>
      </c>
      <c r="E1725"/>
      <c r="G1725" s="56">
        <v>46022</v>
      </c>
      <c r="H1725" s="56">
        <v>44955</v>
      </c>
      <c r="I1725" s="57">
        <v>1067</v>
      </c>
      <c r="J1725" t="s">
        <v>18</v>
      </c>
      <c r="K1725" t="s">
        <v>3938</v>
      </c>
      <c r="L1725" s="70">
        <v>1724818</v>
      </c>
      <c r="M1725" t="s">
        <v>3939</v>
      </c>
      <c r="N1725" s="56">
        <v>44925</v>
      </c>
      <c r="O1725" t="s">
        <v>3938</v>
      </c>
    </row>
    <row r="1726" spans="2:15">
      <c r="B1726">
        <v>101781</v>
      </c>
      <c r="C1726" t="s">
        <v>3940</v>
      </c>
      <c r="D1726" t="s">
        <v>3941</v>
      </c>
      <c r="E1726" s="52" t="s">
        <v>117</v>
      </c>
      <c r="F1726" t="s">
        <v>3942</v>
      </c>
      <c r="G1726" s="62">
        <v>46022</v>
      </c>
      <c r="H1726" s="62">
        <v>46022</v>
      </c>
      <c r="I1726">
        <v>-29</v>
      </c>
      <c r="J1726" t="s">
        <v>18</v>
      </c>
      <c r="K1726" t="s">
        <v>441</v>
      </c>
      <c r="L1726" s="67">
        <v>2000000</v>
      </c>
      <c r="M1726" t="s">
        <v>3936</v>
      </c>
      <c r="N1726">
        <v>46022</v>
      </c>
      <c r="O1726" t="s">
        <v>441</v>
      </c>
    </row>
    <row r="1727" spans="2:15">
      <c r="B1727">
        <v>100008</v>
      </c>
      <c r="C1727" t="s">
        <v>810</v>
      </c>
      <c r="D1727" t="s">
        <v>3943</v>
      </c>
      <c r="E1727"/>
      <c r="G1727" s="56">
        <v>46022</v>
      </c>
      <c r="H1727" s="56">
        <v>45291</v>
      </c>
      <c r="I1727" s="57">
        <v>731</v>
      </c>
      <c r="J1727" t="s">
        <v>18</v>
      </c>
      <c r="K1727" t="s">
        <v>3944</v>
      </c>
      <c r="L1727" s="70">
        <v>3802500</v>
      </c>
      <c r="M1727" t="s">
        <v>3945</v>
      </c>
      <c r="N1727" s="56">
        <v>45291</v>
      </c>
      <c r="O1727" t="s">
        <v>3944</v>
      </c>
    </row>
    <row r="1728" spans="2:15">
      <c r="B1728">
        <v>100672</v>
      </c>
      <c r="C1728" t="s">
        <v>144</v>
      </c>
      <c r="D1728" t="s">
        <v>3946</v>
      </c>
      <c r="E1728" s="52" t="s">
        <v>117</v>
      </c>
      <c r="F1728" t="s">
        <v>3576</v>
      </c>
      <c r="G1728" s="62">
        <v>46022</v>
      </c>
      <c r="H1728" s="62">
        <v>45987</v>
      </c>
      <c r="I1728">
        <v>35</v>
      </c>
      <c r="J1728" t="s">
        <v>18</v>
      </c>
      <c r="K1728" t="s">
        <v>3575</v>
      </c>
      <c r="L1728" s="67">
        <v>5000000</v>
      </c>
      <c r="M1728" t="s">
        <v>3577</v>
      </c>
      <c r="N1728">
        <v>45987</v>
      </c>
      <c r="O1728" t="s">
        <v>1911</v>
      </c>
    </row>
    <row r="1729" spans="2:15">
      <c r="B1729">
        <v>100137</v>
      </c>
      <c r="C1729" t="s">
        <v>33</v>
      </c>
      <c r="D1729" t="s">
        <v>3947</v>
      </c>
      <c r="E1729"/>
      <c r="G1729" s="56">
        <v>46022</v>
      </c>
      <c r="H1729" s="56">
        <v>44956</v>
      </c>
      <c r="I1729" s="57">
        <v>1066</v>
      </c>
      <c r="J1729" t="s">
        <v>18</v>
      </c>
      <c r="K1729" t="s">
        <v>3948</v>
      </c>
      <c r="L1729" s="70">
        <v>11222505</v>
      </c>
      <c r="M1729" t="s">
        <v>3949</v>
      </c>
      <c r="N1729" s="56">
        <v>44926</v>
      </c>
      <c r="O1729" t="s">
        <v>3948</v>
      </c>
    </row>
    <row r="1730" spans="2:15">
      <c r="B1730">
        <v>101942</v>
      </c>
      <c r="C1730" t="s">
        <v>3105</v>
      </c>
      <c r="D1730" t="s">
        <v>3950</v>
      </c>
      <c r="E1730" s="52" t="s">
        <v>117</v>
      </c>
      <c r="F1730" t="s">
        <v>3951</v>
      </c>
      <c r="G1730" s="62">
        <v>46022</v>
      </c>
      <c r="H1730" s="62">
        <v>46052</v>
      </c>
      <c r="I1730">
        <v>-59</v>
      </c>
      <c r="J1730" t="s">
        <v>18</v>
      </c>
      <c r="K1730" t="s">
        <v>174</v>
      </c>
      <c r="L1730" s="67">
        <v>12095000</v>
      </c>
      <c r="M1730" t="s">
        <v>3936</v>
      </c>
      <c r="N1730">
        <v>46022</v>
      </c>
      <c r="O1730" t="s">
        <v>174</v>
      </c>
    </row>
    <row r="1731" spans="2:15">
      <c r="B1731">
        <v>101941</v>
      </c>
      <c r="C1731" t="s">
        <v>3101</v>
      </c>
      <c r="D1731" t="s">
        <v>3952</v>
      </c>
      <c r="E1731" s="52" t="s">
        <v>117</v>
      </c>
      <c r="F1731" t="s">
        <v>3953</v>
      </c>
      <c r="G1731" s="62">
        <v>46022</v>
      </c>
      <c r="H1731" s="62">
        <v>46022</v>
      </c>
      <c r="I1731">
        <v>-29</v>
      </c>
      <c r="J1731" t="s">
        <v>18</v>
      </c>
      <c r="K1731" t="s">
        <v>1350</v>
      </c>
      <c r="L1731" s="67">
        <v>12120000</v>
      </c>
      <c r="M1731" t="s">
        <v>3936</v>
      </c>
      <c r="N1731">
        <v>46022</v>
      </c>
      <c r="O1731" t="s">
        <v>1350</v>
      </c>
    </row>
    <row r="1732" spans="2:15">
      <c r="B1732">
        <v>101922</v>
      </c>
      <c r="C1732" t="s">
        <v>2266</v>
      </c>
      <c r="D1732" t="s">
        <v>3954</v>
      </c>
      <c r="E1732" s="52" t="s">
        <v>117</v>
      </c>
      <c r="F1732" t="s">
        <v>3955</v>
      </c>
      <c r="G1732" s="62">
        <v>46022</v>
      </c>
      <c r="H1732" s="62">
        <v>46022</v>
      </c>
      <c r="I1732">
        <v>-29</v>
      </c>
      <c r="J1732" t="s">
        <v>18</v>
      </c>
      <c r="K1732" t="s">
        <v>447</v>
      </c>
      <c r="L1732" s="67">
        <v>12150000</v>
      </c>
      <c r="M1732" t="s">
        <v>3936</v>
      </c>
      <c r="N1732">
        <v>46022</v>
      </c>
      <c r="O1732" t="s">
        <v>447</v>
      </c>
    </row>
    <row r="1733" spans="2:15">
      <c r="B1733">
        <v>100215</v>
      </c>
      <c r="C1733" t="s">
        <v>3604</v>
      </c>
      <c r="D1733" t="s">
        <v>3956</v>
      </c>
      <c r="E1733" s="52" t="s">
        <v>117</v>
      </c>
      <c r="F1733" t="s">
        <v>3957</v>
      </c>
      <c r="G1733" s="62">
        <v>46022</v>
      </c>
      <c r="H1733" s="62">
        <v>46022</v>
      </c>
      <c r="I1733">
        <v>-29</v>
      </c>
      <c r="J1733" t="s">
        <v>18</v>
      </c>
      <c r="K1733" t="s">
        <v>1358</v>
      </c>
      <c r="L1733" s="67">
        <v>19541500</v>
      </c>
      <c r="M1733" t="s">
        <v>3936</v>
      </c>
      <c r="N1733">
        <v>46022</v>
      </c>
      <c r="O1733" t="s">
        <v>1358</v>
      </c>
    </row>
    <row r="1734" spans="2:15">
      <c r="B1734">
        <v>100137</v>
      </c>
      <c r="C1734" t="s">
        <v>33</v>
      </c>
      <c r="D1734" t="s">
        <v>3958</v>
      </c>
      <c r="E1734"/>
      <c r="G1734" s="56">
        <v>46022</v>
      </c>
      <c r="H1734" s="56">
        <v>45137</v>
      </c>
      <c r="I1734" s="57">
        <v>885</v>
      </c>
      <c r="J1734" t="s">
        <v>18</v>
      </c>
      <c r="K1734" t="s">
        <v>2508</v>
      </c>
      <c r="L1734" s="70">
        <v>23365125</v>
      </c>
      <c r="M1734" t="s">
        <v>3959</v>
      </c>
      <c r="N1734" s="56">
        <v>45107</v>
      </c>
      <c r="O1734" t="s">
        <v>2508</v>
      </c>
    </row>
    <row r="1735" spans="2:15">
      <c r="B1735">
        <v>100137</v>
      </c>
      <c r="C1735" t="s">
        <v>33</v>
      </c>
      <c r="D1735" t="s">
        <v>3958</v>
      </c>
      <c r="E1735"/>
      <c r="G1735" s="56">
        <v>46022</v>
      </c>
      <c r="H1735" s="56">
        <v>45046</v>
      </c>
      <c r="I1735" s="57">
        <v>976</v>
      </c>
      <c r="J1735" t="s">
        <v>18</v>
      </c>
      <c r="K1735" t="s">
        <v>1810</v>
      </c>
      <c r="L1735" s="70">
        <v>26878950</v>
      </c>
      <c r="M1735" t="s">
        <v>3960</v>
      </c>
      <c r="N1735" s="56">
        <v>45016</v>
      </c>
      <c r="O1735" t="s">
        <v>1810</v>
      </c>
    </row>
    <row r="1736" spans="2:15">
      <c r="B1736">
        <v>100137</v>
      </c>
      <c r="C1736" t="s">
        <v>33</v>
      </c>
      <c r="D1736" t="s">
        <v>3961</v>
      </c>
      <c r="E1736"/>
      <c r="G1736" s="56">
        <v>46022</v>
      </c>
      <c r="H1736" s="56">
        <v>45772</v>
      </c>
      <c r="I1736" s="57">
        <v>250</v>
      </c>
      <c r="J1736" t="s">
        <v>18</v>
      </c>
      <c r="K1736" t="s">
        <v>1570</v>
      </c>
      <c r="L1736" s="70">
        <v>51522818</v>
      </c>
      <c r="M1736" t="s">
        <v>3962</v>
      </c>
      <c r="N1736" s="56">
        <v>45772</v>
      </c>
      <c r="O1736" t="s">
        <v>1572</v>
      </c>
    </row>
    <row r="1737" spans="2:15">
      <c r="B1737">
        <v>100137</v>
      </c>
      <c r="C1737" t="s">
        <v>33</v>
      </c>
      <c r="D1737" t="s">
        <v>3947</v>
      </c>
      <c r="E1737"/>
      <c r="G1737" s="56">
        <v>46022</v>
      </c>
      <c r="H1737" s="56">
        <v>44835</v>
      </c>
      <c r="I1737" s="57">
        <v>1187</v>
      </c>
      <c r="J1737" t="s">
        <v>18</v>
      </c>
      <c r="K1737" t="s">
        <v>3926</v>
      </c>
      <c r="L1737" s="70">
        <v>57195653</v>
      </c>
      <c r="M1737" t="s">
        <v>3963</v>
      </c>
      <c r="N1737" s="56">
        <v>44805</v>
      </c>
      <c r="O1737" t="s">
        <v>3926</v>
      </c>
    </row>
    <row r="1738" spans="2:15">
      <c r="B1738">
        <v>100137</v>
      </c>
      <c r="C1738" t="s">
        <v>33</v>
      </c>
      <c r="D1738" t="s">
        <v>3947</v>
      </c>
      <c r="E1738"/>
      <c r="G1738" s="56">
        <v>46022</v>
      </c>
      <c r="H1738" s="56">
        <v>44895</v>
      </c>
      <c r="I1738" s="57">
        <v>1127</v>
      </c>
      <c r="J1738" t="s">
        <v>18</v>
      </c>
      <c r="K1738" t="s">
        <v>3964</v>
      </c>
      <c r="L1738" s="70">
        <v>79604438</v>
      </c>
      <c r="M1738" t="s">
        <v>3965</v>
      </c>
      <c r="N1738" s="56">
        <v>44865</v>
      </c>
      <c r="O1738" t="s">
        <v>3964</v>
      </c>
    </row>
    <row r="1739" spans="2:15">
      <c r="B1739">
        <v>100137</v>
      </c>
      <c r="C1739" t="s">
        <v>33</v>
      </c>
      <c r="D1739" t="s">
        <v>3947</v>
      </c>
      <c r="E1739"/>
      <c r="G1739" s="56">
        <v>46022</v>
      </c>
      <c r="H1739" s="56">
        <v>44956</v>
      </c>
      <c r="I1739" s="57">
        <v>1066</v>
      </c>
      <c r="J1739" t="s">
        <v>18</v>
      </c>
      <c r="K1739" t="s">
        <v>2370</v>
      </c>
      <c r="L1739" s="70">
        <v>93101873</v>
      </c>
      <c r="M1739" t="s">
        <v>3966</v>
      </c>
      <c r="N1739" s="56">
        <v>44926</v>
      </c>
      <c r="O1739" t="s">
        <v>2370</v>
      </c>
    </row>
    <row r="1740" spans="2:15">
      <c r="B1740">
        <v>100137</v>
      </c>
      <c r="C1740" t="s">
        <v>33</v>
      </c>
      <c r="D1740" t="s">
        <v>3958</v>
      </c>
      <c r="E1740"/>
      <c r="G1740" s="56">
        <v>46022</v>
      </c>
      <c r="H1740" s="56">
        <v>45076</v>
      </c>
      <c r="I1740" s="57">
        <v>946</v>
      </c>
      <c r="J1740" t="s">
        <v>18</v>
      </c>
      <c r="K1740" t="s">
        <v>2156</v>
      </c>
      <c r="L1740" s="70">
        <v>102665273</v>
      </c>
      <c r="M1740" t="s">
        <v>3967</v>
      </c>
      <c r="N1740" s="56">
        <v>45046</v>
      </c>
      <c r="O1740" t="s">
        <v>2156</v>
      </c>
    </row>
    <row r="1741" spans="2:15">
      <c r="B1741">
        <v>100137</v>
      </c>
      <c r="C1741" t="s">
        <v>33</v>
      </c>
      <c r="D1741" t="s">
        <v>3947</v>
      </c>
      <c r="E1741"/>
      <c r="G1741" s="56">
        <v>46022</v>
      </c>
      <c r="H1741" s="56">
        <v>44835</v>
      </c>
      <c r="I1741" s="57">
        <v>1187</v>
      </c>
      <c r="J1741" t="s">
        <v>18</v>
      </c>
      <c r="K1741" t="s">
        <v>3669</v>
      </c>
      <c r="L1741" s="70">
        <v>106968803</v>
      </c>
      <c r="M1741" t="s">
        <v>3968</v>
      </c>
      <c r="N1741" s="56">
        <v>44805</v>
      </c>
      <c r="O1741" t="s">
        <v>3669</v>
      </c>
    </row>
    <row r="1742" spans="2:15">
      <c r="B1742">
        <v>100137</v>
      </c>
      <c r="C1742" t="s">
        <v>33</v>
      </c>
      <c r="D1742" t="s">
        <v>3958</v>
      </c>
      <c r="E1742"/>
      <c r="G1742" s="56">
        <v>46022</v>
      </c>
      <c r="H1742" s="56">
        <v>45107</v>
      </c>
      <c r="I1742" s="57">
        <v>915</v>
      </c>
      <c r="J1742" t="s">
        <v>18</v>
      </c>
      <c r="K1742" t="s">
        <v>2077</v>
      </c>
      <c r="L1742" s="70">
        <v>112902458</v>
      </c>
      <c r="M1742" t="s">
        <v>3969</v>
      </c>
      <c r="N1742" s="56">
        <v>45077</v>
      </c>
      <c r="O1742" t="s">
        <v>2077</v>
      </c>
    </row>
    <row r="1743" spans="2:15">
      <c r="B1743">
        <v>100137</v>
      </c>
      <c r="C1743" t="s">
        <v>33</v>
      </c>
      <c r="D1743" t="s">
        <v>3958</v>
      </c>
      <c r="E1743"/>
      <c r="G1743" s="56">
        <v>46022</v>
      </c>
      <c r="H1743" s="56">
        <v>45015</v>
      </c>
      <c r="I1743" s="57">
        <v>1007</v>
      </c>
      <c r="J1743" t="s">
        <v>18</v>
      </c>
      <c r="K1743" t="s">
        <v>1538</v>
      </c>
      <c r="L1743" s="70">
        <v>113590733</v>
      </c>
      <c r="M1743" t="s">
        <v>3970</v>
      </c>
      <c r="N1743" s="56">
        <v>44985</v>
      </c>
      <c r="O1743" t="s">
        <v>1538</v>
      </c>
    </row>
    <row r="1744" spans="2:15">
      <c r="B1744">
        <v>100137</v>
      </c>
      <c r="C1744" t="s">
        <v>33</v>
      </c>
      <c r="D1744" t="s">
        <v>3947</v>
      </c>
      <c r="E1744"/>
      <c r="G1744" s="56">
        <v>46022</v>
      </c>
      <c r="H1744" s="56">
        <v>44835</v>
      </c>
      <c r="I1744" s="57">
        <v>1187</v>
      </c>
      <c r="J1744" t="s">
        <v>18</v>
      </c>
      <c r="K1744" t="s">
        <v>3971</v>
      </c>
      <c r="L1744" s="70">
        <v>113981963</v>
      </c>
      <c r="M1744" t="s">
        <v>3972</v>
      </c>
      <c r="N1744" s="56">
        <v>44805</v>
      </c>
      <c r="O1744" t="s">
        <v>3971</v>
      </c>
    </row>
    <row r="1745" spans="2:15">
      <c r="B1745">
        <v>100137</v>
      </c>
      <c r="C1745" t="s">
        <v>33</v>
      </c>
      <c r="D1745" t="s">
        <v>3947</v>
      </c>
      <c r="E1745"/>
      <c r="G1745" s="56">
        <v>46022</v>
      </c>
      <c r="H1745" s="56">
        <v>44835</v>
      </c>
      <c r="I1745" s="57">
        <v>1187</v>
      </c>
      <c r="J1745" t="s">
        <v>18</v>
      </c>
      <c r="K1745" t="s">
        <v>3465</v>
      </c>
      <c r="L1745" s="70">
        <v>119607705</v>
      </c>
      <c r="M1745" t="s">
        <v>3973</v>
      </c>
      <c r="N1745" s="56">
        <v>44805</v>
      </c>
      <c r="O1745" t="s">
        <v>3465</v>
      </c>
    </row>
    <row r="1746" spans="2:15">
      <c r="B1746">
        <v>100137</v>
      </c>
      <c r="C1746" t="s">
        <v>33</v>
      </c>
      <c r="D1746" t="s">
        <v>3974</v>
      </c>
      <c r="E1746"/>
      <c r="G1746" s="56">
        <v>46022</v>
      </c>
      <c r="H1746" s="56">
        <v>45352</v>
      </c>
      <c r="I1746" s="57">
        <v>670</v>
      </c>
      <c r="J1746" t="s">
        <v>18</v>
      </c>
      <c r="K1746" t="s">
        <v>799</v>
      </c>
      <c r="L1746" s="70">
        <v>127501745</v>
      </c>
      <c r="M1746" t="s">
        <v>3975</v>
      </c>
      <c r="N1746" s="56">
        <v>45322</v>
      </c>
      <c r="O1746" t="s">
        <v>799</v>
      </c>
    </row>
    <row r="1747" spans="2:15">
      <c r="B1747">
        <v>100137</v>
      </c>
      <c r="C1747" t="s">
        <v>33</v>
      </c>
      <c r="D1747" t="s">
        <v>3976</v>
      </c>
      <c r="E1747"/>
      <c r="G1747" s="56">
        <v>46022</v>
      </c>
      <c r="H1747" s="56">
        <v>45560</v>
      </c>
      <c r="I1747" s="57">
        <v>462</v>
      </c>
      <c r="J1747" t="s">
        <v>18</v>
      </c>
      <c r="K1747" t="s">
        <v>2785</v>
      </c>
      <c r="L1747" s="70">
        <v>127997415</v>
      </c>
      <c r="M1747" t="s">
        <v>3977</v>
      </c>
      <c r="N1747" s="56">
        <v>45560</v>
      </c>
      <c r="O1747" t="s">
        <v>3335</v>
      </c>
    </row>
    <row r="1748" spans="2:15">
      <c r="B1748">
        <v>100137</v>
      </c>
      <c r="C1748" t="s">
        <v>33</v>
      </c>
      <c r="D1748" t="s">
        <v>3958</v>
      </c>
      <c r="E1748"/>
      <c r="G1748" s="56">
        <v>46022</v>
      </c>
      <c r="H1748" s="56">
        <v>45168</v>
      </c>
      <c r="I1748" s="57">
        <v>854</v>
      </c>
      <c r="J1748" t="s">
        <v>18</v>
      </c>
      <c r="K1748" t="s">
        <v>87</v>
      </c>
      <c r="L1748" s="70">
        <v>142414965</v>
      </c>
      <c r="M1748" t="s">
        <v>3978</v>
      </c>
      <c r="N1748" s="56">
        <v>45138</v>
      </c>
      <c r="O1748" t="s">
        <v>87</v>
      </c>
    </row>
    <row r="1749" spans="2:15">
      <c r="B1749">
        <v>100137</v>
      </c>
      <c r="C1749" t="s">
        <v>33</v>
      </c>
      <c r="D1749" t="s">
        <v>3974</v>
      </c>
      <c r="E1749"/>
      <c r="G1749" s="56">
        <v>46022</v>
      </c>
      <c r="H1749" s="56">
        <v>45352</v>
      </c>
      <c r="I1749" s="57">
        <v>670</v>
      </c>
      <c r="J1749" t="s">
        <v>18</v>
      </c>
      <c r="K1749" t="s">
        <v>763</v>
      </c>
      <c r="L1749" s="70">
        <v>159456135</v>
      </c>
      <c r="M1749" t="s">
        <v>3979</v>
      </c>
      <c r="N1749" s="56">
        <v>45322</v>
      </c>
      <c r="O1749" t="s">
        <v>763</v>
      </c>
    </row>
    <row r="1750" spans="2:15">
      <c r="B1750">
        <v>100137</v>
      </c>
      <c r="C1750" t="s">
        <v>33</v>
      </c>
      <c r="D1750" t="s">
        <v>3958</v>
      </c>
      <c r="E1750"/>
      <c r="G1750" s="56">
        <v>46022</v>
      </c>
      <c r="H1750" s="56">
        <v>45199</v>
      </c>
      <c r="I1750" s="57">
        <v>823</v>
      </c>
      <c r="J1750" t="s">
        <v>18</v>
      </c>
      <c r="K1750" t="s">
        <v>3980</v>
      </c>
      <c r="L1750" s="70">
        <v>161418600</v>
      </c>
      <c r="M1750" t="s">
        <v>3981</v>
      </c>
      <c r="N1750" s="56">
        <v>45169</v>
      </c>
      <c r="O1750" t="s">
        <v>3980</v>
      </c>
    </row>
    <row r="1751" spans="2:15">
      <c r="B1751">
        <v>100137</v>
      </c>
      <c r="C1751" t="s">
        <v>33</v>
      </c>
      <c r="D1751" t="s">
        <v>3974</v>
      </c>
      <c r="E1751"/>
      <c r="G1751" s="56">
        <v>46022</v>
      </c>
      <c r="H1751" s="56">
        <v>45260</v>
      </c>
      <c r="I1751" s="57">
        <v>762</v>
      </c>
      <c r="J1751" t="s">
        <v>18</v>
      </c>
      <c r="K1751" t="s">
        <v>243</v>
      </c>
      <c r="L1751" s="70">
        <v>169326518</v>
      </c>
      <c r="M1751" t="s">
        <v>3982</v>
      </c>
      <c r="N1751" s="56">
        <v>45230</v>
      </c>
      <c r="O1751" t="s">
        <v>243</v>
      </c>
    </row>
    <row r="1752" spans="2:15">
      <c r="B1752">
        <v>100137</v>
      </c>
      <c r="C1752" t="s">
        <v>33</v>
      </c>
      <c r="D1752" t="s">
        <v>3983</v>
      </c>
      <c r="E1752"/>
      <c r="G1752" s="56">
        <v>46022</v>
      </c>
      <c r="H1752" s="56">
        <v>45046</v>
      </c>
      <c r="I1752" s="57">
        <v>976</v>
      </c>
      <c r="J1752" t="s">
        <v>18</v>
      </c>
      <c r="K1752" t="s">
        <v>1806</v>
      </c>
      <c r="L1752" s="70">
        <v>178501460</v>
      </c>
      <c r="M1752" t="s">
        <v>3984</v>
      </c>
      <c r="N1752" s="56">
        <v>45016</v>
      </c>
      <c r="O1752" t="s">
        <v>1806</v>
      </c>
    </row>
    <row r="1753" spans="2:15">
      <c r="B1753">
        <v>100137</v>
      </c>
      <c r="C1753" t="s">
        <v>33</v>
      </c>
      <c r="D1753" t="s">
        <v>3985</v>
      </c>
      <c r="E1753"/>
      <c r="G1753" s="56">
        <v>46022</v>
      </c>
      <c r="H1753" s="56">
        <v>45594</v>
      </c>
      <c r="I1753" s="57">
        <v>428</v>
      </c>
      <c r="J1753" t="s">
        <v>18</v>
      </c>
      <c r="K1753" t="s">
        <v>3145</v>
      </c>
      <c r="L1753" s="70">
        <v>181548833</v>
      </c>
      <c r="M1753" t="s">
        <v>3977</v>
      </c>
      <c r="N1753" s="56">
        <v>45594</v>
      </c>
      <c r="O1753" t="s">
        <v>3598</v>
      </c>
    </row>
    <row r="1754" spans="2:15">
      <c r="B1754">
        <v>100137</v>
      </c>
      <c r="C1754" t="s">
        <v>33</v>
      </c>
      <c r="D1754" t="s">
        <v>3986</v>
      </c>
      <c r="E1754"/>
      <c r="G1754" s="56">
        <v>46022</v>
      </c>
      <c r="H1754" s="56">
        <v>45386</v>
      </c>
      <c r="I1754" s="57">
        <v>636</v>
      </c>
      <c r="J1754" t="s">
        <v>18</v>
      </c>
      <c r="K1754" t="s">
        <v>3987</v>
      </c>
      <c r="L1754" s="70">
        <v>211310675</v>
      </c>
      <c r="M1754" t="s">
        <v>3988</v>
      </c>
      <c r="N1754" s="56">
        <v>45386</v>
      </c>
      <c r="O1754" t="s">
        <v>3457</v>
      </c>
    </row>
    <row r="1755" spans="2:15">
      <c r="B1755">
        <v>100137</v>
      </c>
      <c r="C1755" t="s">
        <v>33</v>
      </c>
      <c r="D1755" t="s">
        <v>3989</v>
      </c>
      <c r="E1755"/>
      <c r="G1755" s="56">
        <v>46022</v>
      </c>
      <c r="H1755" s="56">
        <v>44776</v>
      </c>
      <c r="I1755" s="57">
        <v>1246</v>
      </c>
      <c r="J1755" t="s">
        <v>18</v>
      </c>
      <c r="K1755" t="s">
        <v>3990</v>
      </c>
      <c r="L1755" s="70">
        <v>332393356</v>
      </c>
      <c r="M1755" t="s">
        <v>3991</v>
      </c>
      <c r="N1755" s="56">
        <v>44776</v>
      </c>
      <c r="O1755" t="s">
        <v>579</v>
      </c>
    </row>
    <row r="1756" spans="2:15">
      <c r="B1756">
        <v>100137</v>
      </c>
      <c r="C1756" t="s">
        <v>33</v>
      </c>
      <c r="D1756" t="s">
        <v>3947</v>
      </c>
      <c r="E1756"/>
      <c r="G1756" s="56">
        <v>46022</v>
      </c>
      <c r="H1756" s="56">
        <v>44864</v>
      </c>
      <c r="I1756" s="57">
        <v>1158</v>
      </c>
      <c r="J1756" t="s">
        <v>18</v>
      </c>
      <c r="K1756" t="s">
        <v>142</v>
      </c>
      <c r="L1756" s="70">
        <v>384582713</v>
      </c>
      <c r="M1756" t="s">
        <v>3992</v>
      </c>
      <c r="N1756" s="56">
        <v>44834</v>
      </c>
      <c r="O1756" t="s">
        <v>142</v>
      </c>
    </row>
    <row r="1757" spans="2:15">
      <c r="B1757">
        <v>100137</v>
      </c>
      <c r="C1757" t="s">
        <v>33</v>
      </c>
      <c r="D1757" t="s">
        <v>3993</v>
      </c>
      <c r="E1757"/>
      <c r="G1757" s="56">
        <v>46022</v>
      </c>
      <c r="H1757" s="56">
        <v>44712</v>
      </c>
      <c r="I1757" s="57">
        <v>1310</v>
      </c>
      <c r="J1757" t="s">
        <v>18</v>
      </c>
      <c r="K1757" t="s">
        <v>3994</v>
      </c>
      <c r="L1757" s="70">
        <v>426658050</v>
      </c>
      <c r="M1757" t="s">
        <v>3995</v>
      </c>
      <c r="N1757" s="56">
        <v>44712</v>
      </c>
      <c r="O1757" t="s">
        <v>3996</v>
      </c>
    </row>
    <row r="1758" spans="2:15">
      <c r="B1758">
        <v>100137</v>
      </c>
      <c r="C1758" t="s">
        <v>33</v>
      </c>
      <c r="D1758" t="s">
        <v>3997</v>
      </c>
      <c r="E1758"/>
      <c r="G1758" s="56">
        <v>46022</v>
      </c>
      <c r="H1758" s="56">
        <v>44835</v>
      </c>
      <c r="I1758" s="57">
        <v>1187</v>
      </c>
      <c r="J1758" t="s">
        <v>18</v>
      </c>
      <c r="K1758" t="s">
        <v>734</v>
      </c>
      <c r="L1758" s="70">
        <v>453824860</v>
      </c>
      <c r="M1758" t="s">
        <v>3998</v>
      </c>
      <c r="N1758" s="56">
        <v>44805</v>
      </c>
      <c r="O1758" t="s">
        <v>734</v>
      </c>
    </row>
    <row r="1759" spans="2:15">
      <c r="B1759">
        <v>100137</v>
      </c>
      <c r="C1759" t="s">
        <v>33</v>
      </c>
      <c r="D1759" t="s">
        <v>3983</v>
      </c>
      <c r="E1759"/>
      <c r="G1759" s="56">
        <v>46022</v>
      </c>
      <c r="H1759" s="56">
        <v>45137</v>
      </c>
      <c r="I1759" s="57">
        <v>885</v>
      </c>
      <c r="J1759" t="s">
        <v>18</v>
      </c>
      <c r="K1759" t="s">
        <v>1887</v>
      </c>
      <c r="L1759" s="70">
        <v>737222260</v>
      </c>
      <c r="M1759" t="s">
        <v>3999</v>
      </c>
      <c r="N1759" s="56">
        <v>45107</v>
      </c>
      <c r="O1759" t="s">
        <v>1887</v>
      </c>
    </row>
    <row r="1760" spans="2:15">
      <c r="B1760">
        <v>100137</v>
      </c>
      <c r="C1760" t="s">
        <v>33</v>
      </c>
      <c r="D1760" t="s">
        <v>4000</v>
      </c>
      <c r="E1760"/>
      <c r="G1760" s="56">
        <v>46022</v>
      </c>
      <c r="H1760" s="56">
        <v>44711</v>
      </c>
      <c r="I1760" s="57">
        <v>1311</v>
      </c>
      <c r="J1760" t="s">
        <v>18</v>
      </c>
      <c r="K1760" t="s">
        <v>4001</v>
      </c>
      <c r="L1760" s="70">
        <v>751697730</v>
      </c>
      <c r="M1760" t="s">
        <v>4002</v>
      </c>
      <c r="N1760" s="56">
        <v>44711</v>
      </c>
      <c r="O1760" t="s">
        <v>4003</v>
      </c>
    </row>
    <row r="1761" spans="2:15">
      <c r="B1761">
        <v>100137</v>
      </c>
      <c r="C1761" t="s">
        <v>33</v>
      </c>
      <c r="D1761" t="s">
        <v>4004</v>
      </c>
      <c r="E1761"/>
      <c r="G1761" s="56">
        <v>46022</v>
      </c>
      <c r="H1761" s="56">
        <v>44956</v>
      </c>
      <c r="I1761" s="57">
        <v>1066</v>
      </c>
      <c r="J1761" t="s">
        <v>18</v>
      </c>
      <c r="K1761" t="s">
        <v>4005</v>
      </c>
      <c r="L1761" s="70">
        <v>776748160</v>
      </c>
      <c r="M1761" t="s">
        <v>4006</v>
      </c>
      <c r="N1761" s="56">
        <v>44926</v>
      </c>
      <c r="O1761" t="s">
        <v>4005</v>
      </c>
    </row>
    <row r="1762" spans="2:15">
      <c r="B1762">
        <v>100137</v>
      </c>
      <c r="C1762" t="s">
        <v>33</v>
      </c>
      <c r="D1762" t="s">
        <v>4004</v>
      </c>
      <c r="E1762"/>
      <c r="G1762" s="56">
        <v>46022</v>
      </c>
      <c r="H1762" s="56">
        <v>44835</v>
      </c>
      <c r="I1762" s="57">
        <v>1187</v>
      </c>
      <c r="J1762" t="s">
        <v>18</v>
      </c>
      <c r="K1762" t="s">
        <v>68</v>
      </c>
      <c r="L1762" s="70">
        <v>789629860</v>
      </c>
      <c r="M1762" t="s">
        <v>4007</v>
      </c>
      <c r="N1762" s="56">
        <v>44805</v>
      </c>
      <c r="O1762" t="s">
        <v>68</v>
      </c>
    </row>
    <row r="1763" spans="2:15">
      <c r="B1763">
        <v>100137</v>
      </c>
      <c r="C1763" t="s">
        <v>33</v>
      </c>
      <c r="D1763" t="s">
        <v>4004</v>
      </c>
      <c r="E1763"/>
      <c r="G1763" s="56">
        <v>46022</v>
      </c>
      <c r="H1763" s="56">
        <v>44895</v>
      </c>
      <c r="I1763" s="57">
        <v>1127</v>
      </c>
      <c r="J1763" t="s">
        <v>18</v>
      </c>
      <c r="K1763" t="s">
        <v>4008</v>
      </c>
      <c r="L1763" s="70">
        <v>942962460</v>
      </c>
      <c r="M1763" t="s">
        <v>4009</v>
      </c>
      <c r="N1763" s="56">
        <v>44865</v>
      </c>
      <c r="O1763" t="s">
        <v>4008</v>
      </c>
    </row>
    <row r="1764" spans="2:15">
      <c r="B1764">
        <v>100137</v>
      </c>
      <c r="C1764" t="s">
        <v>33</v>
      </c>
      <c r="D1764" t="s">
        <v>3983</v>
      </c>
      <c r="E1764"/>
      <c r="G1764" s="56">
        <v>46022</v>
      </c>
      <c r="H1764" s="56">
        <v>45199</v>
      </c>
      <c r="I1764" s="57">
        <v>823</v>
      </c>
      <c r="J1764" t="s">
        <v>18</v>
      </c>
      <c r="K1764" t="s">
        <v>1648</v>
      </c>
      <c r="L1764" s="70">
        <v>1107275700</v>
      </c>
      <c r="M1764" t="s">
        <v>4010</v>
      </c>
      <c r="N1764" s="56">
        <v>45169</v>
      </c>
      <c r="O1764" t="s">
        <v>1648</v>
      </c>
    </row>
    <row r="1765" spans="2:15">
      <c r="B1765">
        <v>100137</v>
      </c>
      <c r="C1765" t="s">
        <v>33</v>
      </c>
      <c r="D1765" t="s">
        <v>4011</v>
      </c>
      <c r="E1765"/>
      <c r="G1765" s="56">
        <v>46022</v>
      </c>
      <c r="H1765" s="56">
        <v>45729</v>
      </c>
      <c r="I1765" s="57">
        <v>293</v>
      </c>
      <c r="J1765" t="s">
        <v>18</v>
      </c>
      <c r="K1765" t="s">
        <v>1069</v>
      </c>
      <c r="L1765" s="70">
        <v>1155870645</v>
      </c>
      <c r="M1765" t="s">
        <v>1071</v>
      </c>
      <c r="N1765" s="56">
        <v>45729</v>
      </c>
      <c r="O1765" t="s">
        <v>1070</v>
      </c>
    </row>
    <row r="1766" spans="2:15">
      <c r="B1766">
        <v>100137</v>
      </c>
      <c r="C1766" t="s">
        <v>33</v>
      </c>
      <c r="D1766" t="s">
        <v>4011</v>
      </c>
      <c r="E1766"/>
      <c r="G1766" s="56">
        <v>46022</v>
      </c>
      <c r="H1766" s="56">
        <v>45386</v>
      </c>
      <c r="I1766" s="57">
        <v>636</v>
      </c>
      <c r="J1766" t="s">
        <v>18</v>
      </c>
      <c r="K1766" t="s">
        <v>4012</v>
      </c>
      <c r="L1766" s="70">
        <v>1163081805</v>
      </c>
      <c r="M1766" t="s">
        <v>4013</v>
      </c>
      <c r="N1766" s="56">
        <v>45386</v>
      </c>
      <c r="O1766" t="s">
        <v>166</v>
      </c>
    </row>
    <row r="1767" spans="2:15">
      <c r="B1767">
        <v>100137</v>
      </c>
      <c r="C1767" t="s">
        <v>33</v>
      </c>
      <c r="D1767" t="s">
        <v>4014</v>
      </c>
      <c r="E1767"/>
      <c r="G1767" s="56">
        <v>46022</v>
      </c>
      <c r="H1767" s="56">
        <v>45936</v>
      </c>
      <c r="I1767" s="57">
        <v>86</v>
      </c>
      <c r="J1767" t="s">
        <v>18</v>
      </c>
      <c r="K1767" t="s">
        <v>3165</v>
      </c>
      <c r="L1767" s="70">
        <v>1271816480</v>
      </c>
      <c r="M1767" t="s">
        <v>4015</v>
      </c>
      <c r="N1767" s="56">
        <v>45936</v>
      </c>
      <c r="O1767" t="s">
        <v>1173</v>
      </c>
    </row>
    <row r="1768" spans="2:15">
      <c r="B1768">
        <v>100137</v>
      </c>
      <c r="C1768" t="s">
        <v>33</v>
      </c>
      <c r="D1768" t="s">
        <v>4016</v>
      </c>
      <c r="E1768"/>
      <c r="G1768" s="56">
        <v>46022</v>
      </c>
      <c r="H1768" s="56">
        <v>44467</v>
      </c>
      <c r="I1768" s="57">
        <v>1555</v>
      </c>
      <c r="J1768" t="s">
        <v>18</v>
      </c>
      <c r="K1768" t="s">
        <v>1579</v>
      </c>
      <c r="L1768" s="70">
        <v>1350068220</v>
      </c>
      <c r="M1768" t="s">
        <v>4017</v>
      </c>
      <c r="N1768" s="56">
        <v>44467</v>
      </c>
      <c r="O1768" t="s">
        <v>480</v>
      </c>
    </row>
    <row r="1769" spans="2:15">
      <c r="B1769">
        <v>100137</v>
      </c>
      <c r="C1769" t="s">
        <v>33</v>
      </c>
      <c r="D1769" t="s">
        <v>4004</v>
      </c>
      <c r="E1769"/>
      <c r="G1769" s="56">
        <v>46022</v>
      </c>
      <c r="H1769" s="56">
        <v>44835</v>
      </c>
      <c r="I1769" s="57">
        <v>1187</v>
      </c>
      <c r="J1769" t="s">
        <v>18</v>
      </c>
      <c r="K1769" t="s">
        <v>64</v>
      </c>
      <c r="L1769" s="70">
        <v>1766554500</v>
      </c>
      <c r="M1769" t="s">
        <v>4018</v>
      </c>
      <c r="N1769" s="56">
        <v>44805</v>
      </c>
      <c r="O1769" t="s">
        <v>64</v>
      </c>
    </row>
    <row r="1770" spans="2:15">
      <c r="B1770">
        <v>100137</v>
      </c>
      <c r="C1770" t="s">
        <v>33</v>
      </c>
      <c r="D1770" t="s">
        <v>4019</v>
      </c>
      <c r="E1770"/>
      <c r="G1770" s="56">
        <v>46022</v>
      </c>
      <c r="H1770" s="56">
        <v>44835</v>
      </c>
      <c r="I1770" s="57">
        <v>1187</v>
      </c>
      <c r="J1770" t="s">
        <v>18</v>
      </c>
      <c r="K1770" t="s">
        <v>80</v>
      </c>
      <c r="L1770" s="70">
        <v>1811343180</v>
      </c>
      <c r="M1770" t="s">
        <v>4020</v>
      </c>
      <c r="N1770" s="56">
        <v>44805</v>
      </c>
      <c r="O1770" t="s">
        <v>80</v>
      </c>
    </row>
    <row r="1771" spans="2:15">
      <c r="B1771">
        <v>100137</v>
      </c>
      <c r="C1771" t="s">
        <v>33</v>
      </c>
      <c r="D1771" t="s">
        <v>4016</v>
      </c>
      <c r="E1771"/>
      <c r="G1771" s="56">
        <v>46022</v>
      </c>
      <c r="H1771" s="56">
        <v>44467</v>
      </c>
      <c r="I1771" s="57">
        <v>1555</v>
      </c>
      <c r="J1771" t="s">
        <v>18</v>
      </c>
      <c r="K1771" t="s">
        <v>1579</v>
      </c>
      <c r="L1771" s="70">
        <v>1823813840</v>
      </c>
      <c r="M1771" t="s">
        <v>4021</v>
      </c>
      <c r="N1771" s="56">
        <v>44467</v>
      </c>
      <c r="O1771" t="s">
        <v>2081</v>
      </c>
    </row>
    <row r="1772" spans="2:15">
      <c r="B1772">
        <v>100137</v>
      </c>
      <c r="C1772" t="s">
        <v>33</v>
      </c>
      <c r="D1772" t="s">
        <v>4022</v>
      </c>
      <c r="E1772"/>
      <c r="G1772" s="56">
        <v>46022</v>
      </c>
      <c r="H1772" s="56">
        <v>44834</v>
      </c>
      <c r="I1772" s="57">
        <v>1188</v>
      </c>
      <c r="J1772" t="s">
        <v>18</v>
      </c>
      <c r="K1772" t="s">
        <v>4023</v>
      </c>
      <c r="L1772" s="70">
        <v>1985058960</v>
      </c>
      <c r="M1772" t="s">
        <v>4024</v>
      </c>
      <c r="N1772" s="56">
        <v>44804</v>
      </c>
      <c r="O1772" t="s">
        <v>4023</v>
      </c>
    </row>
    <row r="1773" spans="2:15">
      <c r="B1773">
        <v>100137</v>
      </c>
      <c r="C1773" t="s">
        <v>33</v>
      </c>
      <c r="D1773" t="s">
        <v>4004</v>
      </c>
      <c r="E1773"/>
      <c r="G1773" s="56">
        <v>46022</v>
      </c>
      <c r="H1773" s="56">
        <v>44956</v>
      </c>
      <c r="I1773" s="57">
        <v>1066</v>
      </c>
      <c r="J1773" t="s">
        <v>18</v>
      </c>
      <c r="K1773" t="s">
        <v>609</v>
      </c>
      <c r="L1773" s="70">
        <v>2015740160</v>
      </c>
      <c r="M1773" t="s">
        <v>4025</v>
      </c>
      <c r="N1773" s="56">
        <v>44926</v>
      </c>
      <c r="O1773" t="s">
        <v>609</v>
      </c>
    </row>
    <row r="1774" spans="2:15">
      <c r="B1774">
        <v>100137</v>
      </c>
      <c r="C1774" t="s">
        <v>33</v>
      </c>
      <c r="D1774" t="s">
        <v>3983</v>
      </c>
      <c r="E1774"/>
      <c r="G1774" s="56">
        <v>46022</v>
      </c>
      <c r="H1774" s="56">
        <v>45076</v>
      </c>
      <c r="I1774" s="57">
        <v>946</v>
      </c>
      <c r="J1774" t="s">
        <v>18</v>
      </c>
      <c r="K1774" t="s">
        <v>1796</v>
      </c>
      <c r="L1774" s="70">
        <v>2268984840</v>
      </c>
      <c r="M1774" t="s">
        <v>4026</v>
      </c>
      <c r="N1774" s="56">
        <v>45046</v>
      </c>
      <c r="O1774" t="s">
        <v>1796</v>
      </c>
    </row>
    <row r="1775" spans="2:15">
      <c r="B1775">
        <v>100137</v>
      </c>
      <c r="C1775" t="s">
        <v>33</v>
      </c>
      <c r="D1775" t="s">
        <v>3983</v>
      </c>
      <c r="E1775"/>
      <c r="G1775" s="56">
        <v>46022</v>
      </c>
      <c r="H1775" s="56">
        <v>45260</v>
      </c>
      <c r="I1775" s="57">
        <v>762</v>
      </c>
      <c r="J1775" t="s">
        <v>18</v>
      </c>
      <c r="K1775" t="s">
        <v>4027</v>
      </c>
      <c r="L1775" s="70">
        <v>2295034500</v>
      </c>
      <c r="M1775" t="s">
        <v>4028</v>
      </c>
      <c r="N1775" s="56">
        <v>45230</v>
      </c>
      <c r="O1775" t="s">
        <v>4027</v>
      </c>
    </row>
    <row r="1776" spans="2:15">
      <c r="B1776">
        <v>100137</v>
      </c>
      <c r="C1776" t="s">
        <v>33</v>
      </c>
      <c r="D1776" t="s">
        <v>4004</v>
      </c>
      <c r="E1776"/>
      <c r="G1776" s="56">
        <v>46022</v>
      </c>
      <c r="H1776" s="56">
        <v>44864</v>
      </c>
      <c r="I1776" s="57">
        <v>1158</v>
      </c>
      <c r="J1776" t="s">
        <v>18</v>
      </c>
      <c r="K1776" t="s">
        <v>3251</v>
      </c>
      <c r="L1776" s="70">
        <v>4139003980</v>
      </c>
      <c r="M1776" t="s">
        <v>4029</v>
      </c>
      <c r="N1776" s="56">
        <v>44834</v>
      </c>
      <c r="O1776" t="s">
        <v>3251</v>
      </c>
    </row>
    <row r="1777" spans="2:15">
      <c r="B1777">
        <v>100137</v>
      </c>
      <c r="C1777" t="s">
        <v>33</v>
      </c>
      <c r="D1777" t="s">
        <v>4030</v>
      </c>
      <c r="E1777"/>
      <c r="G1777" s="56">
        <v>46022</v>
      </c>
      <c r="H1777" s="56">
        <v>45012</v>
      </c>
      <c r="I1777" s="57">
        <v>1010</v>
      </c>
      <c r="J1777" t="s">
        <v>18</v>
      </c>
      <c r="K1777" t="s">
        <v>4031</v>
      </c>
      <c r="L1777" s="70">
        <v>4471359180</v>
      </c>
      <c r="M1777" t="s">
        <v>4032</v>
      </c>
      <c r="N1777" s="56">
        <v>45012</v>
      </c>
      <c r="O1777" t="s">
        <v>2868</v>
      </c>
    </row>
    <row r="1778" spans="2:15">
      <c r="B1778">
        <v>100137</v>
      </c>
      <c r="C1778" t="s">
        <v>33</v>
      </c>
      <c r="D1778" t="s">
        <v>4033</v>
      </c>
      <c r="E1778"/>
      <c r="G1778" s="56">
        <v>46022</v>
      </c>
      <c r="H1778" s="56">
        <v>44712</v>
      </c>
      <c r="I1778" s="57">
        <v>1310</v>
      </c>
      <c r="J1778" t="s">
        <v>18</v>
      </c>
      <c r="K1778" t="s">
        <v>4034</v>
      </c>
      <c r="L1778" s="70">
        <v>4745016400</v>
      </c>
      <c r="M1778" t="s">
        <v>4035</v>
      </c>
      <c r="N1778" s="56">
        <v>44712</v>
      </c>
      <c r="O1778" t="s">
        <v>4036</v>
      </c>
    </row>
    <row r="1779" spans="2:15">
      <c r="B1779">
        <v>100009</v>
      </c>
      <c r="C1779" t="s">
        <v>48</v>
      </c>
      <c r="D1779" t="s">
        <v>4037</v>
      </c>
      <c r="E1779" t="s">
        <v>117</v>
      </c>
      <c r="F1779" t="s">
        <v>4038</v>
      </c>
      <c r="G1779" s="56">
        <v>46022</v>
      </c>
      <c r="H1779" s="56">
        <v>46022</v>
      </c>
      <c r="I1779" s="57">
        <v>-1</v>
      </c>
      <c r="J1779" t="s">
        <v>18</v>
      </c>
      <c r="K1779" t="s">
        <v>2257</v>
      </c>
      <c r="L1779" s="70">
        <v>5045103889</v>
      </c>
      <c r="M1779" t="s">
        <v>4038</v>
      </c>
      <c r="N1779" s="56">
        <v>46022</v>
      </c>
      <c r="O1779" t="s">
        <v>2257</v>
      </c>
    </row>
    <row r="1780" spans="2:15">
      <c r="B1780">
        <v>100137</v>
      </c>
      <c r="C1780" t="s">
        <v>33</v>
      </c>
      <c r="D1780" t="s">
        <v>4039</v>
      </c>
      <c r="E1780"/>
      <c r="G1780" s="56">
        <v>46022</v>
      </c>
      <c r="H1780" s="56">
        <v>45194</v>
      </c>
      <c r="I1780" s="57">
        <v>828</v>
      </c>
      <c r="J1780" t="s">
        <v>18</v>
      </c>
      <c r="K1780" t="s">
        <v>4040</v>
      </c>
      <c r="L1780" s="70">
        <v>5720318900</v>
      </c>
      <c r="M1780" t="s">
        <v>4041</v>
      </c>
      <c r="N1780" s="56">
        <v>45194</v>
      </c>
      <c r="O1780" t="s">
        <v>4042</v>
      </c>
    </row>
    <row r="1781" spans="2:15">
      <c r="B1781">
        <v>101948</v>
      </c>
      <c r="C1781" t="s">
        <v>4043</v>
      </c>
      <c r="D1781" t="s">
        <v>4044</v>
      </c>
      <c r="E1781" s="52" t="s">
        <v>117</v>
      </c>
      <c r="F1781" t="s">
        <v>4045</v>
      </c>
      <c r="G1781" s="62">
        <v>46022</v>
      </c>
      <c r="H1781" s="62">
        <v>46024</v>
      </c>
      <c r="I1781">
        <v>-2</v>
      </c>
      <c r="J1781" t="s">
        <v>18</v>
      </c>
      <c r="K1781" t="s">
        <v>76</v>
      </c>
      <c r="L1781" s="67">
        <v>11051726134</v>
      </c>
      <c r="M1781" t="s">
        <v>4046</v>
      </c>
      <c r="N1781">
        <v>45994</v>
      </c>
      <c r="O1781" t="s">
        <v>76</v>
      </c>
    </row>
    <row r="1782" spans="2:15">
      <c r="B1782">
        <v>100137</v>
      </c>
      <c r="C1782" t="s">
        <v>33</v>
      </c>
      <c r="D1782" t="s">
        <v>4047</v>
      </c>
      <c r="E1782" t="s">
        <v>35</v>
      </c>
      <c r="F1782" t="s">
        <v>2531</v>
      </c>
      <c r="G1782" s="56">
        <v>46022</v>
      </c>
      <c r="H1782" s="56">
        <v>46021</v>
      </c>
      <c r="I1782" s="57">
        <v>1</v>
      </c>
      <c r="J1782" t="s">
        <v>18</v>
      </c>
      <c r="K1782" t="s">
        <v>3933</v>
      </c>
      <c r="L1782" s="70">
        <v>32500000000</v>
      </c>
      <c r="M1782" t="s">
        <v>2654</v>
      </c>
      <c r="N1782" s="56">
        <v>46021</v>
      </c>
      <c r="O1782" t="s">
        <v>39</v>
      </c>
    </row>
    <row r="1783" spans="2:15">
      <c r="B1783">
        <v>101284</v>
      </c>
      <c r="C1783" t="s">
        <v>669</v>
      </c>
      <c r="D1783" t="s">
        <v>4048</v>
      </c>
      <c r="E1783" s="52" t="s">
        <v>16</v>
      </c>
      <c r="F1783" t="s">
        <v>2090</v>
      </c>
      <c r="G1783" s="62">
        <v>46024</v>
      </c>
      <c r="H1783" s="62">
        <v>46021</v>
      </c>
      <c r="I1783">
        <v>3</v>
      </c>
      <c r="J1783" t="s">
        <v>18</v>
      </c>
      <c r="K1783" t="s">
        <v>23</v>
      </c>
      <c r="L1783" s="67">
        <v>23354233</v>
      </c>
      <c r="M1783" t="s">
        <v>4049</v>
      </c>
      <c r="N1783">
        <v>45991</v>
      </c>
      <c r="O1783" t="s">
        <v>23</v>
      </c>
    </row>
    <row r="1784" spans="2:15">
      <c r="B1784">
        <v>101118</v>
      </c>
      <c r="C1784" t="s">
        <v>652</v>
      </c>
      <c r="D1784" t="s">
        <v>1249</v>
      </c>
      <c r="E1784" s="52" t="s">
        <v>16</v>
      </c>
      <c r="F1784" t="s">
        <v>2090</v>
      </c>
      <c r="G1784" s="62">
        <v>46024</v>
      </c>
      <c r="H1784" s="62">
        <v>46021</v>
      </c>
      <c r="I1784">
        <v>3</v>
      </c>
      <c r="J1784" t="s">
        <v>18</v>
      </c>
      <c r="K1784" t="s">
        <v>4050</v>
      </c>
      <c r="L1784" s="67">
        <v>33833133</v>
      </c>
      <c r="M1784" t="s">
        <v>2200</v>
      </c>
      <c r="N1784">
        <v>45991</v>
      </c>
      <c r="O1784" t="s">
        <v>4050</v>
      </c>
    </row>
    <row r="1785" spans="2:15">
      <c r="B1785">
        <v>100031</v>
      </c>
      <c r="C1785" t="s">
        <v>321</v>
      </c>
      <c r="D1785" t="s">
        <v>4051</v>
      </c>
      <c r="E1785" s="52" t="s">
        <v>117</v>
      </c>
      <c r="F1785" t="s">
        <v>4052</v>
      </c>
      <c r="G1785" s="62">
        <v>46027</v>
      </c>
      <c r="H1785" s="62">
        <v>46021</v>
      </c>
      <c r="I1785">
        <v>3</v>
      </c>
      <c r="J1785" t="s">
        <v>18</v>
      </c>
      <c r="K1785" t="s">
        <v>771</v>
      </c>
      <c r="L1785" s="67">
        <v>244494</v>
      </c>
      <c r="M1785" t="s">
        <v>4052</v>
      </c>
      <c r="N1785">
        <v>45991</v>
      </c>
      <c r="O1785" t="s">
        <v>771</v>
      </c>
    </row>
    <row r="1786" spans="2:15">
      <c r="B1786">
        <v>101284</v>
      </c>
      <c r="C1786" t="s">
        <v>669</v>
      </c>
      <c r="D1786" t="s">
        <v>34</v>
      </c>
      <c r="E1786" s="52" t="s">
        <v>117</v>
      </c>
      <c r="F1786" t="s">
        <v>4053</v>
      </c>
      <c r="G1786" s="62">
        <v>46027</v>
      </c>
      <c r="H1786" s="62">
        <v>45899</v>
      </c>
      <c r="I1786">
        <v>128</v>
      </c>
      <c r="J1786" t="s">
        <v>18</v>
      </c>
      <c r="K1786" t="s">
        <v>400</v>
      </c>
      <c r="L1786" s="67">
        <v>348915</v>
      </c>
      <c r="M1786" t="s">
        <v>4054</v>
      </c>
      <c r="N1786">
        <v>45869</v>
      </c>
      <c r="O1786" t="s">
        <v>400</v>
      </c>
    </row>
    <row r="1787" spans="2:15">
      <c r="B1787">
        <v>101284</v>
      </c>
      <c r="C1787" t="s">
        <v>669</v>
      </c>
      <c r="D1787" t="s">
        <v>58</v>
      </c>
      <c r="E1787" s="52" t="s">
        <v>117</v>
      </c>
      <c r="F1787" t="s">
        <v>4055</v>
      </c>
      <c r="G1787" s="62">
        <v>46027</v>
      </c>
      <c r="H1787" s="62">
        <v>46021</v>
      </c>
      <c r="I1787">
        <v>6</v>
      </c>
      <c r="J1787" t="s">
        <v>18</v>
      </c>
      <c r="K1787" t="s">
        <v>3827</v>
      </c>
      <c r="L1787" s="67">
        <v>829690</v>
      </c>
      <c r="M1787" t="s">
        <v>4056</v>
      </c>
      <c r="N1787">
        <v>45991</v>
      </c>
      <c r="O1787" t="s">
        <v>3827</v>
      </c>
    </row>
    <row r="1788" spans="2:15">
      <c r="B1788">
        <v>101958</v>
      </c>
      <c r="C1788" t="s">
        <v>4057</v>
      </c>
      <c r="D1788" t="s">
        <v>4058</v>
      </c>
      <c r="E1788" s="52" t="s">
        <v>117</v>
      </c>
      <c r="F1788" t="s">
        <v>4059</v>
      </c>
      <c r="G1788" s="62">
        <v>46027</v>
      </c>
      <c r="H1788" s="62">
        <v>46022</v>
      </c>
      <c r="I1788">
        <v>-1</v>
      </c>
      <c r="J1788" t="s">
        <v>18</v>
      </c>
      <c r="K1788" t="s">
        <v>4060</v>
      </c>
      <c r="L1788" s="67">
        <v>2000000</v>
      </c>
      <c r="M1788" t="s">
        <v>4061</v>
      </c>
      <c r="N1788">
        <v>46022</v>
      </c>
      <c r="O1788" t="s">
        <v>4060</v>
      </c>
    </row>
    <row r="1789" spans="2:15">
      <c r="B1789">
        <v>101959</v>
      </c>
      <c r="C1789" t="s">
        <v>4062</v>
      </c>
      <c r="D1789" t="s">
        <v>4063</v>
      </c>
      <c r="E1789" s="52" t="s">
        <v>117</v>
      </c>
      <c r="F1789" t="s">
        <v>4064</v>
      </c>
      <c r="G1789" s="62">
        <v>46027</v>
      </c>
      <c r="H1789" s="62">
        <v>46022</v>
      </c>
      <c r="I1789">
        <v>-1</v>
      </c>
      <c r="J1789" t="s">
        <v>18</v>
      </c>
      <c r="K1789" t="s">
        <v>4065</v>
      </c>
      <c r="L1789" s="67">
        <v>2000000</v>
      </c>
      <c r="M1789" t="s">
        <v>4061</v>
      </c>
      <c r="N1789">
        <v>46022</v>
      </c>
      <c r="O1789" t="s">
        <v>4065</v>
      </c>
    </row>
    <row r="1790" spans="2:15">
      <c r="B1790">
        <v>101960</v>
      </c>
      <c r="C1790" t="s">
        <v>4066</v>
      </c>
      <c r="D1790" t="s">
        <v>4067</v>
      </c>
      <c r="E1790" s="52" t="s">
        <v>117</v>
      </c>
      <c r="F1790" t="s">
        <v>4068</v>
      </c>
      <c r="G1790" s="62">
        <v>46027</v>
      </c>
      <c r="H1790" s="62">
        <v>46022</v>
      </c>
      <c r="I1790">
        <v>-1</v>
      </c>
      <c r="J1790" t="s">
        <v>18</v>
      </c>
      <c r="K1790" t="s">
        <v>4069</v>
      </c>
      <c r="L1790" s="67">
        <v>2000000</v>
      </c>
      <c r="M1790" t="s">
        <v>4061</v>
      </c>
      <c r="N1790">
        <v>46022</v>
      </c>
      <c r="O1790" t="s">
        <v>4069</v>
      </c>
    </row>
    <row r="1791" spans="2:15">
      <c r="B1791">
        <v>101961</v>
      </c>
      <c r="C1791" t="s">
        <v>4070</v>
      </c>
      <c r="D1791" t="s">
        <v>4071</v>
      </c>
      <c r="E1791" s="52" t="s">
        <v>117</v>
      </c>
      <c r="F1791" t="s">
        <v>4072</v>
      </c>
      <c r="G1791" s="62">
        <v>46027</v>
      </c>
      <c r="H1791" s="62">
        <v>46022</v>
      </c>
      <c r="I1791">
        <v>-1</v>
      </c>
      <c r="J1791" t="s">
        <v>18</v>
      </c>
      <c r="K1791" t="s">
        <v>4073</v>
      </c>
      <c r="L1791" s="67">
        <v>2000000</v>
      </c>
      <c r="M1791" t="s">
        <v>4061</v>
      </c>
      <c r="N1791">
        <v>46022</v>
      </c>
      <c r="O1791" t="s">
        <v>4073</v>
      </c>
    </row>
    <row r="1792" spans="2:15">
      <c r="B1792">
        <v>101962</v>
      </c>
      <c r="C1792" t="s">
        <v>4074</v>
      </c>
      <c r="D1792" t="s">
        <v>4075</v>
      </c>
      <c r="E1792" s="52" t="s">
        <v>117</v>
      </c>
      <c r="F1792" t="s">
        <v>4076</v>
      </c>
      <c r="G1792" s="62">
        <v>46027</v>
      </c>
      <c r="H1792" s="62">
        <v>46022</v>
      </c>
      <c r="I1792">
        <v>-1</v>
      </c>
      <c r="J1792" t="s">
        <v>18</v>
      </c>
      <c r="K1792" t="s">
        <v>4077</v>
      </c>
      <c r="L1792" s="67">
        <v>2000000</v>
      </c>
      <c r="M1792" t="s">
        <v>4061</v>
      </c>
      <c r="N1792">
        <v>46022</v>
      </c>
      <c r="O1792" t="s">
        <v>4077</v>
      </c>
    </row>
    <row r="1793" spans="2:15">
      <c r="B1793">
        <v>101963</v>
      </c>
      <c r="C1793" t="s">
        <v>4078</v>
      </c>
      <c r="D1793" t="s">
        <v>4079</v>
      </c>
      <c r="E1793" s="52" t="s">
        <v>117</v>
      </c>
      <c r="F1793" t="s">
        <v>4080</v>
      </c>
      <c r="G1793" s="62">
        <v>46027</v>
      </c>
      <c r="H1793" s="62">
        <v>46022</v>
      </c>
      <c r="I1793">
        <v>-1</v>
      </c>
      <c r="J1793" t="s">
        <v>18</v>
      </c>
      <c r="K1793" t="s">
        <v>4081</v>
      </c>
      <c r="L1793" s="67">
        <v>2000000</v>
      </c>
      <c r="M1793" t="s">
        <v>4061</v>
      </c>
      <c r="N1793">
        <v>46022</v>
      </c>
      <c r="O1793" t="s">
        <v>4081</v>
      </c>
    </row>
    <row r="1794" spans="2:15">
      <c r="B1794">
        <v>101964</v>
      </c>
      <c r="C1794" t="s">
        <v>4082</v>
      </c>
      <c r="D1794" t="s">
        <v>4083</v>
      </c>
      <c r="E1794" s="52" t="s">
        <v>117</v>
      </c>
      <c r="F1794" t="s">
        <v>4084</v>
      </c>
      <c r="G1794" s="62">
        <v>46027</v>
      </c>
      <c r="H1794" s="62">
        <v>46022</v>
      </c>
      <c r="I1794">
        <v>-1</v>
      </c>
      <c r="J1794" t="s">
        <v>18</v>
      </c>
      <c r="K1794" t="s">
        <v>4085</v>
      </c>
      <c r="L1794" s="67">
        <v>2000000</v>
      </c>
      <c r="M1794" t="s">
        <v>4061</v>
      </c>
      <c r="N1794">
        <v>46022</v>
      </c>
      <c r="O1794" t="s">
        <v>4085</v>
      </c>
    </row>
    <row r="1795" spans="2:15">
      <c r="B1795">
        <v>101965</v>
      </c>
      <c r="C1795" t="s">
        <v>4086</v>
      </c>
      <c r="D1795" t="s">
        <v>4087</v>
      </c>
      <c r="E1795" s="52" t="s">
        <v>117</v>
      </c>
      <c r="F1795" t="s">
        <v>4088</v>
      </c>
      <c r="G1795" s="62">
        <v>46027</v>
      </c>
      <c r="H1795" s="62">
        <v>46022</v>
      </c>
      <c r="I1795">
        <v>-1</v>
      </c>
      <c r="J1795" t="s">
        <v>18</v>
      </c>
      <c r="K1795" t="s">
        <v>4089</v>
      </c>
      <c r="L1795" s="67">
        <v>2000000</v>
      </c>
      <c r="M1795" t="s">
        <v>4061</v>
      </c>
      <c r="N1795">
        <v>46022</v>
      </c>
      <c r="O1795" t="s">
        <v>4089</v>
      </c>
    </row>
    <row r="1796" spans="2:15">
      <c r="B1796">
        <v>101966</v>
      </c>
      <c r="C1796" t="s">
        <v>4090</v>
      </c>
      <c r="D1796" t="s">
        <v>4091</v>
      </c>
      <c r="E1796" s="52" t="s">
        <v>117</v>
      </c>
      <c r="F1796" t="s">
        <v>4092</v>
      </c>
      <c r="G1796" s="62">
        <v>46027</v>
      </c>
      <c r="H1796" s="62">
        <v>46022</v>
      </c>
      <c r="I1796">
        <v>-24</v>
      </c>
      <c r="J1796" t="s">
        <v>18</v>
      </c>
      <c r="K1796" t="s">
        <v>4093</v>
      </c>
      <c r="L1796" s="67">
        <v>2000000</v>
      </c>
      <c r="M1796" t="s">
        <v>4061</v>
      </c>
      <c r="N1796">
        <v>46022</v>
      </c>
      <c r="O1796" t="s">
        <v>4093</v>
      </c>
    </row>
    <row r="1797" spans="2:15">
      <c r="B1797">
        <v>101967</v>
      </c>
      <c r="C1797" t="s">
        <v>4094</v>
      </c>
      <c r="D1797" t="s">
        <v>4095</v>
      </c>
      <c r="E1797" s="52" t="s">
        <v>117</v>
      </c>
      <c r="F1797" t="s">
        <v>4096</v>
      </c>
      <c r="G1797" s="62">
        <v>46027</v>
      </c>
      <c r="H1797" s="62">
        <v>46022</v>
      </c>
      <c r="I1797">
        <v>-15</v>
      </c>
      <c r="J1797" t="s">
        <v>18</v>
      </c>
      <c r="K1797" t="s">
        <v>4097</v>
      </c>
      <c r="L1797" s="67">
        <v>2000000</v>
      </c>
      <c r="M1797" t="s">
        <v>4061</v>
      </c>
      <c r="N1797">
        <v>46022</v>
      </c>
      <c r="O1797" t="s">
        <v>4097</v>
      </c>
    </row>
    <row r="1798" spans="2:15">
      <c r="B1798">
        <v>101968</v>
      </c>
      <c r="C1798" t="s">
        <v>4098</v>
      </c>
      <c r="D1798" t="s">
        <v>4099</v>
      </c>
      <c r="E1798" s="52" t="s">
        <v>117</v>
      </c>
      <c r="F1798" t="s">
        <v>4100</v>
      </c>
      <c r="G1798" s="62">
        <v>46027</v>
      </c>
      <c r="H1798" s="62">
        <v>46022</v>
      </c>
      <c r="I1798">
        <v>-16</v>
      </c>
      <c r="J1798" t="s">
        <v>18</v>
      </c>
      <c r="K1798" t="s">
        <v>4101</v>
      </c>
      <c r="L1798" s="67">
        <v>2000000</v>
      </c>
      <c r="M1798" t="s">
        <v>4061</v>
      </c>
      <c r="N1798">
        <v>46022</v>
      </c>
      <c r="O1798" t="s">
        <v>4101</v>
      </c>
    </row>
    <row r="1799" spans="2:15">
      <c r="B1799">
        <v>101924</v>
      </c>
      <c r="C1799" t="s">
        <v>2274</v>
      </c>
      <c r="D1799" t="s">
        <v>4102</v>
      </c>
      <c r="E1799" s="52" t="s">
        <v>117</v>
      </c>
      <c r="F1799" t="s">
        <v>4103</v>
      </c>
      <c r="G1799" s="62">
        <v>46027</v>
      </c>
      <c r="H1799" s="62">
        <v>46022</v>
      </c>
      <c r="I1799">
        <v>-1</v>
      </c>
      <c r="J1799" t="s">
        <v>18</v>
      </c>
      <c r="K1799" t="s">
        <v>4104</v>
      </c>
      <c r="L1799" s="67">
        <v>9140000</v>
      </c>
      <c r="M1799" t="s">
        <v>4061</v>
      </c>
      <c r="N1799">
        <v>46022</v>
      </c>
      <c r="O1799" t="s">
        <v>4104</v>
      </c>
    </row>
    <row r="1800" spans="2:15">
      <c r="B1800">
        <v>100147</v>
      </c>
      <c r="C1800" t="s">
        <v>159</v>
      </c>
      <c r="D1800" t="s">
        <v>4105</v>
      </c>
      <c r="E1800" s="52" t="s">
        <v>117</v>
      </c>
      <c r="F1800" t="s">
        <v>2659</v>
      </c>
      <c r="G1800" s="62">
        <v>46027</v>
      </c>
      <c r="H1800" s="62">
        <v>46021</v>
      </c>
      <c r="I1800">
        <v>6</v>
      </c>
      <c r="J1800" t="s">
        <v>18</v>
      </c>
      <c r="K1800" t="s">
        <v>373</v>
      </c>
      <c r="L1800" s="67">
        <v>10180698</v>
      </c>
      <c r="M1800" t="s">
        <v>163</v>
      </c>
      <c r="N1800">
        <v>45991</v>
      </c>
      <c r="O1800" t="s">
        <v>373</v>
      </c>
    </row>
    <row r="1801" spans="2:15">
      <c r="B1801">
        <v>101945</v>
      </c>
      <c r="C1801" t="s">
        <v>3386</v>
      </c>
      <c r="D1801" t="s">
        <v>4106</v>
      </c>
      <c r="E1801" s="52" t="s">
        <v>117</v>
      </c>
      <c r="F1801" t="s">
        <v>4107</v>
      </c>
      <c r="G1801" s="62">
        <v>46027</v>
      </c>
      <c r="H1801" s="62">
        <v>46022</v>
      </c>
      <c r="I1801">
        <v>-1</v>
      </c>
      <c r="J1801" t="s">
        <v>18</v>
      </c>
      <c r="K1801" t="s">
        <v>4108</v>
      </c>
      <c r="L1801" s="67">
        <v>11790000</v>
      </c>
      <c r="M1801" t="s">
        <v>4061</v>
      </c>
      <c r="N1801">
        <v>46022</v>
      </c>
      <c r="O1801" t="s">
        <v>4108</v>
      </c>
    </row>
    <row r="1802" spans="2:15">
      <c r="B1802">
        <v>101946</v>
      </c>
      <c r="C1802" t="s">
        <v>3389</v>
      </c>
      <c r="D1802" t="s">
        <v>4109</v>
      </c>
      <c r="E1802" s="52" t="s">
        <v>117</v>
      </c>
      <c r="F1802" t="s">
        <v>4110</v>
      </c>
      <c r="G1802" s="62">
        <v>46027</v>
      </c>
      <c r="H1802" s="62">
        <v>46022</v>
      </c>
      <c r="I1802">
        <v>-1</v>
      </c>
      <c r="J1802" t="s">
        <v>18</v>
      </c>
      <c r="K1802" t="s">
        <v>4111</v>
      </c>
      <c r="L1802" s="67">
        <v>11925000</v>
      </c>
      <c r="M1802" t="s">
        <v>4061</v>
      </c>
      <c r="N1802">
        <v>46022</v>
      </c>
      <c r="O1802" t="s">
        <v>4111</v>
      </c>
    </row>
    <row r="1803" spans="2:15">
      <c r="B1803">
        <v>101947</v>
      </c>
      <c r="C1803" t="s">
        <v>3392</v>
      </c>
      <c r="D1803" t="s">
        <v>4112</v>
      </c>
      <c r="E1803" s="52" t="s">
        <v>117</v>
      </c>
      <c r="F1803" t="s">
        <v>4113</v>
      </c>
      <c r="G1803" s="62">
        <v>46027</v>
      </c>
      <c r="H1803" s="62">
        <v>46022</v>
      </c>
      <c r="I1803">
        <v>-1</v>
      </c>
      <c r="J1803" t="s">
        <v>18</v>
      </c>
      <c r="K1803" t="s">
        <v>4114</v>
      </c>
      <c r="L1803" s="67">
        <v>12150000</v>
      </c>
      <c r="M1803" t="s">
        <v>4061</v>
      </c>
      <c r="N1803">
        <v>46022</v>
      </c>
      <c r="O1803" t="s">
        <v>4114</v>
      </c>
    </row>
    <row r="1804" spans="2:15">
      <c r="B1804">
        <v>101944</v>
      </c>
      <c r="C1804" t="s">
        <v>3381</v>
      </c>
      <c r="D1804" t="s">
        <v>4115</v>
      </c>
      <c r="E1804" s="52" t="s">
        <v>117</v>
      </c>
      <c r="F1804" t="s">
        <v>4116</v>
      </c>
      <c r="G1804" s="62">
        <v>46027</v>
      </c>
      <c r="H1804" s="62">
        <v>46022</v>
      </c>
      <c r="I1804">
        <v>-1</v>
      </c>
      <c r="J1804" t="s">
        <v>18</v>
      </c>
      <c r="K1804" t="s">
        <v>4117</v>
      </c>
      <c r="L1804" s="67">
        <v>12335000</v>
      </c>
      <c r="M1804" t="s">
        <v>4061</v>
      </c>
      <c r="N1804">
        <v>46022</v>
      </c>
      <c r="O1804" t="s">
        <v>4117</v>
      </c>
    </row>
    <row r="1805" spans="2:15">
      <c r="B1805">
        <v>101781</v>
      </c>
      <c r="C1805" t="s">
        <v>3940</v>
      </c>
      <c r="D1805" t="s">
        <v>4118</v>
      </c>
      <c r="E1805" s="52" t="s">
        <v>117</v>
      </c>
      <c r="F1805" t="s">
        <v>4119</v>
      </c>
      <c r="G1805" s="62">
        <v>46027</v>
      </c>
      <c r="H1805" s="62">
        <v>46023</v>
      </c>
      <c r="I1805">
        <v>-2</v>
      </c>
      <c r="J1805" t="s">
        <v>18</v>
      </c>
      <c r="K1805" t="s">
        <v>667</v>
      </c>
      <c r="L1805" s="67">
        <v>12850000</v>
      </c>
      <c r="M1805" t="s">
        <v>4061</v>
      </c>
      <c r="N1805">
        <v>46023</v>
      </c>
      <c r="O1805" t="s">
        <v>667</v>
      </c>
    </row>
    <row r="1806" spans="2:15">
      <c r="B1806">
        <v>101396</v>
      </c>
      <c r="C1806" t="s">
        <v>313</v>
      </c>
      <c r="D1806" t="s">
        <v>4120</v>
      </c>
      <c r="E1806" s="52" t="s">
        <v>117</v>
      </c>
      <c r="F1806" t="s">
        <v>4121</v>
      </c>
      <c r="G1806" s="62">
        <v>46027</v>
      </c>
      <c r="H1806" s="62">
        <v>46022</v>
      </c>
      <c r="I1806">
        <v>-1</v>
      </c>
      <c r="J1806" t="s">
        <v>18</v>
      </c>
      <c r="K1806" t="s">
        <v>4122</v>
      </c>
      <c r="L1806" s="67">
        <v>15950000</v>
      </c>
      <c r="M1806" t="s">
        <v>4061</v>
      </c>
      <c r="N1806">
        <v>46022</v>
      </c>
      <c r="O1806" t="s">
        <v>4122</v>
      </c>
    </row>
    <row r="1807" spans="2:15">
      <c r="B1807">
        <v>100147</v>
      </c>
      <c r="C1807" t="s">
        <v>159</v>
      </c>
      <c r="D1807" t="s">
        <v>4105</v>
      </c>
      <c r="E1807" s="52" t="s">
        <v>117</v>
      </c>
      <c r="F1807" t="s">
        <v>2659</v>
      </c>
      <c r="G1807" s="62">
        <v>46027</v>
      </c>
      <c r="H1807" s="62">
        <v>46021</v>
      </c>
      <c r="I1807">
        <v>6</v>
      </c>
      <c r="J1807" t="s">
        <v>18</v>
      </c>
      <c r="K1807" t="s">
        <v>1494</v>
      </c>
      <c r="L1807" s="67">
        <v>23916282</v>
      </c>
      <c r="M1807" t="s">
        <v>4123</v>
      </c>
      <c r="N1807">
        <v>45991</v>
      </c>
      <c r="O1807" t="s">
        <v>1494</v>
      </c>
    </row>
    <row r="1808" spans="2:15">
      <c r="B1808">
        <v>100012</v>
      </c>
      <c r="C1808" t="s">
        <v>1603</v>
      </c>
      <c r="D1808" t="s">
        <v>4124</v>
      </c>
      <c r="G1808" s="62">
        <v>46029</v>
      </c>
      <c r="H1808" s="62">
        <v>45930</v>
      </c>
      <c r="I1808">
        <v>99</v>
      </c>
      <c r="J1808" t="s">
        <v>18</v>
      </c>
      <c r="K1808" t="s">
        <v>349</v>
      </c>
      <c r="L1808" s="67">
        <v>521082</v>
      </c>
      <c r="M1808" t="s">
        <v>1635</v>
      </c>
      <c r="N1808">
        <v>45900</v>
      </c>
      <c r="O1808" t="s">
        <v>349</v>
      </c>
    </row>
    <row r="1809" spans="2:15">
      <c r="B1809">
        <v>101936</v>
      </c>
      <c r="C1809" t="s">
        <v>2881</v>
      </c>
      <c r="D1809" t="s">
        <v>4125</v>
      </c>
      <c r="E1809" s="52" t="s">
        <v>117</v>
      </c>
      <c r="F1809" t="s">
        <v>4126</v>
      </c>
      <c r="G1809" s="62">
        <v>46029</v>
      </c>
      <c r="H1809" s="62">
        <v>45993</v>
      </c>
      <c r="I1809">
        <v>-17</v>
      </c>
      <c r="J1809" t="s">
        <v>18</v>
      </c>
      <c r="K1809" t="s">
        <v>3934</v>
      </c>
      <c r="L1809" s="67">
        <v>11000000</v>
      </c>
      <c r="M1809" t="s">
        <v>4127</v>
      </c>
      <c r="N1809">
        <v>45993</v>
      </c>
      <c r="O1809" t="s">
        <v>171</v>
      </c>
    </row>
    <row r="1810" spans="2:15">
      <c r="B1810">
        <v>100162</v>
      </c>
      <c r="C1810" t="s">
        <v>3114</v>
      </c>
      <c r="D1810" t="s">
        <v>55</v>
      </c>
      <c r="E1810" s="52" t="s">
        <v>117</v>
      </c>
      <c r="F1810" t="s">
        <v>4128</v>
      </c>
      <c r="G1810" s="62">
        <v>46030</v>
      </c>
      <c r="H1810" s="62">
        <v>46021</v>
      </c>
      <c r="I1810">
        <v>9</v>
      </c>
      <c r="J1810" t="s">
        <v>18</v>
      </c>
      <c r="K1810" t="s">
        <v>2722</v>
      </c>
      <c r="L1810" s="67">
        <v>5826579</v>
      </c>
      <c r="M1810" t="s">
        <v>4129</v>
      </c>
      <c r="N1810">
        <v>45991</v>
      </c>
      <c r="O1810" t="s">
        <v>2722</v>
      </c>
    </row>
    <row r="1811" spans="2:15">
      <c r="B1811">
        <v>101892</v>
      </c>
      <c r="C1811" t="s">
        <v>4130</v>
      </c>
      <c r="D1811" t="s">
        <v>52</v>
      </c>
      <c r="E1811" s="52" t="s">
        <v>16</v>
      </c>
      <c r="F1811" t="s">
        <v>2090</v>
      </c>
      <c r="G1811" s="62">
        <v>46031</v>
      </c>
      <c r="H1811" s="62">
        <v>45738</v>
      </c>
      <c r="I1811">
        <v>293</v>
      </c>
      <c r="J1811" t="s">
        <v>18</v>
      </c>
      <c r="K1811" t="s">
        <v>2338</v>
      </c>
      <c r="L1811" s="67">
        <v>14737800</v>
      </c>
      <c r="M1811" t="s">
        <v>4131</v>
      </c>
      <c r="N1811">
        <v>45708</v>
      </c>
      <c r="O1811" t="s">
        <v>2338</v>
      </c>
    </row>
    <row r="1812" spans="2:15">
      <c r="B1812">
        <v>100146</v>
      </c>
      <c r="C1812" t="s">
        <v>25</v>
      </c>
      <c r="D1812" t="s">
        <v>4132</v>
      </c>
      <c r="E1812" s="52" t="s">
        <v>16</v>
      </c>
      <c r="F1812" t="s">
        <v>2090</v>
      </c>
      <c r="G1812" s="62">
        <v>46031</v>
      </c>
      <c r="H1812" s="62">
        <v>46021</v>
      </c>
      <c r="I1812">
        <v>10</v>
      </c>
      <c r="J1812" t="s">
        <v>18</v>
      </c>
      <c r="K1812" t="s">
        <v>2379</v>
      </c>
      <c r="L1812" s="67">
        <v>16739910</v>
      </c>
      <c r="M1812" t="s">
        <v>28</v>
      </c>
      <c r="N1812">
        <v>45991</v>
      </c>
      <c r="O1812" t="s">
        <v>2379</v>
      </c>
    </row>
    <row r="1813" spans="2:15">
      <c r="B1813">
        <v>101284</v>
      </c>
      <c r="C1813" t="s">
        <v>669</v>
      </c>
      <c r="D1813" t="s">
        <v>49</v>
      </c>
      <c r="E1813" s="52" t="s">
        <v>16</v>
      </c>
      <c r="F1813" t="s">
        <v>2090</v>
      </c>
      <c r="G1813" s="62">
        <v>46031</v>
      </c>
      <c r="H1813" s="62">
        <v>45991</v>
      </c>
      <c r="I1813">
        <v>40</v>
      </c>
      <c r="J1813" t="s">
        <v>18</v>
      </c>
      <c r="K1813" t="s">
        <v>1070</v>
      </c>
      <c r="L1813" s="67">
        <v>20412632</v>
      </c>
      <c r="M1813" t="s">
        <v>4133</v>
      </c>
      <c r="N1813">
        <v>45961</v>
      </c>
      <c r="O1813" t="s">
        <v>1070</v>
      </c>
    </row>
    <row r="1814" spans="2:15">
      <c r="B1814">
        <v>100146</v>
      </c>
      <c r="C1814" t="s">
        <v>25</v>
      </c>
      <c r="D1814" t="s">
        <v>4134</v>
      </c>
      <c r="E1814" s="52" t="s">
        <v>16</v>
      </c>
      <c r="F1814" t="s">
        <v>2090</v>
      </c>
      <c r="G1814" s="62">
        <v>46031</v>
      </c>
      <c r="H1814" s="62">
        <v>46021</v>
      </c>
      <c r="I1814">
        <v>10</v>
      </c>
      <c r="J1814" t="s">
        <v>18</v>
      </c>
      <c r="K1814" t="s">
        <v>323</v>
      </c>
      <c r="L1814" s="67">
        <v>27770202</v>
      </c>
      <c r="M1814" t="s">
        <v>3191</v>
      </c>
      <c r="N1814">
        <v>45991</v>
      </c>
      <c r="O1814" t="s">
        <v>323</v>
      </c>
    </row>
    <row r="1815" spans="2:15">
      <c r="B1815">
        <v>101917</v>
      </c>
      <c r="C1815" t="s">
        <v>2758</v>
      </c>
      <c r="D1815" t="s">
        <v>4135</v>
      </c>
      <c r="E1815" s="52" t="s">
        <v>16</v>
      </c>
      <c r="F1815" t="s">
        <v>2090</v>
      </c>
      <c r="G1815" s="62">
        <v>46031</v>
      </c>
      <c r="H1815" s="62">
        <v>46021</v>
      </c>
      <c r="I1815">
        <v>10</v>
      </c>
      <c r="J1815" t="s">
        <v>18</v>
      </c>
      <c r="K1815" t="s">
        <v>1177</v>
      </c>
      <c r="L1815" s="67">
        <v>179131134</v>
      </c>
      <c r="M1815" t="s">
        <v>4136</v>
      </c>
      <c r="N1815">
        <v>45991</v>
      </c>
      <c r="O1815" t="s">
        <v>1177</v>
      </c>
    </row>
    <row r="1816" spans="2:15">
      <c r="B1816">
        <v>100522</v>
      </c>
      <c r="C1816" t="s">
        <v>2179</v>
      </c>
      <c r="D1816" t="s">
        <v>100</v>
      </c>
      <c r="E1816" s="52" t="s">
        <v>117</v>
      </c>
      <c r="F1816" t="s">
        <v>4137</v>
      </c>
      <c r="G1816" s="62">
        <v>46034</v>
      </c>
      <c r="H1816" s="62">
        <v>46021</v>
      </c>
      <c r="I1816">
        <v>11</v>
      </c>
      <c r="J1816" t="s">
        <v>18</v>
      </c>
      <c r="K1816" t="s">
        <v>678</v>
      </c>
      <c r="L1816" s="67">
        <v>4199014</v>
      </c>
      <c r="M1816" t="s">
        <v>4137</v>
      </c>
      <c r="N1816">
        <v>45991</v>
      </c>
      <c r="O1816" t="s">
        <v>678</v>
      </c>
    </row>
    <row r="1817" spans="2:15">
      <c r="B1817">
        <v>101918</v>
      </c>
      <c r="C1817" t="s">
        <v>2766</v>
      </c>
      <c r="D1817" t="s">
        <v>4138</v>
      </c>
      <c r="E1817" s="52" t="s">
        <v>117</v>
      </c>
      <c r="F1817" t="s">
        <v>4139</v>
      </c>
      <c r="G1817" s="62">
        <v>46034</v>
      </c>
      <c r="H1817" s="62">
        <v>46052</v>
      </c>
      <c r="I1817">
        <v>-18</v>
      </c>
      <c r="J1817" t="s">
        <v>18</v>
      </c>
      <c r="K1817" t="s">
        <v>4140</v>
      </c>
      <c r="L1817" s="67">
        <v>6034182</v>
      </c>
      <c r="M1817" t="s">
        <v>2768</v>
      </c>
      <c r="N1817">
        <v>46022</v>
      </c>
      <c r="O1817" t="s">
        <v>4140</v>
      </c>
    </row>
    <row r="1818" spans="2:15">
      <c r="B1818">
        <v>101284</v>
      </c>
      <c r="C1818" t="s">
        <v>669</v>
      </c>
      <c r="D1818" t="s">
        <v>71</v>
      </c>
      <c r="E1818" s="52" t="s">
        <v>16</v>
      </c>
      <c r="F1818" t="s">
        <v>4141</v>
      </c>
      <c r="G1818" s="62">
        <v>46034</v>
      </c>
      <c r="H1818" s="62">
        <v>45960</v>
      </c>
      <c r="I1818">
        <v>71</v>
      </c>
      <c r="J1818" t="s">
        <v>18</v>
      </c>
      <c r="K1818" t="s">
        <v>681</v>
      </c>
      <c r="L1818" s="67">
        <v>17471843</v>
      </c>
      <c r="M1818" t="s">
        <v>4142</v>
      </c>
      <c r="N1818">
        <v>45930</v>
      </c>
      <c r="O1818" t="s">
        <v>681</v>
      </c>
    </row>
    <row r="1819" spans="2:15">
      <c r="B1819">
        <v>101284</v>
      </c>
      <c r="C1819" t="s">
        <v>669</v>
      </c>
      <c r="D1819" t="s">
        <v>92</v>
      </c>
      <c r="E1819" s="52" t="s">
        <v>117</v>
      </c>
      <c r="F1819" t="s">
        <v>4143</v>
      </c>
      <c r="G1819" s="62">
        <v>46034</v>
      </c>
      <c r="H1819" s="62">
        <v>46021</v>
      </c>
      <c r="I1819">
        <v>13</v>
      </c>
      <c r="J1819" t="s">
        <v>18</v>
      </c>
      <c r="K1819" t="s">
        <v>2799</v>
      </c>
      <c r="L1819" s="67">
        <v>17914589</v>
      </c>
      <c r="M1819" t="s">
        <v>4144</v>
      </c>
      <c r="N1819">
        <v>45991</v>
      </c>
      <c r="O1819" t="s">
        <v>2799</v>
      </c>
    </row>
    <row r="1820" spans="2:15">
      <c r="B1820">
        <v>100028</v>
      </c>
      <c r="C1820" t="s">
        <v>29</v>
      </c>
      <c r="D1820" t="s">
        <v>4145</v>
      </c>
      <c r="E1820" s="52" t="s">
        <v>16</v>
      </c>
      <c r="F1820" t="s">
        <v>2090</v>
      </c>
      <c r="G1820" s="62">
        <v>46035</v>
      </c>
      <c r="H1820" s="62">
        <v>46052</v>
      </c>
      <c r="I1820">
        <v>-17</v>
      </c>
      <c r="J1820" t="s">
        <v>18</v>
      </c>
      <c r="K1820" t="s">
        <v>4146</v>
      </c>
      <c r="L1820" s="67">
        <v>2603836</v>
      </c>
      <c r="M1820" t="s">
        <v>4147</v>
      </c>
      <c r="N1820">
        <v>46022</v>
      </c>
      <c r="O1820" t="s">
        <v>4146</v>
      </c>
    </row>
    <row r="1821" spans="2:15">
      <c r="B1821">
        <v>101918</v>
      </c>
      <c r="C1821" t="s">
        <v>2766</v>
      </c>
      <c r="D1821" t="s">
        <v>4148</v>
      </c>
      <c r="E1821" s="52" t="s">
        <v>16</v>
      </c>
      <c r="F1821" t="s">
        <v>2090</v>
      </c>
      <c r="G1821" s="62">
        <v>46035</v>
      </c>
      <c r="H1821" s="62">
        <v>45868</v>
      </c>
      <c r="I1821">
        <v>167</v>
      </c>
      <c r="J1821" t="s">
        <v>18</v>
      </c>
      <c r="K1821" t="s">
        <v>3265</v>
      </c>
      <c r="L1821" s="67">
        <v>2907201</v>
      </c>
      <c r="M1821" t="s">
        <v>2768</v>
      </c>
      <c r="N1821">
        <v>45838</v>
      </c>
      <c r="O1821" t="s">
        <v>3265</v>
      </c>
    </row>
    <row r="1822" spans="2:15">
      <c r="B1822">
        <v>100028</v>
      </c>
      <c r="C1822" t="s">
        <v>29</v>
      </c>
      <c r="D1822" t="s">
        <v>4149</v>
      </c>
      <c r="E1822" s="52" t="s">
        <v>16</v>
      </c>
      <c r="F1822" t="s">
        <v>2090</v>
      </c>
      <c r="G1822" s="62">
        <v>46035</v>
      </c>
      <c r="H1822" s="62">
        <v>46052</v>
      </c>
      <c r="I1822">
        <v>-17</v>
      </c>
      <c r="J1822" t="s">
        <v>18</v>
      </c>
      <c r="K1822" t="s">
        <v>795</v>
      </c>
      <c r="L1822" s="67">
        <v>2981493</v>
      </c>
      <c r="M1822" t="s">
        <v>4150</v>
      </c>
      <c r="N1822">
        <v>46022</v>
      </c>
      <c r="O1822" t="s">
        <v>795</v>
      </c>
    </row>
    <row r="1823" spans="2:15">
      <c r="B1823">
        <v>101522</v>
      </c>
      <c r="C1823" t="s">
        <v>997</v>
      </c>
      <c r="D1823" t="s">
        <v>4151</v>
      </c>
      <c r="E1823" s="52" t="s">
        <v>42</v>
      </c>
      <c r="F1823" t="s">
        <v>4152</v>
      </c>
      <c r="G1823" s="62">
        <v>46035</v>
      </c>
      <c r="H1823" s="62">
        <v>45868</v>
      </c>
      <c r="I1823">
        <v>167</v>
      </c>
      <c r="J1823" t="s">
        <v>18</v>
      </c>
      <c r="K1823" t="s">
        <v>4153</v>
      </c>
      <c r="L1823" s="67">
        <v>3167829</v>
      </c>
      <c r="M1823" t="s">
        <v>4154</v>
      </c>
      <c r="N1823">
        <v>45838</v>
      </c>
      <c r="O1823" t="s">
        <v>4153</v>
      </c>
    </row>
    <row r="1824" spans="2:15">
      <c r="B1824">
        <v>101697</v>
      </c>
      <c r="C1824" t="s">
        <v>139</v>
      </c>
      <c r="D1824" t="s">
        <v>4155</v>
      </c>
      <c r="E1824" s="52" t="s">
        <v>117</v>
      </c>
      <c r="F1824" t="s">
        <v>4156</v>
      </c>
      <c r="G1824" s="62">
        <v>46035</v>
      </c>
      <c r="H1824" s="62">
        <v>46021</v>
      </c>
      <c r="I1824">
        <v>13</v>
      </c>
      <c r="J1824" t="s">
        <v>18</v>
      </c>
      <c r="K1824" t="s">
        <v>4157</v>
      </c>
      <c r="L1824" s="67">
        <v>3322429</v>
      </c>
      <c r="M1824" t="s">
        <v>3255</v>
      </c>
      <c r="N1824">
        <v>45991</v>
      </c>
      <c r="O1824" t="s">
        <v>4157</v>
      </c>
    </row>
    <row r="1825" spans="2:15">
      <c r="B1825">
        <v>101697</v>
      </c>
      <c r="C1825" t="s">
        <v>139</v>
      </c>
      <c r="D1825" t="s">
        <v>4155</v>
      </c>
      <c r="E1825" s="52" t="s">
        <v>117</v>
      </c>
      <c r="F1825" t="s">
        <v>4156</v>
      </c>
      <c r="G1825" s="62">
        <v>46035</v>
      </c>
      <c r="H1825" s="62">
        <v>45991</v>
      </c>
      <c r="I1825">
        <v>43</v>
      </c>
      <c r="J1825" t="s">
        <v>18</v>
      </c>
      <c r="K1825" t="s">
        <v>4158</v>
      </c>
      <c r="L1825" s="67">
        <v>3456717</v>
      </c>
      <c r="M1825" t="s">
        <v>3255</v>
      </c>
      <c r="N1825">
        <v>45961</v>
      </c>
      <c r="O1825" t="s">
        <v>4158</v>
      </c>
    </row>
    <row r="1826" spans="2:15">
      <c r="B1826">
        <v>101697</v>
      </c>
      <c r="C1826" t="s">
        <v>139</v>
      </c>
      <c r="D1826" t="s">
        <v>4155</v>
      </c>
      <c r="E1826" s="52" t="s">
        <v>117</v>
      </c>
      <c r="F1826" t="s">
        <v>4156</v>
      </c>
      <c r="G1826" s="62">
        <v>46035</v>
      </c>
      <c r="H1826" s="62">
        <v>46052</v>
      </c>
      <c r="I1826">
        <v>-18</v>
      </c>
      <c r="J1826" t="s">
        <v>18</v>
      </c>
      <c r="K1826" t="s">
        <v>2858</v>
      </c>
      <c r="L1826" s="67">
        <v>3583375</v>
      </c>
      <c r="M1826" t="s">
        <v>444</v>
      </c>
      <c r="N1826">
        <v>46022</v>
      </c>
      <c r="O1826" t="s">
        <v>2858</v>
      </c>
    </row>
    <row r="1827" spans="2:15">
      <c r="B1827">
        <v>101697</v>
      </c>
      <c r="C1827" t="s">
        <v>139</v>
      </c>
      <c r="D1827" t="s">
        <v>4155</v>
      </c>
      <c r="E1827" s="52" t="s">
        <v>117</v>
      </c>
      <c r="F1827" t="s">
        <v>4156</v>
      </c>
      <c r="G1827" s="62">
        <v>46035</v>
      </c>
      <c r="H1827" s="62">
        <v>45960</v>
      </c>
      <c r="I1827">
        <v>74</v>
      </c>
      <c r="J1827" t="s">
        <v>18</v>
      </c>
      <c r="K1827" t="s">
        <v>1875</v>
      </c>
      <c r="L1827" s="67">
        <v>4818781</v>
      </c>
      <c r="M1827" t="s">
        <v>3255</v>
      </c>
      <c r="N1827">
        <v>45930</v>
      </c>
      <c r="O1827" t="s">
        <v>1875</v>
      </c>
    </row>
    <row r="1828" spans="2:15">
      <c r="B1828">
        <v>101691</v>
      </c>
      <c r="C1828" t="s">
        <v>95</v>
      </c>
      <c r="D1828" t="s">
        <v>4159</v>
      </c>
      <c r="E1828" s="52" t="s">
        <v>16</v>
      </c>
      <c r="F1828" t="s">
        <v>2090</v>
      </c>
      <c r="G1828" s="62">
        <v>46035</v>
      </c>
      <c r="H1828" s="62">
        <v>45777</v>
      </c>
      <c r="I1828">
        <v>258</v>
      </c>
      <c r="J1828" t="s">
        <v>18</v>
      </c>
      <c r="K1828" t="s">
        <v>2169</v>
      </c>
      <c r="L1828" s="67">
        <v>5210418</v>
      </c>
      <c r="M1828" t="s">
        <v>2406</v>
      </c>
      <c r="N1828">
        <v>45747</v>
      </c>
      <c r="O1828" t="s">
        <v>2169</v>
      </c>
    </row>
    <row r="1829" spans="2:15">
      <c r="B1829">
        <v>101691</v>
      </c>
      <c r="C1829" t="s">
        <v>95</v>
      </c>
      <c r="D1829" t="s">
        <v>4160</v>
      </c>
      <c r="E1829" s="52" t="s">
        <v>16</v>
      </c>
      <c r="F1829" t="s">
        <v>2090</v>
      </c>
      <c r="G1829" s="62">
        <v>46035</v>
      </c>
      <c r="H1829" s="62">
        <v>46052</v>
      </c>
      <c r="I1829">
        <v>-17</v>
      </c>
      <c r="J1829" t="s">
        <v>18</v>
      </c>
      <c r="K1829" t="s">
        <v>1953</v>
      </c>
      <c r="L1829" s="67">
        <v>5285376</v>
      </c>
      <c r="M1829" t="s">
        <v>2406</v>
      </c>
      <c r="N1829">
        <v>46022</v>
      </c>
      <c r="O1829" t="s">
        <v>1953</v>
      </c>
    </row>
    <row r="1830" spans="2:15">
      <c r="B1830">
        <v>100622</v>
      </c>
      <c r="C1830" t="s">
        <v>240</v>
      </c>
      <c r="D1830" t="s">
        <v>4161</v>
      </c>
      <c r="E1830" s="52" t="s">
        <v>16</v>
      </c>
      <c r="F1830" t="s">
        <v>2090</v>
      </c>
      <c r="G1830" s="62">
        <v>46035</v>
      </c>
      <c r="H1830" s="62">
        <v>45960</v>
      </c>
      <c r="I1830">
        <v>75</v>
      </c>
      <c r="J1830" t="s">
        <v>18</v>
      </c>
      <c r="K1830" t="s">
        <v>4162</v>
      </c>
      <c r="L1830" s="67">
        <v>8102556</v>
      </c>
      <c r="M1830" t="s">
        <v>2099</v>
      </c>
      <c r="N1830">
        <v>45930</v>
      </c>
      <c r="O1830" t="s">
        <v>4162</v>
      </c>
    </row>
    <row r="1831" spans="2:15">
      <c r="B1831">
        <v>100621</v>
      </c>
      <c r="C1831" t="s">
        <v>1062</v>
      </c>
      <c r="D1831" t="s">
        <v>4163</v>
      </c>
      <c r="E1831" s="52" t="s">
        <v>16</v>
      </c>
      <c r="F1831" t="s">
        <v>2090</v>
      </c>
      <c r="G1831" s="62">
        <v>46035</v>
      </c>
      <c r="H1831" s="62">
        <v>46052</v>
      </c>
      <c r="I1831">
        <v>-17</v>
      </c>
      <c r="J1831" t="s">
        <v>18</v>
      </c>
      <c r="K1831" t="s">
        <v>4164</v>
      </c>
      <c r="L1831" s="67">
        <v>23582394</v>
      </c>
      <c r="M1831" t="s">
        <v>3566</v>
      </c>
      <c r="N1831">
        <v>46022</v>
      </c>
      <c r="O1831" t="s">
        <v>4164</v>
      </c>
    </row>
    <row r="1832" spans="2:15">
      <c r="B1832">
        <v>101522</v>
      </c>
      <c r="C1832" t="s">
        <v>997</v>
      </c>
      <c r="D1832" t="s">
        <v>4165</v>
      </c>
      <c r="E1832" s="52" t="s">
        <v>42</v>
      </c>
      <c r="F1832" t="s">
        <v>4166</v>
      </c>
      <c r="G1832" s="62">
        <v>46035</v>
      </c>
      <c r="H1832" s="62">
        <v>45807</v>
      </c>
      <c r="I1832">
        <v>228</v>
      </c>
      <c r="J1832" t="s">
        <v>18</v>
      </c>
      <c r="K1832" t="s">
        <v>984</v>
      </c>
      <c r="L1832" s="67">
        <v>25036101</v>
      </c>
      <c r="M1832" t="s">
        <v>4154</v>
      </c>
      <c r="N1832">
        <v>45777</v>
      </c>
      <c r="O1832" t="s">
        <v>984</v>
      </c>
    </row>
    <row r="1833" spans="2:15">
      <c r="B1833">
        <v>101522</v>
      </c>
      <c r="C1833" t="s">
        <v>997</v>
      </c>
      <c r="D1833" t="s">
        <v>4167</v>
      </c>
      <c r="E1833" s="52" t="s">
        <v>42</v>
      </c>
      <c r="F1833" t="s">
        <v>4168</v>
      </c>
      <c r="G1833" s="62">
        <v>46035</v>
      </c>
      <c r="H1833" s="62">
        <v>45777</v>
      </c>
      <c r="I1833">
        <v>258</v>
      </c>
      <c r="J1833" t="s">
        <v>18</v>
      </c>
      <c r="K1833" t="s">
        <v>4169</v>
      </c>
      <c r="L1833" s="67">
        <v>25921944</v>
      </c>
      <c r="M1833" t="s">
        <v>4154</v>
      </c>
      <c r="N1833">
        <v>45747</v>
      </c>
      <c r="O1833" t="s">
        <v>4169</v>
      </c>
    </row>
    <row r="1834" spans="2:15">
      <c r="B1834">
        <v>101522</v>
      </c>
      <c r="C1834" t="s">
        <v>997</v>
      </c>
      <c r="D1834" t="s">
        <v>4170</v>
      </c>
      <c r="E1834" s="52" t="s">
        <v>42</v>
      </c>
      <c r="F1834" t="s">
        <v>4171</v>
      </c>
      <c r="G1834" s="62">
        <v>46035</v>
      </c>
      <c r="H1834" s="62">
        <v>45838</v>
      </c>
      <c r="I1834">
        <v>197</v>
      </c>
      <c r="J1834" t="s">
        <v>18</v>
      </c>
      <c r="K1834" t="s">
        <v>4172</v>
      </c>
      <c r="L1834" s="67">
        <v>32428917</v>
      </c>
      <c r="M1834" t="s">
        <v>4154</v>
      </c>
      <c r="N1834">
        <v>45808</v>
      </c>
      <c r="O1834" t="s">
        <v>4172</v>
      </c>
    </row>
    <row r="1835" spans="2:15">
      <c r="B1835">
        <v>101522</v>
      </c>
      <c r="C1835" t="s">
        <v>997</v>
      </c>
      <c r="D1835" t="s">
        <v>4173</v>
      </c>
      <c r="E1835" s="52" t="s">
        <v>42</v>
      </c>
      <c r="F1835" t="s">
        <v>4174</v>
      </c>
      <c r="G1835" s="62">
        <v>46035</v>
      </c>
      <c r="H1835" s="62">
        <v>45746</v>
      </c>
      <c r="I1835">
        <v>289</v>
      </c>
      <c r="J1835" t="s">
        <v>18</v>
      </c>
      <c r="K1835" t="s">
        <v>1994</v>
      </c>
      <c r="L1835" s="67">
        <v>32723217</v>
      </c>
      <c r="M1835" t="s">
        <v>4154</v>
      </c>
      <c r="N1835">
        <v>45716</v>
      </c>
      <c r="O1835" t="s">
        <v>1994</v>
      </c>
    </row>
    <row r="1836" spans="2:15">
      <c r="B1836">
        <v>101522</v>
      </c>
      <c r="C1836" t="s">
        <v>997</v>
      </c>
      <c r="D1836" t="s">
        <v>4175</v>
      </c>
      <c r="E1836" s="52" t="s">
        <v>42</v>
      </c>
      <c r="F1836" t="s">
        <v>4176</v>
      </c>
      <c r="G1836" s="62">
        <v>46035</v>
      </c>
      <c r="H1836" s="62">
        <v>45718</v>
      </c>
      <c r="I1836">
        <v>317</v>
      </c>
      <c r="J1836" t="s">
        <v>18</v>
      </c>
      <c r="K1836" t="s">
        <v>1188</v>
      </c>
      <c r="L1836" s="67">
        <v>34959897</v>
      </c>
      <c r="M1836" t="s">
        <v>4154</v>
      </c>
      <c r="N1836">
        <v>45688</v>
      </c>
      <c r="O1836" t="s">
        <v>1188</v>
      </c>
    </row>
    <row r="1837" spans="2:15">
      <c r="B1837">
        <v>100002</v>
      </c>
      <c r="C1837" t="s">
        <v>247</v>
      </c>
      <c r="D1837" t="s">
        <v>121</v>
      </c>
      <c r="E1837" t="s">
        <v>16</v>
      </c>
      <c r="F1837" t="s">
        <v>2090</v>
      </c>
      <c r="G1837" s="56">
        <v>46036</v>
      </c>
      <c r="H1837" s="56">
        <v>45930</v>
      </c>
      <c r="I1837" s="57">
        <v>106</v>
      </c>
      <c r="J1837" t="s">
        <v>18</v>
      </c>
      <c r="K1837" t="s">
        <v>332</v>
      </c>
      <c r="L1837" s="70">
        <v>239270</v>
      </c>
      <c r="M1837" t="s">
        <v>4177</v>
      </c>
      <c r="N1837" s="56">
        <v>45900</v>
      </c>
      <c r="O1837" t="s">
        <v>332</v>
      </c>
    </row>
    <row r="1838" spans="2:15">
      <c r="B1838">
        <v>100002</v>
      </c>
      <c r="C1838" t="s">
        <v>247</v>
      </c>
      <c r="D1838" t="s">
        <v>4178</v>
      </c>
      <c r="E1838" s="52" t="s">
        <v>16</v>
      </c>
      <c r="F1838" t="s">
        <v>2090</v>
      </c>
      <c r="G1838" s="62">
        <v>46036</v>
      </c>
      <c r="H1838" s="62">
        <v>45960</v>
      </c>
      <c r="I1838">
        <v>76</v>
      </c>
      <c r="J1838" t="s">
        <v>18</v>
      </c>
      <c r="K1838" t="s">
        <v>4027</v>
      </c>
      <c r="L1838" s="67">
        <v>243130</v>
      </c>
      <c r="M1838" t="s">
        <v>4179</v>
      </c>
      <c r="N1838">
        <v>45930</v>
      </c>
      <c r="O1838" t="s">
        <v>4027</v>
      </c>
    </row>
    <row r="1839" spans="2:15">
      <c r="B1839">
        <v>100002</v>
      </c>
      <c r="C1839" t="s">
        <v>247</v>
      </c>
      <c r="D1839" t="s">
        <v>116</v>
      </c>
      <c r="E1839" t="s">
        <v>16</v>
      </c>
      <c r="F1839" t="s">
        <v>2090</v>
      </c>
      <c r="G1839" s="56">
        <v>46036</v>
      </c>
      <c r="H1839" s="56">
        <v>45930</v>
      </c>
      <c r="I1839" s="57">
        <v>106</v>
      </c>
      <c r="J1839" t="s">
        <v>18</v>
      </c>
      <c r="K1839" t="s">
        <v>2523</v>
      </c>
      <c r="L1839" s="70">
        <v>539280</v>
      </c>
      <c r="M1839" t="s">
        <v>2946</v>
      </c>
      <c r="N1839" s="56">
        <v>45900</v>
      </c>
      <c r="O1839" t="s">
        <v>2523</v>
      </c>
    </row>
    <row r="1840" spans="2:15">
      <c r="B1840">
        <v>100797</v>
      </c>
      <c r="C1840" t="s">
        <v>70</v>
      </c>
      <c r="D1840" t="s">
        <v>107</v>
      </c>
      <c r="E1840" s="52" t="s">
        <v>117</v>
      </c>
      <c r="F1840" t="s">
        <v>4180</v>
      </c>
      <c r="G1840" s="62">
        <v>46037</v>
      </c>
      <c r="H1840" s="62">
        <v>46021</v>
      </c>
      <c r="I1840">
        <v>16</v>
      </c>
      <c r="J1840" t="s">
        <v>18</v>
      </c>
      <c r="K1840" t="s">
        <v>1166</v>
      </c>
      <c r="L1840" s="67">
        <v>19862279</v>
      </c>
      <c r="M1840" t="s">
        <v>4181</v>
      </c>
      <c r="N1840">
        <v>45991</v>
      </c>
      <c r="O1840" t="s">
        <v>1166</v>
      </c>
    </row>
    <row r="1841" spans="2:15">
      <c r="B1841">
        <v>101284</v>
      </c>
      <c r="C1841" t="s">
        <v>669</v>
      </c>
      <c r="D1841" t="s">
        <v>4182</v>
      </c>
      <c r="E1841" s="52" t="s">
        <v>16</v>
      </c>
      <c r="F1841" t="s">
        <v>2090</v>
      </c>
      <c r="G1841" s="62">
        <v>46037</v>
      </c>
      <c r="H1841" s="62">
        <v>45991</v>
      </c>
      <c r="I1841">
        <v>46</v>
      </c>
      <c r="J1841" t="s">
        <v>18</v>
      </c>
      <c r="K1841" t="s">
        <v>4183</v>
      </c>
      <c r="L1841" s="67">
        <v>24995023</v>
      </c>
      <c r="M1841" t="s">
        <v>4184</v>
      </c>
      <c r="N1841">
        <v>45961</v>
      </c>
      <c r="O1841" t="s">
        <v>4183</v>
      </c>
    </row>
    <row r="1842" spans="2:15">
      <c r="B1842">
        <v>101398</v>
      </c>
      <c r="C1842" t="s">
        <v>413</v>
      </c>
      <c r="D1842" t="s">
        <v>209</v>
      </c>
      <c r="E1842" s="52" t="s">
        <v>1605</v>
      </c>
      <c r="F1842" t="s">
        <v>4185</v>
      </c>
      <c r="G1842" s="62">
        <v>46037</v>
      </c>
      <c r="H1842" s="62">
        <v>45899</v>
      </c>
      <c r="I1842">
        <v>138</v>
      </c>
      <c r="J1842" t="s">
        <v>18</v>
      </c>
      <c r="K1842" t="s">
        <v>2226</v>
      </c>
      <c r="L1842" s="67">
        <v>83992637</v>
      </c>
      <c r="M1842" t="s">
        <v>4186</v>
      </c>
      <c r="N1842">
        <v>45869</v>
      </c>
      <c r="O1842" t="s">
        <v>2226</v>
      </c>
    </row>
    <row r="1843" spans="2:15">
      <c r="B1843">
        <v>101953</v>
      </c>
      <c r="C1843" t="s">
        <v>4187</v>
      </c>
      <c r="D1843" t="s">
        <v>234</v>
      </c>
      <c r="E1843" s="52" t="s">
        <v>117</v>
      </c>
      <c r="F1843" t="s">
        <v>4188</v>
      </c>
      <c r="G1843" s="62">
        <v>46041</v>
      </c>
      <c r="H1843" s="62">
        <v>46065</v>
      </c>
      <c r="I1843">
        <v>-24</v>
      </c>
      <c r="J1843" t="s">
        <v>18</v>
      </c>
      <c r="K1843" t="s">
        <v>667</v>
      </c>
      <c r="L1843" s="67">
        <v>753581148</v>
      </c>
      <c r="M1843" t="s">
        <v>4188</v>
      </c>
      <c r="N1843">
        <v>46035</v>
      </c>
      <c r="O1843" t="s">
        <v>667</v>
      </c>
    </row>
    <row r="1844" spans="2:15">
      <c r="B1844">
        <v>101939</v>
      </c>
      <c r="C1844" t="s">
        <v>4189</v>
      </c>
      <c r="D1844" t="s">
        <v>237</v>
      </c>
      <c r="E1844" s="52" t="s">
        <v>117</v>
      </c>
      <c r="F1844" t="s">
        <v>4190</v>
      </c>
      <c r="G1844" s="62">
        <v>46042</v>
      </c>
      <c r="H1844" s="62">
        <v>46052</v>
      </c>
      <c r="I1844">
        <v>-10</v>
      </c>
      <c r="J1844" t="s">
        <v>18</v>
      </c>
      <c r="K1844" t="s">
        <v>3926</v>
      </c>
      <c r="L1844" s="67">
        <v>1722700</v>
      </c>
      <c r="M1844" t="s">
        <v>4191</v>
      </c>
      <c r="N1844">
        <v>46022</v>
      </c>
      <c r="O1844" t="s">
        <v>3926</v>
      </c>
    </row>
    <row r="1845" spans="2:15">
      <c r="B1845">
        <v>100013</v>
      </c>
      <c r="C1845" t="s">
        <v>1390</v>
      </c>
      <c r="D1845" t="s">
        <v>294</v>
      </c>
      <c r="E1845" t="s">
        <v>35</v>
      </c>
      <c r="F1845" t="s">
        <v>1615</v>
      </c>
      <c r="G1845" s="56">
        <v>46043</v>
      </c>
      <c r="H1845" s="56">
        <v>45960</v>
      </c>
      <c r="I1845" s="57">
        <v>83</v>
      </c>
      <c r="J1845" t="s">
        <v>18</v>
      </c>
      <c r="K1845" t="s">
        <v>1615</v>
      </c>
      <c r="L1845" s="70">
        <v>11270014</v>
      </c>
      <c r="M1845" t="s">
        <v>4192</v>
      </c>
      <c r="N1845" s="56">
        <v>45930</v>
      </c>
      <c r="O1845" t="s">
        <v>1615</v>
      </c>
    </row>
    <row r="1846" spans="2:15">
      <c r="B1846">
        <v>100013</v>
      </c>
      <c r="C1846" t="s">
        <v>1390</v>
      </c>
      <c r="D1846" t="s">
        <v>318</v>
      </c>
      <c r="E1846" t="s">
        <v>35</v>
      </c>
      <c r="F1846" t="s">
        <v>3218</v>
      </c>
      <c r="G1846" s="56">
        <v>46043</v>
      </c>
      <c r="H1846" s="56">
        <v>45930</v>
      </c>
      <c r="I1846" s="57">
        <v>113</v>
      </c>
      <c r="J1846" t="s">
        <v>18</v>
      </c>
      <c r="K1846" t="s">
        <v>3218</v>
      </c>
      <c r="L1846" s="70">
        <v>12809239</v>
      </c>
      <c r="M1846" t="s">
        <v>4193</v>
      </c>
      <c r="N1846" s="56">
        <v>45900</v>
      </c>
      <c r="O1846" t="s">
        <v>3218</v>
      </c>
    </row>
    <row r="1847" spans="2:15">
      <c r="B1847">
        <v>100013</v>
      </c>
      <c r="C1847" t="s">
        <v>1390</v>
      </c>
      <c r="D1847" t="s">
        <v>227</v>
      </c>
      <c r="E1847" t="s">
        <v>35</v>
      </c>
      <c r="F1847" t="s">
        <v>3439</v>
      </c>
      <c r="G1847" s="56">
        <v>46043</v>
      </c>
      <c r="H1847" s="56">
        <v>45991</v>
      </c>
      <c r="I1847" s="57">
        <v>52</v>
      </c>
      <c r="J1847" t="s">
        <v>18</v>
      </c>
      <c r="K1847" t="s">
        <v>3439</v>
      </c>
      <c r="L1847" s="70">
        <v>35815510</v>
      </c>
      <c r="M1847" t="s">
        <v>4194</v>
      </c>
      <c r="N1847" s="56">
        <v>45961</v>
      </c>
      <c r="O1847" t="s">
        <v>3439</v>
      </c>
    </row>
    <row r="1848" spans="2:15">
      <c r="B1848">
        <v>101955</v>
      </c>
      <c r="C1848" t="s">
        <v>4195</v>
      </c>
      <c r="D1848" t="s">
        <v>482</v>
      </c>
      <c r="E1848" s="52" t="s">
        <v>117</v>
      </c>
      <c r="F1848" t="s">
        <v>4196</v>
      </c>
      <c r="G1848" s="62">
        <v>46045</v>
      </c>
      <c r="H1848" s="62">
        <v>46044</v>
      </c>
      <c r="I1848">
        <v>-1</v>
      </c>
      <c r="J1848" t="s">
        <v>18</v>
      </c>
      <c r="K1848" t="s">
        <v>255</v>
      </c>
      <c r="L1848" s="67">
        <v>577700</v>
      </c>
      <c r="M1848" t="s">
        <v>4196</v>
      </c>
      <c r="N1848">
        <v>46044</v>
      </c>
      <c r="O1848" t="s">
        <v>255</v>
      </c>
    </row>
    <row r="1849" spans="2:15">
      <c r="B1849">
        <v>101490</v>
      </c>
      <c r="C1849" t="s">
        <v>125</v>
      </c>
      <c r="D1849" t="s">
        <v>4197</v>
      </c>
      <c r="E1849" s="52" t="s">
        <v>42</v>
      </c>
      <c r="F1849" t="s">
        <v>125</v>
      </c>
      <c r="G1849" s="62">
        <v>46045</v>
      </c>
      <c r="H1849" s="62">
        <v>46052</v>
      </c>
      <c r="I1849">
        <v>-7</v>
      </c>
      <c r="J1849" t="s">
        <v>18</v>
      </c>
      <c r="K1849" t="s">
        <v>4198</v>
      </c>
      <c r="L1849" s="67">
        <v>1103298</v>
      </c>
      <c r="M1849" t="s">
        <v>128</v>
      </c>
      <c r="N1849">
        <v>46022</v>
      </c>
      <c r="O1849" t="s">
        <v>4198</v>
      </c>
    </row>
    <row r="1850" spans="2:15">
      <c r="B1850">
        <v>101971</v>
      </c>
      <c r="C1850" t="s">
        <v>4199</v>
      </c>
      <c r="D1850" t="s">
        <v>407</v>
      </c>
      <c r="E1850" s="52" t="s">
        <v>117</v>
      </c>
      <c r="F1850" t="s">
        <v>4200</v>
      </c>
      <c r="G1850" s="62">
        <v>46045</v>
      </c>
      <c r="H1850" s="62">
        <v>46045</v>
      </c>
      <c r="I1850">
        <v>-2</v>
      </c>
      <c r="J1850" t="s">
        <v>18</v>
      </c>
      <c r="K1850" t="s">
        <v>260</v>
      </c>
      <c r="L1850" s="67">
        <v>3858600</v>
      </c>
      <c r="M1850" t="s">
        <v>4201</v>
      </c>
      <c r="N1850">
        <v>46045</v>
      </c>
      <c r="O1850" t="s">
        <v>260</v>
      </c>
    </row>
    <row r="1851" spans="2:15">
      <c r="B1851">
        <v>101490</v>
      </c>
      <c r="C1851" t="s">
        <v>125</v>
      </c>
      <c r="D1851" t="s">
        <v>4202</v>
      </c>
      <c r="E1851" s="52" t="s">
        <v>42</v>
      </c>
      <c r="F1851" t="s">
        <v>125</v>
      </c>
      <c r="G1851" s="62">
        <v>46045</v>
      </c>
      <c r="H1851" s="62">
        <v>46052</v>
      </c>
      <c r="I1851">
        <v>-7</v>
      </c>
      <c r="J1851" t="s">
        <v>18</v>
      </c>
      <c r="K1851" t="s">
        <v>4203</v>
      </c>
      <c r="L1851" s="67">
        <v>4403600</v>
      </c>
      <c r="M1851" t="s">
        <v>2225</v>
      </c>
      <c r="N1851">
        <v>46022</v>
      </c>
      <c r="O1851" t="s">
        <v>4203</v>
      </c>
    </row>
    <row r="1852" spans="2:15">
      <c r="B1852">
        <v>100120</v>
      </c>
      <c r="C1852" t="s">
        <v>236</v>
      </c>
      <c r="D1852" t="s">
        <v>281</v>
      </c>
      <c r="E1852" t="s">
        <v>16</v>
      </c>
      <c r="F1852" t="s">
        <v>2090</v>
      </c>
      <c r="G1852" s="56">
        <v>46045</v>
      </c>
      <c r="H1852" s="56">
        <v>46053</v>
      </c>
      <c r="I1852" s="57">
        <v>-8</v>
      </c>
      <c r="J1852" t="s">
        <v>18</v>
      </c>
      <c r="K1852" t="s">
        <v>905</v>
      </c>
      <c r="L1852" s="70">
        <v>4850616</v>
      </c>
      <c r="M1852" t="s">
        <v>4204</v>
      </c>
      <c r="N1852" s="56">
        <v>46023</v>
      </c>
      <c r="O1852" t="s">
        <v>905</v>
      </c>
    </row>
    <row r="1853" spans="2:15">
      <c r="B1853">
        <v>100733</v>
      </c>
      <c r="C1853" t="s">
        <v>438</v>
      </c>
      <c r="D1853" t="s">
        <v>4205</v>
      </c>
      <c r="E1853" s="52" t="s">
        <v>42</v>
      </c>
      <c r="F1853" t="s">
        <v>438</v>
      </c>
      <c r="G1853" s="62">
        <v>46045</v>
      </c>
      <c r="H1853" s="62">
        <v>46052</v>
      </c>
      <c r="I1853">
        <v>-7</v>
      </c>
      <c r="J1853" t="s">
        <v>18</v>
      </c>
      <c r="K1853" t="s">
        <v>2003</v>
      </c>
      <c r="L1853" s="67">
        <v>6383476</v>
      </c>
      <c r="M1853" t="s">
        <v>863</v>
      </c>
      <c r="N1853">
        <v>46022</v>
      </c>
      <c r="O1853" t="s">
        <v>2003</v>
      </c>
    </row>
    <row r="1854" spans="2:15">
      <c r="B1854">
        <v>101490</v>
      </c>
      <c r="C1854" t="s">
        <v>125</v>
      </c>
      <c r="D1854" t="s">
        <v>4206</v>
      </c>
      <c r="E1854" s="52" t="s">
        <v>42</v>
      </c>
      <c r="F1854" t="s">
        <v>125</v>
      </c>
      <c r="G1854" s="62">
        <v>46045</v>
      </c>
      <c r="H1854" s="62">
        <v>46052</v>
      </c>
      <c r="I1854">
        <v>-7</v>
      </c>
      <c r="J1854" t="s">
        <v>18</v>
      </c>
      <c r="K1854" t="s">
        <v>4207</v>
      </c>
      <c r="L1854" s="67">
        <v>9869405</v>
      </c>
      <c r="M1854" t="s">
        <v>2229</v>
      </c>
      <c r="N1854">
        <v>46022</v>
      </c>
      <c r="O1854" t="s">
        <v>4207</v>
      </c>
    </row>
    <row r="1855" spans="2:15">
      <c r="B1855">
        <v>100733</v>
      </c>
      <c r="C1855" t="s">
        <v>438</v>
      </c>
      <c r="D1855" t="s">
        <v>4208</v>
      </c>
      <c r="E1855" s="52" t="s">
        <v>42</v>
      </c>
      <c r="F1855" t="s">
        <v>438</v>
      </c>
      <c r="G1855" s="62">
        <v>46045</v>
      </c>
      <c r="H1855" s="62">
        <v>46052</v>
      </c>
      <c r="I1855">
        <v>-7</v>
      </c>
      <c r="J1855" t="s">
        <v>18</v>
      </c>
      <c r="K1855" t="s">
        <v>4209</v>
      </c>
      <c r="L1855" s="67">
        <v>10712520</v>
      </c>
      <c r="M1855" t="s">
        <v>2198</v>
      </c>
      <c r="N1855">
        <v>46022</v>
      </c>
      <c r="O1855" t="s">
        <v>4209</v>
      </c>
    </row>
    <row r="1856" spans="2:15">
      <c r="B1856">
        <v>100733</v>
      </c>
      <c r="C1856" t="s">
        <v>438</v>
      </c>
      <c r="D1856" t="s">
        <v>4210</v>
      </c>
      <c r="E1856" s="52" t="s">
        <v>42</v>
      </c>
      <c r="F1856" t="s">
        <v>438</v>
      </c>
      <c r="G1856" s="62">
        <v>46045</v>
      </c>
      <c r="H1856" s="62">
        <v>46052</v>
      </c>
      <c r="I1856">
        <v>-7</v>
      </c>
      <c r="J1856" t="s">
        <v>18</v>
      </c>
      <c r="K1856" t="s">
        <v>4211</v>
      </c>
      <c r="L1856" s="67">
        <v>15821350</v>
      </c>
      <c r="M1856" t="s">
        <v>2202</v>
      </c>
      <c r="N1856">
        <v>46022</v>
      </c>
      <c r="O1856" t="s">
        <v>4211</v>
      </c>
    </row>
    <row r="1857" spans="2:15">
      <c r="B1857">
        <v>101490</v>
      </c>
      <c r="C1857" t="s">
        <v>125</v>
      </c>
      <c r="D1857" t="s">
        <v>4212</v>
      </c>
      <c r="E1857" s="52" t="s">
        <v>42</v>
      </c>
      <c r="F1857" t="s">
        <v>125</v>
      </c>
      <c r="G1857" s="62">
        <v>46045</v>
      </c>
      <c r="H1857" s="62">
        <v>46052</v>
      </c>
      <c r="I1857">
        <v>-7</v>
      </c>
      <c r="J1857" t="s">
        <v>18</v>
      </c>
      <c r="K1857" t="s">
        <v>4213</v>
      </c>
      <c r="L1857" s="67">
        <v>16029540</v>
      </c>
      <c r="M1857" t="s">
        <v>2230</v>
      </c>
      <c r="N1857">
        <v>46022</v>
      </c>
      <c r="O1857" t="s">
        <v>4213</v>
      </c>
    </row>
    <row r="1858" spans="2:15">
      <c r="B1858">
        <v>101490</v>
      </c>
      <c r="C1858" t="s">
        <v>125</v>
      </c>
      <c r="D1858" t="s">
        <v>4214</v>
      </c>
      <c r="E1858" s="52" t="s">
        <v>42</v>
      </c>
      <c r="F1858" t="s">
        <v>125</v>
      </c>
      <c r="G1858" s="62">
        <v>46045</v>
      </c>
      <c r="H1858" s="62">
        <v>46052</v>
      </c>
      <c r="I1858">
        <v>-7</v>
      </c>
      <c r="J1858" t="s">
        <v>18</v>
      </c>
      <c r="K1858" t="s">
        <v>4215</v>
      </c>
      <c r="L1858" s="67">
        <v>24897780</v>
      </c>
      <c r="M1858" t="s">
        <v>2227</v>
      </c>
      <c r="N1858">
        <v>46022</v>
      </c>
      <c r="O1858" t="s">
        <v>4215</v>
      </c>
    </row>
    <row r="1859" spans="2:15">
      <c r="B1859">
        <v>101490</v>
      </c>
      <c r="C1859" t="s">
        <v>125</v>
      </c>
      <c r="D1859" t="s">
        <v>4216</v>
      </c>
      <c r="E1859" s="52" t="s">
        <v>42</v>
      </c>
      <c r="F1859" t="s">
        <v>125</v>
      </c>
      <c r="G1859" s="62">
        <v>46045</v>
      </c>
      <c r="H1859" s="62">
        <v>46052</v>
      </c>
      <c r="I1859">
        <v>-7</v>
      </c>
      <c r="J1859" t="s">
        <v>18</v>
      </c>
      <c r="K1859" t="s">
        <v>4217</v>
      </c>
      <c r="L1859" s="67">
        <v>35454648</v>
      </c>
      <c r="M1859" t="s">
        <v>2231</v>
      </c>
      <c r="N1859">
        <v>46022</v>
      </c>
      <c r="O1859" t="s">
        <v>4217</v>
      </c>
    </row>
    <row r="1860" spans="2:15">
      <c r="B1860">
        <v>101490</v>
      </c>
      <c r="C1860" t="s">
        <v>125</v>
      </c>
      <c r="D1860" t="s">
        <v>4218</v>
      </c>
      <c r="E1860" s="52" t="s">
        <v>42</v>
      </c>
      <c r="F1860" t="s">
        <v>125</v>
      </c>
      <c r="G1860" s="62">
        <v>46045</v>
      </c>
      <c r="H1860" s="62">
        <v>46052</v>
      </c>
      <c r="I1860">
        <v>-7</v>
      </c>
      <c r="J1860" t="s">
        <v>18</v>
      </c>
      <c r="K1860" t="s">
        <v>4219</v>
      </c>
      <c r="L1860" s="67">
        <v>38184553</v>
      </c>
      <c r="M1860" t="s">
        <v>3361</v>
      </c>
      <c r="N1860">
        <v>46022</v>
      </c>
      <c r="O1860" t="s">
        <v>4219</v>
      </c>
    </row>
    <row r="1861" spans="2:15">
      <c r="B1861">
        <v>100126</v>
      </c>
      <c r="C1861" t="s">
        <v>103</v>
      </c>
      <c r="D1861" t="s">
        <v>4220</v>
      </c>
      <c r="E1861" s="52" t="s">
        <v>117</v>
      </c>
      <c r="F1861" t="s">
        <v>2125</v>
      </c>
      <c r="G1861" s="62">
        <v>46045</v>
      </c>
      <c r="H1861" s="62">
        <v>45930</v>
      </c>
      <c r="I1861">
        <v>113</v>
      </c>
      <c r="J1861" t="s">
        <v>18</v>
      </c>
      <c r="K1861" t="s">
        <v>3971</v>
      </c>
      <c r="L1861" s="67">
        <v>63731800</v>
      </c>
      <c r="M1861" t="s">
        <v>2125</v>
      </c>
      <c r="N1861">
        <v>45900</v>
      </c>
      <c r="O1861" t="s">
        <v>3971</v>
      </c>
    </row>
    <row r="1862" spans="2:15">
      <c r="B1862">
        <v>100733</v>
      </c>
      <c r="C1862" t="s">
        <v>438</v>
      </c>
      <c r="D1862" t="s">
        <v>4221</v>
      </c>
      <c r="E1862" s="52" t="s">
        <v>42</v>
      </c>
      <c r="F1862" t="s">
        <v>438</v>
      </c>
      <c r="G1862" s="62">
        <v>46045</v>
      </c>
      <c r="H1862" s="62">
        <v>46052</v>
      </c>
      <c r="I1862">
        <v>-7</v>
      </c>
      <c r="J1862" t="s">
        <v>18</v>
      </c>
      <c r="K1862" t="s">
        <v>135</v>
      </c>
      <c r="L1862" s="67">
        <v>229074945</v>
      </c>
      <c r="M1862" t="s">
        <v>3313</v>
      </c>
      <c r="N1862">
        <v>46022</v>
      </c>
      <c r="O1862" t="s">
        <v>135</v>
      </c>
    </row>
    <row r="1863" spans="2:15">
      <c r="B1863">
        <v>100137</v>
      </c>
      <c r="C1863" t="s">
        <v>33</v>
      </c>
      <c r="D1863" t="s">
        <v>248</v>
      </c>
      <c r="E1863" t="s">
        <v>35</v>
      </c>
      <c r="F1863" t="s">
        <v>2531</v>
      </c>
      <c r="G1863" s="56">
        <v>46045</v>
      </c>
      <c r="H1863" s="56">
        <v>46293</v>
      </c>
      <c r="I1863" s="57">
        <v>-248</v>
      </c>
      <c r="J1863" t="s">
        <v>18</v>
      </c>
      <c r="K1863" t="s">
        <v>4047</v>
      </c>
      <c r="L1863" s="70">
        <v>25000000000</v>
      </c>
      <c r="M1863" t="s">
        <v>2654</v>
      </c>
      <c r="N1863" s="56">
        <v>46293</v>
      </c>
      <c r="O1863" t="s">
        <v>39</v>
      </c>
    </row>
    <row r="1864" spans="2:15">
      <c r="B1864">
        <v>101284</v>
      </c>
      <c r="C1864" t="s">
        <v>669</v>
      </c>
      <c r="D1864" t="s">
        <v>629</v>
      </c>
      <c r="E1864" s="52" t="s">
        <v>117</v>
      </c>
      <c r="F1864" t="s">
        <v>4222</v>
      </c>
      <c r="G1864" s="62">
        <v>46048</v>
      </c>
      <c r="H1864" s="62">
        <v>45868</v>
      </c>
      <c r="I1864">
        <v>169</v>
      </c>
      <c r="J1864" t="s">
        <v>18</v>
      </c>
      <c r="K1864" t="s">
        <v>3016</v>
      </c>
      <c r="L1864" s="67">
        <v>1532700</v>
      </c>
      <c r="M1864" t="s">
        <v>2685</v>
      </c>
      <c r="N1864">
        <v>45838</v>
      </c>
      <c r="O1864" t="s">
        <v>3016</v>
      </c>
    </row>
    <row r="1865" spans="2:15">
      <c r="B1865">
        <v>100000</v>
      </c>
      <c r="C1865" t="s">
        <v>226</v>
      </c>
      <c r="D1865" t="s">
        <v>503</v>
      </c>
      <c r="E1865" t="s">
        <v>16</v>
      </c>
      <c r="F1865" t="s">
        <v>2090</v>
      </c>
      <c r="G1865" s="56">
        <v>46048</v>
      </c>
      <c r="H1865" s="56">
        <v>46052</v>
      </c>
      <c r="I1865" s="57">
        <v>-4</v>
      </c>
      <c r="J1865" t="s">
        <v>18</v>
      </c>
      <c r="K1865" t="s">
        <v>1498</v>
      </c>
      <c r="L1865" s="70">
        <v>1626400</v>
      </c>
      <c r="M1865" t="s">
        <v>4223</v>
      </c>
      <c r="N1865" s="56">
        <v>46022</v>
      </c>
      <c r="O1865" t="s">
        <v>1498</v>
      </c>
    </row>
    <row r="1866" spans="2:15">
      <c r="B1866">
        <v>100142</v>
      </c>
      <c r="C1866" t="s">
        <v>370</v>
      </c>
      <c r="D1866" t="s">
        <v>4224</v>
      </c>
      <c r="E1866" s="52" t="s">
        <v>117</v>
      </c>
      <c r="F1866" t="s">
        <v>4225</v>
      </c>
      <c r="G1866" s="62">
        <v>46048</v>
      </c>
      <c r="H1866" s="62">
        <v>46053</v>
      </c>
      <c r="I1866">
        <v>-9</v>
      </c>
      <c r="J1866" t="s">
        <v>18</v>
      </c>
      <c r="K1866" t="s">
        <v>905</v>
      </c>
      <c r="L1866" s="67">
        <v>1791775</v>
      </c>
      <c r="M1866" t="s">
        <v>4226</v>
      </c>
      <c r="N1866">
        <v>46023</v>
      </c>
      <c r="O1866" t="s">
        <v>905</v>
      </c>
    </row>
    <row r="1867" spans="2:15">
      <c r="B1867">
        <v>100142</v>
      </c>
      <c r="C1867" t="s">
        <v>370</v>
      </c>
      <c r="D1867" t="s">
        <v>4224</v>
      </c>
      <c r="E1867" s="52" t="s">
        <v>117</v>
      </c>
      <c r="F1867" t="s">
        <v>4225</v>
      </c>
      <c r="G1867" s="62">
        <v>46048</v>
      </c>
      <c r="H1867" s="62">
        <v>46053</v>
      </c>
      <c r="I1867">
        <v>-9</v>
      </c>
      <c r="J1867" t="s">
        <v>18</v>
      </c>
      <c r="K1867" t="s">
        <v>1779</v>
      </c>
      <c r="L1867" s="67">
        <v>1866432</v>
      </c>
      <c r="M1867" t="s">
        <v>4227</v>
      </c>
      <c r="N1867">
        <v>46023</v>
      </c>
      <c r="O1867" t="s">
        <v>1779</v>
      </c>
    </row>
    <row r="1868" spans="2:15">
      <c r="B1868">
        <v>100144</v>
      </c>
      <c r="C1868" t="s">
        <v>108</v>
      </c>
      <c r="D1868" t="s">
        <v>552</v>
      </c>
      <c r="E1868" t="s">
        <v>117</v>
      </c>
      <c r="F1868" t="s">
        <v>4228</v>
      </c>
      <c r="G1868" s="56">
        <v>46048</v>
      </c>
      <c r="H1868" s="56">
        <v>45838</v>
      </c>
      <c r="I1868" s="57">
        <v>210</v>
      </c>
      <c r="J1868" t="s">
        <v>18</v>
      </c>
      <c r="K1868" t="s">
        <v>3012</v>
      </c>
      <c r="L1868" s="70">
        <v>23525598</v>
      </c>
      <c r="M1868" t="s">
        <v>4229</v>
      </c>
      <c r="N1868" s="56">
        <v>45808</v>
      </c>
      <c r="O1868" t="s">
        <v>3012</v>
      </c>
    </row>
    <row r="1869" spans="2:15">
      <c r="B1869">
        <v>100144</v>
      </c>
      <c r="C1869" t="s">
        <v>108</v>
      </c>
      <c r="D1869" t="s">
        <v>621</v>
      </c>
      <c r="E1869" t="s">
        <v>117</v>
      </c>
      <c r="F1869" t="s">
        <v>4230</v>
      </c>
      <c r="G1869" s="56">
        <v>46048</v>
      </c>
      <c r="H1869" s="56">
        <v>45777</v>
      </c>
      <c r="I1869" s="57">
        <v>260</v>
      </c>
      <c r="J1869" t="s">
        <v>18</v>
      </c>
      <c r="K1869" t="s">
        <v>2708</v>
      </c>
      <c r="L1869" s="70">
        <v>25593751</v>
      </c>
      <c r="M1869" t="s">
        <v>4230</v>
      </c>
      <c r="N1869" s="56">
        <v>45747</v>
      </c>
      <c r="O1869" t="s">
        <v>2708</v>
      </c>
    </row>
    <row r="1870" spans="2:15">
      <c r="B1870">
        <v>101083</v>
      </c>
      <c r="C1870" t="s">
        <v>14</v>
      </c>
      <c r="D1870" t="s">
        <v>4231</v>
      </c>
      <c r="E1870" s="52" t="s">
        <v>16</v>
      </c>
      <c r="F1870" t="s">
        <v>2090</v>
      </c>
      <c r="G1870" s="62">
        <v>46048</v>
      </c>
      <c r="H1870" s="62">
        <v>46052</v>
      </c>
      <c r="I1870">
        <v>-4</v>
      </c>
      <c r="J1870" t="s">
        <v>18</v>
      </c>
      <c r="K1870" t="s">
        <v>1937</v>
      </c>
      <c r="L1870" s="67">
        <v>26597376</v>
      </c>
      <c r="M1870" t="s">
        <v>3238</v>
      </c>
      <c r="N1870">
        <v>46022</v>
      </c>
      <c r="O1870" t="s">
        <v>1937</v>
      </c>
    </row>
    <row r="1871" spans="2:15">
      <c r="B1871">
        <v>100007</v>
      </c>
      <c r="C1871" t="s">
        <v>449</v>
      </c>
      <c r="D1871" t="s">
        <v>334</v>
      </c>
      <c r="E1871" t="s">
        <v>117</v>
      </c>
      <c r="F1871" t="s">
        <v>4232</v>
      </c>
      <c r="G1871" s="56">
        <v>46048</v>
      </c>
      <c r="H1871" s="56">
        <v>46047</v>
      </c>
      <c r="I1871" s="57">
        <v>-13</v>
      </c>
      <c r="J1871" t="s">
        <v>18</v>
      </c>
      <c r="K1871" t="s">
        <v>1572</v>
      </c>
      <c r="L1871" s="70">
        <v>93866500</v>
      </c>
      <c r="M1871" t="s">
        <v>4233</v>
      </c>
      <c r="N1871" s="56">
        <v>46017</v>
      </c>
      <c r="O1871" t="s">
        <v>1572</v>
      </c>
    </row>
    <row r="1872" spans="2:15">
      <c r="B1872">
        <v>100007</v>
      </c>
      <c r="C1872" t="s">
        <v>449</v>
      </c>
      <c r="D1872" t="s">
        <v>334</v>
      </c>
      <c r="E1872" t="s">
        <v>117</v>
      </c>
      <c r="F1872" t="s">
        <v>4232</v>
      </c>
      <c r="G1872" s="56">
        <v>46048</v>
      </c>
      <c r="H1872" s="56">
        <v>46047</v>
      </c>
      <c r="I1872" s="57">
        <v>-13</v>
      </c>
      <c r="J1872" t="s">
        <v>18</v>
      </c>
      <c r="K1872" t="s">
        <v>3465</v>
      </c>
      <c r="L1872" s="70">
        <v>100708400</v>
      </c>
      <c r="M1872" t="s">
        <v>4223</v>
      </c>
      <c r="N1872" s="56">
        <v>46017</v>
      </c>
      <c r="O1872" t="s">
        <v>3465</v>
      </c>
    </row>
    <row r="1873" spans="2:15">
      <c r="B1873">
        <v>101490</v>
      </c>
      <c r="C1873" t="s">
        <v>125</v>
      </c>
      <c r="D1873" t="s">
        <v>4234</v>
      </c>
      <c r="G1873" s="62">
        <v>46049</v>
      </c>
      <c r="H1873" s="62">
        <v>46045</v>
      </c>
      <c r="I1873">
        <v>4</v>
      </c>
      <c r="J1873" t="s">
        <v>18</v>
      </c>
      <c r="K1873" t="s">
        <v>4197</v>
      </c>
      <c r="L1873" s="67">
        <v>20244</v>
      </c>
      <c r="M1873" t="s">
        <v>4235</v>
      </c>
      <c r="N1873">
        <v>46045</v>
      </c>
      <c r="O1873" t="s">
        <v>4198</v>
      </c>
    </row>
    <row r="1874" spans="2:15">
      <c r="B1874">
        <v>101490</v>
      </c>
      <c r="C1874" t="s">
        <v>125</v>
      </c>
      <c r="D1874" t="s">
        <v>4234</v>
      </c>
      <c r="G1874" s="62">
        <v>46049</v>
      </c>
      <c r="H1874" s="62">
        <v>46045</v>
      </c>
      <c r="I1874">
        <v>4</v>
      </c>
      <c r="J1874" t="s">
        <v>18</v>
      </c>
      <c r="K1874" t="s">
        <v>4202</v>
      </c>
      <c r="L1874" s="67">
        <v>80800</v>
      </c>
      <c r="M1874" t="s">
        <v>4236</v>
      </c>
      <c r="N1874">
        <v>46045</v>
      </c>
      <c r="O1874" t="s">
        <v>4203</v>
      </c>
    </row>
    <row r="1875" spans="2:15">
      <c r="B1875">
        <v>101490</v>
      </c>
      <c r="C1875" t="s">
        <v>125</v>
      </c>
      <c r="D1875" t="s">
        <v>4234</v>
      </c>
      <c r="G1875" s="62">
        <v>46049</v>
      </c>
      <c r="H1875" s="62">
        <v>46045</v>
      </c>
      <c r="I1875">
        <v>4</v>
      </c>
      <c r="J1875" t="s">
        <v>18</v>
      </c>
      <c r="K1875" t="s">
        <v>4206</v>
      </c>
      <c r="L1875" s="67">
        <v>181090</v>
      </c>
      <c r="M1875" t="s">
        <v>4237</v>
      </c>
      <c r="N1875">
        <v>46045</v>
      </c>
      <c r="O1875" t="s">
        <v>4207</v>
      </c>
    </row>
    <row r="1876" spans="2:15">
      <c r="B1876">
        <v>101490</v>
      </c>
      <c r="C1876" t="s">
        <v>125</v>
      </c>
      <c r="D1876" t="s">
        <v>4234</v>
      </c>
      <c r="G1876" s="62">
        <v>46049</v>
      </c>
      <c r="H1876" s="62">
        <v>46045</v>
      </c>
      <c r="I1876">
        <v>4</v>
      </c>
      <c r="J1876" t="s">
        <v>18</v>
      </c>
      <c r="K1876" t="s">
        <v>4212</v>
      </c>
      <c r="L1876" s="67">
        <v>294120</v>
      </c>
      <c r="M1876" t="s">
        <v>4236</v>
      </c>
      <c r="N1876">
        <v>46045</v>
      </c>
      <c r="O1876" t="s">
        <v>4213</v>
      </c>
    </row>
    <row r="1877" spans="2:15">
      <c r="B1877">
        <v>100001</v>
      </c>
      <c r="C1877" t="s">
        <v>230</v>
      </c>
      <c r="D1877" t="s">
        <v>4238</v>
      </c>
      <c r="E1877" s="52" t="s">
        <v>16</v>
      </c>
      <c r="F1877" t="s">
        <v>2090</v>
      </c>
      <c r="G1877" s="62">
        <v>46049</v>
      </c>
      <c r="H1877" s="62">
        <v>46052</v>
      </c>
      <c r="I1877">
        <v>-3</v>
      </c>
      <c r="J1877" t="s">
        <v>18</v>
      </c>
      <c r="K1877" t="s">
        <v>4239</v>
      </c>
      <c r="L1877" s="67">
        <v>392302</v>
      </c>
      <c r="M1877" t="s">
        <v>4240</v>
      </c>
      <c r="N1877">
        <v>46022</v>
      </c>
      <c r="O1877" t="s">
        <v>4239</v>
      </c>
    </row>
    <row r="1878" spans="2:15">
      <c r="B1878">
        <v>100001</v>
      </c>
      <c r="C1878" t="s">
        <v>230</v>
      </c>
      <c r="D1878" t="s">
        <v>4241</v>
      </c>
      <c r="E1878" s="52" t="s">
        <v>16</v>
      </c>
      <c r="F1878" t="s">
        <v>2090</v>
      </c>
      <c r="G1878" s="62">
        <v>46049</v>
      </c>
      <c r="H1878" s="62">
        <v>46052</v>
      </c>
      <c r="I1878">
        <v>-3</v>
      </c>
      <c r="J1878" t="s">
        <v>18</v>
      </c>
      <c r="K1878" t="s">
        <v>1840</v>
      </c>
      <c r="L1878" s="67">
        <v>433101</v>
      </c>
      <c r="M1878" t="s">
        <v>4242</v>
      </c>
      <c r="N1878">
        <v>46022</v>
      </c>
      <c r="O1878" t="s">
        <v>1840</v>
      </c>
    </row>
    <row r="1879" spans="2:15">
      <c r="B1879">
        <v>101490</v>
      </c>
      <c r="C1879" t="s">
        <v>125</v>
      </c>
      <c r="D1879" t="s">
        <v>4234</v>
      </c>
      <c r="G1879" s="62">
        <v>46049</v>
      </c>
      <c r="H1879" s="62">
        <v>46045</v>
      </c>
      <c r="I1879">
        <v>4</v>
      </c>
      <c r="J1879" t="s">
        <v>18</v>
      </c>
      <c r="K1879" t="s">
        <v>4214</v>
      </c>
      <c r="L1879" s="67">
        <v>456840</v>
      </c>
      <c r="M1879" t="s">
        <v>4243</v>
      </c>
      <c r="N1879">
        <v>46045</v>
      </c>
      <c r="O1879" t="s">
        <v>4215</v>
      </c>
    </row>
    <row r="1880" spans="2:15">
      <c r="B1880">
        <v>101490</v>
      </c>
      <c r="C1880" t="s">
        <v>125</v>
      </c>
      <c r="D1880" t="s">
        <v>4234</v>
      </c>
      <c r="G1880" s="62">
        <v>46049</v>
      </c>
      <c r="H1880" s="62">
        <v>46045</v>
      </c>
      <c r="I1880">
        <v>4</v>
      </c>
      <c r="J1880" t="s">
        <v>18</v>
      </c>
      <c r="K1880" t="s">
        <v>4216</v>
      </c>
      <c r="L1880" s="67">
        <v>650544</v>
      </c>
      <c r="M1880" t="s">
        <v>4236</v>
      </c>
      <c r="N1880">
        <v>46045</v>
      </c>
      <c r="O1880" t="s">
        <v>4217</v>
      </c>
    </row>
    <row r="1881" spans="2:15">
      <c r="B1881">
        <v>101490</v>
      </c>
      <c r="C1881" t="s">
        <v>125</v>
      </c>
      <c r="D1881" t="s">
        <v>4234</v>
      </c>
      <c r="G1881" s="62">
        <v>46049</v>
      </c>
      <c r="H1881" s="62">
        <v>46045</v>
      </c>
      <c r="I1881">
        <v>4</v>
      </c>
      <c r="J1881" t="s">
        <v>18</v>
      </c>
      <c r="K1881" t="s">
        <v>4218</v>
      </c>
      <c r="L1881" s="67">
        <v>700634</v>
      </c>
      <c r="M1881" t="s">
        <v>4244</v>
      </c>
      <c r="N1881">
        <v>46045</v>
      </c>
      <c r="O1881" t="s">
        <v>4219</v>
      </c>
    </row>
    <row r="1882" spans="2:15">
      <c r="B1882">
        <v>100018</v>
      </c>
      <c r="C1882" t="s">
        <v>293</v>
      </c>
      <c r="D1882" t="s">
        <v>649</v>
      </c>
      <c r="E1882" t="s">
        <v>16</v>
      </c>
      <c r="F1882" t="s">
        <v>2090</v>
      </c>
      <c r="G1882" s="56">
        <v>46050</v>
      </c>
      <c r="H1882" s="56">
        <v>46052</v>
      </c>
      <c r="I1882" s="57">
        <v>-2</v>
      </c>
      <c r="J1882" t="s">
        <v>18</v>
      </c>
      <c r="K1882" t="s">
        <v>490</v>
      </c>
      <c r="L1882" s="70">
        <v>11620509</v>
      </c>
      <c r="M1882" t="s">
        <v>4245</v>
      </c>
      <c r="N1882" s="56">
        <v>46022</v>
      </c>
      <c r="O1882" t="s">
        <v>490</v>
      </c>
    </row>
    <row r="1883" spans="2:15">
      <c r="B1883">
        <v>100001</v>
      </c>
      <c r="C1883" t="s">
        <v>230</v>
      </c>
      <c r="D1883" t="s">
        <v>414</v>
      </c>
      <c r="E1883" t="s">
        <v>16</v>
      </c>
      <c r="F1883" t="s">
        <v>2090</v>
      </c>
      <c r="G1883" s="56">
        <v>46050</v>
      </c>
      <c r="H1883" s="56">
        <v>46052</v>
      </c>
      <c r="I1883" s="57">
        <v>-2</v>
      </c>
      <c r="J1883" t="s">
        <v>18</v>
      </c>
      <c r="K1883" t="s">
        <v>287</v>
      </c>
      <c r="L1883" s="70">
        <v>13674600</v>
      </c>
      <c r="M1883" t="s">
        <v>4223</v>
      </c>
      <c r="N1883" s="56">
        <v>46022</v>
      </c>
      <c r="O1883" t="s">
        <v>287</v>
      </c>
    </row>
    <row r="1884" spans="2:15">
      <c r="B1884">
        <v>100160</v>
      </c>
      <c r="C1884" t="s">
        <v>1401</v>
      </c>
      <c r="D1884" t="s">
        <v>559</v>
      </c>
      <c r="E1884" t="s">
        <v>117</v>
      </c>
      <c r="F1884" t="s">
        <v>4246</v>
      </c>
      <c r="G1884" s="56">
        <v>46050</v>
      </c>
      <c r="H1884" s="56">
        <v>46052</v>
      </c>
      <c r="I1884" s="57">
        <v>-2</v>
      </c>
      <c r="J1884" t="s">
        <v>18</v>
      </c>
      <c r="K1884" t="s">
        <v>602</v>
      </c>
      <c r="L1884" s="70">
        <v>19399100</v>
      </c>
      <c r="M1884" t="s">
        <v>4247</v>
      </c>
      <c r="N1884" s="56">
        <v>46022</v>
      </c>
      <c r="O1884" t="s">
        <v>602</v>
      </c>
    </row>
    <row r="1885" spans="2:15">
      <c r="B1885">
        <v>100031</v>
      </c>
      <c r="C1885" t="s">
        <v>321</v>
      </c>
      <c r="D1885" t="s">
        <v>4248</v>
      </c>
      <c r="E1885" s="52" t="s">
        <v>117</v>
      </c>
      <c r="F1885" t="s">
        <v>4249</v>
      </c>
      <c r="G1885" s="62">
        <v>46051</v>
      </c>
      <c r="H1885" s="62">
        <v>46052</v>
      </c>
      <c r="I1885">
        <v>-2</v>
      </c>
      <c r="J1885" t="s">
        <v>18</v>
      </c>
      <c r="K1885" t="s">
        <v>658</v>
      </c>
      <c r="L1885" s="67">
        <v>203239</v>
      </c>
      <c r="M1885" t="s">
        <v>4249</v>
      </c>
      <c r="N1885">
        <v>46022</v>
      </c>
      <c r="O1885" t="s">
        <v>658</v>
      </c>
    </row>
    <row r="1886" spans="2:15">
      <c r="B1886">
        <v>100031</v>
      </c>
      <c r="C1886" t="s">
        <v>321</v>
      </c>
      <c r="D1886" t="s">
        <v>556</v>
      </c>
      <c r="E1886" t="s">
        <v>117</v>
      </c>
      <c r="F1886" t="s">
        <v>4223</v>
      </c>
      <c r="G1886" s="56">
        <v>46051</v>
      </c>
      <c r="H1886" s="56">
        <v>46052</v>
      </c>
      <c r="I1886" s="57">
        <v>-2</v>
      </c>
      <c r="J1886" t="s">
        <v>18</v>
      </c>
      <c r="K1886" t="s">
        <v>3669</v>
      </c>
      <c r="L1886" s="70">
        <v>2792700</v>
      </c>
      <c r="M1886" t="s">
        <v>4223</v>
      </c>
      <c r="N1886" s="56">
        <v>46022</v>
      </c>
      <c r="O1886" t="s">
        <v>3669</v>
      </c>
    </row>
    <row r="1887" spans="2:15">
      <c r="B1887">
        <v>100126</v>
      </c>
      <c r="C1887" t="s">
        <v>103</v>
      </c>
      <c r="D1887" t="s">
        <v>4250</v>
      </c>
      <c r="E1887" s="52" t="s">
        <v>117</v>
      </c>
      <c r="G1887" s="62">
        <v>46051</v>
      </c>
      <c r="H1887" s="62">
        <v>46043</v>
      </c>
      <c r="I1887">
        <v>7</v>
      </c>
      <c r="J1887" t="s">
        <v>18</v>
      </c>
      <c r="K1887" t="s">
        <v>4220</v>
      </c>
      <c r="L1887" s="67">
        <v>7010498</v>
      </c>
      <c r="M1887" t="s">
        <v>4251</v>
      </c>
      <c r="N1887">
        <v>46043</v>
      </c>
      <c r="O1887" t="s">
        <v>3971</v>
      </c>
    </row>
    <row r="1888" spans="2:15">
      <c r="B1888">
        <v>101284</v>
      </c>
      <c r="C1888" t="s">
        <v>669</v>
      </c>
      <c r="D1888" t="s">
        <v>642</v>
      </c>
      <c r="E1888" s="52" t="s">
        <v>117</v>
      </c>
      <c r="F1888" t="s">
        <v>4252</v>
      </c>
      <c r="G1888" s="62">
        <v>46051</v>
      </c>
      <c r="H1888" s="62">
        <v>43972</v>
      </c>
      <c r="I1888">
        <v>2079</v>
      </c>
      <c r="J1888" t="s">
        <v>18</v>
      </c>
      <c r="K1888" t="s">
        <v>681</v>
      </c>
      <c r="L1888" s="67">
        <v>38062405</v>
      </c>
      <c r="M1888" t="s">
        <v>4253</v>
      </c>
      <c r="N1888">
        <v>43942</v>
      </c>
      <c r="O1888" t="s">
        <v>681</v>
      </c>
    </row>
    <row r="1889" spans="2:15">
      <c r="B1889">
        <v>100126</v>
      </c>
      <c r="C1889" t="s">
        <v>103</v>
      </c>
      <c r="D1889" t="s">
        <v>4254</v>
      </c>
      <c r="E1889" s="52" t="s">
        <v>117</v>
      </c>
      <c r="F1889" t="s">
        <v>4255</v>
      </c>
      <c r="G1889" s="62">
        <v>46051</v>
      </c>
      <c r="H1889" s="62">
        <v>45991</v>
      </c>
      <c r="I1889">
        <v>60</v>
      </c>
      <c r="J1889" t="s">
        <v>18</v>
      </c>
      <c r="K1889" t="s">
        <v>4256</v>
      </c>
      <c r="L1889" s="67">
        <v>57321066</v>
      </c>
      <c r="M1889" t="s">
        <v>4257</v>
      </c>
      <c r="N1889">
        <v>45961</v>
      </c>
      <c r="O1889" t="s">
        <v>4256</v>
      </c>
    </row>
    <row r="1890" spans="2:15">
      <c r="B1890">
        <v>101284</v>
      </c>
      <c r="C1890" t="s">
        <v>669</v>
      </c>
      <c r="D1890" t="s">
        <v>341</v>
      </c>
      <c r="E1890" s="52" t="s">
        <v>117</v>
      </c>
      <c r="F1890" t="s">
        <v>4258</v>
      </c>
      <c r="G1890" s="62">
        <v>46051</v>
      </c>
      <c r="H1890" s="62">
        <v>43580</v>
      </c>
      <c r="I1890">
        <v>2471</v>
      </c>
      <c r="J1890" t="s">
        <v>18</v>
      </c>
      <c r="K1890" t="s">
        <v>2415</v>
      </c>
      <c r="L1890" s="67">
        <v>61575661</v>
      </c>
      <c r="M1890" t="s">
        <v>4258</v>
      </c>
      <c r="N1890">
        <v>43550</v>
      </c>
      <c r="O1890" t="s">
        <v>2415</v>
      </c>
    </row>
    <row r="1891" spans="2:15">
      <c r="B1891">
        <v>100712</v>
      </c>
      <c r="C1891" t="s">
        <v>613</v>
      </c>
      <c r="D1891" t="s">
        <v>4259</v>
      </c>
      <c r="E1891" s="52" t="s">
        <v>117</v>
      </c>
      <c r="F1891" t="s">
        <v>4260</v>
      </c>
      <c r="G1891" s="62">
        <v>46051</v>
      </c>
      <c r="H1891" s="62">
        <v>46052</v>
      </c>
      <c r="I1891">
        <v>-1</v>
      </c>
      <c r="J1891" t="s">
        <v>18</v>
      </c>
      <c r="K1891" t="s">
        <v>1940</v>
      </c>
      <c r="L1891" s="67">
        <v>92774022</v>
      </c>
      <c r="M1891" t="s">
        <v>3661</v>
      </c>
      <c r="N1891">
        <v>46022</v>
      </c>
      <c r="O1891" t="s">
        <v>1940</v>
      </c>
    </row>
    <row r="1892" spans="2:15">
      <c r="B1892">
        <v>101284</v>
      </c>
      <c r="C1892" t="s">
        <v>669</v>
      </c>
      <c r="D1892" t="s">
        <v>450</v>
      </c>
      <c r="E1892" s="52" t="s">
        <v>117</v>
      </c>
      <c r="F1892" t="s">
        <v>3814</v>
      </c>
      <c r="G1892" s="62">
        <v>46051</v>
      </c>
      <c r="H1892" s="62">
        <v>43526</v>
      </c>
      <c r="I1892">
        <v>2525</v>
      </c>
      <c r="J1892" t="s">
        <v>18</v>
      </c>
      <c r="K1892" t="s">
        <v>1514</v>
      </c>
      <c r="L1892" s="67">
        <v>100361934</v>
      </c>
      <c r="M1892" t="s">
        <v>3814</v>
      </c>
      <c r="N1892">
        <v>43496</v>
      </c>
      <c r="O1892" t="s">
        <v>1514</v>
      </c>
    </row>
    <row r="1893" spans="2:15">
      <c r="B1893">
        <v>101284</v>
      </c>
      <c r="C1893" t="s">
        <v>669</v>
      </c>
      <c r="D1893" t="s">
        <v>337</v>
      </c>
      <c r="E1893" s="52" t="s">
        <v>16</v>
      </c>
      <c r="F1893" t="s">
        <v>2090</v>
      </c>
      <c r="G1893" s="62">
        <v>46052</v>
      </c>
      <c r="H1893" s="62">
        <v>46052</v>
      </c>
      <c r="I1893">
        <v>0</v>
      </c>
      <c r="J1893" t="s">
        <v>18</v>
      </c>
      <c r="K1893" t="s">
        <v>3174</v>
      </c>
      <c r="L1893" s="67">
        <v>348915</v>
      </c>
      <c r="M1893" t="s">
        <v>4261</v>
      </c>
      <c r="N1893">
        <v>46022</v>
      </c>
      <c r="O1893" t="s">
        <v>3174</v>
      </c>
    </row>
    <row r="1894" spans="2:15">
      <c r="B1894">
        <v>101973</v>
      </c>
      <c r="C1894" t="s">
        <v>4262</v>
      </c>
      <c r="D1894" t="s">
        <v>343</v>
      </c>
      <c r="E1894" s="52" t="s">
        <v>117</v>
      </c>
      <c r="F1894" t="s">
        <v>4263</v>
      </c>
      <c r="G1894" s="62">
        <v>46052</v>
      </c>
      <c r="H1894" s="62">
        <v>46052</v>
      </c>
      <c r="I1894">
        <v>-3</v>
      </c>
      <c r="J1894" t="s">
        <v>18</v>
      </c>
      <c r="K1894" t="s">
        <v>1347</v>
      </c>
      <c r="L1894" s="67">
        <v>468700</v>
      </c>
      <c r="M1894" t="s">
        <v>4264</v>
      </c>
      <c r="N1894">
        <v>46052</v>
      </c>
      <c r="O1894" t="s">
        <v>1347</v>
      </c>
    </row>
    <row r="1895" spans="2:15">
      <c r="B1895">
        <v>101284</v>
      </c>
      <c r="C1895" t="s">
        <v>669</v>
      </c>
      <c r="D1895" t="s">
        <v>366</v>
      </c>
      <c r="E1895" s="52" t="s">
        <v>16</v>
      </c>
      <c r="F1895" t="s">
        <v>2090</v>
      </c>
      <c r="G1895" s="62">
        <v>46052</v>
      </c>
      <c r="H1895" s="62">
        <v>46052</v>
      </c>
      <c r="I1895">
        <v>0</v>
      </c>
      <c r="J1895" t="s">
        <v>18</v>
      </c>
      <c r="K1895" t="s">
        <v>755</v>
      </c>
      <c r="L1895" s="67">
        <v>724930</v>
      </c>
      <c r="M1895" t="s">
        <v>4265</v>
      </c>
      <c r="N1895">
        <v>46022</v>
      </c>
      <c r="O1895" t="s">
        <v>755</v>
      </c>
    </row>
    <row r="1896" spans="2:15">
      <c r="B1896">
        <v>101284</v>
      </c>
      <c r="C1896" t="s">
        <v>669</v>
      </c>
      <c r="D1896" t="s">
        <v>355</v>
      </c>
      <c r="E1896" s="52" t="s">
        <v>16</v>
      </c>
      <c r="F1896" t="s">
        <v>2090</v>
      </c>
      <c r="G1896" s="62">
        <v>46052</v>
      </c>
      <c r="H1896" s="62">
        <v>46052</v>
      </c>
      <c r="I1896">
        <v>0</v>
      </c>
      <c r="J1896" t="s">
        <v>18</v>
      </c>
      <c r="K1896" t="s">
        <v>1481</v>
      </c>
      <c r="L1896" s="67">
        <v>917309</v>
      </c>
      <c r="M1896" t="s">
        <v>4266</v>
      </c>
      <c r="N1896">
        <v>46022</v>
      </c>
      <c r="O1896" t="s">
        <v>1481</v>
      </c>
    </row>
    <row r="1897" spans="2:15">
      <c r="B1897">
        <v>100003</v>
      </c>
      <c r="C1897" t="s">
        <v>333</v>
      </c>
      <c r="D1897" t="s">
        <v>347</v>
      </c>
      <c r="E1897" t="s">
        <v>117</v>
      </c>
      <c r="F1897" t="s">
        <v>4267</v>
      </c>
      <c r="G1897" s="56">
        <v>46052</v>
      </c>
      <c r="H1897" s="56">
        <v>46052</v>
      </c>
      <c r="I1897" s="57">
        <v>0</v>
      </c>
      <c r="J1897" t="s">
        <v>18</v>
      </c>
      <c r="K1897" t="s">
        <v>3971</v>
      </c>
      <c r="L1897" s="70">
        <v>2364700</v>
      </c>
      <c r="M1897" t="s">
        <v>4223</v>
      </c>
      <c r="N1897" s="56">
        <v>46022</v>
      </c>
      <c r="O1897" t="s">
        <v>3971</v>
      </c>
    </row>
    <row r="1898" spans="2:15">
      <c r="B1898">
        <v>100160</v>
      </c>
      <c r="C1898" t="s">
        <v>1401</v>
      </c>
      <c r="D1898" t="s">
        <v>488</v>
      </c>
      <c r="E1898" t="s">
        <v>117</v>
      </c>
      <c r="F1898" t="s">
        <v>4268</v>
      </c>
      <c r="G1898" s="56">
        <v>46052</v>
      </c>
      <c r="H1898" s="56">
        <v>46052</v>
      </c>
      <c r="I1898" s="57">
        <v>0</v>
      </c>
      <c r="J1898" t="s">
        <v>18</v>
      </c>
      <c r="K1898" t="s">
        <v>539</v>
      </c>
      <c r="L1898" s="70">
        <v>20233700</v>
      </c>
      <c r="M1898" t="s">
        <v>4269</v>
      </c>
      <c r="N1898" s="56">
        <v>46022</v>
      </c>
      <c r="O1898" t="s">
        <v>539</v>
      </c>
    </row>
    <row r="1899" spans="2:15">
      <c r="B1899">
        <v>101974</v>
      </c>
      <c r="C1899" t="s">
        <v>4270</v>
      </c>
      <c r="D1899" t="s">
        <v>351</v>
      </c>
      <c r="E1899" s="52" t="s">
        <v>117</v>
      </c>
      <c r="F1899" t="s">
        <v>4271</v>
      </c>
      <c r="G1899" s="62">
        <v>46053</v>
      </c>
      <c r="H1899" s="62">
        <v>46053</v>
      </c>
      <c r="I1899">
        <v>-3</v>
      </c>
      <c r="J1899" t="s">
        <v>18</v>
      </c>
      <c r="K1899" t="s">
        <v>1981</v>
      </c>
      <c r="L1899" s="67">
        <v>198380</v>
      </c>
      <c r="M1899" t="s">
        <v>4272</v>
      </c>
      <c r="N1899">
        <v>46053</v>
      </c>
      <c r="O1899" t="s">
        <v>1981</v>
      </c>
    </row>
    <row r="1900" spans="2:15">
      <c r="B1900">
        <v>101972</v>
      </c>
      <c r="C1900" t="s">
        <v>4273</v>
      </c>
      <c r="D1900" t="s">
        <v>590</v>
      </c>
      <c r="E1900" s="52" t="s">
        <v>117</v>
      </c>
      <c r="F1900" t="s">
        <v>4274</v>
      </c>
      <c r="G1900" s="62">
        <v>46053</v>
      </c>
      <c r="H1900" s="62">
        <v>46053</v>
      </c>
      <c r="I1900">
        <v>-5</v>
      </c>
      <c r="J1900" t="s">
        <v>18</v>
      </c>
      <c r="K1900" t="s">
        <v>1344</v>
      </c>
      <c r="L1900" s="67">
        <v>468700</v>
      </c>
      <c r="M1900" t="s">
        <v>4275</v>
      </c>
      <c r="N1900">
        <v>46053</v>
      </c>
      <c r="O1900" t="s">
        <v>1344</v>
      </c>
    </row>
    <row r="1901" spans="2:15">
      <c r="B1901">
        <v>101734</v>
      </c>
      <c r="C1901" t="s">
        <v>1266</v>
      </c>
      <c r="D1901" t="s">
        <v>470</v>
      </c>
      <c r="E1901" s="52" t="s">
        <v>117</v>
      </c>
      <c r="F1901" t="s">
        <v>4276</v>
      </c>
      <c r="G1901" s="62">
        <v>46053</v>
      </c>
      <c r="H1901" s="62">
        <v>46053</v>
      </c>
      <c r="I1901">
        <v>-15</v>
      </c>
      <c r="J1901" t="s">
        <v>18</v>
      </c>
      <c r="K1901" t="s">
        <v>1203</v>
      </c>
      <c r="L1901" s="67">
        <v>1406100</v>
      </c>
      <c r="M1901" t="s">
        <v>4277</v>
      </c>
      <c r="N1901">
        <v>46053</v>
      </c>
      <c r="O1901" t="s">
        <v>1203</v>
      </c>
    </row>
    <row r="1902" spans="2:15">
      <c r="B1902">
        <v>100137</v>
      </c>
      <c r="C1902" t="s">
        <v>33</v>
      </c>
      <c r="D1902" t="s">
        <v>359</v>
      </c>
      <c r="E1902" t="s">
        <v>35</v>
      </c>
      <c r="F1902" t="s">
        <v>36</v>
      </c>
      <c r="G1902" s="56">
        <v>46055</v>
      </c>
      <c r="H1902" s="56">
        <v>46045</v>
      </c>
      <c r="I1902" s="57">
        <v>10</v>
      </c>
      <c r="J1902" t="s">
        <v>18</v>
      </c>
      <c r="K1902" t="s">
        <v>248</v>
      </c>
      <c r="L1902" s="70">
        <v>12500000000</v>
      </c>
      <c r="M1902" t="s">
        <v>2654</v>
      </c>
      <c r="N1902" s="56">
        <v>46045</v>
      </c>
      <c r="O1902" t="s">
        <v>39</v>
      </c>
    </row>
    <row r="1903" spans="2:15">
      <c r="B1903">
        <v>100733</v>
      </c>
      <c r="C1903" t="s">
        <v>438</v>
      </c>
      <c r="D1903" t="s">
        <v>4278</v>
      </c>
      <c r="G1903" s="62">
        <v>46056</v>
      </c>
      <c r="H1903" s="62">
        <v>46045</v>
      </c>
      <c r="I1903">
        <v>11</v>
      </c>
      <c r="J1903" t="s">
        <v>18</v>
      </c>
      <c r="K1903" t="s">
        <v>4205</v>
      </c>
      <c r="L1903" s="67">
        <v>117128</v>
      </c>
      <c r="M1903" t="s">
        <v>4279</v>
      </c>
      <c r="N1903">
        <v>46045</v>
      </c>
      <c r="O1903" t="s">
        <v>2003</v>
      </c>
    </row>
    <row r="1904" spans="2:15">
      <c r="B1904">
        <v>100733</v>
      </c>
      <c r="C1904" t="s">
        <v>438</v>
      </c>
      <c r="D1904" t="s">
        <v>4278</v>
      </c>
      <c r="G1904" s="62">
        <v>46056</v>
      </c>
      <c r="H1904" s="62">
        <v>46045</v>
      </c>
      <c r="I1904">
        <v>11</v>
      </c>
      <c r="J1904" t="s">
        <v>18</v>
      </c>
      <c r="K1904" t="s">
        <v>4208</v>
      </c>
      <c r="L1904" s="67">
        <v>196560</v>
      </c>
      <c r="M1904" t="s">
        <v>4236</v>
      </c>
      <c r="N1904">
        <v>46045</v>
      </c>
      <c r="O1904" t="s">
        <v>4209</v>
      </c>
    </row>
    <row r="1905" spans="2:15">
      <c r="B1905">
        <v>100733</v>
      </c>
      <c r="C1905" t="s">
        <v>438</v>
      </c>
      <c r="D1905" t="s">
        <v>4278</v>
      </c>
      <c r="G1905" s="62">
        <v>46056</v>
      </c>
      <c r="H1905" s="62">
        <v>46045</v>
      </c>
      <c r="I1905">
        <v>11</v>
      </c>
      <c r="J1905" t="s">
        <v>18</v>
      </c>
      <c r="K1905" t="s">
        <v>4210</v>
      </c>
      <c r="L1905" s="67">
        <v>290300</v>
      </c>
      <c r="M1905" t="s">
        <v>4243</v>
      </c>
      <c r="N1905">
        <v>46045</v>
      </c>
      <c r="O1905" t="s">
        <v>4211</v>
      </c>
    </row>
    <row r="1906" spans="2:15">
      <c r="B1906">
        <v>100001</v>
      </c>
      <c r="C1906" t="s">
        <v>230</v>
      </c>
      <c r="D1906" t="s">
        <v>4280</v>
      </c>
      <c r="E1906"/>
      <c r="G1906" s="56">
        <v>46056</v>
      </c>
      <c r="H1906" s="56">
        <v>46052</v>
      </c>
      <c r="I1906" s="57">
        <v>4</v>
      </c>
      <c r="J1906" t="s">
        <v>18</v>
      </c>
      <c r="K1906" t="s">
        <v>414</v>
      </c>
      <c r="L1906" s="70">
        <v>1519400</v>
      </c>
      <c r="M1906" t="s">
        <v>4281</v>
      </c>
      <c r="N1906" s="56">
        <v>46022</v>
      </c>
      <c r="O1906" t="s">
        <v>287</v>
      </c>
    </row>
    <row r="1907" spans="2:15">
      <c r="B1907">
        <v>100733</v>
      </c>
      <c r="C1907" t="s">
        <v>438</v>
      </c>
      <c r="D1907" t="s">
        <v>4278</v>
      </c>
      <c r="G1907" s="62">
        <v>46056</v>
      </c>
      <c r="H1907" s="62">
        <v>46045</v>
      </c>
      <c r="I1907">
        <v>11</v>
      </c>
      <c r="J1907" t="s">
        <v>18</v>
      </c>
      <c r="K1907" t="s">
        <v>4221</v>
      </c>
      <c r="L1907" s="67">
        <v>4203210</v>
      </c>
      <c r="M1907" t="s">
        <v>4244</v>
      </c>
      <c r="N1907">
        <v>46045</v>
      </c>
      <c r="O1907" t="s">
        <v>135</v>
      </c>
    </row>
    <row r="1908" spans="2:15">
      <c r="B1908">
        <v>100146</v>
      </c>
      <c r="C1908" t="s">
        <v>25</v>
      </c>
      <c r="D1908" t="s">
        <v>485</v>
      </c>
      <c r="E1908" s="52" t="s">
        <v>16</v>
      </c>
      <c r="F1908" t="s">
        <v>2090</v>
      </c>
      <c r="G1908" s="62">
        <v>46057</v>
      </c>
      <c r="H1908" s="62">
        <v>46052</v>
      </c>
      <c r="I1908">
        <v>5</v>
      </c>
      <c r="J1908" t="s">
        <v>18</v>
      </c>
      <c r="K1908" t="s">
        <v>4282</v>
      </c>
      <c r="L1908" s="67">
        <v>3379950</v>
      </c>
      <c r="M1908" t="s">
        <v>28</v>
      </c>
      <c r="N1908">
        <v>46022</v>
      </c>
      <c r="O1908" t="s">
        <v>4282</v>
      </c>
    </row>
    <row r="1909" spans="2:15">
      <c r="B1909">
        <v>100146</v>
      </c>
      <c r="C1909" t="s">
        <v>25</v>
      </c>
      <c r="D1909" t="s">
        <v>492</v>
      </c>
      <c r="E1909" s="52" t="s">
        <v>16</v>
      </c>
      <c r="F1909" t="s">
        <v>2090</v>
      </c>
      <c r="G1909" s="62">
        <v>46057</v>
      </c>
      <c r="H1909" s="62">
        <v>46052</v>
      </c>
      <c r="I1909">
        <v>5</v>
      </c>
      <c r="J1909" t="s">
        <v>18</v>
      </c>
      <c r="K1909" t="s">
        <v>908</v>
      </c>
      <c r="L1909" s="67">
        <v>18534447</v>
      </c>
      <c r="M1909" t="s">
        <v>3191</v>
      </c>
      <c r="N1909">
        <v>46022</v>
      </c>
      <c r="O1909" t="s">
        <v>908</v>
      </c>
    </row>
    <row r="1910" spans="2:15">
      <c r="B1910">
        <v>101118</v>
      </c>
      <c r="C1910" t="s">
        <v>652</v>
      </c>
      <c r="D1910" t="s">
        <v>561</v>
      </c>
      <c r="E1910" s="52" t="s">
        <v>16</v>
      </c>
      <c r="F1910" t="s">
        <v>2090</v>
      </c>
      <c r="G1910" s="62">
        <v>46057</v>
      </c>
      <c r="H1910" s="62">
        <v>46052</v>
      </c>
      <c r="I1910">
        <v>5</v>
      </c>
      <c r="J1910" t="s">
        <v>18</v>
      </c>
      <c r="K1910" t="s">
        <v>4283</v>
      </c>
      <c r="L1910" s="67">
        <v>92891871</v>
      </c>
      <c r="M1910" t="s">
        <v>2200</v>
      </c>
      <c r="N1910">
        <v>46022</v>
      </c>
      <c r="O1910" t="s">
        <v>4283</v>
      </c>
    </row>
    <row r="1911" spans="2:15">
      <c r="B1911">
        <v>101985</v>
      </c>
      <c r="C1911" t="s">
        <v>4284</v>
      </c>
      <c r="D1911" t="s">
        <v>363</v>
      </c>
      <c r="E1911" s="52" t="s">
        <v>4285</v>
      </c>
      <c r="F1911" t="s">
        <v>4286</v>
      </c>
      <c r="G1911" s="62">
        <v>46058</v>
      </c>
      <c r="H1911" s="62">
        <v>46058</v>
      </c>
      <c r="I1911">
        <v>-3</v>
      </c>
      <c r="J1911" t="s">
        <v>4287</v>
      </c>
      <c r="K1911" t="s">
        <v>782</v>
      </c>
      <c r="L1911" s="67">
        <v>32.85</v>
      </c>
      <c r="M1911" t="s">
        <v>4288</v>
      </c>
      <c r="N1911">
        <v>46058</v>
      </c>
      <c r="O1911" t="s">
        <v>782</v>
      </c>
    </row>
    <row r="1912" spans="2:15">
      <c r="B1912">
        <v>101284</v>
      </c>
      <c r="C1912" t="s">
        <v>669</v>
      </c>
      <c r="D1912" t="s">
        <v>375</v>
      </c>
      <c r="E1912" s="52" t="s">
        <v>16</v>
      </c>
      <c r="F1912" t="s">
        <v>2090</v>
      </c>
      <c r="G1912" s="62">
        <v>46059</v>
      </c>
      <c r="H1912" s="62">
        <v>46052</v>
      </c>
      <c r="I1912">
        <v>7</v>
      </c>
      <c r="J1912" t="s">
        <v>18</v>
      </c>
      <c r="K1912" t="s">
        <v>1489</v>
      </c>
      <c r="L1912" s="67">
        <v>6710907</v>
      </c>
      <c r="M1912" t="s">
        <v>4289</v>
      </c>
      <c r="N1912">
        <v>46022</v>
      </c>
      <c r="O1912" t="s">
        <v>1489</v>
      </c>
    </row>
    <row r="1913" spans="2:15">
      <c r="B1913">
        <v>101284</v>
      </c>
      <c r="C1913" t="s">
        <v>669</v>
      </c>
      <c r="D1913" t="s">
        <v>4290</v>
      </c>
      <c r="E1913" s="52" t="s">
        <v>16</v>
      </c>
      <c r="F1913" t="s">
        <v>2090</v>
      </c>
      <c r="G1913" s="62">
        <v>46059</v>
      </c>
      <c r="H1913" s="62">
        <v>46052</v>
      </c>
      <c r="I1913">
        <v>7</v>
      </c>
      <c r="J1913" t="s">
        <v>18</v>
      </c>
      <c r="K1913" t="s">
        <v>655</v>
      </c>
      <c r="L1913" s="67">
        <v>17565553</v>
      </c>
      <c r="M1913" t="s">
        <v>4291</v>
      </c>
      <c r="N1913">
        <v>46022</v>
      </c>
      <c r="O1913" t="s">
        <v>655</v>
      </c>
    </row>
    <row r="1914" spans="2:15">
      <c r="B1914">
        <v>101917</v>
      </c>
      <c r="C1914" t="s">
        <v>2758</v>
      </c>
      <c r="D1914" t="s">
        <v>4292</v>
      </c>
      <c r="E1914" s="52" t="s">
        <v>16</v>
      </c>
      <c r="F1914" t="s">
        <v>2090</v>
      </c>
      <c r="G1914" s="62">
        <v>46059</v>
      </c>
      <c r="H1914" s="62">
        <v>46052</v>
      </c>
      <c r="I1914">
        <v>7</v>
      </c>
      <c r="J1914" t="s">
        <v>18</v>
      </c>
      <c r="K1914" t="s">
        <v>4293</v>
      </c>
      <c r="L1914" s="67">
        <v>66429948</v>
      </c>
      <c r="M1914" t="s">
        <v>4294</v>
      </c>
      <c r="N1914">
        <v>46022</v>
      </c>
      <c r="O1914" t="s">
        <v>4293</v>
      </c>
    </row>
    <row r="1915" spans="2:15">
      <c r="B1915">
        <v>100001</v>
      </c>
      <c r="C1915" t="s">
        <v>230</v>
      </c>
      <c r="D1915" t="s">
        <v>379</v>
      </c>
      <c r="E1915" t="s">
        <v>117</v>
      </c>
      <c r="F1915" t="s">
        <v>4295</v>
      </c>
      <c r="G1915" s="56">
        <v>46062</v>
      </c>
      <c r="H1915" s="56">
        <v>46052</v>
      </c>
      <c r="I1915" s="57">
        <v>10</v>
      </c>
      <c r="J1915" t="s">
        <v>18</v>
      </c>
      <c r="K1915" t="s">
        <v>3138</v>
      </c>
      <c r="L1915" s="70">
        <v>7689061</v>
      </c>
      <c r="M1915" t="s">
        <v>4296</v>
      </c>
      <c r="N1915" s="56">
        <v>46022</v>
      </c>
      <c r="O1915" t="s">
        <v>3138</v>
      </c>
    </row>
    <row r="1916" spans="2:15">
      <c r="B1916">
        <v>100069</v>
      </c>
      <c r="C1916" t="s">
        <v>115</v>
      </c>
      <c r="D1916" t="s">
        <v>4297</v>
      </c>
      <c r="E1916" s="52" t="s">
        <v>117</v>
      </c>
      <c r="F1916" t="s">
        <v>4298</v>
      </c>
      <c r="G1916" s="62">
        <v>46063</v>
      </c>
      <c r="H1916" s="62">
        <v>45930</v>
      </c>
      <c r="I1916">
        <v>129</v>
      </c>
      <c r="J1916" t="s">
        <v>18</v>
      </c>
      <c r="K1916" t="s">
        <v>3846</v>
      </c>
      <c r="L1916" s="67">
        <v>579560</v>
      </c>
      <c r="M1916" t="s">
        <v>4299</v>
      </c>
      <c r="N1916">
        <v>45900</v>
      </c>
      <c r="O1916" t="s">
        <v>3846</v>
      </c>
    </row>
    <row r="1917" spans="2:15">
      <c r="B1917">
        <v>101490</v>
      </c>
      <c r="C1917" t="s">
        <v>125</v>
      </c>
      <c r="D1917" t="s">
        <v>4300</v>
      </c>
      <c r="E1917" s="52" t="s">
        <v>16</v>
      </c>
      <c r="F1917" t="s">
        <v>2090</v>
      </c>
      <c r="G1917" s="62">
        <v>46063</v>
      </c>
      <c r="H1917" s="62">
        <v>46083</v>
      </c>
      <c r="I1917">
        <v>-20</v>
      </c>
      <c r="J1917" t="s">
        <v>18</v>
      </c>
      <c r="K1917" t="s">
        <v>766</v>
      </c>
      <c r="L1917" s="67">
        <v>2236353</v>
      </c>
      <c r="M1917" t="s">
        <v>128</v>
      </c>
      <c r="N1917">
        <v>46053</v>
      </c>
      <c r="O1917" t="s">
        <v>766</v>
      </c>
    </row>
    <row r="1918" spans="2:15">
      <c r="B1918">
        <v>100069</v>
      </c>
      <c r="C1918" t="s">
        <v>115</v>
      </c>
      <c r="D1918" t="s">
        <v>4297</v>
      </c>
      <c r="E1918" s="52" t="s">
        <v>117</v>
      </c>
      <c r="F1918" t="s">
        <v>4298</v>
      </c>
      <c r="G1918" s="62">
        <v>46063</v>
      </c>
      <c r="H1918" s="62">
        <v>45930</v>
      </c>
      <c r="I1918">
        <v>129</v>
      </c>
      <c r="J1918" t="s">
        <v>18</v>
      </c>
      <c r="K1918" t="s">
        <v>4301</v>
      </c>
      <c r="L1918" s="67">
        <v>2859095</v>
      </c>
      <c r="M1918" t="s">
        <v>4302</v>
      </c>
      <c r="N1918">
        <v>45900</v>
      </c>
      <c r="O1918" t="s">
        <v>4301</v>
      </c>
    </row>
    <row r="1919" spans="2:15">
      <c r="B1919">
        <v>100672</v>
      </c>
      <c r="C1919" t="s">
        <v>144</v>
      </c>
      <c r="D1919" t="s">
        <v>4303</v>
      </c>
      <c r="E1919" s="52" t="s">
        <v>117</v>
      </c>
      <c r="G1919" s="62">
        <v>46063</v>
      </c>
      <c r="H1919" s="62">
        <v>46022</v>
      </c>
      <c r="I1919">
        <v>37</v>
      </c>
      <c r="J1919" t="s">
        <v>18</v>
      </c>
      <c r="K1919" t="s">
        <v>3946</v>
      </c>
      <c r="L1919" s="67">
        <v>5000000</v>
      </c>
      <c r="M1919" t="s">
        <v>3577</v>
      </c>
      <c r="N1919">
        <v>46022</v>
      </c>
      <c r="O1919" t="s">
        <v>1911</v>
      </c>
    </row>
    <row r="1920" spans="2:15">
      <c r="B1920">
        <v>101490</v>
      </c>
      <c r="C1920" t="s">
        <v>125</v>
      </c>
      <c r="D1920" t="s">
        <v>4304</v>
      </c>
      <c r="E1920" s="52" t="s">
        <v>16</v>
      </c>
      <c r="F1920" t="s">
        <v>2090</v>
      </c>
      <c r="G1920" s="62">
        <v>46063</v>
      </c>
      <c r="H1920" s="62">
        <v>46083</v>
      </c>
      <c r="I1920">
        <v>-20</v>
      </c>
      <c r="J1920" t="s">
        <v>18</v>
      </c>
      <c r="K1920" t="s">
        <v>1782</v>
      </c>
      <c r="L1920" s="67">
        <v>5333370</v>
      </c>
      <c r="M1920" t="s">
        <v>2227</v>
      </c>
      <c r="N1920">
        <v>46053</v>
      </c>
      <c r="O1920" t="s">
        <v>1782</v>
      </c>
    </row>
    <row r="1921" spans="2:15">
      <c r="B1921">
        <v>101490</v>
      </c>
      <c r="C1921" t="s">
        <v>125</v>
      </c>
      <c r="D1921" t="s">
        <v>4305</v>
      </c>
      <c r="E1921" s="52" t="s">
        <v>16</v>
      </c>
      <c r="F1921" t="s">
        <v>2090</v>
      </c>
      <c r="G1921" s="62">
        <v>46063</v>
      </c>
      <c r="H1921" s="62">
        <v>46083</v>
      </c>
      <c r="I1921">
        <v>-20</v>
      </c>
      <c r="J1921" t="s">
        <v>18</v>
      </c>
      <c r="K1921" t="s">
        <v>782</v>
      </c>
      <c r="L1921" s="67">
        <v>8052103</v>
      </c>
      <c r="M1921" t="s">
        <v>2229</v>
      </c>
      <c r="N1921">
        <v>46053</v>
      </c>
      <c r="O1921" t="s">
        <v>782</v>
      </c>
    </row>
    <row r="1922" spans="2:15">
      <c r="B1922">
        <v>101490</v>
      </c>
      <c r="C1922" t="s">
        <v>125</v>
      </c>
      <c r="D1922" t="s">
        <v>4306</v>
      </c>
      <c r="E1922" s="52" t="s">
        <v>16</v>
      </c>
      <c r="F1922" t="s">
        <v>2090</v>
      </c>
      <c r="G1922" s="62">
        <v>46063</v>
      </c>
      <c r="H1922" s="62">
        <v>46083</v>
      </c>
      <c r="I1922">
        <v>-20</v>
      </c>
      <c r="J1922" t="s">
        <v>18</v>
      </c>
      <c r="K1922" t="s">
        <v>768</v>
      </c>
      <c r="L1922" s="67">
        <v>8658960</v>
      </c>
      <c r="M1922" t="s">
        <v>2225</v>
      </c>
      <c r="N1922">
        <v>46053</v>
      </c>
      <c r="O1922" t="s">
        <v>768</v>
      </c>
    </row>
    <row r="1923" spans="2:15">
      <c r="B1923">
        <v>100147</v>
      </c>
      <c r="C1923" t="s">
        <v>159</v>
      </c>
      <c r="D1923" t="s">
        <v>4307</v>
      </c>
      <c r="E1923" s="52" t="s">
        <v>117</v>
      </c>
      <c r="F1923" t="s">
        <v>4308</v>
      </c>
      <c r="G1923" s="62">
        <v>46063</v>
      </c>
      <c r="H1923" s="62">
        <v>46052</v>
      </c>
      <c r="I1923">
        <v>7</v>
      </c>
      <c r="J1923" t="s">
        <v>18</v>
      </c>
      <c r="K1923" t="s">
        <v>4309</v>
      </c>
      <c r="L1923" s="67">
        <v>10309002</v>
      </c>
      <c r="M1923" t="s">
        <v>163</v>
      </c>
      <c r="N1923">
        <v>46022</v>
      </c>
      <c r="O1923" t="s">
        <v>4309</v>
      </c>
    </row>
    <row r="1924" spans="2:15">
      <c r="B1924">
        <v>101284</v>
      </c>
      <c r="C1924" t="s">
        <v>669</v>
      </c>
      <c r="D1924" t="s">
        <v>381</v>
      </c>
      <c r="E1924" s="52" t="s">
        <v>117</v>
      </c>
      <c r="F1924" t="s">
        <v>4310</v>
      </c>
      <c r="G1924" s="62">
        <v>46063</v>
      </c>
      <c r="H1924" s="62">
        <v>45899</v>
      </c>
      <c r="I1924">
        <v>153</v>
      </c>
      <c r="J1924" t="s">
        <v>18</v>
      </c>
      <c r="K1924" t="s">
        <v>2105</v>
      </c>
      <c r="L1924" s="67">
        <v>18507341</v>
      </c>
      <c r="M1924" t="s">
        <v>4310</v>
      </c>
      <c r="N1924">
        <v>45869</v>
      </c>
      <c r="O1924" t="s">
        <v>2105</v>
      </c>
    </row>
    <row r="1925" spans="2:15">
      <c r="B1925">
        <v>100147</v>
      </c>
      <c r="C1925" t="s">
        <v>159</v>
      </c>
      <c r="D1925" t="s">
        <v>4307</v>
      </c>
      <c r="E1925" s="52" t="s">
        <v>117</v>
      </c>
      <c r="F1925" t="s">
        <v>4308</v>
      </c>
      <c r="G1925" s="62">
        <v>46063</v>
      </c>
      <c r="H1925" s="62">
        <v>46052</v>
      </c>
      <c r="I1925">
        <v>7</v>
      </c>
      <c r="J1925" t="s">
        <v>18</v>
      </c>
      <c r="K1925" t="s">
        <v>4311</v>
      </c>
      <c r="L1925" s="67">
        <v>24035154</v>
      </c>
      <c r="M1925" t="s">
        <v>4312</v>
      </c>
      <c r="N1925">
        <v>46022</v>
      </c>
      <c r="O1925" t="s">
        <v>4311</v>
      </c>
    </row>
    <row r="1926" spans="2:15">
      <c r="B1926">
        <v>101490</v>
      </c>
      <c r="C1926" t="s">
        <v>125</v>
      </c>
      <c r="D1926" t="s">
        <v>4313</v>
      </c>
      <c r="E1926" s="52" t="s">
        <v>16</v>
      </c>
      <c r="F1926" t="s">
        <v>2090</v>
      </c>
      <c r="G1926" s="62">
        <v>46063</v>
      </c>
      <c r="H1926" s="62">
        <v>46083</v>
      </c>
      <c r="I1926">
        <v>-20</v>
      </c>
      <c r="J1926" t="s">
        <v>18</v>
      </c>
      <c r="K1926" t="s">
        <v>760</v>
      </c>
      <c r="L1926" s="67">
        <v>30524796</v>
      </c>
      <c r="M1926" t="s">
        <v>2231</v>
      </c>
      <c r="N1926">
        <v>46053</v>
      </c>
      <c r="O1926" t="s">
        <v>760</v>
      </c>
    </row>
    <row r="1927" spans="2:15">
      <c r="B1927">
        <v>101834</v>
      </c>
      <c r="C1927" t="s">
        <v>1090</v>
      </c>
      <c r="D1927" t="s">
        <v>4314</v>
      </c>
      <c r="E1927" s="52" t="s">
        <v>117</v>
      </c>
      <c r="F1927" t="s">
        <v>4315</v>
      </c>
      <c r="G1927" s="62">
        <v>46063</v>
      </c>
      <c r="H1927" s="62">
        <v>45838</v>
      </c>
      <c r="I1927">
        <v>225</v>
      </c>
      <c r="J1927" t="s">
        <v>18</v>
      </c>
      <c r="K1927" t="s">
        <v>2508</v>
      </c>
      <c r="L1927" s="67">
        <v>40066656</v>
      </c>
      <c r="M1927" t="s">
        <v>4316</v>
      </c>
      <c r="N1927">
        <v>45808</v>
      </c>
      <c r="O1927" t="s">
        <v>2508</v>
      </c>
    </row>
    <row r="1928" spans="2:15">
      <c r="B1928">
        <v>101490</v>
      </c>
      <c r="C1928" t="s">
        <v>125</v>
      </c>
      <c r="D1928" t="s">
        <v>4317</v>
      </c>
      <c r="E1928" s="52" t="s">
        <v>16</v>
      </c>
      <c r="F1928" t="s">
        <v>2090</v>
      </c>
      <c r="G1928" s="62">
        <v>46063</v>
      </c>
      <c r="H1928" s="62">
        <v>46083</v>
      </c>
      <c r="I1928">
        <v>-20</v>
      </c>
      <c r="J1928" t="s">
        <v>18</v>
      </c>
      <c r="K1928" t="s">
        <v>747</v>
      </c>
      <c r="L1928" s="67">
        <v>50471360</v>
      </c>
      <c r="M1928" t="s">
        <v>2230</v>
      </c>
      <c r="N1928">
        <v>46053</v>
      </c>
      <c r="O1928" t="s">
        <v>747</v>
      </c>
    </row>
    <row r="1929" spans="2:15">
      <c r="B1929">
        <v>101490</v>
      </c>
      <c r="C1929" t="s">
        <v>125</v>
      </c>
      <c r="D1929" t="s">
        <v>4318</v>
      </c>
      <c r="E1929" s="52" t="s">
        <v>16</v>
      </c>
      <c r="F1929" t="s">
        <v>2090</v>
      </c>
      <c r="G1929" s="62">
        <v>46063</v>
      </c>
      <c r="H1929" s="62">
        <v>46083</v>
      </c>
      <c r="I1929">
        <v>-20</v>
      </c>
      <c r="J1929" t="s">
        <v>18</v>
      </c>
      <c r="K1929" t="s">
        <v>850</v>
      </c>
      <c r="L1929" s="67">
        <v>54387839</v>
      </c>
      <c r="M1929" t="s">
        <v>3361</v>
      </c>
      <c r="N1929">
        <v>46053</v>
      </c>
      <c r="O1929" t="s">
        <v>850</v>
      </c>
    </row>
    <row r="1930" spans="2:15">
      <c r="B1930">
        <v>101903</v>
      </c>
      <c r="C1930" t="s">
        <v>1311</v>
      </c>
      <c r="D1930" t="s">
        <v>4319</v>
      </c>
      <c r="E1930" s="52" t="s">
        <v>117</v>
      </c>
      <c r="F1930" t="s">
        <v>4320</v>
      </c>
      <c r="G1930" s="62">
        <v>46064</v>
      </c>
      <c r="H1930" s="62">
        <v>46063</v>
      </c>
      <c r="I1930">
        <v>-8</v>
      </c>
      <c r="J1930" t="s">
        <v>18</v>
      </c>
      <c r="K1930" t="s">
        <v>1584</v>
      </c>
      <c r="L1930" s="67">
        <v>2000000</v>
      </c>
      <c r="M1930" t="s">
        <v>4321</v>
      </c>
      <c r="N1930">
        <v>46063</v>
      </c>
      <c r="O1930" t="s">
        <v>1584</v>
      </c>
    </row>
    <row r="1931" spans="2:15">
      <c r="B1931">
        <v>101975</v>
      </c>
      <c r="C1931" t="s">
        <v>4322</v>
      </c>
      <c r="D1931" t="s">
        <v>4323</v>
      </c>
      <c r="E1931" s="52" t="s">
        <v>117</v>
      </c>
      <c r="F1931" t="s">
        <v>4324</v>
      </c>
      <c r="G1931" s="62">
        <v>46064</v>
      </c>
      <c r="H1931" s="62">
        <v>46063</v>
      </c>
      <c r="I1931">
        <v>-8</v>
      </c>
      <c r="J1931" t="s">
        <v>18</v>
      </c>
      <c r="K1931" t="s">
        <v>1042</v>
      </c>
      <c r="L1931" s="67">
        <v>2000000</v>
      </c>
      <c r="M1931" t="s">
        <v>4321</v>
      </c>
      <c r="N1931">
        <v>46063</v>
      </c>
      <c r="O1931" t="s">
        <v>1042</v>
      </c>
    </row>
    <row r="1932" spans="2:15">
      <c r="B1932">
        <v>101976</v>
      </c>
      <c r="C1932" t="s">
        <v>4325</v>
      </c>
      <c r="D1932" t="s">
        <v>4326</v>
      </c>
      <c r="E1932" s="52" t="s">
        <v>117</v>
      </c>
      <c r="F1932" t="s">
        <v>4327</v>
      </c>
      <c r="G1932" s="62">
        <v>46064</v>
      </c>
      <c r="H1932" s="62">
        <v>46063</v>
      </c>
      <c r="I1932">
        <v>-8</v>
      </c>
      <c r="J1932" t="s">
        <v>18</v>
      </c>
      <c r="K1932" t="s">
        <v>3046</v>
      </c>
      <c r="L1932" s="67">
        <v>2000000</v>
      </c>
      <c r="M1932" t="s">
        <v>4321</v>
      </c>
      <c r="N1932">
        <v>46063</v>
      </c>
      <c r="O1932" t="s">
        <v>3046</v>
      </c>
    </row>
    <row r="1933" spans="2:15">
      <c r="B1933">
        <v>101977</v>
      </c>
      <c r="C1933" t="s">
        <v>4328</v>
      </c>
      <c r="D1933" t="s">
        <v>4329</v>
      </c>
      <c r="E1933" s="52" t="s">
        <v>117</v>
      </c>
      <c r="F1933" t="s">
        <v>4330</v>
      </c>
      <c r="G1933" s="62">
        <v>46064</v>
      </c>
      <c r="H1933" s="62">
        <v>46063</v>
      </c>
      <c r="I1933">
        <v>-8</v>
      </c>
      <c r="J1933" t="s">
        <v>18</v>
      </c>
      <c r="K1933" t="s">
        <v>3788</v>
      </c>
      <c r="L1933" s="67">
        <v>2000000</v>
      </c>
      <c r="M1933" t="s">
        <v>4321</v>
      </c>
      <c r="N1933">
        <v>46063</v>
      </c>
      <c r="O1933" t="s">
        <v>3788</v>
      </c>
    </row>
    <row r="1934" spans="2:15">
      <c r="B1934">
        <v>101978</v>
      </c>
      <c r="C1934" t="s">
        <v>4331</v>
      </c>
      <c r="D1934" t="s">
        <v>4332</v>
      </c>
      <c r="E1934" s="52" t="s">
        <v>117</v>
      </c>
      <c r="F1934" t="s">
        <v>4333</v>
      </c>
      <c r="G1934" s="62">
        <v>46064</v>
      </c>
      <c r="H1934" s="62">
        <v>46063</v>
      </c>
      <c r="I1934">
        <v>-8</v>
      </c>
      <c r="J1934" t="s">
        <v>18</v>
      </c>
      <c r="K1934" t="s">
        <v>888</v>
      </c>
      <c r="L1934" s="67">
        <v>2000000</v>
      </c>
      <c r="M1934" t="s">
        <v>4321</v>
      </c>
      <c r="N1934">
        <v>46063</v>
      </c>
      <c r="O1934" t="s">
        <v>888</v>
      </c>
    </row>
    <row r="1935" spans="2:15">
      <c r="B1935">
        <v>101979</v>
      </c>
      <c r="C1935" t="s">
        <v>4334</v>
      </c>
      <c r="D1935" t="s">
        <v>4335</v>
      </c>
      <c r="E1935" s="52" t="s">
        <v>117</v>
      </c>
      <c r="F1935" t="s">
        <v>4336</v>
      </c>
      <c r="G1935" s="62">
        <v>46064</v>
      </c>
      <c r="H1935" s="62">
        <v>46063</v>
      </c>
      <c r="I1935">
        <v>-8</v>
      </c>
      <c r="J1935" t="s">
        <v>18</v>
      </c>
      <c r="K1935" t="s">
        <v>891</v>
      </c>
      <c r="L1935" s="67">
        <v>2000000</v>
      </c>
      <c r="M1935" t="s">
        <v>4321</v>
      </c>
      <c r="N1935">
        <v>46063</v>
      </c>
      <c r="O1935" t="s">
        <v>891</v>
      </c>
    </row>
    <row r="1936" spans="2:15">
      <c r="B1936">
        <v>101980</v>
      </c>
      <c r="C1936" t="s">
        <v>4337</v>
      </c>
      <c r="D1936" t="s">
        <v>4338</v>
      </c>
      <c r="E1936" s="52" t="s">
        <v>117</v>
      </c>
      <c r="F1936" t="s">
        <v>4339</v>
      </c>
      <c r="G1936" s="62">
        <v>46064</v>
      </c>
      <c r="H1936" s="62">
        <v>46063</v>
      </c>
      <c r="I1936">
        <v>-8</v>
      </c>
      <c r="J1936" t="s">
        <v>18</v>
      </c>
      <c r="K1936" t="s">
        <v>493</v>
      </c>
      <c r="L1936" s="67">
        <v>2000000</v>
      </c>
      <c r="M1936" t="s">
        <v>4321</v>
      </c>
      <c r="N1936">
        <v>46063</v>
      </c>
      <c r="O1936" t="s">
        <v>493</v>
      </c>
    </row>
    <row r="1937" spans="2:15">
      <c r="B1937">
        <v>101981</v>
      </c>
      <c r="C1937" t="s">
        <v>4340</v>
      </c>
      <c r="D1937" t="s">
        <v>4341</v>
      </c>
      <c r="E1937" s="52" t="s">
        <v>117</v>
      </c>
      <c r="F1937" t="s">
        <v>4342</v>
      </c>
      <c r="G1937" s="62">
        <v>46064</v>
      </c>
      <c r="H1937" s="62">
        <v>46063</v>
      </c>
      <c r="I1937">
        <v>-8</v>
      </c>
      <c r="J1937" t="s">
        <v>18</v>
      </c>
      <c r="K1937" t="s">
        <v>898</v>
      </c>
      <c r="L1937" s="67">
        <v>2000000</v>
      </c>
      <c r="M1937" t="s">
        <v>4321</v>
      </c>
      <c r="N1937">
        <v>46063</v>
      </c>
      <c r="O1937" t="s">
        <v>898</v>
      </c>
    </row>
    <row r="1938" spans="2:15">
      <c r="B1938">
        <v>101982</v>
      </c>
      <c r="C1938" t="s">
        <v>4343</v>
      </c>
      <c r="D1938" t="s">
        <v>4344</v>
      </c>
      <c r="E1938" s="52" t="s">
        <v>117</v>
      </c>
      <c r="F1938" t="s">
        <v>4345</v>
      </c>
      <c r="G1938" s="62">
        <v>46064</v>
      </c>
      <c r="H1938" s="62">
        <v>46063</v>
      </c>
      <c r="I1938">
        <v>-8</v>
      </c>
      <c r="J1938" t="s">
        <v>18</v>
      </c>
      <c r="K1938" t="s">
        <v>902</v>
      </c>
      <c r="L1938" s="67">
        <v>2000000</v>
      </c>
      <c r="M1938" t="s">
        <v>4321</v>
      </c>
      <c r="N1938">
        <v>46063</v>
      </c>
      <c r="O1938" t="s">
        <v>902</v>
      </c>
    </row>
    <row r="1939" spans="2:15">
      <c r="B1939">
        <v>101983</v>
      </c>
      <c r="C1939" t="s">
        <v>4346</v>
      </c>
      <c r="D1939" t="s">
        <v>4347</v>
      </c>
      <c r="E1939" s="52" t="s">
        <v>117</v>
      </c>
      <c r="F1939" t="s">
        <v>4348</v>
      </c>
      <c r="G1939" s="62">
        <v>46064</v>
      </c>
      <c r="H1939" s="62">
        <v>46063</v>
      </c>
      <c r="I1939">
        <v>-8</v>
      </c>
      <c r="J1939" t="s">
        <v>18</v>
      </c>
      <c r="K1939" t="s">
        <v>884</v>
      </c>
      <c r="L1939" s="67">
        <v>2000000</v>
      </c>
      <c r="M1939" t="s">
        <v>4321</v>
      </c>
      <c r="N1939">
        <v>46063</v>
      </c>
      <c r="O1939" t="s">
        <v>884</v>
      </c>
    </row>
    <row r="1940" spans="2:15">
      <c r="B1940">
        <v>101984</v>
      </c>
      <c r="C1940" t="s">
        <v>4349</v>
      </c>
      <c r="D1940" t="s">
        <v>4350</v>
      </c>
      <c r="E1940" s="52" t="s">
        <v>117</v>
      </c>
      <c r="F1940" t="s">
        <v>4351</v>
      </c>
      <c r="G1940" s="62">
        <v>46064</v>
      </c>
      <c r="H1940" s="62">
        <v>46063</v>
      </c>
      <c r="I1940">
        <v>-8</v>
      </c>
      <c r="J1940" t="s">
        <v>18</v>
      </c>
      <c r="K1940" t="s">
        <v>918</v>
      </c>
      <c r="L1940" s="67">
        <v>2000000</v>
      </c>
      <c r="M1940" t="s">
        <v>4321</v>
      </c>
      <c r="N1940">
        <v>46063</v>
      </c>
      <c r="O1940" t="s">
        <v>918</v>
      </c>
    </row>
    <row r="1941" spans="2:15">
      <c r="B1941">
        <v>101918</v>
      </c>
      <c r="C1941" t="s">
        <v>2766</v>
      </c>
      <c r="D1941" t="s">
        <v>4352</v>
      </c>
      <c r="E1941" s="52" t="s">
        <v>117</v>
      </c>
      <c r="F1941" t="s">
        <v>4353</v>
      </c>
      <c r="G1941" s="62">
        <v>46064</v>
      </c>
      <c r="H1941" s="62">
        <v>46083</v>
      </c>
      <c r="I1941">
        <v>-19</v>
      </c>
      <c r="J1941" t="s">
        <v>18</v>
      </c>
      <c r="K1941" t="s">
        <v>758</v>
      </c>
      <c r="L1941" s="67">
        <v>5303177</v>
      </c>
      <c r="M1941" t="s">
        <v>2768</v>
      </c>
      <c r="N1941">
        <v>46053</v>
      </c>
      <c r="O1941" t="s">
        <v>758</v>
      </c>
    </row>
    <row r="1942" spans="2:15">
      <c r="B1942">
        <v>101961</v>
      </c>
      <c r="C1942" t="s">
        <v>4070</v>
      </c>
      <c r="D1942" t="s">
        <v>4354</v>
      </c>
      <c r="E1942" s="52" t="s">
        <v>117</v>
      </c>
      <c r="F1942" t="s">
        <v>4355</v>
      </c>
      <c r="G1942" s="62">
        <v>46064</v>
      </c>
      <c r="H1942" s="62">
        <v>46063</v>
      </c>
      <c r="I1942">
        <v>-8</v>
      </c>
      <c r="J1942" t="s">
        <v>18</v>
      </c>
      <c r="K1942" t="s">
        <v>926</v>
      </c>
      <c r="L1942" s="67">
        <v>9055000</v>
      </c>
      <c r="M1942" t="s">
        <v>4321</v>
      </c>
      <c r="N1942">
        <v>46063</v>
      </c>
      <c r="O1942" t="s">
        <v>926</v>
      </c>
    </row>
    <row r="1943" spans="2:15">
      <c r="B1943">
        <v>101964</v>
      </c>
      <c r="C1943" t="s">
        <v>4082</v>
      </c>
      <c r="D1943" t="s">
        <v>4356</v>
      </c>
      <c r="E1943" s="52" t="s">
        <v>117</v>
      </c>
      <c r="F1943" t="s">
        <v>4357</v>
      </c>
      <c r="G1943" s="62">
        <v>46064</v>
      </c>
      <c r="H1943" s="62">
        <v>46063</v>
      </c>
      <c r="I1943">
        <v>-8</v>
      </c>
      <c r="J1943" t="s">
        <v>18</v>
      </c>
      <c r="K1943" t="s">
        <v>2472</v>
      </c>
      <c r="L1943" s="67">
        <v>9055000</v>
      </c>
      <c r="M1943" t="s">
        <v>4321</v>
      </c>
      <c r="N1943">
        <v>46063</v>
      </c>
      <c r="O1943" t="s">
        <v>2472</v>
      </c>
    </row>
    <row r="1944" spans="2:15">
      <c r="B1944">
        <v>101958</v>
      </c>
      <c r="C1944" t="s">
        <v>4057</v>
      </c>
      <c r="D1944" t="s">
        <v>4358</v>
      </c>
      <c r="E1944" s="52" t="s">
        <v>117</v>
      </c>
      <c r="F1944" t="s">
        <v>4359</v>
      </c>
      <c r="G1944" s="62">
        <v>46064</v>
      </c>
      <c r="H1944" s="62">
        <v>46063</v>
      </c>
      <c r="I1944">
        <v>-8</v>
      </c>
      <c r="J1944" t="s">
        <v>18</v>
      </c>
      <c r="K1944" t="s">
        <v>930</v>
      </c>
      <c r="L1944" s="67">
        <v>9370000</v>
      </c>
      <c r="M1944" t="s">
        <v>4321</v>
      </c>
      <c r="N1944">
        <v>46063</v>
      </c>
      <c r="O1944" t="s">
        <v>930</v>
      </c>
    </row>
    <row r="1945" spans="2:15">
      <c r="B1945">
        <v>101963</v>
      </c>
      <c r="C1945" t="s">
        <v>4078</v>
      </c>
      <c r="D1945" t="s">
        <v>4360</v>
      </c>
      <c r="E1945" s="52" t="s">
        <v>117</v>
      </c>
      <c r="F1945" t="s">
        <v>4361</v>
      </c>
      <c r="G1945" s="62">
        <v>46064</v>
      </c>
      <c r="H1945" s="62">
        <v>46063</v>
      </c>
      <c r="I1945">
        <v>-8</v>
      </c>
      <c r="J1945" t="s">
        <v>18</v>
      </c>
      <c r="K1945" t="s">
        <v>2149</v>
      </c>
      <c r="L1945" s="67">
        <v>9665000</v>
      </c>
      <c r="M1945" t="s">
        <v>4321</v>
      </c>
      <c r="N1945">
        <v>46063</v>
      </c>
      <c r="O1945" t="s">
        <v>2149</v>
      </c>
    </row>
    <row r="1946" spans="2:15">
      <c r="B1946">
        <v>101959</v>
      </c>
      <c r="C1946" t="s">
        <v>4062</v>
      </c>
      <c r="D1946" t="s">
        <v>4362</v>
      </c>
      <c r="E1946" s="52" t="s">
        <v>117</v>
      </c>
      <c r="F1946" t="s">
        <v>4363</v>
      </c>
      <c r="G1946" s="62">
        <v>46064</v>
      </c>
      <c r="H1946" s="62">
        <v>46063</v>
      </c>
      <c r="I1946">
        <v>-8</v>
      </c>
      <c r="J1946" t="s">
        <v>18</v>
      </c>
      <c r="K1946" t="s">
        <v>880</v>
      </c>
      <c r="L1946" s="67">
        <v>11995000</v>
      </c>
      <c r="M1946" t="s">
        <v>4321</v>
      </c>
      <c r="N1946">
        <v>46063</v>
      </c>
      <c r="O1946" t="s">
        <v>880</v>
      </c>
    </row>
    <row r="1947" spans="2:15">
      <c r="B1947">
        <v>101962</v>
      </c>
      <c r="C1947" t="s">
        <v>4074</v>
      </c>
      <c r="D1947" t="s">
        <v>4364</v>
      </c>
      <c r="E1947" s="52" t="s">
        <v>117</v>
      </c>
      <c r="F1947" t="s">
        <v>4365</v>
      </c>
      <c r="G1947" s="62">
        <v>46064</v>
      </c>
      <c r="H1947" s="62">
        <v>46063</v>
      </c>
      <c r="I1947">
        <v>-8</v>
      </c>
      <c r="J1947" t="s">
        <v>18</v>
      </c>
      <c r="K1947" t="s">
        <v>875</v>
      </c>
      <c r="L1947" s="67">
        <v>12150000</v>
      </c>
      <c r="M1947" t="s">
        <v>4321</v>
      </c>
      <c r="N1947">
        <v>46063</v>
      </c>
      <c r="O1947" t="s">
        <v>875</v>
      </c>
    </row>
    <row r="1948" spans="2:15">
      <c r="B1948">
        <v>101965</v>
      </c>
      <c r="C1948" t="s">
        <v>4086</v>
      </c>
      <c r="D1948" t="s">
        <v>4366</v>
      </c>
      <c r="E1948" s="52" t="s">
        <v>117</v>
      </c>
      <c r="F1948" t="s">
        <v>4367</v>
      </c>
      <c r="G1948" s="62">
        <v>46064</v>
      </c>
      <c r="H1948" s="62">
        <v>46063</v>
      </c>
      <c r="I1948">
        <v>-8</v>
      </c>
      <c r="J1948" t="s">
        <v>18</v>
      </c>
      <c r="K1948" t="s">
        <v>361</v>
      </c>
      <c r="L1948" s="67">
        <v>12185000</v>
      </c>
      <c r="M1948" t="s">
        <v>4321</v>
      </c>
      <c r="N1948">
        <v>46063</v>
      </c>
      <c r="O1948" t="s">
        <v>361</v>
      </c>
    </row>
    <row r="1949" spans="2:15">
      <c r="B1949">
        <v>101960</v>
      </c>
      <c r="C1949" t="s">
        <v>4066</v>
      </c>
      <c r="D1949" t="s">
        <v>4368</v>
      </c>
      <c r="E1949" s="52" t="s">
        <v>117</v>
      </c>
      <c r="F1949" t="s">
        <v>4369</v>
      </c>
      <c r="G1949" s="62">
        <v>46064</v>
      </c>
      <c r="H1949" s="62">
        <v>46063</v>
      </c>
      <c r="I1949">
        <v>-8</v>
      </c>
      <c r="J1949" t="s">
        <v>18</v>
      </c>
      <c r="K1949" t="s">
        <v>922</v>
      </c>
      <c r="L1949" s="67">
        <v>12583000</v>
      </c>
      <c r="M1949" t="s">
        <v>4321</v>
      </c>
      <c r="N1949">
        <v>46063</v>
      </c>
      <c r="O1949" t="s">
        <v>922</v>
      </c>
    </row>
    <row r="1950" spans="2:15">
      <c r="B1950">
        <v>101697</v>
      </c>
      <c r="C1950" t="s">
        <v>139</v>
      </c>
      <c r="D1950" t="s">
        <v>4370</v>
      </c>
      <c r="G1950" s="62">
        <v>46065</v>
      </c>
      <c r="H1950" s="62">
        <v>46034</v>
      </c>
      <c r="I1950">
        <v>31</v>
      </c>
      <c r="J1950" t="s">
        <v>18</v>
      </c>
      <c r="K1950" t="s">
        <v>4155</v>
      </c>
      <c r="L1950" s="67">
        <v>60962</v>
      </c>
      <c r="M1950" t="s">
        <v>4371</v>
      </c>
      <c r="N1950">
        <v>46034</v>
      </c>
      <c r="O1950" t="s">
        <v>4157</v>
      </c>
    </row>
    <row r="1951" spans="2:15">
      <c r="B1951">
        <v>101697</v>
      </c>
      <c r="C1951" t="s">
        <v>139</v>
      </c>
      <c r="D1951" t="s">
        <v>4372</v>
      </c>
      <c r="G1951" s="62">
        <v>46065</v>
      </c>
      <c r="H1951" s="62">
        <v>46034</v>
      </c>
      <c r="I1951">
        <v>31</v>
      </c>
      <c r="J1951" t="s">
        <v>18</v>
      </c>
      <c r="K1951" t="s">
        <v>4155</v>
      </c>
      <c r="L1951" s="67">
        <v>63426</v>
      </c>
      <c r="M1951" t="s">
        <v>4371</v>
      </c>
      <c r="N1951">
        <v>46034</v>
      </c>
      <c r="O1951" t="s">
        <v>4158</v>
      </c>
    </row>
    <row r="1952" spans="2:15">
      <c r="B1952">
        <v>101697</v>
      </c>
      <c r="C1952" t="s">
        <v>139</v>
      </c>
      <c r="D1952" t="s">
        <v>4373</v>
      </c>
      <c r="G1952" s="62">
        <v>46065</v>
      </c>
      <c r="H1952" s="62">
        <v>46034</v>
      </c>
      <c r="I1952">
        <v>31</v>
      </c>
      <c r="J1952" t="s">
        <v>18</v>
      </c>
      <c r="K1952" t="s">
        <v>4155</v>
      </c>
      <c r="L1952" s="67">
        <v>65750</v>
      </c>
      <c r="M1952" t="s">
        <v>4374</v>
      </c>
      <c r="N1952">
        <v>46034</v>
      </c>
      <c r="O1952" t="s">
        <v>2858</v>
      </c>
    </row>
    <row r="1953" spans="2:15">
      <c r="B1953">
        <v>101697</v>
      </c>
      <c r="C1953" t="s">
        <v>139</v>
      </c>
      <c r="D1953" t="s">
        <v>4375</v>
      </c>
      <c r="G1953" s="62">
        <v>46065</v>
      </c>
      <c r="H1953" s="62">
        <v>46034</v>
      </c>
      <c r="I1953">
        <v>31</v>
      </c>
      <c r="J1953" t="s">
        <v>18</v>
      </c>
      <c r="K1953" t="s">
        <v>4155</v>
      </c>
      <c r="L1953" s="67">
        <v>88418</v>
      </c>
      <c r="M1953" t="s">
        <v>4371</v>
      </c>
      <c r="N1953">
        <v>46034</v>
      </c>
      <c r="O1953" t="s">
        <v>1875</v>
      </c>
    </row>
    <row r="1954" spans="2:15">
      <c r="B1954">
        <v>101970</v>
      </c>
      <c r="C1954" t="s">
        <v>4376</v>
      </c>
      <c r="D1954" t="s">
        <v>431</v>
      </c>
      <c r="E1954" s="52" t="s">
        <v>117</v>
      </c>
      <c r="F1954" t="s">
        <v>4377</v>
      </c>
      <c r="G1954" s="62">
        <v>46065</v>
      </c>
      <c r="H1954" s="62">
        <v>46064</v>
      </c>
      <c r="I1954">
        <v>-21</v>
      </c>
      <c r="J1954" t="s">
        <v>18</v>
      </c>
      <c r="K1954" t="s">
        <v>739</v>
      </c>
      <c r="L1954" s="67">
        <v>468700</v>
      </c>
      <c r="M1954" t="s">
        <v>4378</v>
      </c>
      <c r="N1954">
        <v>46064</v>
      </c>
      <c r="O1954" t="s">
        <v>739</v>
      </c>
    </row>
    <row r="1955" spans="2:15">
      <c r="B1955">
        <v>100137</v>
      </c>
      <c r="C1955" t="s">
        <v>33</v>
      </c>
      <c r="D1955" t="s">
        <v>646</v>
      </c>
      <c r="E1955" t="s">
        <v>117</v>
      </c>
      <c r="F1955" t="s">
        <v>4379</v>
      </c>
      <c r="G1955" s="56">
        <v>46065</v>
      </c>
      <c r="H1955" s="56">
        <v>46052</v>
      </c>
      <c r="I1955" s="57">
        <v>5</v>
      </c>
      <c r="J1955" t="s">
        <v>18</v>
      </c>
      <c r="K1955" t="s">
        <v>1622</v>
      </c>
      <c r="L1955" s="70">
        <v>1551841</v>
      </c>
      <c r="M1955" t="s">
        <v>4380</v>
      </c>
      <c r="N1955" s="56">
        <v>46022</v>
      </c>
      <c r="O1955" t="s">
        <v>1622</v>
      </c>
    </row>
    <row r="1956" spans="2:15">
      <c r="B1956">
        <v>100137</v>
      </c>
      <c r="C1956" t="s">
        <v>33</v>
      </c>
      <c r="D1956" t="s">
        <v>435</v>
      </c>
      <c r="E1956" t="s">
        <v>117</v>
      </c>
      <c r="F1956" t="s">
        <v>4381</v>
      </c>
      <c r="G1956" s="56">
        <v>46065</v>
      </c>
      <c r="H1956" s="56">
        <v>46021</v>
      </c>
      <c r="I1956" s="57">
        <v>42</v>
      </c>
      <c r="J1956" t="s">
        <v>18</v>
      </c>
      <c r="K1956" t="s">
        <v>4382</v>
      </c>
      <c r="L1956" s="70">
        <v>1636808</v>
      </c>
      <c r="M1956" t="s">
        <v>4383</v>
      </c>
      <c r="N1956" s="56">
        <v>45991</v>
      </c>
      <c r="O1956" t="s">
        <v>4382</v>
      </c>
    </row>
    <row r="1957" spans="2:15">
      <c r="B1957">
        <v>101118</v>
      </c>
      <c r="C1957" t="s">
        <v>652</v>
      </c>
      <c r="D1957" t="s">
        <v>4384</v>
      </c>
      <c r="G1957" s="62">
        <v>46065</v>
      </c>
      <c r="H1957" s="62">
        <v>46052</v>
      </c>
      <c r="I1957">
        <v>13</v>
      </c>
      <c r="J1957" t="s">
        <v>18</v>
      </c>
      <c r="K1957" t="s">
        <v>561</v>
      </c>
      <c r="L1957" s="67">
        <v>1704438</v>
      </c>
      <c r="M1957" t="s">
        <v>4385</v>
      </c>
      <c r="N1957">
        <v>46022</v>
      </c>
      <c r="O1957" t="s">
        <v>4283</v>
      </c>
    </row>
    <row r="1958" spans="2:15">
      <c r="B1958">
        <v>100126</v>
      </c>
      <c r="C1958" t="s">
        <v>103</v>
      </c>
      <c r="D1958" t="s">
        <v>4386</v>
      </c>
      <c r="E1958" s="52" t="s">
        <v>117</v>
      </c>
      <c r="F1958" t="s">
        <v>4387</v>
      </c>
      <c r="G1958" s="62">
        <v>46065</v>
      </c>
      <c r="H1958" s="62">
        <v>45821</v>
      </c>
      <c r="I1958">
        <v>242</v>
      </c>
      <c r="J1958" t="s">
        <v>18</v>
      </c>
      <c r="K1958" t="s">
        <v>2143</v>
      </c>
      <c r="L1958" s="67">
        <v>2000592</v>
      </c>
      <c r="M1958" t="s">
        <v>4388</v>
      </c>
      <c r="N1958">
        <v>45821</v>
      </c>
      <c r="O1958" t="s">
        <v>2145</v>
      </c>
    </row>
    <row r="1959" spans="2:15">
      <c r="B1959">
        <v>100126</v>
      </c>
      <c r="C1959" t="s">
        <v>103</v>
      </c>
      <c r="D1959" t="s">
        <v>4389</v>
      </c>
      <c r="E1959" s="52" t="s">
        <v>117</v>
      </c>
      <c r="F1959" t="s">
        <v>4390</v>
      </c>
      <c r="G1959" s="62">
        <v>46065</v>
      </c>
      <c r="H1959" s="62">
        <v>45991</v>
      </c>
      <c r="I1959">
        <v>74</v>
      </c>
      <c r="J1959" t="s">
        <v>18</v>
      </c>
      <c r="K1959" t="s">
        <v>4391</v>
      </c>
      <c r="L1959" s="67">
        <v>3243420</v>
      </c>
      <c r="M1959" t="s">
        <v>2657</v>
      </c>
      <c r="N1959">
        <v>45961</v>
      </c>
      <c r="O1959" t="s">
        <v>4391</v>
      </c>
    </row>
    <row r="1960" spans="2:15">
      <c r="B1960">
        <v>100797</v>
      </c>
      <c r="C1960" t="s">
        <v>70</v>
      </c>
      <c r="D1960" t="s">
        <v>385</v>
      </c>
      <c r="E1960" s="52" t="s">
        <v>16</v>
      </c>
      <c r="F1960" t="s">
        <v>2090</v>
      </c>
      <c r="G1960" s="62">
        <v>46065</v>
      </c>
      <c r="H1960" s="62">
        <v>46052</v>
      </c>
      <c r="I1960">
        <v>13</v>
      </c>
      <c r="J1960" t="s">
        <v>18</v>
      </c>
      <c r="K1960" t="s">
        <v>1392</v>
      </c>
      <c r="L1960" s="67">
        <v>20430356</v>
      </c>
      <c r="M1960" t="s">
        <v>4392</v>
      </c>
      <c r="N1960">
        <v>46022</v>
      </c>
      <c r="O1960" t="s">
        <v>1392</v>
      </c>
    </row>
    <row r="1961" spans="2:15">
      <c r="B1961">
        <v>100126</v>
      </c>
      <c r="C1961" t="s">
        <v>103</v>
      </c>
      <c r="D1961" t="s">
        <v>4393</v>
      </c>
      <c r="E1961" s="52" t="s">
        <v>117</v>
      </c>
      <c r="F1961" t="s">
        <v>4394</v>
      </c>
      <c r="G1961" s="62">
        <v>46065</v>
      </c>
      <c r="H1961" s="62">
        <v>45991</v>
      </c>
      <c r="I1961">
        <v>74</v>
      </c>
      <c r="J1961" t="s">
        <v>18</v>
      </c>
      <c r="K1961" t="s">
        <v>4395</v>
      </c>
      <c r="L1961" s="67">
        <v>26508132</v>
      </c>
      <c r="M1961" t="s">
        <v>4396</v>
      </c>
      <c r="N1961">
        <v>45961</v>
      </c>
      <c r="O1961" t="s">
        <v>4395</v>
      </c>
    </row>
    <row r="1962" spans="2:15">
      <c r="B1962">
        <v>100093</v>
      </c>
      <c r="C1962" t="s">
        <v>985</v>
      </c>
      <c r="D1962" t="s">
        <v>456</v>
      </c>
      <c r="E1962" t="s">
        <v>117</v>
      </c>
      <c r="F1962" t="s">
        <v>4397</v>
      </c>
      <c r="G1962" s="56">
        <v>46065</v>
      </c>
      <c r="H1962" s="56">
        <v>46057</v>
      </c>
      <c r="I1962" s="57">
        <v>-13</v>
      </c>
      <c r="J1962" t="s">
        <v>18</v>
      </c>
      <c r="K1962" t="s">
        <v>1628</v>
      </c>
      <c r="L1962" s="70">
        <v>2140046875</v>
      </c>
      <c r="M1962" t="s">
        <v>4397</v>
      </c>
      <c r="N1962" s="56">
        <v>46057</v>
      </c>
      <c r="O1962" t="s">
        <v>1628</v>
      </c>
    </row>
    <row r="1963" spans="2:15">
      <c r="B1963">
        <v>100094</v>
      </c>
      <c r="C1963" t="s">
        <v>990</v>
      </c>
      <c r="D1963" t="s">
        <v>607</v>
      </c>
      <c r="E1963" t="s">
        <v>117</v>
      </c>
      <c r="F1963" t="s">
        <v>4398</v>
      </c>
      <c r="G1963" s="56">
        <v>46065</v>
      </c>
      <c r="H1963" s="56">
        <v>46057</v>
      </c>
      <c r="I1963" s="57">
        <v>-14</v>
      </c>
      <c r="J1963" t="s">
        <v>18</v>
      </c>
      <c r="K1963" t="s">
        <v>850</v>
      </c>
      <c r="L1963" s="70">
        <v>9445556162</v>
      </c>
      <c r="M1963" t="s">
        <v>4398</v>
      </c>
      <c r="N1963" s="56">
        <v>46057</v>
      </c>
      <c r="O1963" t="s">
        <v>850</v>
      </c>
    </row>
    <row r="1964" spans="2:15">
      <c r="B1964">
        <v>100004</v>
      </c>
      <c r="C1964" t="s">
        <v>673</v>
      </c>
      <c r="D1964" t="s">
        <v>4399</v>
      </c>
      <c r="E1964"/>
      <c r="G1964" s="56">
        <v>46066</v>
      </c>
      <c r="H1964" s="56">
        <v>46052</v>
      </c>
      <c r="I1964" s="57">
        <v>14</v>
      </c>
      <c r="J1964" t="s">
        <v>18</v>
      </c>
      <c r="K1964" t="s">
        <v>702</v>
      </c>
      <c r="L1964" s="70">
        <v>18850</v>
      </c>
      <c r="M1964" t="s">
        <v>4400</v>
      </c>
      <c r="N1964" s="56">
        <v>46022</v>
      </c>
      <c r="O1964" t="s">
        <v>702</v>
      </c>
    </row>
    <row r="1965" spans="2:15">
      <c r="B1965">
        <v>100004</v>
      </c>
      <c r="C1965" t="s">
        <v>673</v>
      </c>
      <c r="D1965" t="s">
        <v>4401</v>
      </c>
      <c r="E1965"/>
      <c r="G1965" s="56">
        <v>46066</v>
      </c>
      <c r="H1965" s="56">
        <v>46052</v>
      </c>
      <c r="I1965" s="57">
        <v>14</v>
      </c>
      <c r="J1965" t="s">
        <v>18</v>
      </c>
      <c r="K1965" t="s">
        <v>4402</v>
      </c>
      <c r="L1965" s="70">
        <v>32500</v>
      </c>
      <c r="M1965" t="s">
        <v>4403</v>
      </c>
      <c r="N1965" s="56">
        <v>46022</v>
      </c>
      <c r="O1965" t="s">
        <v>4402</v>
      </c>
    </row>
    <row r="1966" spans="2:15">
      <c r="B1966">
        <v>100004</v>
      </c>
      <c r="C1966" t="s">
        <v>673</v>
      </c>
      <c r="D1966" t="s">
        <v>4404</v>
      </c>
      <c r="E1966"/>
      <c r="G1966" s="56">
        <v>46066</v>
      </c>
      <c r="H1966" s="56">
        <v>46052</v>
      </c>
      <c r="I1966" s="57">
        <v>14</v>
      </c>
      <c r="J1966" t="s">
        <v>18</v>
      </c>
      <c r="K1966" t="s">
        <v>3591</v>
      </c>
      <c r="L1966" s="70">
        <v>63700</v>
      </c>
      <c r="M1966" t="s">
        <v>4405</v>
      </c>
      <c r="N1966" s="56">
        <v>46022</v>
      </c>
      <c r="O1966" t="s">
        <v>3591</v>
      </c>
    </row>
    <row r="1967" spans="2:15">
      <c r="B1967">
        <v>100004</v>
      </c>
      <c r="C1967" t="s">
        <v>673</v>
      </c>
      <c r="D1967" t="s">
        <v>4406</v>
      </c>
      <c r="E1967"/>
      <c r="G1967" s="56">
        <v>46066</v>
      </c>
      <c r="H1967" s="56">
        <v>46052</v>
      </c>
      <c r="I1967" s="57">
        <v>14</v>
      </c>
      <c r="J1967" t="s">
        <v>18</v>
      </c>
      <c r="K1967" t="s">
        <v>2415</v>
      </c>
      <c r="L1967" s="70">
        <v>79300</v>
      </c>
      <c r="M1967" t="s">
        <v>4407</v>
      </c>
      <c r="N1967" s="56">
        <v>46022</v>
      </c>
      <c r="O1967" t="s">
        <v>2415</v>
      </c>
    </row>
    <row r="1968" spans="2:15">
      <c r="B1968">
        <v>100002</v>
      </c>
      <c r="C1968" t="s">
        <v>247</v>
      </c>
      <c r="D1968" t="s">
        <v>4408</v>
      </c>
      <c r="E1968"/>
      <c r="G1968" s="56">
        <v>46066</v>
      </c>
      <c r="H1968" s="56">
        <v>46052</v>
      </c>
      <c r="I1968" s="57">
        <v>14</v>
      </c>
      <c r="J1968" t="s">
        <v>18</v>
      </c>
      <c r="K1968" t="s">
        <v>947</v>
      </c>
      <c r="L1968" s="70">
        <v>383060</v>
      </c>
      <c r="M1968" t="s">
        <v>4223</v>
      </c>
      <c r="N1968" s="56">
        <v>46022</v>
      </c>
      <c r="O1968" t="s">
        <v>947</v>
      </c>
    </row>
    <row r="1969" spans="2:15">
      <c r="B1969">
        <v>101539</v>
      </c>
      <c r="C1969" t="s">
        <v>40</v>
      </c>
      <c r="D1969" t="s">
        <v>4409</v>
      </c>
      <c r="E1969" s="52" t="s">
        <v>42</v>
      </c>
      <c r="F1969" t="s">
        <v>4410</v>
      </c>
      <c r="G1969" s="62">
        <v>46066</v>
      </c>
      <c r="H1969" s="62">
        <v>45718</v>
      </c>
      <c r="I1969">
        <v>348</v>
      </c>
      <c r="J1969" t="s">
        <v>18</v>
      </c>
      <c r="K1969" t="s">
        <v>1104</v>
      </c>
      <c r="L1969" s="67">
        <v>1199000</v>
      </c>
      <c r="M1969" t="s">
        <v>45</v>
      </c>
      <c r="N1969">
        <v>45688</v>
      </c>
      <c r="O1969" t="s">
        <v>1104</v>
      </c>
    </row>
    <row r="1970" spans="2:15">
      <c r="B1970">
        <v>100142</v>
      </c>
      <c r="C1970" t="s">
        <v>370</v>
      </c>
      <c r="D1970" t="s">
        <v>4411</v>
      </c>
      <c r="E1970" s="52" t="s">
        <v>117</v>
      </c>
      <c r="F1970" t="s">
        <v>4412</v>
      </c>
      <c r="G1970" s="62">
        <v>46066</v>
      </c>
      <c r="H1970" s="62">
        <v>46085</v>
      </c>
      <c r="I1970">
        <v>-19</v>
      </c>
      <c r="J1970" t="s">
        <v>18</v>
      </c>
      <c r="K1970" t="s">
        <v>260</v>
      </c>
      <c r="L1970" s="67">
        <v>1852952</v>
      </c>
      <c r="M1970" t="s">
        <v>4412</v>
      </c>
      <c r="N1970">
        <v>46055</v>
      </c>
      <c r="O1970" t="s">
        <v>260</v>
      </c>
    </row>
    <row r="1971" spans="2:15">
      <c r="B1971">
        <v>101305</v>
      </c>
      <c r="C1971" t="s">
        <v>91</v>
      </c>
      <c r="D1971" t="s">
        <v>329</v>
      </c>
      <c r="E1971" s="52" t="s">
        <v>117</v>
      </c>
      <c r="F1971" t="s">
        <v>4413</v>
      </c>
      <c r="G1971" s="62">
        <v>46066</v>
      </c>
      <c r="H1971" s="62">
        <v>46083</v>
      </c>
      <c r="I1971">
        <v>-17</v>
      </c>
      <c r="J1971" t="s">
        <v>18</v>
      </c>
      <c r="K1971" t="s">
        <v>292</v>
      </c>
      <c r="L1971" s="67">
        <v>3801753</v>
      </c>
      <c r="M1971" t="s">
        <v>4414</v>
      </c>
      <c r="N1971">
        <v>46053</v>
      </c>
      <c r="O1971" t="s">
        <v>292</v>
      </c>
    </row>
    <row r="1972" spans="2:15">
      <c r="B1972">
        <v>101539</v>
      </c>
      <c r="C1972" t="s">
        <v>40</v>
      </c>
      <c r="D1972" t="s">
        <v>4415</v>
      </c>
      <c r="E1972" s="52" t="s">
        <v>42</v>
      </c>
      <c r="F1972" t="s">
        <v>4416</v>
      </c>
      <c r="G1972" s="62">
        <v>46066</v>
      </c>
      <c r="H1972" s="62">
        <v>45718</v>
      </c>
      <c r="I1972">
        <v>348</v>
      </c>
      <c r="J1972" t="s">
        <v>18</v>
      </c>
      <c r="K1972" t="s">
        <v>1522</v>
      </c>
      <c r="L1972" s="67">
        <v>10082500</v>
      </c>
      <c r="M1972" t="s">
        <v>3636</v>
      </c>
      <c r="N1972">
        <v>45688</v>
      </c>
      <c r="O1972" t="s">
        <v>1522</v>
      </c>
    </row>
    <row r="1973" spans="2:15">
      <c r="B1973">
        <v>100008</v>
      </c>
      <c r="C1973" t="s">
        <v>810</v>
      </c>
      <c r="D1973" t="s">
        <v>610</v>
      </c>
      <c r="E1973" t="s">
        <v>117</v>
      </c>
      <c r="F1973" t="s">
        <v>4417</v>
      </c>
      <c r="G1973" s="56">
        <v>46066</v>
      </c>
      <c r="H1973" s="56">
        <v>45991</v>
      </c>
      <c r="I1973" s="57">
        <v>75</v>
      </c>
      <c r="J1973" t="s">
        <v>18</v>
      </c>
      <c r="K1973" t="s">
        <v>2599</v>
      </c>
      <c r="L1973" s="70">
        <v>21640430</v>
      </c>
      <c r="M1973" t="s">
        <v>4418</v>
      </c>
      <c r="N1973" s="56">
        <v>45961</v>
      </c>
      <c r="O1973" t="s">
        <v>2599</v>
      </c>
    </row>
    <row r="1974" spans="2:15">
      <c r="B1974">
        <v>101539</v>
      </c>
      <c r="C1974" t="s">
        <v>40</v>
      </c>
      <c r="D1974" t="s">
        <v>4419</v>
      </c>
      <c r="E1974" s="52" t="s">
        <v>42</v>
      </c>
      <c r="F1974" t="s">
        <v>4420</v>
      </c>
      <c r="G1974" s="62">
        <v>46066</v>
      </c>
      <c r="H1974" s="62">
        <v>45718</v>
      </c>
      <c r="I1974">
        <v>348</v>
      </c>
      <c r="J1974" t="s">
        <v>18</v>
      </c>
      <c r="K1974" t="s">
        <v>804</v>
      </c>
      <c r="L1974" s="67">
        <v>30324672</v>
      </c>
      <c r="M1974" t="s">
        <v>4421</v>
      </c>
      <c r="N1974">
        <v>45688</v>
      </c>
      <c r="O1974" t="s">
        <v>804</v>
      </c>
    </row>
    <row r="1975" spans="2:15">
      <c r="B1975">
        <v>100522</v>
      </c>
      <c r="C1975" t="s">
        <v>2179</v>
      </c>
      <c r="D1975" t="s">
        <v>567</v>
      </c>
      <c r="E1975" s="52" t="s">
        <v>117</v>
      </c>
      <c r="F1975" t="s">
        <v>4422</v>
      </c>
      <c r="G1975" s="62">
        <v>46067</v>
      </c>
      <c r="H1975" s="62">
        <v>46052</v>
      </c>
      <c r="I1975">
        <v>15</v>
      </c>
      <c r="J1975" t="s">
        <v>18</v>
      </c>
      <c r="K1975" t="s">
        <v>2861</v>
      </c>
      <c r="L1975" s="67">
        <v>3205057</v>
      </c>
      <c r="M1975" t="s">
        <v>4423</v>
      </c>
      <c r="N1975">
        <v>46022</v>
      </c>
      <c r="O1975" t="s">
        <v>2861</v>
      </c>
    </row>
    <row r="1976" spans="2:15">
      <c r="B1976">
        <v>100011</v>
      </c>
      <c r="C1976" t="s">
        <v>328</v>
      </c>
      <c r="D1976" t="s">
        <v>570</v>
      </c>
      <c r="E1976" t="s">
        <v>117</v>
      </c>
      <c r="F1976" t="s">
        <v>4424</v>
      </c>
      <c r="G1976" s="56">
        <v>46068</v>
      </c>
      <c r="H1976" s="56">
        <v>46052</v>
      </c>
      <c r="I1976" s="57">
        <v>16</v>
      </c>
      <c r="J1976" t="s">
        <v>18</v>
      </c>
      <c r="K1976" t="s">
        <v>433</v>
      </c>
      <c r="L1976" s="70">
        <v>14849459</v>
      </c>
      <c r="M1976" t="s">
        <v>4425</v>
      </c>
      <c r="N1976" s="56">
        <v>46022</v>
      </c>
      <c r="O1976" t="s">
        <v>433</v>
      </c>
    </row>
    <row r="1977" spans="2:15">
      <c r="B1977">
        <v>100011</v>
      </c>
      <c r="C1977" t="s">
        <v>328</v>
      </c>
      <c r="D1977" t="s">
        <v>633</v>
      </c>
      <c r="E1977" t="s">
        <v>117</v>
      </c>
      <c r="F1977" t="s">
        <v>4426</v>
      </c>
      <c r="G1977" s="56">
        <v>46068</v>
      </c>
      <c r="H1977" s="56">
        <v>45991</v>
      </c>
      <c r="I1977" s="57">
        <v>77</v>
      </c>
      <c r="J1977" t="s">
        <v>18</v>
      </c>
      <c r="K1977" t="s">
        <v>1058</v>
      </c>
      <c r="L1977" s="70">
        <v>18316983</v>
      </c>
      <c r="M1977" t="s">
        <v>4427</v>
      </c>
      <c r="N1977" s="56">
        <v>45961</v>
      </c>
      <c r="O1977" t="s">
        <v>1058</v>
      </c>
    </row>
    <row r="1978" spans="2:15">
      <c r="B1978">
        <v>100011</v>
      </c>
      <c r="C1978" t="s">
        <v>328</v>
      </c>
      <c r="D1978" t="s">
        <v>573</v>
      </c>
      <c r="E1978" t="s">
        <v>117</v>
      </c>
      <c r="F1978" t="s">
        <v>4428</v>
      </c>
      <c r="G1978" s="56">
        <v>46068</v>
      </c>
      <c r="H1978" s="56">
        <v>45960</v>
      </c>
      <c r="I1978" s="57">
        <v>108</v>
      </c>
      <c r="J1978" t="s">
        <v>18</v>
      </c>
      <c r="K1978" t="s">
        <v>2924</v>
      </c>
      <c r="L1978" s="70">
        <v>18320580</v>
      </c>
      <c r="M1978" t="s">
        <v>4429</v>
      </c>
      <c r="N1978" s="56">
        <v>45930</v>
      </c>
      <c r="O1978" t="s">
        <v>2924</v>
      </c>
    </row>
    <row r="1979" spans="2:15">
      <c r="B1979">
        <v>100011</v>
      </c>
      <c r="C1979" t="s">
        <v>328</v>
      </c>
      <c r="D1979" t="s">
        <v>4430</v>
      </c>
      <c r="E1979" s="52" t="s">
        <v>117</v>
      </c>
      <c r="F1979" t="s">
        <v>4431</v>
      </c>
      <c r="G1979" s="62">
        <v>46068</v>
      </c>
      <c r="H1979" s="62">
        <v>46052</v>
      </c>
      <c r="I1979">
        <v>16</v>
      </c>
      <c r="J1979" t="s">
        <v>18</v>
      </c>
      <c r="K1979" t="s">
        <v>3635</v>
      </c>
      <c r="L1979" s="67">
        <v>26020129</v>
      </c>
      <c r="M1979" t="s">
        <v>4432</v>
      </c>
      <c r="N1979">
        <v>46022</v>
      </c>
      <c r="O1979" t="s">
        <v>3635</v>
      </c>
    </row>
    <row r="1980" spans="2:15">
      <c r="B1980">
        <v>100011</v>
      </c>
      <c r="C1980" t="s">
        <v>328</v>
      </c>
      <c r="D1980" t="s">
        <v>4433</v>
      </c>
      <c r="E1980" s="52" t="s">
        <v>117</v>
      </c>
      <c r="F1980" t="s">
        <v>4434</v>
      </c>
      <c r="G1980" s="62">
        <v>46068</v>
      </c>
      <c r="H1980" s="62">
        <v>45960</v>
      </c>
      <c r="I1980">
        <v>108</v>
      </c>
      <c r="J1980" t="s">
        <v>18</v>
      </c>
      <c r="K1980" t="s">
        <v>4435</v>
      </c>
      <c r="L1980" s="67">
        <v>26331616</v>
      </c>
      <c r="M1980" t="s">
        <v>4436</v>
      </c>
      <c r="N1980">
        <v>45930</v>
      </c>
      <c r="O1980" t="s">
        <v>4435</v>
      </c>
    </row>
    <row r="1981" spans="2:15">
      <c r="B1981">
        <v>100011</v>
      </c>
      <c r="C1981" t="s">
        <v>328</v>
      </c>
      <c r="D1981" t="s">
        <v>4437</v>
      </c>
      <c r="E1981" s="52" t="s">
        <v>117</v>
      </c>
      <c r="F1981" t="s">
        <v>4438</v>
      </c>
      <c r="G1981" s="62">
        <v>46068</v>
      </c>
      <c r="H1981" s="62">
        <v>45991</v>
      </c>
      <c r="I1981">
        <v>77</v>
      </c>
      <c r="J1981" t="s">
        <v>18</v>
      </c>
      <c r="K1981" t="s">
        <v>216</v>
      </c>
      <c r="L1981" s="67">
        <v>26702932</v>
      </c>
      <c r="M1981" t="s">
        <v>4439</v>
      </c>
      <c r="N1981">
        <v>45961</v>
      </c>
      <c r="O1981" t="s">
        <v>216</v>
      </c>
    </row>
    <row r="1982" spans="2:15">
      <c r="B1982">
        <v>100011</v>
      </c>
      <c r="C1982" t="s">
        <v>328</v>
      </c>
      <c r="D1982" t="s">
        <v>4440</v>
      </c>
      <c r="E1982" s="52" t="s">
        <v>117</v>
      </c>
      <c r="F1982" t="s">
        <v>4441</v>
      </c>
      <c r="G1982" s="62">
        <v>46068</v>
      </c>
      <c r="H1982" s="62">
        <v>46052</v>
      </c>
      <c r="I1982">
        <v>16</v>
      </c>
      <c r="J1982" t="s">
        <v>18</v>
      </c>
      <c r="K1982" t="s">
        <v>1838</v>
      </c>
      <c r="L1982" s="67">
        <v>32283044</v>
      </c>
      <c r="M1982" t="s">
        <v>4442</v>
      </c>
      <c r="N1982">
        <v>46022</v>
      </c>
      <c r="O1982" t="s">
        <v>1838</v>
      </c>
    </row>
    <row r="1983" spans="2:15">
      <c r="B1983">
        <v>101901</v>
      </c>
      <c r="C1983" t="s">
        <v>1248</v>
      </c>
      <c r="D1983" t="s">
        <v>4443</v>
      </c>
      <c r="G1983" s="62">
        <v>46071</v>
      </c>
      <c r="H1983" s="62">
        <v>45903</v>
      </c>
      <c r="I1983">
        <v>168</v>
      </c>
      <c r="J1983" t="s">
        <v>18</v>
      </c>
      <c r="K1983" t="s">
        <v>3176</v>
      </c>
      <c r="L1983" s="67">
        <v>8600</v>
      </c>
      <c r="M1983" t="s">
        <v>4444</v>
      </c>
      <c r="N1983">
        <v>45903</v>
      </c>
      <c r="O1983" t="s">
        <v>2134</v>
      </c>
    </row>
    <row r="1984" spans="2:15">
      <c r="B1984">
        <v>101330</v>
      </c>
      <c r="C1984" t="s">
        <v>212</v>
      </c>
      <c r="D1984" t="s">
        <v>4445</v>
      </c>
      <c r="E1984" s="52" t="s">
        <v>42</v>
      </c>
      <c r="F1984" t="s">
        <v>4446</v>
      </c>
      <c r="G1984" s="62">
        <v>46071</v>
      </c>
      <c r="H1984" s="62">
        <v>45991</v>
      </c>
      <c r="I1984">
        <v>80</v>
      </c>
      <c r="J1984" t="s">
        <v>18</v>
      </c>
      <c r="K1984" t="s">
        <v>2145</v>
      </c>
      <c r="L1984" s="67">
        <v>680652</v>
      </c>
      <c r="M1984" t="s">
        <v>2425</v>
      </c>
      <c r="N1984">
        <v>45961</v>
      </c>
      <c r="O1984" t="s">
        <v>2145</v>
      </c>
    </row>
    <row r="1985" spans="2:15">
      <c r="B1985">
        <v>101330</v>
      </c>
      <c r="C1985" t="s">
        <v>212</v>
      </c>
      <c r="D1985" t="s">
        <v>4447</v>
      </c>
      <c r="E1985" s="52" t="s">
        <v>42</v>
      </c>
      <c r="F1985" t="s">
        <v>212</v>
      </c>
      <c r="G1985" s="62">
        <v>46071</v>
      </c>
      <c r="H1985" s="62">
        <v>46052</v>
      </c>
      <c r="I1985">
        <v>17</v>
      </c>
      <c r="J1985" t="s">
        <v>18</v>
      </c>
      <c r="K1985" t="s">
        <v>1501</v>
      </c>
      <c r="L1985" s="67">
        <v>1902050</v>
      </c>
      <c r="M1985" t="s">
        <v>219</v>
      </c>
      <c r="N1985">
        <v>46022</v>
      </c>
      <c r="O1985" t="s">
        <v>1501</v>
      </c>
    </row>
    <row r="1986" spans="2:15">
      <c r="B1986">
        <v>101330</v>
      </c>
      <c r="C1986" t="s">
        <v>212</v>
      </c>
      <c r="D1986" t="s">
        <v>4448</v>
      </c>
      <c r="E1986" s="52" t="s">
        <v>42</v>
      </c>
      <c r="F1986" t="s">
        <v>4449</v>
      </c>
      <c r="G1986" s="62">
        <v>46071</v>
      </c>
      <c r="H1986" s="62">
        <v>46021</v>
      </c>
      <c r="I1986">
        <v>50</v>
      </c>
      <c r="J1986" t="s">
        <v>18</v>
      </c>
      <c r="K1986" t="s">
        <v>949</v>
      </c>
      <c r="L1986" s="67">
        <v>7897650</v>
      </c>
      <c r="M1986" t="s">
        <v>219</v>
      </c>
      <c r="N1986">
        <v>45991</v>
      </c>
      <c r="O1986" t="s">
        <v>949</v>
      </c>
    </row>
    <row r="1987" spans="2:15">
      <c r="B1987">
        <v>101330</v>
      </c>
      <c r="C1987" t="s">
        <v>212</v>
      </c>
      <c r="D1987" t="s">
        <v>4450</v>
      </c>
      <c r="E1987" s="52" t="s">
        <v>42</v>
      </c>
      <c r="F1987" t="s">
        <v>4451</v>
      </c>
      <c r="G1987" s="62">
        <v>46071</v>
      </c>
      <c r="H1987" s="62">
        <v>45991</v>
      </c>
      <c r="I1987">
        <v>80</v>
      </c>
      <c r="J1987" t="s">
        <v>18</v>
      </c>
      <c r="K1987" t="s">
        <v>1893</v>
      </c>
      <c r="L1987" s="67">
        <v>9120870</v>
      </c>
      <c r="M1987" t="s">
        <v>817</v>
      </c>
      <c r="N1987">
        <v>45961</v>
      </c>
      <c r="O1987" t="s">
        <v>1893</v>
      </c>
    </row>
    <row r="1988" spans="2:15">
      <c r="B1988">
        <v>101330</v>
      </c>
      <c r="C1988" t="s">
        <v>212</v>
      </c>
      <c r="D1988" t="s">
        <v>4452</v>
      </c>
      <c r="E1988" s="52" t="s">
        <v>42</v>
      </c>
      <c r="F1988" t="s">
        <v>4453</v>
      </c>
      <c r="G1988" s="62">
        <v>46071</v>
      </c>
      <c r="H1988" s="62">
        <v>45991</v>
      </c>
      <c r="I1988">
        <v>80</v>
      </c>
      <c r="J1988" t="s">
        <v>18</v>
      </c>
      <c r="K1988" t="s">
        <v>959</v>
      </c>
      <c r="L1988" s="67">
        <v>11710500</v>
      </c>
      <c r="M1988" t="s">
        <v>219</v>
      </c>
      <c r="N1988">
        <v>45961</v>
      </c>
      <c r="O1988" t="s">
        <v>959</v>
      </c>
    </row>
    <row r="1989" spans="2:15">
      <c r="B1989">
        <v>101330</v>
      </c>
      <c r="C1989" t="s">
        <v>212</v>
      </c>
      <c r="D1989" t="s">
        <v>4454</v>
      </c>
      <c r="E1989" s="52" t="s">
        <v>42</v>
      </c>
      <c r="F1989" t="s">
        <v>4455</v>
      </c>
      <c r="G1989" s="62">
        <v>46071</v>
      </c>
      <c r="H1989" s="62">
        <v>45991</v>
      </c>
      <c r="I1989">
        <v>80</v>
      </c>
      <c r="J1989" t="s">
        <v>18</v>
      </c>
      <c r="K1989" t="s">
        <v>1695</v>
      </c>
      <c r="L1989" s="67">
        <v>17546880</v>
      </c>
      <c r="M1989" t="s">
        <v>2432</v>
      </c>
      <c r="N1989">
        <v>45961</v>
      </c>
      <c r="O1989" t="s">
        <v>1695</v>
      </c>
    </row>
    <row r="1990" spans="2:15">
      <c r="B1990">
        <v>101330</v>
      </c>
      <c r="C1990" t="s">
        <v>212</v>
      </c>
      <c r="D1990" t="s">
        <v>4456</v>
      </c>
      <c r="E1990" s="52" t="s">
        <v>42</v>
      </c>
      <c r="F1990" t="s">
        <v>212</v>
      </c>
      <c r="G1990" s="62">
        <v>46071</v>
      </c>
      <c r="H1990" s="62">
        <v>46052</v>
      </c>
      <c r="I1990">
        <v>17</v>
      </c>
      <c r="J1990" t="s">
        <v>18</v>
      </c>
      <c r="K1990" t="s">
        <v>1473</v>
      </c>
      <c r="L1990" s="67">
        <v>70793320</v>
      </c>
      <c r="M1990" t="s">
        <v>2439</v>
      </c>
      <c r="N1990">
        <v>46022</v>
      </c>
      <c r="O1990" t="s">
        <v>1473</v>
      </c>
    </row>
    <row r="1991" spans="2:15">
      <c r="B1991">
        <v>101330</v>
      </c>
      <c r="C1991" t="s">
        <v>212</v>
      </c>
      <c r="D1991" t="s">
        <v>4457</v>
      </c>
      <c r="E1991" s="52" t="s">
        <v>42</v>
      </c>
      <c r="F1991" t="s">
        <v>212</v>
      </c>
      <c r="G1991" s="62">
        <v>46071</v>
      </c>
      <c r="H1991" s="62">
        <v>46052</v>
      </c>
      <c r="I1991">
        <v>17</v>
      </c>
      <c r="J1991" t="s">
        <v>18</v>
      </c>
      <c r="K1991" t="s">
        <v>1956</v>
      </c>
      <c r="L1991" s="67">
        <v>138102019</v>
      </c>
      <c r="M1991" t="s">
        <v>3522</v>
      </c>
      <c r="N1991">
        <v>46022</v>
      </c>
      <c r="O1991" t="s">
        <v>1956</v>
      </c>
    </row>
    <row r="1992" spans="2:15">
      <c r="B1992">
        <v>101330</v>
      </c>
      <c r="C1992" t="s">
        <v>212</v>
      </c>
      <c r="D1992" t="s">
        <v>4458</v>
      </c>
      <c r="E1992" s="52" t="s">
        <v>42</v>
      </c>
      <c r="F1992" t="s">
        <v>4459</v>
      </c>
      <c r="G1992" s="62">
        <v>46071</v>
      </c>
      <c r="H1992" s="62">
        <v>46021</v>
      </c>
      <c r="I1992">
        <v>50</v>
      </c>
      <c r="J1992" t="s">
        <v>18</v>
      </c>
      <c r="K1992" t="s">
        <v>3030</v>
      </c>
      <c r="L1992" s="67">
        <v>183107820</v>
      </c>
      <c r="M1992" t="s">
        <v>2439</v>
      </c>
      <c r="N1992">
        <v>45991</v>
      </c>
      <c r="O1992" t="s">
        <v>3030</v>
      </c>
    </row>
    <row r="1993" spans="2:15">
      <c r="B1993">
        <v>101330</v>
      </c>
      <c r="C1993" t="s">
        <v>212</v>
      </c>
      <c r="D1993" t="s">
        <v>4460</v>
      </c>
      <c r="E1993" s="52" t="s">
        <v>42</v>
      </c>
      <c r="F1993" t="s">
        <v>4461</v>
      </c>
      <c r="G1993" s="62">
        <v>46071</v>
      </c>
      <c r="H1993" s="62">
        <v>45991</v>
      </c>
      <c r="I1993">
        <v>80</v>
      </c>
      <c r="J1993" t="s">
        <v>18</v>
      </c>
      <c r="K1993" t="s">
        <v>1620</v>
      </c>
      <c r="L1993" s="67">
        <v>184470900</v>
      </c>
      <c r="M1993" t="s">
        <v>2439</v>
      </c>
      <c r="N1993">
        <v>45961</v>
      </c>
      <c r="O1993" t="s">
        <v>1620</v>
      </c>
    </row>
    <row r="1994" spans="2:15">
      <c r="B1994">
        <v>101330</v>
      </c>
      <c r="C1994" t="s">
        <v>212</v>
      </c>
      <c r="D1994" t="s">
        <v>4462</v>
      </c>
      <c r="E1994" s="52" t="s">
        <v>42</v>
      </c>
      <c r="F1994" t="s">
        <v>4463</v>
      </c>
      <c r="G1994" s="62">
        <v>46071</v>
      </c>
      <c r="H1994" s="62">
        <v>46021</v>
      </c>
      <c r="I1994">
        <v>50</v>
      </c>
      <c r="J1994" t="s">
        <v>18</v>
      </c>
      <c r="K1994" t="s">
        <v>1662</v>
      </c>
      <c r="L1994" s="67">
        <v>237800739</v>
      </c>
      <c r="M1994" t="s">
        <v>3522</v>
      </c>
      <c r="N1994">
        <v>45991</v>
      </c>
      <c r="O1994" t="s">
        <v>1662</v>
      </c>
    </row>
    <row r="1995" spans="2:15">
      <c r="B1995">
        <v>101330</v>
      </c>
      <c r="C1995" t="s">
        <v>212</v>
      </c>
      <c r="D1995" t="s">
        <v>4464</v>
      </c>
      <c r="E1995" s="52" t="s">
        <v>42</v>
      </c>
      <c r="F1995" t="s">
        <v>4465</v>
      </c>
      <c r="G1995" s="62">
        <v>46071</v>
      </c>
      <c r="H1995" s="62">
        <v>45991</v>
      </c>
      <c r="I1995">
        <v>80</v>
      </c>
      <c r="J1995" t="s">
        <v>18</v>
      </c>
      <c r="K1995" t="s">
        <v>166</v>
      </c>
      <c r="L1995" s="67">
        <v>244203663</v>
      </c>
      <c r="M1995" t="s">
        <v>3522</v>
      </c>
      <c r="N1995">
        <v>45961</v>
      </c>
      <c r="O1995" t="s">
        <v>166</v>
      </c>
    </row>
    <row r="1996" spans="2:15">
      <c r="B1996">
        <v>100120</v>
      </c>
      <c r="C1996" t="s">
        <v>236</v>
      </c>
      <c r="D1996" t="s">
        <v>460</v>
      </c>
      <c r="E1996" t="s">
        <v>16</v>
      </c>
      <c r="F1996" t="s">
        <v>2090</v>
      </c>
      <c r="G1996" s="56">
        <v>46072</v>
      </c>
      <c r="H1996" s="56">
        <v>46085</v>
      </c>
      <c r="I1996" s="57">
        <v>-13</v>
      </c>
      <c r="J1996" t="s">
        <v>18</v>
      </c>
      <c r="K1996" t="s">
        <v>862</v>
      </c>
      <c r="L1996" s="70">
        <v>5881085</v>
      </c>
      <c r="M1996" t="s">
        <v>4466</v>
      </c>
      <c r="N1996" s="56">
        <v>46055</v>
      </c>
      <c r="O1996" t="s">
        <v>862</v>
      </c>
    </row>
    <row r="1997" spans="2:15">
      <c r="B1997">
        <v>100050</v>
      </c>
      <c r="C1997" t="s">
        <v>1870</v>
      </c>
      <c r="D1997" t="s">
        <v>4467</v>
      </c>
      <c r="E1997" s="52" t="s">
        <v>117</v>
      </c>
      <c r="F1997" t="s">
        <v>4468</v>
      </c>
      <c r="G1997" s="62">
        <v>46073</v>
      </c>
      <c r="H1997" s="62">
        <v>45777</v>
      </c>
      <c r="I1997">
        <v>296</v>
      </c>
      <c r="J1997" t="s">
        <v>18</v>
      </c>
      <c r="K1997" t="s">
        <v>1412</v>
      </c>
      <c r="L1997" s="67">
        <v>546700</v>
      </c>
      <c r="M1997" t="s">
        <v>1874</v>
      </c>
      <c r="N1997">
        <v>45747</v>
      </c>
      <c r="O1997" t="s">
        <v>1412</v>
      </c>
    </row>
    <row r="1998" spans="2:15">
      <c r="B1998">
        <v>100050</v>
      </c>
      <c r="C1998" t="s">
        <v>1870</v>
      </c>
      <c r="D1998" t="s">
        <v>4467</v>
      </c>
      <c r="E1998" s="52" t="s">
        <v>117</v>
      </c>
      <c r="F1998" t="s">
        <v>4468</v>
      </c>
      <c r="G1998" s="62">
        <v>46073</v>
      </c>
      <c r="H1998" s="62">
        <v>45746</v>
      </c>
      <c r="I1998">
        <v>327</v>
      </c>
      <c r="J1998" t="s">
        <v>18</v>
      </c>
      <c r="K1998" t="s">
        <v>3788</v>
      </c>
      <c r="L1998" s="67">
        <v>700700</v>
      </c>
      <c r="M1998" t="s">
        <v>1874</v>
      </c>
      <c r="N1998">
        <v>45716</v>
      </c>
      <c r="O1998" t="s">
        <v>3788</v>
      </c>
    </row>
    <row r="1999" spans="2:15">
      <c r="B1999">
        <v>100050</v>
      </c>
      <c r="C1999" t="s">
        <v>1870</v>
      </c>
      <c r="D1999" t="s">
        <v>4467</v>
      </c>
      <c r="E1999" s="52" t="s">
        <v>117</v>
      </c>
      <c r="F1999" t="s">
        <v>4468</v>
      </c>
      <c r="G1999" s="62">
        <v>46073</v>
      </c>
      <c r="H1999" s="62">
        <v>45777</v>
      </c>
      <c r="I1999">
        <v>296</v>
      </c>
      <c r="J1999" t="s">
        <v>18</v>
      </c>
      <c r="K1999" t="s">
        <v>1258</v>
      </c>
      <c r="L1999" s="67">
        <v>1499995</v>
      </c>
      <c r="M1999" t="s">
        <v>1886</v>
      </c>
      <c r="N1999">
        <v>45747</v>
      </c>
      <c r="O1999" t="s">
        <v>1258</v>
      </c>
    </row>
    <row r="2000" spans="2:15">
      <c r="B2000">
        <v>100050</v>
      </c>
      <c r="C2000" t="s">
        <v>1870</v>
      </c>
      <c r="D2000" t="s">
        <v>4467</v>
      </c>
      <c r="E2000" s="52" t="s">
        <v>117</v>
      </c>
      <c r="F2000" t="s">
        <v>4468</v>
      </c>
      <c r="G2000" s="62">
        <v>46073</v>
      </c>
      <c r="H2000" s="62">
        <v>45746</v>
      </c>
      <c r="I2000">
        <v>327</v>
      </c>
      <c r="J2000" t="s">
        <v>18</v>
      </c>
      <c r="K2000" t="s">
        <v>3046</v>
      </c>
      <c r="L2000" s="67">
        <v>1638920</v>
      </c>
      <c r="M2000" t="s">
        <v>1886</v>
      </c>
      <c r="N2000">
        <v>45716</v>
      </c>
      <c r="O2000" t="s">
        <v>3046</v>
      </c>
    </row>
    <row r="2001" spans="2:15">
      <c r="B2001">
        <v>101531</v>
      </c>
      <c r="C2001" t="s">
        <v>21</v>
      </c>
      <c r="D2001" t="s">
        <v>4469</v>
      </c>
      <c r="E2001" s="52" t="s">
        <v>16</v>
      </c>
      <c r="F2001" t="s">
        <v>2090</v>
      </c>
      <c r="G2001" s="62">
        <v>46073</v>
      </c>
      <c r="H2001" s="62">
        <v>46021</v>
      </c>
      <c r="I2001">
        <v>52</v>
      </c>
      <c r="J2001" t="s">
        <v>18</v>
      </c>
      <c r="K2001" t="s">
        <v>698</v>
      </c>
      <c r="L2001" s="67">
        <v>18219318</v>
      </c>
      <c r="M2001" t="s">
        <v>3252</v>
      </c>
      <c r="N2001">
        <v>45991</v>
      </c>
      <c r="O2001" t="s">
        <v>698</v>
      </c>
    </row>
    <row r="2002" spans="2:15">
      <c r="B2002">
        <v>100736</v>
      </c>
      <c r="C2002" t="s">
        <v>941</v>
      </c>
      <c r="D2002" t="s">
        <v>4470</v>
      </c>
      <c r="E2002" s="52" t="s">
        <v>117</v>
      </c>
      <c r="F2002" t="s">
        <v>1197</v>
      </c>
      <c r="G2002" s="62">
        <v>46073</v>
      </c>
      <c r="H2002" s="62">
        <v>44539</v>
      </c>
      <c r="I2002">
        <v>1534</v>
      </c>
      <c r="J2002" t="s">
        <v>18</v>
      </c>
      <c r="K2002" t="s">
        <v>1198</v>
      </c>
      <c r="L2002" s="67">
        <v>38141296</v>
      </c>
      <c r="M2002" t="s">
        <v>2367</v>
      </c>
      <c r="N2002">
        <v>44539</v>
      </c>
      <c r="O2002" t="s">
        <v>1911</v>
      </c>
    </row>
    <row r="2003" spans="2:15">
      <c r="B2003">
        <v>101531</v>
      </c>
      <c r="C2003" t="s">
        <v>21</v>
      </c>
      <c r="D2003" t="s">
        <v>4471</v>
      </c>
      <c r="E2003" s="52" t="s">
        <v>16</v>
      </c>
      <c r="F2003" t="s">
        <v>2090</v>
      </c>
      <c r="G2003" s="62">
        <v>46073</v>
      </c>
      <c r="H2003" s="62">
        <v>46052</v>
      </c>
      <c r="I2003">
        <v>21</v>
      </c>
      <c r="J2003" t="s">
        <v>18</v>
      </c>
      <c r="K2003" t="s">
        <v>4472</v>
      </c>
      <c r="L2003" s="67">
        <v>51517320</v>
      </c>
      <c r="M2003" t="s">
        <v>4473</v>
      </c>
      <c r="N2003">
        <v>46022</v>
      </c>
      <c r="O2003" t="s">
        <v>4472</v>
      </c>
    </row>
    <row r="2004" spans="2:15">
      <c r="B2004">
        <v>101798</v>
      </c>
      <c r="C2004" t="s">
        <v>641</v>
      </c>
      <c r="D2004" t="s">
        <v>402</v>
      </c>
      <c r="E2004" s="52" t="s">
        <v>16</v>
      </c>
      <c r="F2004" t="s">
        <v>1779</v>
      </c>
      <c r="G2004" s="62">
        <v>46073</v>
      </c>
      <c r="H2004" s="62">
        <v>46054</v>
      </c>
      <c r="I2004">
        <v>18</v>
      </c>
      <c r="J2004" t="s">
        <v>18</v>
      </c>
      <c r="K2004" t="s">
        <v>1779</v>
      </c>
      <c r="L2004" s="67">
        <v>653518154</v>
      </c>
      <c r="M2004" t="s">
        <v>4474</v>
      </c>
      <c r="N2004">
        <v>46024</v>
      </c>
      <c r="O2004" t="s">
        <v>1779</v>
      </c>
    </row>
    <row r="2005" spans="2:15">
      <c r="B2005">
        <v>101284</v>
      </c>
      <c r="C2005" t="s">
        <v>669</v>
      </c>
      <c r="D2005" t="s">
        <v>393</v>
      </c>
      <c r="E2005" s="52" t="s">
        <v>16</v>
      </c>
      <c r="F2005" t="s">
        <v>4475</v>
      </c>
      <c r="G2005" s="62">
        <v>46076</v>
      </c>
      <c r="H2005" s="62">
        <v>46083</v>
      </c>
      <c r="I2005">
        <v>-10</v>
      </c>
      <c r="J2005" t="s">
        <v>18</v>
      </c>
      <c r="K2005" t="s">
        <v>276</v>
      </c>
      <c r="L2005" s="67">
        <v>980166</v>
      </c>
      <c r="M2005" t="s">
        <v>4476</v>
      </c>
      <c r="N2005">
        <v>46053</v>
      </c>
      <c r="O2005" t="s">
        <v>276</v>
      </c>
    </row>
    <row r="2006" spans="2:15">
      <c r="B2006">
        <v>100622</v>
      </c>
      <c r="C2006" t="s">
        <v>240</v>
      </c>
      <c r="D2006" t="s">
        <v>4477</v>
      </c>
      <c r="E2006" s="52" t="s">
        <v>16</v>
      </c>
      <c r="F2006" t="s">
        <v>2090</v>
      </c>
      <c r="G2006" s="62">
        <v>46077</v>
      </c>
      <c r="H2006" s="62">
        <v>45991</v>
      </c>
      <c r="I2006">
        <v>86</v>
      </c>
      <c r="J2006" t="s">
        <v>18</v>
      </c>
      <c r="K2006" t="s">
        <v>4008</v>
      </c>
      <c r="L2006" s="67">
        <v>7969467</v>
      </c>
      <c r="M2006" t="s">
        <v>2099</v>
      </c>
      <c r="N2006">
        <v>45961</v>
      </c>
      <c r="O2006" t="s">
        <v>4008</v>
      </c>
    </row>
    <row r="2007" spans="2:15">
      <c r="B2007">
        <v>100622</v>
      </c>
      <c r="C2007" t="s">
        <v>240</v>
      </c>
      <c r="D2007" t="s">
        <v>4478</v>
      </c>
      <c r="E2007" s="52" t="s">
        <v>16</v>
      </c>
      <c r="F2007" t="s">
        <v>2090</v>
      </c>
      <c r="G2007" s="62">
        <v>46077</v>
      </c>
      <c r="H2007" s="62">
        <v>45991</v>
      </c>
      <c r="I2007">
        <v>86</v>
      </c>
      <c r="J2007" t="s">
        <v>18</v>
      </c>
      <c r="K2007" t="s">
        <v>3964</v>
      </c>
      <c r="L2007" s="67">
        <v>25110975</v>
      </c>
      <c r="M2007" t="s">
        <v>2094</v>
      </c>
      <c r="N2007">
        <v>45961</v>
      </c>
      <c r="O2007" t="s">
        <v>3964</v>
      </c>
    </row>
    <row r="2008" spans="2:15">
      <c r="B2008">
        <v>101796</v>
      </c>
      <c r="C2008" t="s">
        <v>1417</v>
      </c>
      <c r="D2008" t="s">
        <v>4479</v>
      </c>
      <c r="E2008" s="52" t="s">
        <v>117</v>
      </c>
      <c r="F2008" t="s">
        <v>4480</v>
      </c>
      <c r="G2008" s="62">
        <v>46078</v>
      </c>
      <c r="H2008" s="62">
        <v>45960</v>
      </c>
      <c r="I2008">
        <v>118</v>
      </c>
      <c r="J2008" t="s">
        <v>18</v>
      </c>
      <c r="K2008" t="s">
        <v>3337</v>
      </c>
      <c r="L2008" s="67">
        <v>3000000</v>
      </c>
      <c r="M2008" t="s">
        <v>4481</v>
      </c>
      <c r="N2008">
        <v>45960</v>
      </c>
      <c r="O2008" t="s">
        <v>3104</v>
      </c>
    </row>
    <row r="2009" spans="2:15">
      <c r="B2009">
        <v>100672</v>
      </c>
      <c r="C2009" t="s">
        <v>144</v>
      </c>
      <c r="D2009" t="s">
        <v>4482</v>
      </c>
      <c r="E2009" s="52" t="s">
        <v>117</v>
      </c>
      <c r="F2009" t="s">
        <v>3576</v>
      </c>
      <c r="G2009" s="62">
        <v>46078</v>
      </c>
      <c r="H2009" s="62">
        <v>46059</v>
      </c>
      <c r="I2009">
        <v>19</v>
      </c>
      <c r="J2009" t="s">
        <v>18</v>
      </c>
      <c r="K2009" t="s">
        <v>4303</v>
      </c>
      <c r="L2009" s="67">
        <v>5000000</v>
      </c>
      <c r="M2009" t="s">
        <v>3577</v>
      </c>
      <c r="N2009">
        <v>46059</v>
      </c>
      <c r="O2009" t="s">
        <v>1911</v>
      </c>
    </row>
    <row r="2010" spans="2:15">
      <c r="B2010">
        <v>100733</v>
      </c>
      <c r="C2010" t="s">
        <v>438</v>
      </c>
      <c r="D2010" t="s">
        <v>4483</v>
      </c>
      <c r="E2010" s="52" t="s">
        <v>16</v>
      </c>
      <c r="F2010" t="s">
        <v>2090</v>
      </c>
      <c r="G2010" s="62">
        <v>46078</v>
      </c>
      <c r="H2010" s="62">
        <v>46083</v>
      </c>
      <c r="I2010">
        <v>-5</v>
      </c>
      <c r="J2010" t="s">
        <v>18</v>
      </c>
      <c r="K2010" t="s">
        <v>857</v>
      </c>
      <c r="L2010" s="67">
        <v>6481140</v>
      </c>
      <c r="M2010" t="s">
        <v>1113</v>
      </c>
      <c r="N2010">
        <v>46053</v>
      </c>
      <c r="O2010" t="s">
        <v>857</v>
      </c>
    </row>
    <row r="2011" spans="2:15">
      <c r="B2011">
        <v>100017</v>
      </c>
      <c r="C2011" t="s">
        <v>4484</v>
      </c>
      <c r="D2011" t="s">
        <v>4485</v>
      </c>
      <c r="E2011"/>
      <c r="G2011" s="56">
        <v>46078</v>
      </c>
      <c r="H2011" s="56">
        <v>44074</v>
      </c>
      <c r="I2011" s="57">
        <v>2004</v>
      </c>
      <c r="J2011" t="s">
        <v>18</v>
      </c>
      <c r="K2011" t="s">
        <v>4486</v>
      </c>
      <c r="L2011" s="70">
        <v>12126750</v>
      </c>
      <c r="M2011" t="s">
        <v>4487</v>
      </c>
      <c r="N2011" s="56">
        <v>44074</v>
      </c>
      <c r="O2011" t="s">
        <v>4488</v>
      </c>
    </row>
    <row r="2012" spans="2:15">
      <c r="B2012">
        <v>100733</v>
      </c>
      <c r="C2012" t="s">
        <v>438</v>
      </c>
      <c r="D2012" t="s">
        <v>4489</v>
      </c>
      <c r="E2012" s="52" t="s">
        <v>16</v>
      </c>
      <c r="F2012" t="s">
        <v>2090</v>
      </c>
      <c r="G2012" s="62">
        <v>46078</v>
      </c>
      <c r="H2012" s="62">
        <v>46083</v>
      </c>
      <c r="I2012">
        <v>-5</v>
      </c>
      <c r="J2012" t="s">
        <v>18</v>
      </c>
      <c r="K2012" t="s">
        <v>1567</v>
      </c>
      <c r="L2012" s="67">
        <v>17074850</v>
      </c>
      <c r="M2012" t="s">
        <v>2202</v>
      </c>
      <c r="N2012">
        <v>46053</v>
      </c>
      <c r="O2012" t="s">
        <v>1567</v>
      </c>
    </row>
    <row r="2013" spans="2:15">
      <c r="B2013">
        <v>100733</v>
      </c>
      <c r="C2013" t="s">
        <v>438</v>
      </c>
      <c r="D2013" t="s">
        <v>4490</v>
      </c>
      <c r="E2013" s="52" t="s">
        <v>16</v>
      </c>
      <c r="F2013" t="s">
        <v>2090</v>
      </c>
      <c r="G2013" s="62">
        <v>46078</v>
      </c>
      <c r="H2013" s="62">
        <v>46083</v>
      </c>
      <c r="I2013">
        <v>-5</v>
      </c>
      <c r="J2013" t="s">
        <v>18</v>
      </c>
      <c r="K2013" t="s">
        <v>859</v>
      </c>
      <c r="L2013" s="67">
        <v>21379260</v>
      </c>
      <c r="M2013" t="s">
        <v>2198</v>
      </c>
      <c r="N2013">
        <v>46053</v>
      </c>
      <c r="O2013" t="s">
        <v>859</v>
      </c>
    </row>
    <row r="2014" spans="2:15">
      <c r="B2014">
        <v>101118</v>
      </c>
      <c r="C2014" t="s">
        <v>652</v>
      </c>
      <c r="D2014" t="s">
        <v>4491</v>
      </c>
      <c r="E2014" s="52" t="s">
        <v>16</v>
      </c>
      <c r="F2014" t="s">
        <v>2090</v>
      </c>
      <c r="G2014" s="62">
        <v>46078</v>
      </c>
      <c r="H2014" s="62">
        <v>46083</v>
      </c>
      <c r="I2014">
        <v>-5</v>
      </c>
      <c r="J2014" t="s">
        <v>18</v>
      </c>
      <c r="K2014" t="s">
        <v>745</v>
      </c>
      <c r="L2014" s="67">
        <v>29736072</v>
      </c>
      <c r="M2014" t="s">
        <v>2200</v>
      </c>
      <c r="N2014">
        <v>46053</v>
      </c>
      <c r="O2014" t="s">
        <v>745</v>
      </c>
    </row>
    <row r="2015" spans="2:15">
      <c r="B2015">
        <v>100733</v>
      </c>
      <c r="C2015" t="s">
        <v>438</v>
      </c>
      <c r="D2015" t="s">
        <v>4492</v>
      </c>
      <c r="E2015" s="52" t="s">
        <v>16</v>
      </c>
      <c r="F2015" t="s">
        <v>2090</v>
      </c>
      <c r="G2015" s="62">
        <v>46078</v>
      </c>
      <c r="H2015" s="62">
        <v>46083</v>
      </c>
      <c r="I2015">
        <v>-5</v>
      </c>
      <c r="J2015" t="s">
        <v>18</v>
      </c>
      <c r="K2015" t="s">
        <v>854</v>
      </c>
      <c r="L2015" s="67">
        <v>32380194</v>
      </c>
      <c r="M2015" t="s">
        <v>863</v>
      </c>
      <c r="N2015">
        <v>46053</v>
      </c>
      <c r="O2015" t="s">
        <v>854</v>
      </c>
    </row>
    <row r="2016" spans="2:15">
      <c r="B2016">
        <v>100712</v>
      </c>
      <c r="C2016" t="s">
        <v>613</v>
      </c>
      <c r="D2016" t="s">
        <v>4493</v>
      </c>
      <c r="E2016" s="52" t="s">
        <v>117</v>
      </c>
      <c r="F2016" t="s">
        <v>3661</v>
      </c>
      <c r="G2016" s="62">
        <v>46078</v>
      </c>
      <c r="H2016" s="62">
        <v>46083</v>
      </c>
      <c r="I2016">
        <v>-5</v>
      </c>
      <c r="J2016" t="s">
        <v>18</v>
      </c>
      <c r="K2016" t="s">
        <v>292</v>
      </c>
      <c r="L2016" s="67">
        <v>71696603</v>
      </c>
      <c r="M2016" t="s">
        <v>3661</v>
      </c>
      <c r="N2016">
        <v>46053</v>
      </c>
      <c r="O2016" t="s">
        <v>292</v>
      </c>
    </row>
    <row r="2017" spans="2:15">
      <c r="B2017">
        <v>100733</v>
      </c>
      <c r="C2017" t="s">
        <v>438</v>
      </c>
      <c r="D2017" t="s">
        <v>4494</v>
      </c>
      <c r="E2017" s="52" t="s">
        <v>16</v>
      </c>
      <c r="F2017" t="s">
        <v>2090</v>
      </c>
      <c r="G2017" s="62">
        <v>46078</v>
      </c>
      <c r="H2017" s="62">
        <v>46083</v>
      </c>
      <c r="I2017">
        <v>-5</v>
      </c>
      <c r="J2017" t="s">
        <v>18</v>
      </c>
      <c r="K2017" t="s">
        <v>1468</v>
      </c>
      <c r="L2017" s="67">
        <v>97669341</v>
      </c>
      <c r="M2017" t="s">
        <v>3313</v>
      </c>
      <c r="N2017">
        <v>46053</v>
      </c>
      <c r="O2017" t="s">
        <v>1468</v>
      </c>
    </row>
    <row r="2018" spans="2:15">
      <c r="B2018">
        <v>100014</v>
      </c>
      <c r="C2018" t="s">
        <v>1511</v>
      </c>
      <c r="D2018" t="s">
        <v>453</v>
      </c>
      <c r="E2018" t="s">
        <v>117</v>
      </c>
      <c r="F2018" t="s">
        <v>4495</v>
      </c>
      <c r="G2018" s="56">
        <v>46079</v>
      </c>
      <c r="H2018" s="56">
        <v>44864</v>
      </c>
      <c r="I2018" s="57">
        <v>1213</v>
      </c>
      <c r="J2018" t="s">
        <v>18</v>
      </c>
      <c r="K2018" t="s">
        <v>3214</v>
      </c>
      <c r="L2018" s="70">
        <v>411810</v>
      </c>
      <c r="M2018" t="s">
        <v>4496</v>
      </c>
      <c r="N2018" s="56">
        <v>44834</v>
      </c>
      <c r="O2018" t="s">
        <v>3214</v>
      </c>
    </row>
    <row r="2019" spans="2:15">
      <c r="B2019">
        <v>100014</v>
      </c>
      <c r="C2019" t="s">
        <v>1511</v>
      </c>
      <c r="D2019" t="s">
        <v>416</v>
      </c>
      <c r="E2019" t="s">
        <v>117</v>
      </c>
      <c r="F2019" t="s">
        <v>4497</v>
      </c>
      <c r="G2019" s="56">
        <v>46079</v>
      </c>
      <c r="H2019" s="56">
        <v>45290</v>
      </c>
      <c r="I2019" s="57">
        <v>787</v>
      </c>
      <c r="J2019" t="s">
        <v>18</v>
      </c>
      <c r="K2019" t="s">
        <v>1893</v>
      </c>
      <c r="L2019" s="70">
        <v>5764785</v>
      </c>
      <c r="M2019" t="s">
        <v>4498</v>
      </c>
      <c r="N2019" s="56">
        <v>45260</v>
      </c>
      <c r="O2019" t="s">
        <v>1893</v>
      </c>
    </row>
    <row r="2020" spans="2:15">
      <c r="B2020">
        <v>100014</v>
      </c>
      <c r="C2020" t="s">
        <v>1511</v>
      </c>
      <c r="D2020" t="s">
        <v>479</v>
      </c>
      <c r="E2020" t="s">
        <v>117</v>
      </c>
      <c r="F2020" t="s">
        <v>4499</v>
      </c>
      <c r="G2020" s="56">
        <v>46079</v>
      </c>
      <c r="H2020" s="56">
        <v>45290</v>
      </c>
      <c r="I2020" s="57">
        <v>787</v>
      </c>
      <c r="J2020" t="s">
        <v>18</v>
      </c>
      <c r="K2020" t="s">
        <v>3304</v>
      </c>
      <c r="L2020" s="70">
        <v>7653450</v>
      </c>
      <c r="M2020" t="s">
        <v>4500</v>
      </c>
      <c r="N2020" s="56">
        <v>45260</v>
      </c>
      <c r="O2020" t="s">
        <v>3304</v>
      </c>
    </row>
    <row r="2021" spans="2:15">
      <c r="B2021">
        <v>100014</v>
      </c>
      <c r="C2021" t="s">
        <v>1511</v>
      </c>
      <c r="D2021" t="s">
        <v>474</v>
      </c>
      <c r="E2021" t="s">
        <v>117</v>
      </c>
      <c r="F2021" t="s">
        <v>4501</v>
      </c>
      <c r="G2021" s="56">
        <v>46079</v>
      </c>
      <c r="H2021" s="56">
        <v>44987</v>
      </c>
      <c r="I2021" s="57">
        <v>1090</v>
      </c>
      <c r="J2021" t="s">
        <v>18</v>
      </c>
      <c r="K2021" t="s">
        <v>292</v>
      </c>
      <c r="L2021" s="70">
        <v>7916248</v>
      </c>
      <c r="M2021" t="s">
        <v>4502</v>
      </c>
      <c r="N2021" s="56">
        <v>44957</v>
      </c>
      <c r="O2021" t="s">
        <v>292</v>
      </c>
    </row>
    <row r="2022" spans="2:15">
      <c r="B2022">
        <v>100001</v>
      </c>
      <c r="C2022" t="s">
        <v>230</v>
      </c>
      <c r="D2022" t="s">
        <v>625</v>
      </c>
      <c r="E2022" t="s">
        <v>117</v>
      </c>
      <c r="F2022" t="s">
        <v>4503</v>
      </c>
      <c r="G2022" s="56">
        <v>46079</v>
      </c>
      <c r="H2022" s="56">
        <v>46083</v>
      </c>
      <c r="I2022" s="57">
        <v>-4</v>
      </c>
      <c r="J2022" t="s">
        <v>18</v>
      </c>
      <c r="K2022" t="s">
        <v>280</v>
      </c>
      <c r="L2022" s="70">
        <v>11059383</v>
      </c>
      <c r="M2022" t="s">
        <v>4504</v>
      </c>
      <c r="N2022" s="56">
        <v>46053</v>
      </c>
      <c r="O2022" t="s">
        <v>280</v>
      </c>
    </row>
    <row r="2023" spans="2:15">
      <c r="B2023">
        <v>100014</v>
      </c>
      <c r="C2023" t="s">
        <v>1511</v>
      </c>
      <c r="D2023" t="s">
        <v>680</v>
      </c>
      <c r="E2023" t="s">
        <v>117</v>
      </c>
      <c r="F2023" t="s">
        <v>4501</v>
      </c>
      <c r="G2023" s="56">
        <v>46079</v>
      </c>
      <c r="H2023" s="56">
        <v>44956</v>
      </c>
      <c r="I2023" s="57">
        <v>1121</v>
      </c>
      <c r="J2023" t="s">
        <v>18</v>
      </c>
      <c r="K2023" t="s">
        <v>1963</v>
      </c>
      <c r="L2023" s="70">
        <v>12980770</v>
      </c>
      <c r="M2023" t="s">
        <v>4502</v>
      </c>
      <c r="N2023" s="56">
        <v>44926</v>
      </c>
      <c r="O2023" t="s">
        <v>1963</v>
      </c>
    </row>
    <row r="2024" spans="2:15">
      <c r="B2024">
        <v>100014</v>
      </c>
      <c r="C2024" t="s">
        <v>1511</v>
      </c>
      <c r="D2024" t="s">
        <v>660</v>
      </c>
      <c r="E2024" t="s">
        <v>117</v>
      </c>
      <c r="F2024" t="s">
        <v>4505</v>
      </c>
      <c r="G2024" s="56">
        <v>46079</v>
      </c>
      <c r="H2024" s="56">
        <v>45960</v>
      </c>
      <c r="I2024" s="57">
        <v>119</v>
      </c>
      <c r="J2024" t="s">
        <v>18</v>
      </c>
      <c r="K2024" t="s">
        <v>3529</v>
      </c>
      <c r="L2024" s="70">
        <v>13049493</v>
      </c>
      <c r="M2024" t="s">
        <v>4506</v>
      </c>
      <c r="N2024" s="56">
        <v>45930</v>
      </c>
      <c r="O2024" t="s">
        <v>3529</v>
      </c>
    </row>
    <row r="2025" spans="2:15">
      <c r="B2025">
        <v>100014</v>
      </c>
      <c r="C2025" t="s">
        <v>1511</v>
      </c>
      <c r="D2025" t="s">
        <v>428</v>
      </c>
      <c r="E2025" t="s">
        <v>117</v>
      </c>
      <c r="F2025" t="s">
        <v>4507</v>
      </c>
      <c r="G2025" s="56">
        <v>46079</v>
      </c>
      <c r="H2025" s="56">
        <v>45290</v>
      </c>
      <c r="I2025" s="57">
        <v>787</v>
      </c>
      <c r="J2025" t="s">
        <v>18</v>
      </c>
      <c r="K2025" t="s">
        <v>3509</v>
      </c>
      <c r="L2025" s="70">
        <v>18560310</v>
      </c>
      <c r="M2025" t="s">
        <v>4508</v>
      </c>
      <c r="N2025" s="56">
        <v>45260</v>
      </c>
      <c r="O2025" t="s">
        <v>3509</v>
      </c>
    </row>
    <row r="2026" spans="2:15">
      <c r="B2026">
        <v>100014</v>
      </c>
      <c r="C2026" t="s">
        <v>1511</v>
      </c>
      <c r="D2026" t="s">
        <v>637</v>
      </c>
      <c r="E2026" t="s">
        <v>117</v>
      </c>
      <c r="F2026" t="s">
        <v>4509</v>
      </c>
      <c r="G2026" s="56">
        <v>46079</v>
      </c>
      <c r="H2026" s="56">
        <v>45290</v>
      </c>
      <c r="I2026" s="57">
        <v>787</v>
      </c>
      <c r="J2026" t="s">
        <v>18</v>
      </c>
      <c r="K2026" t="s">
        <v>3521</v>
      </c>
      <c r="L2026" s="70">
        <v>20155380</v>
      </c>
      <c r="M2026" t="s">
        <v>4510</v>
      </c>
      <c r="N2026" s="56">
        <v>45260</v>
      </c>
      <c r="O2026" t="s">
        <v>3521</v>
      </c>
    </row>
    <row r="2027" spans="2:15">
      <c r="B2027">
        <v>100014</v>
      </c>
      <c r="C2027" t="s">
        <v>1511</v>
      </c>
      <c r="D2027" t="s">
        <v>398</v>
      </c>
      <c r="E2027" t="s">
        <v>117</v>
      </c>
      <c r="F2027" t="s">
        <v>4511</v>
      </c>
      <c r="G2027" s="56">
        <v>46079</v>
      </c>
      <c r="H2027" s="56">
        <v>45290</v>
      </c>
      <c r="I2027" s="57">
        <v>787</v>
      </c>
      <c r="J2027" t="s">
        <v>18</v>
      </c>
      <c r="K2027" t="s">
        <v>4512</v>
      </c>
      <c r="L2027" s="70">
        <v>20306895</v>
      </c>
      <c r="M2027" t="s">
        <v>4513</v>
      </c>
      <c r="N2027" s="56">
        <v>45260</v>
      </c>
      <c r="O2027" t="s">
        <v>4512</v>
      </c>
    </row>
    <row r="2028" spans="2:15">
      <c r="B2028">
        <v>100014</v>
      </c>
      <c r="C2028" t="s">
        <v>1511</v>
      </c>
      <c r="D2028" t="s">
        <v>663</v>
      </c>
      <c r="E2028" t="s">
        <v>117</v>
      </c>
      <c r="F2028" t="s">
        <v>4514</v>
      </c>
      <c r="G2028" s="56">
        <v>46079</v>
      </c>
      <c r="H2028" s="56">
        <v>45991</v>
      </c>
      <c r="I2028" s="57">
        <v>88</v>
      </c>
      <c r="J2028" t="s">
        <v>18</v>
      </c>
      <c r="K2028" t="s">
        <v>684</v>
      </c>
      <c r="L2028" s="70">
        <v>21532233</v>
      </c>
      <c r="M2028" t="s">
        <v>4515</v>
      </c>
      <c r="N2028" s="56">
        <v>45961</v>
      </c>
      <c r="O2028" t="s">
        <v>684</v>
      </c>
    </row>
    <row r="2029" spans="2:15">
      <c r="B2029">
        <v>100014</v>
      </c>
      <c r="C2029" t="s">
        <v>1511</v>
      </c>
      <c r="D2029" t="s">
        <v>683</v>
      </c>
      <c r="E2029" t="s">
        <v>117</v>
      </c>
      <c r="F2029" t="s">
        <v>4516</v>
      </c>
      <c r="G2029" s="56">
        <v>46079</v>
      </c>
      <c r="H2029" s="56">
        <v>46021</v>
      </c>
      <c r="I2029" s="57">
        <v>58</v>
      </c>
      <c r="J2029" t="s">
        <v>18</v>
      </c>
      <c r="K2029" t="s">
        <v>484</v>
      </c>
      <c r="L2029" s="70">
        <v>22640222</v>
      </c>
      <c r="M2029" t="s">
        <v>4517</v>
      </c>
      <c r="N2029" s="56">
        <v>45991</v>
      </c>
      <c r="O2029" t="s">
        <v>484</v>
      </c>
    </row>
    <row r="2030" spans="2:15">
      <c r="B2030">
        <v>100014</v>
      </c>
      <c r="C2030" t="s">
        <v>1511</v>
      </c>
      <c r="D2030" t="s">
        <v>419</v>
      </c>
      <c r="E2030" t="s">
        <v>117</v>
      </c>
      <c r="F2030" t="s">
        <v>4518</v>
      </c>
      <c r="G2030" s="56">
        <v>46079</v>
      </c>
      <c r="H2030" s="56">
        <v>45290</v>
      </c>
      <c r="I2030" s="57">
        <v>787</v>
      </c>
      <c r="J2030" t="s">
        <v>18</v>
      </c>
      <c r="K2030" t="s">
        <v>1875</v>
      </c>
      <c r="L2030" s="70">
        <v>27580969</v>
      </c>
      <c r="M2030" t="s">
        <v>4519</v>
      </c>
      <c r="N2030" s="56">
        <v>45260</v>
      </c>
      <c r="O2030" t="s">
        <v>1875</v>
      </c>
    </row>
    <row r="2031" spans="2:15">
      <c r="B2031">
        <v>100014</v>
      </c>
      <c r="C2031" t="s">
        <v>1511</v>
      </c>
      <c r="D2031" t="s">
        <v>424</v>
      </c>
      <c r="E2031" t="s">
        <v>117</v>
      </c>
      <c r="F2031" t="s">
        <v>4520</v>
      </c>
      <c r="G2031" s="56">
        <v>46079</v>
      </c>
      <c r="H2031" s="56">
        <v>45290</v>
      </c>
      <c r="I2031" s="57">
        <v>787</v>
      </c>
      <c r="J2031" t="s">
        <v>18</v>
      </c>
      <c r="K2031" t="s">
        <v>4521</v>
      </c>
      <c r="L2031" s="70">
        <v>50062110</v>
      </c>
      <c r="M2031" t="s">
        <v>4522</v>
      </c>
      <c r="N2031" s="56">
        <v>45260</v>
      </c>
      <c r="O2031" t="s">
        <v>4521</v>
      </c>
    </row>
    <row r="2032" spans="2:15">
      <c r="B2032">
        <v>100014</v>
      </c>
      <c r="C2032" t="s">
        <v>1511</v>
      </c>
      <c r="D2032" t="s">
        <v>422</v>
      </c>
      <c r="E2032" t="s">
        <v>117</v>
      </c>
      <c r="F2032" t="s">
        <v>4523</v>
      </c>
      <c r="G2032" s="56">
        <v>46079</v>
      </c>
      <c r="H2032" s="56">
        <v>44956</v>
      </c>
      <c r="I2032" s="57">
        <v>1121</v>
      </c>
      <c r="J2032" t="s">
        <v>18</v>
      </c>
      <c r="K2032" t="s">
        <v>3635</v>
      </c>
      <c r="L2032" s="70">
        <v>110872983</v>
      </c>
      <c r="M2032" t="s">
        <v>4523</v>
      </c>
      <c r="N2032" s="56">
        <v>44926</v>
      </c>
      <c r="O2032" t="s">
        <v>3635</v>
      </c>
    </row>
    <row r="2033" spans="2:15">
      <c r="B2033">
        <v>100014</v>
      </c>
      <c r="C2033" t="s">
        <v>1511</v>
      </c>
      <c r="D2033" t="s">
        <v>464</v>
      </c>
      <c r="E2033" t="s">
        <v>117</v>
      </c>
      <c r="F2033" t="s">
        <v>4524</v>
      </c>
      <c r="G2033" s="56">
        <v>46079</v>
      </c>
      <c r="H2033" s="56">
        <v>45046</v>
      </c>
      <c r="I2033" s="57">
        <v>1031</v>
      </c>
      <c r="J2033" t="s">
        <v>18</v>
      </c>
      <c r="K2033" t="s">
        <v>4525</v>
      </c>
      <c r="L2033" s="70">
        <v>178195189</v>
      </c>
      <c r="M2033" t="s">
        <v>4524</v>
      </c>
      <c r="N2033" s="56">
        <v>45016</v>
      </c>
      <c r="O2033" t="s">
        <v>4525</v>
      </c>
    </row>
    <row r="2034" spans="2:15">
      <c r="B2034">
        <v>100014</v>
      </c>
      <c r="C2034" t="s">
        <v>1511</v>
      </c>
      <c r="D2034" t="s">
        <v>389</v>
      </c>
      <c r="E2034" t="s">
        <v>117</v>
      </c>
      <c r="F2034" t="s">
        <v>4501</v>
      </c>
      <c r="G2034" s="56">
        <v>46079</v>
      </c>
      <c r="H2034" s="56">
        <v>45290</v>
      </c>
      <c r="I2034" s="57">
        <v>787</v>
      </c>
      <c r="J2034" t="s">
        <v>18</v>
      </c>
      <c r="K2034" t="s">
        <v>4526</v>
      </c>
      <c r="L2034" s="70">
        <v>330351037</v>
      </c>
      <c r="M2034" t="s">
        <v>4527</v>
      </c>
      <c r="N2034" s="56">
        <v>45260</v>
      </c>
      <c r="O2034" t="s">
        <v>4526</v>
      </c>
    </row>
    <row r="2035" spans="2:15">
      <c r="B2035">
        <v>100137</v>
      </c>
      <c r="C2035" t="s">
        <v>33</v>
      </c>
      <c r="D2035" t="s">
        <v>686</v>
      </c>
      <c r="E2035" t="s">
        <v>35</v>
      </c>
      <c r="F2035" t="s">
        <v>2531</v>
      </c>
      <c r="G2035" s="56">
        <v>46079</v>
      </c>
      <c r="H2035" s="56">
        <v>46055</v>
      </c>
      <c r="I2035" s="57">
        <v>24</v>
      </c>
      <c r="J2035" t="s">
        <v>18</v>
      </c>
      <c r="K2035" t="s">
        <v>359</v>
      </c>
      <c r="L2035" s="70">
        <v>5000000000</v>
      </c>
      <c r="M2035" t="s">
        <v>2654</v>
      </c>
      <c r="N2035" s="56">
        <v>46055</v>
      </c>
      <c r="O2035" t="s">
        <v>39</v>
      </c>
    </row>
    <row r="2036" spans="2:15">
      <c r="B2036">
        <v>101330</v>
      </c>
      <c r="C2036" t="s">
        <v>212</v>
      </c>
      <c r="D2036" t="s">
        <v>4528</v>
      </c>
      <c r="G2036" s="62">
        <v>46080</v>
      </c>
      <c r="H2036" s="62">
        <v>46069</v>
      </c>
      <c r="I2036">
        <v>11</v>
      </c>
      <c r="J2036" t="s">
        <v>18</v>
      </c>
      <c r="K2036" t="s">
        <v>4447</v>
      </c>
      <c r="L2036" s="67">
        <v>34900</v>
      </c>
      <c r="M2036" t="s">
        <v>4529</v>
      </c>
      <c r="N2036">
        <v>46069</v>
      </c>
      <c r="O2036" t="s">
        <v>1501</v>
      </c>
    </row>
    <row r="2037" spans="2:15">
      <c r="B2037">
        <v>101330</v>
      </c>
      <c r="C2037" t="s">
        <v>212</v>
      </c>
      <c r="D2037" t="s">
        <v>4530</v>
      </c>
      <c r="G2037" s="62">
        <v>46080</v>
      </c>
      <c r="H2037" s="62">
        <v>46069</v>
      </c>
      <c r="I2037">
        <v>11</v>
      </c>
      <c r="J2037" t="s">
        <v>18</v>
      </c>
      <c r="K2037" t="s">
        <v>4456</v>
      </c>
      <c r="L2037" s="67">
        <v>1298960</v>
      </c>
      <c r="M2037" t="s">
        <v>4531</v>
      </c>
      <c r="N2037">
        <v>46069</v>
      </c>
      <c r="O2037" t="s">
        <v>1473</v>
      </c>
    </row>
    <row r="2038" spans="2:15">
      <c r="B2038">
        <v>101330</v>
      </c>
      <c r="C2038" t="s">
        <v>212</v>
      </c>
      <c r="D2038" t="s">
        <v>4532</v>
      </c>
      <c r="G2038" s="62">
        <v>46080</v>
      </c>
      <c r="H2038" s="62">
        <v>46069</v>
      </c>
      <c r="I2038">
        <v>11</v>
      </c>
      <c r="J2038" t="s">
        <v>18</v>
      </c>
      <c r="K2038" t="s">
        <v>4457</v>
      </c>
      <c r="L2038" s="67">
        <v>2533982</v>
      </c>
      <c r="M2038" t="s">
        <v>4533</v>
      </c>
      <c r="N2038">
        <v>46069</v>
      </c>
      <c r="O2038" t="s">
        <v>1956</v>
      </c>
    </row>
    <row r="2039" spans="2:15">
      <c r="B2039">
        <v>100018</v>
      </c>
      <c r="C2039" t="s">
        <v>293</v>
      </c>
      <c r="D2039" t="s">
        <v>674</v>
      </c>
      <c r="E2039" t="s">
        <v>117</v>
      </c>
      <c r="F2039" t="s">
        <v>4534</v>
      </c>
      <c r="G2039" s="56">
        <v>46080</v>
      </c>
      <c r="H2039" s="56">
        <v>46083</v>
      </c>
      <c r="I2039" s="57">
        <v>-3</v>
      </c>
      <c r="J2039" t="s">
        <v>18</v>
      </c>
      <c r="K2039" t="s">
        <v>967</v>
      </c>
      <c r="L2039" s="70">
        <v>11620509</v>
      </c>
      <c r="M2039" t="s">
        <v>4535</v>
      </c>
      <c r="N2039" s="56">
        <v>46053</v>
      </c>
      <c r="O2039" t="s">
        <v>967</v>
      </c>
    </row>
    <row r="2040" spans="2:15">
      <c r="B2040">
        <v>101284</v>
      </c>
      <c r="C2040" t="s">
        <v>669</v>
      </c>
      <c r="D2040" t="s">
        <v>785</v>
      </c>
      <c r="E2040" s="52" t="s">
        <v>117</v>
      </c>
      <c r="F2040" t="s">
        <v>4536</v>
      </c>
      <c r="G2040" s="62">
        <v>46080</v>
      </c>
      <c r="H2040" s="62">
        <v>44212</v>
      </c>
      <c r="I2040">
        <v>1866</v>
      </c>
      <c r="J2040" t="s">
        <v>18</v>
      </c>
      <c r="K2040" t="s">
        <v>4537</v>
      </c>
      <c r="L2040" s="67">
        <v>200000000</v>
      </c>
      <c r="M2040" t="s">
        <v>4538</v>
      </c>
      <c r="N2040">
        <v>44182</v>
      </c>
      <c r="O2040" t="s">
        <v>4537</v>
      </c>
    </row>
    <row r="2041" spans="2:15">
      <c r="B2041">
        <v>100129</v>
      </c>
      <c r="C2041" t="s">
        <v>1259</v>
      </c>
      <c r="D2041" t="s">
        <v>820</v>
      </c>
      <c r="E2041" t="s">
        <v>117</v>
      </c>
      <c r="F2041" t="s">
        <v>4539</v>
      </c>
      <c r="G2041" s="56">
        <v>46081</v>
      </c>
      <c r="H2041" s="56">
        <v>46111</v>
      </c>
      <c r="I2041" s="57">
        <v>-48</v>
      </c>
      <c r="J2041" t="s">
        <v>18</v>
      </c>
      <c r="K2041" t="s">
        <v>2472</v>
      </c>
      <c r="L2041" s="70">
        <v>310800</v>
      </c>
      <c r="M2041" t="s">
        <v>4540</v>
      </c>
      <c r="N2041" s="56">
        <v>46081</v>
      </c>
      <c r="O2041" t="s">
        <v>2472</v>
      </c>
    </row>
    <row r="2042" spans="2:15">
      <c r="B2042">
        <v>101901</v>
      </c>
      <c r="C2042" t="s">
        <v>1248</v>
      </c>
      <c r="D2042" t="s">
        <v>718</v>
      </c>
      <c r="E2042" s="52" t="s">
        <v>117</v>
      </c>
      <c r="F2042" t="s">
        <v>4541</v>
      </c>
      <c r="G2042" s="62">
        <v>46081</v>
      </c>
      <c r="H2042" s="62">
        <v>46081</v>
      </c>
      <c r="I2042">
        <v>-19</v>
      </c>
      <c r="J2042" t="s">
        <v>18</v>
      </c>
      <c r="K2042" t="s">
        <v>1485</v>
      </c>
      <c r="L2042" s="67">
        <v>327000</v>
      </c>
      <c r="M2042" t="s">
        <v>4541</v>
      </c>
      <c r="N2042">
        <v>46081</v>
      </c>
      <c r="O2042" t="s">
        <v>1485</v>
      </c>
    </row>
    <row r="2043" spans="2:15">
      <c r="B2043">
        <v>101435</v>
      </c>
      <c r="C2043" t="s">
        <v>4542</v>
      </c>
      <c r="D2043" t="s">
        <v>797</v>
      </c>
      <c r="E2043" s="52" t="s">
        <v>117</v>
      </c>
      <c r="F2043" t="s">
        <v>4543</v>
      </c>
      <c r="G2043" s="62">
        <v>46081</v>
      </c>
      <c r="H2043" s="62">
        <v>46111</v>
      </c>
      <c r="I2043">
        <v>-51</v>
      </c>
      <c r="J2043" t="s">
        <v>18</v>
      </c>
      <c r="K2043" t="s">
        <v>988</v>
      </c>
      <c r="L2043" s="67">
        <v>477300</v>
      </c>
      <c r="M2043" t="s">
        <v>4544</v>
      </c>
      <c r="N2043">
        <v>46081</v>
      </c>
      <c r="O2043" t="s">
        <v>988</v>
      </c>
    </row>
    <row r="2044" spans="2:15">
      <c r="B2044">
        <v>101986</v>
      </c>
      <c r="C2044" t="s">
        <v>4545</v>
      </c>
      <c r="D2044" t="s">
        <v>851</v>
      </c>
      <c r="E2044" s="52" t="s">
        <v>117</v>
      </c>
      <c r="F2044" t="s">
        <v>4546</v>
      </c>
      <c r="G2044" s="62">
        <v>46081</v>
      </c>
      <c r="H2044" s="62">
        <v>46081</v>
      </c>
      <c r="I2044">
        <v>-10</v>
      </c>
      <c r="J2044" t="s">
        <v>18</v>
      </c>
      <c r="K2044" t="s">
        <v>1039</v>
      </c>
      <c r="L2044" s="67">
        <v>477300</v>
      </c>
      <c r="M2044" t="s">
        <v>4547</v>
      </c>
      <c r="N2044">
        <v>46081</v>
      </c>
      <c r="O2044" t="s">
        <v>1039</v>
      </c>
    </row>
    <row r="2045" spans="2:15">
      <c r="B2045">
        <v>101429</v>
      </c>
      <c r="C2045" t="s">
        <v>4548</v>
      </c>
      <c r="D2045" t="s">
        <v>801</v>
      </c>
      <c r="E2045" s="52" t="s">
        <v>117</v>
      </c>
      <c r="F2045" t="s">
        <v>4549</v>
      </c>
      <c r="G2045" s="62">
        <v>46081</v>
      </c>
      <c r="H2045" s="62">
        <v>46111</v>
      </c>
      <c r="I2045">
        <v>-48</v>
      </c>
      <c r="J2045" t="s">
        <v>18</v>
      </c>
      <c r="K2045" t="s">
        <v>993</v>
      </c>
      <c r="L2045" s="67">
        <v>588300</v>
      </c>
      <c r="M2045" t="s">
        <v>4549</v>
      </c>
      <c r="N2045">
        <v>46081</v>
      </c>
      <c r="O2045" t="s">
        <v>993</v>
      </c>
    </row>
    <row r="2046" spans="2:15">
      <c r="B2046">
        <v>101956</v>
      </c>
      <c r="C2046" t="s">
        <v>4550</v>
      </c>
      <c r="D2046" t="s">
        <v>790</v>
      </c>
      <c r="E2046" s="52" t="s">
        <v>117</v>
      </c>
      <c r="F2046" t="s">
        <v>4551</v>
      </c>
      <c r="G2046" s="62">
        <v>46081</v>
      </c>
      <c r="H2046" s="62">
        <v>46081</v>
      </c>
      <c r="I2046">
        <v>-26</v>
      </c>
      <c r="J2046" t="s">
        <v>18</v>
      </c>
      <c r="K2046" t="s">
        <v>2149</v>
      </c>
      <c r="L2046" s="67">
        <v>790320</v>
      </c>
      <c r="M2046" t="s">
        <v>4552</v>
      </c>
      <c r="N2046">
        <v>46081</v>
      </c>
      <c r="O2046" t="s">
        <v>2149</v>
      </c>
    </row>
    <row r="2047" spans="2:15">
      <c r="B2047">
        <v>101508</v>
      </c>
      <c r="C2047" t="s">
        <v>1262</v>
      </c>
      <c r="D2047" t="s">
        <v>803</v>
      </c>
      <c r="E2047" s="52" t="s">
        <v>117</v>
      </c>
      <c r="F2047" t="s">
        <v>4543</v>
      </c>
      <c r="G2047" s="62">
        <v>46081</v>
      </c>
      <c r="H2047" s="62">
        <v>46111</v>
      </c>
      <c r="I2047">
        <v>-56</v>
      </c>
      <c r="J2047" t="s">
        <v>18</v>
      </c>
      <c r="K2047" t="s">
        <v>361</v>
      </c>
      <c r="L2047" s="67">
        <v>954600</v>
      </c>
      <c r="M2047" t="s">
        <v>4544</v>
      </c>
      <c r="N2047">
        <v>46081</v>
      </c>
      <c r="O2047" t="s">
        <v>361</v>
      </c>
    </row>
    <row r="2048" spans="2:15">
      <c r="B2048">
        <v>101986</v>
      </c>
      <c r="C2048" t="s">
        <v>4545</v>
      </c>
      <c r="D2048" t="s">
        <v>811</v>
      </c>
      <c r="E2048" s="52" t="s">
        <v>117</v>
      </c>
      <c r="F2048" t="s">
        <v>4553</v>
      </c>
      <c r="G2048" s="62">
        <v>46081</v>
      </c>
      <c r="H2048" s="62">
        <v>46081</v>
      </c>
      <c r="I2048">
        <v>-24</v>
      </c>
      <c r="J2048" t="s">
        <v>18</v>
      </c>
      <c r="K2048" t="s">
        <v>1334</v>
      </c>
      <c r="L2048" s="67">
        <v>954600</v>
      </c>
      <c r="M2048" t="s">
        <v>4554</v>
      </c>
      <c r="N2048">
        <v>46081</v>
      </c>
      <c r="O2048" t="s">
        <v>1334</v>
      </c>
    </row>
    <row r="2049" spans="2:15">
      <c r="B2049">
        <v>101987</v>
      </c>
      <c r="C2049" t="s">
        <v>4555</v>
      </c>
      <c r="D2049" t="s">
        <v>806</v>
      </c>
      <c r="E2049" s="52" t="s">
        <v>117</v>
      </c>
      <c r="F2049" t="s">
        <v>4556</v>
      </c>
      <c r="G2049" s="62">
        <v>46081</v>
      </c>
      <c r="H2049" s="62">
        <v>46081</v>
      </c>
      <c r="I2049">
        <v>-9</v>
      </c>
      <c r="J2049" t="s">
        <v>18</v>
      </c>
      <c r="K2049" t="s">
        <v>1190</v>
      </c>
      <c r="L2049" s="67">
        <v>1185480</v>
      </c>
      <c r="M2049" t="s">
        <v>4556</v>
      </c>
      <c r="N2049">
        <v>46081</v>
      </c>
      <c r="O2049" t="s">
        <v>1190</v>
      </c>
    </row>
    <row r="2050" spans="2:15">
      <c r="B2050">
        <v>101930</v>
      </c>
      <c r="C2050" t="s">
        <v>2505</v>
      </c>
      <c r="D2050" t="s">
        <v>849</v>
      </c>
      <c r="E2050" s="52" t="s">
        <v>117</v>
      </c>
      <c r="F2050" t="s">
        <v>4557</v>
      </c>
      <c r="G2050" s="62">
        <v>46081</v>
      </c>
      <c r="H2050" s="62">
        <v>46081</v>
      </c>
      <c r="I2050">
        <v>-17</v>
      </c>
      <c r="J2050" t="s">
        <v>18</v>
      </c>
      <c r="K2050" t="s">
        <v>1372</v>
      </c>
      <c r="L2050" s="67">
        <v>2548560</v>
      </c>
      <c r="M2050" t="s">
        <v>4558</v>
      </c>
      <c r="N2050">
        <v>46081</v>
      </c>
      <c r="O2050" t="s">
        <v>1372</v>
      </c>
    </row>
    <row r="2051" spans="2:15">
      <c r="B2051">
        <v>101930</v>
      </c>
      <c r="C2051" t="s">
        <v>2505</v>
      </c>
      <c r="D2051" t="s">
        <v>773</v>
      </c>
      <c r="E2051" s="52" t="s">
        <v>117</v>
      </c>
      <c r="F2051" t="s">
        <v>4559</v>
      </c>
      <c r="G2051" s="62">
        <v>46081</v>
      </c>
      <c r="H2051" s="62">
        <v>46081</v>
      </c>
      <c r="I2051">
        <v>-8</v>
      </c>
      <c r="J2051" t="s">
        <v>18</v>
      </c>
      <c r="K2051" t="s">
        <v>1109</v>
      </c>
      <c r="L2051" s="67">
        <v>2560800</v>
      </c>
      <c r="M2051" t="s">
        <v>4560</v>
      </c>
      <c r="N2051">
        <v>46081</v>
      </c>
      <c r="O2051" t="s">
        <v>1109</v>
      </c>
    </row>
    <row r="2052" spans="2:15">
      <c r="B2052">
        <v>101398</v>
      </c>
      <c r="C2052" t="s">
        <v>413</v>
      </c>
      <c r="D2052" t="s">
        <v>788</v>
      </c>
      <c r="E2052" s="52" t="s">
        <v>117</v>
      </c>
      <c r="F2052" t="s">
        <v>4561</v>
      </c>
      <c r="G2052" s="62">
        <v>46081</v>
      </c>
      <c r="H2052" s="62">
        <v>45960</v>
      </c>
      <c r="I2052">
        <v>119</v>
      </c>
      <c r="J2052" t="s">
        <v>18</v>
      </c>
      <c r="K2052" t="s">
        <v>53</v>
      </c>
      <c r="L2052" s="67">
        <v>8921138</v>
      </c>
      <c r="M2052" t="s">
        <v>4562</v>
      </c>
      <c r="N2052">
        <v>45930</v>
      </c>
      <c r="O2052" t="s">
        <v>53</v>
      </c>
    </row>
    <row r="2053" spans="2:15">
      <c r="B2053">
        <v>101284</v>
      </c>
      <c r="C2053" t="s">
        <v>669</v>
      </c>
      <c r="D2053" t="s">
        <v>783</v>
      </c>
      <c r="E2053" s="52" t="s">
        <v>117</v>
      </c>
      <c r="F2053" t="s">
        <v>4563</v>
      </c>
      <c r="G2053" s="62">
        <v>46081</v>
      </c>
      <c r="H2053" s="62">
        <v>45807</v>
      </c>
      <c r="I2053">
        <v>273</v>
      </c>
      <c r="J2053" t="s">
        <v>18</v>
      </c>
      <c r="K2053" t="s">
        <v>1514</v>
      </c>
      <c r="L2053" s="67">
        <v>17270760</v>
      </c>
      <c r="M2053" t="s">
        <v>4563</v>
      </c>
      <c r="N2053">
        <v>45777</v>
      </c>
      <c r="O2053" t="s">
        <v>1514</v>
      </c>
    </row>
    <row r="2054" spans="2:15">
      <c r="B2054">
        <v>100144</v>
      </c>
      <c r="C2054" t="s">
        <v>108</v>
      </c>
      <c r="D2054" t="s">
        <v>781</v>
      </c>
      <c r="E2054" t="s">
        <v>117</v>
      </c>
      <c r="F2054" t="s">
        <v>4564</v>
      </c>
      <c r="G2054" s="56">
        <v>46081</v>
      </c>
      <c r="H2054" s="56">
        <v>45656</v>
      </c>
      <c r="I2054" s="57">
        <v>424</v>
      </c>
      <c r="J2054" t="s">
        <v>18</v>
      </c>
      <c r="K2054" t="s">
        <v>2683</v>
      </c>
      <c r="L2054" s="70">
        <v>20224465</v>
      </c>
      <c r="M2054" t="s">
        <v>4564</v>
      </c>
      <c r="N2054" s="56">
        <v>45626</v>
      </c>
      <c r="O2054" t="s">
        <v>2683</v>
      </c>
    </row>
    <row r="2055" spans="2:15">
      <c r="B2055">
        <v>101398</v>
      </c>
      <c r="C2055" t="s">
        <v>413</v>
      </c>
      <c r="D2055" t="s">
        <v>788</v>
      </c>
      <c r="E2055" s="52" t="s">
        <v>117</v>
      </c>
      <c r="F2055" t="s">
        <v>4561</v>
      </c>
      <c r="G2055" s="62">
        <v>46081</v>
      </c>
      <c r="H2055" s="62">
        <v>45930</v>
      </c>
      <c r="I2055">
        <v>149</v>
      </c>
      <c r="J2055" t="s">
        <v>18</v>
      </c>
      <c r="K2055" t="s">
        <v>475</v>
      </c>
      <c r="L2055" s="67">
        <v>28056466</v>
      </c>
      <c r="M2055" t="s">
        <v>4565</v>
      </c>
      <c r="N2055">
        <v>45900</v>
      </c>
      <c r="O2055" t="s">
        <v>475</v>
      </c>
    </row>
    <row r="2056" spans="2:15">
      <c r="B2056">
        <v>101398</v>
      </c>
      <c r="C2056" t="s">
        <v>413</v>
      </c>
      <c r="D2056" t="s">
        <v>4566</v>
      </c>
      <c r="E2056" s="52" t="s">
        <v>117</v>
      </c>
      <c r="F2056" t="s">
        <v>4567</v>
      </c>
      <c r="G2056" s="62">
        <v>46081</v>
      </c>
      <c r="H2056" s="62">
        <v>45868</v>
      </c>
      <c r="I2056">
        <v>212</v>
      </c>
      <c r="J2056" t="s">
        <v>18</v>
      </c>
      <c r="K2056" t="s">
        <v>3076</v>
      </c>
      <c r="L2056" s="67">
        <v>1936660770</v>
      </c>
      <c r="M2056" t="s">
        <v>3445</v>
      </c>
      <c r="N2056">
        <v>45838</v>
      </c>
      <c r="O2056" t="s">
        <v>3076</v>
      </c>
    </row>
    <row r="2057" spans="2:15">
      <c r="B2057">
        <v>100146</v>
      </c>
      <c r="C2057" t="s">
        <v>25</v>
      </c>
      <c r="D2057" t="s">
        <v>4568</v>
      </c>
      <c r="E2057" s="52" t="s">
        <v>16</v>
      </c>
      <c r="F2057" t="s">
        <v>2090</v>
      </c>
      <c r="G2057" s="62">
        <v>46083</v>
      </c>
      <c r="H2057" s="62">
        <v>46083</v>
      </c>
      <c r="I2057">
        <v>0</v>
      </c>
      <c r="J2057" t="s">
        <v>18</v>
      </c>
      <c r="K2057" t="s">
        <v>862</v>
      </c>
      <c r="L2057" s="67">
        <v>24048234</v>
      </c>
      <c r="M2057" t="s">
        <v>3191</v>
      </c>
      <c r="N2057">
        <v>46053</v>
      </c>
      <c r="O2057" t="s">
        <v>862</v>
      </c>
    </row>
    <row r="2058" spans="2:15">
      <c r="B2058">
        <v>100144</v>
      </c>
      <c r="C2058" t="s">
        <v>108</v>
      </c>
      <c r="D2058" t="s">
        <v>979</v>
      </c>
      <c r="E2058" t="s">
        <v>117</v>
      </c>
      <c r="F2058" t="s">
        <v>4569</v>
      </c>
      <c r="G2058" s="56">
        <v>46085</v>
      </c>
      <c r="H2058" s="56">
        <v>45746</v>
      </c>
      <c r="I2058" s="57">
        <v>335</v>
      </c>
      <c r="J2058" t="s">
        <v>18</v>
      </c>
      <c r="K2058" t="s">
        <v>891</v>
      </c>
      <c r="L2058" s="70">
        <v>20550372</v>
      </c>
      <c r="M2058" t="s">
        <v>4569</v>
      </c>
      <c r="N2058" s="56">
        <v>45716</v>
      </c>
      <c r="O2058" t="s">
        <v>891</v>
      </c>
    </row>
    <row r="2059" spans="2:15">
      <c r="B2059">
        <v>100069</v>
      </c>
      <c r="C2059" t="s">
        <v>115</v>
      </c>
      <c r="D2059" t="s">
        <v>4570</v>
      </c>
      <c r="E2059" s="52" t="s">
        <v>117</v>
      </c>
      <c r="F2059" t="s">
        <v>4571</v>
      </c>
      <c r="G2059" s="62">
        <v>46087</v>
      </c>
      <c r="H2059" s="62">
        <v>45991</v>
      </c>
      <c r="I2059">
        <v>96</v>
      </c>
      <c r="J2059" t="s">
        <v>18</v>
      </c>
      <c r="K2059" t="s">
        <v>4526</v>
      </c>
      <c r="L2059" s="67">
        <v>608853</v>
      </c>
      <c r="M2059" t="s">
        <v>1790</v>
      </c>
      <c r="N2059">
        <v>45961</v>
      </c>
      <c r="O2059" t="s">
        <v>4526</v>
      </c>
    </row>
    <row r="2060" spans="2:15">
      <c r="B2060">
        <v>100069</v>
      </c>
      <c r="C2060" t="s">
        <v>115</v>
      </c>
      <c r="D2060" t="s">
        <v>4572</v>
      </c>
      <c r="E2060" s="52" t="s">
        <v>117</v>
      </c>
      <c r="F2060" t="s">
        <v>4573</v>
      </c>
      <c r="G2060" s="62">
        <v>46087</v>
      </c>
      <c r="H2060" s="62">
        <v>45991</v>
      </c>
      <c r="I2060">
        <v>96</v>
      </c>
      <c r="J2060" t="s">
        <v>18</v>
      </c>
      <c r="K2060" t="s">
        <v>4574</v>
      </c>
      <c r="L2060" s="67">
        <v>2818295</v>
      </c>
      <c r="M2060" t="s">
        <v>1789</v>
      </c>
      <c r="N2060">
        <v>45961</v>
      </c>
      <c r="O2060" t="s">
        <v>4574</v>
      </c>
    </row>
    <row r="2061" spans="2:15">
      <c r="B2061">
        <v>100672</v>
      </c>
      <c r="C2061" t="s">
        <v>144</v>
      </c>
      <c r="D2061" t="s">
        <v>4575</v>
      </c>
      <c r="E2061" s="52" t="s">
        <v>117</v>
      </c>
      <c r="F2061" t="s">
        <v>3576</v>
      </c>
      <c r="G2061" s="62">
        <v>46087</v>
      </c>
      <c r="H2061" s="62">
        <v>46078</v>
      </c>
      <c r="I2061">
        <v>9</v>
      </c>
      <c r="J2061" t="s">
        <v>18</v>
      </c>
      <c r="K2061" t="s">
        <v>4482</v>
      </c>
      <c r="L2061" s="67">
        <v>5000000</v>
      </c>
      <c r="M2061" t="s">
        <v>3577</v>
      </c>
      <c r="N2061">
        <v>46078</v>
      </c>
      <c r="O2061" t="s">
        <v>1911</v>
      </c>
    </row>
    <row r="2062" spans="2:15">
      <c r="B2062">
        <v>100147</v>
      </c>
      <c r="C2062" t="s">
        <v>159</v>
      </c>
      <c r="D2062" t="s">
        <v>4576</v>
      </c>
      <c r="E2062" s="52" t="s">
        <v>117</v>
      </c>
      <c r="F2062" t="s">
        <v>4577</v>
      </c>
      <c r="G2062" s="62">
        <v>46087</v>
      </c>
      <c r="H2062" s="62">
        <v>46083</v>
      </c>
      <c r="I2062">
        <v>4</v>
      </c>
      <c r="J2062" t="s">
        <v>18</v>
      </c>
      <c r="K2062" t="s">
        <v>1100</v>
      </c>
      <c r="L2062" s="67">
        <v>6166457</v>
      </c>
      <c r="M2062" t="s">
        <v>163</v>
      </c>
      <c r="N2062">
        <v>46053</v>
      </c>
      <c r="O2062" t="s">
        <v>1100</v>
      </c>
    </row>
    <row r="2063" spans="2:15">
      <c r="B2063">
        <v>100147</v>
      </c>
      <c r="C2063" t="s">
        <v>159</v>
      </c>
      <c r="D2063" t="s">
        <v>4576</v>
      </c>
      <c r="E2063" s="52" t="s">
        <v>117</v>
      </c>
      <c r="F2063" t="s">
        <v>4577</v>
      </c>
      <c r="G2063" s="62">
        <v>46087</v>
      </c>
      <c r="H2063" s="62">
        <v>46083</v>
      </c>
      <c r="I2063">
        <v>4</v>
      </c>
      <c r="J2063" t="s">
        <v>18</v>
      </c>
      <c r="K2063" t="s">
        <v>594</v>
      </c>
      <c r="L2063" s="67">
        <v>47718892</v>
      </c>
      <c r="M2063" t="s">
        <v>4312</v>
      </c>
      <c r="N2063">
        <v>46053</v>
      </c>
      <c r="O2063" t="s">
        <v>594</v>
      </c>
    </row>
    <row r="2064" spans="2:15">
      <c r="B2064">
        <v>101083</v>
      </c>
      <c r="C2064" t="s">
        <v>14</v>
      </c>
      <c r="D2064" t="s">
        <v>4578</v>
      </c>
      <c r="E2064" s="52" t="s">
        <v>16</v>
      </c>
      <c r="F2064" t="s">
        <v>2090</v>
      </c>
      <c r="G2064" s="62">
        <v>46088</v>
      </c>
      <c r="H2064" s="62">
        <v>46083</v>
      </c>
      <c r="I2064">
        <v>5</v>
      </c>
      <c r="J2064" t="s">
        <v>18</v>
      </c>
      <c r="K2064" t="s">
        <v>1188</v>
      </c>
      <c r="L2064" s="67">
        <v>25032177</v>
      </c>
      <c r="M2064" t="s">
        <v>2666</v>
      </c>
      <c r="N2064">
        <v>46053</v>
      </c>
      <c r="O2064" t="s">
        <v>1188</v>
      </c>
    </row>
    <row r="2065" spans="2:15">
      <c r="B2065">
        <v>101083</v>
      </c>
      <c r="C2065" t="s">
        <v>14</v>
      </c>
      <c r="D2065" t="s">
        <v>4579</v>
      </c>
      <c r="E2065" s="52" t="s">
        <v>16</v>
      </c>
      <c r="F2065" t="s">
        <v>2090</v>
      </c>
      <c r="G2065" s="62">
        <v>46088</v>
      </c>
      <c r="H2065" s="62">
        <v>46111</v>
      </c>
      <c r="I2065">
        <v>-23</v>
      </c>
      <c r="J2065" t="s">
        <v>18</v>
      </c>
      <c r="K2065" t="s">
        <v>1039</v>
      </c>
      <c r="L2065" s="67">
        <v>41617944</v>
      </c>
      <c r="M2065" t="s">
        <v>3238</v>
      </c>
      <c r="N2065">
        <v>46081</v>
      </c>
      <c r="O2065" t="s">
        <v>1039</v>
      </c>
    </row>
    <row r="2066" spans="2:15">
      <c r="B2066">
        <v>100621</v>
      </c>
      <c r="C2066" t="s">
        <v>1062</v>
      </c>
      <c r="D2066" t="s">
        <v>4580</v>
      </c>
      <c r="E2066" s="52" t="s">
        <v>16</v>
      </c>
      <c r="F2066" t="s">
        <v>2090</v>
      </c>
      <c r="G2066" s="62">
        <v>46088</v>
      </c>
      <c r="H2066" s="62">
        <v>46083</v>
      </c>
      <c r="I2066">
        <v>5</v>
      </c>
      <c r="J2066" t="s">
        <v>18</v>
      </c>
      <c r="K2066" t="s">
        <v>763</v>
      </c>
      <c r="L2066" s="67">
        <v>44957704</v>
      </c>
      <c r="M2066" t="s">
        <v>3566</v>
      </c>
      <c r="N2066">
        <v>46053</v>
      </c>
      <c r="O2066" t="s">
        <v>763</v>
      </c>
    </row>
    <row r="2067" spans="2:15">
      <c r="B2067">
        <v>100622</v>
      </c>
      <c r="C2067" t="s">
        <v>240</v>
      </c>
      <c r="D2067" t="s">
        <v>4581</v>
      </c>
      <c r="E2067" s="52" t="s">
        <v>16</v>
      </c>
      <c r="F2067" t="s">
        <v>2090</v>
      </c>
      <c r="G2067" s="62">
        <v>46090</v>
      </c>
      <c r="H2067" s="62">
        <v>46021</v>
      </c>
      <c r="I2067">
        <v>69</v>
      </c>
      <c r="J2067" t="s">
        <v>18</v>
      </c>
      <c r="K2067" t="s">
        <v>954</v>
      </c>
      <c r="L2067" s="67">
        <v>3126981</v>
      </c>
      <c r="M2067" t="s">
        <v>2099</v>
      </c>
      <c r="N2067">
        <v>45991</v>
      </c>
      <c r="O2067" t="s">
        <v>954</v>
      </c>
    </row>
    <row r="2068" spans="2:15">
      <c r="B2068">
        <v>101918</v>
      </c>
      <c r="C2068" t="s">
        <v>2766</v>
      </c>
      <c r="D2068" t="s">
        <v>4582</v>
      </c>
      <c r="E2068" s="52" t="s">
        <v>117</v>
      </c>
      <c r="F2068" t="s">
        <v>4583</v>
      </c>
      <c r="G2068" s="62">
        <v>46091</v>
      </c>
      <c r="H2068" s="62">
        <v>46111</v>
      </c>
      <c r="I2068">
        <v>-20</v>
      </c>
      <c r="J2068" t="s">
        <v>18</v>
      </c>
      <c r="K2068" t="s">
        <v>1369</v>
      </c>
      <c r="L2068" s="67">
        <v>7287522</v>
      </c>
      <c r="M2068" t="s">
        <v>2768</v>
      </c>
      <c r="N2068">
        <v>46081</v>
      </c>
      <c r="O2068" t="s">
        <v>1369</v>
      </c>
    </row>
    <row r="2069" spans="2:15">
      <c r="B2069">
        <v>100137</v>
      </c>
      <c r="C2069" t="s">
        <v>33</v>
      </c>
      <c r="D2069" t="s">
        <v>869</v>
      </c>
      <c r="E2069" t="s">
        <v>117</v>
      </c>
      <c r="F2069" t="s">
        <v>4584</v>
      </c>
      <c r="G2069" s="56">
        <v>46092</v>
      </c>
      <c r="H2069" s="56">
        <v>46083</v>
      </c>
      <c r="I2069" s="57">
        <v>8</v>
      </c>
      <c r="J2069" t="s">
        <v>18</v>
      </c>
      <c r="K2069" t="s">
        <v>272</v>
      </c>
      <c r="L2069" s="70">
        <v>1782198</v>
      </c>
      <c r="M2069" t="s">
        <v>4585</v>
      </c>
      <c r="N2069" s="56">
        <v>46053</v>
      </c>
      <c r="O2069" t="s">
        <v>272</v>
      </c>
    </row>
    <row r="2070" spans="2:15">
      <c r="B2070">
        <v>100028</v>
      </c>
      <c r="C2070" t="s">
        <v>29</v>
      </c>
      <c r="D2070" t="s">
        <v>4586</v>
      </c>
      <c r="E2070" s="52" t="s">
        <v>16</v>
      </c>
      <c r="F2070" t="s">
        <v>2090</v>
      </c>
      <c r="G2070" s="62">
        <v>46092</v>
      </c>
      <c r="H2070" s="62">
        <v>46111</v>
      </c>
      <c r="I2070">
        <v>-19</v>
      </c>
      <c r="J2070" t="s">
        <v>18</v>
      </c>
      <c r="K2070" t="s">
        <v>2708</v>
      </c>
      <c r="L2070" s="67">
        <v>2252335</v>
      </c>
      <c r="M2070" t="s">
        <v>4587</v>
      </c>
      <c r="N2070">
        <v>46081</v>
      </c>
      <c r="O2070" t="s">
        <v>2708</v>
      </c>
    </row>
    <row r="2071" spans="2:15">
      <c r="B2071">
        <v>100028</v>
      </c>
      <c r="C2071" t="s">
        <v>29</v>
      </c>
      <c r="D2071" t="s">
        <v>4588</v>
      </c>
      <c r="E2071" s="52" t="s">
        <v>16</v>
      </c>
      <c r="F2071" t="s">
        <v>2090</v>
      </c>
      <c r="G2071" s="62">
        <v>46092</v>
      </c>
      <c r="H2071" s="62">
        <v>46111</v>
      </c>
      <c r="I2071">
        <v>-19</v>
      </c>
      <c r="J2071" t="s">
        <v>18</v>
      </c>
      <c r="K2071" t="s">
        <v>1529</v>
      </c>
      <c r="L2071" s="67">
        <v>2670789</v>
      </c>
      <c r="M2071" t="s">
        <v>4589</v>
      </c>
      <c r="N2071">
        <v>46081</v>
      </c>
      <c r="O2071" t="s">
        <v>1529</v>
      </c>
    </row>
    <row r="2072" spans="2:15">
      <c r="B2072">
        <v>100162</v>
      </c>
      <c r="C2072" t="s">
        <v>3114</v>
      </c>
      <c r="D2072" t="s">
        <v>961</v>
      </c>
      <c r="E2072" s="52" t="s">
        <v>16</v>
      </c>
      <c r="F2072" t="s">
        <v>2090</v>
      </c>
      <c r="G2072" s="62">
        <v>46092</v>
      </c>
      <c r="H2072" s="62">
        <v>46052</v>
      </c>
      <c r="I2072">
        <v>40</v>
      </c>
      <c r="J2072" t="s">
        <v>18</v>
      </c>
      <c r="K2072" t="s">
        <v>451</v>
      </c>
      <c r="L2072" s="67">
        <v>4624836</v>
      </c>
      <c r="M2072" t="s">
        <v>4590</v>
      </c>
      <c r="N2072">
        <v>46022</v>
      </c>
      <c r="O2072" t="s">
        <v>451</v>
      </c>
    </row>
    <row r="2073" spans="2:15">
      <c r="B2073">
        <v>100162</v>
      </c>
      <c r="C2073" t="s">
        <v>3114</v>
      </c>
      <c r="D2073" t="s">
        <v>931</v>
      </c>
      <c r="E2073" s="52" t="s">
        <v>16</v>
      </c>
      <c r="F2073" t="s">
        <v>2090</v>
      </c>
      <c r="G2073" s="62">
        <v>46092</v>
      </c>
      <c r="H2073" s="62">
        <v>46083</v>
      </c>
      <c r="I2073">
        <v>9</v>
      </c>
      <c r="J2073" t="s">
        <v>18</v>
      </c>
      <c r="K2073" t="s">
        <v>300</v>
      </c>
      <c r="L2073" s="67">
        <v>5826073</v>
      </c>
      <c r="M2073" t="s">
        <v>4591</v>
      </c>
      <c r="N2073">
        <v>46053</v>
      </c>
      <c r="O2073" t="s">
        <v>300</v>
      </c>
    </row>
    <row r="2074" spans="2:15">
      <c r="B2074">
        <v>100162</v>
      </c>
      <c r="C2074" t="s">
        <v>3114</v>
      </c>
      <c r="D2074" t="s">
        <v>912</v>
      </c>
      <c r="E2074" s="52" t="s">
        <v>16</v>
      </c>
      <c r="F2074" t="s">
        <v>2090</v>
      </c>
      <c r="G2074" s="62">
        <v>46092</v>
      </c>
      <c r="H2074" s="62">
        <v>46111</v>
      </c>
      <c r="I2074">
        <v>-19</v>
      </c>
      <c r="J2074" t="s">
        <v>18</v>
      </c>
      <c r="K2074" t="s">
        <v>1584</v>
      </c>
      <c r="L2074" s="67">
        <v>5827084</v>
      </c>
      <c r="M2074" t="s">
        <v>4592</v>
      </c>
      <c r="N2074">
        <v>46081</v>
      </c>
      <c r="O2074" t="s">
        <v>1584</v>
      </c>
    </row>
    <row r="2075" spans="2:15">
      <c r="B2075">
        <v>101917</v>
      </c>
      <c r="C2075" t="s">
        <v>2758</v>
      </c>
      <c r="D2075" t="s">
        <v>4593</v>
      </c>
      <c r="E2075" s="52" t="s">
        <v>16</v>
      </c>
      <c r="F2075" t="s">
        <v>2090</v>
      </c>
      <c r="G2075" s="62">
        <v>46092</v>
      </c>
      <c r="H2075" s="62">
        <v>46083</v>
      </c>
      <c r="I2075">
        <v>9</v>
      </c>
      <c r="J2075" t="s">
        <v>18</v>
      </c>
      <c r="K2075" t="s">
        <v>1449</v>
      </c>
      <c r="L2075" s="67">
        <v>85056842</v>
      </c>
      <c r="M2075" t="s">
        <v>4594</v>
      </c>
      <c r="N2075">
        <v>46053</v>
      </c>
      <c r="O2075" t="s">
        <v>1449</v>
      </c>
    </row>
    <row r="2076" spans="2:15">
      <c r="B2076">
        <v>100797</v>
      </c>
      <c r="C2076" t="s">
        <v>70</v>
      </c>
      <c r="D2076" t="s">
        <v>970</v>
      </c>
      <c r="E2076" s="52" t="s">
        <v>16</v>
      </c>
      <c r="F2076" t="s">
        <v>2090</v>
      </c>
      <c r="G2076" s="62">
        <v>46093</v>
      </c>
      <c r="H2076" s="62">
        <v>46083</v>
      </c>
      <c r="I2076">
        <v>10</v>
      </c>
      <c r="J2076" t="s">
        <v>18</v>
      </c>
      <c r="K2076" t="s">
        <v>304</v>
      </c>
      <c r="L2076" s="67">
        <v>22381996</v>
      </c>
      <c r="M2076" t="s">
        <v>4595</v>
      </c>
      <c r="N2076">
        <v>46053</v>
      </c>
      <c r="O2076" t="s">
        <v>304</v>
      </c>
    </row>
    <row r="2077" spans="2:15">
      <c r="B2077">
        <v>100031</v>
      </c>
      <c r="C2077" t="s">
        <v>321</v>
      </c>
      <c r="D2077" t="s">
        <v>4596</v>
      </c>
      <c r="E2077" s="52" t="s">
        <v>117</v>
      </c>
      <c r="F2077" t="s">
        <v>4597</v>
      </c>
      <c r="G2077" s="62">
        <v>46094</v>
      </c>
      <c r="H2077" s="62">
        <v>46083</v>
      </c>
      <c r="I2077">
        <v>10</v>
      </c>
      <c r="J2077" t="s">
        <v>18</v>
      </c>
      <c r="K2077" t="s">
        <v>804</v>
      </c>
      <c r="L2077" s="67">
        <v>215238</v>
      </c>
      <c r="M2077" t="s">
        <v>4597</v>
      </c>
      <c r="N2077">
        <v>46053</v>
      </c>
      <c r="O2077" t="s">
        <v>804</v>
      </c>
    </row>
    <row r="2078" spans="2:15">
      <c r="B2078">
        <v>100012</v>
      </c>
      <c r="C2078" t="s">
        <v>1603</v>
      </c>
      <c r="D2078" t="s">
        <v>4598</v>
      </c>
      <c r="E2078"/>
      <c r="G2078" s="56">
        <v>46094</v>
      </c>
      <c r="H2078" s="56">
        <v>46052</v>
      </c>
      <c r="I2078" s="57">
        <v>42</v>
      </c>
      <c r="J2078" t="s">
        <v>18</v>
      </c>
      <c r="K2078" t="s">
        <v>3144</v>
      </c>
      <c r="L2078" s="70">
        <v>2938220</v>
      </c>
      <c r="M2078" t="s">
        <v>4223</v>
      </c>
      <c r="N2078" s="56">
        <v>46022</v>
      </c>
      <c r="O2078" t="s">
        <v>3144</v>
      </c>
    </row>
    <row r="2079" spans="2:15">
      <c r="B2079">
        <v>100590</v>
      </c>
      <c r="C2079" t="s">
        <v>406</v>
      </c>
      <c r="D2079" t="s">
        <v>956</v>
      </c>
      <c r="E2079" s="52" t="s">
        <v>16</v>
      </c>
      <c r="F2079" t="s">
        <v>2090</v>
      </c>
      <c r="G2079" s="62">
        <v>46097</v>
      </c>
      <c r="H2079" s="62">
        <v>46078</v>
      </c>
      <c r="I2079">
        <v>19</v>
      </c>
      <c r="J2079" t="s">
        <v>18</v>
      </c>
      <c r="K2079" t="s">
        <v>1468</v>
      </c>
      <c r="L2079" s="67">
        <v>6522018</v>
      </c>
      <c r="M2079" t="s">
        <v>4599</v>
      </c>
      <c r="N2079">
        <v>46048</v>
      </c>
      <c r="O2079" t="s">
        <v>1468</v>
      </c>
    </row>
    <row r="2080" spans="2:15">
      <c r="B2080">
        <v>101398</v>
      </c>
      <c r="C2080" t="s">
        <v>413</v>
      </c>
      <c r="D2080" t="s">
        <v>4600</v>
      </c>
      <c r="G2080" s="62">
        <v>46097</v>
      </c>
      <c r="H2080" s="62">
        <v>46080</v>
      </c>
      <c r="I2080">
        <v>17</v>
      </c>
      <c r="J2080" t="s">
        <v>18</v>
      </c>
      <c r="K2080" t="s">
        <v>4566</v>
      </c>
      <c r="L2080" s="67">
        <v>35535060</v>
      </c>
      <c r="M2080" t="s">
        <v>4601</v>
      </c>
      <c r="N2080">
        <v>46080</v>
      </c>
      <c r="O2080" t="s">
        <v>3076</v>
      </c>
    </row>
    <row r="2081" spans="2:15">
      <c r="B2081">
        <v>100137</v>
      </c>
      <c r="C2081" t="s">
        <v>33</v>
      </c>
      <c r="D2081" t="s">
        <v>864</v>
      </c>
      <c r="E2081" t="s">
        <v>35</v>
      </c>
      <c r="F2081" t="s">
        <v>2531</v>
      </c>
      <c r="G2081" s="56">
        <v>46098</v>
      </c>
      <c r="H2081" s="56">
        <v>46079</v>
      </c>
      <c r="I2081" s="57">
        <v>19</v>
      </c>
      <c r="J2081" t="s">
        <v>18</v>
      </c>
      <c r="K2081" t="s">
        <v>686</v>
      </c>
      <c r="L2081" s="70">
        <v>10000000000</v>
      </c>
      <c r="M2081" t="s">
        <v>2654</v>
      </c>
      <c r="N2081" s="56">
        <v>46079</v>
      </c>
      <c r="O2081" t="s">
        <v>39</v>
      </c>
    </row>
    <row r="2082" spans="2:15">
      <c r="B2082">
        <v>101798</v>
      </c>
      <c r="C2082" t="s">
        <v>641</v>
      </c>
      <c r="D2082" t="s">
        <v>963</v>
      </c>
      <c r="E2082" s="52" t="s">
        <v>16</v>
      </c>
      <c r="F2082" t="s">
        <v>2090</v>
      </c>
      <c r="G2082" s="62">
        <v>46107</v>
      </c>
      <c r="H2082" s="62">
        <v>46113</v>
      </c>
      <c r="I2082">
        <v>-6</v>
      </c>
      <c r="J2082" t="s">
        <v>18</v>
      </c>
      <c r="K2082" t="s">
        <v>1056</v>
      </c>
      <c r="L2082" s="67">
        <v>574732914</v>
      </c>
      <c r="M2082" t="s">
        <v>4602</v>
      </c>
      <c r="N2082">
        <v>46083</v>
      </c>
      <c r="O2082" t="s">
        <v>1056</v>
      </c>
    </row>
    <row r="2083" spans="2:15">
      <c r="B2083">
        <v>100018</v>
      </c>
      <c r="C2083" t="s">
        <v>293</v>
      </c>
      <c r="D2083" t="s">
        <v>982</v>
      </c>
      <c r="E2083" t="s">
        <v>16</v>
      </c>
      <c r="F2083" t="s">
        <v>2090</v>
      </c>
      <c r="G2083" s="56">
        <v>46108</v>
      </c>
      <c r="H2083" s="56">
        <v>46111</v>
      </c>
      <c r="I2083" s="57">
        <v>-3</v>
      </c>
      <c r="J2083" t="s">
        <v>18</v>
      </c>
      <c r="K2083" t="s">
        <v>891</v>
      </c>
      <c r="L2083" s="70">
        <v>11620509</v>
      </c>
      <c r="M2083" t="s">
        <v>4603</v>
      </c>
      <c r="N2083" s="56">
        <v>46081</v>
      </c>
      <c r="O2083" t="s">
        <v>891</v>
      </c>
    </row>
    <row r="2084" spans="2:15">
      <c r="B2084">
        <v>100000</v>
      </c>
      <c r="C2084" t="s">
        <v>226</v>
      </c>
      <c r="D2084" t="s">
        <v>972</v>
      </c>
      <c r="E2084" t="s">
        <v>117</v>
      </c>
      <c r="F2084" t="s">
        <v>4604</v>
      </c>
      <c r="G2084" s="56">
        <v>46111</v>
      </c>
      <c r="H2084" s="56">
        <v>46111</v>
      </c>
      <c r="I2084" s="57">
        <v>0</v>
      </c>
      <c r="J2084" t="s">
        <v>18</v>
      </c>
      <c r="K2084" t="s">
        <v>763</v>
      </c>
      <c r="L2084" s="70">
        <v>395900</v>
      </c>
      <c r="M2084" t="s">
        <v>4605</v>
      </c>
      <c r="N2084" s="56">
        <v>46081</v>
      </c>
      <c r="O2084" t="s">
        <v>763</v>
      </c>
    </row>
    <row r="2085" spans="2:15">
      <c r="B2085">
        <v>100000</v>
      </c>
      <c r="C2085" t="s">
        <v>226</v>
      </c>
      <c r="D2085" t="s">
        <v>976</v>
      </c>
      <c r="E2085" t="s">
        <v>117</v>
      </c>
      <c r="F2085" t="s">
        <v>4606</v>
      </c>
      <c r="G2085" s="56">
        <v>46111</v>
      </c>
      <c r="H2085" s="56">
        <v>46121</v>
      </c>
      <c r="I2085" s="57">
        <v>-10</v>
      </c>
      <c r="J2085" t="s">
        <v>18</v>
      </c>
      <c r="K2085" t="s">
        <v>2338</v>
      </c>
      <c r="L2085" s="70">
        <v>524300</v>
      </c>
      <c r="M2085" t="s">
        <v>4607</v>
      </c>
      <c r="N2085" s="56">
        <v>46091</v>
      </c>
      <c r="O2085" t="s">
        <v>2338</v>
      </c>
    </row>
    <row r="2086" spans="2:15">
      <c r="B2086">
        <v>100003</v>
      </c>
      <c r="C2086" t="s">
        <v>333</v>
      </c>
      <c r="D2086" t="s">
        <v>1086</v>
      </c>
      <c r="E2086" t="s">
        <v>117</v>
      </c>
      <c r="F2086" t="s">
        <v>4608</v>
      </c>
      <c r="G2086" s="56">
        <v>46111</v>
      </c>
      <c r="H2086" s="56">
        <v>46111</v>
      </c>
      <c r="I2086" s="57">
        <v>0</v>
      </c>
      <c r="J2086" t="s">
        <v>18</v>
      </c>
      <c r="K2086" t="s">
        <v>594</v>
      </c>
      <c r="L2086" s="70">
        <v>642000</v>
      </c>
      <c r="M2086" t="s">
        <v>4605</v>
      </c>
      <c r="N2086" s="56">
        <v>46081</v>
      </c>
      <c r="O2086" t="s">
        <v>594</v>
      </c>
    </row>
    <row r="2087" spans="2:15">
      <c r="B2087">
        <v>100003</v>
      </c>
      <c r="C2087" t="s">
        <v>333</v>
      </c>
      <c r="D2087" t="s">
        <v>1102</v>
      </c>
      <c r="E2087" t="s">
        <v>117</v>
      </c>
      <c r="F2087" t="s">
        <v>4609</v>
      </c>
      <c r="G2087" s="56">
        <v>46111</v>
      </c>
      <c r="H2087" s="56">
        <v>46121</v>
      </c>
      <c r="I2087" s="57">
        <v>-10</v>
      </c>
      <c r="J2087" t="s">
        <v>18</v>
      </c>
      <c r="K2087" t="s">
        <v>1557</v>
      </c>
      <c r="L2087" s="70">
        <v>684800</v>
      </c>
      <c r="M2087" t="s">
        <v>4607</v>
      </c>
      <c r="N2087" s="56">
        <v>46091</v>
      </c>
      <c r="O2087" t="s">
        <v>1557</v>
      </c>
    </row>
    <row r="2088" spans="2:15">
      <c r="B2088">
        <v>101490</v>
      </c>
      <c r="C2088" t="s">
        <v>125</v>
      </c>
      <c r="D2088" t="s">
        <v>4610</v>
      </c>
      <c r="E2088" s="52" t="s">
        <v>16</v>
      </c>
      <c r="F2088" t="s">
        <v>2090</v>
      </c>
      <c r="G2088" s="62">
        <v>46111</v>
      </c>
      <c r="H2088" s="62">
        <v>46111</v>
      </c>
      <c r="I2088">
        <v>0</v>
      </c>
      <c r="J2088" t="s">
        <v>18</v>
      </c>
      <c r="K2088" t="s">
        <v>1454</v>
      </c>
      <c r="L2088" s="67">
        <v>945357</v>
      </c>
      <c r="M2088" t="s">
        <v>2723</v>
      </c>
      <c r="N2088">
        <v>46081</v>
      </c>
      <c r="O2088" t="s">
        <v>1454</v>
      </c>
    </row>
    <row r="2089" spans="2:15">
      <c r="B2089">
        <v>100001</v>
      </c>
      <c r="C2089" t="s">
        <v>230</v>
      </c>
      <c r="D2089" t="s">
        <v>1032</v>
      </c>
      <c r="E2089" t="s">
        <v>16</v>
      </c>
      <c r="F2089" t="s">
        <v>2090</v>
      </c>
      <c r="G2089" s="56">
        <v>46111</v>
      </c>
      <c r="H2089" s="56">
        <v>46111</v>
      </c>
      <c r="I2089" s="57">
        <v>0</v>
      </c>
      <c r="J2089" t="s">
        <v>18</v>
      </c>
      <c r="K2089" t="s">
        <v>2353</v>
      </c>
      <c r="L2089" s="70">
        <v>3129750</v>
      </c>
      <c r="M2089" t="s">
        <v>4605</v>
      </c>
      <c r="N2089" s="56">
        <v>46081</v>
      </c>
      <c r="O2089" t="s">
        <v>2353</v>
      </c>
    </row>
    <row r="2090" spans="2:15">
      <c r="B2090">
        <v>101490</v>
      </c>
      <c r="C2090" t="s">
        <v>125</v>
      </c>
      <c r="D2090" t="s">
        <v>4611</v>
      </c>
      <c r="E2090" s="52" t="s">
        <v>16</v>
      </c>
      <c r="F2090" t="s">
        <v>2090</v>
      </c>
      <c r="G2090" s="62">
        <v>46111</v>
      </c>
      <c r="H2090" s="62">
        <v>46111</v>
      </c>
      <c r="I2090">
        <v>0</v>
      </c>
      <c r="J2090" t="s">
        <v>18</v>
      </c>
      <c r="K2090" t="s">
        <v>1121</v>
      </c>
      <c r="L2090" s="67">
        <v>4360000</v>
      </c>
      <c r="M2090" t="s">
        <v>2225</v>
      </c>
      <c r="N2090">
        <v>46081</v>
      </c>
      <c r="O2090" t="s">
        <v>1121</v>
      </c>
    </row>
    <row r="2091" spans="2:15">
      <c r="B2091">
        <v>100120</v>
      </c>
      <c r="C2091" t="s">
        <v>236</v>
      </c>
      <c r="D2091" t="s">
        <v>1060</v>
      </c>
      <c r="E2091" t="s">
        <v>16</v>
      </c>
      <c r="F2091" t="s">
        <v>2090</v>
      </c>
      <c r="G2091" s="56">
        <v>46111</v>
      </c>
      <c r="H2091" s="56">
        <v>46113</v>
      </c>
      <c r="I2091" s="57">
        <v>-2</v>
      </c>
      <c r="J2091" t="s">
        <v>18</v>
      </c>
      <c r="K2091" t="s">
        <v>468</v>
      </c>
      <c r="L2091" s="70">
        <v>4519189</v>
      </c>
      <c r="M2091" t="s">
        <v>4612</v>
      </c>
      <c r="N2091" s="56">
        <v>46083</v>
      </c>
      <c r="O2091" t="s">
        <v>468</v>
      </c>
    </row>
    <row r="2092" spans="2:15">
      <c r="B2092">
        <v>100733</v>
      </c>
      <c r="C2092" t="s">
        <v>438</v>
      </c>
      <c r="D2092" t="s">
        <v>4613</v>
      </c>
      <c r="E2092" s="52" t="s">
        <v>16</v>
      </c>
      <c r="F2092" t="s">
        <v>2090</v>
      </c>
      <c r="G2092" s="62">
        <v>46111</v>
      </c>
      <c r="H2092" s="62">
        <v>46111</v>
      </c>
      <c r="I2092">
        <v>0</v>
      </c>
      <c r="J2092" t="s">
        <v>18</v>
      </c>
      <c r="K2092" t="s">
        <v>1153</v>
      </c>
      <c r="L2092" s="67">
        <v>7095900</v>
      </c>
      <c r="M2092" t="s">
        <v>1113</v>
      </c>
      <c r="N2092">
        <v>46081</v>
      </c>
      <c r="O2092" t="s">
        <v>1153</v>
      </c>
    </row>
    <row r="2093" spans="2:15">
      <c r="B2093">
        <v>101490</v>
      </c>
      <c r="C2093" t="s">
        <v>125</v>
      </c>
      <c r="D2093" t="s">
        <v>4614</v>
      </c>
      <c r="E2093" s="52" t="s">
        <v>16</v>
      </c>
      <c r="F2093" t="s">
        <v>2090</v>
      </c>
      <c r="G2093" s="62">
        <v>46111</v>
      </c>
      <c r="H2093" s="62">
        <v>46111</v>
      </c>
      <c r="I2093">
        <v>0</v>
      </c>
      <c r="J2093" t="s">
        <v>18</v>
      </c>
      <c r="K2093" t="s">
        <v>1377</v>
      </c>
      <c r="L2093" s="67">
        <v>7952204</v>
      </c>
      <c r="M2093" t="s">
        <v>2229</v>
      </c>
      <c r="N2093">
        <v>46081</v>
      </c>
      <c r="O2093" t="s">
        <v>1377</v>
      </c>
    </row>
    <row r="2094" spans="2:15">
      <c r="B2094">
        <v>100733</v>
      </c>
      <c r="C2094" t="s">
        <v>438</v>
      </c>
      <c r="D2094" t="s">
        <v>4615</v>
      </c>
      <c r="E2094" s="52" t="s">
        <v>16</v>
      </c>
      <c r="F2094" t="s">
        <v>2090</v>
      </c>
      <c r="G2094" s="62">
        <v>46111</v>
      </c>
      <c r="H2094" s="62">
        <v>46111</v>
      </c>
      <c r="I2094">
        <v>0</v>
      </c>
      <c r="J2094" t="s">
        <v>18</v>
      </c>
      <c r="K2094" t="s">
        <v>1557</v>
      </c>
      <c r="L2094" s="67">
        <v>8388204</v>
      </c>
      <c r="M2094" t="s">
        <v>863</v>
      </c>
      <c r="N2094">
        <v>46081</v>
      </c>
      <c r="O2094" t="s">
        <v>1557</v>
      </c>
    </row>
    <row r="2095" spans="2:15">
      <c r="B2095">
        <v>101305</v>
      </c>
      <c r="C2095" t="s">
        <v>91</v>
      </c>
      <c r="D2095" t="s">
        <v>1106</v>
      </c>
      <c r="E2095" s="52" t="s">
        <v>117</v>
      </c>
      <c r="F2095" t="s">
        <v>4616</v>
      </c>
      <c r="G2095" s="62">
        <v>46111</v>
      </c>
      <c r="H2095" s="62">
        <v>46111</v>
      </c>
      <c r="I2095">
        <v>0</v>
      </c>
      <c r="J2095" t="s">
        <v>18</v>
      </c>
      <c r="K2095" t="s">
        <v>3788</v>
      </c>
      <c r="L2095" s="67">
        <v>8625225</v>
      </c>
      <c r="M2095" t="s">
        <v>4617</v>
      </c>
      <c r="N2095">
        <v>46081</v>
      </c>
      <c r="O2095" t="s">
        <v>3788</v>
      </c>
    </row>
    <row r="2096" spans="2:15">
      <c r="B2096">
        <v>100672</v>
      </c>
      <c r="C2096" t="s">
        <v>144</v>
      </c>
      <c r="D2096" t="s">
        <v>4618</v>
      </c>
      <c r="E2096" s="52" t="s">
        <v>117</v>
      </c>
      <c r="F2096" t="s">
        <v>4619</v>
      </c>
      <c r="G2096" s="62">
        <v>46111</v>
      </c>
      <c r="H2096" s="62">
        <v>46087</v>
      </c>
      <c r="I2096">
        <v>7</v>
      </c>
      <c r="J2096" t="s">
        <v>18</v>
      </c>
      <c r="K2096" t="s">
        <v>4575</v>
      </c>
      <c r="L2096" s="67">
        <v>10000000</v>
      </c>
      <c r="M2096" t="s">
        <v>3577</v>
      </c>
      <c r="N2096">
        <v>46087</v>
      </c>
      <c r="O2096" t="s">
        <v>1911</v>
      </c>
    </row>
    <row r="2097" spans="2:15">
      <c r="B2097">
        <v>100001</v>
      </c>
      <c r="C2097" t="s">
        <v>230</v>
      </c>
      <c r="D2097" t="s">
        <v>1038</v>
      </c>
      <c r="E2097" t="s">
        <v>117</v>
      </c>
      <c r="F2097" t="s">
        <v>4620</v>
      </c>
      <c r="G2097" s="56">
        <v>46111</v>
      </c>
      <c r="H2097" s="56">
        <v>46111</v>
      </c>
      <c r="I2097" s="57">
        <v>0</v>
      </c>
      <c r="J2097" t="s">
        <v>18</v>
      </c>
      <c r="K2097" t="s">
        <v>1669</v>
      </c>
      <c r="L2097" s="70">
        <v>10375366</v>
      </c>
      <c r="M2097" t="s">
        <v>4621</v>
      </c>
      <c r="N2097" s="56">
        <v>46081</v>
      </c>
      <c r="O2097" t="s">
        <v>1669</v>
      </c>
    </row>
    <row r="2098" spans="2:15">
      <c r="B2098">
        <v>101490</v>
      </c>
      <c r="C2098" t="s">
        <v>125</v>
      </c>
      <c r="D2098" t="s">
        <v>4622</v>
      </c>
      <c r="E2098" s="52" t="s">
        <v>16</v>
      </c>
      <c r="F2098" t="s">
        <v>2090</v>
      </c>
      <c r="G2098" s="62">
        <v>46111</v>
      </c>
      <c r="H2098" s="62">
        <v>46111</v>
      </c>
      <c r="I2098">
        <v>0</v>
      </c>
      <c r="J2098" t="s">
        <v>18</v>
      </c>
      <c r="K2098" t="s">
        <v>1356</v>
      </c>
      <c r="L2098" s="67">
        <v>14162370</v>
      </c>
      <c r="M2098" t="s">
        <v>2227</v>
      </c>
      <c r="N2098">
        <v>46081</v>
      </c>
      <c r="O2098" t="s">
        <v>1356</v>
      </c>
    </row>
    <row r="2099" spans="2:15">
      <c r="B2099">
        <v>100733</v>
      </c>
      <c r="C2099" t="s">
        <v>438</v>
      </c>
      <c r="D2099" t="s">
        <v>4623</v>
      </c>
      <c r="E2099" s="52" t="s">
        <v>16</v>
      </c>
      <c r="F2099" t="s">
        <v>2090</v>
      </c>
      <c r="G2099" s="62">
        <v>46111</v>
      </c>
      <c r="H2099" s="62">
        <v>46111</v>
      </c>
      <c r="I2099">
        <v>0</v>
      </c>
      <c r="J2099" t="s">
        <v>18</v>
      </c>
      <c r="K2099" t="s">
        <v>1564</v>
      </c>
      <c r="L2099" s="67">
        <v>17167500</v>
      </c>
      <c r="M2099" t="s">
        <v>2198</v>
      </c>
      <c r="N2099">
        <v>46081</v>
      </c>
      <c r="O2099" t="s">
        <v>1564</v>
      </c>
    </row>
    <row r="2100" spans="2:15">
      <c r="B2100">
        <v>100733</v>
      </c>
      <c r="C2100" t="s">
        <v>438</v>
      </c>
      <c r="D2100" t="s">
        <v>4624</v>
      </c>
      <c r="E2100" s="52" t="s">
        <v>16</v>
      </c>
      <c r="F2100" t="s">
        <v>2090</v>
      </c>
      <c r="G2100" s="62">
        <v>46111</v>
      </c>
      <c r="H2100" s="62">
        <v>46111</v>
      </c>
      <c r="I2100">
        <v>0</v>
      </c>
      <c r="J2100" t="s">
        <v>18</v>
      </c>
      <c r="K2100" t="s">
        <v>2338</v>
      </c>
      <c r="L2100" s="67">
        <v>22922700</v>
      </c>
      <c r="M2100" t="s">
        <v>2202</v>
      </c>
      <c r="N2100">
        <v>46081</v>
      </c>
      <c r="O2100" t="s">
        <v>2338</v>
      </c>
    </row>
    <row r="2101" spans="2:15">
      <c r="B2101">
        <v>101284</v>
      </c>
      <c r="C2101" t="s">
        <v>669</v>
      </c>
      <c r="D2101" t="s">
        <v>1108</v>
      </c>
      <c r="E2101" s="52" t="s">
        <v>117</v>
      </c>
      <c r="F2101" t="s">
        <v>4625</v>
      </c>
      <c r="G2101" s="62">
        <v>46111</v>
      </c>
      <c r="H2101" s="62">
        <v>44512</v>
      </c>
      <c r="I2101">
        <v>1579</v>
      </c>
      <c r="J2101" t="s">
        <v>18</v>
      </c>
      <c r="K2101" t="s">
        <v>1320</v>
      </c>
      <c r="L2101" s="67">
        <v>24576800</v>
      </c>
      <c r="M2101" t="s">
        <v>4626</v>
      </c>
      <c r="N2101">
        <v>44512</v>
      </c>
      <c r="O2101" t="s">
        <v>3720</v>
      </c>
    </row>
    <row r="2102" spans="2:15">
      <c r="B2102">
        <v>101490</v>
      </c>
      <c r="C2102" t="s">
        <v>125</v>
      </c>
      <c r="D2102" t="s">
        <v>4627</v>
      </c>
      <c r="E2102" s="52" t="s">
        <v>16</v>
      </c>
      <c r="F2102" t="s">
        <v>2090</v>
      </c>
      <c r="G2102" s="62">
        <v>46111</v>
      </c>
      <c r="H2102" s="62">
        <v>46111</v>
      </c>
      <c r="I2102">
        <v>0</v>
      </c>
      <c r="J2102" t="s">
        <v>18</v>
      </c>
      <c r="K2102" t="s">
        <v>1210</v>
      </c>
      <c r="L2102" s="67">
        <v>32593616</v>
      </c>
      <c r="M2102" t="s">
        <v>3361</v>
      </c>
      <c r="N2102">
        <v>46081</v>
      </c>
      <c r="O2102" t="s">
        <v>1210</v>
      </c>
    </row>
    <row r="2103" spans="2:15">
      <c r="B2103">
        <v>101284</v>
      </c>
      <c r="C2103" t="s">
        <v>669</v>
      </c>
      <c r="D2103" t="s">
        <v>1108</v>
      </c>
      <c r="E2103" s="52" t="s">
        <v>117</v>
      </c>
      <c r="F2103" t="s">
        <v>4625</v>
      </c>
      <c r="G2103" s="62">
        <v>46111</v>
      </c>
      <c r="H2103" s="62">
        <v>44540</v>
      </c>
      <c r="I2103">
        <v>1551</v>
      </c>
      <c r="J2103" t="s">
        <v>18</v>
      </c>
      <c r="K2103" t="s">
        <v>4628</v>
      </c>
      <c r="L2103" s="67">
        <v>44323200</v>
      </c>
      <c r="M2103" t="s">
        <v>4629</v>
      </c>
      <c r="N2103">
        <v>44540</v>
      </c>
      <c r="O2103" t="s">
        <v>4183</v>
      </c>
    </row>
    <row r="2104" spans="2:15">
      <c r="B2104">
        <v>101490</v>
      </c>
      <c r="C2104" t="s">
        <v>125</v>
      </c>
      <c r="D2104" t="s">
        <v>4630</v>
      </c>
      <c r="E2104" s="52" t="s">
        <v>16</v>
      </c>
      <c r="F2104" t="s">
        <v>2090</v>
      </c>
      <c r="G2104" s="62">
        <v>46111</v>
      </c>
      <c r="H2104" s="62">
        <v>46111</v>
      </c>
      <c r="I2104">
        <v>0</v>
      </c>
      <c r="J2104" t="s">
        <v>18</v>
      </c>
      <c r="K2104" t="s">
        <v>1117</v>
      </c>
      <c r="L2104" s="67">
        <v>47552340</v>
      </c>
      <c r="M2104" t="s">
        <v>4631</v>
      </c>
      <c r="N2104">
        <v>46081</v>
      </c>
      <c r="O2104" t="s">
        <v>1117</v>
      </c>
    </row>
    <row r="2105" spans="2:15">
      <c r="B2105">
        <v>101490</v>
      </c>
      <c r="C2105" t="s">
        <v>125</v>
      </c>
      <c r="D2105" t="s">
        <v>4632</v>
      </c>
      <c r="E2105" s="52" t="s">
        <v>16</v>
      </c>
      <c r="F2105" t="s">
        <v>2090</v>
      </c>
      <c r="G2105" s="62">
        <v>46111</v>
      </c>
      <c r="H2105" s="62">
        <v>46111</v>
      </c>
      <c r="I2105">
        <v>0</v>
      </c>
      <c r="J2105" t="s">
        <v>18</v>
      </c>
      <c r="K2105" t="s">
        <v>1112</v>
      </c>
      <c r="L2105" s="67">
        <v>54975240</v>
      </c>
      <c r="M2105" t="s">
        <v>2230</v>
      </c>
      <c r="N2105">
        <v>46081</v>
      </c>
      <c r="O2105" t="s">
        <v>1112</v>
      </c>
    </row>
    <row r="2106" spans="2:15">
      <c r="B2106">
        <v>100733</v>
      </c>
      <c r="C2106" t="s">
        <v>438</v>
      </c>
      <c r="D2106" t="s">
        <v>4633</v>
      </c>
      <c r="E2106" s="52" t="s">
        <v>16</v>
      </c>
      <c r="F2106" t="s">
        <v>2090</v>
      </c>
      <c r="G2106" s="62">
        <v>46111</v>
      </c>
      <c r="H2106" s="62">
        <v>46111</v>
      </c>
      <c r="I2106">
        <v>0</v>
      </c>
      <c r="J2106" t="s">
        <v>18</v>
      </c>
      <c r="K2106" t="s">
        <v>2622</v>
      </c>
      <c r="L2106" s="67">
        <v>78456565</v>
      </c>
      <c r="M2106" t="s">
        <v>3313</v>
      </c>
      <c r="N2106">
        <v>46081</v>
      </c>
      <c r="O2106" t="s">
        <v>2622</v>
      </c>
    </row>
    <row r="2107" spans="2:15">
      <c r="B2107">
        <v>101284</v>
      </c>
      <c r="C2107" t="s">
        <v>669</v>
      </c>
      <c r="D2107" t="s">
        <v>1108</v>
      </c>
      <c r="E2107" s="52" t="s">
        <v>117</v>
      </c>
      <c r="F2107" t="s">
        <v>4625</v>
      </c>
      <c r="G2107" s="62">
        <v>46111</v>
      </c>
      <c r="H2107" s="62">
        <v>46078</v>
      </c>
      <c r="I2107">
        <v>13</v>
      </c>
      <c r="J2107" t="s">
        <v>18</v>
      </c>
      <c r="K2107" t="s">
        <v>785</v>
      </c>
      <c r="L2107" s="67">
        <v>131100000</v>
      </c>
      <c r="M2107" t="s">
        <v>4634</v>
      </c>
      <c r="N2107">
        <v>46078</v>
      </c>
      <c r="O2107" t="s">
        <v>4537</v>
      </c>
    </row>
    <row r="2108" spans="2:15">
      <c r="B2108">
        <v>101329</v>
      </c>
      <c r="C2108" t="s">
        <v>4635</v>
      </c>
      <c r="D2108" t="s">
        <v>4636</v>
      </c>
      <c r="E2108" s="52" t="s">
        <v>117</v>
      </c>
      <c r="F2108" t="s">
        <v>4637</v>
      </c>
      <c r="G2108" s="62">
        <v>46112</v>
      </c>
      <c r="H2108" s="62">
        <v>44073</v>
      </c>
      <c r="I2108">
        <v>2039</v>
      </c>
      <c r="J2108" t="s">
        <v>18</v>
      </c>
      <c r="K2108" t="s">
        <v>1601</v>
      </c>
      <c r="L2108" s="67">
        <v>1000000</v>
      </c>
      <c r="M2108" t="s">
        <v>4638</v>
      </c>
      <c r="N2108">
        <v>44043</v>
      </c>
      <c r="O2108" t="s">
        <v>1601</v>
      </c>
    </row>
    <row r="2109" spans="2:15">
      <c r="B2109">
        <v>100137</v>
      </c>
      <c r="C2109" t="s">
        <v>33</v>
      </c>
      <c r="D2109" t="s">
        <v>1128</v>
      </c>
      <c r="E2109" t="s">
        <v>117</v>
      </c>
      <c r="F2109" t="s">
        <v>4639</v>
      </c>
      <c r="G2109" s="56">
        <v>46112</v>
      </c>
      <c r="H2109" s="56">
        <v>46111</v>
      </c>
      <c r="I2109" s="57">
        <v>-13</v>
      </c>
      <c r="J2109" t="s">
        <v>18</v>
      </c>
      <c r="K2109" t="s">
        <v>1491</v>
      </c>
      <c r="L2109" s="70">
        <v>1089237</v>
      </c>
      <c r="M2109" t="s">
        <v>4640</v>
      </c>
      <c r="N2109" s="56">
        <v>46081</v>
      </c>
      <c r="O2109" t="s">
        <v>1491</v>
      </c>
    </row>
    <row r="2110" spans="2:15">
      <c r="B2110">
        <v>101396</v>
      </c>
      <c r="C2110" t="s">
        <v>313</v>
      </c>
      <c r="D2110" t="s">
        <v>4641</v>
      </c>
      <c r="E2110" s="52" t="s">
        <v>117</v>
      </c>
      <c r="F2110" t="s">
        <v>4642</v>
      </c>
      <c r="G2110" s="62">
        <v>46112</v>
      </c>
      <c r="H2110" s="62">
        <v>46083</v>
      </c>
      <c r="I2110">
        <v>-3</v>
      </c>
      <c r="J2110" t="s">
        <v>18</v>
      </c>
      <c r="K2110" t="s">
        <v>1292</v>
      </c>
      <c r="L2110" s="67">
        <v>2000000</v>
      </c>
      <c r="M2110" t="s">
        <v>4643</v>
      </c>
      <c r="N2110">
        <v>46083</v>
      </c>
      <c r="O2110" t="s">
        <v>1292</v>
      </c>
    </row>
    <row r="2111" spans="2:15">
      <c r="B2111">
        <v>101816</v>
      </c>
      <c r="C2111" t="s">
        <v>4644</v>
      </c>
      <c r="D2111" t="s">
        <v>4645</v>
      </c>
      <c r="E2111" s="52" t="s">
        <v>117</v>
      </c>
      <c r="F2111" t="s">
        <v>4646</v>
      </c>
      <c r="G2111" s="62">
        <v>46112</v>
      </c>
      <c r="H2111" s="62">
        <v>46083</v>
      </c>
      <c r="I2111">
        <v>-3</v>
      </c>
      <c r="J2111" t="s">
        <v>18</v>
      </c>
      <c r="K2111" t="s">
        <v>4647</v>
      </c>
      <c r="L2111" s="67">
        <v>2000000</v>
      </c>
      <c r="M2111" t="s">
        <v>4643</v>
      </c>
      <c r="N2111">
        <v>46083</v>
      </c>
      <c r="O2111" t="s">
        <v>4647</v>
      </c>
    </row>
    <row r="2112" spans="2:15">
      <c r="B2112">
        <v>101822</v>
      </c>
      <c r="C2112" t="s">
        <v>881</v>
      </c>
      <c r="D2112" t="s">
        <v>4648</v>
      </c>
      <c r="E2112" s="52" t="s">
        <v>117</v>
      </c>
      <c r="F2112" t="s">
        <v>4649</v>
      </c>
      <c r="G2112" s="62">
        <v>46112</v>
      </c>
      <c r="H2112" s="62">
        <v>46112</v>
      </c>
      <c r="I2112">
        <v>-32</v>
      </c>
      <c r="J2112" t="s">
        <v>18</v>
      </c>
      <c r="K2112" t="s">
        <v>1275</v>
      </c>
      <c r="L2112" s="67">
        <v>2000000</v>
      </c>
      <c r="M2112" t="s">
        <v>4643</v>
      </c>
      <c r="N2112">
        <v>46112</v>
      </c>
      <c r="O2112" t="s">
        <v>1275</v>
      </c>
    </row>
    <row r="2113" spans="2:15">
      <c r="B2113">
        <v>101989</v>
      </c>
      <c r="C2113" t="s">
        <v>4650</v>
      </c>
      <c r="D2113" t="s">
        <v>4651</v>
      </c>
      <c r="E2113" s="52" t="s">
        <v>117</v>
      </c>
      <c r="F2113" t="s">
        <v>4652</v>
      </c>
      <c r="G2113" s="62">
        <v>46112</v>
      </c>
      <c r="H2113" s="62">
        <v>46112</v>
      </c>
      <c r="I2113">
        <v>-32</v>
      </c>
      <c r="J2113" t="s">
        <v>18</v>
      </c>
      <c r="K2113" t="s">
        <v>1255</v>
      </c>
      <c r="L2113" s="67">
        <v>2000000</v>
      </c>
      <c r="M2113" t="s">
        <v>4643</v>
      </c>
      <c r="N2113">
        <v>46112</v>
      </c>
      <c r="O2113" t="s">
        <v>1255</v>
      </c>
    </row>
    <row r="2114" spans="2:15">
      <c r="B2114">
        <v>101990</v>
      </c>
      <c r="C2114" t="s">
        <v>4653</v>
      </c>
      <c r="D2114" t="s">
        <v>4654</v>
      </c>
      <c r="E2114" s="52" t="s">
        <v>117</v>
      </c>
      <c r="F2114" t="s">
        <v>4655</v>
      </c>
      <c r="G2114" s="62">
        <v>46112</v>
      </c>
      <c r="H2114" s="62">
        <v>46112</v>
      </c>
      <c r="I2114">
        <v>-58</v>
      </c>
      <c r="J2114" t="s">
        <v>18</v>
      </c>
      <c r="K2114" t="s">
        <v>205</v>
      </c>
      <c r="L2114" s="67">
        <v>2000000</v>
      </c>
      <c r="M2114" t="s">
        <v>4643</v>
      </c>
      <c r="N2114">
        <v>46112</v>
      </c>
      <c r="O2114" t="s">
        <v>205</v>
      </c>
    </row>
    <row r="2115" spans="2:15">
      <c r="B2115">
        <v>101991</v>
      </c>
      <c r="C2115" t="s">
        <v>4656</v>
      </c>
      <c r="D2115" t="s">
        <v>4657</v>
      </c>
      <c r="E2115" s="52" t="s">
        <v>117</v>
      </c>
      <c r="F2115" t="s">
        <v>4658</v>
      </c>
      <c r="G2115" s="62">
        <v>46112</v>
      </c>
      <c r="H2115" s="62">
        <v>46112</v>
      </c>
      <c r="I2115">
        <v>-32</v>
      </c>
      <c r="J2115" t="s">
        <v>18</v>
      </c>
      <c r="K2115" t="s">
        <v>202</v>
      </c>
      <c r="L2115" s="67">
        <v>2000000</v>
      </c>
      <c r="M2115" t="s">
        <v>4643</v>
      </c>
      <c r="N2115">
        <v>46112</v>
      </c>
      <c r="O2115" t="s">
        <v>202</v>
      </c>
    </row>
    <row r="2116" spans="2:15">
      <c r="B2116">
        <v>101992</v>
      </c>
      <c r="C2116" t="s">
        <v>4659</v>
      </c>
      <c r="D2116" t="s">
        <v>4660</v>
      </c>
      <c r="E2116" s="52" t="s">
        <v>117</v>
      </c>
      <c r="F2116" t="s">
        <v>4661</v>
      </c>
      <c r="G2116" s="62">
        <v>46112</v>
      </c>
      <c r="H2116" s="62">
        <v>46112</v>
      </c>
      <c r="I2116">
        <v>-43</v>
      </c>
      <c r="J2116" t="s">
        <v>18</v>
      </c>
      <c r="K2116" t="s">
        <v>1258</v>
      </c>
      <c r="L2116" s="67">
        <v>2000000</v>
      </c>
      <c r="M2116" t="s">
        <v>4643</v>
      </c>
      <c r="N2116">
        <v>46112</v>
      </c>
      <c r="O2116" t="s">
        <v>1258</v>
      </c>
    </row>
    <row r="2117" spans="2:15">
      <c r="B2117">
        <v>101993</v>
      </c>
      <c r="C2117" t="s">
        <v>4662</v>
      </c>
      <c r="D2117" t="s">
        <v>4663</v>
      </c>
      <c r="E2117" s="52" t="s">
        <v>117</v>
      </c>
      <c r="F2117" t="s">
        <v>4664</v>
      </c>
      <c r="G2117" s="62">
        <v>46112</v>
      </c>
      <c r="H2117" s="62">
        <v>46112</v>
      </c>
      <c r="I2117">
        <v>-32</v>
      </c>
      <c r="J2117" t="s">
        <v>18</v>
      </c>
      <c r="K2117" t="s">
        <v>1412</v>
      </c>
      <c r="L2117" s="67">
        <v>2000000</v>
      </c>
      <c r="M2117" t="s">
        <v>4643</v>
      </c>
      <c r="N2117">
        <v>46112</v>
      </c>
      <c r="O2117" t="s">
        <v>1412</v>
      </c>
    </row>
    <row r="2118" spans="2:15">
      <c r="B2118">
        <v>101994</v>
      </c>
      <c r="C2118" t="s">
        <v>4665</v>
      </c>
      <c r="D2118" t="s">
        <v>4666</v>
      </c>
      <c r="E2118" s="52" t="s">
        <v>117</v>
      </c>
      <c r="F2118" t="s">
        <v>4667</v>
      </c>
      <c r="G2118" s="62">
        <v>46112</v>
      </c>
      <c r="H2118" s="62">
        <v>46112</v>
      </c>
      <c r="I2118">
        <v>-32</v>
      </c>
      <c r="J2118" t="s">
        <v>18</v>
      </c>
      <c r="K2118" t="s">
        <v>1280</v>
      </c>
      <c r="L2118" s="67">
        <v>2000000</v>
      </c>
      <c r="M2118" t="s">
        <v>4643</v>
      </c>
      <c r="N2118">
        <v>46112</v>
      </c>
      <c r="O2118" t="s">
        <v>1280</v>
      </c>
    </row>
    <row r="2119" spans="2:15">
      <c r="B2119">
        <v>101995</v>
      </c>
      <c r="C2119" t="s">
        <v>4668</v>
      </c>
      <c r="D2119" t="s">
        <v>4669</v>
      </c>
      <c r="E2119" s="52" t="s">
        <v>117</v>
      </c>
      <c r="F2119" t="s">
        <v>4670</v>
      </c>
      <c r="G2119" s="62">
        <v>46112</v>
      </c>
      <c r="H2119" s="62">
        <v>46112</v>
      </c>
      <c r="I2119">
        <v>-32</v>
      </c>
      <c r="J2119" t="s">
        <v>18</v>
      </c>
      <c r="K2119" t="s">
        <v>1284</v>
      </c>
      <c r="L2119" s="67">
        <v>2000000</v>
      </c>
      <c r="M2119" t="s">
        <v>4643</v>
      </c>
      <c r="N2119">
        <v>46112</v>
      </c>
      <c r="O2119" t="s">
        <v>1284</v>
      </c>
    </row>
    <row r="2120" spans="2:15">
      <c r="B2120">
        <v>101996</v>
      </c>
      <c r="C2120" t="s">
        <v>4671</v>
      </c>
      <c r="D2120" t="s">
        <v>4672</v>
      </c>
      <c r="E2120" s="52" t="s">
        <v>117</v>
      </c>
      <c r="F2120" t="s">
        <v>4673</v>
      </c>
      <c r="G2120" s="62">
        <v>46112</v>
      </c>
      <c r="H2120" s="62">
        <v>46112</v>
      </c>
      <c r="I2120">
        <v>-41</v>
      </c>
      <c r="J2120" t="s">
        <v>18</v>
      </c>
      <c r="K2120" t="s">
        <v>1288</v>
      </c>
      <c r="L2120" s="67">
        <v>2000000</v>
      </c>
      <c r="M2120" t="s">
        <v>4643</v>
      </c>
      <c r="N2120">
        <v>46112</v>
      </c>
      <c r="O2120" t="s">
        <v>1288</v>
      </c>
    </row>
    <row r="2121" spans="2:15">
      <c r="B2121">
        <v>101976</v>
      </c>
      <c r="C2121" t="s">
        <v>4325</v>
      </c>
      <c r="D2121" t="s">
        <v>4674</v>
      </c>
      <c r="E2121" s="52" t="s">
        <v>117</v>
      </c>
      <c r="F2121" t="s">
        <v>4675</v>
      </c>
      <c r="G2121" s="62">
        <v>46112</v>
      </c>
      <c r="H2121" s="62">
        <v>46112</v>
      </c>
      <c r="I2121">
        <v>-52</v>
      </c>
      <c r="J2121" t="s">
        <v>18</v>
      </c>
      <c r="K2121" t="s">
        <v>1310</v>
      </c>
      <c r="L2121" s="67">
        <v>8000000</v>
      </c>
      <c r="M2121" t="s">
        <v>4643</v>
      </c>
      <c r="N2121">
        <v>46112</v>
      </c>
      <c r="O2121" t="s">
        <v>1310</v>
      </c>
    </row>
    <row r="2122" spans="2:15">
      <c r="B2122">
        <v>100712</v>
      </c>
      <c r="C2122" t="s">
        <v>613</v>
      </c>
      <c r="D2122" t="s">
        <v>4676</v>
      </c>
      <c r="E2122" s="52" t="s">
        <v>117</v>
      </c>
      <c r="F2122" t="s">
        <v>4677</v>
      </c>
      <c r="G2122" s="62">
        <v>46112</v>
      </c>
      <c r="H2122" s="62">
        <v>46111</v>
      </c>
      <c r="I2122">
        <v>0</v>
      </c>
      <c r="J2122" t="s">
        <v>18</v>
      </c>
      <c r="K2122" t="s">
        <v>1334</v>
      </c>
      <c r="L2122" s="67">
        <v>8595631</v>
      </c>
      <c r="M2122" t="s">
        <v>4677</v>
      </c>
      <c r="N2122">
        <v>46081</v>
      </c>
      <c r="O2122" t="s">
        <v>1334</v>
      </c>
    </row>
    <row r="2123" spans="2:15">
      <c r="B2123">
        <v>101938</v>
      </c>
      <c r="C2123" t="s">
        <v>2887</v>
      </c>
      <c r="D2123" t="s">
        <v>4678</v>
      </c>
      <c r="E2123" s="52" t="s">
        <v>117</v>
      </c>
      <c r="F2123" t="s">
        <v>4679</v>
      </c>
      <c r="G2123" s="62">
        <v>46112</v>
      </c>
      <c r="H2123" s="62">
        <v>46112</v>
      </c>
      <c r="I2123">
        <v>-56</v>
      </c>
      <c r="J2123" t="s">
        <v>18</v>
      </c>
      <c r="K2123" t="s">
        <v>914</v>
      </c>
      <c r="L2123" s="67">
        <v>9400000</v>
      </c>
      <c r="M2123" t="s">
        <v>4643</v>
      </c>
      <c r="N2123">
        <v>46112</v>
      </c>
      <c r="O2123" t="s">
        <v>914</v>
      </c>
    </row>
    <row r="2124" spans="2:15">
      <c r="B2124">
        <v>101988</v>
      </c>
      <c r="C2124" t="s">
        <v>4680</v>
      </c>
      <c r="D2124" t="s">
        <v>4681</v>
      </c>
      <c r="E2124" s="52" t="s">
        <v>117</v>
      </c>
      <c r="F2124" t="s">
        <v>4682</v>
      </c>
      <c r="G2124" s="62">
        <v>46112</v>
      </c>
      <c r="H2124" s="62">
        <v>46112</v>
      </c>
      <c r="I2124">
        <v>-55</v>
      </c>
      <c r="J2124" t="s">
        <v>18</v>
      </c>
      <c r="K2124" t="s">
        <v>1251</v>
      </c>
      <c r="L2124" s="67">
        <v>10000000</v>
      </c>
      <c r="M2124" t="s">
        <v>4643</v>
      </c>
      <c r="N2124">
        <v>46112</v>
      </c>
      <c r="O2124" t="s">
        <v>1251</v>
      </c>
    </row>
    <row r="2125" spans="2:15">
      <c r="B2125">
        <v>101975</v>
      </c>
      <c r="C2125" t="s">
        <v>4322</v>
      </c>
      <c r="D2125" t="s">
        <v>4683</v>
      </c>
      <c r="E2125" s="52" t="s">
        <v>117</v>
      </c>
      <c r="F2125" t="s">
        <v>4684</v>
      </c>
      <c r="G2125" s="62">
        <v>46112</v>
      </c>
      <c r="H2125" s="62">
        <v>46112</v>
      </c>
      <c r="I2125">
        <v>-32</v>
      </c>
      <c r="J2125" t="s">
        <v>18</v>
      </c>
      <c r="K2125" t="s">
        <v>1299</v>
      </c>
      <c r="L2125" s="67">
        <v>12020000</v>
      </c>
      <c r="M2125" t="s">
        <v>4643</v>
      </c>
      <c r="N2125">
        <v>46112</v>
      </c>
      <c r="O2125" t="s">
        <v>1299</v>
      </c>
    </row>
    <row r="2126" spans="2:15">
      <c r="B2126">
        <v>101903</v>
      </c>
      <c r="C2126" t="s">
        <v>1311</v>
      </c>
      <c r="D2126" t="s">
        <v>4685</v>
      </c>
      <c r="E2126" s="52" t="s">
        <v>117</v>
      </c>
      <c r="F2126" t="s">
        <v>4686</v>
      </c>
      <c r="G2126" s="62">
        <v>46112</v>
      </c>
      <c r="H2126" s="62">
        <v>46112</v>
      </c>
      <c r="I2126">
        <v>-32</v>
      </c>
      <c r="J2126" t="s">
        <v>18</v>
      </c>
      <c r="K2126" t="s">
        <v>1307</v>
      </c>
      <c r="L2126" s="67">
        <v>14775500</v>
      </c>
      <c r="M2126" t="s">
        <v>4643</v>
      </c>
      <c r="N2126">
        <v>46112</v>
      </c>
      <c r="O2126" t="s">
        <v>1307</v>
      </c>
    </row>
    <row r="2127" spans="2:15">
      <c r="B2127">
        <v>100011</v>
      </c>
      <c r="C2127" t="s">
        <v>328</v>
      </c>
      <c r="D2127" t="s">
        <v>1135</v>
      </c>
      <c r="E2127" t="s">
        <v>117</v>
      </c>
      <c r="F2127" t="s">
        <v>4687</v>
      </c>
      <c r="G2127" s="56">
        <v>46112</v>
      </c>
      <c r="H2127" s="56">
        <v>46083</v>
      </c>
      <c r="I2127" s="57">
        <v>29</v>
      </c>
      <c r="J2127" t="s">
        <v>18</v>
      </c>
      <c r="K2127" t="s">
        <v>965</v>
      </c>
      <c r="L2127" s="70">
        <v>19476490</v>
      </c>
      <c r="M2127" t="s">
        <v>4687</v>
      </c>
      <c r="N2127" s="56">
        <v>46053</v>
      </c>
      <c r="O2127" t="s">
        <v>965</v>
      </c>
    </row>
    <row r="2128" spans="2:15">
      <c r="B2128">
        <v>100011</v>
      </c>
      <c r="C2128" t="s">
        <v>328</v>
      </c>
      <c r="D2128" t="s">
        <v>4688</v>
      </c>
      <c r="E2128" s="52" t="s">
        <v>117</v>
      </c>
      <c r="F2128" t="s">
        <v>4689</v>
      </c>
      <c r="G2128" s="62">
        <v>46112</v>
      </c>
      <c r="H2128" s="62">
        <v>46083</v>
      </c>
      <c r="I2128">
        <v>29</v>
      </c>
      <c r="J2128" t="s">
        <v>18</v>
      </c>
      <c r="K2128" t="s">
        <v>316</v>
      </c>
      <c r="L2128" s="67">
        <v>26884391</v>
      </c>
      <c r="M2128" t="s">
        <v>4689</v>
      </c>
      <c r="N2128">
        <v>46053</v>
      </c>
      <c r="O2128" t="s">
        <v>316</v>
      </c>
    </row>
    <row r="2129" spans="2:15">
      <c r="B2129">
        <v>101917</v>
      </c>
      <c r="C2129" t="s">
        <v>2758</v>
      </c>
      <c r="D2129" t="s">
        <v>4690</v>
      </c>
      <c r="E2129" s="52" t="s">
        <v>16</v>
      </c>
      <c r="F2129" t="s">
        <v>2090</v>
      </c>
      <c r="G2129" s="62">
        <v>46112</v>
      </c>
      <c r="H2129" s="62">
        <v>46111</v>
      </c>
      <c r="I2129">
        <v>1</v>
      </c>
      <c r="J2129" t="s">
        <v>18</v>
      </c>
      <c r="K2129" t="s">
        <v>3034</v>
      </c>
      <c r="L2129" s="67">
        <v>260906542</v>
      </c>
      <c r="M2129" t="s">
        <v>4691</v>
      </c>
      <c r="N2129">
        <v>46081</v>
      </c>
      <c r="O2129" t="s">
        <v>3034</v>
      </c>
    </row>
    <row r="2130" spans="2:15">
      <c r="B2130">
        <v>100137</v>
      </c>
      <c r="C2130" t="s">
        <v>33</v>
      </c>
      <c r="D2130" t="s">
        <v>1131</v>
      </c>
      <c r="E2130" t="s">
        <v>35</v>
      </c>
      <c r="F2130" t="s">
        <v>2531</v>
      </c>
      <c r="G2130" s="56">
        <v>46112</v>
      </c>
      <c r="H2130" s="56">
        <v>46098</v>
      </c>
      <c r="I2130" s="57">
        <v>0</v>
      </c>
      <c r="J2130" t="s">
        <v>18</v>
      </c>
      <c r="K2130" t="s">
        <v>1299</v>
      </c>
      <c r="L2130" s="70">
        <v>5032005579</v>
      </c>
      <c r="M2130" t="s">
        <v>4692</v>
      </c>
      <c r="N2130" s="56">
        <v>46098</v>
      </c>
      <c r="O2130" t="s">
        <v>1299</v>
      </c>
    </row>
    <row r="2131" spans="2:15">
      <c r="B2131" s="59">
        <v>100006</v>
      </c>
      <c r="C2131" s="59" t="s">
        <v>1168</v>
      </c>
      <c r="D2131" s="63">
        <v>1400000134</v>
      </c>
      <c r="E2131" s="64">
        <v>11121161</v>
      </c>
      <c r="F2131" s="59" t="s">
        <v>4693</v>
      </c>
      <c r="G2131" s="60">
        <v>46113</v>
      </c>
      <c r="H2131" s="60">
        <v>46122</v>
      </c>
      <c r="I2131" s="59">
        <v>-9</v>
      </c>
      <c r="J2131" s="59" t="s">
        <v>18</v>
      </c>
      <c r="K2131" s="59">
        <v>1800000130</v>
      </c>
      <c r="L2131" s="71">
        <v>5800800</v>
      </c>
      <c r="M2131" s="59" t="s">
        <v>4694</v>
      </c>
      <c r="N2131" s="60">
        <v>46092</v>
      </c>
      <c r="O2131" s="59">
        <v>1800000130</v>
      </c>
    </row>
    <row r="2132" spans="2:15">
      <c r="B2132" s="59">
        <v>101118</v>
      </c>
      <c r="C2132" s="59" t="s">
        <v>652</v>
      </c>
      <c r="D2132" s="63">
        <v>1400035347</v>
      </c>
      <c r="E2132" s="64">
        <v>11125421</v>
      </c>
      <c r="F2132" s="59" t="s">
        <v>2090</v>
      </c>
      <c r="G2132" s="60">
        <v>46113</v>
      </c>
      <c r="H2132" s="60">
        <v>46111</v>
      </c>
      <c r="I2132" s="59">
        <v>2</v>
      </c>
      <c r="J2132" s="59" t="s">
        <v>18</v>
      </c>
      <c r="K2132" s="59">
        <v>1800000113</v>
      </c>
      <c r="L2132" s="71">
        <v>58329279</v>
      </c>
      <c r="M2132" s="59" t="s">
        <v>4695</v>
      </c>
      <c r="N2132" s="60">
        <v>46081</v>
      </c>
      <c r="O2132" s="59">
        <v>1800000113</v>
      </c>
    </row>
    <row r="2133" spans="2:15">
      <c r="B2133" s="59">
        <v>100146</v>
      </c>
      <c r="C2133" s="59" t="s">
        <v>25</v>
      </c>
      <c r="D2133" s="63">
        <v>1400036014</v>
      </c>
      <c r="E2133" s="64">
        <v>11125421</v>
      </c>
      <c r="F2133" s="59" t="s">
        <v>2090</v>
      </c>
      <c r="G2133" s="60">
        <v>46114</v>
      </c>
      <c r="H2133" s="60">
        <v>46111</v>
      </c>
      <c r="I2133" s="59">
        <v>3</v>
      </c>
      <c r="J2133" s="59" t="s">
        <v>18</v>
      </c>
      <c r="K2133" s="59">
        <v>1800000102</v>
      </c>
      <c r="L2133" s="71">
        <v>2298810</v>
      </c>
      <c r="M2133" s="59" t="s">
        <v>28</v>
      </c>
      <c r="N2133" s="60">
        <v>46081</v>
      </c>
      <c r="O2133" s="59">
        <v>1800000102</v>
      </c>
    </row>
    <row r="2134" spans="2:15">
      <c r="B2134" s="59">
        <v>100146</v>
      </c>
      <c r="C2134" s="59" t="s">
        <v>25</v>
      </c>
      <c r="D2134" s="63">
        <v>1400036015</v>
      </c>
      <c r="E2134" s="64">
        <v>11125421</v>
      </c>
      <c r="F2134" s="59" t="s">
        <v>2090</v>
      </c>
      <c r="G2134" s="60">
        <v>46114</v>
      </c>
      <c r="H2134" s="60">
        <v>46111</v>
      </c>
      <c r="I2134" s="59">
        <v>3</v>
      </c>
      <c r="J2134" s="59" t="s">
        <v>18</v>
      </c>
      <c r="K2134" s="59">
        <v>1800000101</v>
      </c>
      <c r="L2134" s="71">
        <v>19890756</v>
      </c>
      <c r="M2134" s="59" t="s">
        <v>3191</v>
      </c>
      <c r="N2134" s="60">
        <v>46081</v>
      </c>
      <c r="O2134" s="59">
        <v>1800000101</v>
      </c>
    </row>
    <row r="2135" spans="2:15">
      <c r="B2135" s="59">
        <v>101082</v>
      </c>
      <c r="C2135" s="59" t="s">
        <v>61</v>
      </c>
      <c r="D2135" s="63">
        <v>1400037602</v>
      </c>
      <c r="E2135" s="64">
        <v>11123101</v>
      </c>
      <c r="F2135" s="59" t="s">
        <v>61</v>
      </c>
      <c r="G2135" s="60">
        <v>46118</v>
      </c>
      <c r="H2135" s="60">
        <v>45960</v>
      </c>
      <c r="I2135" s="59">
        <v>153</v>
      </c>
      <c r="J2135" s="59" t="s">
        <v>18</v>
      </c>
      <c r="K2135" s="59">
        <v>1800000640</v>
      </c>
      <c r="L2135" s="71">
        <v>2239296</v>
      </c>
      <c r="M2135" s="59" t="s">
        <v>2334</v>
      </c>
      <c r="N2135" s="60">
        <v>45930</v>
      </c>
      <c r="O2135" s="59">
        <v>1800000640</v>
      </c>
    </row>
    <row r="2136" spans="2:15">
      <c r="B2136" s="59">
        <v>101082</v>
      </c>
      <c r="C2136" s="59" t="s">
        <v>61</v>
      </c>
      <c r="D2136" s="63">
        <v>1400037603</v>
      </c>
      <c r="E2136" s="64">
        <v>11123101</v>
      </c>
      <c r="F2136" s="59" t="s">
        <v>61</v>
      </c>
      <c r="G2136" s="60">
        <v>46118</v>
      </c>
      <c r="H2136" s="60">
        <v>45960</v>
      </c>
      <c r="I2136" s="59">
        <v>153</v>
      </c>
      <c r="J2136" s="59" t="s">
        <v>18</v>
      </c>
      <c r="K2136" s="59">
        <v>1800000639</v>
      </c>
      <c r="L2136" s="71">
        <v>3976320</v>
      </c>
      <c r="M2136" s="59" t="s">
        <v>4696</v>
      </c>
      <c r="N2136" s="60">
        <v>45930</v>
      </c>
      <c r="O2136" s="59">
        <v>1800000639</v>
      </c>
    </row>
    <row r="2137" spans="2:15">
      <c r="B2137" s="59">
        <v>101082</v>
      </c>
      <c r="C2137" s="59" t="s">
        <v>61</v>
      </c>
      <c r="D2137" s="63">
        <v>1400037611</v>
      </c>
      <c r="E2137" s="64">
        <v>11123101</v>
      </c>
      <c r="F2137" s="59" t="s">
        <v>61</v>
      </c>
      <c r="G2137" s="60">
        <v>46118</v>
      </c>
      <c r="H2137" s="60">
        <v>45991</v>
      </c>
      <c r="I2137" s="59">
        <v>122</v>
      </c>
      <c r="J2137" s="59" t="s">
        <v>18</v>
      </c>
      <c r="K2137" s="59">
        <v>1800000732</v>
      </c>
      <c r="L2137" s="71">
        <v>4346920</v>
      </c>
      <c r="M2137" s="59" t="s">
        <v>3152</v>
      </c>
      <c r="N2137" s="60">
        <v>45961</v>
      </c>
      <c r="O2137" s="59">
        <v>1800000732</v>
      </c>
    </row>
    <row r="2138" spans="2:15">
      <c r="B2138" s="59">
        <v>101082</v>
      </c>
      <c r="C2138" s="59" t="s">
        <v>61</v>
      </c>
      <c r="D2138" s="63">
        <v>1400037604</v>
      </c>
      <c r="E2138" s="64">
        <v>11123101</v>
      </c>
      <c r="F2138" s="59" t="s">
        <v>61</v>
      </c>
      <c r="G2138" s="60">
        <v>46118</v>
      </c>
      <c r="H2138" s="60">
        <v>45960</v>
      </c>
      <c r="I2138" s="59">
        <v>153</v>
      </c>
      <c r="J2138" s="59" t="s">
        <v>18</v>
      </c>
      <c r="K2138" s="59">
        <v>1800000637</v>
      </c>
      <c r="L2138" s="71">
        <v>25533250</v>
      </c>
      <c r="M2138" s="59" t="s">
        <v>2691</v>
      </c>
      <c r="N2138" s="60">
        <v>45930</v>
      </c>
      <c r="O2138" s="59">
        <v>1800000637</v>
      </c>
    </row>
    <row r="2139" spans="2:15">
      <c r="B2139" s="59">
        <v>101082</v>
      </c>
      <c r="C2139" s="59" t="s">
        <v>61</v>
      </c>
      <c r="D2139" s="63">
        <v>1400037605</v>
      </c>
      <c r="E2139" s="64">
        <v>11123101</v>
      </c>
      <c r="F2139" s="59" t="s">
        <v>61</v>
      </c>
      <c r="G2139" s="60">
        <v>46118</v>
      </c>
      <c r="H2139" s="60">
        <v>45960</v>
      </c>
      <c r="I2139" s="59">
        <v>153</v>
      </c>
      <c r="J2139" s="59" t="s">
        <v>18</v>
      </c>
      <c r="K2139" s="59">
        <v>1800000641</v>
      </c>
      <c r="L2139" s="71">
        <v>40519006</v>
      </c>
      <c r="M2139" s="59" t="s">
        <v>65</v>
      </c>
      <c r="N2139" s="60">
        <v>45930</v>
      </c>
      <c r="O2139" s="59">
        <v>1800000641</v>
      </c>
    </row>
    <row r="2140" spans="2:15">
      <c r="B2140" s="59">
        <v>101082</v>
      </c>
      <c r="C2140" s="59" t="s">
        <v>61</v>
      </c>
      <c r="D2140" s="63">
        <v>1400037606</v>
      </c>
      <c r="E2140" s="64">
        <v>11123101</v>
      </c>
      <c r="F2140" s="59" t="s">
        <v>61</v>
      </c>
      <c r="G2140" s="60">
        <v>46118</v>
      </c>
      <c r="H2140" s="60">
        <v>45960</v>
      </c>
      <c r="I2140" s="59">
        <v>153</v>
      </c>
      <c r="J2140" s="59" t="s">
        <v>18</v>
      </c>
      <c r="K2140" s="59">
        <v>1800000638</v>
      </c>
      <c r="L2140" s="71">
        <v>42946000</v>
      </c>
      <c r="M2140" s="59" t="s">
        <v>2706</v>
      </c>
      <c r="N2140" s="60">
        <v>45930</v>
      </c>
      <c r="O2140" s="59">
        <v>1800000638</v>
      </c>
    </row>
    <row r="2141" spans="2:15">
      <c r="B2141" s="59">
        <v>101082</v>
      </c>
      <c r="C2141" s="59" t="s">
        <v>61</v>
      </c>
      <c r="D2141" s="63">
        <v>1400037607</v>
      </c>
      <c r="E2141" s="64">
        <v>11123101</v>
      </c>
      <c r="F2141" s="59" t="s">
        <v>61</v>
      </c>
      <c r="G2141" s="60">
        <v>46118</v>
      </c>
      <c r="H2141" s="60">
        <v>45960</v>
      </c>
      <c r="I2141" s="59">
        <v>153</v>
      </c>
      <c r="J2141" s="59" t="s">
        <v>18</v>
      </c>
      <c r="K2141" s="59">
        <v>1800000636</v>
      </c>
      <c r="L2141" s="71">
        <v>44168544</v>
      </c>
      <c r="M2141" s="59" t="s">
        <v>4697</v>
      </c>
      <c r="N2141" s="60">
        <v>45930</v>
      </c>
      <c r="O2141" s="59">
        <v>1800000636</v>
      </c>
    </row>
    <row r="2142" spans="2:15">
      <c r="B2142" s="59">
        <v>101082</v>
      </c>
      <c r="C2142" s="59" t="s">
        <v>61</v>
      </c>
      <c r="D2142" s="63">
        <v>1400037608</v>
      </c>
      <c r="E2142" s="64">
        <v>11123101</v>
      </c>
      <c r="F2142" s="59" t="s">
        <v>61</v>
      </c>
      <c r="G2142" s="60">
        <v>46118</v>
      </c>
      <c r="H2142" s="60">
        <v>45960</v>
      </c>
      <c r="I2142" s="59">
        <v>153</v>
      </c>
      <c r="J2142" s="59" t="s">
        <v>18</v>
      </c>
      <c r="K2142" s="59">
        <v>1800000642</v>
      </c>
      <c r="L2142" s="71">
        <v>46499400</v>
      </c>
      <c r="M2142" s="59" t="s">
        <v>2344</v>
      </c>
      <c r="N2142" s="60">
        <v>45930</v>
      </c>
      <c r="O2142" s="59">
        <v>1800000642</v>
      </c>
    </row>
    <row r="2143" spans="2:15">
      <c r="B2143" s="59">
        <v>101082</v>
      </c>
      <c r="C2143" s="59" t="s">
        <v>61</v>
      </c>
      <c r="D2143" s="63">
        <v>1400037612</v>
      </c>
      <c r="E2143" s="64">
        <v>11123101</v>
      </c>
      <c r="F2143" s="59" t="s">
        <v>61</v>
      </c>
      <c r="G2143" s="60">
        <v>46118</v>
      </c>
      <c r="H2143" s="60">
        <v>45991</v>
      </c>
      <c r="I2143" s="59">
        <v>122</v>
      </c>
      <c r="J2143" s="59" t="s">
        <v>18</v>
      </c>
      <c r="K2143" s="59">
        <v>1800000729</v>
      </c>
      <c r="L2143" s="71">
        <v>64824480</v>
      </c>
      <c r="M2143" s="59" t="s">
        <v>2692</v>
      </c>
      <c r="N2143" s="60">
        <v>45961</v>
      </c>
      <c r="O2143" s="59">
        <v>1800000729</v>
      </c>
    </row>
    <row r="2144" spans="2:15">
      <c r="B2144" s="59">
        <v>101082</v>
      </c>
      <c r="C2144" s="59" t="s">
        <v>61</v>
      </c>
      <c r="D2144" s="63">
        <v>1400037609</v>
      </c>
      <c r="E2144" s="64">
        <v>11123101</v>
      </c>
      <c r="F2144" s="59" t="s">
        <v>61</v>
      </c>
      <c r="G2144" s="60">
        <v>46118</v>
      </c>
      <c r="H2144" s="60">
        <v>45960</v>
      </c>
      <c r="I2144" s="59">
        <v>153</v>
      </c>
      <c r="J2144" s="59" t="s">
        <v>18</v>
      </c>
      <c r="K2144" s="59">
        <v>1800000643</v>
      </c>
      <c r="L2144" s="71">
        <v>65785860</v>
      </c>
      <c r="M2144" s="59" t="s">
        <v>4698</v>
      </c>
      <c r="N2144" s="60">
        <v>45930</v>
      </c>
      <c r="O2144" s="59">
        <v>1800000643</v>
      </c>
    </row>
    <row r="2145" spans="2:15">
      <c r="B2145" s="59">
        <v>101082</v>
      </c>
      <c r="C2145" s="59" t="s">
        <v>61</v>
      </c>
      <c r="D2145" s="63">
        <v>1400037610</v>
      </c>
      <c r="E2145" s="64">
        <v>11123101</v>
      </c>
      <c r="F2145" s="59" t="s">
        <v>61</v>
      </c>
      <c r="G2145" s="60">
        <v>46118</v>
      </c>
      <c r="H2145" s="60">
        <v>45960</v>
      </c>
      <c r="I2145" s="59">
        <v>153</v>
      </c>
      <c r="J2145" s="59" t="s">
        <v>18</v>
      </c>
      <c r="K2145" s="59">
        <v>1800000635</v>
      </c>
      <c r="L2145" s="71">
        <v>231446349</v>
      </c>
      <c r="M2145" s="59" t="s">
        <v>4699</v>
      </c>
      <c r="N2145" s="60">
        <v>45930</v>
      </c>
      <c r="O2145" s="59">
        <v>1800000635</v>
      </c>
    </row>
    <row r="2146" spans="2:15">
      <c r="B2146" s="59">
        <v>101082</v>
      </c>
      <c r="C2146" s="59" t="s">
        <v>61</v>
      </c>
      <c r="D2146" s="63">
        <v>1400037613</v>
      </c>
      <c r="E2146" s="64">
        <v>11123101</v>
      </c>
      <c r="F2146" s="59" t="s">
        <v>61</v>
      </c>
      <c r="G2146" s="60">
        <v>46118</v>
      </c>
      <c r="H2146" s="60">
        <v>45991</v>
      </c>
      <c r="I2146" s="59">
        <v>122</v>
      </c>
      <c r="J2146" s="59" t="s">
        <v>18</v>
      </c>
      <c r="K2146" s="59">
        <v>1800000728</v>
      </c>
      <c r="L2146" s="71">
        <v>404707626</v>
      </c>
      <c r="M2146" s="59" t="s">
        <v>4699</v>
      </c>
      <c r="N2146" s="60">
        <v>45961</v>
      </c>
      <c r="O2146" s="59">
        <v>1800000728</v>
      </c>
    </row>
    <row r="2147" spans="2:15">
      <c r="B2147" s="59">
        <v>101082</v>
      </c>
      <c r="C2147" s="59" t="s">
        <v>61</v>
      </c>
      <c r="D2147" s="63">
        <v>100068785</v>
      </c>
      <c r="E2147" s="63"/>
      <c r="F2147" s="59"/>
      <c r="G2147" s="60">
        <v>46119</v>
      </c>
      <c r="H2147" s="60">
        <v>46113</v>
      </c>
      <c r="I2147" s="59">
        <v>6</v>
      </c>
      <c r="J2147" s="59" t="s">
        <v>18</v>
      </c>
      <c r="K2147" s="59">
        <v>1400037602</v>
      </c>
      <c r="L2147" s="71">
        <v>41088</v>
      </c>
      <c r="M2147" s="59" t="s">
        <v>4700</v>
      </c>
      <c r="N2147" s="60">
        <v>46113</v>
      </c>
      <c r="O2147" s="59">
        <v>1800000640</v>
      </c>
    </row>
    <row r="2148" spans="2:15">
      <c r="B2148" s="59">
        <v>101082</v>
      </c>
      <c r="C2148" s="59" t="s">
        <v>61</v>
      </c>
      <c r="D2148" s="63">
        <v>100068785</v>
      </c>
      <c r="E2148" s="63"/>
      <c r="F2148" s="59"/>
      <c r="G2148" s="60">
        <v>46119</v>
      </c>
      <c r="H2148" s="60">
        <v>46113</v>
      </c>
      <c r="I2148" s="59">
        <v>6</v>
      </c>
      <c r="J2148" s="59" t="s">
        <v>18</v>
      </c>
      <c r="K2148" s="59">
        <v>1400037603</v>
      </c>
      <c r="L2148" s="71">
        <v>72960</v>
      </c>
      <c r="M2148" s="59" t="s">
        <v>4701</v>
      </c>
      <c r="N2148" s="60">
        <v>46113</v>
      </c>
      <c r="O2148" s="59">
        <v>1800000639</v>
      </c>
    </row>
    <row r="2149" spans="2:15">
      <c r="B2149" s="59">
        <v>101082</v>
      </c>
      <c r="C2149" s="59" t="s">
        <v>61</v>
      </c>
      <c r="D2149" s="63">
        <v>100068785</v>
      </c>
      <c r="E2149" s="63"/>
      <c r="F2149" s="59"/>
      <c r="G2149" s="60">
        <v>46119</v>
      </c>
      <c r="H2149" s="60">
        <v>46113</v>
      </c>
      <c r="I2149" s="59">
        <v>6</v>
      </c>
      <c r="J2149" s="59" t="s">
        <v>18</v>
      </c>
      <c r="K2149" s="59">
        <v>1400037611</v>
      </c>
      <c r="L2149" s="71">
        <v>79760</v>
      </c>
      <c r="M2149" s="59" t="s">
        <v>4702</v>
      </c>
      <c r="N2149" s="60">
        <v>46113</v>
      </c>
      <c r="O2149" s="59">
        <v>1800000732</v>
      </c>
    </row>
    <row r="2150" spans="2:15">
      <c r="B2150" s="59">
        <v>101082</v>
      </c>
      <c r="C2150" s="59" t="s">
        <v>61</v>
      </c>
      <c r="D2150" s="63">
        <v>100068785</v>
      </c>
      <c r="E2150" s="63"/>
      <c r="F2150" s="59"/>
      <c r="G2150" s="60">
        <v>46119</v>
      </c>
      <c r="H2150" s="60">
        <v>46113</v>
      </c>
      <c r="I2150" s="59">
        <v>6</v>
      </c>
      <c r="J2150" s="59" t="s">
        <v>18</v>
      </c>
      <c r="K2150" s="59">
        <v>1400037604</v>
      </c>
      <c r="L2150" s="71">
        <v>468500</v>
      </c>
      <c r="M2150" s="59" t="s">
        <v>4703</v>
      </c>
      <c r="N2150" s="60">
        <v>46113</v>
      </c>
      <c r="O2150" s="59">
        <v>1800000637</v>
      </c>
    </row>
    <row r="2151" spans="2:15">
      <c r="B2151" s="59">
        <v>100069</v>
      </c>
      <c r="C2151" s="59" t="s">
        <v>115</v>
      </c>
      <c r="D2151" s="63">
        <v>1400038016</v>
      </c>
      <c r="E2151" s="64">
        <v>11121161</v>
      </c>
      <c r="F2151" s="59" t="s">
        <v>4704</v>
      </c>
      <c r="G2151" s="60">
        <v>46119</v>
      </c>
      <c r="H2151" s="60">
        <v>46021</v>
      </c>
      <c r="I2151" s="59">
        <v>94</v>
      </c>
      <c r="J2151" s="59" t="s">
        <v>18</v>
      </c>
      <c r="K2151" s="59">
        <v>1800000742</v>
      </c>
      <c r="L2151" s="71">
        <v>661159</v>
      </c>
      <c r="M2151" s="59" t="s">
        <v>1790</v>
      </c>
      <c r="N2151" s="60">
        <v>45991</v>
      </c>
      <c r="O2151" s="59">
        <v>1800000742</v>
      </c>
    </row>
    <row r="2152" spans="2:15">
      <c r="B2152" s="59">
        <v>101082</v>
      </c>
      <c r="C2152" s="59" t="s">
        <v>61</v>
      </c>
      <c r="D2152" s="63">
        <v>100068785</v>
      </c>
      <c r="E2152" s="63"/>
      <c r="F2152" s="59"/>
      <c r="G2152" s="60">
        <v>46119</v>
      </c>
      <c r="H2152" s="60">
        <v>46113</v>
      </c>
      <c r="I2152" s="59">
        <v>6</v>
      </c>
      <c r="J2152" s="59" t="s">
        <v>18</v>
      </c>
      <c r="K2152" s="59">
        <v>1400037605</v>
      </c>
      <c r="L2152" s="71">
        <v>743468</v>
      </c>
      <c r="M2152" s="59" t="s">
        <v>4705</v>
      </c>
      <c r="N2152" s="60">
        <v>46113</v>
      </c>
      <c r="O2152" s="59">
        <v>1800000641</v>
      </c>
    </row>
    <row r="2153" spans="2:15">
      <c r="B2153" s="59">
        <v>101082</v>
      </c>
      <c r="C2153" s="59" t="s">
        <v>61</v>
      </c>
      <c r="D2153" s="63">
        <v>100068785</v>
      </c>
      <c r="E2153" s="63"/>
      <c r="F2153" s="59"/>
      <c r="G2153" s="60">
        <v>46119</v>
      </c>
      <c r="H2153" s="60">
        <v>46113</v>
      </c>
      <c r="I2153" s="59">
        <v>6</v>
      </c>
      <c r="J2153" s="59" t="s">
        <v>18</v>
      </c>
      <c r="K2153" s="59">
        <v>1400037606</v>
      </c>
      <c r="L2153" s="71">
        <v>788000</v>
      </c>
      <c r="M2153" s="59" t="s">
        <v>4706</v>
      </c>
      <c r="N2153" s="60">
        <v>46113</v>
      </c>
      <c r="O2153" s="59">
        <v>1800000638</v>
      </c>
    </row>
    <row r="2154" spans="2:15">
      <c r="B2154" s="59">
        <v>101082</v>
      </c>
      <c r="C2154" s="59" t="s">
        <v>61</v>
      </c>
      <c r="D2154" s="63">
        <v>100068785</v>
      </c>
      <c r="E2154" s="63"/>
      <c r="F2154" s="59"/>
      <c r="G2154" s="60">
        <v>46119</v>
      </c>
      <c r="H2154" s="60">
        <v>46113</v>
      </c>
      <c r="I2154" s="59">
        <v>6</v>
      </c>
      <c r="J2154" s="59" t="s">
        <v>18</v>
      </c>
      <c r="K2154" s="59">
        <v>1400037607</v>
      </c>
      <c r="L2154" s="71">
        <v>810432</v>
      </c>
      <c r="M2154" s="59" t="s">
        <v>4707</v>
      </c>
      <c r="N2154" s="60">
        <v>46113</v>
      </c>
      <c r="O2154" s="59">
        <v>1800000636</v>
      </c>
    </row>
    <row r="2155" spans="2:15">
      <c r="B2155" s="59">
        <v>101082</v>
      </c>
      <c r="C2155" s="59" t="s">
        <v>61</v>
      </c>
      <c r="D2155" s="63">
        <v>100068785</v>
      </c>
      <c r="E2155" s="63"/>
      <c r="F2155" s="59"/>
      <c r="G2155" s="60">
        <v>46119</v>
      </c>
      <c r="H2155" s="60">
        <v>46113</v>
      </c>
      <c r="I2155" s="59">
        <v>6</v>
      </c>
      <c r="J2155" s="59" t="s">
        <v>18</v>
      </c>
      <c r="K2155" s="59">
        <v>1400037608</v>
      </c>
      <c r="L2155" s="71">
        <v>853200</v>
      </c>
      <c r="M2155" s="59" t="s">
        <v>4708</v>
      </c>
      <c r="N2155" s="60">
        <v>46113</v>
      </c>
      <c r="O2155" s="59">
        <v>1800000642</v>
      </c>
    </row>
    <row r="2156" spans="2:15">
      <c r="B2156" s="59">
        <v>101082</v>
      </c>
      <c r="C2156" s="59" t="s">
        <v>61</v>
      </c>
      <c r="D2156" s="63">
        <v>100068785</v>
      </c>
      <c r="E2156" s="63"/>
      <c r="F2156" s="59"/>
      <c r="G2156" s="60">
        <v>46119</v>
      </c>
      <c r="H2156" s="60">
        <v>46113</v>
      </c>
      <c r="I2156" s="59">
        <v>6</v>
      </c>
      <c r="J2156" s="59" t="s">
        <v>18</v>
      </c>
      <c r="K2156" s="59">
        <v>1400037612</v>
      </c>
      <c r="L2156" s="71">
        <v>1189440</v>
      </c>
      <c r="M2156" s="59" t="s">
        <v>4707</v>
      </c>
      <c r="N2156" s="60">
        <v>46113</v>
      </c>
      <c r="O2156" s="59">
        <v>1800000729</v>
      </c>
    </row>
    <row r="2157" spans="2:15">
      <c r="B2157" s="59">
        <v>101082</v>
      </c>
      <c r="C2157" s="59" t="s">
        <v>61</v>
      </c>
      <c r="D2157" s="63">
        <v>100068785</v>
      </c>
      <c r="E2157" s="63"/>
      <c r="F2157" s="59"/>
      <c r="G2157" s="60">
        <v>46119</v>
      </c>
      <c r="H2157" s="60">
        <v>46113</v>
      </c>
      <c r="I2157" s="59">
        <v>6</v>
      </c>
      <c r="J2157" s="59" t="s">
        <v>18</v>
      </c>
      <c r="K2157" s="59">
        <v>1400037609</v>
      </c>
      <c r="L2157" s="71">
        <v>1207080</v>
      </c>
      <c r="M2157" s="59" t="s">
        <v>4709</v>
      </c>
      <c r="N2157" s="60">
        <v>46113</v>
      </c>
      <c r="O2157" s="59">
        <v>1800000643</v>
      </c>
    </row>
    <row r="2158" spans="2:15">
      <c r="B2158" s="59">
        <v>100142</v>
      </c>
      <c r="C2158" s="59" t="s">
        <v>370</v>
      </c>
      <c r="D2158" s="63">
        <v>1400038015</v>
      </c>
      <c r="E2158" s="64">
        <v>11121161</v>
      </c>
      <c r="F2158" s="59" t="s">
        <v>4710</v>
      </c>
      <c r="G2158" s="60">
        <v>46119</v>
      </c>
      <c r="H2158" s="60">
        <v>46113</v>
      </c>
      <c r="I2158" s="59">
        <v>5</v>
      </c>
      <c r="J2158" s="59" t="s">
        <v>18</v>
      </c>
      <c r="K2158" s="59">
        <v>1800000145</v>
      </c>
      <c r="L2158" s="71">
        <v>1953532</v>
      </c>
      <c r="M2158" s="59" t="s">
        <v>4710</v>
      </c>
      <c r="N2158" s="60">
        <v>46083</v>
      </c>
      <c r="O2158" s="59">
        <v>1800000145</v>
      </c>
    </row>
    <row r="2159" spans="2:15">
      <c r="B2159" s="59">
        <v>100069</v>
      </c>
      <c r="C2159" s="59" t="s">
        <v>115</v>
      </c>
      <c r="D2159" s="63">
        <v>1400038016</v>
      </c>
      <c r="E2159" s="64">
        <v>11121161</v>
      </c>
      <c r="F2159" s="59" t="s">
        <v>4704</v>
      </c>
      <c r="G2159" s="60">
        <v>46119</v>
      </c>
      <c r="H2159" s="60">
        <v>46021</v>
      </c>
      <c r="I2159" s="59">
        <v>94</v>
      </c>
      <c r="J2159" s="59" t="s">
        <v>18</v>
      </c>
      <c r="K2159" s="59">
        <v>1800000743</v>
      </c>
      <c r="L2159" s="71">
        <v>2781680</v>
      </c>
      <c r="M2159" s="59" t="s">
        <v>1789</v>
      </c>
      <c r="N2159" s="60">
        <v>45991</v>
      </c>
      <c r="O2159" s="59">
        <v>1800000743</v>
      </c>
    </row>
    <row r="2160" spans="2:15">
      <c r="B2160" s="59">
        <v>101082</v>
      </c>
      <c r="C2160" s="59" t="s">
        <v>61</v>
      </c>
      <c r="D2160" s="63">
        <v>100068785</v>
      </c>
      <c r="E2160" s="64"/>
      <c r="F2160" s="59"/>
      <c r="G2160" s="60">
        <v>46119</v>
      </c>
      <c r="H2160" s="60">
        <v>46113</v>
      </c>
      <c r="I2160" s="59">
        <v>6</v>
      </c>
      <c r="J2160" s="59" t="s">
        <v>18</v>
      </c>
      <c r="K2160" s="59">
        <v>1400037610</v>
      </c>
      <c r="L2160" s="71">
        <v>4246722</v>
      </c>
      <c r="M2160" s="59" t="s">
        <v>4711</v>
      </c>
      <c r="N2160" s="60">
        <v>46113</v>
      </c>
      <c r="O2160" s="59">
        <v>1800000635</v>
      </c>
    </row>
    <row r="2161" spans="2:15">
      <c r="B2161" s="59">
        <v>101082</v>
      </c>
      <c r="C2161" s="59" t="s">
        <v>61</v>
      </c>
      <c r="D2161" s="63">
        <v>100068785</v>
      </c>
      <c r="E2161" s="64"/>
      <c r="F2161" s="59"/>
      <c r="G2161" s="60">
        <v>46119</v>
      </c>
      <c r="H2161" s="60">
        <v>46113</v>
      </c>
      <c r="I2161" s="59">
        <v>6</v>
      </c>
      <c r="J2161" s="59" t="s">
        <v>18</v>
      </c>
      <c r="K2161" s="59">
        <v>1400037613</v>
      </c>
      <c r="L2161" s="71">
        <v>7425828</v>
      </c>
      <c r="M2161" s="59" t="s">
        <v>4711</v>
      </c>
      <c r="N2161" s="60">
        <v>46113</v>
      </c>
      <c r="O2161" s="59">
        <v>1800000728</v>
      </c>
    </row>
    <row r="2162" spans="2:15">
      <c r="B2162" s="59">
        <v>101918</v>
      </c>
      <c r="C2162" s="59" t="s">
        <v>2766</v>
      </c>
      <c r="D2162" s="63">
        <v>1400038233</v>
      </c>
      <c r="E2162" s="64">
        <v>11121161</v>
      </c>
      <c r="F2162" s="59" t="s">
        <v>4712</v>
      </c>
      <c r="G2162" s="60">
        <v>46120</v>
      </c>
      <c r="H2162" s="60">
        <v>46142</v>
      </c>
      <c r="I2162" s="59">
        <v>-22</v>
      </c>
      <c r="J2162" s="59" t="s">
        <v>18</v>
      </c>
      <c r="K2162" s="59">
        <v>1800000176</v>
      </c>
      <c r="L2162" s="71">
        <v>7301910</v>
      </c>
      <c r="M2162" s="59" t="s">
        <v>2768</v>
      </c>
      <c r="N2162" s="60">
        <v>46112</v>
      </c>
      <c r="O2162" s="59">
        <v>1800000176</v>
      </c>
    </row>
    <row r="2163" spans="2:15">
      <c r="B2163" s="59">
        <v>100622</v>
      </c>
      <c r="C2163" s="59" t="s">
        <v>240</v>
      </c>
      <c r="D2163" s="63">
        <v>1400038234</v>
      </c>
      <c r="E2163" s="64">
        <v>11125421</v>
      </c>
      <c r="F2163" s="59" t="s">
        <v>2090</v>
      </c>
      <c r="G2163" s="60">
        <v>46120</v>
      </c>
      <c r="H2163" s="60">
        <v>46052</v>
      </c>
      <c r="I2163" s="59">
        <v>68</v>
      </c>
      <c r="J2163" s="59" t="s">
        <v>18</v>
      </c>
      <c r="K2163" s="59">
        <v>1800000880</v>
      </c>
      <c r="L2163" s="71">
        <v>7732593</v>
      </c>
      <c r="M2163" s="59" t="s">
        <v>2099</v>
      </c>
      <c r="N2163" s="60">
        <v>46022</v>
      </c>
      <c r="O2163" s="59">
        <v>1800000880</v>
      </c>
    </row>
    <row r="2164" spans="2:15">
      <c r="B2164" s="59">
        <v>100002</v>
      </c>
      <c r="C2164" s="59" t="s">
        <v>247</v>
      </c>
      <c r="D2164" s="63">
        <v>1400000136</v>
      </c>
      <c r="E2164" s="64">
        <v>11121161</v>
      </c>
      <c r="F2164" s="59" t="s">
        <v>4713</v>
      </c>
      <c r="G2164" s="60">
        <v>46121</v>
      </c>
      <c r="H2164" s="60">
        <v>45991</v>
      </c>
      <c r="I2164" s="59">
        <v>130</v>
      </c>
      <c r="J2164" s="59" t="s">
        <v>18</v>
      </c>
      <c r="K2164" s="59">
        <v>1800000503</v>
      </c>
      <c r="L2164" s="71">
        <v>250848</v>
      </c>
      <c r="M2164" s="59" t="s">
        <v>4714</v>
      </c>
      <c r="N2164" s="60">
        <v>45961</v>
      </c>
      <c r="O2164" s="59">
        <v>1800000503</v>
      </c>
    </row>
    <row r="2165" spans="2:15">
      <c r="B2165" s="59">
        <v>100002</v>
      </c>
      <c r="C2165" s="59" t="s">
        <v>247</v>
      </c>
      <c r="D2165" s="63">
        <v>1400038916</v>
      </c>
      <c r="E2165" s="64">
        <v>11121161</v>
      </c>
      <c r="F2165" s="59" t="s">
        <v>4715</v>
      </c>
      <c r="G2165" s="60">
        <v>46121</v>
      </c>
      <c r="H2165" s="60">
        <v>46021</v>
      </c>
      <c r="I2165" s="59">
        <v>100</v>
      </c>
      <c r="J2165" s="59" t="s">
        <v>18</v>
      </c>
      <c r="K2165" s="59">
        <v>1800000757</v>
      </c>
      <c r="L2165" s="71">
        <v>258566</v>
      </c>
      <c r="M2165" s="59" t="s">
        <v>4716</v>
      </c>
      <c r="N2165" s="60">
        <v>45991</v>
      </c>
      <c r="O2165" s="59">
        <v>1800000757</v>
      </c>
    </row>
    <row r="2166" spans="2:15">
      <c r="B2166" s="59">
        <v>100002</v>
      </c>
      <c r="C2166" s="59" t="s">
        <v>247</v>
      </c>
      <c r="D2166" s="63">
        <v>1400038912</v>
      </c>
      <c r="E2166" s="64">
        <v>11121161</v>
      </c>
      <c r="F2166" s="59" t="s">
        <v>4717</v>
      </c>
      <c r="G2166" s="60">
        <v>46121</v>
      </c>
      <c r="H2166" s="60">
        <v>46052</v>
      </c>
      <c r="I2166" s="59">
        <v>69</v>
      </c>
      <c r="J2166" s="59" t="s">
        <v>18</v>
      </c>
      <c r="K2166" s="59">
        <v>1800000834</v>
      </c>
      <c r="L2166" s="71">
        <v>4640157</v>
      </c>
      <c r="M2166" s="59" t="s">
        <v>4718</v>
      </c>
      <c r="N2166" s="60">
        <v>46022</v>
      </c>
      <c r="O2166" s="59">
        <v>1800000834</v>
      </c>
    </row>
    <row r="2167" spans="2:15">
      <c r="B2167" s="59">
        <v>100002</v>
      </c>
      <c r="C2167" s="59" t="s">
        <v>247</v>
      </c>
      <c r="D2167" s="63">
        <v>1400038803</v>
      </c>
      <c r="E2167" s="64">
        <v>11121161</v>
      </c>
      <c r="F2167" s="59" t="s">
        <v>4719</v>
      </c>
      <c r="G2167" s="60">
        <v>46121</v>
      </c>
      <c r="H2167" s="60">
        <v>45930</v>
      </c>
      <c r="I2167" s="59">
        <v>191</v>
      </c>
      <c r="J2167" s="59" t="s">
        <v>18</v>
      </c>
      <c r="K2167" s="59">
        <v>1800000552</v>
      </c>
      <c r="L2167" s="71">
        <v>5098469</v>
      </c>
      <c r="M2167" s="59" t="s">
        <v>4720</v>
      </c>
      <c r="N2167" s="60">
        <v>45900</v>
      </c>
      <c r="O2167" s="59">
        <v>1800000552</v>
      </c>
    </row>
    <row r="2168" spans="2:15">
      <c r="B2168" s="59">
        <v>100002</v>
      </c>
      <c r="C2168" s="59" t="s">
        <v>247</v>
      </c>
      <c r="D2168" s="63">
        <v>1400038915</v>
      </c>
      <c r="E2168" s="64">
        <v>11121161</v>
      </c>
      <c r="F2168" s="59" t="s">
        <v>4721</v>
      </c>
      <c r="G2168" s="60">
        <v>46121</v>
      </c>
      <c r="H2168" s="60">
        <v>45991</v>
      </c>
      <c r="I2168" s="59">
        <v>130</v>
      </c>
      <c r="J2168" s="59" t="s">
        <v>18</v>
      </c>
      <c r="K2168" s="59">
        <v>1800000726</v>
      </c>
      <c r="L2168" s="71">
        <v>5490419</v>
      </c>
      <c r="M2168" s="59" t="s">
        <v>4722</v>
      </c>
      <c r="N2168" s="60">
        <v>45961</v>
      </c>
      <c r="O2168" s="59">
        <v>1800000726</v>
      </c>
    </row>
    <row r="2169" spans="2:15">
      <c r="B2169" s="59">
        <v>100002</v>
      </c>
      <c r="C2169" s="59" t="s">
        <v>247</v>
      </c>
      <c r="D2169" s="63">
        <v>1400038914</v>
      </c>
      <c r="E2169" s="64">
        <v>11121161</v>
      </c>
      <c r="F2169" s="59" t="s">
        <v>4723</v>
      </c>
      <c r="G2169" s="60">
        <v>46121</v>
      </c>
      <c r="H2169" s="60">
        <v>45960</v>
      </c>
      <c r="I2169" s="59">
        <v>161</v>
      </c>
      <c r="J2169" s="59" t="s">
        <v>18</v>
      </c>
      <c r="K2169" s="59">
        <v>1800000618</v>
      </c>
      <c r="L2169" s="71">
        <v>5580629</v>
      </c>
      <c r="M2169" s="59" t="s">
        <v>4724</v>
      </c>
      <c r="N2169" s="60">
        <v>45930</v>
      </c>
      <c r="O2169" s="59">
        <v>1800000618</v>
      </c>
    </row>
    <row r="2170" spans="2:15">
      <c r="B2170" s="59">
        <v>100002</v>
      </c>
      <c r="C2170" s="59" t="s">
        <v>247</v>
      </c>
      <c r="D2170" s="63">
        <v>1400038805</v>
      </c>
      <c r="E2170" s="64">
        <v>11121161</v>
      </c>
      <c r="F2170" s="59" t="s">
        <v>4725</v>
      </c>
      <c r="G2170" s="60">
        <v>46121</v>
      </c>
      <c r="H2170" s="60">
        <v>46021</v>
      </c>
      <c r="I2170" s="59">
        <v>100</v>
      </c>
      <c r="J2170" s="59" t="s">
        <v>18</v>
      </c>
      <c r="K2170" s="59">
        <v>1800000762</v>
      </c>
      <c r="L2170" s="71">
        <v>6165445</v>
      </c>
      <c r="M2170" s="59" t="s">
        <v>4726</v>
      </c>
      <c r="N2170" s="60">
        <v>45991</v>
      </c>
      <c r="O2170" s="59">
        <v>1800000762</v>
      </c>
    </row>
    <row r="2171" spans="2:15">
      <c r="B2171" s="59">
        <v>100002</v>
      </c>
      <c r="C2171" s="59" t="s">
        <v>247</v>
      </c>
      <c r="D2171" s="63">
        <v>1400038804</v>
      </c>
      <c r="E2171" s="64">
        <v>11121161</v>
      </c>
      <c r="F2171" s="59" t="s">
        <v>4727</v>
      </c>
      <c r="G2171" s="60">
        <v>46121</v>
      </c>
      <c r="H2171" s="60">
        <v>46052</v>
      </c>
      <c r="I2171" s="59">
        <v>69</v>
      </c>
      <c r="J2171" s="59" t="s">
        <v>18</v>
      </c>
      <c r="K2171" s="59">
        <v>1800000830</v>
      </c>
      <c r="L2171" s="71">
        <v>6425709</v>
      </c>
      <c r="M2171" s="59" t="s">
        <v>4728</v>
      </c>
      <c r="N2171" s="60">
        <v>46022</v>
      </c>
      <c r="O2171" s="59">
        <v>1800000830</v>
      </c>
    </row>
    <row r="2172" spans="2:15">
      <c r="B2172" s="59">
        <v>100797</v>
      </c>
      <c r="C2172" s="59" t="s">
        <v>70</v>
      </c>
      <c r="D2172" s="63">
        <v>1400000135</v>
      </c>
      <c r="E2172" s="64">
        <v>11125421</v>
      </c>
      <c r="F2172" s="59" t="s">
        <v>2090</v>
      </c>
      <c r="G2172" s="60">
        <v>46121</v>
      </c>
      <c r="H2172" s="60">
        <v>46094</v>
      </c>
      <c r="I2172" s="59">
        <v>27</v>
      </c>
      <c r="J2172" s="59" t="s">
        <v>18</v>
      </c>
      <c r="K2172" s="59">
        <v>1800000071</v>
      </c>
      <c r="L2172" s="71">
        <v>35838374</v>
      </c>
      <c r="M2172" s="59" t="s">
        <v>4729</v>
      </c>
      <c r="N2172" s="60">
        <v>46064</v>
      </c>
      <c r="O2172" s="59">
        <v>1800000071</v>
      </c>
    </row>
    <row r="2173" spans="2:15">
      <c r="B2173" s="59">
        <v>100004</v>
      </c>
      <c r="C2173" s="59" t="s">
        <v>673</v>
      </c>
      <c r="D2173" s="63">
        <v>1400000137</v>
      </c>
      <c r="E2173" s="64">
        <v>11121161</v>
      </c>
      <c r="F2173" s="59" t="s">
        <v>4730</v>
      </c>
      <c r="G2173" s="60">
        <v>46122</v>
      </c>
      <c r="H2173" s="60">
        <v>46052</v>
      </c>
      <c r="I2173" s="59">
        <v>70</v>
      </c>
      <c r="J2173" s="59" t="s">
        <v>18</v>
      </c>
      <c r="K2173" s="59">
        <v>1800000548</v>
      </c>
      <c r="L2173" s="71">
        <v>50172300</v>
      </c>
      <c r="M2173" s="59" t="s">
        <v>4269</v>
      </c>
      <c r="N2173" s="60">
        <v>46022</v>
      </c>
      <c r="O2173" s="59">
        <v>1800000548</v>
      </c>
    </row>
    <row r="2174" spans="2:15">
      <c r="B2174" s="59">
        <v>100004</v>
      </c>
      <c r="C2174" s="59" t="s">
        <v>673</v>
      </c>
      <c r="D2174" s="63">
        <v>1400000138</v>
      </c>
      <c r="E2174" s="64">
        <v>11121161</v>
      </c>
      <c r="F2174" s="59" t="s">
        <v>4731</v>
      </c>
      <c r="G2174" s="60">
        <v>46122</v>
      </c>
      <c r="H2174" s="60">
        <v>46052</v>
      </c>
      <c r="I2174" s="59">
        <v>70</v>
      </c>
      <c r="J2174" s="59" t="s">
        <v>18</v>
      </c>
      <c r="K2174" s="59">
        <v>1800000546</v>
      </c>
      <c r="L2174" s="71">
        <v>80399800</v>
      </c>
      <c r="M2174" s="59" t="s">
        <v>4247</v>
      </c>
      <c r="N2174" s="60">
        <v>46022</v>
      </c>
      <c r="O2174" s="59">
        <v>1800000546</v>
      </c>
    </row>
    <row r="2175" spans="2:15">
      <c r="B2175" s="59">
        <v>101930</v>
      </c>
      <c r="C2175" s="59" t="s">
        <v>2505</v>
      </c>
      <c r="D2175" s="63">
        <v>1400000146</v>
      </c>
      <c r="E2175" s="64">
        <v>11121161</v>
      </c>
      <c r="F2175" s="59" t="s">
        <v>4732</v>
      </c>
      <c r="G2175" s="60">
        <v>46125</v>
      </c>
      <c r="H2175" s="60">
        <v>46073</v>
      </c>
      <c r="I2175" s="59">
        <v>-9</v>
      </c>
      <c r="J2175" s="59" t="s">
        <v>18</v>
      </c>
      <c r="K2175" s="59">
        <v>1400000097</v>
      </c>
      <c r="L2175" s="71">
        <v>63920</v>
      </c>
      <c r="M2175" s="59" t="s">
        <v>4733</v>
      </c>
      <c r="N2175" s="60">
        <v>46073</v>
      </c>
      <c r="O2175" s="59">
        <v>1800000092</v>
      </c>
    </row>
    <row r="2176" spans="2:15">
      <c r="B2176" s="59">
        <v>101521</v>
      </c>
      <c r="C2176" s="59" t="s">
        <v>1546</v>
      </c>
      <c r="D2176" s="63">
        <v>1400000140</v>
      </c>
      <c r="E2176" s="64">
        <v>11121161</v>
      </c>
      <c r="F2176" s="59" t="s">
        <v>4734</v>
      </c>
      <c r="G2176" s="60">
        <v>46125</v>
      </c>
      <c r="H2176" s="60">
        <v>46129</v>
      </c>
      <c r="I2176" s="59">
        <v>-46</v>
      </c>
      <c r="J2176" s="59" t="s">
        <v>18</v>
      </c>
      <c r="K2176" s="59">
        <v>1800000138</v>
      </c>
      <c r="L2176" s="71">
        <v>183120</v>
      </c>
      <c r="M2176" s="59" t="s">
        <v>4735</v>
      </c>
      <c r="N2176" s="60">
        <v>46099</v>
      </c>
      <c r="O2176" s="59">
        <v>1800000138</v>
      </c>
    </row>
    <row r="2177" spans="2:15">
      <c r="B2177" s="59">
        <v>100147</v>
      </c>
      <c r="C2177" s="59" t="s">
        <v>159</v>
      </c>
      <c r="D2177" s="63">
        <v>100074388</v>
      </c>
      <c r="E2177" s="64"/>
      <c r="F2177" s="59"/>
      <c r="G2177" s="60">
        <v>46125</v>
      </c>
      <c r="H2177" s="60">
        <v>46059</v>
      </c>
      <c r="I2177" s="59">
        <v>66</v>
      </c>
      <c r="J2177" s="59" t="s">
        <v>18</v>
      </c>
      <c r="K2177" s="59">
        <v>1400017597</v>
      </c>
      <c r="L2177" s="71">
        <v>189156</v>
      </c>
      <c r="M2177" s="59" t="s">
        <v>3685</v>
      </c>
      <c r="N2177" s="60">
        <v>46059</v>
      </c>
      <c r="O2177" s="59">
        <v>1800000882</v>
      </c>
    </row>
    <row r="2178" spans="2:15">
      <c r="B2178" s="59">
        <v>101930</v>
      </c>
      <c r="C2178" s="59" t="s">
        <v>2505</v>
      </c>
      <c r="D2178" s="63">
        <v>1400000146</v>
      </c>
      <c r="E2178" s="64">
        <v>11121161</v>
      </c>
      <c r="F2178" s="59" t="s">
        <v>4732</v>
      </c>
      <c r="G2178" s="60">
        <v>46125</v>
      </c>
      <c r="H2178" s="60">
        <v>46122</v>
      </c>
      <c r="I2178" s="59">
        <v>-58</v>
      </c>
      <c r="J2178" s="59" t="s">
        <v>18</v>
      </c>
      <c r="K2178" s="59">
        <v>1800000166</v>
      </c>
      <c r="L2178" s="71">
        <v>196200</v>
      </c>
      <c r="M2178" s="59" t="s">
        <v>4736</v>
      </c>
      <c r="N2178" s="60">
        <v>46122</v>
      </c>
      <c r="O2178" s="59">
        <v>1800000166</v>
      </c>
    </row>
    <row r="2179" spans="2:15">
      <c r="B2179" s="59">
        <v>101284</v>
      </c>
      <c r="C2179" s="59" t="s">
        <v>669</v>
      </c>
      <c r="D2179" s="63">
        <v>1400000139</v>
      </c>
      <c r="E2179" s="64">
        <v>11125421</v>
      </c>
      <c r="F2179" s="59">
        <v>1800000063</v>
      </c>
      <c r="G2179" s="60">
        <v>46125</v>
      </c>
      <c r="H2179" s="60">
        <v>46111</v>
      </c>
      <c r="I2179" s="59">
        <v>11</v>
      </c>
      <c r="J2179" s="59" t="s">
        <v>18</v>
      </c>
      <c r="K2179" s="59">
        <v>1800000063</v>
      </c>
      <c r="L2179" s="71">
        <v>348915</v>
      </c>
      <c r="M2179" s="59" t="s">
        <v>4737</v>
      </c>
      <c r="N2179" s="60">
        <v>46081</v>
      </c>
      <c r="O2179" s="59">
        <v>1800000063</v>
      </c>
    </row>
    <row r="2180" spans="2:15">
      <c r="B2180" s="59">
        <v>100147</v>
      </c>
      <c r="C2180" s="59" t="s">
        <v>159</v>
      </c>
      <c r="D2180" s="63">
        <v>100074388</v>
      </c>
      <c r="E2180" s="64"/>
      <c r="F2180" s="59"/>
      <c r="G2180" s="60">
        <v>46125</v>
      </c>
      <c r="H2180" s="60">
        <v>46059</v>
      </c>
      <c r="I2180" s="59">
        <v>66</v>
      </c>
      <c r="J2180" s="59" t="s">
        <v>18</v>
      </c>
      <c r="K2180" s="59">
        <v>1400017597</v>
      </c>
      <c r="L2180" s="71">
        <v>441012</v>
      </c>
      <c r="M2180" s="59" t="s">
        <v>4738</v>
      </c>
      <c r="N2180" s="60">
        <v>46059</v>
      </c>
      <c r="O2180" s="59">
        <v>1800000881</v>
      </c>
    </row>
    <row r="2181" spans="2:15">
      <c r="B2181" s="59">
        <v>101986</v>
      </c>
      <c r="C2181" s="59" t="s">
        <v>4545</v>
      </c>
      <c r="D2181" s="63">
        <v>1400000142</v>
      </c>
      <c r="E2181" s="64">
        <v>11121161</v>
      </c>
      <c r="F2181" s="59" t="s">
        <v>4739</v>
      </c>
      <c r="G2181" s="60">
        <v>46125</v>
      </c>
      <c r="H2181" s="60">
        <v>46112</v>
      </c>
      <c r="I2181" s="59">
        <v>-14</v>
      </c>
      <c r="J2181" s="59" t="s">
        <v>18</v>
      </c>
      <c r="K2181" s="59">
        <v>1800000165</v>
      </c>
      <c r="L2181" s="71">
        <v>468700</v>
      </c>
      <c r="M2181" s="59" t="s">
        <v>4740</v>
      </c>
      <c r="N2181" s="60">
        <v>46112</v>
      </c>
      <c r="O2181" s="59">
        <v>1800000165</v>
      </c>
    </row>
    <row r="2182" spans="2:15">
      <c r="B2182" s="59">
        <v>100004</v>
      </c>
      <c r="C2182" s="59" t="s">
        <v>673</v>
      </c>
      <c r="D2182" s="63">
        <v>1400000144</v>
      </c>
      <c r="E2182" s="64">
        <v>11121161</v>
      </c>
      <c r="F2182" s="59" t="s">
        <v>4405</v>
      </c>
      <c r="G2182" s="60">
        <v>46125</v>
      </c>
      <c r="H2182" s="60">
        <v>46066</v>
      </c>
      <c r="I2182" s="59">
        <v>56</v>
      </c>
      <c r="J2182" s="59" t="s">
        <v>18</v>
      </c>
      <c r="K2182" s="59">
        <v>100001186</v>
      </c>
      <c r="L2182" s="71">
        <v>573300</v>
      </c>
      <c r="M2182" s="59" t="s">
        <v>4405</v>
      </c>
      <c r="N2182" s="60">
        <v>46066</v>
      </c>
      <c r="O2182" s="59">
        <v>1800000549</v>
      </c>
    </row>
    <row r="2183" spans="2:15">
      <c r="B2183" s="59">
        <v>100004</v>
      </c>
      <c r="C2183" s="59" t="s">
        <v>673</v>
      </c>
      <c r="D2183" s="63">
        <v>1400000143</v>
      </c>
      <c r="E2183" s="64">
        <v>11121161</v>
      </c>
      <c r="F2183" s="59" t="s">
        <v>4407</v>
      </c>
      <c r="G2183" s="60">
        <v>46125</v>
      </c>
      <c r="H2183" s="60">
        <v>46066</v>
      </c>
      <c r="I2183" s="59">
        <v>56</v>
      </c>
      <c r="J2183" s="59" t="s">
        <v>18</v>
      </c>
      <c r="K2183" s="59">
        <v>100001185</v>
      </c>
      <c r="L2183" s="71">
        <v>713700</v>
      </c>
      <c r="M2183" s="59" t="s">
        <v>4407</v>
      </c>
      <c r="N2183" s="60">
        <v>46066</v>
      </c>
      <c r="O2183" s="59">
        <v>1800000547</v>
      </c>
    </row>
    <row r="2184" spans="2:15">
      <c r="B2184" s="59">
        <v>101930</v>
      </c>
      <c r="C2184" s="59" t="s">
        <v>2505</v>
      </c>
      <c r="D2184" s="63">
        <v>1400000146</v>
      </c>
      <c r="E2184" s="64">
        <v>11121161</v>
      </c>
      <c r="F2184" s="59" t="s">
        <v>4732</v>
      </c>
      <c r="G2184" s="60">
        <v>46125</v>
      </c>
      <c r="H2184" s="60">
        <v>46112</v>
      </c>
      <c r="I2184" s="59">
        <v>-48</v>
      </c>
      <c r="J2184" s="59" t="s">
        <v>18</v>
      </c>
      <c r="K2184" s="59">
        <v>1800000139</v>
      </c>
      <c r="L2184" s="71">
        <v>1403920</v>
      </c>
      <c r="M2184" s="59" t="s">
        <v>4735</v>
      </c>
      <c r="N2184" s="60">
        <v>46112</v>
      </c>
      <c r="O2184" s="59">
        <v>1800000139</v>
      </c>
    </row>
    <row r="2185" spans="2:15">
      <c r="B2185" s="59">
        <v>101508</v>
      </c>
      <c r="C2185" s="59" t="s">
        <v>1262</v>
      </c>
      <c r="D2185" s="63">
        <v>1400000141</v>
      </c>
      <c r="E2185" s="64">
        <v>11121161</v>
      </c>
      <c r="F2185" s="59" t="s">
        <v>4739</v>
      </c>
      <c r="G2185" s="60">
        <v>46125</v>
      </c>
      <c r="H2185" s="60">
        <v>46142</v>
      </c>
      <c r="I2185" s="59">
        <v>-48</v>
      </c>
      <c r="J2185" s="59" t="s">
        <v>18</v>
      </c>
      <c r="K2185" s="59">
        <v>1800000164</v>
      </c>
      <c r="L2185" s="71">
        <v>1874800</v>
      </c>
      <c r="M2185" s="59" t="s">
        <v>4740</v>
      </c>
      <c r="N2185" s="60">
        <v>46112</v>
      </c>
      <c r="O2185" s="59">
        <v>1800000164</v>
      </c>
    </row>
    <row r="2186" spans="2:15">
      <c r="B2186" s="59">
        <v>100672</v>
      </c>
      <c r="C2186" s="59" t="s">
        <v>144</v>
      </c>
      <c r="D2186" s="63">
        <v>1400040098</v>
      </c>
      <c r="E2186" s="64">
        <v>11121161</v>
      </c>
      <c r="F2186" s="59" t="s">
        <v>4741</v>
      </c>
      <c r="G2186" s="60">
        <v>46125</v>
      </c>
      <c r="H2186" s="60">
        <v>46094</v>
      </c>
      <c r="I2186" s="59">
        <v>28</v>
      </c>
      <c r="J2186" s="59" t="s">
        <v>18</v>
      </c>
      <c r="K2186" s="59">
        <v>1400034514</v>
      </c>
      <c r="L2186" s="71">
        <v>5000000</v>
      </c>
      <c r="M2186" s="59" t="s">
        <v>3577</v>
      </c>
      <c r="N2186" s="60">
        <v>46094</v>
      </c>
      <c r="O2186" s="59">
        <v>1800000266</v>
      </c>
    </row>
    <row r="2187" spans="2:15">
      <c r="B2187" s="59">
        <v>101398</v>
      </c>
      <c r="C2187" s="59" t="s">
        <v>413</v>
      </c>
      <c r="D2187" s="63">
        <v>1400000145</v>
      </c>
      <c r="E2187" s="64">
        <v>11121161</v>
      </c>
      <c r="F2187" s="59" t="s">
        <v>4742</v>
      </c>
      <c r="G2187" s="60">
        <v>46125</v>
      </c>
      <c r="H2187" s="60">
        <v>45991</v>
      </c>
      <c r="I2187" s="59">
        <v>134</v>
      </c>
      <c r="J2187" s="59" t="s">
        <v>18</v>
      </c>
      <c r="K2187" s="59">
        <v>1800000482</v>
      </c>
      <c r="L2187" s="71">
        <v>8921138</v>
      </c>
      <c r="M2187" s="59" t="s">
        <v>4743</v>
      </c>
      <c r="N2187" s="60">
        <v>45961</v>
      </c>
      <c r="O2187" s="59">
        <v>1800000482</v>
      </c>
    </row>
    <row r="2188" spans="2:15">
      <c r="B2188" s="59">
        <v>100160</v>
      </c>
      <c r="C2188" s="59" t="s">
        <v>1401</v>
      </c>
      <c r="D2188" s="63">
        <v>1400000148</v>
      </c>
      <c r="E2188" s="64">
        <v>11121161</v>
      </c>
      <c r="F2188" s="59" t="s">
        <v>4744</v>
      </c>
      <c r="G2188" s="60">
        <v>46125</v>
      </c>
      <c r="H2188" s="60">
        <v>46052</v>
      </c>
      <c r="I2188" s="59">
        <v>73</v>
      </c>
      <c r="J2188" s="59" t="s">
        <v>18</v>
      </c>
      <c r="K2188" s="59">
        <v>1800000588</v>
      </c>
      <c r="L2188" s="71">
        <v>17976000</v>
      </c>
      <c r="M2188" s="59" t="s">
        <v>4745</v>
      </c>
      <c r="N2188" s="60">
        <v>46022</v>
      </c>
      <c r="O2188" s="59">
        <v>1800000588</v>
      </c>
    </row>
    <row r="2189" spans="2:15">
      <c r="B2189" s="59">
        <v>100160</v>
      </c>
      <c r="C2189" s="59" t="s">
        <v>1401</v>
      </c>
      <c r="D2189" s="63">
        <v>1400000147</v>
      </c>
      <c r="E2189" s="64">
        <v>11121161</v>
      </c>
      <c r="F2189" s="59" t="s">
        <v>4746</v>
      </c>
      <c r="G2189" s="60">
        <v>46125</v>
      </c>
      <c r="H2189" s="60">
        <v>46052</v>
      </c>
      <c r="I2189" s="59">
        <v>73</v>
      </c>
      <c r="J2189" s="59" t="s">
        <v>18</v>
      </c>
      <c r="K2189" s="59">
        <v>1800000559</v>
      </c>
      <c r="L2189" s="71">
        <v>25209200</v>
      </c>
      <c r="M2189" s="59" t="s">
        <v>4747</v>
      </c>
      <c r="N2189" s="60">
        <v>46022</v>
      </c>
      <c r="O2189" s="59">
        <v>1800000559</v>
      </c>
    </row>
    <row r="2190" spans="2:15">
      <c r="B2190" s="59">
        <v>101083</v>
      </c>
      <c r="C2190" s="59" t="s">
        <v>14</v>
      </c>
      <c r="D2190" s="63">
        <v>1400040248</v>
      </c>
      <c r="E2190" s="64">
        <v>11125421</v>
      </c>
      <c r="F2190" s="59" t="s">
        <v>2090</v>
      </c>
      <c r="G2190" s="60">
        <v>46125</v>
      </c>
      <c r="H2190" s="60">
        <v>46142</v>
      </c>
      <c r="I2190" s="59">
        <v>-17</v>
      </c>
      <c r="J2190" s="59" t="s">
        <v>18</v>
      </c>
      <c r="K2190" s="59">
        <v>1800000179</v>
      </c>
      <c r="L2190" s="71">
        <v>33270615</v>
      </c>
      <c r="M2190" s="59" t="s">
        <v>3238</v>
      </c>
      <c r="N2190" s="60">
        <v>46112</v>
      </c>
      <c r="O2190" s="59">
        <v>1800000179</v>
      </c>
    </row>
    <row r="2191" spans="2:15">
      <c r="B2191" s="59">
        <v>100028</v>
      </c>
      <c r="C2191" s="59" t="s">
        <v>29</v>
      </c>
      <c r="D2191" s="63">
        <v>1400040473</v>
      </c>
      <c r="E2191" s="64">
        <v>11125421</v>
      </c>
      <c r="F2191" s="59" t="s">
        <v>2090</v>
      </c>
      <c r="G2191" s="60">
        <v>46126</v>
      </c>
      <c r="H2191" s="60">
        <v>46142</v>
      </c>
      <c r="I2191" s="59">
        <v>-16</v>
      </c>
      <c r="J2191" s="59" t="s">
        <v>18</v>
      </c>
      <c r="K2191" s="59">
        <v>1800000219</v>
      </c>
      <c r="L2191" s="71">
        <v>2194796</v>
      </c>
      <c r="M2191" s="59" t="s">
        <v>4748</v>
      </c>
      <c r="N2191" s="60">
        <v>46112</v>
      </c>
      <c r="O2191" s="59">
        <v>1800000219</v>
      </c>
    </row>
    <row r="2192" spans="2:15">
      <c r="B2192" s="59">
        <v>101493</v>
      </c>
      <c r="C2192" s="59" t="s">
        <v>769</v>
      </c>
      <c r="D2192" s="63">
        <v>1400040477</v>
      </c>
      <c r="E2192" s="64">
        <v>11125421</v>
      </c>
      <c r="F2192" s="59" t="s">
        <v>2090</v>
      </c>
      <c r="G2192" s="60">
        <v>46126</v>
      </c>
      <c r="H2192" s="60">
        <v>46052</v>
      </c>
      <c r="I2192" s="59">
        <v>74</v>
      </c>
      <c r="J2192" s="59" t="s">
        <v>18</v>
      </c>
      <c r="K2192" s="59">
        <v>1800000876</v>
      </c>
      <c r="L2192" s="71">
        <v>28278360</v>
      </c>
      <c r="M2192" s="59" t="s">
        <v>2219</v>
      </c>
      <c r="N2192" s="60">
        <v>46022</v>
      </c>
      <c r="O2192" s="59">
        <v>1800000876</v>
      </c>
    </row>
    <row r="2193" spans="2:15">
      <c r="B2193" s="59">
        <v>101493</v>
      </c>
      <c r="C2193" s="59" t="s">
        <v>769</v>
      </c>
      <c r="D2193" s="63">
        <v>1400040478</v>
      </c>
      <c r="E2193" s="64">
        <v>11125421</v>
      </c>
      <c r="F2193" s="59" t="s">
        <v>2090</v>
      </c>
      <c r="G2193" s="60">
        <v>46126</v>
      </c>
      <c r="H2193" s="60">
        <v>46052</v>
      </c>
      <c r="I2193" s="59">
        <v>74</v>
      </c>
      <c r="J2193" s="59" t="s">
        <v>18</v>
      </c>
      <c r="K2193" s="59">
        <v>1800000874</v>
      </c>
      <c r="L2193" s="71">
        <v>89411388</v>
      </c>
      <c r="M2193" s="59" t="s">
        <v>3727</v>
      </c>
      <c r="N2193" s="60">
        <v>46022</v>
      </c>
      <c r="O2193" s="59">
        <v>1800000874</v>
      </c>
    </row>
    <row r="2194" spans="2:15">
      <c r="B2194" s="59">
        <v>100031</v>
      </c>
      <c r="C2194" s="59" t="s">
        <v>321</v>
      </c>
      <c r="D2194" s="63">
        <v>1400041201</v>
      </c>
      <c r="E2194" s="64">
        <v>11121161</v>
      </c>
      <c r="F2194" s="59" t="s">
        <v>4749</v>
      </c>
      <c r="G2194" s="60">
        <v>46128</v>
      </c>
      <c r="H2194" s="60">
        <v>46111</v>
      </c>
      <c r="I2194" s="59">
        <v>15</v>
      </c>
      <c r="J2194" s="59" t="s">
        <v>18</v>
      </c>
      <c r="K2194" s="59">
        <v>1800000122</v>
      </c>
      <c r="L2194" s="71">
        <v>348386</v>
      </c>
      <c r="M2194" s="59" t="s">
        <v>4749</v>
      </c>
      <c r="N2194" s="60">
        <v>46081</v>
      </c>
      <c r="O2194" s="59">
        <v>1800000122</v>
      </c>
    </row>
    <row r="2195" spans="2:15">
      <c r="B2195" s="59">
        <v>100031</v>
      </c>
      <c r="C2195" s="59" t="s">
        <v>321</v>
      </c>
      <c r="D2195" s="63">
        <v>1400000150</v>
      </c>
      <c r="E2195" s="64">
        <v>11121161</v>
      </c>
      <c r="F2195" s="59" t="s">
        <v>4750</v>
      </c>
      <c r="G2195" s="60">
        <v>46128</v>
      </c>
      <c r="H2195" s="60">
        <v>46111</v>
      </c>
      <c r="I2195" s="59">
        <v>15</v>
      </c>
      <c r="J2195" s="59" t="s">
        <v>18</v>
      </c>
      <c r="K2195" s="59">
        <v>1800000044</v>
      </c>
      <c r="L2195" s="71">
        <v>738300</v>
      </c>
      <c r="M2195" s="59" t="s">
        <v>4605</v>
      </c>
      <c r="N2195" s="60">
        <v>46081</v>
      </c>
      <c r="O2195" s="59">
        <v>1800000044</v>
      </c>
    </row>
    <row r="2196" spans="2:15">
      <c r="B2196" s="59">
        <v>100031</v>
      </c>
      <c r="C2196" s="59" t="s">
        <v>321</v>
      </c>
      <c r="D2196" s="63">
        <v>1400000150</v>
      </c>
      <c r="E2196" s="64">
        <v>11121161</v>
      </c>
      <c r="F2196" s="59" t="s">
        <v>4750</v>
      </c>
      <c r="G2196" s="60">
        <v>46128</v>
      </c>
      <c r="H2196" s="60">
        <v>46121</v>
      </c>
      <c r="I2196" s="59">
        <v>5</v>
      </c>
      <c r="J2196" s="59" t="s">
        <v>18</v>
      </c>
      <c r="K2196" s="59">
        <v>1800000106</v>
      </c>
      <c r="L2196" s="71">
        <v>1020780</v>
      </c>
      <c r="M2196" s="59" t="s">
        <v>4607</v>
      </c>
      <c r="N2196" s="60">
        <v>46091</v>
      </c>
      <c r="O2196" s="59">
        <v>1800000106</v>
      </c>
    </row>
    <row r="2197" spans="2:15">
      <c r="B2197" s="59">
        <v>100147</v>
      </c>
      <c r="C2197" s="59" t="s">
        <v>159</v>
      </c>
      <c r="D2197" s="63">
        <v>1400041214</v>
      </c>
      <c r="E2197" s="64">
        <v>11121161</v>
      </c>
      <c r="F2197" s="59" t="s">
        <v>4751</v>
      </c>
      <c r="G2197" s="60">
        <v>46128</v>
      </c>
      <c r="H2197" s="60">
        <v>46111</v>
      </c>
      <c r="I2197" s="59">
        <v>17</v>
      </c>
      <c r="J2197" s="59" t="s">
        <v>18</v>
      </c>
      <c r="K2197" s="59">
        <v>1800000117</v>
      </c>
      <c r="L2197" s="71">
        <v>7425407</v>
      </c>
      <c r="M2197" s="59" t="s">
        <v>163</v>
      </c>
      <c r="N2197" s="60">
        <v>46081</v>
      </c>
      <c r="O2197" s="59">
        <v>1800000117</v>
      </c>
    </row>
    <row r="2198" spans="2:15">
      <c r="B2198" s="59">
        <v>100621</v>
      </c>
      <c r="C2198" s="59" t="s">
        <v>1062</v>
      </c>
      <c r="D2198" s="63">
        <v>1400041136</v>
      </c>
      <c r="E2198" s="64">
        <v>11125421</v>
      </c>
      <c r="F2198" s="59" t="s">
        <v>2090</v>
      </c>
      <c r="G2198" s="60">
        <v>46128</v>
      </c>
      <c r="H2198" s="60">
        <v>46142</v>
      </c>
      <c r="I2198" s="59">
        <v>-14</v>
      </c>
      <c r="J2198" s="59" t="s">
        <v>18</v>
      </c>
      <c r="K2198" s="59">
        <v>1800000191</v>
      </c>
      <c r="L2198" s="71">
        <v>24706594</v>
      </c>
      <c r="M2198" s="59" t="s">
        <v>3566</v>
      </c>
      <c r="N2198" s="60">
        <v>46112</v>
      </c>
      <c r="O2198" s="59">
        <v>1800000191</v>
      </c>
    </row>
    <row r="2199" spans="2:15">
      <c r="B2199" s="59">
        <v>100147</v>
      </c>
      <c r="C2199" s="59" t="s">
        <v>159</v>
      </c>
      <c r="D2199" s="63">
        <v>1400041214</v>
      </c>
      <c r="E2199" s="64">
        <v>11121161</v>
      </c>
      <c r="F2199" s="59" t="s">
        <v>4751</v>
      </c>
      <c r="G2199" s="60">
        <v>46128</v>
      </c>
      <c r="H2199" s="60">
        <v>46111</v>
      </c>
      <c r="I2199" s="59">
        <v>17</v>
      </c>
      <c r="J2199" s="59" t="s">
        <v>18</v>
      </c>
      <c r="K2199" s="59">
        <v>1800000116</v>
      </c>
      <c r="L2199" s="71">
        <v>31023798</v>
      </c>
      <c r="M2199" s="59" t="s">
        <v>2915</v>
      </c>
      <c r="N2199" s="60">
        <v>46081</v>
      </c>
      <c r="O2199" s="59">
        <v>1800000116</v>
      </c>
    </row>
    <row r="2200" spans="2:15">
      <c r="B2200" s="59">
        <v>100621</v>
      </c>
      <c r="C2200" s="59" t="s">
        <v>1062</v>
      </c>
      <c r="D2200" s="63">
        <v>1400041148</v>
      </c>
      <c r="E2200" s="64">
        <v>11125421</v>
      </c>
      <c r="F2200" s="59" t="s">
        <v>2090</v>
      </c>
      <c r="G2200" s="60">
        <v>46128</v>
      </c>
      <c r="H2200" s="60">
        <v>46111</v>
      </c>
      <c r="I2200" s="59">
        <v>17</v>
      </c>
      <c r="J2200" s="59" t="s">
        <v>18</v>
      </c>
      <c r="K2200" s="59">
        <v>1800000137</v>
      </c>
      <c r="L2200" s="71">
        <v>52741612</v>
      </c>
      <c r="M2200" s="59" t="s">
        <v>3566</v>
      </c>
      <c r="N2200" s="60">
        <v>46081</v>
      </c>
      <c r="O2200" s="59">
        <v>1800000137</v>
      </c>
    </row>
    <row r="2201" spans="2:15">
      <c r="B2201" s="59">
        <v>100142</v>
      </c>
      <c r="C2201" s="59" t="s">
        <v>370</v>
      </c>
      <c r="D2201" s="63">
        <v>1400041722</v>
      </c>
      <c r="E2201" s="64">
        <v>11121161</v>
      </c>
      <c r="F2201" s="59" t="s">
        <v>4752</v>
      </c>
      <c r="G2201" s="60">
        <v>46129</v>
      </c>
      <c r="H2201" s="60">
        <v>46143</v>
      </c>
      <c r="I2201" s="59">
        <v>-14</v>
      </c>
      <c r="J2201" s="59" t="s">
        <v>18</v>
      </c>
      <c r="K2201" s="59">
        <v>1800000216</v>
      </c>
      <c r="L2201" s="71">
        <v>1622759</v>
      </c>
      <c r="M2201" s="59" t="s">
        <v>4752</v>
      </c>
      <c r="N2201" s="60">
        <v>46113</v>
      </c>
      <c r="O2201" s="59">
        <v>1800000216</v>
      </c>
    </row>
    <row r="2202" spans="2:15">
      <c r="B2202" s="59">
        <v>100001</v>
      </c>
      <c r="C2202" t="s">
        <v>230</v>
      </c>
      <c r="D2202" s="63">
        <v>1400000152</v>
      </c>
      <c r="E2202" s="64">
        <v>11121161</v>
      </c>
      <c r="F2202" s="59" t="s">
        <v>4753</v>
      </c>
      <c r="G2202" s="60">
        <v>46129</v>
      </c>
      <c r="H2202" s="60">
        <v>46121</v>
      </c>
      <c r="I2202" s="59">
        <v>8</v>
      </c>
      <c r="J2202" s="59" t="s">
        <v>18</v>
      </c>
      <c r="K2202" s="59">
        <v>1800000099</v>
      </c>
      <c r="L2202" s="71">
        <v>2696400</v>
      </c>
      <c r="M2202" s="59" t="s">
        <v>4607</v>
      </c>
      <c r="N2202" s="60">
        <v>46091</v>
      </c>
      <c r="O2202" s="59">
        <v>1800000099</v>
      </c>
    </row>
    <row r="2203" spans="2:15">
      <c r="B2203" s="59">
        <v>100672</v>
      </c>
      <c r="C2203" s="59" t="s">
        <v>144</v>
      </c>
      <c r="D2203" s="63">
        <v>1400041723</v>
      </c>
      <c r="E2203" s="64">
        <v>11121161</v>
      </c>
      <c r="F2203" s="59" t="s">
        <v>3576</v>
      </c>
      <c r="G2203" s="60">
        <v>46129</v>
      </c>
      <c r="H2203" s="60">
        <v>46122</v>
      </c>
      <c r="I2203" s="59">
        <v>7</v>
      </c>
      <c r="J2203" s="59" t="s">
        <v>18</v>
      </c>
      <c r="K2203" s="59">
        <v>1400040098</v>
      </c>
      <c r="L2203" s="71">
        <v>3000000</v>
      </c>
      <c r="M2203" s="59" t="s">
        <v>3577</v>
      </c>
      <c r="N2203" s="60">
        <v>46122</v>
      </c>
      <c r="O2203" s="59">
        <v>1800000266</v>
      </c>
    </row>
    <row r="2204" spans="2:15">
      <c r="B2204" s="59">
        <v>100590</v>
      </c>
      <c r="C2204" s="59" t="s">
        <v>406</v>
      </c>
      <c r="D2204" s="63">
        <v>1400000151</v>
      </c>
      <c r="E2204" s="64">
        <v>11125421</v>
      </c>
      <c r="F2204" s="59" t="s">
        <v>2090</v>
      </c>
      <c r="G2204" s="60">
        <v>46129</v>
      </c>
      <c r="H2204" s="60">
        <v>46111</v>
      </c>
      <c r="I2204" s="59">
        <v>18</v>
      </c>
      <c r="J2204" s="59" t="s">
        <v>18</v>
      </c>
      <c r="K2204" s="59">
        <v>1800000080</v>
      </c>
      <c r="L2204" s="71">
        <v>6522018</v>
      </c>
      <c r="M2204" s="59" t="s">
        <v>4754</v>
      </c>
      <c r="N2204" s="60">
        <v>46081</v>
      </c>
      <c r="O2204" s="59">
        <v>1800000080</v>
      </c>
    </row>
    <row r="2205" spans="2:15">
      <c r="B2205" s="59">
        <v>100120</v>
      </c>
      <c r="C2205" s="59" t="s">
        <v>236</v>
      </c>
      <c r="D2205" s="63">
        <v>1400000153</v>
      </c>
      <c r="E2205" s="64">
        <v>11125421</v>
      </c>
      <c r="F2205" s="59">
        <v>1800000133</v>
      </c>
      <c r="G2205" s="60">
        <v>46132</v>
      </c>
      <c r="H2205" s="60">
        <v>46143</v>
      </c>
      <c r="I2205" s="59">
        <v>-15</v>
      </c>
      <c r="J2205" s="59" t="s">
        <v>18</v>
      </c>
      <c r="K2205" s="59">
        <v>1800000133</v>
      </c>
      <c r="L2205" s="71">
        <v>4841093</v>
      </c>
      <c r="M2205" s="59" t="s">
        <v>4755</v>
      </c>
      <c r="N2205" s="60">
        <v>46113</v>
      </c>
      <c r="O2205" s="59">
        <v>1800000133</v>
      </c>
    </row>
    <row r="2206" spans="2:15">
      <c r="B2206" s="59">
        <v>100050</v>
      </c>
      <c r="C2206" s="59" t="s">
        <v>1870</v>
      </c>
      <c r="D2206" s="63">
        <v>1400042806</v>
      </c>
      <c r="E2206" s="64">
        <v>11121161</v>
      </c>
      <c r="F2206" s="59" t="s">
        <v>4756</v>
      </c>
      <c r="G2206" s="60">
        <v>46133</v>
      </c>
      <c r="H2206" s="60">
        <v>45868</v>
      </c>
      <c r="I2206" s="59">
        <v>265</v>
      </c>
      <c r="J2206" s="59" t="s">
        <v>18</v>
      </c>
      <c r="K2206" s="59">
        <v>1800000372</v>
      </c>
      <c r="L2206" s="71">
        <v>515900</v>
      </c>
      <c r="M2206" s="59" t="s">
        <v>1874</v>
      </c>
      <c r="N2206" s="60">
        <v>45838</v>
      </c>
      <c r="O2206" s="59">
        <v>1800000372</v>
      </c>
    </row>
    <row r="2207" spans="2:15">
      <c r="B2207" s="59">
        <v>100050</v>
      </c>
      <c r="C2207" s="59" t="s">
        <v>1870</v>
      </c>
      <c r="D2207" s="63">
        <v>1400042806</v>
      </c>
      <c r="E2207" s="64">
        <v>11121161</v>
      </c>
      <c r="F2207" s="59" t="s">
        <v>4756</v>
      </c>
      <c r="G2207" s="60">
        <v>46133</v>
      </c>
      <c r="H2207" s="60">
        <v>45838</v>
      </c>
      <c r="I2207" s="59">
        <v>295</v>
      </c>
      <c r="J2207" s="59" t="s">
        <v>18</v>
      </c>
      <c r="K2207" s="59">
        <v>1800000290</v>
      </c>
      <c r="L2207" s="71">
        <v>589050</v>
      </c>
      <c r="M2207" s="59" t="s">
        <v>1874</v>
      </c>
      <c r="N2207" s="60">
        <v>45808</v>
      </c>
      <c r="O2207" s="59">
        <v>1800000290</v>
      </c>
    </row>
    <row r="2208" spans="2:15">
      <c r="B2208" s="59">
        <v>100050</v>
      </c>
      <c r="C2208" s="59" t="s">
        <v>1870</v>
      </c>
      <c r="D2208" s="63">
        <v>1400042806</v>
      </c>
      <c r="E2208" s="64">
        <v>11121161</v>
      </c>
      <c r="F2208" s="59" t="s">
        <v>4756</v>
      </c>
      <c r="G2208" s="60">
        <v>46133</v>
      </c>
      <c r="H2208" s="60">
        <v>45807</v>
      </c>
      <c r="I2208" s="59">
        <v>326</v>
      </c>
      <c r="J2208" s="59" t="s">
        <v>18</v>
      </c>
      <c r="K2208" s="59">
        <v>1800000231</v>
      </c>
      <c r="L2208" s="71">
        <v>820050</v>
      </c>
      <c r="M2208" s="59" t="s">
        <v>1874</v>
      </c>
      <c r="N2208" s="60">
        <v>45777</v>
      </c>
      <c r="O2208" s="59">
        <v>1800000231</v>
      </c>
    </row>
    <row r="2209" spans="2:15">
      <c r="B2209" s="59">
        <v>100050</v>
      </c>
      <c r="C2209" s="59" t="s">
        <v>1870</v>
      </c>
      <c r="D2209" s="63">
        <v>1400042806</v>
      </c>
      <c r="E2209" s="64">
        <v>11121161</v>
      </c>
      <c r="F2209" s="59" t="s">
        <v>4756</v>
      </c>
      <c r="G2209" s="60">
        <v>46133</v>
      </c>
      <c r="H2209" s="60">
        <v>45838</v>
      </c>
      <c r="I2209" s="59">
        <v>295</v>
      </c>
      <c r="J2209" s="59" t="s">
        <v>18</v>
      </c>
      <c r="K2209" s="59">
        <v>1800000289</v>
      </c>
      <c r="L2209" s="71">
        <v>1146640</v>
      </c>
      <c r="M2209" s="59" t="s">
        <v>1886</v>
      </c>
      <c r="N2209" s="60">
        <v>45808</v>
      </c>
      <c r="O2209" s="59">
        <v>1800000289</v>
      </c>
    </row>
    <row r="2210" spans="2:15">
      <c r="B2210" s="59">
        <v>100050</v>
      </c>
      <c r="C2210" s="59" t="s">
        <v>1870</v>
      </c>
      <c r="D2210" s="63">
        <v>1400042806</v>
      </c>
      <c r="E2210" s="64">
        <v>11121161</v>
      </c>
      <c r="F2210" s="59" t="s">
        <v>4756</v>
      </c>
      <c r="G2210" s="60">
        <v>46133</v>
      </c>
      <c r="H2210" s="60">
        <v>45868</v>
      </c>
      <c r="I2210" s="59">
        <v>265</v>
      </c>
      <c r="J2210" s="59" t="s">
        <v>18</v>
      </c>
      <c r="K2210" s="59">
        <v>1800000371</v>
      </c>
      <c r="L2210" s="71">
        <v>1357042</v>
      </c>
      <c r="M2210" s="59" t="s">
        <v>1886</v>
      </c>
      <c r="N2210" s="60">
        <v>45838</v>
      </c>
      <c r="O2210" s="59">
        <v>1800000371</v>
      </c>
    </row>
    <row r="2211" spans="2:15">
      <c r="B2211" s="59">
        <v>102001</v>
      </c>
      <c r="C2211" s="59" t="s">
        <v>4757</v>
      </c>
      <c r="D2211" s="63">
        <v>1400042683</v>
      </c>
      <c r="E2211" s="64">
        <v>11121161</v>
      </c>
      <c r="F2211" s="59" t="s">
        <v>4758</v>
      </c>
      <c r="G2211" s="60">
        <v>46133</v>
      </c>
      <c r="H2211" s="60">
        <v>46132</v>
      </c>
      <c r="I2211" s="59">
        <v>-14</v>
      </c>
      <c r="J2211" s="59" t="s">
        <v>18</v>
      </c>
      <c r="K2211" s="59">
        <v>1800000227</v>
      </c>
      <c r="L2211" s="71">
        <v>2000000</v>
      </c>
      <c r="M2211" s="59" t="s">
        <v>4759</v>
      </c>
      <c r="N2211" s="60">
        <v>46132</v>
      </c>
      <c r="O2211" s="59">
        <v>1800000227</v>
      </c>
    </row>
    <row r="2212" spans="2:15">
      <c r="B2212" s="59">
        <v>101998</v>
      </c>
      <c r="C2212" s="59" t="s">
        <v>4760</v>
      </c>
      <c r="D2212" s="63">
        <v>1400042681</v>
      </c>
      <c r="E2212" s="64">
        <v>11121161</v>
      </c>
      <c r="F2212" s="59" t="s">
        <v>4761</v>
      </c>
      <c r="G2212" s="60">
        <v>46133</v>
      </c>
      <c r="H2212" s="60">
        <v>46132</v>
      </c>
      <c r="I2212" s="59">
        <v>-14</v>
      </c>
      <c r="J2212" s="59" t="s">
        <v>18</v>
      </c>
      <c r="K2212" s="59">
        <v>1800000224</v>
      </c>
      <c r="L2212" s="71">
        <v>2000000</v>
      </c>
      <c r="M2212" s="59" t="s">
        <v>4759</v>
      </c>
      <c r="N2212" s="60">
        <v>46132</v>
      </c>
      <c r="O2212" s="59">
        <v>1800000224</v>
      </c>
    </row>
    <row r="2213" spans="2:15">
      <c r="B2213" s="59">
        <v>101920</v>
      </c>
      <c r="C2213" s="59" t="s">
        <v>2258</v>
      </c>
      <c r="D2213" s="63">
        <v>1400042682</v>
      </c>
      <c r="E2213" s="64">
        <v>11121161</v>
      </c>
      <c r="F2213" s="59" t="s">
        <v>4762</v>
      </c>
      <c r="G2213" s="60">
        <v>46133</v>
      </c>
      <c r="H2213" s="60">
        <v>46132</v>
      </c>
      <c r="I2213" s="59">
        <v>-14</v>
      </c>
      <c r="J2213" s="59" t="s">
        <v>18</v>
      </c>
      <c r="K2213" s="59">
        <v>1800000223</v>
      </c>
      <c r="L2213" s="71">
        <v>2000000</v>
      </c>
      <c r="M2213" s="59" t="s">
        <v>4759</v>
      </c>
      <c r="N2213" s="60">
        <v>46132</v>
      </c>
      <c r="O2213" s="59">
        <v>1800000223</v>
      </c>
    </row>
    <row r="2214" spans="2:15">
      <c r="B2214" s="59">
        <v>102002</v>
      </c>
      <c r="C2214" s="59" t="s">
        <v>4763</v>
      </c>
      <c r="D2214" s="63">
        <v>1400042684</v>
      </c>
      <c r="E2214" s="64">
        <v>11121161</v>
      </c>
      <c r="F2214" s="59" t="s">
        <v>4764</v>
      </c>
      <c r="G2214" s="60">
        <v>46133</v>
      </c>
      <c r="H2214" s="60">
        <v>46132</v>
      </c>
      <c r="I2214" s="59">
        <v>-14</v>
      </c>
      <c r="J2214" s="59" t="s">
        <v>18</v>
      </c>
      <c r="K2214" s="59">
        <v>1800000228</v>
      </c>
      <c r="L2214" s="71">
        <v>2000000</v>
      </c>
      <c r="M2214" s="59" t="s">
        <v>4759</v>
      </c>
      <c r="N2214" s="60">
        <v>46132</v>
      </c>
      <c r="O2214" s="59">
        <v>1800000228</v>
      </c>
    </row>
    <row r="2215" spans="2:15">
      <c r="B2215" s="59">
        <v>102000</v>
      </c>
      <c r="C2215" s="59" t="s">
        <v>4765</v>
      </c>
      <c r="D2215" s="63">
        <v>1400042680</v>
      </c>
      <c r="E2215" s="64">
        <v>11121161</v>
      </c>
      <c r="F2215" s="59" t="s">
        <v>4766</v>
      </c>
      <c r="G2215" s="60">
        <v>46133</v>
      </c>
      <c r="H2215" s="60">
        <v>46132</v>
      </c>
      <c r="I2215" s="59">
        <v>-14</v>
      </c>
      <c r="J2215" s="59" t="s">
        <v>18</v>
      </c>
      <c r="K2215" s="59">
        <v>1800000226</v>
      </c>
      <c r="L2215" s="71">
        <v>2000000</v>
      </c>
      <c r="M2215" s="59" t="s">
        <v>4759</v>
      </c>
      <c r="N2215" s="60">
        <v>46132</v>
      </c>
      <c r="O2215" s="59">
        <v>1800000226</v>
      </c>
    </row>
    <row r="2216" spans="2:15">
      <c r="B2216" s="59">
        <v>101999</v>
      </c>
      <c r="C2216" s="59" t="s">
        <v>4767</v>
      </c>
      <c r="D2216" s="63">
        <v>1400042679</v>
      </c>
      <c r="E2216" s="64">
        <v>11121161</v>
      </c>
      <c r="F2216" s="59" t="s">
        <v>4768</v>
      </c>
      <c r="G2216" s="60">
        <v>46133</v>
      </c>
      <c r="H2216" s="60">
        <v>46132</v>
      </c>
      <c r="I2216" s="59">
        <v>-41</v>
      </c>
      <c r="J2216" s="59" t="s">
        <v>18</v>
      </c>
      <c r="K2216" s="59">
        <v>1800000225</v>
      </c>
      <c r="L2216" s="71">
        <v>2000000</v>
      </c>
      <c r="M2216" s="59" t="s">
        <v>4759</v>
      </c>
      <c r="N2216" s="60">
        <v>46132</v>
      </c>
      <c r="O2216" s="59">
        <v>1800000225</v>
      </c>
    </row>
    <row r="2217" spans="2:15">
      <c r="B2217" s="59">
        <v>102003</v>
      </c>
      <c r="C2217" s="59" t="s">
        <v>4769</v>
      </c>
      <c r="D2217" s="63">
        <v>1400042678</v>
      </c>
      <c r="E2217" s="64">
        <v>11121161</v>
      </c>
      <c r="F2217" s="59" t="s">
        <v>4770</v>
      </c>
      <c r="G2217" s="60">
        <v>46133</v>
      </c>
      <c r="H2217" s="60">
        <v>46132</v>
      </c>
      <c r="I2217" s="59">
        <v>-49</v>
      </c>
      <c r="J2217" s="59" t="s">
        <v>18</v>
      </c>
      <c r="K2217" s="59">
        <v>1800000229</v>
      </c>
      <c r="L2217" s="71">
        <v>2000000</v>
      </c>
      <c r="M2217" s="59" t="s">
        <v>4759</v>
      </c>
      <c r="N2217" s="60">
        <v>46132</v>
      </c>
      <c r="O2217" s="59">
        <v>1800000229</v>
      </c>
    </row>
    <row r="2218" spans="2:15">
      <c r="B2218" s="59">
        <v>100050</v>
      </c>
      <c r="C2218" s="59" t="s">
        <v>1870</v>
      </c>
      <c r="D2218" s="63">
        <v>1400042806</v>
      </c>
      <c r="E2218" s="64">
        <v>11121161</v>
      </c>
      <c r="F2218" s="59" t="s">
        <v>4756</v>
      </c>
      <c r="G2218" s="60">
        <v>46133</v>
      </c>
      <c r="H2218" s="60">
        <v>45807</v>
      </c>
      <c r="I2218" s="59">
        <v>326</v>
      </c>
      <c r="J2218" s="59" t="s">
        <v>18</v>
      </c>
      <c r="K2218" s="59">
        <v>1800000230</v>
      </c>
      <c r="L2218" s="71">
        <v>2134220</v>
      </c>
      <c r="M2218" s="59" t="s">
        <v>1886</v>
      </c>
      <c r="N2218" s="60">
        <v>45777</v>
      </c>
      <c r="O2218" s="59">
        <v>1800000230</v>
      </c>
    </row>
    <row r="2219" spans="2:15">
      <c r="B2219" s="59">
        <v>101966</v>
      </c>
      <c r="C2219" s="59" t="s">
        <v>4090</v>
      </c>
      <c r="D2219" s="63">
        <v>1400042685</v>
      </c>
      <c r="E2219" s="64">
        <v>11121161</v>
      </c>
      <c r="F2219" s="59" t="s">
        <v>4771</v>
      </c>
      <c r="G2219" s="60">
        <v>46133</v>
      </c>
      <c r="H2219" s="60">
        <v>46132</v>
      </c>
      <c r="I2219" s="59">
        <v>-14</v>
      </c>
      <c r="J2219" s="59" t="s">
        <v>18</v>
      </c>
      <c r="K2219" s="59">
        <v>1800000230</v>
      </c>
      <c r="L2219" s="71">
        <v>9272000</v>
      </c>
      <c r="M2219" s="59" t="s">
        <v>4759</v>
      </c>
      <c r="N2219" s="60">
        <v>46132</v>
      </c>
      <c r="O2219" s="59">
        <v>1800000230</v>
      </c>
    </row>
    <row r="2220" spans="2:15">
      <c r="B2220" s="59">
        <v>101816</v>
      </c>
      <c r="C2220" s="59" t="s">
        <v>4644</v>
      </c>
      <c r="D2220" s="63">
        <v>1400042686</v>
      </c>
      <c r="E2220" s="64">
        <v>11121161</v>
      </c>
      <c r="F2220" s="59" t="s">
        <v>4772</v>
      </c>
      <c r="G2220" s="60">
        <v>46133</v>
      </c>
      <c r="H2220" s="60">
        <v>46132</v>
      </c>
      <c r="I2220" s="59">
        <v>-14</v>
      </c>
      <c r="J2220" s="59" t="s">
        <v>18</v>
      </c>
      <c r="K2220" s="59">
        <v>1800000232</v>
      </c>
      <c r="L2220" s="71">
        <v>11850000</v>
      </c>
      <c r="M2220" s="59" t="s">
        <v>4759</v>
      </c>
      <c r="N2220" s="60">
        <v>46132</v>
      </c>
      <c r="O2220" s="59">
        <v>1800000232</v>
      </c>
    </row>
    <row r="2221" spans="2:15">
      <c r="B2221" s="59">
        <v>100007</v>
      </c>
      <c r="C2221" s="59" t="s">
        <v>449</v>
      </c>
      <c r="D2221" s="63">
        <v>1400000154</v>
      </c>
      <c r="E2221" s="64">
        <v>11121161</v>
      </c>
      <c r="F2221" s="59" t="s">
        <v>4750</v>
      </c>
      <c r="G2221" s="60">
        <v>46133</v>
      </c>
      <c r="H2221" s="60">
        <v>46111</v>
      </c>
      <c r="I2221" s="59">
        <v>21</v>
      </c>
      <c r="J2221" s="59" t="s">
        <v>18</v>
      </c>
      <c r="K2221" s="59">
        <v>1800000046</v>
      </c>
      <c r="L2221" s="71">
        <v>11882000</v>
      </c>
      <c r="M2221" s="59" t="s">
        <v>4773</v>
      </c>
      <c r="N2221" s="60">
        <v>46081</v>
      </c>
      <c r="O2221" s="59">
        <v>1800000046</v>
      </c>
    </row>
    <row r="2222" spans="2:15">
      <c r="B2222" s="59">
        <v>101977</v>
      </c>
      <c r="C2222" s="59" t="s">
        <v>4328</v>
      </c>
      <c r="D2222" s="63">
        <v>1400042687</v>
      </c>
      <c r="E2222" s="64">
        <v>11121161</v>
      </c>
      <c r="F2222" s="59" t="s">
        <v>4774</v>
      </c>
      <c r="G2222" s="60">
        <v>46133</v>
      </c>
      <c r="H2222" s="60">
        <v>46132</v>
      </c>
      <c r="I2222" s="59">
        <v>-14</v>
      </c>
      <c r="J2222" s="59" t="s">
        <v>18</v>
      </c>
      <c r="K2222" s="59">
        <v>1800000231</v>
      </c>
      <c r="L2222" s="71">
        <v>11950000</v>
      </c>
      <c r="M2222" s="59" t="s">
        <v>4759</v>
      </c>
      <c r="N2222" s="60">
        <v>46132</v>
      </c>
      <c r="O2222" s="59">
        <v>1800000231</v>
      </c>
    </row>
    <row r="2223" spans="2:15">
      <c r="B2223" s="59">
        <v>100007</v>
      </c>
      <c r="C2223" s="59" t="s">
        <v>449</v>
      </c>
      <c r="D2223" s="63">
        <v>1400000154</v>
      </c>
      <c r="E2223" s="64">
        <v>11121161</v>
      </c>
      <c r="F2223" s="59" t="s">
        <v>4750</v>
      </c>
      <c r="G2223" s="60">
        <v>46133</v>
      </c>
      <c r="H2223" s="60">
        <v>46111</v>
      </c>
      <c r="I2223" s="59">
        <v>21</v>
      </c>
      <c r="J2223" s="59" t="s">
        <v>18</v>
      </c>
      <c r="K2223" s="59">
        <v>1800000045</v>
      </c>
      <c r="L2223" s="71">
        <v>12989800</v>
      </c>
      <c r="M2223" s="59" t="s">
        <v>4605</v>
      </c>
      <c r="N2223" s="60">
        <v>46081</v>
      </c>
      <c r="O2223" s="59">
        <v>1800000045</v>
      </c>
    </row>
    <row r="2224" spans="2:15">
      <c r="B2224" s="59">
        <v>100007</v>
      </c>
      <c r="C2224" s="59" t="s">
        <v>449</v>
      </c>
      <c r="D2224" s="63">
        <v>1400000154</v>
      </c>
      <c r="E2224" s="64">
        <v>11121161</v>
      </c>
      <c r="F2224" s="59" t="s">
        <v>4750</v>
      </c>
      <c r="G2224" s="60">
        <v>46133</v>
      </c>
      <c r="H2224" s="60">
        <v>46121</v>
      </c>
      <c r="I2224" s="59">
        <v>11</v>
      </c>
      <c r="J2224" s="59" t="s">
        <v>18</v>
      </c>
      <c r="K2224" s="59">
        <v>1800000108</v>
      </c>
      <c r="L2224" s="71">
        <v>18917600</v>
      </c>
      <c r="M2224" s="59" t="s">
        <v>4607</v>
      </c>
      <c r="N2224" s="60">
        <v>46091</v>
      </c>
      <c r="O2224" s="59">
        <v>1800000108</v>
      </c>
    </row>
    <row r="2225" spans="2:15">
      <c r="B2225" s="59">
        <v>100007</v>
      </c>
      <c r="C2225" s="59" t="s">
        <v>449</v>
      </c>
      <c r="D2225" s="63">
        <v>1400000154</v>
      </c>
      <c r="E2225" s="64">
        <v>11121161</v>
      </c>
      <c r="F2225" s="59" t="s">
        <v>4750</v>
      </c>
      <c r="G2225" s="60">
        <v>46133</v>
      </c>
      <c r="H2225" s="60">
        <v>46121</v>
      </c>
      <c r="I2225" s="59">
        <v>11</v>
      </c>
      <c r="J2225" s="59" t="s">
        <v>18</v>
      </c>
      <c r="K2225" s="59">
        <v>1800000109</v>
      </c>
      <c r="L2225" s="71">
        <v>21963500</v>
      </c>
      <c r="M2225" s="59" t="s">
        <v>4775</v>
      </c>
      <c r="N2225" s="60">
        <v>46091</v>
      </c>
      <c r="O2225" s="59">
        <v>1800000109</v>
      </c>
    </row>
    <row r="2226" spans="2:15">
      <c r="B2226" s="59">
        <v>100733</v>
      </c>
      <c r="C2226" s="59" t="s">
        <v>438</v>
      </c>
      <c r="D2226" s="63">
        <v>1400043057</v>
      </c>
      <c r="E2226" s="64">
        <v>11125421</v>
      </c>
      <c r="F2226" s="59" t="s">
        <v>2090</v>
      </c>
      <c r="G2226" s="60">
        <v>46134</v>
      </c>
      <c r="H2226" s="60">
        <v>46142</v>
      </c>
      <c r="I2226" s="59">
        <v>-8</v>
      </c>
      <c r="J2226" s="59" t="s">
        <v>18</v>
      </c>
      <c r="K2226" s="59">
        <v>1800000196</v>
      </c>
      <c r="L2226" s="71">
        <v>8194620</v>
      </c>
      <c r="M2226" s="59" t="s">
        <v>2198</v>
      </c>
      <c r="N2226" s="60">
        <v>46112</v>
      </c>
      <c r="O2226" s="59">
        <v>1800000196</v>
      </c>
    </row>
    <row r="2227" spans="2:15">
      <c r="B2227" s="59">
        <v>100733</v>
      </c>
      <c r="C2227" s="59" t="s">
        <v>438</v>
      </c>
      <c r="D2227" s="63">
        <v>1400043058</v>
      </c>
      <c r="E2227" s="64">
        <v>11125421</v>
      </c>
      <c r="F2227" s="59" t="s">
        <v>2090</v>
      </c>
      <c r="G2227" s="60">
        <v>46134</v>
      </c>
      <c r="H2227" s="60">
        <v>46142</v>
      </c>
      <c r="I2227" s="59">
        <v>-8</v>
      </c>
      <c r="J2227" s="59" t="s">
        <v>18</v>
      </c>
      <c r="K2227" s="59">
        <v>1800000195</v>
      </c>
      <c r="L2227" s="71">
        <v>10634040</v>
      </c>
      <c r="M2227" s="59" t="s">
        <v>1113</v>
      </c>
      <c r="N2227" s="60">
        <v>46112</v>
      </c>
      <c r="O2227" s="59">
        <v>1800000195</v>
      </c>
    </row>
    <row r="2228" spans="2:15">
      <c r="B2228" s="59">
        <v>100733</v>
      </c>
      <c r="C2228" s="59" t="s">
        <v>438</v>
      </c>
      <c r="D2228" s="63">
        <v>1400043059</v>
      </c>
      <c r="E2228" s="64">
        <v>11125421</v>
      </c>
      <c r="F2228" s="59" t="s">
        <v>2090</v>
      </c>
      <c r="G2228" s="60">
        <v>46134</v>
      </c>
      <c r="H2228" s="60">
        <v>46142</v>
      </c>
      <c r="I2228" s="59">
        <v>-8</v>
      </c>
      <c r="J2228" s="59" t="s">
        <v>18</v>
      </c>
      <c r="K2228" s="59">
        <v>1800000194</v>
      </c>
      <c r="L2228" s="71">
        <v>19521900</v>
      </c>
      <c r="M2228" s="59" t="s">
        <v>2202</v>
      </c>
      <c r="N2228" s="60">
        <v>46112</v>
      </c>
      <c r="O2228" s="59">
        <v>1800000194</v>
      </c>
    </row>
    <row r="2229" spans="2:15">
      <c r="B2229" s="59">
        <v>100733</v>
      </c>
      <c r="C2229" s="59" t="s">
        <v>438</v>
      </c>
      <c r="D2229" s="63">
        <v>1400043060</v>
      </c>
      <c r="E2229" s="64">
        <v>11125421</v>
      </c>
      <c r="F2229" s="59" t="s">
        <v>2090</v>
      </c>
      <c r="G2229" s="60">
        <v>46134</v>
      </c>
      <c r="H2229" s="60">
        <v>46142</v>
      </c>
      <c r="I2229" s="59">
        <v>-8</v>
      </c>
      <c r="J2229" s="59" t="s">
        <v>18</v>
      </c>
      <c r="K2229" s="59">
        <v>1800000193</v>
      </c>
      <c r="L2229" s="71">
        <v>73622197</v>
      </c>
      <c r="M2229" s="59" t="s">
        <v>3313</v>
      </c>
      <c r="N2229" s="60">
        <v>46112</v>
      </c>
      <c r="O2229" s="59">
        <v>1800000193</v>
      </c>
    </row>
    <row r="2230" spans="2:15">
      <c r="B2230" s="59">
        <v>100002</v>
      </c>
      <c r="C2230" s="59" t="s">
        <v>247</v>
      </c>
      <c r="D2230" s="63">
        <v>1400043267</v>
      </c>
      <c r="E2230" s="64">
        <v>11121161</v>
      </c>
      <c r="F2230" s="59" t="s">
        <v>4776</v>
      </c>
      <c r="G2230" s="60">
        <v>46135</v>
      </c>
      <c r="H2230" s="60">
        <v>46052</v>
      </c>
      <c r="I2230" s="59">
        <v>83</v>
      </c>
      <c r="J2230" s="59" t="s">
        <v>18</v>
      </c>
      <c r="K2230" s="59">
        <v>1800000822</v>
      </c>
      <c r="L2230" s="71">
        <v>196819</v>
      </c>
      <c r="M2230" s="59" t="s">
        <v>4777</v>
      </c>
      <c r="N2230" s="60">
        <v>46022</v>
      </c>
      <c r="O2230" s="59">
        <v>1800000822</v>
      </c>
    </row>
    <row r="2231" spans="2:15">
      <c r="B2231" s="59">
        <v>100001</v>
      </c>
      <c r="C2231" t="s">
        <v>230</v>
      </c>
      <c r="D2231" s="63">
        <v>1400043238</v>
      </c>
      <c r="E2231" s="64">
        <v>11121161</v>
      </c>
      <c r="F2231" s="59" t="s">
        <v>4778</v>
      </c>
      <c r="G2231" s="60">
        <v>46135</v>
      </c>
      <c r="H2231" s="60">
        <v>46142</v>
      </c>
      <c r="I2231" s="59">
        <v>-7</v>
      </c>
      <c r="J2231" s="59" t="s">
        <v>18</v>
      </c>
      <c r="K2231" s="59">
        <v>1800000220</v>
      </c>
      <c r="L2231" s="71">
        <v>259442</v>
      </c>
      <c r="M2231" s="59" t="s">
        <v>4779</v>
      </c>
      <c r="N2231" s="60">
        <v>46112</v>
      </c>
      <c r="O2231" s="59">
        <v>1800000220</v>
      </c>
    </row>
    <row r="2232" spans="2:15">
      <c r="B2232" s="59">
        <v>100002</v>
      </c>
      <c r="C2232" s="59" t="s">
        <v>247</v>
      </c>
      <c r="D2232" s="63">
        <v>1400000156</v>
      </c>
      <c r="E2232" s="64">
        <v>11121161</v>
      </c>
      <c r="F2232" s="59" t="s">
        <v>4223</v>
      </c>
      <c r="G2232" s="60">
        <v>46135</v>
      </c>
      <c r="H2232" s="60">
        <v>46066</v>
      </c>
      <c r="I2232" s="59">
        <v>55</v>
      </c>
      <c r="J2232" s="59" t="s">
        <v>18</v>
      </c>
      <c r="K2232" s="59">
        <v>100001190</v>
      </c>
      <c r="L2232" s="71">
        <v>3447540</v>
      </c>
      <c r="M2232" s="59" t="s">
        <v>4223</v>
      </c>
      <c r="N2232" s="60">
        <v>46066</v>
      </c>
      <c r="O2232" s="59">
        <v>1800000580</v>
      </c>
    </row>
    <row r="2233" spans="2:15">
      <c r="B2233" s="59">
        <v>100008</v>
      </c>
      <c r="C2233" s="59" t="s">
        <v>810</v>
      </c>
      <c r="D2233" s="63">
        <v>1400000155</v>
      </c>
      <c r="E2233" s="64">
        <v>11121161</v>
      </c>
      <c r="F2233" s="59" t="s">
        <v>4780</v>
      </c>
      <c r="G2233" s="60">
        <v>46135</v>
      </c>
      <c r="H2233" s="60">
        <v>46021</v>
      </c>
      <c r="I2233" s="59">
        <v>104</v>
      </c>
      <c r="J2233" s="59" t="s">
        <v>18</v>
      </c>
      <c r="K2233" s="59">
        <v>1800000515</v>
      </c>
      <c r="L2233" s="71">
        <v>21640430</v>
      </c>
      <c r="M2233" s="59" t="s">
        <v>4780</v>
      </c>
      <c r="N2233" s="60">
        <v>45991</v>
      </c>
      <c r="O2233" s="59">
        <v>1800000515</v>
      </c>
    </row>
    <row r="2234" spans="2:15">
      <c r="B2234" s="59">
        <v>100146</v>
      </c>
      <c r="C2234" s="59" t="s">
        <v>25</v>
      </c>
      <c r="D2234" s="63">
        <v>1400043470</v>
      </c>
      <c r="E2234" s="64">
        <v>11125421</v>
      </c>
      <c r="F2234" s="59" t="s">
        <v>2090</v>
      </c>
      <c r="G2234" s="60">
        <v>46136</v>
      </c>
      <c r="H2234" s="60">
        <v>46142</v>
      </c>
      <c r="I2234" s="59">
        <v>-6</v>
      </c>
      <c r="J2234" s="59" t="s">
        <v>18</v>
      </c>
      <c r="K2234" s="59">
        <v>1800000174</v>
      </c>
      <c r="L2234" s="71">
        <v>3165360</v>
      </c>
      <c r="M2234" s="59" t="s">
        <v>28</v>
      </c>
      <c r="N2234" s="60">
        <v>46112</v>
      </c>
      <c r="O2234" s="59">
        <v>1800000174</v>
      </c>
    </row>
    <row r="2235" spans="2:15">
      <c r="B2235" s="59">
        <v>100146</v>
      </c>
      <c r="C2235" s="59" t="s">
        <v>25</v>
      </c>
      <c r="D2235" s="63">
        <v>1400000157</v>
      </c>
      <c r="E2235" s="64">
        <v>11125421</v>
      </c>
      <c r="F2235" s="59" t="s">
        <v>2090</v>
      </c>
      <c r="G2235" s="60">
        <v>46136</v>
      </c>
      <c r="H2235" s="60">
        <v>46142</v>
      </c>
      <c r="I2235" s="59">
        <v>-6</v>
      </c>
      <c r="J2235" s="59" t="s">
        <v>18</v>
      </c>
      <c r="K2235" s="59">
        <v>1800000132</v>
      </c>
      <c r="L2235" s="71">
        <v>19009600</v>
      </c>
      <c r="M2235" s="59" t="s">
        <v>4781</v>
      </c>
      <c r="N2235" s="60">
        <v>46112</v>
      </c>
      <c r="O2235" s="59">
        <v>1800000132</v>
      </c>
    </row>
    <row r="2236" spans="2:15">
      <c r="B2236" s="59">
        <v>100672</v>
      </c>
      <c r="C2236" s="59" t="s">
        <v>144</v>
      </c>
      <c r="D2236" s="63">
        <v>1400044315</v>
      </c>
      <c r="E2236" s="64">
        <v>11121161</v>
      </c>
      <c r="F2236" s="59" t="s">
        <v>3576</v>
      </c>
      <c r="G2236" s="60">
        <v>46140</v>
      </c>
      <c r="H2236" s="60">
        <v>46129</v>
      </c>
      <c r="I2236" s="59">
        <v>7</v>
      </c>
      <c r="J2236" s="59" t="s">
        <v>18</v>
      </c>
      <c r="K2236" s="59">
        <v>1400041723</v>
      </c>
      <c r="L2236" s="71">
        <v>3000000</v>
      </c>
      <c r="M2236" s="59" t="s">
        <v>3577</v>
      </c>
      <c r="N2236" s="60">
        <v>46129</v>
      </c>
      <c r="O2236" s="59">
        <v>1800000266</v>
      </c>
    </row>
    <row r="2237" spans="2:15">
      <c r="B2237" s="59">
        <v>100001</v>
      </c>
      <c r="C2237" t="s">
        <v>230</v>
      </c>
      <c r="D2237" s="63">
        <v>1400000161</v>
      </c>
      <c r="E2237" s="64">
        <v>11121161</v>
      </c>
      <c r="F2237" s="59" t="s">
        <v>4782</v>
      </c>
      <c r="G2237" s="60">
        <v>46140</v>
      </c>
      <c r="H2237" s="60">
        <v>46142</v>
      </c>
      <c r="I2237" s="59">
        <v>-2</v>
      </c>
      <c r="J2237" s="59" t="s">
        <v>18</v>
      </c>
      <c r="K2237" s="59">
        <v>1800000140</v>
      </c>
      <c r="L2237" s="71">
        <v>10169195</v>
      </c>
      <c r="M2237" s="59" t="s">
        <v>4783</v>
      </c>
      <c r="N2237" s="60">
        <v>46112</v>
      </c>
      <c r="O2237" s="59">
        <v>1800000140</v>
      </c>
    </row>
    <row r="2238" spans="2:15">
      <c r="B2238" s="59">
        <v>100712</v>
      </c>
      <c r="C2238" s="59" t="s">
        <v>613</v>
      </c>
      <c r="D2238" s="63">
        <v>1400044314</v>
      </c>
      <c r="E2238" s="64">
        <v>11121161</v>
      </c>
      <c r="F2238" s="59" t="s">
        <v>4677</v>
      </c>
      <c r="G2238" s="60">
        <v>46140</v>
      </c>
      <c r="H2238" s="60">
        <v>46142</v>
      </c>
      <c r="I2238" s="59">
        <v>-6</v>
      </c>
      <c r="J2238" s="59" t="s">
        <v>18</v>
      </c>
      <c r="K2238" s="59">
        <v>1800000187</v>
      </c>
      <c r="L2238" s="71">
        <v>10896512</v>
      </c>
      <c r="M2238" s="59" t="s">
        <v>4677</v>
      </c>
      <c r="N2238" s="60">
        <v>46112</v>
      </c>
      <c r="O2238" s="59">
        <v>1800000187</v>
      </c>
    </row>
    <row r="2239" spans="2:15">
      <c r="B2239" s="59">
        <v>100018</v>
      </c>
      <c r="C2239" s="59" t="s">
        <v>293</v>
      </c>
      <c r="D2239" s="63">
        <v>1400000160</v>
      </c>
      <c r="E2239" s="64">
        <v>11125421</v>
      </c>
      <c r="F2239" s="59" t="s">
        <v>2090</v>
      </c>
      <c r="G2239" s="60">
        <v>46140</v>
      </c>
      <c r="H2239" s="60">
        <v>46142</v>
      </c>
      <c r="I2239" s="59">
        <v>-2</v>
      </c>
      <c r="J2239" s="59" t="s">
        <v>18</v>
      </c>
      <c r="K2239" s="59">
        <v>1800000148</v>
      </c>
      <c r="L2239" s="71">
        <v>14394301</v>
      </c>
      <c r="M2239" s="59" t="s">
        <v>4784</v>
      </c>
      <c r="N2239" s="60">
        <v>46112</v>
      </c>
      <c r="O2239" s="59">
        <v>1800000148</v>
      </c>
    </row>
    <row r="2240" spans="2:15">
      <c r="B2240" s="59">
        <v>100008</v>
      </c>
      <c r="C2240" s="59" t="s">
        <v>810</v>
      </c>
      <c r="D2240" s="63">
        <v>1400000158</v>
      </c>
      <c r="E2240" s="64">
        <v>11121161</v>
      </c>
      <c r="F2240" s="59" t="s">
        <v>4785</v>
      </c>
      <c r="G2240" s="60">
        <v>46140</v>
      </c>
      <c r="H2240" s="60">
        <v>45534</v>
      </c>
      <c r="I2240" s="59">
        <v>606</v>
      </c>
      <c r="J2240" s="59" t="s">
        <v>18</v>
      </c>
      <c r="K2240" s="59">
        <v>1800000286</v>
      </c>
      <c r="L2240" s="71">
        <v>17756354</v>
      </c>
      <c r="M2240" s="59" t="s">
        <v>4786</v>
      </c>
      <c r="N2240" s="60">
        <v>45504</v>
      </c>
      <c r="O2240" s="59">
        <v>1800000286</v>
      </c>
    </row>
    <row r="2241" spans="2:15">
      <c r="B2241" s="59">
        <v>100008</v>
      </c>
      <c r="C2241" s="59" t="s">
        <v>810</v>
      </c>
      <c r="D2241" s="63">
        <v>1400000159</v>
      </c>
      <c r="E2241" s="64">
        <v>11121161</v>
      </c>
      <c r="F2241" s="59" t="s">
        <v>4787</v>
      </c>
      <c r="G2241" s="60">
        <v>46140</v>
      </c>
      <c r="H2241" s="60">
        <v>45565</v>
      </c>
      <c r="I2241" s="59">
        <v>66</v>
      </c>
      <c r="J2241" s="59" t="s">
        <v>18</v>
      </c>
      <c r="K2241" s="59">
        <v>1800000340</v>
      </c>
      <c r="L2241" s="71">
        <v>18566035</v>
      </c>
      <c r="M2241" s="59" t="s">
        <v>4787</v>
      </c>
      <c r="N2241" s="60">
        <v>45535</v>
      </c>
      <c r="O2241" s="59">
        <v>1800000340</v>
      </c>
    </row>
    <row r="2242" spans="2:15">
      <c r="B2242" s="59">
        <v>101118</v>
      </c>
      <c r="C2242" s="59" t="s">
        <v>652</v>
      </c>
      <c r="D2242" s="63">
        <v>1400044328</v>
      </c>
      <c r="E2242" s="64">
        <v>11125421</v>
      </c>
      <c r="F2242" s="59" t="s">
        <v>2090</v>
      </c>
      <c r="G2242" s="60">
        <v>46140</v>
      </c>
      <c r="H2242" s="60">
        <v>46142</v>
      </c>
      <c r="I2242" s="59">
        <v>-2</v>
      </c>
      <c r="J2242" s="59" t="s">
        <v>18</v>
      </c>
      <c r="K2242" s="59">
        <v>1800000192</v>
      </c>
      <c r="L2242" s="71">
        <v>46520001</v>
      </c>
      <c r="M2242" s="59" t="s">
        <v>4695</v>
      </c>
      <c r="N2242" s="60">
        <v>46112</v>
      </c>
      <c r="O2242" s="59">
        <v>1800000192</v>
      </c>
    </row>
    <row r="2243" spans="2:15">
      <c r="B2243" s="59">
        <v>101917</v>
      </c>
      <c r="C2243" s="59" t="s">
        <v>2758</v>
      </c>
      <c r="D2243" s="63">
        <v>1400044316</v>
      </c>
      <c r="E2243" s="64">
        <v>11125421</v>
      </c>
      <c r="F2243" s="59" t="s">
        <v>2090</v>
      </c>
      <c r="G2243" s="60">
        <v>46140</v>
      </c>
      <c r="H2243" s="60">
        <v>46142</v>
      </c>
      <c r="I2243" s="59">
        <v>-2</v>
      </c>
      <c r="J2243" s="59" t="s">
        <v>18</v>
      </c>
      <c r="K2243" s="59">
        <v>1800000201</v>
      </c>
      <c r="L2243" s="71">
        <v>198201458</v>
      </c>
      <c r="M2243" s="59" t="s">
        <v>4691</v>
      </c>
      <c r="N2243" s="60">
        <v>46112</v>
      </c>
      <c r="O2243" s="59">
        <v>1800000201</v>
      </c>
    </row>
    <row r="2244" spans="2:15">
      <c r="B2244" s="59">
        <v>100009</v>
      </c>
      <c r="C2244" s="59" t="s">
        <v>48</v>
      </c>
      <c r="D2244" s="63">
        <v>1400000163</v>
      </c>
      <c r="E2244" s="64">
        <v>11125421</v>
      </c>
      <c r="F2244" s="59" t="s">
        <v>2090</v>
      </c>
      <c r="G2244" s="60">
        <v>46141</v>
      </c>
      <c r="H2244" s="60">
        <v>46083</v>
      </c>
      <c r="I2244" s="59">
        <v>58</v>
      </c>
      <c r="J2244" s="59" t="s">
        <v>18</v>
      </c>
      <c r="K2244" s="59">
        <v>1800000015</v>
      </c>
      <c r="L2244" s="71">
        <v>14752633</v>
      </c>
      <c r="M2244" s="59" t="s">
        <v>4788</v>
      </c>
      <c r="N2244" s="60">
        <v>46053</v>
      </c>
      <c r="O2244" s="59">
        <v>1800000015</v>
      </c>
    </row>
    <row r="2245" spans="2:15">
      <c r="B2245" s="59">
        <v>101282</v>
      </c>
      <c r="C2245" s="59" t="s">
        <v>1085</v>
      </c>
      <c r="D2245" s="63">
        <v>1400000162</v>
      </c>
      <c r="E2245" s="64">
        <v>11125421</v>
      </c>
      <c r="F2245" s="59" t="s">
        <v>2090</v>
      </c>
      <c r="G2245" s="60">
        <v>46141</v>
      </c>
      <c r="H2245" s="60">
        <v>46122</v>
      </c>
      <c r="I2245" s="59">
        <v>19</v>
      </c>
      <c r="J2245" s="59" t="s">
        <v>18</v>
      </c>
      <c r="K2245" s="59">
        <v>1800000127</v>
      </c>
      <c r="L2245" s="71">
        <v>52207200</v>
      </c>
      <c r="M2245" s="59" t="s">
        <v>4789</v>
      </c>
      <c r="N2245" s="60">
        <v>46092</v>
      </c>
      <c r="O2245" s="59">
        <v>1800000127</v>
      </c>
    </row>
    <row r="2246" spans="2:15">
      <c r="B2246" s="59">
        <v>101986</v>
      </c>
      <c r="C2246" s="59" t="s">
        <v>4545</v>
      </c>
      <c r="D2246" s="63">
        <v>1400000168</v>
      </c>
      <c r="E2246" s="64">
        <v>11121161</v>
      </c>
      <c r="F2246" s="59" t="s">
        <v>4790</v>
      </c>
      <c r="G2246" s="60">
        <v>46142</v>
      </c>
      <c r="H2246" s="60">
        <v>46142</v>
      </c>
      <c r="I2246" s="59">
        <v>-7</v>
      </c>
      <c r="J2246" s="59" t="s">
        <v>18</v>
      </c>
      <c r="K2246" s="59">
        <v>1800000227</v>
      </c>
      <c r="L2246" s="71">
        <v>215820</v>
      </c>
      <c r="M2246" s="59" t="s">
        <v>4791</v>
      </c>
      <c r="N2246" s="60">
        <v>46142</v>
      </c>
      <c r="O2246" s="59">
        <v>1800000227</v>
      </c>
    </row>
    <row r="2247" spans="2:15">
      <c r="B2247" s="59">
        <v>102004</v>
      </c>
      <c r="C2247" s="59" t="s">
        <v>4792</v>
      </c>
      <c r="D2247" s="63">
        <v>1400000165</v>
      </c>
      <c r="E2247" s="64">
        <v>11121161</v>
      </c>
      <c r="F2247" s="59" t="s">
        <v>4793</v>
      </c>
      <c r="G2247" s="60">
        <v>46142</v>
      </c>
      <c r="H2247" s="60">
        <v>46142</v>
      </c>
      <c r="I2247" s="59">
        <v>-21</v>
      </c>
      <c r="J2247" s="59" t="s">
        <v>18</v>
      </c>
      <c r="K2247" s="59">
        <v>1800000225</v>
      </c>
      <c r="L2247" s="71">
        <v>388040</v>
      </c>
      <c r="M2247" s="59" t="s">
        <v>4793</v>
      </c>
      <c r="N2247" s="60">
        <v>46142</v>
      </c>
      <c r="O2247" s="59">
        <v>1800000225</v>
      </c>
    </row>
    <row r="2248" spans="2:15">
      <c r="B2248" s="59">
        <v>101284</v>
      </c>
      <c r="C2248" s="59" t="s">
        <v>669</v>
      </c>
      <c r="D2248" s="63">
        <v>1400000174</v>
      </c>
      <c r="E2248" s="64">
        <v>11125421</v>
      </c>
      <c r="F2248" s="59">
        <v>1800000162</v>
      </c>
      <c r="G2248" s="60">
        <v>46142</v>
      </c>
      <c r="H2248" s="60">
        <v>46142</v>
      </c>
      <c r="I2248" s="59">
        <v>0</v>
      </c>
      <c r="J2248" s="59" t="s">
        <v>18</v>
      </c>
      <c r="K2248" s="59">
        <v>1800000162</v>
      </c>
      <c r="L2248" s="71">
        <v>578264</v>
      </c>
      <c r="M2248" s="59" t="s">
        <v>4794</v>
      </c>
      <c r="N2248" s="60">
        <v>46112</v>
      </c>
      <c r="O2248" s="59">
        <v>1800000162</v>
      </c>
    </row>
    <row r="2249" spans="2:15">
      <c r="B2249" s="59">
        <v>101490</v>
      </c>
      <c r="C2249" s="59" t="s">
        <v>125</v>
      </c>
      <c r="D2249" s="63">
        <v>1400044848</v>
      </c>
      <c r="E2249" s="64">
        <v>11125421</v>
      </c>
      <c r="F2249" s="59" t="s">
        <v>2090</v>
      </c>
      <c r="G2249" s="60">
        <v>46142</v>
      </c>
      <c r="H2249" s="60">
        <v>46142</v>
      </c>
      <c r="I2249" s="59">
        <v>0</v>
      </c>
      <c r="J2249" s="59" t="s">
        <v>18</v>
      </c>
      <c r="K2249" s="59">
        <v>1800000183</v>
      </c>
      <c r="L2249" s="71">
        <v>647787</v>
      </c>
      <c r="M2249" s="59" t="s">
        <v>128</v>
      </c>
      <c r="N2249" s="60">
        <v>46112</v>
      </c>
      <c r="O2249" s="59">
        <v>1800000183</v>
      </c>
    </row>
    <row r="2250" spans="2:15">
      <c r="B2250" s="59">
        <v>102004</v>
      </c>
      <c r="C2250" s="59" t="s">
        <v>4792</v>
      </c>
      <c r="D2250" s="63">
        <v>1400000164</v>
      </c>
      <c r="E2250" s="64">
        <v>11121161</v>
      </c>
      <c r="F2250" s="59" t="s">
        <v>4795</v>
      </c>
      <c r="G2250" s="60">
        <v>46142</v>
      </c>
      <c r="H2250" s="60">
        <v>46142</v>
      </c>
      <c r="I2250" s="59">
        <v>-21</v>
      </c>
      <c r="J2250" s="59" t="s">
        <v>18</v>
      </c>
      <c r="K2250" s="59">
        <v>1800000224</v>
      </c>
      <c r="L2250" s="71">
        <v>776080</v>
      </c>
      <c r="M2250" s="59" t="s">
        <v>4795</v>
      </c>
      <c r="N2250" s="60">
        <v>46142</v>
      </c>
      <c r="O2250" s="59">
        <v>1800000224</v>
      </c>
    </row>
    <row r="2251" spans="2:15">
      <c r="B2251" s="59">
        <v>101986</v>
      </c>
      <c r="C2251" s="59" t="s">
        <v>4545</v>
      </c>
      <c r="D2251" s="63">
        <v>1400000166</v>
      </c>
      <c r="E2251" s="64">
        <v>11121161</v>
      </c>
      <c r="F2251" s="59" t="s">
        <v>4796</v>
      </c>
      <c r="G2251" s="60">
        <v>46142</v>
      </c>
      <c r="H2251" s="60">
        <v>46142</v>
      </c>
      <c r="I2251" s="59">
        <v>-17</v>
      </c>
      <c r="J2251" s="59" t="s">
        <v>18</v>
      </c>
      <c r="K2251" s="59">
        <v>1800000226</v>
      </c>
      <c r="L2251" s="71">
        <v>2805660</v>
      </c>
      <c r="M2251" s="59" t="s">
        <v>4797</v>
      </c>
      <c r="N2251" s="60">
        <v>46142</v>
      </c>
      <c r="O2251" s="59">
        <v>1800000226</v>
      </c>
    </row>
    <row r="2252" spans="2:15">
      <c r="B2252" s="59">
        <v>101955</v>
      </c>
      <c r="C2252" s="59" t="s">
        <v>4195</v>
      </c>
      <c r="D2252" s="63">
        <v>1400000167</v>
      </c>
      <c r="E2252" s="64">
        <v>11121161</v>
      </c>
      <c r="F2252" s="59" t="s">
        <v>4798</v>
      </c>
      <c r="G2252" s="60">
        <v>46142</v>
      </c>
      <c r="H2252" s="60">
        <v>46142</v>
      </c>
      <c r="I2252" s="59">
        <v>-8</v>
      </c>
      <c r="J2252" s="59" t="s">
        <v>18</v>
      </c>
      <c r="K2252" s="59">
        <v>1800000201</v>
      </c>
      <c r="L2252" s="71">
        <v>3122850</v>
      </c>
      <c r="M2252" s="59" t="s">
        <v>4798</v>
      </c>
      <c r="N2252" s="60">
        <v>46142</v>
      </c>
      <c r="O2252" s="59">
        <v>1800000201</v>
      </c>
    </row>
    <row r="2253" spans="2:15">
      <c r="B2253" s="59">
        <v>100672</v>
      </c>
      <c r="C2253" s="59" t="s">
        <v>144</v>
      </c>
      <c r="D2253" s="63">
        <v>1400045258</v>
      </c>
      <c r="E2253" s="64">
        <v>11121161</v>
      </c>
      <c r="F2253" s="59" t="s">
        <v>4741</v>
      </c>
      <c r="G2253" s="60">
        <v>46142</v>
      </c>
      <c r="H2253" s="60">
        <v>46136</v>
      </c>
      <c r="I2253" s="59">
        <v>6</v>
      </c>
      <c r="J2253" s="59" t="s">
        <v>18</v>
      </c>
      <c r="K2253" s="59">
        <v>1400044315</v>
      </c>
      <c r="L2253" s="71">
        <v>4000000</v>
      </c>
      <c r="M2253" s="59" t="s">
        <v>3577</v>
      </c>
      <c r="N2253" s="60">
        <v>46136</v>
      </c>
      <c r="O2253" s="59">
        <v>1800000266</v>
      </c>
    </row>
    <row r="2254" spans="2:15">
      <c r="B2254" s="59">
        <v>101284</v>
      </c>
      <c r="C2254" s="59" t="s">
        <v>669</v>
      </c>
      <c r="D2254" s="63">
        <v>1400000173</v>
      </c>
      <c r="E2254" s="64">
        <v>11125421</v>
      </c>
      <c r="F2254" s="59" t="s">
        <v>2090</v>
      </c>
      <c r="G2254" s="60">
        <v>46142</v>
      </c>
      <c r="H2254" s="60">
        <v>46142</v>
      </c>
      <c r="I2254" s="59">
        <v>0</v>
      </c>
      <c r="J2254" s="59" t="s">
        <v>18</v>
      </c>
      <c r="K2254" s="59">
        <v>1800000150</v>
      </c>
      <c r="L2254" s="71">
        <v>8013814</v>
      </c>
      <c r="M2254" s="59" t="s">
        <v>4799</v>
      </c>
      <c r="N2254" s="60">
        <v>46112</v>
      </c>
      <c r="O2254" s="59">
        <v>1800000150</v>
      </c>
    </row>
    <row r="2255" spans="2:15">
      <c r="B2255" s="59">
        <v>101284</v>
      </c>
      <c r="C2255" s="59" t="s">
        <v>669</v>
      </c>
      <c r="D2255" s="63">
        <v>1400000172</v>
      </c>
      <c r="E2255" s="64">
        <v>11125421</v>
      </c>
      <c r="F2255" s="59" t="s">
        <v>2090</v>
      </c>
      <c r="G2255" s="60">
        <v>46142</v>
      </c>
      <c r="H2255" s="60">
        <v>46111</v>
      </c>
      <c r="I2255" s="59">
        <v>31</v>
      </c>
      <c r="J2255" s="59" t="s">
        <v>18</v>
      </c>
      <c r="K2255" s="59">
        <v>1800000076</v>
      </c>
      <c r="L2255" s="71">
        <v>8029100</v>
      </c>
      <c r="M2255" s="59" t="s">
        <v>4800</v>
      </c>
      <c r="N2255" s="60">
        <v>46081</v>
      </c>
      <c r="O2255" s="59">
        <v>1800000076</v>
      </c>
    </row>
    <row r="2256" spans="2:15">
      <c r="B2256" s="59">
        <v>100147</v>
      </c>
      <c r="C2256" s="59" t="s">
        <v>159</v>
      </c>
      <c r="D2256" s="63">
        <v>1400045261</v>
      </c>
      <c r="E2256" s="64">
        <v>11121161</v>
      </c>
      <c r="F2256" s="59" t="s">
        <v>4801</v>
      </c>
      <c r="G2256" s="60">
        <v>46142</v>
      </c>
      <c r="H2256" s="60">
        <v>46142</v>
      </c>
      <c r="I2256" s="59">
        <v>0</v>
      </c>
      <c r="J2256" s="59" t="s">
        <v>18</v>
      </c>
      <c r="K2256" s="59">
        <v>1800000189</v>
      </c>
      <c r="L2256" s="71">
        <v>8431368</v>
      </c>
      <c r="M2256" s="59" t="s">
        <v>163</v>
      </c>
      <c r="N2256" s="60">
        <v>46112</v>
      </c>
      <c r="O2256" s="59">
        <v>1800000189</v>
      </c>
    </row>
    <row r="2257" spans="2:15">
      <c r="B2257" s="59">
        <v>101490</v>
      </c>
      <c r="C2257" s="59" t="s">
        <v>125</v>
      </c>
      <c r="D2257" s="63">
        <v>1400044844</v>
      </c>
      <c r="E2257" s="64">
        <v>11125421</v>
      </c>
      <c r="F2257" s="59" t="s">
        <v>2090</v>
      </c>
      <c r="G2257" s="60">
        <v>46142</v>
      </c>
      <c r="H2257" s="60">
        <v>46142</v>
      </c>
      <c r="I2257" s="59">
        <v>0</v>
      </c>
      <c r="J2257" s="59" t="s">
        <v>18</v>
      </c>
      <c r="K2257" s="59">
        <v>1800000182</v>
      </c>
      <c r="L2257" s="71">
        <v>8590290</v>
      </c>
      <c r="M2257" s="59" t="s">
        <v>2227</v>
      </c>
      <c r="N2257" s="60">
        <v>46112</v>
      </c>
      <c r="O2257" s="59">
        <v>1800000182</v>
      </c>
    </row>
    <row r="2258" spans="2:15">
      <c r="B2258" s="59">
        <v>101490</v>
      </c>
      <c r="C2258" s="59" t="s">
        <v>125</v>
      </c>
      <c r="D2258" s="63">
        <v>1400044849</v>
      </c>
      <c r="E2258" s="64">
        <v>11125421</v>
      </c>
      <c r="F2258" s="59" t="s">
        <v>2090</v>
      </c>
      <c r="G2258" s="60">
        <v>46142</v>
      </c>
      <c r="H2258" s="60">
        <v>46142</v>
      </c>
      <c r="I2258" s="59">
        <v>0</v>
      </c>
      <c r="J2258" s="59" t="s">
        <v>18</v>
      </c>
      <c r="K2258" s="59">
        <v>1800000184</v>
      </c>
      <c r="L2258" s="71">
        <v>8815920</v>
      </c>
      <c r="M2258" s="59" t="s">
        <v>2225</v>
      </c>
      <c r="N2258" s="60">
        <v>46112</v>
      </c>
      <c r="O2258" s="59">
        <v>1800000184</v>
      </c>
    </row>
    <row r="2259" spans="2:15">
      <c r="B2259" s="59">
        <v>100009</v>
      </c>
      <c r="C2259" s="59" t="s">
        <v>48</v>
      </c>
      <c r="D2259" s="63">
        <v>1400000169</v>
      </c>
      <c r="E2259" s="64">
        <v>11125421</v>
      </c>
      <c r="F2259" s="59" t="s">
        <v>2090</v>
      </c>
      <c r="G2259" s="60">
        <v>46142</v>
      </c>
      <c r="H2259" s="60">
        <v>46052</v>
      </c>
      <c r="I2259" s="59">
        <v>90</v>
      </c>
      <c r="J2259" s="59" t="s">
        <v>18</v>
      </c>
      <c r="K2259" s="59">
        <v>1800000564</v>
      </c>
      <c r="L2259" s="71">
        <v>10543511</v>
      </c>
      <c r="M2259" s="59" t="s">
        <v>4802</v>
      </c>
      <c r="N2259" s="60">
        <v>46022</v>
      </c>
      <c r="O2259" s="59">
        <v>1800000564</v>
      </c>
    </row>
    <row r="2260" spans="2:15">
      <c r="B2260" s="59">
        <v>101490</v>
      </c>
      <c r="C2260" s="59" t="s">
        <v>125</v>
      </c>
      <c r="D2260" s="63">
        <v>1400044846</v>
      </c>
      <c r="E2260" s="64">
        <v>11125421</v>
      </c>
      <c r="F2260" s="59" t="s">
        <v>2090</v>
      </c>
      <c r="G2260" s="60">
        <v>46142</v>
      </c>
      <c r="H2260" s="60">
        <v>46142</v>
      </c>
      <c r="I2260" s="59">
        <v>0</v>
      </c>
      <c r="J2260" s="59" t="s">
        <v>18</v>
      </c>
      <c r="K2260" s="59">
        <v>1800000181</v>
      </c>
      <c r="L2260" s="71">
        <v>11532963</v>
      </c>
      <c r="M2260" s="59" t="s">
        <v>2229</v>
      </c>
      <c r="N2260" s="60">
        <v>46112</v>
      </c>
      <c r="O2260" s="59">
        <v>1800000181</v>
      </c>
    </row>
    <row r="2261" spans="2:15">
      <c r="B2261" s="59">
        <v>101284</v>
      </c>
      <c r="C2261" s="59" t="s">
        <v>669</v>
      </c>
      <c r="D2261" s="63">
        <v>1400045009</v>
      </c>
      <c r="E2261" s="64">
        <v>11125421</v>
      </c>
      <c r="F2261" s="59" t="s">
        <v>2090</v>
      </c>
      <c r="G2261" s="60">
        <v>46142</v>
      </c>
      <c r="H2261" s="60">
        <v>46083</v>
      </c>
      <c r="I2261" s="59">
        <v>59</v>
      </c>
      <c r="J2261" s="59" t="s">
        <v>18</v>
      </c>
      <c r="K2261" s="59">
        <v>1800000062</v>
      </c>
      <c r="L2261" s="71">
        <v>13212226</v>
      </c>
      <c r="M2261" s="59" t="s">
        <v>4803</v>
      </c>
      <c r="N2261" s="60">
        <v>46053</v>
      </c>
      <c r="O2261" s="59">
        <v>1800000062</v>
      </c>
    </row>
    <row r="2262" spans="2:15">
      <c r="B2262" s="59">
        <v>101284</v>
      </c>
      <c r="C2262" s="59" t="s">
        <v>669</v>
      </c>
      <c r="D2262" s="63">
        <v>1400045008</v>
      </c>
      <c r="E2262" s="64">
        <v>11125421</v>
      </c>
      <c r="F2262" s="59" t="s">
        <v>2090</v>
      </c>
      <c r="G2262" s="60">
        <v>46142</v>
      </c>
      <c r="H2262" s="60">
        <v>46142</v>
      </c>
      <c r="I2262" s="59">
        <v>0</v>
      </c>
      <c r="J2262" s="59" t="s">
        <v>18</v>
      </c>
      <c r="K2262" s="59">
        <v>1800000198</v>
      </c>
      <c r="L2262" s="71">
        <v>14936036</v>
      </c>
      <c r="M2262" s="59" t="s">
        <v>4804</v>
      </c>
      <c r="N2262" s="60">
        <v>46112</v>
      </c>
      <c r="O2262" s="59">
        <v>1800000198</v>
      </c>
    </row>
    <row r="2263" spans="2:15">
      <c r="B2263" s="59">
        <v>100009</v>
      </c>
      <c r="C2263" s="59" t="s">
        <v>48</v>
      </c>
      <c r="D2263" s="63">
        <v>1400000170</v>
      </c>
      <c r="E2263" s="64">
        <v>11125421</v>
      </c>
      <c r="F2263" s="59" t="s">
        <v>2090</v>
      </c>
      <c r="G2263" s="60">
        <v>46142</v>
      </c>
      <c r="H2263" s="60">
        <v>46111</v>
      </c>
      <c r="I2263" s="59">
        <v>31</v>
      </c>
      <c r="J2263" s="59" t="s">
        <v>18</v>
      </c>
      <c r="K2263" s="59">
        <v>1800000069</v>
      </c>
      <c r="L2263" s="71">
        <v>16014589</v>
      </c>
      <c r="M2263" s="59" t="s">
        <v>4805</v>
      </c>
      <c r="N2263" s="60">
        <v>46081</v>
      </c>
      <c r="O2263" s="59">
        <v>1800000069</v>
      </c>
    </row>
    <row r="2264" spans="2:15">
      <c r="B2264" s="59">
        <v>101490</v>
      </c>
      <c r="C2264" s="59" t="s">
        <v>125</v>
      </c>
      <c r="D2264" s="63">
        <v>1400044845</v>
      </c>
      <c r="E2264" s="64">
        <v>11125421</v>
      </c>
      <c r="F2264" s="59" t="s">
        <v>2090</v>
      </c>
      <c r="G2264" s="60">
        <v>46142</v>
      </c>
      <c r="H2264" s="60">
        <v>46142</v>
      </c>
      <c r="I2264" s="59">
        <v>0</v>
      </c>
      <c r="J2264" s="59" t="s">
        <v>18</v>
      </c>
      <c r="K2264" s="59">
        <v>1800000180</v>
      </c>
      <c r="L2264" s="71">
        <v>32509686</v>
      </c>
      <c r="M2264" s="59" t="s">
        <v>3361</v>
      </c>
      <c r="N2264" s="60">
        <v>46112</v>
      </c>
      <c r="O2264" s="59">
        <v>1800000180</v>
      </c>
    </row>
    <row r="2265" spans="2:15">
      <c r="B2265" s="59">
        <v>101490</v>
      </c>
      <c r="C2265" s="59" t="s">
        <v>125</v>
      </c>
      <c r="D2265" s="63">
        <v>1400044847</v>
      </c>
      <c r="E2265" s="64">
        <v>11125421</v>
      </c>
      <c r="F2265" s="59" t="s">
        <v>2090</v>
      </c>
      <c r="G2265" s="60">
        <v>46142</v>
      </c>
      <c r="H2265" s="60">
        <v>46142</v>
      </c>
      <c r="I2265" s="59">
        <v>0</v>
      </c>
      <c r="J2265" s="59" t="s">
        <v>18</v>
      </c>
      <c r="K2265" s="59">
        <v>1800000185</v>
      </c>
      <c r="L2265" s="71">
        <v>39731808</v>
      </c>
      <c r="M2265" s="59" t="s">
        <v>2231</v>
      </c>
      <c r="N2265" s="60">
        <v>46112</v>
      </c>
      <c r="O2265" s="59">
        <v>1800000185</v>
      </c>
    </row>
    <row r="2266" spans="2:15">
      <c r="B2266" s="59">
        <v>100147</v>
      </c>
      <c r="C2266" s="59" t="s">
        <v>159</v>
      </c>
      <c r="D2266" s="63">
        <v>1400045261</v>
      </c>
      <c r="E2266" s="64">
        <v>11121161</v>
      </c>
      <c r="F2266" s="59" t="s">
        <v>4801</v>
      </c>
      <c r="G2266" s="60">
        <v>46142</v>
      </c>
      <c r="H2266" s="60">
        <v>46142</v>
      </c>
      <c r="I2266" s="59">
        <v>0</v>
      </c>
      <c r="J2266" s="59" t="s">
        <v>18</v>
      </c>
      <c r="K2266" s="59">
        <v>1800000188</v>
      </c>
      <c r="L2266" s="71">
        <v>44080036</v>
      </c>
      <c r="M2266" s="59" t="s">
        <v>4312</v>
      </c>
      <c r="N2266" s="60">
        <v>46112</v>
      </c>
      <c r="O2266" s="59">
        <v>1800000188</v>
      </c>
    </row>
    <row r="2267" spans="2:15">
      <c r="B2267" s="59">
        <v>101490</v>
      </c>
      <c r="C2267" s="59" t="s">
        <v>125</v>
      </c>
      <c r="D2267" s="63">
        <v>1400044850</v>
      </c>
      <c r="E2267" s="64">
        <v>11125421</v>
      </c>
      <c r="F2267" s="59" t="s">
        <v>2090</v>
      </c>
      <c r="G2267" s="60">
        <v>46142</v>
      </c>
      <c r="H2267" s="60">
        <v>46142</v>
      </c>
      <c r="I2267" s="59">
        <v>0</v>
      </c>
      <c r="J2267" s="59" t="s">
        <v>18</v>
      </c>
      <c r="K2267" s="59">
        <v>1800000186</v>
      </c>
      <c r="L2267" s="71">
        <v>113734960</v>
      </c>
      <c r="M2267" s="59" t="s">
        <v>2230</v>
      </c>
      <c r="N2267" s="60">
        <v>46112</v>
      </c>
      <c r="O2267" s="59">
        <v>1800000186</v>
      </c>
    </row>
    <row r="2268" spans="2:15">
      <c r="B2268" s="59">
        <v>100137</v>
      </c>
      <c r="C2268" s="59" t="s">
        <v>33</v>
      </c>
      <c r="D2268" s="63">
        <v>1400000171</v>
      </c>
      <c r="E2268" s="64">
        <v>11121871</v>
      </c>
      <c r="F2268" s="59" t="s">
        <v>2531</v>
      </c>
      <c r="G2268" s="60">
        <v>46142</v>
      </c>
      <c r="H2268" s="60">
        <v>46098</v>
      </c>
      <c r="I2268" s="59">
        <v>44</v>
      </c>
      <c r="J2268" s="59" t="s">
        <v>18</v>
      </c>
      <c r="K2268" s="59">
        <v>1400000119</v>
      </c>
      <c r="L2268" s="71">
        <v>2000000000</v>
      </c>
      <c r="M2268" s="59" t="s">
        <v>2532</v>
      </c>
      <c r="N2268" s="60">
        <v>46098</v>
      </c>
      <c r="O2268" s="59">
        <v>1800001507</v>
      </c>
    </row>
    <row r="2269" spans="2:15">
      <c r="B2269" s="59">
        <v>100001</v>
      </c>
      <c r="C2269" t="s">
        <v>230</v>
      </c>
      <c r="D2269" s="63">
        <v>1400000182</v>
      </c>
      <c r="E2269" s="63">
        <v>11121161</v>
      </c>
      <c r="F2269" s="59" t="s">
        <v>4806</v>
      </c>
      <c r="G2269" s="60">
        <v>46153</v>
      </c>
      <c r="H2269" s="60">
        <v>46162</v>
      </c>
      <c r="I2269" s="59">
        <v>-9</v>
      </c>
      <c r="J2269" s="59" t="s">
        <v>18</v>
      </c>
      <c r="K2269" s="59">
        <v>1800000168</v>
      </c>
      <c r="L2269" s="84">
        <v>11286681</v>
      </c>
      <c r="M2269" s="59" t="s">
        <v>4807</v>
      </c>
      <c r="N2269" s="60">
        <v>46132</v>
      </c>
      <c r="O2269" s="59">
        <v>1800000168</v>
      </c>
    </row>
    <row r="2270" spans="2:15">
      <c r="B2270" s="59">
        <v>100001</v>
      </c>
      <c r="C2270" t="s">
        <v>230</v>
      </c>
      <c r="D2270" s="63">
        <v>1400000215</v>
      </c>
      <c r="E2270" s="63">
        <v>11121161</v>
      </c>
      <c r="F2270" s="59" t="s">
        <v>4808</v>
      </c>
      <c r="G2270" s="60">
        <v>46171</v>
      </c>
      <c r="H2270" s="60">
        <v>46172</v>
      </c>
      <c r="I2270" s="59">
        <v>-1</v>
      </c>
      <c r="J2270" s="59" t="s">
        <v>18</v>
      </c>
      <c r="K2270" s="59">
        <v>1800000209</v>
      </c>
      <c r="L2270" s="84">
        <v>1396350</v>
      </c>
      <c r="M2270" s="59" t="s">
        <v>4809</v>
      </c>
      <c r="N2270" s="60">
        <v>46142</v>
      </c>
      <c r="O2270" s="59">
        <v>1800000209</v>
      </c>
    </row>
    <row r="2271" spans="2:15">
      <c r="B2271" s="59">
        <v>100001</v>
      </c>
      <c r="C2271" t="s">
        <v>230</v>
      </c>
      <c r="D2271" s="63">
        <v>1400000216</v>
      </c>
      <c r="E2271" s="63">
        <v>11121161</v>
      </c>
      <c r="F2271" s="59" t="s">
        <v>4810</v>
      </c>
      <c r="G2271" s="60">
        <v>46171</v>
      </c>
      <c r="H2271" s="60">
        <v>46172</v>
      </c>
      <c r="I2271" s="59">
        <v>-1</v>
      </c>
      <c r="J2271" s="59" t="s">
        <v>18</v>
      </c>
      <c r="K2271" s="59">
        <v>1800000208</v>
      </c>
      <c r="L2271" s="84">
        <v>2108970</v>
      </c>
      <c r="M2271" s="59" t="s">
        <v>4811</v>
      </c>
      <c r="N2271" s="60">
        <v>46142</v>
      </c>
      <c r="O2271" s="59">
        <v>1800000208</v>
      </c>
    </row>
    <row r="2272" spans="2:15">
      <c r="B2272" s="59">
        <v>100003</v>
      </c>
      <c r="C2272" s="59" t="s">
        <v>333</v>
      </c>
      <c r="D2272" s="63">
        <v>1400000212</v>
      </c>
      <c r="E2272" s="63">
        <v>11121161</v>
      </c>
      <c r="F2272" s="59" t="s">
        <v>4812</v>
      </c>
      <c r="G2272" s="60">
        <v>46168</v>
      </c>
      <c r="H2272" s="60">
        <v>46172</v>
      </c>
      <c r="I2272" s="59">
        <v>-4</v>
      </c>
      <c r="J2272" s="59" t="s">
        <v>18</v>
      </c>
      <c r="K2272" s="59">
        <v>1800000211</v>
      </c>
      <c r="L2272" s="84">
        <v>845300</v>
      </c>
      <c r="M2272" s="59" t="s">
        <v>4809</v>
      </c>
      <c r="N2272" s="60">
        <v>46142</v>
      </c>
      <c r="O2272" s="59">
        <v>1800000211</v>
      </c>
    </row>
    <row r="2273" spans="2:15">
      <c r="B2273" s="59">
        <v>100003</v>
      </c>
      <c r="C2273" s="59" t="s">
        <v>333</v>
      </c>
      <c r="D2273" s="63">
        <v>1400000213</v>
      </c>
      <c r="E2273" s="63">
        <v>11121161</v>
      </c>
      <c r="F2273" s="59" t="s">
        <v>4813</v>
      </c>
      <c r="G2273" s="60">
        <v>46168</v>
      </c>
      <c r="H2273" s="60">
        <v>46172</v>
      </c>
      <c r="I2273" s="59">
        <v>-4</v>
      </c>
      <c r="J2273" s="59" t="s">
        <v>18</v>
      </c>
      <c r="K2273" s="59">
        <v>1800000210</v>
      </c>
      <c r="L2273" s="84">
        <v>524300</v>
      </c>
      <c r="M2273" s="59" t="s">
        <v>4811</v>
      </c>
      <c r="N2273" s="60">
        <v>46142</v>
      </c>
      <c r="O2273" s="59">
        <v>1800000210</v>
      </c>
    </row>
    <row r="2274" spans="2:15">
      <c r="B2274" s="59">
        <v>100004</v>
      </c>
      <c r="C2274" s="59" t="s">
        <v>673</v>
      </c>
      <c r="D2274" s="63">
        <v>100003755</v>
      </c>
      <c r="E2274" s="63"/>
      <c r="F2274" s="59"/>
      <c r="G2274" s="60">
        <v>46157</v>
      </c>
      <c r="H2274" s="60">
        <v>46111</v>
      </c>
      <c r="I2274" s="59">
        <v>46</v>
      </c>
      <c r="J2274" s="59" t="s">
        <v>18</v>
      </c>
      <c r="K2274" s="59">
        <v>1800000056</v>
      </c>
      <c r="L2274" s="84">
        <v>26650</v>
      </c>
      <c r="M2274" s="59" t="s">
        <v>4773</v>
      </c>
      <c r="N2274" s="60">
        <v>46081</v>
      </c>
      <c r="O2274" s="59">
        <v>1800000056</v>
      </c>
    </row>
    <row r="2275" spans="2:15">
      <c r="B2275" s="59">
        <v>100004</v>
      </c>
      <c r="C2275" s="59" t="s">
        <v>673</v>
      </c>
      <c r="D2275" s="63">
        <v>100003756</v>
      </c>
      <c r="E2275" s="63"/>
      <c r="F2275" s="59"/>
      <c r="G2275" s="60">
        <v>46157</v>
      </c>
      <c r="H2275" s="60">
        <v>46121</v>
      </c>
      <c r="I2275" s="59">
        <v>36</v>
      </c>
      <c r="J2275" s="59" t="s">
        <v>18</v>
      </c>
      <c r="K2275" s="59">
        <v>1800000105</v>
      </c>
      <c r="L2275" s="84">
        <v>22750</v>
      </c>
      <c r="M2275" s="59" t="s">
        <v>4775</v>
      </c>
      <c r="N2275" s="60">
        <v>46091</v>
      </c>
      <c r="O2275" s="59">
        <v>1800000105</v>
      </c>
    </row>
    <row r="2276" spans="2:15">
      <c r="B2276" s="59">
        <v>100007</v>
      </c>
      <c r="C2276" s="59" t="s">
        <v>449</v>
      </c>
      <c r="D2276" s="63">
        <v>1400000208</v>
      </c>
      <c r="E2276" s="63">
        <v>11121161</v>
      </c>
      <c r="F2276" s="59" t="s">
        <v>4814</v>
      </c>
      <c r="G2276" s="60">
        <v>46167</v>
      </c>
      <c r="H2276" s="60">
        <v>46172</v>
      </c>
      <c r="I2276" s="59">
        <v>-5</v>
      </c>
      <c r="J2276" s="59" t="s">
        <v>18</v>
      </c>
      <c r="K2276" s="59">
        <v>1800000199</v>
      </c>
      <c r="L2276" s="84">
        <v>7147600</v>
      </c>
      <c r="M2276" s="59" t="s">
        <v>4809</v>
      </c>
      <c r="N2276" s="60">
        <v>46142</v>
      </c>
      <c r="O2276" s="59">
        <v>1800000199</v>
      </c>
    </row>
    <row r="2277" spans="2:15">
      <c r="B2277" s="59">
        <v>100007</v>
      </c>
      <c r="C2277" s="59" t="s">
        <v>449</v>
      </c>
      <c r="D2277" s="63">
        <v>1400000208</v>
      </c>
      <c r="E2277" s="63">
        <v>11121161</v>
      </c>
      <c r="F2277" s="59" t="s">
        <v>4814</v>
      </c>
      <c r="G2277" s="60">
        <v>46167</v>
      </c>
      <c r="H2277" s="60">
        <v>46172</v>
      </c>
      <c r="I2277" s="59">
        <v>-5</v>
      </c>
      <c r="J2277" s="59" t="s">
        <v>18</v>
      </c>
      <c r="K2277" s="59">
        <v>1800000198</v>
      </c>
      <c r="L2277" s="84">
        <v>17244500</v>
      </c>
      <c r="M2277" s="59" t="s">
        <v>4815</v>
      </c>
      <c r="N2277" s="60">
        <v>46142</v>
      </c>
      <c r="O2277" s="59">
        <v>1800000198</v>
      </c>
    </row>
    <row r="2278" spans="2:15">
      <c r="B2278" s="59">
        <v>100007</v>
      </c>
      <c r="C2278" s="59" t="s">
        <v>449</v>
      </c>
      <c r="D2278" s="63">
        <v>1400000208</v>
      </c>
      <c r="E2278" s="63">
        <v>11121161</v>
      </c>
      <c r="F2278" s="59" t="s">
        <v>4814</v>
      </c>
      <c r="G2278" s="60">
        <v>46167</v>
      </c>
      <c r="H2278" s="60">
        <v>46172</v>
      </c>
      <c r="I2278" s="59">
        <v>-5</v>
      </c>
      <c r="J2278" s="59" t="s">
        <v>18</v>
      </c>
      <c r="K2278" s="59">
        <v>1800000200</v>
      </c>
      <c r="L2278" s="84">
        <v>20800000</v>
      </c>
      <c r="M2278" s="59" t="s">
        <v>4816</v>
      </c>
      <c r="N2278" s="60">
        <v>46142</v>
      </c>
      <c r="O2278" s="59">
        <v>1800000200</v>
      </c>
    </row>
    <row r="2279" spans="2:15">
      <c r="B2279" s="59">
        <v>100007</v>
      </c>
      <c r="C2279" s="59" t="s">
        <v>449</v>
      </c>
      <c r="D2279" s="63">
        <v>1400000208</v>
      </c>
      <c r="E2279" s="63">
        <v>11121161</v>
      </c>
      <c r="F2279" s="59" t="s">
        <v>4814</v>
      </c>
      <c r="G2279" s="60">
        <v>46167</v>
      </c>
      <c r="H2279" s="60">
        <v>46172</v>
      </c>
      <c r="I2279" s="59">
        <v>-5</v>
      </c>
      <c r="J2279" s="59" t="s">
        <v>18</v>
      </c>
      <c r="K2279" s="59">
        <v>1800000197</v>
      </c>
      <c r="L2279" s="84">
        <v>20105300</v>
      </c>
      <c r="M2279" s="59" t="s">
        <v>4811</v>
      </c>
      <c r="N2279" s="60">
        <v>46142</v>
      </c>
      <c r="O2279" s="59">
        <v>1800000197</v>
      </c>
    </row>
    <row r="2280" spans="2:15">
      <c r="B2280" s="59">
        <v>100008</v>
      </c>
      <c r="C2280" s="59" t="s">
        <v>810</v>
      </c>
      <c r="D2280" s="63">
        <v>1400000210</v>
      </c>
      <c r="E2280" s="63">
        <v>11121161</v>
      </c>
      <c r="F2280" s="59" t="s">
        <v>4817</v>
      </c>
      <c r="G2280" s="60">
        <v>46168</v>
      </c>
      <c r="H2280" s="60">
        <v>46111</v>
      </c>
      <c r="I2280" s="59">
        <v>57</v>
      </c>
      <c r="J2280" s="59" t="s">
        <v>18</v>
      </c>
      <c r="K2280" s="59">
        <v>1800000068</v>
      </c>
      <c r="L2280" s="84">
        <v>22856946</v>
      </c>
      <c r="M2280" s="59" t="s">
        <v>4818</v>
      </c>
      <c r="N2280" s="60">
        <v>46081</v>
      </c>
      <c r="O2280" s="59">
        <v>1800000068</v>
      </c>
    </row>
    <row r="2281" spans="2:15">
      <c r="B2281" s="59">
        <v>100008</v>
      </c>
      <c r="C2281" s="59" t="s">
        <v>810</v>
      </c>
      <c r="D2281" s="63">
        <v>1400000211</v>
      </c>
      <c r="E2281" s="63">
        <v>11121161</v>
      </c>
      <c r="F2281" s="59" t="s">
        <v>4819</v>
      </c>
      <c r="G2281" s="60">
        <v>46168</v>
      </c>
      <c r="H2281" s="60">
        <v>46083</v>
      </c>
      <c r="I2281" s="59">
        <v>85</v>
      </c>
      <c r="J2281" s="59" t="s">
        <v>18</v>
      </c>
      <c r="K2281" s="59">
        <v>1800000014</v>
      </c>
      <c r="L2281" s="84">
        <v>18257286</v>
      </c>
      <c r="M2281" s="59" t="s">
        <v>4820</v>
      </c>
      <c r="N2281" s="60">
        <v>46053</v>
      </c>
      <c r="O2281" s="59">
        <v>1800000014</v>
      </c>
    </row>
    <row r="2282" spans="2:15">
      <c r="B2282" s="59">
        <v>100011</v>
      </c>
      <c r="C2282" s="59" t="s">
        <v>328</v>
      </c>
      <c r="D2282" s="63">
        <v>1400000178</v>
      </c>
      <c r="E2282" s="63">
        <v>11121161</v>
      </c>
      <c r="F2282" s="59" t="s">
        <v>4821</v>
      </c>
      <c r="G2282" s="60">
        <v>46147</v>
      </c>
      <c r="H2282" s="60">
        <v>46111</v>
      </c>
      <c r="I2282" s="59">
        <v>36</v>
      </c>
      <c r="J2282" s="59" t="s">
        <v>18</v>
      </c>
      <c r="K2282" s="59">
        <v>1800000077</v>
      </c>
      <c r="L2282" s="84">
        <v>18318501</v>
      </c>
      <c r="M2282" s="59" t="s">
        <v>4822</v>
      </c>
      <c r="N2282" s="60">
        <v>46081</v>
      </c>
      <c r="O2282" s="59">
        <v>1800000077</v>
      </c>
    </row>
    <row r="2283" spans="2:15">
      <c r="B2283" s="59">
        <v>100011</v>
      </c>
      <c r="C2283" s="59" t="s">
        <v>328</v>
      </c>
      <c r="D2283" s="63">
        <v>1400000195</v>
      </c>
      <c r="E2283" s="63">
        <v>11121161</v>
      </c>
      <c r="F2283" s="59" t="s">
        <v>4823</v>
      </c>
      <c r="G2283" s="60">
        <v>46162</v>
      </c>
      <c r="H2283" s="60">
        <v>46142</v>
      </c>
      <c r="I2283" s="59">
        <v>20</v>
      </c>
      <c r="J2283" s="59" t="s">
        <v>18</v>
      </c>
      <c r="K2283" s="59">
        <v>1800000151</v>
      </c>
      <c r="L2283" s="84">
        <v>18315467</v>
      </c>
      <c r="M2283" s="59" t="s">
        <v>4824</v>
      </c>
      <c r="N2283" s="60">
        <v>46112</v>
      </c>
      <c r="O2283" s="59">
        <v>1800000151</v>
      </c>
    </row>
    <row r="2284" spans="2:15">
      <c r="B2284" s="59">
        <v>100017</v>
      </c>
      <c r="C2284" s="59" t="s">
        <v>4484</v>
      </c>
      <c r="D2284" s="63">
        <v>100003568</v>
      </c>
      <c r="E2284" s="63"/>
      <c r="F2284" s="59"/>
      <c r="G2284" s="60">
        <v>46148</v>
      </c>
      <c r="H2284" s="60">
        <v>46078</v>
      </c>
      <c r="I2284" s="59">
        <v>70</v>
      </c>
      <c r="J2284" s="59" t="s">
        <v>18</v>
      </c>
      <c r="K2284" s="59">
        <v>100001484</v>
      </c>
      <c r="L2284" s="84">
        <v>12126750</v>
      </c>
      <c r="M2284" s="59" t="s">
        <v>4825</v>
      </c>
      <c r="N2284" s="60">
        <v>46078</v>
      </c>
      <c r="O2284" s="59">
        <v>1800000976</v>
      </c>
    </row>
    <row r="2285" spans="2:15">
      <c r="B2285" s="59">
        <v>100018</v>
      </c>
      <c r="C2285" s="59" t="s">
        <v>293</v>
      </c>
      <c r="D2285" s="63">
        <v>1400000209</v>
      </c>
      <c r="E2285" s="63">
        <v>11125421</v>
      </c>
      <c r="F2285" s="59" t="s">
        <v>2090</v>
      </c>
      <c r="G2285" s="60">
        <v>46168</v>
      </c>
      <c r="H2285" s="60">
        <v>46162</v>
      </c>
      <c r="I2285" s="59">
        <v>6</v>
      </c>
      <c r="J2285" s="59" t="s">
        <v>18</v>
      </c>
      <c r="K2285" s="59">
        <v>1800000176</v>
      </c>
      <c r="L2285" s="84">
        <v>14410468</v>
      </c>
      <c r="M2285" s="59" t="s">
        <v>4826</v>
      </c>
      <c r="N2285" s="60">
        <v>46132</v>
      </c>
      <c r="O2285" s="59">
        <v>1800000176</v>
      </c>
    </row>
    <row r="2286" spans="2:15">
      <c r="B2286" s="59">
        <v>100031</v>
      </c>
      <c r="C2286" s="59" t="s">
        <v>321</v>
      </c>
      <c r="D2286" s="63">
        <v>1400000177</v>
      </c>
      <c r="E2286" s="63">
        <v>11121161</v>
      </c>
      <c r="F2286" s="59" t="s">
        <v>4827</v>
      </c>
      <c r="G2286" s="60">
        <v>46147</v>
      </c>
      <c r="H2286" s="60">
        <v>46126</v>
      </c>
      <c r="I2286" s="59">
        <v>16</v>
      </c>
      <c r="J2286" s="59" t="s">
        <v>18</v>
      </c>
      <c r="K2286" s="59">
        <v>1400000150</v>
      </c>
      <c r="L2286" s="84">
        <v>113420</v>
      </c>
      <c r="M2286" s="59" t="s">
        <v>4827</v>
      </c>
      <c r="N2286" s="60">
        <v>46126</v>
      </c>
      <c r="O2286" s="59">
        <v>1800000106</v>
      </c>
    </row>
    <row r="2287" spans="2:15">
      <c r="B2287" s="59">
        <v>100069</v>
      </c>
      <c r="C2287" s="59" t="s">
        <v>115</v>
      </c>
      <c r="D2287" s="63">
        <v>1400000179</v>
      </c>
      <c r="E2287" s="63">
        <v>11121161</v>
      </c>
      <c r="F2287" s="59" t="s">
        <v>4828</v>
      </c>
      <c r="G2287" s="60">
        <v>46149</v>
      </c>
      <c r="H2287" s="60">
        <v>46142</v>
      </c>
      <c r="I2287" s="59">
        <v>7</v>
      </c>
      <c r="J2287" s="59" t="s">
        <v>18</v>
      </c>
      <c r="K2287" s="59">
        <v>1800000117</v>
      </c>
      <c r="L2287" s="84">
        <v>436688044</v>
      </c>
      <c r="M2287" s="59" t="s">
        <v>4829</v>
      </c>
      <c r="N2287" s="60">
        <v>46112</v>
      </c>
      <c r="O2287" s="59">
        <v>1800000117</v>
      </c>
    </row>
    <row r="2288" spans="2:15">
      <c r="B2288" s="59">
        <v>100120</v>
      </c>
      <c r="C2288" s="59" t="s">
        <v>236</v>
      </c>
      <c r="D2288" s="63">
        <v>1400000193</v>
      </c>
      <c r="E2288" s="63">
        <v>11125421</v>
      </c>
      <c r="F2288" s="59">
        <v>1800000186</v>
      </c>
      <c r="G2288" s="60">
        <v>46162</v>
      </c>
      <c r="H2288" s="60">
        <v>46173</v>
      </c>
      <c r="I2288" s="59">
        <v>-12</v>
      </c>
      <c r="J2288" s="59" t="s">
        <v>18</v>
      </c>
      <c r="K2288" s="59">
        <v>1800000186</v>
      </c>
      <c r="L2288" s="84">
        <v>5391565</v>
      </c>
      <c r="M2288" s="59" t="s">
        <v>4830</v>
      </c>
      <c r="N2288" s="60">
        <v>46143</v>
      </c>
      <c r="O2288" s="59">
        <v>1800000186</v>
      </c>
    </row>
    <row r="2289" spans="2:15">
      <c r="B2289" s="59">
        <v>100137</v>
      </c>
      <c r="C2289" s="59" t="s">
        <v>33</v>
      </c>
      <c r="D2289" s="63">
        <v>1400000180</v>
      </c>
      <c r="E2289" s="63">
        <v>11121871</v>
      </c>
      <c r="F2289" s="59" t="s">
        <v>2531</v>
      </c>
      <c r="G2289" s="60">
        <v>46150</v>
      </c>
      <c r="H2289" s="60">
        <v>46142</v>
      </c>
      <c r="I2289" s="59">
        <v>7</v>
      </c>
      <c r="J2289" s="59" t="s">
        <v>18</v>
      </c>
      <c r="K2289" s="59">
        <v>1400000171</v>
      </c>
      <c r="L2289" s="84">
        <v>10000000000</v>
      </c>
      <c r="M2289" s="59" t="s">
        <v>2532</v>
      </c>
      <c r="N2289" s="60">
        <v>46142</v>
      </c>
      <c r="O2289" s="59">
        <v>1800001507</v>
      </c>
    </row>
    <row r="2290" spans="2:15">
      <c r="B2290" s="59">
        <v>100137</v>
      </c>
      <c r="C2290" s="59" t="s">
        <v>33</v>
      </c>
      <c r="D2290" s="63">
        <v>1400000187</v>
      </c>
      <c r="E2290" s="63">
        <v>11121871</v>
      </c>
      <c r="F2290" s="59" t="s">
        <v>36</v>
      </c>
      <c r="G2290" s="60">
        <v>46154</v>
      </c>
      <c r="H2290" s="60">
        <v>46149</v>
      </c>
      <c r="I2290" s="59">
        <v>4</v>
      </c>
      <c r="J2290" s="59" t="s">
        <v>18</v>
      </c>
      <c r="K2290" s="59">
        <v>1400000180</v>
      </c>
      <c r="L2290" s="84">
        <v>8000000000</v>
      </c>
      <c r="M2290" s="59" t="s">
        <v>2532</v>
      </c>
      <c r="N2290" s="60">
        <v>46149</v>
      </c>
      <c r="O2290" s="59">
        <v>1800001507</v>
      </c>
    </row>
    <row r="2291" spans="2:15">
      <c r="B2291" s="59">
        <v>100137</v>
      </c>
      <c r="C2291" s="59" t="s">
        <v>33</v>
      </c>
      <c r="D2291" s="63">
        <v>1400000188</v>
      </c>
      <c r="E2291" s="63">
        <v>11121871</v>
      </c>
      <c r="F2291" s="59" t="s">
        <v>2531</v>
      </c>
      <c r="G2291" s="60">
        <v>46154</v>
      </c>
      <c r="H2291" s="60">
        <v>46214</v>
      </c>
      <c r="I2291" s="59">
        <v>-60</v>
      </c>
      <c r="J2291" s="59" t="s">
        <v>18</v>
      </c>
      <c r="K2291" s="59">
        <v>1400000187</v>
      </c>
      <c r="L2291" s="84">
        <v>5000000000</v>
      </c>
      <c r="M2291" s="59" t="s">
        <v>2532</v>
      </c>
      <c r="N2291" s="60">
        <v>46214</v>
      </c>
      <c r="O2291" s="59">
        <v>1800001507</v>
      </c>
    </row>
    <row r="2292" spans="2:15">
      <c r="B2292" s="59">
        <v>100137</v>
      </c>
      <c r="C2292" s="59" t="s">
        <v>33</v>
      </c>
      <c r="D2292" s="63">
        <v>1400000190</v>
      </c>
      <c r="E2292" s="63">
        <v>11121871</v>
      </c>
      <c r="F2292" s="59" t="s">
        <v>2531</v>
      </c>
      <c r="G2292" s="60">
        <v>46155</v>
      </c>
      <c r="H2292" s="60">
        <v>46154</v>
      </c>
      <c r="I2292" s="59">
        <v>1</v>
      </c>
      <c r="J2292" s="59" t="s">
        <v>18</v>
      </c>
      <c r="K2292" s="59">
        <v>1400000188</v>
      </c>
      <c r="L2292" s="84">
        <v>5000000000</v>
      </c>
      <c r="M2292" s="59" t="s">
        <v>2532</v>
      </c>
      <c r="N2292" s="60">
        <v>46154</v>
      </c>
      <c r="O2292" s="59">
        <v>1800001507</v>
      </c>
    </row>
    <row r="2293" spans="2:15">
      <c r="B2293" s="59">
        <v>100137</v>
      </c>
      <c r="C2293" s="59" t="s">
        <v>33</v>
      </c>
      <c r="D2293" s="63">
        <v>1400000197</v>
      </c>
      <c r="E2293" s="63">
        <v>11121161</v>
      </c>
      <c r="F2293" s="59" t="s">
        <v>4831</v>
      </c>
      <c r="G2293" s="60">
        <v>46163</v>
      </c>
      <c r="H2293" s="60">
        <v>46172</v>
      </c>
      <c r="I2293" s="59">
        <v>-10</v>
      </c>
      <c r="J2293" s="59" t="s">
        <v>18</v>
      </c>
      <c r="K2293" s="59">
        <v>1800000190</v>
      </c>
      <c r="L2293" s="84">
        <v>1268614</v>
      </c>
      <c r="M2293" s="59" t="s">
        <v>4831</v>
      </c>
      <c r="N2293" s="60">
        <v>46142</v>
      </c>
      <c r="O2293" s="59">
        <v>1800000190</v>
      </c>
    </row>
    <row r="2294" spans="2:15">
      <c r="B2294" s="59">
        <v>100137</v>
      </c>
      <c r="C2294" s="59" t="s">
        <v>33</v>
      </c>
      <c r="D2294" s="63">
        <v>1400000214</v>
      </c>
      <c r="E2294" s="63">
        <v>11121871</v>
      </c>
      <c r="F2294" s="59" t="s">
        <v>2531</v>
      </c>
      <c r="G2294" s="60">
        <v>46168</v>
      </c>
      <c r="H2294" s="60">
        <v>46155</v>
      </c>
      <c r="I2294" s="59">
        <v>13</v>
      </c>
      <c r="J2294" s="59" t="s">
        <v>18</v>
      </c>
      <c r="K2294" s="59">
        <v>1400000190</v>
      </c>
      <c r="L2294" s="84">
        <v>30000000000</v>
      </c>
      <c r="M2294" s="59" t="s">
        <v>2532</v>
      </c>
      <c r="N2294" s="60">
        <v>46155</v>
      </c>
      <c r="O2294" s="59">
        <v>1800001507</v>
      </c>
    </row>
    <row r="2295" spans="2:15">
      <c r="B2295" s="59">
        <v>100144</v>
      </c>
      <c r="C2295" s="59" t="s">
        <v>108</v>
      </c>
      <c r="D2295" s="63">
        <v>1400000191</v>
      </c>
      <c r="E2295" s="63">
        <v>11121161</v>
      </c>
      <c r="F2295" s="59" t="s">
        <v>4832</v>
      </c>
      <c r="G2295" s="60">
        <v>46160</v>
      </c>
      <c r="H2295" s="60">
        <v>45899</v>
      </c>
      <c r="I2295" s="59">
        <v>261</v>
      </c>
      <c r="J2295" s="59" t="s">
        <v>18</v>
      </c>
      <c r="K2295" s="59">
        <v>1800000333</v>
      </c>
      <c r="L2295" s="84">
        <v>42596613</v>
      </c>
      <c r="M2295" s="59" t="s">
        <v>4833</v>
      </c>
      <c r="N2295" s="60">
        <v>45869</v>
      </c>
      <c r="O2295" s="59">
        <v>1800000333</v>
      </c>
    </row>
    <row r="2296" spans="2:15">
      <c r="B2296" s="59">
        <v>100160</v>
      </c>
      <c r="C2296" s="59" t="s">
        <v>1401</v>
      </c>
      <c r="D2296" s="63">
        <v>1400000199</v>
      </c>
      <c r="E2296" s="63">
        <v>11125421</v>
      </c>
      <c r="F2296" s="59" t="s">
        <v>2090</v>
      </c>
      <c r="G2296" s="60">
        <v>46166</v>
      </c>
      <c r="H2296" s="60">
        <v>46111</v>
      </c>
      <c r="I2296" s="59">
        <v>55</v>
      </c>
      <c r="J2296" s="59" t="s">
        <v>18</v>
      </c>
      <c r="K2296" s="59">
        <v>1800000059</v>
      </c>
      <c r="L2296" s="84">
        <v>19827100</v>
      </c>
      <c r="M2296" s="59" t="s">
        <v>4605</v>
      </c>
      <c r="N2296" s="60">
        <v>46081</v>
      </c>
      <c r="O2296" s="59">
        <v>1800000059</v>
      </c>
    </row>
    <row r="2297" spans="2:15">
      <c r="B2297" s="59">
        <v>100160</v>
      </c>
      <c r="C2297" s="59" t="s">
        <v>1401</v>
      </c>
      <c r="D2297" s="63">
        <v>1400000201</v>
      </c>
      <c r="E2297" s="63">
        <v>11125421</v>
      </c>
      <c r="F2297" s="59" t="s">
        <v>2090</v>
      </c>
      <c r="G2297" s="60">
        <v>46167</v>
      </c>
      <c r="H2297" s="60">
        <v>46121</v>
      </c>
      <c r="I2297" s="59">
        <v>46</v>
      </c>
      <c r="J2297" s="59" t="s">
        <v>18</v>
      </c>
      <c r="K2297" s="59">
        <v>1800000101</v>
      </c>
      <c r="L2297" s="84">
        <v>20437000</v>
      </c>
      <c r="M2297" s="59" t="s">
        <v>4607</v>
      </c>
      <c r="N2297" s="60">
        <v>46091</v>
      </c>
      <c r="O2297" s="59">
        <v>1800000101</v>
      </c>
    </row>
    <row r="2298" spans="2:15">
      <c r="B2298" s="59">
        <v>100162</v>
      </c>
      <c r="C2298" s="59" t="s">
        <v>3114</v>
      </c>
      <c r="D2298" s="63">
        <v>1400000217</v>
      </c>
      <c r="E2298" s="63">
        <v>11125421</v>
      </c>
      <c r="F2298" s="59" t="s">
        <v>2090</v>
      </c>
      <c r="G2298" s="60">
        <v>46171</v>
      </c>
      <c r="H2298" s="60">
        <v>46142</v>
      </c>
      <c r="I2298" s="59">
        <v>29</v>
      </c>
      <c r="J2298" s="59" t="s">
        <v>18</v>
      </c>
      <c r="K2298" s="59">
        <v>1800000144</v>
      </c>
      <c r="L2298" s="84">
        <v>6348776</v>
      </c>
      <c r="M2298" s="59" t="s">
        <v>4834</v>
      </c>
      <c r="N2298" s="60">
        <v>46112</v>
      </c>
      <c r="O2298" s="59">
        <v>1800000144</v>
      </c>
    </row>
    <row r="2299" spans="2:15">
      <c r="B2299" s="59">
        <v>100522</v>
      </c>
      <c r="C2299" s="59" t="s">
        <v>2179</v>
      </c>
      <c r="D2299" s="63">
        <v>1400000175</v>
      </c>
      <c r="E2299" s="63">
        <v>11121161</v>
      </c>
      <c r="F2299" s="59" t="s">
        <v>4835</v>
      </c>
      <c r="G2299" s="60">
        <v>46147</v>
      </c>
      <c r="H2299" s="60">
        <v>46083</v>
      </c>
      <c r="I2299" s="59">
        <v>64</v>
      </c>
      <c r="J2299" s="59" t="s">
        <v>18</v>
      </c>
      <c r="K2299" s="59">
        <v>1800000024</v>
      </c>
      <c r="L2299" s="84">
        <v>4795660</v>
      </c>
      <c r="M2299" s="59" t="s">
        <v>4836</v>
      </c>
      <c r="N2299" s="60">
        <v>46053</v>
      </c>
      <c r="O2299" s="59">
        <v>1800000024</v>
      </c>
    </row>
    <row r="2300" spans="2:15">
      <c r="B2300" s="59">
        <v>100522</v>
      </c>
      <c r="C2300" s="59" t="s">
        <v>2179</v>
      </c>
      <c r="D2300" s="63">
        <v>1400000176</v>
      </c>
      <c r="E2300" s="63">
        <v>11121161</v>
      </c>
      <c r="F2300" s="59" t="s">
        <v>4837</v>
      </c>
      <c r="G2300" s="60">
        <v>46147</v>
      </c>
      <c r="H2300" s="60">
        <v>46111</v>
      </c>
      <c r="I2300" s="59">
        <v>36</v>
      </c>
      <c r="J2300" s="59" t="s">
        <v>18</v>
      </c>
      <c r="K2300" s="59">
        <v>1800000078</v>
      </c>
      <c r="L2300" s="84">
        <v>5414520</v>
      </c>
      <c r="M2300" s="59" t="s">
        <v>4838</v>
      </c>
      <c r="N2300" s="60">
        <v>46081</v>
      </c>
      <c r="O2300" s="59">
        <v>1800000078</v>
      </c>
    </row>
    <row r="2301" spans="2:15">
      <c r="B2301" s="59">
        <v>100590</v>
      </c>
      <c r="C2301" s="59" t="s">
        <v>406</v>
      </c>
      <c r="D2301" s="63">
        <v>1400000198</v>
      </c>
      <c r="E2301" s="63">
        <v>11125421</v>
      </c>
      <c r="F2301" s="59" t="s">
        <v>2090</v>
      </c>
      <c r="G2301" s="60">
        <v>46164</v>
      </c>
      <c r="H2301" s="60">
        <v>46142</v>
      </c>
      <c r="I2301" s="59">
        <v>22</v>
      </c>
      <c r="J2301" s="59" t="s">
        <v>18</v>
      </c>
      <c r="K2301" s="59">
        <v>1800000154</v>
      </c>
      <c r="L2301" s="84">
        <v>6522018</v>
      </c>
      <c r="M2301" s="59" t="s">
        <v>4839</v>
      </c>
      <c r="N2301" s="60">
        <v>46112</v>
      </c>
      <c r="O2301" s="59">
        <v>1800000154</v>
      </c>
    </row>
    <row r="2302" spans="2:15">
      <c r="B2302" s="59">
        <v>100590</v>
      </c>
      <c r="C2302" s="59" t="s">
        <v>406</v>
      </c>
      <c r="D2302" s="63">
        <v>1400000200</v>
      </c>
      <c r="E2302" s="63">
        <v>11125421</v>
      </c>
      <c r="F2302" s="59" t="s">
        <v>2090</v>
      </c>
      <c r="G2302" s="60">
        <v>46167</v>
      </c>
      <c r="H2302" s="60">
        <v>46162</v>
      </c>
      <c r="I2302" s="59">
        <v>5</v>
      </c>
      <c r="J2302" s="59" t="s">
        <v>18</v>
      </c>
      <c r="K2302" s="59">
        <v>1800000182</v>
      </c>
      <c r="L2302" s="84">
        <v>6538185</v>
      </c>
      <c r="M2302" s="59" t="s">
        <v>4840</v>
      </c>
      <c r="N2302" s="60">
        <v>46132</v>
      </c>
      <c r="O2302" s="59">
        <v>1800000182</v>
      </c>
    </row>
    <row r="2303" spans="2:15">
      <c r="B2303" s="59">
        <v>100797</v>
      </c>
      <c r="C2303" s="59" t="s">
        <v>70</v>
      </c>
      <c r="D2303" s="63">
        <v>1400000189</v>
      </c>
      <c r="E2303" s="63">
        <v>11125421</v>
      </c>
      <c r="F2303" s="59" t="s">
        <v>2090</v>
      </c>
      <c r="G2303" s="60">
        <v>46155</v>
      </c>
      <c r="H2303" s="60">
        <v>46142</v>
      </c>
      <c r="I2303" s="59">
        <v>13</v>
      </c>
      <c r="J2303" s="59" t="s">
        <v>18</v>
      </c>
      <c r="K2303" s="59">
        <v>1800000145</v>
      </c>
      <c r="L2303" s="84">
        <v>26166372</v>
      </c>
      <c r="M2303" s="59" t="s">
        <v>4841</v>
      </c>
      <c r="N2303" s="60">
        <v>46112</v>
      </c>
      <c r="O2303" s="59">
        <v>1800000145</v>
      </c>
    </row>
    <row r="2304" spans="2:15">
      <c r="B2304" s="59">
        <v>100797</v>
      </c>
      <c r="C2304" s="59" t="s">
        <v>70</v>
      </c>
      <c r="D2304" s="63">
        <v>1400000207</v>
      </c>
      <c r="E2304" s="63">
        <v>11125421</v>
      </c>
      <c r="F2304" s="59" t="s">
        <v>2090</v>
      </c>
      <c r="G2304" s="60">
        <v>46167</v>
      </c>
      <c r="H2304" s="60">
        <v>46162</v>
      </c>
      <c r="I2304" s="59">
        <v>5</v>
      </c>
      <c r="J2304" s="59" t="s">
        <v>18</v>
      </c>
      <c r="K2304" s="59">
        <v>1800000173</v>
      </c>
      <c r="L2304" s="84">
        <v>26452411</v>
      </c>
      <c r="M2304" s="59" t="s">
        <v>4842</v>
      </c>
      <c r="N2304" s="60">
        <v>46132</v>
      </c>
      <c r="O2304" s="59">
        <v>1800000173</v>
      </c>
    </row>
    <row r="2305" spans="2:15">
      <c r="B2305" s="59">
        <v>101284</v>
      </c>
      <c r="C2305" s="59" t="s">
        <v>669</v>
      </c>
      <c r="D2305" s="63">
        <v>1400000181</v>
      </c>
      <c r="E2305" s="63">
        <v>11125421</v>
      </c>
      <c r="F2305" s="59" t="s">
        <v>2090</v>
      </c>
      <c r="G2305" s="60">
        <v>46150</v>
      </c>
      <c r="H2305" s="60">
        <v>46047</v>
      </c>
      <c r="I2305" s="59">
        <v>103</v>
      </c>
      <c r="J2305" s="59" t="s">
        <v>18</v>
      </c>
      <c r="K2305" s="59">
        <v>1800000590</v>
      </c>
      <c r="L2305" s="84">
        <v>3945500</v>
      </c>
      <c r="M2305" s="59" t="s">
        <v>4233</v>
      </c>
      <c r="N2305" s="60">
        <v>46017</v>
      </c>
      <c r="O2305" s="59">
        <v>1800000590</v>
      </c>
    </row>
    <row r="2306" spans="2:15">
      <c r="B2306" s="59">
        <v>101284</v>
      </c>
      <c r="C2306" s="59" t="s">
        <v>669</v>
      </c>
      <c r="D2306" s="63">
        <v>1400000183</v>
      </c>
      <c r="E2306" s="63">
        <v>11121161</v>
      </c>
      <c r="F2306" s="59" t="s">
        <v>4843</v>
      </c>
      <c r="G2306" s="60">
        <v>46153</v>
      </c>
      <c r="H2306" s="60">
        <v>45199</v>
      </c>
      <c r="I2306" s="59">
        <v>951</v>
      </c>
      <c r="J2306" s="59" t="s">
        <v>18</v>
      </c>
      <c r="K2306" s="59">
        <v>1800000449</v>
      </c>
      <c r="L2306" s="84">
        <v>4639345</v>
      </c>
      <c r="M2306" s="59" t="s">
        <v>4843</v>
      </c>
      <c r="N2306" s="60">
        <v>45169</v>
      </c>
      <c r="O2306" s="59">
        <v>1800000449</v>
      </c>
    </row>
    <row r="2307" spans="2:15">
      <c r="B2307" s="59">
        <v>101284</v>
      </c>
      <c r="C2307" s="59" t="s">
        <v>669</v>
      </c>
      <c r="D2307" s="63">
        <v>1400000184</v>
      </c>
      <c r="E2307" s="63">
        <v>11121161</v>
      </c>
      <c r="F2307" s="59" t="s">
        <v>4844</v>
      </c>
      <c r="G2307" s="60">
        <v>46153</v>
      </c>
      <c r="H2307" s="60">
        <v>45229</v>
      </c>
      <c r="I2307" s="59">
        <v>921</v>
      </c>
      <c r="J2307" s="59" t="s">
        <v>18</v>
      </c>
      <c r="K2307" s="59">
        <v>1800000516</v>
      </c>
      <c r="L2307" s="84">
        <v>12327294</v>
      </c>
      <c r="M2307" s="59" t="s">
        <v>4844</v>
      </c>
      <c r="N2307" s="60">
        <v>45199</v>
      </c>
      <c r="O2307" s="59">
        <v>1800000516</v>
      </c>
    </row>
    <row r="2308" spans="2:15">
      <c r="B2308" s="59">
        <v>101284</v>
      </c>
      <c r="C2308" s="59" t="s">
        <v>669</v>
      </c>
      <c r="D2308" s="63">
        <v>1400000185</v>
      </c>
      <c r="E2308" s="63">
        <v>11125421</v>
      </c>
      <c r="F2308" s="59">
        <v>1800000161</v>
      </c>
      <c r="G2308" s="60">
        <v>46154</v>
      </c>
      <c r="H2308" s="60">
        <v>46142</v>
      </c>
      <c r="I2308" s="59">
        <v>8</v>
      </c>
      <c r="J2308" s="59" t="s">
        <v>18</v>
      </c>
      <c r="K2308" s="59">
        <v>1800000161</v>
      </c>
      <c r="L2308" s="84">
        <v>894452</v>
      </c>
      <c r="M2308" s="59" t="s">
        <v>4845</v>
      </c>
      <c r="N2308" s="60">
        <v>46112</v>
      </c>
      <c r="O2308" s="59">
        <v>1800000161</v>
      </c>
    </row>
    <row r="2309" spans="2:15">
      <c r="B2309" s="59">
        <v>101284</v>
      </c>
      <c r="C2309" s="59" t="s">
        <v>669</v>
      </c>
      <c r="D2309" s="63">
        <v>1400000186</v>
      </c>
      <c r="E2309" s="63">
        <v>11125421</v>
      </c>
      <c r="F2309" s="59">
        <v>1800000163</v>
      </c>
      <c r="G2309" s="60">
        <v>46154</v>
      </c>
      <c r="H2309" s="60">
        <v>46142</v>
      </c>
      <c r="I2309" s="59">
        <v>8</v>
      </c>
      <c r="J2309" s="59" t="s">
        <v>18</v>
      </c>
      <c r="K2309" s="59">
        <v>1800000163</v>
      </c>
      <c r="L2309" s="84">
        <v>597311</v>
      </c>
      <c r="M2309" s="59" t="s">
        <v>4846</v>
      </c>
      <c r="N2309" s="60">
        <v>46112</v>
      </c>
      <c r="O2309" s="59">
        <v>1800000163</v>
      </c>
    </row>
    <row r="2310" spans="2:15">
      <c r="B2310" s="59">
        <v>101284</v>
      </c>
      <c r="C2310" s="59" t="s">
        <v>669</v>
      </c>
      <c r="D2310" s="63">
        <v>1400000192</v>
      </c>
      <c r="E2310" s="63">
        <v>11125421</v>
      </c>
      <c r="F2310" s="59">
        <v>1800000189</v>
      </c>
      <c r="G2310" s="60">
        <v>46161</v>
      </c>
      <c r="H2310" s="60">
        <v>46172</v>
      </c>
      <c r="I2310" s="59">
        <v>-14</v>
      </c>
      <c r="J2310" s="59" t="s">
        <v>18</v>
      </c>
      <c r="K2310" s="59">
        <v>1800000189</v>
      </c>
      <c r="L2310" s="84">
        <v>728739</v>
      </c>
      <c r="M2310" s="59" t="s">
        <v>4847</v>
      </c>
      <c r="N2310" s="60">
        <v>46142</v>
      </c>
      <c r="O2310" s="59">
        <v>1800000189</v>
      </c>
    </row>
    <row r="2311" spans="2:15">
      <c r="B2311" s="59">
        <v>101284</v>
      </c>
      <c r="C2311" s="59" t="s">
        <v>669</v>
      </c>
      <c r="D2311" s="63">
        <v>1400000202</v>
      </c>
      <c r="E2311" s="63">
        <v>11125421</v>
      </c>
      <c r="F2311" s="59">
        <v>1800000061</v>
      </c>
      <c r="G2311" s="60">
        <v>46167</v>
      </c>
      <c r="H2311" s="60">
        <v>46111</v>
      </c>
      <c r="I2311" s="59">
        <v>53</v>
      </c>
      <c r="J2311" s="59" t="s">
        <v>18</v>
      </c>
      <c r="K2311" s="59">
        <v>1800000061</v>
      </c>
      <c r="L2311" s="84">
        <v>742072</v>
      </c>
      <c r="M2311" s="59" t="s">
        <v>4848</v>
      </c>
      <c r="N2311" s="60">
        <v>46081</v>
      </c>
      <c r="O2311" s="59">
        <v>1800000061</v>
      </c>
    </row>
    <row r="2312" spans="2:15">
      <c r="B2312" s="59">
        <v>101284</v>
      </c>
      <c r="C2312" s="59" t="s">
        <v>669</v>
      </c>
      <c r="D2312" s="63">
        <v>1400000203</v>
      </c>
      <c r="E2312" s="63">
        <v>11125421</v>
      </c>
      <c r="F2312" s="59">
        <v>1800000136</v>
      </c>
      <c r="G2312" s="60">
        <v>46167</v>
      </c>
      <c r="H2312" s="60">
        <v>46142</v>
      </c>
      <c r="I2312" s="59">
        <v>22</v>
      </c>
      <c r="J2312" s="59" t="s">
        <v>18</v>
      </c>
      <c r="K2312" s="59">
        <v>1800000136</v>
      </c>
      <c r="L2312" s="84">
        <v>671596</v>
      </c>
      <c r="M2312" s="59" t="s">
        <v>4849</v>
      </c>
      <c r="N2312" s="60">
        <v>46112</v>
      </c>
      <c r="O2312" s="59">
        <v>1800000136</v>
      </c>
    </row>
    <row r="2313" spans="2:15">
      <c r="B2313" s="59">
        <v>101284</v>
      </c>
      <c r="C2313" s="59" t="s">
        <v>669</v>
      </c>
      <c r="D2313" s="63">
        <v>1400000206</v>
      </c>
      <c r="E2313" s="63">
        <v>11121161</v>
      </c>
      <c r="F2313" s="59" t="s">
        <v>4850</v>
      </c>
      <c r="G2313" s="60">
        <v>46167</v>
      </c>
      <c r="H2313" s="60">
        <v>45168</v>
      </c>
      <c r="I2313" s="59">
        <v>996</v>
      </c>
      <c r="J2313" s="59" t="s">
        <v>18</v>
      </c>
      <c r="K2313" s="59">
        <v>1800000419</v>
      </c>
      <c r="L2313" s="84">
        <v>48738969</v>
      </c>
      <c r="M2313" s="59" t="s">
        <v>4850</v>
      </c>
      <c r="N2313" s="60">
        <v>45138</v>
      </c>
      <c r="O2313" s="59">
        <v>1800000419</v>
      </c>
    </row>
    <row r="2314" spans="2:15">
      <c r="B2314" s="59">
        <v>101284</v>
      </c>
      <c r="C2314" s="59" t="s">
        <v>669</v>
      </c>
      <c r="D2314" s="63">
        <v>1400000218</v>
      </c>
      <c r="E2314" s="63">
        <v>11125421</v>
      </c>
      <c r="F2314" s="59">
        <v>1800000187</v>
      </c>
      <c r="G2314" s="60">
        <v>46172</v>
      </c>
      <c r="H2314" s="60">
        <v>46172</v>
      </c>
      <c r="I2314" s="59">
        <v>-1</v>
      </c>
      <c r="J2314" s="59" t="s">
        <v>18</v>
      </c>
      <c r="K2314" s="59">
        <v>1800000187</v>
      </c>
      <c r="L2314" s="84">
        <v>348914</v>
      </c>
      <c r="M2314" s="59" t="s">
        <v>4851</v>
      </c>
      <c r="N2314" s="60">
        <v>46142</v>
      </c>
      <c r="O2314" s="59">
        <v>1800000187</v>
      </c>
    </row>
    <row r="2315" spans="2:15">
      <c r="B2315" s="59">
        <v>101305</v>
      </c>
      <c r="C2315" s="59" t="s">
        <v>91</v>
      </c>
      <c r="D2315" s="63">
        <v>1400000194</v>
      </c>
      <c r="E2315" s="63">
        <v>11121161</v>
      </c>
      <c r="F2315" s="59" t="s">
        <v>4852</v>
      </c>
      <c r="G2315" s="60">
        <v>46162</v>
      </c>
      <c r="H2315" s="60">
        <v>46162</v>
      </c>
      <c r="I2315" s="59">
        <v>0</v>
      </c>
      <c r="J2315" s="59" t="s">
        <v>18</v>
      </c>
      <c r="K2315" s="59">
        <v>1800000174</v>
      </c>
      <c r="L2315" s="84">
        <v>8627670</v>
      </c>
      <c r="M2315" s="59" t="s">
        <v>4853</v>
      </c>
      <c r="N2315" s="60">
        <v>46132</v>
      </c>
      <c r="O2315" s="59">
        <v>1800000174</v>
      </c>
    </row>
    <row r="2316" spans="2:15">
      <c r="B2316" s="59">
        <v>101398</v>
      </c>
      <c r="C2316" s="59" t="s">
        <v>413</v>
      </c>
      <c r="D2316" s="63">
        <v>1400000196</v>
      </c>
      <c r="E2316" s="63">
        <v>11121161</v>
      </c>
      <c r="F2316" s="59" t="s">
        <v>4854</v>
      </c>
      <c r="G2316" s="60">
        <v>46163</v>
      </c>
      <c r="H2316" s="60">
        <v>46052</v>
      </c>
      <c r="I2316" s="59">
        <v>111</v>
      </c>
      <c r="J2316" s="59" t="s">
        <v>18</v>
      </c>
      <c r="K2316" s="59">
        <v>1800000574</v>
      </c>
      <c r="L2316" s="84">
        <v>8921138</v>
      </c>
      <c r="M2316" s="59" t="s">
        <v>4855</v>
      </c>
      <c r="N2316" s="60">
        <v>46022</v>
      </c>
      <c r="O2316" s="59">
        <v>1800000574</v>
      </c>
    </row>
    <row r="2317" spans="2:15">
      <c r="B2317" s="59">
        <v>101398</v>
      </c>
      <c r="C2317" s="59" t="s">
        <v>413</v>
      </c>
      <c r="D2317" s="63">
        <v>1400000196</v>
      </c>
      <c r="E2317" s="63">
        <v>11121161</v>
      </c>
      <c r="F2317" s="59" t="s">
        <v>4854</v>
      </c>
      <c r="G2317" s="60">
        <v>46163</v>
      </c>
      <c r="H2317" s="60">
        <v>46021</v>
      </c>
      <c r="I2317" s="59">
        <v>142</v>
      </c>
      <c r="J2317" s="59" t="s">
        <v>18</v>
      </c>
      <c r="K2317" s="59">
        <v>1800000526</v>
      </c>
      <c r="L2317" s="84">
        <v>8921138</v>
      </c>
      <c r="M2317" s="59" t="s">
        <v>4856</v>
      </c>
      <c r="N2317" s="60">
        <v>45991</v>
      </c>
      <c r="O2317" s="59">
        <v>1800000526</v>
      </c>
    </row>
    <row r="2318" spans="2:15">
      <c r="B2318" s="59">
        <v>101526</v>
      </c>
      <c r="C2318" s="59" t="s">
        <v>796</v>
      </c>
      <c r="D2318" s="63">
        <v>1400000204</v>
      </c>
      <c r="E2318" s="63">
        <v>11121161</v>
      </c>
      <c r="F2318" s="59" t="s">
        <v>4857</v>
      </c>
      <c r="G2318" s="60">
        <v>46173</v>
      </c>
      <c r="H2318" s="60">
        <v>46203</v>
      </c>
      <c r="I2318" s="59">
        <v>-64</v>
      </c>
      <c r="J2318" s="59" t="s">
        <v>18</v>
      </c>
      <c r="K2318" s="59">
        <v>1800000261</v>
      </c>
      <c r="L2318" s="84">
        <v>3104320</v>
      </c>
      <c r="M2318" s="59" t="s">
        <v>4857</v>
      </c>
      <c r="N2318" s="60">
        <v>46173</v>
      </c>
      <c r="O2318" s="59">
        <v>1800000261</v>
      </c>
    </row>
    <row r="2319" spans="2:15">
      <c r="B2319" s="59">
        <v>102011</v>
      </c>
      <c r="C2319" s="59" t="s">
        <v>4858</v>
      </c>
      <c r="D2319" s="63">
        <v>1400000205</v>
      </c>
      <c r="E2319" s="63">
        <v>11121161</v>
      </c>
      <c r="F2319" s="59" t="s">
        <v>4859</v>
      </c>
      <c r="G2319" s="60">
        <v>46167</v>
      </c>
      <c r="H2319" s="60">
        <v>46164</v>
      </c>
      <c r="I2319" s="59">
        <v>-3</v>
      </c>
      <c r="J2319" s="59" t="s">
        <v>18</v>
      </c>
      <c r="K2319" s="59">
        <v>1800000260</v>
      </c>
      <c r="L2319" s="84">
        <v>183120</v>
      </c>
      <c r="M2319" s="59" t="s">
        <v>4860</v>
      </c>
      <c r="N2319" s="60">
        <v>46164</v>
      </c>
      <c r="O2319" s="59">
        <v>1800000260</v>
      </c>
    </row>
    <row r="2320" spans="2:15">
      <c r="B2320" s="59">
        <v>100001</v>
      </c>
      <c r="C2320" t="s">
        <v>230</v>
      </c>
      <c r="D2320" s="63">
        <v>1400052011</v>
      </c>
      <c r="E2320" s="63">
        <v>11121161</v>
      </c>
      <c r="F2320" s="59" t="s">
        <v>4861</v>
      </c>
      <c r="G2320" s="60">
        <v>46171</v>
      </c>
      <c r="H2320" s="60">
        <v>46172</v>
      </c>
      <c r="I2320" s="59">
        <v>-1</v>
      </c>
      <c r="J2320" s="59" t="s">
        <v>18</v>
      </c>
      <c r="K2320" s="59">
        <v>1800000242</v>
      </c>
      <c r="L2320" s="84">
        <v>454024</v>
      </c>
      <c r="M2320" s="59" t="s">
        <v>4862</v>
      </c>
      <c r="N2320" s="60">
        <v>46142</v>
      </c>
      <c r="O2320" s="59">
        <v>1800000242</v>
      </c>
    </row>
    <row r="2321" spans="2:15">
      <c r="B2321" s="59">
        <v>100002</v>
      </c>
      <c r="C2321" s="59" t="s">
        <v>247</v>
      </c>
      <c r="D2321" s="63">
        <v>1400049946</v>
      </c>
      <c r="E2321" s="63">
        <v>11121161</v>
      </c>
      <c r="F2321" s="59" t="s">
        <v>4863</v>
      </c>
      <c r="G2321" s="60">
        <v>46163</v>
      </c>
      <c r="H2321" s="60">
        <v>46083</v>
      </c>
      <c r="I2321" s="59">
        <v>80</v>
      </c>
      <c r="J2321" s="59" t="s">
        <v>18</v>
      </c>
      <c r="K2321" s="59">
        <v>1800000008</v>
      </c>
      <c r="L2321" s="84">
        <v>216115</v>
      </c>
      <c r="M2321" s="59" t="s">
        <v>4864</v>
      </c>
      <c r="N2321" s="60">
        <v>46053</v>
      </c>
      <c r="O2321" s="59">
        <v>1800000008</v>
      </c>
    </row>
    <row r="2322" spans="2:15">
      <c r="B2322" s="59">
        <v>100002</v>
      </c>
      <c r="C2322" s="59" t="s">
        <v>247</v>
      </c>
      <c r="D2322" s="63">
        <v>1400049947</v>
      </c>
      <c r="E2322" s="63">
        <v>11121161</v>
      </c>
      <c r="F2322" s="59" t="s">
        <v>4865</v>
      </c>
      <c r="G2322" s="60">
        <v>46163</v>
      </c>
      <c r="H2322" s="60">
        <v>46083</v>
      </c>
      <c r="I2322" s="59">
        <v>80</v>
      </c>
      <c r="J2322" s="59" t="s">
        <v>18</v>
      </c>
      <c r="K2322" s="59">
        <v>1800000011</v>
      </c>
      <c r="L2322" s="84">
        <v>4917010</v>
      </c>
      <c r="M2322" s="59" t="s">
        <v>4866</v>
      </c>
      <c r="N2322" s="60">
        <v>46053</v>
      </c>
      <c r="O2322" s="59">
        <v>1800000011</v>
      </c>
    </row>
    <row r="2323" spans="2:15">
      <c r="B2323" s="59">
        <v>100011</v>
      </c>
      <c r="C2323" s="59" t="s">
        <v>328</v>
      </c>
      <c r="D2323" s="63">
        <v>1400045885</v>
      </c>
      <c r="E2323" s="63">
        <v>11121161</v>
      </c>
      <c r="F2323" s="59" t="s">
        <v>4867</v>
      </c>
      <c r="G2323" s="60">
        <v>46147</v>
      </c>
      <c r="H2323" s="60">
        <v>46111</v>
      </c>
      <c r="I2323" s="59">
        <v>36</v>
      </c>
      <c r="J2323" s="59" t="s">
        <v>18</v>
      </c>
      <c r="K2323" s="59">
        <v>1800000125</v>
      </c>
      <c r="L2323" s="84">
        <v>25603292</v>
      </c>
      <c r="M2323" s="59" t="s">
        <v>4868</v>
      </c>
      <c r="N2323" s="60">
        <v>46081</v>
      </c>
      <c r="O2323" s="59">
        <v>1800000125</v>
      </c>
    </row>
    <row r="2324" spans="2:15">
      <c r="B2324" s="59">
        <v>100011</v>
      </c>
      <c r="C2324" s="59" t="s">
        <v>328</v>
      </c>
      <c r="D2324" s="63">
        <v>1400049686</v>
      </c>
      <c r="E2324" s="63">
        <v>11121161</v>
      </c>
      <c r="F2324" s="59" t="s">
        <v>4869</v>
      </c>
      <c r="G2324" s="60">
        <v>46162</v>
      </c>
      <c r="H2324" s="60">
        <v>46142</v>
      </c>
      <c r="I2324" s="59">
        <v>20</v>
      </c>
      <c r="J2324" s="59" t="s">
        <v>18</v>
      </c>
      <c r="K2324" s="59">
        <v>1800000214</v>
      </c>
      <c r="L2324" s="84">
        <v>21848654</v>
      </c>
      <c r="M2324" s="59" t="s">
        <v>4870</v>
      </c>
      <c r="N2324" s="60">
        <v>46112</v>
      </c>
      <c r="O2324" s="59">
        <v>1800000214</v>
      </c>
    </row>
    <row r="2325" spans="2:15">
      <c r="B2325" s="59">
        <v>100028</v>
      </c>
      <c r="C2325" s="59" t="s">
        <v>29</v>
      </c>
      <c r="D2325" s="63">
        <v>1400046739</v>
      </c>
      <c r="E2325" s="63">
        <v>11125421</v>
      </c>
      <c r="F2325" s="59" t="s">
        <v>2090</v>
      </c>
      <c r="G2325" s="60">
        <v>46150</v>
      </c>
      <c r="H2325" s="60">
        <v>46172</v>
      </c>
      <c r="I2325" s="59">
        <v>-22</v>
      </c>
      <c r="J2325" s="59" t="s">
        <v>18</v>
      </c>
      <c r="K2325" s="59">
        <v>1800000241</v>
      </c>
      <c r="L2325" s="84">
        <v>2734604</v>
      </c>
      <c r="M2325" s="59" t="s">
        <v>4871</v>
      </c>
      <c r="N2325" s="60">
        <v>46142</v>
      </c>
      <c r="O2325" s="59">
        <v>1800000241</v>
      </c>
    </row>
    <row r="2326" spans="2:15">
      <c r="B2326" s="59">
        <v>100031</v>
      </c>
      <c r="C2326" s="59" t="s">
        <v>321</v>
      </c>
      <c r="D2326" s="63">
        <v>1400045884</v>
      </c>
      <c r="E2326" s="63">
        <v>11121161</v>
      </c>
      <c r="F2326" s="59" t="s">
        <v>4872</v>
      </c>
      <c r="G2326" s="60">
        <v>46147</v>
      </c>
      <c r="H2326" s="60">
        <v>46142</v>
      </c>
      <c r="I2326" s="59">
        <v>5</v>
      </c>
      <c r="J2326" s="59" t="s">
        <v>18</v>
      </c>
      <c r="K2326" s="59">
        <v>1800000197</v>
      </c>
      <c r="L2326" s="84">
        <v>212338</v>
      </c>
      <c r="M2326" s="59" t="s">
        <v>4873</v>
      </c>
      <c r="N2326" s="60">
        <v>46112</v>
      </c>
      <c r="O2326" s="59">
        <v>1800000197</v>
      </c>
    </row>
    <row r="2327" spans="2:15">
      <c r="B2327" s="59">
        <v>100142</v>
      </c>
      <c r="C2327" s="59" t="s">
        <v>370</v>
      </c>
      <c r="D2327" s="63">
        <v>1400049608</v>
      </c>
      <c r="E2327" s="63">
        <v>11121161</v>
      </c>
      <c r="F2327" s="59" t="s">
        <v>4874</v>
      </c>
      <c r="G2327" s="60">
        <v>46162</v>
      </c>
      <c r="H2327" s="60">
        <v>46173</v>
      </c>
      <c r="I2327" s="59">
        <v>-13</v>
      </c>
      <c r="J2327" s="59" t="s">
        <v>18</v>
      </c>
      <c r="K2327" s="59">
        <v>1800000238</v>
      </c>
      <c r="L2327" s="84">
        <v>1803180</v>
      </c>
      <c r="M2327" s="59" t="s">
        <v>4874</v>
      </c>
      <c r="N2327" s="60">
        <v>46143</v>
      </c>
      <c r="O2327" s="59">
        <v>1800000238</v>
      </c>
    </row>
    <row r="2328" spans="2:15">
      <c r="B2328" s="59">
        <v>100146</v>
      </c>
      <c r="C2328" s="59" t="s">
        <v>25</v>
      </c>
      <c r="D2328" s="63">
        <v>1400046991</v>
      </c>
      <c r="E2328" s="63">
        <v>11125421</v>
      </c>
      <c r="F2328" s="59" t="s">
        <v>2090</v>
      </c>
      <c r="G2328" s="60">
        <v>46151</v>
      </c>
      <c r="H2328" s="60">
        <v>46142</v>
      </c>
      <c r="I2328" s="59">
        <v>9</v>
      </c>
      <c r="J2328" s="59" t="s">
        <v>18</v>
      </c>
      <c r="K2328" s="59">
        <v>1800000173</v>
      </c>
      <c r="L2328" s="84">
        <v>20764827</v>
      </c>
      <c r="M2328" s="59" t="s">
        <v>3191</v>
      </c>
      <c r="N2328" s="60">
        <v>46112</v>
      </c>
      <c r="O2328" s="59">
        <v>1800000173</v>
      </c>
    </row>
    <row r="2329" spans="2:15">
      <c r="B2329" s="59">
        <v>100331</v>
      </c>
      <c r="C2329" s="59" t="s">
        <v>2307</v>
      </c>
      <c r="D2329" s="63">
        <v>1400050973</v>
      </c>
      <c r="E2329" s="63">
        <v>11121161</v>
      </c>
      <c r="F2329" s="59" t="s">
        <v>4875</v>
      </c>
      <c r="G2329" s="60">
        <v>46167</v>
      </c>
      <c r="H2329" s="60">
        <v>46150</v>
      </c>
      <c r="I2329" s="59">
        <v>-8</v>
      </c>
      <c r="J2329" s="59" t="s">
        <v>18</v>
      </c>
      <c r="K2329" s="59">
        <v>1800000293</v>
      </c>
      <c r="L2329" s="84">
        <v>2000000</v>
      </c>
      <c r="M2329" s="59" t="s">
        <v>4876</v>
      </c>
      <c r="N2329" s="60">
        <v>46150</v>
      </c>
      <c r="O2329" s="59">
        <v>1800000293</v>
      </c>
    </row>
    <row r="2330" spans="2:15">
      <c r="B2330" s="59">
        <v>100376</v>
      </c>
      <c r="C2330" s="59" t="s">
        <v>4877</v>
      </c>
      <c r="D2330" s="63">
        <v>1400050971</v>
      </c>
      <c r="E2330" s="63">
        <v>11121161</v>
      </c>
      <c r="F2330" s="59" t="s">
        <v>4878</v>
      </c>
      <c r="G2330" s="60">
        <v>46167</v>
      </c>
      <c r="H2330" s="60">
        <v>46150</v>
      </c>
      <c r="I2330" s="59">
        <v>-8</v>
      </c>
      <c r="J2330" s="59" t="s">
        <v>18</v>
      </c>
      <c r="K2330" s="59">
        <v>1800000296</v>
      </c>
      <c r="L2330" s="84">
        <v>2000000</v>
      </c>
      <c r="M2330" s="59" t="s">
        <v>4876</v>
      </c>
      <c r="N2330" s="60">
        <v>46150</v>
      </c>
      <c r="O2330" s="59">
        <v>1800000296</v>
      </c>
    </row>
    <row r="2331" spans="2:15">
      <c r="B2331" s="59">
        <v>100621</v>
      </c>
      <c r="C2331" s="59" t="s">
        <v>1062</v>
      </c>
      <c r="D2331" s="63">
        <v>1400051308</v>
      </c>
      <c r="E2331" s="63">
        <v>11125421</v>
      </c>
      <c r="F2331" s="59" t="s">
        <v>2090</v>
      </c>
      <c r="G2331" s="60">
        <v>46168</v>
      </c>
      <c r="H2331" s="60">
        <v>46172</v>
      </c>
      <c r="I2331" s="59">
        <v>-4</v>
      </c>
      <c r="J2331" s="59" t="s">
        <v>18</v>
      </c>
      <c r="K2331" s="59">
        <v>1800000283</v>
      </c>
      <c r="L2331" s="84">
        <v>23887677</v>
      </c>
      <c r="M2331" s="59" t="s">
        <v>3566</v>
      </c>
      <c r="N2331" s="60">
        <v>46142</v>
      </c>
      <c r="O2331" s="59">
        <v>1800000283</v>
      </c>
    </row>
    <row r="2332" spans="2:15">
      <c r="B2332" s="59">
        <v>100622</v>
      </c>
      <c r="C2332" s="59" t="s">
        <v>240</v>
      </c>
      <c r="D2332" s="63">
        <v>1400047619</v>
      </c>
      <c r="E2332" s="63">
        <v>11125421</v>
      </c>
      <c r="F2332" s="59" t="s">
        <v>2090</v>
      </c>
      <c r="G2332" s="60">
        <v>46154</v>
      </c>
      <c r="H2332" s="60">
        <v>46083</v>
      </c>
      <c r="I2332" s="59">
        <v>71</v>
      </c>
      <c r="J2332" s="59" t="s">
        <v>18</v>
      </c>
      <c r="K2332" s="59">
        <v>1800000050</v>
      </c>
      <c r="L2332" s="84">
        <v>4776816</v>
      </c>
      <c r="M2332" s="59" t="s">
        <v>2099</v>
      </c>
      <c r="N2332" s="60">
        <v>46053</v>
      </c>
      <c r="O2332" s="59">
        <v>1800000050</v>
      </c>
    </row>
    <row r="2333" spans="2:15">
      <c r="B2333" s="59">
        <v>100622</v>
      </c>
      <c r="C2333" s="59" t="s">
        <v>240</v>
      </c>
      <c r="D2333" s="63">
        <v>1400047620</v>
      </c>
      <c r="E2333" s="63">
        <v>11125421</v>
      </c>
      <c r="F2333" s="59" t="s">
        <v>2090</v>
      </c>
      <c r="G2333" s="60">
        <v>46154</v>
      </c>
      <c r="H2333" s="60">
        <v>46083</v>
      </c>
      <c r="I2333" s="59">
        <v>71</v>
      </c>
      <c r="J2333" s="59" t="s">
        <v>18</v>
      </c>
      <c r="K2333" s="59">
        <v>1800000051</v>
      </c>
      <c r="L2333" s="84">
        <v>22208750</v>
      </c>
      <c r="M2333" s="59" t="s">
        <v>2094</v>
      </c>
      <c r="N2333" s="60">
        <v>46053</v>
      </c>
      <c r="O2333" s="59">
        <v>1800000051</v>
      </c>
    </row>
    <row r="2334" spans="2:15">
      <c r="B2334" s="59">
        <v>100712</v>
      </c>
      <c r="C2334" s="59" t="s">
        <v>613</v>
      </c>
      <c r="D2334" s="63">
        <v>1400049685</v>
      </c>
      <c r="E2334" s="63">
        <v>11121161</v>
      </c>
      <c r="F2334" s="59" t="s">
        <v>4879</v>
      </c>
      <c r="G2334" s="60">
        <v>46162</v>
      </c>
      <c r="H2334" s="60">
        <v>46172</v>
      </c>
      <c r="I2334" s="59">
        <v>-10</v>
      </c>
      <c r="J2334" s="59" t="s">
        <v>18</v>
      </c>
      <c r="K2334" s="59">
        <v>1800000247</v>
      </c>
      <c r="L2334" s="84">
        <v>3122196</v>
      </c>
      <c r="M2334" s="59" t="s">
        <v>3661</v>
      </c>
      <c r="N2334" s="60">
        <v>46142</v>
      </c>
      <c r="O2334" s="59">
        <v>1800000247</v>
      </c>
    </row>
    <row r="2335" spans="2:15">
      <c r="B2335" s="59">
        <v>100733</v>
      </c>
      <c r="C2335" s="59" t="s">
        <v>438</v>
      </c>
      <c r="D2335" s="63">
        <v>1400050954</v>
      </c>
      <c r="E2335" s="63">
        <v>11125421</v>
      </c>
      <c r="F2335" s="59" t="s">
        <v>2090</v>
      </c>
      <c r="G2335" s="60">
        <v>46167</v>
      </c>
      <c r="H2335" s="60">
        <v>46172</v>
      </c>
      <c r="I2335" s="59">
        <v>-5</v>
      </c>
      <c r="J2335" s="59" t="s">
        <v>18</v>
      </c>
      <c r="K2335" s="59">
        <v>1800000258</v>
      </c>
      <c r="L2335" s="84">
        <v>21501340</v>
      </c>
      <c r="M2335" s="59" t="s">
        <v>2198</v>
      </c>
      <c r="N2335" s="60">
        <v>46142</v>
      </c>
      <c r="O2335" s="59">
        <v>1800000258</v>
      </c>
    </row>
    <row r="2336" spans="2:15">
      <c r="B2336" s="59">
        <v>100733</v>
      </c>
      <c r="C2336" s="59" t="s">
        <v>438</v>
      </c>
      <c r="D2336" s="63">
        <v>1400050955</v>
      </c>
      <c r="E2336" s="63">
        <v>11125421</v>
      </c>
      <c r="F2336" s="59" t="s">
        <v>2090</v>
      </c>
      <c r="G2336" s="60">
        <v>46167</v>
      </c>
      <c r="H2336" s="60">
        <v>46172</v>
      </c>
      <c r="I2336" s="59">
        <v>-5</v>
      </c>
      <c r="J2336" s="59" t="s">
        <v>18</v>
      </c>
      <c r="K2336" s="59">
        <v>1800000257</v>
      </c>
      <c r="L2336" s="84">
        <v>24775700</v>
      </c>
      <c r="M2336" s="59" t="s">
        <v>2202</v>
      </c>
      <c r="N2336" s="60">
        <v>46142</v>
      </c>
      <c r="O2336" s="59">
        <v>1800000257</v>
      </c>
    </row>
    <row r="2337" spans="2:15">
      <c r="B2337" s="59">
        <v>100733</v>
      </c>
      <c r="C2337" s="59" t="s">
        <v>438</v>
      </c>
      <c r="D2337" s="63">
        <v>1400050956</v>
      </c>
      <c r="E2337" s="63">
        <v>11125421</v>
      </c>
      <c r="F2337" s="59" t="s">
        <v>2090</v>
      </c>
      <c r="G2337" s="60">
        <v>46167</v>
      </c>
      <c r="H2337" s="60">
        <v>46172</v>
      </c>
      <c r="I2337" s="59">
        <v>-5</v>
      </c>
      <c r="J2337" s="59" t="s">
        <v>18</v>
      </c>
      <c r="K2337" s="59">
        <v>1800000256</v>
      </c>
      <c r="L2337" s="84">
        <v>113364251</v>
      </c>
      <c r="M2337" s="59" t="s">
        <v>4880</v>
      </c>
      <c r="N2337" s="60">
        <v>46142</v>
      </c>
      <c r="O2337" s="59">
        <v>1800000256</v>
      </c>
    </row>
    <row r="2338" spans="2:15">
      <c r="B2338" s="59">
        <v>101082</v>
      </c>
      <c r="C2338" s="59" t="s">
        <v>61</v>
      </c>
      <c r="D2338" s="63">
        <v>1400049458</v>
      </c>
      <c r="E2338" s="63">
        <v>11123101</v>
      </c>
      <c r="F2338" s="59" t="s">
        <v>61</v>
      </c>
      <c r="G2338" s="60">
        <v>46161</v>
      </c>
      <c r="H2338" s="60">
        <v>46021</v>
      </c>
      <c r="I2338" s="59">
        <v>134</v>
      </c>
      <c r="J2338" s="59" t="s">
        <v>18</v>
      </c>
      <c r="K2338" s="59">
        <v>1800000778</v>
      </c>
      <c r="L2338" s="84">
        <v>269968257</v>
      </c>
      <c r="M2338" s="59" t="s">
        <v>4699</v>
      </c>
      <c r="N2338" s="60">
        <v>45991</v>
      </c>
      <c r="O2338" s="59">
        <v>1800000778</v>
      </c>
    </row>
    <row r="2339" spans="2:15">
      <c r="B2339" s="59">
        <v>101082</v>
      </c>
      <c r="C2339" s="59" t="s">
        <v>61</v>
      </c>
      <c r="D2339" s="63">
        <v>1400049458</v>
      </c>
      <c r="E2339" s="63">
        <v>11123101</v>
      </c>
      <c r="F2339" s="59" t="s">
        <v>61</v>
      </c>
      <c r="G2339" s="60">
        <v>46161</v>
      </c>
      <c r="H2339" s="60">
        <v>45991</v>
      </c>
      <c r="I2339" s="59">
        <v>164</v>
      </c>
      <c r="J2339" s="59" t="s">
        <v>18</v>
      </c>
      <c r="K2339" s="59">
        <v>1800000735</v>
      </c>
      <c r="L2339" s="84">
        <v>65373840</v>
      </c>
      <c r="M2339" s="59" t="s">
        <v>4698</v>
      </c>
      <c r="N2339" s="60">
        <v>45961</v>
      </c>
      <c r="O2339" s="59">
        <v>1800000735</v>
      </c>
    </row>
    <row r="2340" spans="2:15">
      <c r="B2340" s="59">
        <v>101082</v>
      </c>
      <c r="C2340" s="59" t="s">
        <v>61</v>
      </c>
      <c r="D2340" s="63">
        <v>1400049458</v>
      </c>
      <c r="E2340" s="63">
        <v>11123101</v>
      </c>
      <c r="F2340" s="59" t="s">
        <v>61</v>
      </c>
      <c r="G2340" s="60">
        <v>46161</v>
      </c>
      <c r="H2340" s="60">
        <v>46021</v>
      </c>
      <c r="I2340" s="59">
        <v>134</v>
      </c>
      <c r="J2340" s="59" t="s">
        <v>18</v>
      </c>
      <c r="K2340" s="59">
        <v>1800000785</v>
      </c>
      <c r="L2340" s="84">
        <v>63882720</v>
      </c>
      <c r="M2340" s="59" t="s">
        <v>2713</v>
      </c>
      <c r="N2340" s="60">
        <v>45991</v>
      </c>
      <c r="O2340" s="59">
        <v>1800000785</v>
      </c>
    </row>
    <row r="2341" spans="2:15">
      <c r="B2341" s="59">
        <v>101082</v>
      </c>
      <c r="C2341" s="59" t="s">
        <v>61</v>
      </c>
      <c r="D2341" s="63">
        <v>1400049458</v>
      </c>
      <c r="E2341" s="63">
        <v>11123101</v>
      </c>
      <c r="F2341" s="59" t="s">
        <v>61</v>
      </c>
      <c r="G2341" s="60">
        <v>46161</v>
      </c>
      <c r="H2341" s="60">
        <v>46052</v>
      </c>
      <c r="I2341" s="59">
        <v>103</v>
      </c>
      <c r="J2341" s="59" t="s">
        <v>18</v>
      </c>
      <c r="K2341" s="59">
        <v>1800000857</v>
      </c>
      <c r="L2341" s="84">
        <v>61354356</v>
      </c>
      <c r="M2341" s="59" t="s">
        <v>2692</v>
      </c>
      <c r="N2341" s="60">
        <v>46022</v>
      </c>
      <c r="O2341" s="59">
        <v>1800000857</v>
      </c>
    </row>
    <row r="2342" spans="2:15">
      <c r="B2342" s="59">
        <v>101082</v>
      </c>
      <c r="C2342" s="59" t="s">
        <v>61</v>
      </c>
      <c r="D2342" s="63">
        <v>1400049458</v>
      </c>
      <c r="E2342" s="63">
        <v>11123101</v>
      </c>
      <c r="F2342" s="59" t="s">
        <v>61</v>
      </c>
      <c r="G2342" s="60">
        <v>46161</v>
      </c>
      <c r="H2342" s="60">
        <v>45991</v>
      </c>
      <c r="I2342" s="59">
        <v>164</v>
      </c>
      <c r="J2342" s="59" t="s">
        <v>18</v>
      </c>
      <c r="K2342" s="59">
        <v>1800000734</v>
      </c>
      <c r="L2342" s="84">
        <v>57061500</v>
      </c>
      <c r="M2342" s="59" t="s">
        <v>2344</v>
      </c>
      <c r="N2342" s="60">
        <v>45961</v>
      </c>
      <c r="O2342" s="59">
        <v>1800000734</v>
      </c>
    </row>
    <row r="2343" spans="2:15">
      <c r="B2343" s="59">
        <v>101082</v>
      </c>
      <c r="C2343" s="59" t="s">
        <v>61</v>
      </c>
      <c r="D2343" s="63">
        <v>1400049458</v>
      </c>
      <c r="E2343" s="63">
        <v>11123101</v>
      </c>
      <c r="F2343" s="59" t="s">
        <v>61</v>
      </c>
      <c r="G2343" s="60">
        <v>46161</v>
      </c>
      <c r="H2343" s="60">
        <v>46021</v>
      </c>
      <c r="I2343" s="59">
        <v>134</v>
      </c>
      <c r="J2343" s="59" t="s">
        <v>18</v>
      </c>
      <c r="K2343" s="59">
        <v>1800000784</v>
      </c>
      <c r="L2343" s="84">
        <v>56805350</v>
      </c>
      <c r="M2343" s="59" t="s">
        <v>2344</v>
      </c>
      <c r="N2343" s="60">
        <v>45991</v>
      </c>
      <c r="O2343" s="59">
        <v>1800000784</v>
      </c>
    </row>
    <row r="2344" spans="2:15">
      <c r="B2344" s="59">
        <v>101082</v>
      </c>
      <c r="C2344" s="59" t="s">
        <v>61</v>
      </c>
      <c r="D2344" s="63">
        <v>1400049458</v>
      </c>
      <c r="E2344" s="63">
        <v>11123101</v>
      </c>
      <c r="F2344" s="59" t="s">
        <v>61</v>
      </c>
      <c r="G2344" s="60">
        <v>46161</v>
      </c>
      <c r="H2344" s="60">
        <v>46021</v>
      </c>
      <c r="I2344" s="59">
        <v>134</v>
      </c>
      <c r="J2344" s="59" t="s">
        <v>18</v>
      </c>
      <c r="K2344" s="59">
        <v>1800000779</v>
      </c>
      <c r="L2344" s="84">
        <v>54728464</v>
      </c>
      <c r="M2344" s="59" t="s">
        <v>2692</v>
      </c>
      <c r="N2344" s="60">
        <v>45991</v>
      </c>
      <c r="O2344" s="59">
        <v>1800000779</v>
      </c>
    </row>
    <row r="2345" spans="2:15">
      <c r="B2345" s="59">
        <v>101082</v>
      </c>
      <c r="C2345" s="59" t="s">
        <v>61</v>
      </c>
      <c r="D2345" s="63">
        <v>1400049458</v>
      </c>
      <c r="E2345" s="63">
        <v>11123101</v>
      </c>
      <c r="F2345" s="59" t="s">
        <v>61</v>
      </c>
      <c r="G2345" s="60">
        <v>46161</v>
      </c>
      <c r="H2345" s="60">
        <v>46052</v>
      </c>
      <c r="I2345" s="59">
        <v>103</v>
      </c>
      <c r="J2345" s="59" t="s">
        <v>18</v>
      </c>
      <c r="K2345" s="59">
        <v>1800000864</v>
      </c>
      <c r="L2345" s="84">
        <v>47794320</v>
      </c>
      <c r="M2345" s="59" t="s">
        <v>2713</v>
      </c>
      <c r="N2345" s="60">
        <v>46022</v>
      </c>
      <c r="O2345" s="59">
        <v>1800000864</v>
      </c>
    </row>
    <row r="2346" spans="2:15">
      <c r="B2346" s="59">
        <v>101082</v>
      </c>
      <c r="C2346" s="59" t="s">
        <v>61</v>
      </c>
      <c r="D2346" s="63">
        <v>1400049458</v>
      </c>
      <c r="E2346" s="63">
        <v>11123101</v>
      </c>
      <c r="F2346" s="59" t="s">
        <v>61</v>
      </c>
      <c r="G2346" s="60">
        <v>46161</v>
      </c>
      <c r="H2346" s="60">
        <v>45991</v>
      </c>
      <c r="I2346" s="59">
        <v>164</v>
      </c>
      <c r="J2346" s="59" t="s">
        <v>18</v>
      </c>
      <c r="K2346" s="59">
        <v>1800000733</v>
      </c>
      <c r="L2346" s="84">
        <v>42854658</v>
      </c>
      <c r="M2346" s="59" t="s">
        <v>65</v>
      </c>
      <c r="N2346" s="60">
        <v>45961</v>
      </c>
      <c r="O2346" s="59">
        <v>1800000733</v>
      </c>
    </row>
    <row r="2347" spans="2:15">
      <c r="B2347" s="59">
        <v>101082</v>
      </c>
      <c r="C2347" s="59" t="s">
        <v>61</v>
      </c>
      <c r="D2347" s="63">
        <v>1400049458</v>
      </c>
      <c r="E2347" s="63">
        <v>11123101</v>
      </c>
      <c r="F2347" s="59" t="s">
        <v>61</v>
      </c>
      <c r="G2347" s="60">
        <v>46161</v>
      </c>
      <c r="H2347" s="60">
        <v>46021</v>
      </c>
      <c r="I2347" s="59">
        <v>134</v>
      </c>
      <c r="J2347" s="59" t="s">
        <v>18</v>
      </c>
      <c r="K2347" s="59">
        <v>1800000781</v>
      </c>
      <c r="L2347" s="84">
        <v>40914240</v>
      </c>
      <c r="M2347" s="59" t="s">
        <v>2706</v>
      </c>
      <c r="N2347" s="60">
        <v>45991</v>
      </c>
      <c r="O2347" s="59">
        <v>1800000781</v>
      </c>
    </row>
    <row r="2348" spans="2:15">
      <c r="B2348" s="59">
        <v>101082</v>
      </c>
      <c r="C2348" s="59" t="s">
        <v>61</v>
      </c>
      <c r="D2348" s="63">
        <v>1400049458</v>
      </c>
      <c r="E2348" s="63">
        <v>11123101</v>
      </c>
      <c r="F2348" s="59" t="s">
        <v>61</v>
      </c>
      <c r="G2348" s="60">
        <v>46161</v>
      </c>
      <c r="H2348" s="60">
        <v>45991</v>
      </c>
      <c r="I2348" s="59">
        <v>164</v>
      </c>
      <c r="J2348" s="59" t="s">
        <v>18</v>
      </c>
      <c r="K2348" s="59">
        <v>1800000731</v>
      </c>
      <c r="L2348" s="84">
        <v>40617760</v>
      </c>
      <c r="M2348" s="59" t="s">
        <v>2706</v>
      </c>
      <c r="N2348" s="60">
        <v>45961</v>
      </c>
      <c r="O2348" s="59">
        <v>1800000731</v>
      </c>
    </row>
    <row r="2349" spans="2:15">
      <c r="B2349" s="59">
        <v>101082</v>
      </c>
      <c r="C2349" s="59" t="s">
        <v>61</v>
      </c>
      <c r="D2349" s="63">
        <v>1400049458</v>
      </c>
      <c r="E2349" s="63">
        <v>11123101</v>
      </c>
      <c r="F2349" s="59" t="s">
        <v>61</v>
      </c>
      <c r="G2349" s="60">
        <v>46161</v>
      </c>
      <c r="H2349" s="60">
        <v>46021</v>
      </c>
      <c r="I2349" s="59">
        <v>134</v>
      </c>
      <c r="J2349" s="59" t="s">
        <v>18</v>
      </c>
      <c r="K2349" s="59">
        <v>1800000780</v>
      </c>
      <c r="L2349" s="84">
        <v>36035400</v>
      </c>
      <c r="M2349" s="59" t="s">
        <v>2693</v>
      </c>
      <c r="N2349" s="60">
        <v>45991</v>
      </c>
      <c r="O2349" s="59">
        <v>1800000780</v>
      </c>
    </row>
    <row r="2350" spans="2:15">
      <c r="B2350" s="59">
        <v>101082</v>
      </c>
      <c r="C2350" s="59" t="s">
        <v>61</v>
      </c>
      <c r="D2350" s="63">
        <v>1400049458</v>
      </c>
      <c r="E2350" s="63">
        <v>11123101</v>
      </c>
      <c r="F2350" s="59" t="s">
        <v>61</v>
      </c>
      <c r="G2350" s="60">
        <v>46161</v>
      </c>
      <c r="H2350" s="60">
        <v>46052</v>
      </c>
      <c r="I2350" s="59">
        <v>103</v>
      </c>
      <c r="J2350" s="59" t="s">
        <v>18</v>
      </c>
      <c r="K2350" s="59">
        <v>1800000858</v>
      </c>
      <c r="L2350" s="84">
        <v>35054400</v>
      </c>
      <c r="M2350" s="59" t="s">
        <v>2693</v>
      </c>
      <c r="N2350" s="60">
        <v>46022</v>
      </c>
      <c r="O2350" s="59">
        <v>1800000858</v>
      </c>
    </row>
    <row r="2351" spans="2:15">
      <c r="B2351" s="59">
        <v>101082</v>
      </c>
      <c r="C2351" s="59" t="s">
        <v>61</v>
      </c>
      <c r="D2351" s="63">
        <v>1400049458</v>
      </c>
      <c r="E2351" s="63">
        <v>11123101</v>
      </c>
      <c r="F2351" s="59" t="s">
        <v>61</v>
      </c>
      <c r="G2351" s="60">
        <v>46161</v>
      </c>
      <c r="H2351" s="60">
        <v>46052</v>
      </c>
      <c r="I2351" s="59">
        <v>103</v>
      </c>
      <c r="J2351" s="59" t="s">
        <v>18</v>
      </c>
      <c r="K2351" s="59">
        <v>1800000863</v>
      </c>
      <c r="L2351" s="84">
        <v>29190200</v>
      </c>
      <c r="M2351" s="59" t="s">
        <v>2344</v>
      </c>
      <c r="N2351" s="60">
        <v>46022</v>
      </c>
      <c r="O2351" s="59">
        <v>1800000863</v>
      </c>
    </row>
    <row r="2352" spans="2:15">
      <c r="B2352" s="59">
        <v>101082</v>
      </c>
      <c r="C2352" s="59" t="s">
        <v>61</v>
      </c>
      <c r="D2352" s="63">
        <v>1400049458</v>
      </c>
      <c r="E2352" s="63">
        <v>11123101</v>
      </c>
      <c r="F2352" s="59" t="s">
        <v>61</v>
      </c>
      <c r="G2352" s="60">
        <v>46161</v>
      </c>
      <c r="H2352" s="60">
        <v>46021</v>
      </c>
      <c r="I2352" s="59">
        <v>134</v>
      </c>
      <c r="J2352" s="59" t="s">
        <v>18</v>
      </c>
      <c r="K2352" s="59">
        <v>1800000782</v>
      </c>
      <c r="L2352" s="84">
        <v>15248664</v>
      </c>
      <c r="M2352" s="59" t="s">
        <v>2334</v>
      </c>
      <c r="N2352" s="60">
        <v>45991</v>
      </c>
      <c r="O2352" s="59">
        <v>1800000782</v>
      </c>
    </row>
    <row r="2353" spans="2:15">
      <c r="B2353" s="59">
        <v>101082</v>
      </c>
      <c r="C2353" s="59" t="s">
        <v>61</v>
      </c>
      <c r="D2353" s="63">
        <v>1400049458</v>
      </c>
      <c r="E2353" s="63">
        <v>11123101</v>
      </c>
      <c r="F2353" s="59" t="s">
        <v>61</v>
      </c>
      <c r="G2353" s="60">
        <v>46161</v>
      </c>
      <c r="H2353" s="60">
        <v>46052</v>
      </c>
      <c r="I2353" s="59">
        <v>103</v>
      </c>
      <c r="J2353" s="59" t="s">
        <v>18</v>
      </c>
      <c r="K2353" s="59">
        <v>1800000860</v>
      </c>
      <c r="L2353" s="84">
        <v>9730212</v>
      </c>
      <c r="M2353" s="59" t="s">
        <v>2334</v>
      </c>
      <c r="N2353" s="60">
        <v>46022</v>
      </c>
      <c r="O2353" s="59">
        <v>1800000860</v>
      </c>
    </row>
    <row r="2354" spans="2:15">
      <c r="B2354" s="59">
        <v>101082</v>
      </c>
      <c r="C2354" s="59" t="s">
        <v>61</v>
      </c>
      <c r="D2354" s="63">
        <v>1400049458</v>
      </c>
      <c r="E2354" s="63">
        <v>11123101</v>
      </c>
      <c r="F2354" s="59" t="s">
        <v>61</v>
      </c>
      <c r="G2354" s="60">
        <v>46161</v>
      </c>
      <c r="H2354" s="60">
        <v>46021</v>
      </c>
      <c r="I2354" s="59">
        <v>134</v>
      </c>
      <c r="J2354" s="59" t="s">
        <v>18</v>
      </c>
      <c r="K2354" s="59">
        <v>1800000783</v>
      </c>
      <c r="L2354" s="84">
        <v>8709536</v>
      </c>
      <c r="M2354" s="59" t="s">
        <v>65</v>
      </c>
      <c r="N2354" s="60">
        <v>45991</v>
      </c>
      <c r="O2354" s="59">
        <v>1800000783</v>
      </c>
    </row>
    <row r="2355" spans="2:15">
      <c r="B2355" s="59">
        <v>101082</v>
      </c>
      <c r="C2355" s="59" t="s">
        <v>61</v>
      </c>
      <c r="D2355" s="63">
        <v>1400049458</v>
      </c>
      <c r="E2355" s="63">
        <v>11123101</v>
      </c>
      <c r="F2355" s="59" t="s">
        <v>61</v>
      </c>
      <c r="G2355" s="60">
        <v>46161</v>
      </c>
      <c r="H2355" s="60">
        <v>46052</v>
      </c>
      <c r="I2355" s="59">
        <v>103</v>
      </c>
      <c r="J2355" s="59" t="s">
        <v>18</v>
      </c>
      <c r="K2355" s="59">
        <v>1800000861</v>
      </c>
      <c r="L2355" s="84">
        <v>6093100</v>
      </c>
      <c r="M2355" s="59" t="s">
        <v>1965</v>
      </c>
      <c r="N2355" s="60">
        <v>46022</v>
      </c>
      <c r="O2355" s="59">
        <v>1800000861</v>
      </c>
    </row>
    <row r="2356" spans="2:15">
      <c r="B2356" s="59">
        <v>101082</v>
      </c>
      <c r="C2356" s="59" t="s">
        <v>61</v>
      </c>
      <c r="D2356" s="63">
        <v>1400049458</v>
      </c>
      <c r="E2356" s="63">
        <v>11123101</v>
      </c>
      <c r="F2356" s="59" t="s">
        <v>61</v>
      </c>
      <c r="G2356" s="60">
        <v>46161</v>
      </c>
      <c r="H2356" s="60">
        <v>45991</v>
      </c>
      <c r="I2356" s="59">
        <v>164</v>
      </c>
      <c r="J2356" s="59" t="s">
        <v>18</v>
      </c>
      <c r="K2356" s="59">
        <v>1800000730</v>
      </c>
      <c r="L2356" s="84">
        <v>37479650</v>
      </c>
      <c r="M2356" s="59" t="s">
        <v>2691</v>
      </c>
      <c r="N2356" s="60">
        <v>45961</v>
      </c>
      <c r="O2356" s="59">
        <v>1800000730</v>
      </c>
    </row>
    <row r="2357" spans="2:15">
      <c r="B2357" s="59">
        <v>101083</v>
      </c>
      <c r="C2357" s="59" t="s">
        <v>14</v>
      </c>
      <c r="D2357" s="63">
        <v>1400049392</v>
      </c>
      <c r="E2357" s="63">
        <v>11125421</v>
      </c>
      <c r="F2357" s="59" t="s">
        <v>2090</v>
      </c>
      <c r="G2357" s="60">
        <v>46161</v>
      </c>
      <c r="H2357" s="60">
        <v>46172</v>
      </c>
      <c r="I2357" s="59">
        <v>-11</v>
      </c>
      <c r="J2357" s="59" t="s">
        <v>18</v>
      </c>
      <c r="K2357" s="59">
        <v>1800000248</v>
      </c>
      <c r="L2357" s="84">
        <v>39744234</v>
      </c>
      <c r="M2357" s="59" t="s">
        <v>3238</v>
      </c>
      <c r="N2357" s="60">
        <v>46142</v>
      </c>
      <c r="O2357" s="59">
        <v>1800000248</v>
      </c>
    </row>
    <row r="2358" spans="2:15">
      <c r="B2358" s="59">
        <v>101118</v>
      </c>
      <c r="C2358" s="59" t="s">
        <v>652</v>
      </c>
      <c r="D2358" s="63">
        <v>1400051217</v>
      </c>
      <c r="E2358" s="63">
        <v>11125421</v>
      </c>
      <c r="F2358" s="59" t="s">
        <v>2090</v>
      </c>
      <c r="G2358" s="60">
        <v>46168</v>
      </c>
      <c r="H2358" s="60">
        <v>46172</v>
      </c>
      <c r="I2358" s="59">
        <v>-4</v>
      </c>
      <c r="J2358" s="59" t="s">
        <v>18</v>
      </c>
      <c r="K2358" s="59">
        <v>1800000281</v>
      </c>
      <c r="L2358" s="84">
        <v>48278934</v>
      </c>
      <c r="M2358" s="59" t="s">
        <v>4695</v>
      </c>
      <c r="N2358" s="60">
        <v>46142</v>
      </c>
      <c r="O2358" s="59">
        <v>1800000281</v>
      </c>
    </row>
    <row r="2359" spans="2:15">
      <c r="B2359" s="59">
        <v>101329</v>
      </c>
      <c r="C2359" s="59" t="s">
        <v>4635</v>
      </c>
      <c r="D2359" s="63">
        <v>1400045883</v>
      </c>
      <c r="E2359" s="63">
        <v>11121161</v>
      </c>
      <c r="F2359" s="59" t="s">
        <v>4881</v>
      </c>
      <c r="G2359" s="60">
        <v>46147</v>
      </c>
      <c r="H2359" s="60">
        <v>46112</v>
      </c>
      <c r="I2359" s="59">
        <v>30</v>
      </c>
      <c r="J2359" s="59" t="s">
        <v>18</v>
      </c>
      <c r="K2359" s="59">
        <v>1400034908</v>
      </c>
      <c r="L2359" s="84">
        <v>1000000</v>
      </c>
      <c r="M2359" s="59" t="s">
        <v>4882</v>
      </c>
      <c r="N2359" s="60">
        <v>46112</v>
      </c>
      <c r="O2359" s="59">
        <v>1800000209</v>
      </c>
    </row>
    <row r="2360" spans="2:15">
      <c r="B2360" s="59">
        <v>101330</v>
      </c>
      <c r="C2360" s="59" t="s">
        <v>212</v>
      </c>
      <c r="D2360" s="63">
        <v>1400049318</v>
      </c>
      <c r="E2360" s="63">
        <v>11123101</v>
      </c>
      <c r="F2360" s="59" t="s">
        <v>4883</v>
      </c>
      <c r="G2360" s="60">
        <v>46161</v>
      </c>
      <c r="H2360" s="60">
        <v>46083</v>
      </c>
      <c r="I2360" s="59">
        <v>78</v>
      </c>
      <c r="J2360" s="59" t="s">
        <v>18</v>
      </c>
      <c r="K2360" s="59">
        <v>1800000021</v>
      </c>
      <c r="L2360" s="84">
        <v>109466302</v>
      </c>
      <c r="M2360" s="59" t="s">
        <v>3522</v>
      </c>
      <c r="N2360" s="60">
        <v>46053</v>
      </c>
      <c r="O2360" s="59">
        <v>1800000021</v>
      </c>
    </row>
    <row r="2361" spans="2:15">
      <c r="B2361" s="59">
        <v>101330</v>
      </c>
      <c r="C2361" s="59" t="s">
        <v>212</v>
      </c>
      <c r="D2361" s="63">
        <v>1400049319</v>
      </c>
      <c r="E2361" s="63">
        <v>11123101</v>
      </c>
      <c r="F2361" s="59" t="s">
        <v>4884</v>
      </c>
      <c r="G2361" s="60">
        <v>46161</v>
      </c>
      <c r="H2361" s="60">
        <v>46083</v>
      </c>
      <c r="I2361" s="59">
        <v>78</v>
      </c>
      <c r="J2361" s="59" t="s">
        <v>18</v>
      </c>
      <c r="K2361" s="59">
        <v>1800000022</v>
      </c>
      <c r="L2361" s="84">
        <v>33118560</v>
      </c>
      <c r="M2361" s="59" t="s">
        <v>2439</v>
      </c>
      <c r="N2361" s="60">
        <v>46053</v>
      </c>
      <c r="O2361" s="59">
        <v>1800000022</v>
      </c>
    </row>
    <row r="2362" spans="2:15">
      <c r="B2362" s="59">
        <v>101330</v>
      </c>
      <c r="C2362" s="59" t="s">
        <v>212</v>
      </c>
      <c r="D2362" s="63">
        <v>1400049320</v>
      </c>
      <c r="E2362" s="63">
        <v>11123101</v>
      </c>
      <c r="F2362" s="59" t="s">
        <v>4885</v>
      </c>
      <c r="G2362" s="60">
        <v>46161</v>
      </c>
      <c r="H2362" s="60">
        <v>46083</v>
      </c>
      <c r="I2362" s="59">
        <v>78</v>
      </c>
      <c r="J2362" s="59" t="s">
        <v>18</v>
      </c>
      <c r="K2362" s="59">
        <v>1800000023</v>
      </c>
      <c r="L2362" s="84">
        <v>91306248</v>
      </c>
      <c r="M2362" s="59" t="s">
        <v>817</v>
      </c>
      <c r="N2362" s="60">
        <v>46053</v>
      </c>
      <c r="O2362" s="59">
        <v>1800000023</v>
      </c>
    </row>
    <row r="2363" spans="2:15">
      <c r="B2363" s="59">
        <v>101330</v>
      </c>
      <c r="C2363" s="59" t="s">
        <v>212</v>
      </c>
      <c r="D2363" s="63">
        <v>1400049321</v>
      </c>
      <c r="E2363" s="63">
        <v>11123101</v>
      </c>
      <c r="F2363" s="59" t="s">
        <v>4886</v>
      </c>
      <c r="G2363" s="60">
        <v>46161</v>
      </c>
      <c r="H2363" s="60">
        <v>46111</v>
      </c>
      <c r="I2363" s="59">
        <v>50</v>
      </c>
      <c r="J2363" s="59" t="s">
        <v>18</v>
      </c>
      <c r="K2363" s="59">
        <v>1800000092</v>
      </c>
      <c r="L2363" s="84">
        <v>95912806</v>
      </c>
      <c r="M2363" s="59" t="s">
        <v>3522</v>
      </c>
      <c r="N2363" s="60">
        <v>46081</v>
      </c>
      <c r="O2363" s="59">
        <v>1800000092</v>
      </c>
    </row>
    <row r="2364" spans="2:15">
      <c r="B2364" s="59">
        <v>101330</v>
      </c>
      <c r="C2364" s="59" t="s">
        <v>212</v>
      </c>
      <c r="D2364" s="63">
        <v>1400049322</v>
      </c>
      <c r="E2364" s="63">
        <v>11123101</v>
      </c>
      <c r="F2364" s="59" t="s">
        <v>4887</v>
      </c>
      <c r="G2364" s="60">
        <v>46161</v>
      </c>
      <c r="H2364" s="60">
        <v>46111</v>
      </c>
      <c r="I2364" s="59">
        <v>50</v>
      </c>
      <c r="J2364" s="59" t="s">
        <v>18</v>
      </c>
      <c r="K2364" s="59">
        <v>1800000093</v>
      </c>
      <c r="L2364" s="84">
        <v>59219700</v>
      </c>
      <c r="M2364" s="59" t="s">
        <v>2439</v>
      </c>
      <c r="N2364" s="60">
        <v>46081</v>
      </c>
      <c r="O2364" s="59">
        <v>1800000093</v>
      </c>
    </row>
    <row r="2365" spans="2:15">
      <c r="B2365" s="59">
        <v>101330</v>
      </c>
      <c r="C2365" s="59" t="s">
        <v>212</v>
      </c>
      <c r="D2365" s="63">
        <v>1400049323</v>
      </c>
      <c r="E2365" s="63">
        <v>11123101</v>
      </c>
      <c r="F2365" s="59" t="s">
        <v>4888</v>
      </c>
      <c r="G2365" s="60">
        <v>46161</v>
      </c>
      <c r="H2365" s="60">
        <v>46111</v>
      </c>
      <c r="I2365" s="59">
        <v>50</v>
      </c>
      <c r="J2365" s="59" t="s">
        <v>18</v>
      </c>
      <c r="K2365" s="59">
        <v>1800000094</v>
      </c>
      <c r="L2365" s="84">
        <v>31483342</v>
      </c>
      <c r="M2365" s="59" t="s">
        <v>817</v>
      </c>
      <c r="N2365" s="60">
        <v>46081</v>
      </c>
      <c r="O2365" s="59">
        <v>1800000094</v>
      </c>
    </row>
    <row r="2366" spans="2:15">
      <c r="B2366" s="59">
        <v>101330</v>
      </c>
      <c r="C2366" s="59" t="s">
        <v>212</v>
      </c>
      <c r="D2366" s="63">
        <v>1400049324</v>
      </c>
      <c r="E2366" s="63">
        <v>11123101</v>
      </c>
      <c r="F2366" s="59" t="s">
        <v>4889</v>
      </c>
      <c r="G2366" s="60">
        <v>46161</v>
      </c>
      <c r="H2366" s="60">
        <v>46142</v>
      </c>
      <c r="I2366" s="59">
        <v>19</v>
      </c>
      <c r="J2366" s="59" t="s">
        <v>18</v>
      </c>
      <c r="K2366" s="59">
        <v>1800000168</v>
      </c>
      <c r="L2366" s="84">
        <v>151901310</v>
      </c>
      <c r="M2366" s="59" t="s">
        <v>3522</v>
      </c>
      <c r="N2366" s="60">
        <v>46112</v>
      </c>
      <c r="O2366" s="59">
        <v>1800000168</v>
      </c>
    </row>
    <row r="2367" spans="2:15">
      <c r="B2367" s="59">
        <v>101330</v>
      </c>
      <c r="C2367" s="59" t="s">
        <v>212</v>
      </c>
      <c r="D2367" s="63">
        <v>1400049325</v>
      </c>
      <c r="E2367" s="63">
        <v>11123101</v>
      </c>
      <c r="F2367" s="59" t="s">
        <v>4890</v>
      </c>
      <c r="G2367" s="60">
        <v>46161</v>
      </c>
      <c r="H2367" s="60">
        <v>46142</v>
      </c>
      <c r="I2367" s="59">
        <v>19</v>
      </c>
      <c r="J2367" s="59" t="s">
        <v>18</v>
      </c>
      <c r="K2367" s="59">
        <v>1800000169</v>
      </c>
      <c r="L2367" s="84">
        <v>107602620</v>
      </c>
      <c r="M2367" s="59" t="s">
        <v>2439</v>
      </c>
      <c r="N2367" s="60">
        <v>46112</v>
      </c>
      <c r="O2367" s="59">
        <v>1800000169</v>
      </c>
    </row>
    <row r="2368" spans="2:15">
      <c r="B2368" s="59">
        <v>101330</v>
      </c>
      <c r="C2368" s="59" t="s">
        <v>212</v>
      </c>
      <c r="D2368" s="63">
        <v>1400049326</v>
      </c>
      <c r="E2368" s="63">
        <v>11123101</v>
      </c>
      <c r="F2368" s="59" t="s">
        <v>4891</v>
      </c>
      <c r="G2368" s="60">
        <v>46161</v>
      </c>
      <c r="H2368" s="60">
        <v>46142</v>
      </c>
      <c r="I2368" s="59">
        <v>19</v>
      </c>
      <c r="J2368" s="59" t="s">
        <v>18</v>
      </c>
      <c r="K2368" s="59">
        <v>1800000170</v>
      </c>
      <c r="L2368" s="84">
        <v>23716220</v>
      </c>
      <c r="M2368" s="59" t="s">
        <v>817</v>
      </c>
      <c r="N2368" s="60">
        <v>46112</v>
      </c>
      <c r="O2368" s="59">
        <v>1800000170</v>
      </c>
    </row>
    <row r="2369" spans="2:15">
      <c r="B2369" s="59">
        <v>101490</v>
      </c>
      <c r="C2369" s="59" t="s">
        <v>125</v>
      </c>
      <c r="D2369" s="63">
        <v>1400051253</v>
      </c>
      <c r="E2369" s="63">
        <v>11125421</v>
      </c>
      <c r="F2369" s="59" t="s">
        <v>2090</v>
      </c>
      <c r="G2369" s="60">
        <v>46168</v>
      </c>
      <c r="H2369" s="60">
        <v>46172</v>
      </c>
      <c r="I2369" s="59">
        <v>-4</v>
      </c>
      <c r="J2369" s="59" t="s">
        <v>18</v>
      </c>
      <c r="K2369" s="59">
        <v>1800000274</v>
      </c>
      <c r="L2369" s="84">
        <v>4386160</v>
      </c>
      <c r="M2369" s="59" t="s">
        <v>2225</v>
      </c>
      <c r="N2369" s="60">
        <v>46142</v>
      </c>
      <c r="O2369" s="59">
        <v>1800000274</v>
      </c>
    </row>
    <row r="2370" spans="2:15">
      <c r="B2370" s="59">
        <v>101490</v>
      </c>
      <c r="C2370" s="59" t="s">
        <v>125</v>
      </c>
      <c r="D2370" s="63">
        <v>1400051254</v>
      </c>
      <c r="E2370" s="63">
        <v>11125421</v>
      </c>
      <c r="F2370" s="59" t="s">
        <v>2090</v>
      </c>
      <c r="G2370" s="60">
        <v>46168</v>
      </c>
      <c r="H2370" s="60">
        <v>46172</v>
      </c>
      <c r="I2370" s="59">
        <v>-4</v>
      </c>
      <c r="J2370" s="59" t="s">
        <v>18</v>
      </c>
      <c r="K2370" s="59">
        <v>1800000272</v>
      </c>
      <c r="L2370" s="84">
        <v>7883970</v>
      </c>
      <c r="M2370" s="59" t="s">
        <v>2227</v>
      </c>
      <c r="N2370" s="60">
        <v>46142</v>
      </c>
      <c r="O2370" s="59">
        <v>1800000272</v>
      </c>
    </row>
    <row r="2371" spans="2:15">
      <c r="B2371" s="59">
        <v>101490</v>
      </c>
      <c r="C2371" s="59" t="s">
        <v>125</v>
      </c>
      <c r="D2371" s="63">
        <v>1400051255</v>
      </c>
      <c r="E2371" s="63">
        <v>11125421</v>
      </c>
      <c r="F2371" s="59" t="s">
        <v>2090</v>
      </c>
      <c r="G2371" s="60">
        <v>46168</v>
      </c>
      <c r="H2371" s="60">
        <v>46172</v>
      </c>
      <c r="I2371" s="59">
        <v>-4</v>
      </c>
      <c r="J2371" s="59" t="s">
        <v>18</v>
      </c>
      <c r="K2371" s="59">
        <v>1800000275</v>
      </c>
      <c r="L2371" s="84">
        <v>33241512</v>
      </c>
      <c r="M2371" s="59" t="s">
        <v>2231</v>
      </c>
      <c r="N2371" s="60">
        <v>46142</v>
      </c>
      <c r="O2371" s="59">
        <v>1800000275</v>
      </c>
    </row>
    <row r="2372" spans="2:15">
      <c r="B2372" s="59">
        <v>101490</v>
      </c>
      <c r="C2372" s="59" t="s">
        <v>125</v>
      </c>
      <c r="D2372" s="63">
        <v>1400051256</v>
      </c>
      <c r="E2372" s="63">
        <v>11125421</v>
      </c>
      <c r="F2372" s="59" t="s">
        <v>2090</v>
      </c>
      <c r="G2372" s="60">
        <v>46168</v>
      </c>
      <c r="H2372" s="60">
        <v>46172</v>
      </c>
      <c r="I2372" s="59">
        <v>-4</v>
      </c>
      <c r="J2372" s="59" t="s">
        <v>18</v>
      </c>
      <c r="K2372" s="59">
        <v>1800000273</v>
      </c>
      <c r="L2372" s="84">
        <v>2005164</v>
      </c>
      <c r="M2372" s="59" t="s">
        <v>3091</v>
      </c>
      <c r="N2372" s="60">
        <v>46142</v>
      </c>
      <c r="O2372" s="59">
        <v>1800000273</v>
      </c>
    </row>
    <row r="2373" spans="2:15">
      <c r="B2373" s="59">
        <v>101490</v>
      </c>
      <c r="C2373" s="59" t="s">
        <v>125</v>
      </c>
      <c r="D2373" s="63">
        <v>1400051257</v>
      </c>
      <c r="E2373" s="63">
        <v>11125421</v>
      </c>
      <c r="F2373" s="59" t="s">
        <v>2090</v>
      </c>
      <c r="G2373" s="60">
        <v>46168</v>
      </c>
      <c r="H2373" s="60">
        <v>46172</v>
      </c>
      <c r="I2373" s="59">
        <v>-4</v>
      </c>
      <c r="J2373" s="59" t="s">
        <v>18</v>
      </c>
      <c r="K2373" s="59">
        <v>1800000271</v>
      </c>
      <c r="L2373" s="84">
        <v>6181663</v>
      </c>
      <c r="M2373" s="59" t="s">
        <v>2229</v>
      </c>
      <c r="N2373" s="60">
        <v>46142</v>
      </c>
      <c r="O2373" s="59">
        <v>1800000271</v>
      </c>
    </row>
    <row r="2374" spans="2:15">
      <c r="B2374" s="59">
        <v>101490</v>
      </c>
      <c r="C2374" s="59" t="s">
        <v>125</v>
      </c>
      <c r="D2374" s="63">
        <v>1400051282</v>
      </c>
      <c r="E2374" s="63">
        <v>11125421</v>
      </c>
      <c r="F2374" s="59" t="s">
        <v>2090</v>
      </c>
      <c r="G2374" s="60">
        <v>46168</v>
      </c>
      <c r="H2374" s="60">
        <v>46172</v>
      </c>
      <c r="I2374" s="59">
        <v>-4</v>
      </c>
      <c r="J2374" s="59" t="s">
        <v>18</v>
      </c>
      <c r="K2374" s="59">
        <v>1800000270</v>
      </c>
      <c r="L2374" s="84">
        <v>36057527</v>
      </c>
      <c r="M2374" s="59" t="s">
        <v>3361</v>
      </c>
      <c r="N2374" s="60">
        <v>46142</v>
      </c>
      <c r="O2374" s="59">
        <v>1800000270</v>
      </c>
    </row>
    <row r="2375" spans="2:15">
      <c r="B2375" s="59">
        <v>101493</v>
      </c>
      <c r="C2375" s="59" t="s">
        <v>769</v>
      </c>
      <c r="D2375" s="63">
        <v>1400049377</v>
      </c>
      <c r="E2375" s="63">
        <v>11125421</v>
      </c>
      <c r="F2375" s="59" t="s">
        <v>2090</v>
      </c>
      <c r="G2375" s="60">
        <v>46161</v>
      </c>
      <c r="H2375" s="60">
        <v>46083</v>
      </c>
      <c r="I2375" s="59">
        <v>78</v>
      </c>
      <c r="J2375" s="59" t="s">
        <v>18</v>
      </c>
      <c r="K2375" s="59">
        <v>1800000058</v>
      </c>
      <c r="L2375" s="84">
        <v>97851589</v>
      </c>
      <c r="M2375" s="59" t="s">
        <v>3727</v>
      </c>
      <c r="N2375" s="60">
        <v>46053</v>
      </c>
      <c r="O2375" s="59">
        <v>1800000058</v>
      </c>
    </row>
    <row r="2376" spans="2:15">
      <c r="B2376" s="59">
        <v>101493</v>
      </c>
      <c r="C2376" s="59" t="s">
        <v>769</v>
      </c>
      <c r="D2376" s="63">
        <v>1400049457</v>
      </c>
      <c r="E2376" s="63">
        <v>11125421</v>
      </c>
      <c r="F2376" s="59" t="s">
        <v>2090</v>
      </c>
      <c r="G2376" s="60">
        <v>46161</v>
      </c>
      <c r="H2376" s="60">
        <v>46083</v>
      </c>
      <c r="I2376" s="59">
        <v>78</v>
      </c>
      <c r="J2376" s="59" t="s">
        <v>18</v>
      </c>
      <c r="K2376" s="59">
        <v>1800000060</v>
      </c>
      <c r="L2376" s="84">
        <v>64388480</v>
      </c>
      <c r="M2376" s="59" t="s">
        <v>2219</v>
      </c>
      <c r="N2376" s="60">
        <v>46053</v>
      </c>
      <c r="O2376" s="59">
        <v>1800000060</v>
      </c>
    </row>
    <row r="2377" spans="2:15">
      <c r="B2377" s="59">
        <v>101493</v>
      </c>
      <c r="C2377" s="59" t="s">
        <v>769</v>
      </c>
      <c r="D2377" s="63">
        <v>1400049613</v>
      </c>
      <c r="E2377" s="63">
        <v>11125421</v>
      </c>
      <c r="F2377" s="59" t="s">
        <v>2090</v>
      </c>
      <c r="G2377" s="60">
        <v>46162</v>
      </c>
      <c r="H2377" s="60">
        <v>46083</v>
      </c>
      <c r="I2377" s="59">
        <v>79</v>
      </c>
      <c r="J2377" s="59" t="s">
        <v>18</v>
      </c>
      <c r="K2377" s="59">
        <v>1800000059</v>
      </c>
      <c r="L2377" s="84">
        <v>89275360</v>
      </c>
      <c r="M2377" s="59" t="s">
        <v>3721</v>
      </c>
      <c r="N2377" s="60">
        <v>46053</v>
      </c>
      <c r="O2377" s="59">
        <v>1800000059</v>
      </c>
    </row>
    <row r="2378" spans="2:15">
      <c r="B2378" s="59">
        <v>101531</v>
      </c>
      <c r="C2378" s="59" t="s">
        <v>21</v>
      </c>
      <c r="D2378" s="63">
        <v>1400047912</v>
      </c>
      <c r="E2378" s="63">
        <v>11125421</v>
      </c>
      <c r="F2378" s="59" t="s">
        <v>2090</v>
      </c>
      <c r="G2378" s="60">
        <v>46155</v>
      </c>
      <c r="H2378" s="60">
        <v>46111</v>
      </c>
      <c r="I2378" s="59">
        <v>44</v>
      </c>
      <c r="J2378" s="59" t="s">
        <v>18</v>
      </c>
      <c r="K2378" s="59">
        <v>1800000138</v>
      </c>
      <c r="L2378" s="84">
        <v>11219806</v>
      </c>
      <c r="M2378" s="59" t="s">
        <v>3257</v>
      </c>
      <c r="N2378" s="60">
        <v>46081</v>
      </c>
      <c r="O2378" s="59">
        <v>1800000138</v>
      </c>
    </row>
    <row r="2379" spans="2:15">
      <c r="B2379" s="59">
        <v>101610</v>
      </c>
      <c r="C2379" s="59" t="s">
        <v>2078</v>
      </c>
      <c r="D2379" s="63">
        <v>1400050974</v>
      </c>
      <c r="E2379" s="63">
        <v>11121161</v>
      </c>
      <c r="F2379" s="59" t="s">
        <v>4892</v>
      </c>
      <c r="G2379" s="60">
        <v>46167</v>
      </c>
      <c r="H2379" s="60">
        <v>46180</v>
      </c>
      <c r="I2379" s="59">
        <v>-38</v>
      </c>
      <c r="J2379" s="59" t="s">
        <v>18</v>
      </c>
      <c r="K2379" s="59">
        <v>1800000291</v>
      </c>
      <c r="L2379" s="84">
        <v>2000000</v>
      </c>
      <c r="M2379" s="59" t="s">
        <v>4876</v>
      </c>
      <c r="N2379" s="60">
        <v>46150</v>
      </c>
      <c r="O2379" s="59">
        <v>1800000291</v>
      </c>
    </row>
    <row r="2380" spans="2:15">
      <c r="B2380" s="59">
        <v>101728</v>
      </c>
      <c r="C2380" s="59" t="s">
        <v>2250</v>
      </c>
      <c r="D2380" s="63">
        <v>1400050970</v>
      </c>
      <c r="E2380" s="63">
        <v>11121161</v>
      </c>
      <c r="F2380" s="59" t="s">
        <v>4893</v>
      </c>
      <c r="G2380" s="60">
        <v>46167</v>
      </c>
      <c r="H2380" s="60">
        <v>46150</v>
      </c>
      <c r="I2380" s="59">
        <v>-8</v>
      </c>
      <c r="J2380" s="59" t="s">
        <v>18</v>
      </c>
      <c r="K2380" s="59">
        <v>1800000297</v>
      </c>
      <c r="L2380" s="84">
        <v>2000000</v>
      </c>
      <c r="M2380" s="59" t="s">
        <v>4876</v>
      </c>
      <c r="N2380" s="60">
        <v>46150</v>
      </c>
      <c r="O2380" s="59">
        <v>1800000297</v>
      </c>
    </row>
    <row r="2381" spans="2:15">
      <c r="B2381" s="59">
        <v>101736</v>
      </c>
      <c r="C2381" s="59" t="s">
        <v>2026</v>
      </c>
      <c r="D2381" s="63">
        <v>1400050967</v>
      </c>
      <c r="E2381" s="63">
        <v>11121161</v>
      </c>
      <c r="F2381" s="59" t="s">
        <v>4894</v>
      </c>
      <c r="G2381" s="60">
        <v>46167</v>
      </c>
      <c r="H2381" s="60">
        <v>46150</v>
      </c>
      <c r="I2381" s="59">
        <v>-8</v>
      </c>
      <c r="J2381" s="59" t="s">
        <v>18</v>
      </c>
      <c r="K2381" s="59">
        <v>1800000300</v>
      </c>
      <c r="L2381" s="84">
        <v>2000000</v>
      </c>
      <c r="M2381" s="59" t="s">
        <v>4876</v>
      </c>
      <c r="N2381" s="60">
        <v>46150</v>
      </c>
      <c r="O2381" s="59">
        <v>1800000300</v>
      </c>
    </row>
    <row r="2382" spans="2:15">
      <c r="B2382" s="59">
        <v>101819</v>
      </c>
      <c r="C2382" s="59" t="s">
        <v>4895</v>
      </c>
      <c r="D2382" s="63">
        <v>1400050953</v>
      </c>
      <c r="E2382" s="63">
        <v>11121161</v>
      </c>
      <c r="F2382" s="59" t="s">
        <v>4896</v>
      </c>
      <c r="G2382" s="60">
        <v>46167</v>
      </c>
      <c r="H2382" s="60">
        <v>46150</v>
      </c>
      <c r="I2382" s="59">
        <v>-22</v>
      </c>
      <c r="J2382" s="59" t="s">
        <v>18</v>
      </c>
      <c r="K2382" s="59">
        <v>1800000292</v>
      </c>
      <c r="L2382" s="84">
        <v>2000000</v>
      </c>
      <c r="M2382" s="59" t="s">
        <v>4876</v>
      </c>
      <c r="N2382" s="60">
        <v>46150</v>
      </c>
      <c r="O2382" s="59">
        <v>1800000292</v>
      </c>
    </row>
    <row r="2383" spans="2:15">
      <c r="B2383" s="59">
        <v>101821</v>
      </c>
      <c r="C2383" s="59" t="s">
        <v>2295</v>
      </c>
      <c r="D2383" s="63">
        <v>1400050972</v>
      </c>
      <c r="E2383" s="63">
        <v>11121161</v>
      </c>
      <c r="F2383" s="59" t="s">
        <v>4897</v>
      </c>
      <c r="G2383" s="60">
        <v>46167</v>
      </c>
      <c r="H2383" s="60">
        <v>46150</v>
      </c>
      <c r="I2383" s="59">
        <v>-8</v>
      </c>
      <c r="J2383" s="59" t="s">
        <v>18</v>
      </c>
      <c r="K2383" s="59">
        <v>1800000294</v>
      </c>
      <c r="L2383" s="84">
        <v>2000000</v>
      </c>
      <c r="M2383" s="59" t="s">
        <v>4876</v>
      </c>
      <c r="N2383" s="60">
        <v>46150</v>
      </c>
      <c r="O2383" s="59">
        <v>1800000294</v>
      </c>
    </row>
    <row r="2384" spans="2:15">
      <c r="B2384" s="59">
        <v>101823</v>
      </c>
      <c r="C2384" s="59" t="s">
        <v>2029</v>
      </c>
      <c r="D2384" s="63">
        <v>1400050969</v>
      </c>
      <c r="E2384" s="63">
        <v>11121161</v>
      </c>
      <c r="F2384" s="59" t="s">
        <v>4898</v>
      </c>
      <c r="G2384" s="60">
        <v>46167</v>
      </c>
      <c r="H2384" s="60">
        <v>46150</v>
      </c>
      <c r="I2384" s="59">
        <v>-8</v>
      </c>
      <c r="J2384" s="59" t="s">
        <v>18</v>
      </c>
      <c r="K2384" s="59">
        <v>1800000298</v>
      </c>
      <c r="L2384" s="84">
        <v>2000000</v>
      </c>
      <c r="M2384" s="59" t="s">
        <v>4876</v>
      </c>
      <c r="N2384" s="60">
        <v>46150</v>
      </c>
      <c r="O2384" s="59">
        <v>1800000298</v>
      </c>
    </row>
    <row r="2385" spans="2:15">
      <c r="B2385" s="59">
        <v>101859</v>
      </c>
      <c r="C2385" s="59" t="s">
        <v>309</v>
      </c>
      <c r="D2385" s="63">
        <v>1400050968</v>
      </c>
      <c r="E2385" s="63">
        <v>11121161</v>
      </c>
      <c r="F2385" s="59" t="s">
        <v>4899</v>
      </c>
      <c r="G2385" s="60">
        <v>46167</v>
      </c>
      <c r="H2385" s="60">
        <v>46150</v>
      </c>
      <c r="I2385" s="59">
        <v>-8</v>
      </c>
      <c r="J2385" s="59" t="s">
        <v>18</v>
      </c>
      <c r="K2385" s="59">
        <v>1800000299</v>
      </c>
      <c r="L2385" s="84">
        <v>2000000</v>
      </c>
      <c r="M2385" s="59" t="s">
        <v>4876</v>
      </c>
      <c r="N2385" s="60">
        <v>46150</v>
      </c>
      <c r="O2385" s="59">
        <v>1800000299</v>
      </c>
    </row>
    <row r="2386" spans="2:15">
      <c r="B2386" s="59">
        <v>101917</v>
      </c>
      <c r="C2386" s="59" t="s">
        <v>2758</v>
      </c>
      <c r="D2386" s="63">
        <v>1400052010</v>
      </c>
      <c r="E2386" s="63">
        <v>11125421</v>
      </c>
      <c r="F2386" s="59" t="s">
        <v>2090</v>
      </c>
      <c r="G2386" s="60">
        <v>46171</v>
      </c>
      <c r="H2386" s="60">
        <v>46172</v>
      </c>
      <c r="I2386" s="59">
        <v>-1</v>
      </c>
      <c r="J2386" s="59" t="s">
        <v>18</v>
      </c>
      <c r="K2386" s="59">
        <v>1800000255</v>
      </c>
      <c r="L2386" s="84">
        <v>380957616</v>
      </c>
      <c r="M2386" s="59" t="s">
        <v>4900</v>
      </c>
      <c r="N2386" s="60">
        <v>46142</v>
      </c>
      <c r="O2386" s="59">
        <v>1800000255</v>
      </c>
    </row>
    <row r="2387" spans="2:15">
      <c r="B2387" s="59">
        <v>101918</v>
      </c>
      <c r="C2387" s="59" t="s">
        <v>2766</v>
      </c>
      <c r="D2387" s="63">
        <v>1400046696</v>
      </c>
      <c r="E2387" s="63">
        <v>11121161</v>
      </c>
      <c r="F2387" s="59" t="s">
        <v>4901</v>
      </c>
      <c r="G2387" s="60">
        <v>46150</v>
      </c>
      <c r="H2387" s="60">
        <v>46172</v>
      </c>
      <c r="I2387" s="59">
        <v>-22</v>
      </c>
      <c r="J2387" s="59" t="s">
        <v>18</v>
      </c>
      <c r="K2387" s="59">
        <v>1800000282</v>
      </c>
      <c r="L2387" s="84">
        <v>4209689</v>
      </c>
      <c r="M2387" s="59" t="s">
        <v>2768</v>
      </c>
      <c r="N2387" s="60">
        <v>46142</v>
      </c>
      <c r="O2387" s="59">
        <v>1800000282</v>
      </c>
    </row>
    <row r="2388" spans="2:15">
      <c r="B2388" s="59">
        <v>101920</v>
      </c>
      <c r="C2388" s="59" t="s">
        <v>2258</v>
      </c>
      <c r="D2388" s="63">
        <v>1400050963</v>
      </c>
      <c r="E2388" s="63">
        <v>11121161</v>
      </c>
      <c r="F2388" s="59" t="s">
        <v>4902</v>
      </c>
      <c r="G2388" s="60">
        <v>46167</v>
      </c>
      <c r="H2388" s="60">
        <v>46150</v>
      </c>
      <c r="I2388" s="59">
        <v>-8</v>
      </c>
      <c r="J2388" s="59" t="s">
        <v>18</v>
      </c>
      <c r="K2388" s="59">
        <v>1800000313</v>
      </c>
      <c r="L2388" s="84">
        <v>12182000</v>
      </c>
      <c r="M2388" s="59" t="s">
        <v>4876</v>
      </c>
      <c r="N2388" s="60">
        <v>46150</v>
      </c>
      <c r="O2388" s="59">
        <v>1800000313</v>
      </c>
    </row>
    <row r="2389" spans="2:15">
      <c r="B2389" s="59">
        <v>101978</v>
      </c>
      <c r="C2389" s="59" t="s">
        <v>4331</v>
      </c>
      <c r="D2389" s="63">
        <v>1400050959</v>
      </c>
      <c r="E2389" s="63">
        <v>11121161</v>
      </c>
      <c r="F2389" s="59" t="s">
        <v>4903</v>
      </c>
      <c r="G2389" s="60">
        <v>46167</v>
      </c>
      <c r="H2389" s="60">
        <v>46150</v>
      </c>
      <c r="I2389" s="59">
        <v>-11</v>
      </c>
      <c r="J2389" s="59" t="s">
        <v>18</v>
      </c>
      <c r="K2389" s="59">
        <v>1800000306</v>
      </c>
      <c r="L2389" s="84">
        <v>12020000</v>
      </c>
      <c r="M2389" s="59" t="s">
        <v>4876</v>
      </c>
      <c r="N2389" s="60">
        <v>46150</v>
      </c>
      <c r="O2389" s="59">
        <v>1800000306</v>
      </c>
    </row>
    <row r="2390" spans="2:15">
      <c r="B2390" s="59">
        <v>101979</v>
      </c>
      <c r="C2390" s="59" t="s">
        <v>4334</v>
      </c>
      <c r="D2390" s="63">
        <v>1400050960</v>
      </c>
      <c r="E2390" s="63">
        <v>11121161</v>
      </c>
      <c r="F2390" s="59" t="s">
        <v>4904</v>
      </c>
      <c r="G2390" s="60">
        <v>46167</v>
      </c>
      <c r="H2390" s="60">
        <v>46150</v>
      </c>
      <c r="I2390" s="59">
        <v>-8</v>
      </c>
      <c r="J2390" s="59" t="s">
        <v>18</v>
      </c>
      <c r="K2390" s="59">
        <v>1800000307</v>
      </c>
      <c r="L2390" s="84">
        <v>12195000</v>
      </c>
      <c r="M2390" s="59" t="s">
        <v>4876</v>
      </c>
      <c r="N2390" s="60">
        <v>46150</v>
      </c>
      <c r="O2390" s="59">
        <v>1800000307</v>
      </c>
    </row>
    <row r="2391" spans="2:15">
      <c r="B2391" s="59">
        <v>101980</v>
      </c>
      <c r="C2391" s="59" t="s">
        <v>4337</v>
      </c>
      <c r="D2391" s="63">
        <v>1400050962</v>
      </c>
      <c r="E2391" s="63">
        <v>11121161</v>
      </c>
      <c r="F2391" s="59" t="s">
        <v>4905</v>
      </c>
      <c r="G2391" s="60">
        <v>46167</v>
      </c>
      <c r="H2391" s="60">
        <v>46150</v>
      </c>
      <c r="I2391" s="59">
        <v>-8</v>
      </c>
      <c r="J2391" s="59" t="s">
        <v>18</v>
      </c>
      <c r="K2391" s="59">
        <v>1800000309</v>
      </c>
      <c r="L2391" s="84">
        <v>10855000</v>
      </c>
      <c r="M2391" s="59" t="s">
        <v>4876</v>
      </c>
      <c r="N2391" s="60">
        <v>46150</v>
      </c>
      <c r="O2391" s="59">
        <v>1800000309</v>
      </c>
    </row>
    <row r="2392" spans="2:15">
      <c r="B2392" s="59">
        <v>101981</v>
      </c>
      <c r="C2392" s="59" t="s">
        <v>4340</v>
      </c>
      <c r="D2392" s="63">
        <v>1400050950</v>
      </c>
      <c r="E2392" s="63">
        <v>11121161</v>
      </c>
      <c r="F2392" s="59" t="s">
        <v>4906</v>
      </c>
      <c r="G2392" s="60">
        <v>46167</v>
      </c>
      <c r="H2392" s="60">
        <v>46150</v>
      </c>
      <c r="I2392" s="59">
        <v>-32</v>
      </c>
      <c r="J2392" s="59" t="s">
        <v>18</v>
      </c>
      <c r="K2392" s="59">
        <v>1800000310</v>
      </c>
      <c r="L2392" s="84">
        <v>9020000</v>
      </c>
      <c r="M2392" s="59" t="s">
        <v>4876</v>
      </c>
      <c r="N2392" s="60">
        <v>46150</v>
      </c>
      <c r="O2392" s="59">
        <v>1800000310</v>
      </c>
    </row>
    <row r="2393" spans="2:15">
      <c r="B2393" s="59">
        <v>101982</v>
      </c>
      <c r="C2393" s="59" t="s">
        <v>4343</v>
      </c>
      <c r="D2393" s="63">
        <v>1400050957</v>
      </c>
      <c r="E2393" s="63">
        <v>11121161</v>
      </c>
      <c r="F2393" s="59" t="s">
        <v>4907</v>
      </c>
      <c r="G2393" s="60">
        <v>46167</v>
      </c>
      <c r="H2393" s="60">
        <v>46150</v>
      </c>
      <c r="I2393" s="59">
        <v>-34</v>
      </c>
      <c r="J2393" s="59" t="s">
        <v>18</v>
      </c>
      <c r="K2393" s="59">
        <v>1800000312</v>
      </c>
      <c r="L2393" s="84">
        <v>9365000</v>
      </c>
      <c r="M2393" s="59" t="s">
        <v>4876</v>
      </c>
      <c r="N2393" s="60">
        <v>46150</v>
      </c>
      <c r="O2393" s="59">
        <v>1800000312</v>
      </c>
    </row>
    <row r="2394" spans="2:15">
      <c r="B2394" s="59">
        <v>101983</v>
      </c>
      <c r="C2394" s="59" t="s">
        <v>4346</v>
      </c>
      <c r="D2394" s="63">
        <v>1400050964</v>
      </c>
      <c r="E2394" s="63">
        <v>11121161</v>
      </c>
      <c r="F2394" s="59" t="s">
        <v>4908</v>
      </c>
      <c r="G2394" s="60">
        <v>46167</v>
      </c>
      <c r="H2394" s="60">
        <v>46150</v>
      </c>
      <c r="I2394" s="59">
        <v>-8</v>
      </c>
      <c r="J2394" s="59" t="s">
        <v>18</v>
      </c>
      <c r="K2394" s="59">
        <v>1800000314</v>
      </c>
      <c r="L2394" s="84">
        <v>12385000</v>
      </c>
      <c r="M2394" s="59" t="s">
        <v>4876</v>
      </c>
      <c r="N2394" s="60">
        <v>46150</v>
      </c>
      <c r="O2394" s="59">
        <v>1800000314</v>
      </c>
    </row>
    <row r="2395" spans="2:15">
      <c r="B2395" s="59">
        <v>101989</v>
      </c>
      <c r="C2395" s="59" t="s">
        <v>4650</v>
      </c>
      <c r="D2395" s="63">
        <v>1400050961</v>
      </c>
      <c r="E2395" s="63">
        <v>11121161</v>
      </c>
      <c r="F2395" s="59" t="s">
        <v>4909</v>
      </c>
      <c r="G2395" s="60">
        <v>46167</v>
      </c>
      <c r="H2395" s="60">
        <v>46150</v>
      </c>
      <c r="I2395" s="59">
        <v>-8</v>
      </c>
      <c r="J2395" s="59" t="s">
        <v>18</v>
      </c>
      <c r="K2395" s="59">
        <v>1800000308</v>
      </c>
      <c r="L2395" s="84">
        <v>10950000</v>
      </c>
      <c r="M2395" s="59" t="s">
        <v>4876</v>
      </c>
      <c r="N2395" s="60">
        <v>46150</v>
      </c>
      <c r="O2395" s="59">
        <v>1800000308</v>
      </c>
    </row>
    <row r="2396" spans="2:15">
      <c r="B2396" s="59">
        <v>101990</v>
      </c>
      <c r="C2396" s="59" t="s">
        <v>4653</v>
      </c>
      <c r="D2396" s="63">
        <v>1400050952</v>
      </c>
      <c r="E2396" s="63">
        <v>11121161</v>
      </c>
      <c r="F2396" s="59" t="s">
        <v>4910</v>
      </c>
      <c r="G2396" s="60">
        <v>46167</v>
      </c>
      <c r="H2396" s="60">
        <v>46150</v>
      </c>
      <c r="I2396" s="59">
        <v>-32</v>
      </c>
      <c r="J2396" s="59" t="s">
        <v>18</v>
      </c>
      <c r="K2396" s="59">
        <v>1800000311</v>
      </c>
      <c r="L2396" s="84">
        <v>11660000</v>
      </c>
      <c r="M2396" s="59" t="s">
        <v>4876</v>
      </c>
      <c r="N2396" s="60">
        <v>46150</v>
      </c>
      <c r="O2396" s="59">
        <v>1800000311</v>
      </c>
    </row>
    <row r="2397" spans="2:15">
      <c r="B2397" s="59">
        <v>102005</v>
      </c>
      <c r="C2397" s="59" t="s">
        <v>4911</v>
      </c>
      <c r="D2397" s="63">
        <v>1400050958</v>
      </c>
      <c r="E2397" s="63">
        <v>11121161</v>
      </c>
      <c r="F2397" s="59" t="s">
        <v>4912</v>
      </c>
      <c r="G2397" s="60">
        <v>46167</v>
      </c>
      <c r="H2397" s="60">
        <v>46150</v>
      </c>
      <c r="I2397" s="59">
        <v>-11</v>
      </c>
      <c r="J2397" s="59" t="s">
        <v>18</v>
      </c>
      <c r="K2397" s="59">
        <v>1800000295</v>
      </c>
      <c r="L2397" s="84">
        <v>2000000</v>
      </c>
      <c r="M2397" s="59" t="s">
        <v>4876</v>
      </c>
      <c r="N2397" s="60">
        <v>46150</v>
      </c>
      <c r="O2397" s="59">
        <v>1800000295</v>
      </c>
    </row>
    <row r="2398" spans="2:15">
      <c r="B2398" s="59">
        <v>102006</v>
      </c>
      <c r="C2398" s="59" t="s">
        <v>4913</v>
      </c>
      <c r="D2398" s="63">
        <v>1400050966</v>
      </c>
      <c r="E2398" s="63">
        <v>11121161</v>
      </c>
      <c r="F2398" s="59" t="s">
        <v>4914</v>
      </c>
      <c r="G2398" s="60">
        <v>46167</v>
      </c>
      <c r="H2398" s="60">
        <v>46150</v>
      </c>
      <c r="I2398" s="59">
        <v>-8</v>
      </c>
      <c r="J2398" s="59" t="s">
        <v>18</v>
      </c>
      <c r="K2398" s="59">
        <v>1800000301</v>
      </c>
      <c r="L2398" s="84">
        <v>2000000</v>
      </c>
      <c r="M2398" s="59" t="s">
        <v>4876</v>
      </c>
      <c r="N2398" s="60">
        <v>46150</v>
      </c>
      <c r="O2398" s="59">
        <v>1800000301</v>
      </c>
    </row>
    <row r="2399" spans="2:15">
      <c r="B2399" s="59">
        <v>102007</v>
      </c>
      <c r="C2399" s="59" t="s">
        <v>4915</v>
      </c>
      <c r="D2399" s="63">
        <v>1400050965</v>
      </c>
      <c r="E2399" s="63">
        <v>11121161</v>
      </c>
      <c r="F2399" s="59" t="s">
        <v>4916</v>
      </c>
      <c r="G2399" s="60">
        <v>46167</v>
      </c>
      <c r="H2399" s="60">
        <v>46150</v>
      </c>
      <c r="I2399" s="59">
        <v>-8</v>
      </c>
      <c r="J2399" s="59" t="s">
        <v>18</v>
      </c>
      <c r="K2399" s="59">
        <v>1800000302</v>
      </c>
      <c r="L2399" s="84">
        <v>2000000</v>
      </c>
      <c r="M2399" s="59" t="s">
        <v>4876</v>
      </c>
      <c r="N2399" s="60">
        <v>46150</v>
      </c>
      <c r="O2399" s="59">
        <v>1800000302</v>
      </c>
    </row>
    <row r="2400" spans="2:15">
      <c r="B2400" s="59">
        <v>102008</v>
      </c>
      <c r="C2400" s="59" t="s">
        <v>4917</v>
      </c>
      <c r="D2400" s="63">
        <v>1400050949</v>
      </c>
      <c r="E2400" s="63">
        <v>11121161</v>
      </c>
      <c r="F2400" s="59" t="s">
        <v>4918</v>
      </c>
      <c r="G2400" s="60">
        <v>46167</v>
      </c>
      <c r="H2400" s="60">
        <v>46150</v>
      </c>
      <c r="I2400" s="59">
        <v>-36</v>
      </c>
      <c r="J2400" s="59" t="s">
        <v>18</v>
      </c>
      <c r="K2400" s="59">
        <v>1800000303</v>
      </c>
      <c r="L2400" s="84">
        <v>2000000</v>
      </c>
      <c r="M2400" s="59" t="s">
        <v>4876</v>
      </c>
      <c r="N2400" s="60">
        <v>46150</v>
      </c>
      <c r="O2400" s="59">
        <v>1800000303</v>
      </c>
    </row>
    <row r="2401" spans="2:15">
      <c r="B2401" s="59">
        <v>102009</v>
      </c>
      <c r="C2401" s="59" t="s">
        <v>4919</v>
      </c>
      <c r="D2401" s="63">
        <v>1400050951</v>
      </c>
      <c r="E2401" s="63">
        <v>11121161</v>
      </c>
      <c r="F2401" s="59" t="s">
        <v>4920</v>
      </c>
      <c r="G2401" s="60">
        <v>46167</v>
      </c>
      <c r="H2401" s="60">
        <v>46150</v>
      </c>
      <c r="I2401" s="59">
        <v>-33</v>
      </c>
      <c r="J2401" s="59" t="s">
        <v>18</v>
      </c>
      <c r="K2401" s="59">
        <v>1800000304</v>
      </c>
      <c r="L2401" s="84">
        <v>2000000</v>
      </c>
      <c r="M2401" s="59" t="s">
        <v>4876</v>
      </c>
      <c r="N2401" s="60">
        <v>46150</v>
      </c>
      <c r="O2401" s="59">
        <v>1800000304</v>
      </c>
    </row>
  </sheetData>
  <autoFilter ref="B2:O2401" xr:uid="{00000000-0009-0000-0000-000000000000}">
    <sortState xmlns:xlrd2="http://schemas.microsoft.com/office/spreadsheetml/2017/richdata2" ref="B3:O2268">
      <sortCondition ref="G2:G2129"/>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howOutlineSymbols="0"/>
    <pageSetUpPr autoPageBreaks="0"/>
  </sheetPr>
  <dimension ref="B1:W2411"/>
  <sheetViews>
    <sheetView showGridLines="0" zoomScale="70" zoomScaleNormal="70" workbookViewId="0">
      <pane xSplit="5" ySplit="12" topLeftCell="L2388" activePane="bottomRight" state="frozen"/>
      <selection pane="bottomRight" activeCell="B12" sqref="B12:V2411"/>
      <selection pane="bottomLeft"/>
      <selection pane="topRight"/>
    </sheetView>
  </sheetViews>
  <sheetFormatPr defaultColWidth="9.140625" defaultRowHeight="12.75"/>
  <cols>
    <col min="1" max="1" width="4" customWidth="1"/>
    <col min="2" max="2" width="11.7109375" customWidth="1"/>
    <col min="3" max="3" width="49.42578125" customWidth="1"/>
    <col min="4" max="4" width="10.140625" customWidth="1"/>
    <col min="5" max="5" width="19" customWidth="1"/>
    <col min="6" max="6" width="16.28515625" customWidth="1"/>
    <col min="7" max="7" width="63" customWidth="1"/>
    <col min="8" max="8" width="7.7109375" customWidth="1"/>
    <col min="9" max="9" width="10.85546875" style="20" customWidth="1"/>
    <col min="10" max="10" width="7.7109375" style="20" customWidth="1"/>
    <col min="11" max="11" width="5.5703125" style="20" customWidth="1"/>
    <col min="12" max="12" width="10.85546875" style="20" customWidth="1"/>
    <col min="13" max="13" width="10.5703125" style="20" customWidth="1"/>
    <col min="14" max="14" width="8.140625" style="20" customWidth="1"/>
    <col min="15" max="15" width="11.42578125" style="20" customWidth="1"/>
    <col min="16" max="16" width="4.5703125" style="21" customWidth="1"/>
    <col min="17" max="17" width="15" style="21" customWidth="1"/>
    <col min="18" max="18" width="16.85546875" style="22" customWidth="1"/>
    <col min="19" max="19" width="62.28515625" style="10" customWidth="1"/>
    <col min="20" max="20" width="10.85546875" style="20" customWidth="1"/>
    <col min="21" max="21" width="14.140625" bestFit="1" customWidth="1"/>
    <col min="22" max="22" width="12.42578125" customWidth="1"/>
  </cols>
  <sheetData>
    <row r="1" spans="2:23">
      <c r="B1" s="23" t="s">
        <v>4921</v>
      </c>
      <c r="C1" s="24">
        <f ca="1">+NOW()</f>
        <v>46185.380588310189</v>
      </c>
      <c r="D1" s="24"/>
      <c r="O1"/>
      <c r="P1"/>
      <c r="Q1"/>
      <c r="R1"/>
      <c r="S1"/>
    </row>
    <row r="2" spans="2:23">
      <c r="B2" s="25" t="s">
        <v>4922</v>
      </c>
      <c r="C2" s="91" t="s">
        <v>4923</v>
      </c>
      <c r="D2" s="91"/>
      <c r="E2" s="26" t="s">
        <v>4924</v>
      </c>
      <c r="O2"/>
      <c r="P2"/>
      <c r="Q2"/>
      <c r="R2"/>
      <c r="S2"/>
    </row>
    <row r="3" spans="2:23">
      <c r="B3" s="93">
        <f ca="1">NOW()</f>
        <v>46185.380588310189</v>
      </c>
      <c r="C3" s="27" t="s">
        <v>4925</v>
      </c>
      <c r="D3" s="28" t="s">
        <v>4926</v>
      </c>
      <c r="E3" s="29" t="s">
        <v>4927</v>
      </c>
      <c r="O3"/>
      <c r="P3"/>
      <c r="Q3"/>
      <c r="R3"/>
      <c r="S3"/>
    </row>
    <row r="4" spans="2:23">
      <c r="B4" s="93"/>
      <c r="C4" s="27">
        <v>365</v>
      </c>
      <c r="D4" s="30" t="s">
        <v>4928</v>
      </c>
      <c r="E4" s="29" t="s">
        <v>4929</v>
      </c>
      <c r="O4"/>
      <c r="P4"/>
      <c r="Q4"/>
      <c r="R4" s="31"/>
      <c r="S4"/>
    </row>
    <row r="5" spans="2:23">
      <c r="B5" s="93"/>
      <c r="C5" s="27">
        <v>120</v>
      </c>
      <c r="D5" s="32" t="s">
        <v>4930</v>
      </c>
      <c r="E5" s="29" t="s">
        <v>4931</v>
      </c>
      <c r="O5"/>
      <c r="P5"/>
      <c r="Q5"/>
      <c r="R5" s="31"/>
      <c r="S5"/>
    </row>
    <row r="6" spans="2:23">
      <c r="B6" s="93"/>
      <c r="C6" s="27">
        <v>90</v>
      </c>
      <c r="D6" s="33" t="s">
        <v>4932</v>
      </c>
      <c r="E6" s="29" t="s">
        <v>4933</v>
      </c>
      <c r="O6"/>
      <c r="P6"/>
      <c r="Q6"/>
      <c r="R6"/>
      <c r="S6"/>
    </row>
    <row r="7" spans="2:23">
      <c r="B7" s="93"/>
      <c r="C7" s="27">
        <v>60</v>
      </c>
      <c r="D7" s="34" t="s">
        <v>4934</v>
      </c>
      <c r="E7" s="29" t="s">
        <v>4935</v>
      </c>
      <c r="M7"/>
      <c r="O7"/>
      <c r="P7"/>
      <c r="Q7"/>
      <c r="R7"/>
      <c r="S7"/>
    </row>
    <row r="8" spans="2:23">
      <c r="B8" s="93"/>
      <c r="C8" s="27">
        <v>30</v>
      </c>
      <c r="D8" s="35" t="s">
        <v>4936</v>
      </c>
      <c r="E8" s="29" t="s">
        <v>4937</v>
      </c>
      <c r="M8"/>
      <c r="O8"/>
      <c r="P8"/>
      <c r="Q8"/>
      <c r="R8"/>
      <c r="S8"/>
    </row>
    <row r="9" spans="2:23">
      <c r="B9" s="93"/>
      <c r="C9" s="27">
        <v>0</v>
      </c>
      <c r="D9" s="36" t="s">
        <v>4938</v>
      </c>
      <c r="E9" s="29" t="s">
        <v>4937</v>
      </c>
      <c r="L9"/>
      <c r="M9"/>
      <c r="O9"/>
      <c r="P9"/>
      <c r="Q9"/>
      <c r="R9"/>
      <c r="S9"/>
    </row>
    <row r="10" spans="2:23">
      <c r="B10" s="92" t="s">
        <v>4939</v>
      </c>
      <c r="C10" s="92"/>
      <c r="D10" s="92"/>
      <c r="E10" s="75">
        <f>SUBTOTAL(9,R13:R2411)</f>
        <v>1768603188926.8501</v>
      </c>
      <c r="M10"/>
      <c r="O10"/>
      <c r="P10"/>
      <c r="Q10"/>
      <c r="R10"/>
      <c r="S10"/>
    </row>
    <row r="11" spans="2:23" s="18" customFormat="1">
      <c r="B11" s="37"/>
      <c r="C11" s="38"/>
      <c r="D11" s="39"/>
      <c r="I11" s="40"/>
      <c r="J11" s="40"/>
      <c r="K11" s="40"/>
      <c r="L11" s="40"/>
      <c r="M11" s="40"/>
      <c r="N11" s="40"/>
      <c r="O11" s="40"/>
      <c r="P11" s="41"/>
      <c r="Q11" s="41"/>
      <c r="R11" s="42"/>
      <c r="S11" s="43"/>
      <c r="T11" s="40"/>
    </row>
    <row r="12" spans="2:23" s="19" customFormat="1" ht="39" customHeight="1">
      <c r="B12" s="44" t="s">
        <v>4940</v>
      </c>
      <c r="C12" s="44" t="s">
        <v>4941</v>
      </c>
      <c r="D12" s="44" t="s">
        <v>4942</v>
      </c>
      <c r="E12" s="44" t="s">
        <v>2</v>
      </c>
      <c r="F12" s="44" t="s">
        <v>3</v>
      </c>
      <c r="G12" s="44" t="s">
        <v>4</v>
      </c>
      <c r="H12" s="44" t="s">
        <v>4943</v>
      </c>
      <c r="I12" s="45" t="s">
        <v>5</v>
      </c>
      <c r="J12" s="45" t="s">
        <v>4944</v>
      </c>
      <c r="K12" s="45" t="s">
        <v>4945</v>
      </c>
      <c r="L12" s="45" t="s">
        <v>6</v>
      </c>
      <c r="M12" s="44" t="s">
        <v>4946</v>
      </c>
      <c r="N12" s="44" t="s">
        <v>4947</v>
      </c>
      <c r="O12" s="44" t="s">
        <v>4924</v>
      </c>
      <c r="P12" s="44" t="s">
        <v>8</v>
      </c>
      <c r="Q12" s="44" t="s">
        <v>9</v>
      </c>
      <c r="R12" s="46" t="s">
        <v>10</v>
      </c>
      <c r="S12" s="44" t="s">
        <v>11</v>
      </c>
      <c r="T12" s="45" t="s">
        <v>12</v>
      </c>
      <c r="U12" s="44" t="s">
        <v>13</v>
      </c>
      <c r="V12" s="44" t="s">
        <v>4948</v>
      </c>
      <c r="W12" s="19" t="s">
        <v>4949</v>
      </c>
    </row>
    <row r="13" spans="2:23">
      <c r="B13" s="15">
        <f>'PAYMENT by SAP'!B3</f>
        <v>101083</v>
      </c>
      <c r="C13" s="15" t="str">
        <f>'PAYMENT by SAP'!C3</f>
        <v>PT ARDI RESTU ARTA</v>
      </c>
      <c r="D13" s="15" t="str" cm="1">
        <f t="array" ref="D13:D2411">VLOOKUP($C$13:$C$2411,[1]Sheet1!$C$1:$E$376,2,0)</f>
        <v>External</v>
      </c>
      <c r="E13" s="15" t="str">
        <f>'PAYMENT by SAP'!D3</f>
        <v>1400001165</v>
      </c>
      <c r="F13" s="15" t="str">
        <f>'PAYMENT by SAP'!E3</f>
        <v>11125421</v>
      </c>
      <c r="G13" s="15" t="str">
        <f>'PAYMENT by SAP'!F3</f>
        <v>PAID BY CMS BANK SYARIAH INDONESIA KC SURABAYA BAS</v>
      </c>
      <c r="H13" s="47">
        <f t="shared" ref="H13:H60" si="0">I13</f>
        <v>45661</v>
      </c>
      <c r="I13" s="48">
        <f>'PAYMENT by SAP'!G3</f>
        <v>45661</v>
      </c>
      <c r="J13" s="48" t="str">
        <f t="shared" ref="J13:J60" si="1">TEXT(I13,"MMM")</f>
        <v>Jan</v>
      </c>
      <c r="K13" s="48" t="str">
        <f t="shared" ref="K13:K60" si="2">TEXT(I13,"yyy")</f>
        <v>2025</v>
      </c>
      <c r="L13" s="48">
        <f>'PAYMENT by SAP'!H3</f>
        <v>45656</v>
      </c>
      <c r="M13" s="49">
        <f t="shared" ref="M13:M60" si="3">I13-L13</f>
        <v>5</v>
      </c>
      <c r="N13" s="50" t="str">
        <f>IF(M13&lt;$C$9,$D$9,IF(M13&lt;$C$8,$D$8,IF(M13&lt;$C$7,$D$7,IF(M13&lt;$C$6,$D$6,IF(M13&lt;$C$5,$D$5,IF(M13&lt;$C$4,$D$4,IF(M13&lt;$C$3,$D$3)))))))</f>
        <v>0-30</v>
      </c>
      <c r="O13" s="50" t="str">
        <f>IF(N13=$D$3,$E$3,IF(N13=$D$4,$E$4,IF(N13=$D$5,$E$5,IF(N13=$D$6,$E$6,IF(N13=$D$7,$E$7,IF(N13=$D$8,$E$8,IF(N13=$D$9,$E$9)))))))</f>
        <v>No Risk</v>
      </c>
      <c r="P13" s="15" t="str">
        <f>'PAYMENT by SAP'!J3</f>
        <v>IDR</v>
      </c>
      <c r="Q13" s="15" t="str">
        <f>'PAYMENT by SAP'!K3</f>
        <v>1800000722</v>
      </c>
      <c r="R13" s="51">
        <f>'PAYMENT by SAP'!L3</f>
        <v>29691279</v>
      </c>
      <c r="S13" s="51" t="str">
        <f>'PAYMENT by SAP'!M3</f>
        <v>Biaya Pemusnahan Limbah FABA ex PT ARA</v>
      </c>
      <c r="T13" s="65">
        <f>'PAYMENT by SAP'!N3</f>
        <v>45626</v>
      </c>
      <c r="U13" s="66" t="str">
        <f>'PAYMENT by SAP'!O3</f>
        <v>1800000722</v>
      </c>
      <c r="V13" t="s">
        <v>4950</v>
      </c>
    </row>
    <row r="14" spans="2:23">
      <c r="B14" s="15">
        <f>'PAYMENT by SAP'!B4</f>
        <v>101531</v>
      </c>
      <c r="C14" s="15" t="str">
        <f>'PAYMENT by SAP'!C4</f>
        <v>PT MULTIHANA KREASINDO</v>
      </c>
      <c r="D14" s="15" t="str">
        <v>External</v>
      </c>
      <c r="E14" s="15" t="str">
        <f>'PAYMENT by SAP'!D4</f>
        <v>1400002556</v>
      </c>
      <c r="F14" s="15" t="str">
        <f>'PAYMENT by SAP'!E4</f>
        <v>11125421</v>
      </c>
      <c r="G14" s="15" t="str">
        <f>'PAYMENT by SAP'!F4</f>
        <v>PAID BY CMS BANK SYARIAH INDONESIA KC SURABAYA BAS</v>
      </c>
      <c r="H14" s="47">
        <f t="shared" si="0"/>
        <v>45665</v>
      </c>
      <c r="I14" s="48">
        <f>'PAYMENT by SAP'!G4</f>
        <v>45665</v>
      </c>
      <c r="J14" s="48" t="str">
        <f t="shared" si="1"/>
        <v>Jan</v>
      </c>
      <c r="K14" s="48" t="str">
        <f t="shared" si="2"/>
        <v>2025</v>
      </c>
      <c r="L14" s="48">
        <f>'PAYMENT by SAP'!H4</f>
        <v>45656</v>
      </c>
      <c r="M14" s="49">
        <f t="shared" si="3"/>
        <v>9</v>
      </c>
      <c r="N14" s="50" t="str">
        <f t="shared" ref="N14:N60" si="4">IF(M14&lt;$C$9,$D$9,IF(M14&lt;$C$8,$D$8,IF(M14&lt;$C$7,$D$7,IF(M14&lt;$C$6,$D$6,IF(M14&lt;$C$5,$D$5,IF(M14&lt;$C$4,$D$4,IF(M14&lt;$C$3,$D$3)))))))</f>
        <v>0-30</v>
      </c>
      <c r="O14" s="50" t="str">
        <f t="shared" ref="O13:O60" si="5">IF(N14=$D$3,$E$3,IF(N14=$D$4,$E$4,IF(N14=$D$5,$E$5,IF(N14=$D$6,$E$6,IF(N14=$D$7,$E$7,IF(N14=$D$8,$E$8,IF(N14=$D$9,$E$9)))))))</f>
        <v>No Risk</v>
      </c>
      <c r="P14" s="15" t="str">
        <f>'PAYMENT by SAP'!J4</f>
        <v>IDR</v>
      </c>
      <c r="Q14" s="15" t="str">
        <f>'PAYMENT by SAP'!K4</f>
        <v>1800000759</v>
      </c>
      <c r="R14" s="51">
        <f>'PAYMENT by SAP'!L4</f>
        <v>6701292</v>
      </c>
      <c r="S14" s="51" t="str">
        <f>'PAYMENT by SAP'!M4</f>
        <v>Biaya Pemusnahan Limbah Non B3 - AM ex PT MHK</v>
      </c>
      <c r="T14" s="65">
        <f>'PAYMENT by SAP'!N4</f>
        <v>45626</v>
      </c>
      <c r="U14" s="66" t="str">
        <f>'PAYMENT by SAP'!O4</f>
        <v>1800000759</v>
      </c>
      <c r="V14" t="s">
        <v>4950</v>
      </c>
    </row>
    <row r="15" spans="2:23">
      <c r="B15" s="15">
        <f>'PAYMENT by SAP'!B5</f>
        <v>100146</v>
      </c>
      <c r="C15" s="15" t="str">
        <f>'PAYMENT by SAP'!C5</f>
        <v>PT KITA MANDIRI ABADI</v>
      </c>
      <c r="D15" s="15" t="str">
        <v>External</v>
      </c>
      <c r="E15" s="15" t="str">
        <f>'PAYMENT by SAP'!D5</f>
        <v>1400003517</v>
      </c>
      <c r="F15" s="15" t="str">
        <f>'PAYMENT by SAP'!E5</f>
        <v>11125421</v>
      </c>
      <c r="G15" s="15" t="str">
        <f>'PAYMENT by SAP'!F5</f>
        <v>PAID BY CMS BANK SYARIAH INDONESIA KC SURABAYA BAS</v>
      </c>
      <c r="H15" s="47">
        <f t="shared" si="0"/>
        <v>45666</v>
      </c>
      <c r="I15" s="48">
        <f>'PAYMENT by SAP'!G5</f>
        <v>45666</v>
      </c>
      <c r="J15" s="48" t="str">
        <f t="shared" si="1"/>
        <v>Jan</v>
      </c>
      <c r="K15" s="48" t="str">
        <f t="shared" si="2"/>
        <v>2025</v>
      </c>
      <c r="L15" s="48">
        <f>'PAYMENT by SAP'!H5</f>
        <v>45656</v>
      </c>
      <c r="M15" s="49">
        <f t="shared" si="3"/>
        <v>10</v>
      </c>
      <c r="N15" s="50" t="str">
        <f t="shared" si="4"/>
        <v>0-30</v>
      </c>
      <c r="O15" s="50" t="str">
        <f t="shared" si="5"/>
        <v>No Risk</v>
      </c>
      <c r="P15" s="15" t="str">
        <f>'PAYMENT by SAP'!J5</f>
        <v>IDR</v>
      </c>
      <c r="Q15" s="15" t="str">
        <f>'PAYMENT by SAP'!K5</f>
        <v>1800000736</v>
      </c>
      <c r="R15" s="51">
        <f>'PAYMENT by SAP'!L5</f>
        <v>13556430</v>
      </c>
      <c r="S15" s="51" t="str">
        <f>'PAYMENT by SAP'!M5</f>
        <v>Biaya Pemusnahan Limbah Resin ex PT KMA</v>
      </c>
      <c r="T15" s="65">
        <f>'PAYMENT by SAP'!N5</f>
        <v>45626</v>
      </c>
      <c r="U15" s="66" t="str">
        <f>'PAYMENT by SAP'!O5</f>
        <v>1800000736</v>
      </c>
      <c r="V15" t="s">
        <v>4950</v>
      </c>
    </row>
    <row r="16" spans="2:23">
      <c r="B16" s="15">
        <f>'PAYMENT by SAP'!B6</f>
        <v>100028</v>
      </c>
      <c r="C16" s="15" t="str">
        <f>'PAYMENT by SAP'!C6</f>
        <v>PT BANK NEGARA INDONESIA (PERSERO)</v>
      </c>
      <c r="D16" s="15" t="str">
        <v>External</v>
      </c>
      <c r="E16" s="15" t="str">
        <f>'PAYMENT by SAP'!D6</f>
        <v>1400004048</v>
      </c>
      <c r="F16" s="15" t="str">
        <f>'PAYMENT by SAP'!E6</f>
        <v>11125421</v>
      </c>
      <c r="G16" s="15" t="str">
        <f>'PAYMENT by SAP'!F6</f>
        <v>PAID BY CMS BANK SYARIAH INDONESIA KC SURABAYA BAS</v>
      </c>
      <c r="H16" s="47">
        <f t="shared" si="0"/>
        <v>45667</v>
      </c>
      <c r="I16" s="48">
        <f>'PAYMENT by SAP'!G6</f>
        <v>45667</v>
      </c>
      <c r="J16" s="48" t="str">
        <f t="shared" si="1"/>
        <v>Jan</v>
      </c>
      <c r="K16" s="48" t="str">
        <f t="shared" si="2"/>
        <v>2025</v>
      </c>
      <c r="L16" s="48">
        <f>'PAYMENT by SAP'!H6</f>
        <v>45687</v>
      </c>
      <c r="M16" s="49">
        <f t="shared" si="3"/>
        <v>-20</v>
      </c>
      <c r="N16" s="50" t="str">
        <f>IF(M16&lt;$C$9,$D$9,IF(M16&lt;$C$8,$D$8,IF(M16&lt;$C$7,$D$7,IF(M16&lt;$C$6,$D$6,IF(M16&lt;$C$5,$D$5,IF(M16&lt;$C$4,$D$4,IF(M16&lt;$C$3,$D$3)))))))</f>
        <v>Current</v>
      </c>
      <c r="O16" s="50" t="str">
        <f t="shared" si="5"/>
        <v>No Risk</v>
      </c>
      <c r="P16" s="15" t="str">
        <f>'PAYMENT by SAP'!J6</f>
        <v>IDR</v>
      </c>
      <c r="Q16" s="15" t="str">
        <f>'PAYMENT by SAP'!K6</f>
        <v>1800000779</v>
      </c>
      <c r="R16" s="51">
        <f>'PAYMENT by SAP'!L6</f>
        <v>3343457</v>
      </c>
      <c r="S16" s="51" t="str">
        <f>'PAYMENT by SAP'!M6</f>
        <v>TAGIHAN LISTRIK BANK BNI 46_TBN_NOV 24</v>
      </c>
      <c r="T16" s="65">
        <f>'PAYMENT by SAP'!N6</f>
        <v>45657</v>
      </c>
      <c r="U16" s="66" t="str">
        <f>'PAYMENT by SAP'!O6</f>
        <v>1800000779</v>
      </c>
      <c r="V16" s="18" t="s">
        <v>4951</v>
      </c>
    </row>
    <row r="17" spans="2:22">
      <c r="B17" s="15">
        <f>'PAYMENT by SAP'!B7</f>
        <v>100137</v>
      </c>
      <c r="C17" s="15" t="str">
        <f>'PAYMENT by SAP'!C7</f>
        <v>PT SEMEN GRESIK</v>
      </c>
      <c r="D17" s="15" t="str">
        <v>Group</v>
      </c>
      <c r="E17" s="15" t="str">
        <f>'PAYMENT by SAP'!D7</f>
        <v>1400000000</v>
      </c>
      <c r="F17" s="15" t="str">
        <f>'PAYMENT by SAP'!E7</f>
        <v>11121871</v>
      </c>
      <c r="G17" s="15" t="str">
        <f>'PAYMENT by SAP'!F7</f>
        <v>SWEEPING GRESIK</v>
      </c>
      <c r="H17" s="47">
        <f t="shared" si="0"/>
        <v>45667</v>
      </c>
      <c r="I17" s="48">
        <f>'PAYMENT by SAP'!G7</f>
        <v>45667</v>
      </c>
      <c r="J17" s="48" t="str">
        <f t="shared" si="1"/>
        <v>Jan</v>
      </c>
      <c r="K17" s="48" t="str">
        <f t="shared" si="2"/>
        <v>2025</v>
      </c>
      <c r="L17" s="48">
        <f>'PAYMENT by SAP'!H7</f>
        <v>45737</v>
      </c>
      <c r="M17" s="49">
        <f t="shared" si="3"/>
        <v>-70</v>
      </c>
      <c r="N17" s="50" t="str">
        <f t="shared" si="4"/>
        <v>Current</v>
      </c>
      <c r="O17" s="50" t="str">
        <f t="shared" si="5"/>
        <v>No Risk</v>
      </c>
      <c r="P17" s="15" t="str">
        <f>'PAYMENT by SAP'!J7</f>
        <v>IDR</v>
      </c>
      <c r="Q17" s="15" t="str">
        <f>'PAYMENT by SAP'!K7</f>
        <v>1400000522</v>
      </c>
      <c r="R17" s="51">
        <f>'PAYMENT by SAP'!L7</f>
        <v>5000000000</v>
      </c>
      <c r="S17" s="51" t="str">
        <f>'PAYMENT by SAP'!M7</f>
        <v xml:space="preserve"> PEMBAYARAN POKOK SHL GRESIK 26 SEPT 2018</v>
      </c>
      <c r="T17" s="65">
        <f>'PAYMENT by SAP'!N7</f>
        <v>45737</v>
      </c>
      <c r="U17" s="66" t="str">
        <f>'PAYMENT by SAP'!O7</f>
        <v>1800001507</v>
      </c>
      <c r="V17" s="18" t="s">
        <v>4952</v>
      </c>
    </row>
    <row r="18" spans="2:22">
      <c r="B18" s="15">
        <f>'PAYMENT by SAP'!B8</f>
        <v>101539</v>
      </c>
      <c r="C18" s="15" t="str">
        <f>'PAYMENT by SAP'!C8</f>
        <v>PT WAHYU SEJATI TUJUH</v>
      </c>
      <c r="D18" s="15" t="str">
        <v>External</v>
      </c>
      <c r="E18" s="15" t="str">
        <f>'PAYMENT by SAP'!D8</f>
        <v>1400005479</v>
      </c>
      <c r="F18" s="15" t="str">
        <f>'PAYMENT by SAP'!E8</f>
        <v>11123101</v>
      </c>
      <c r="G18" s="15" t="str">
        <f>'PAYMENT by SAP'!F8</f>
        <v xml:space="preserve"> WAHYU SEJATI TUJUH</v>
      </c>
      <c r="H18" s="47">
        <f t="shared" si="0"/>
        <v>45670</v>
      </c>
      <c r="I18" s="48">
        <f>'PAYMENT by SAP'!G8</f>
        <v>45670</v>
      </c>
      <c r="J18" s="48" t="str">
        <f t="shared" si="1"/>
        <v>Jan</v>
      </c>
      <c r="K18" s="48" t="str">
        <f t="shared" si="2"/>
        <v>2025</v>
      </c>
      <c r="L18" s="48">
        <f>'PAYMENT by SAP'!H8</f>
        <v>45412</v>
      </c>
      <c r="M18" s="49">
        <f t="shared" si="3"/>
        <v>258</v>
      </c>
      <c r="N18" s="50" t="str">
        <f t="shared" si="4"/>
        <v>120-365</v>
      </c>
      <c r="O18" s="50" t="str">
        <f t="shared" si="5"/>
        <v>High Risk</v>
      </c>
      <c r="P18" s="15" t="str">
        <f>'PAYMENT by SAP'!J8</f>
        <v>IDR</v>
      </c>
      <c r="Q18" s="15" t="str">
        <f>'PAYMENT by SAP'!K8</f>
        <v>1800000216</v>
      </c>
      <c r="R18" s="51">
        <f>'PAYMENT by SAP'!L8</f>
        <v>1556302</v>
      </c>
      <c r="S18" s="51" t="str">
        <f>'PAYMENT by SAP'!M8</f>
        <v>Biaya Pemusnahan Limbah Fly Ash ex PT WST</v>
      </c>
      <c r="T18" s="65">
        <f>'PAYMENT by SAP'!N8</f>
        <v>45382</v>
      </c>
      <c r="U18" s="66" t="str">
        <f>'PAYMENT by SAP'!O8</f>
        <v>1800000216</v>
      </c>
      <c r="V18" t="s">
        <v>4950</v>
      </c>
    </row>
    <row r="19" spans="2:22">
      <c r="B19" s="15">
        <f>'PAYMENT by SAP'!B9</f>
        <v>101539</v>
      </c>
      <c r="C19" s="15" t="str">
        <f>'PAYMENT by SAP'!C9</f>
        <v>PT WAHYU SEJATI TUJUH</v>
      </c>
      <c r="D19" s="15" t="str">
        <v>External</v>
      </c>
      <c r="E19" s="15" t="str">
        <f>'PAYMENT by SAP'!D9</f>
        <v>1400005479</v>
      </c>
      <c r="F19" s="15" t="str">
        <f>'PAYMENT by SAP'!E9</f>
        <v>11123101</v>
      </c>
      <c r="G19" s="15" t="str">
        <f>'PAYMENT by SAP'!F9</f>
        <v xml:space="preserve"> WAHYU SEJATI TUJUH</v>
      </c>
      <c r="H19" s="47">
        <f t="shared" si="0"/>
        <v>45670</v>
      </c>
      <c r="I19" s="48">
        <f>'PAYMENT by SAP'!G9</f>
        <v>45670</v>
      </c>
      <c r="J19" s="48" t="str">
        <f t="shared" si="1"/>
        <v>Jan</v>
      </c>
      <c r="K19" s="48" t="str">
        <f t="shared" si="2"/>
        <v>2025</v>
      </c>
      <c r="L19" s="48">
        <f>'PAYMENT by SAP'!H9</f>
        <v>45412</v>
      </c>
      <c r="M19" s="49">
        <f t="shared" si="3"/>
        <v>258</v>
      </c>
      <c r="N19" s="50" t="str">
        <f t="shared" si="4"/>
        <v>120-365</v>
      </c>
      <c r="O19" s="50" t="str">
        <f t="shared" si="5"/>
        <v>High Risk</v>
      </c>
      <c r="P19" s="15" t="str">
        <f>'PAYMENT by SAP'!J9</f>
        <v>IDR</v>
      </c>
      <c r="Q19" s="15" t="str">
        <f>'PAYMENT by SAP'!K9</f>
        <v>1800000215</v>
      </c>
      <c r="R19" s="51">
        <f>'PAYMENT by SAP'!L9</f>
        <v>11565990</v>
      </c>
      <c r="S19" s="51" t="str">
        <f>'PAYMENT by SAP'!M9</f>
        <v>Biaya Pemusnahan Limbah Dust Aluminium ex PT WST</v>
      </c>
      <c r="T19" s="65">
        <f>'PAYMENT by SAP'!N9</f>
        <v>45382</v>
      </c>
      <c r="U19" s="66" t="str">
        <f>'PAYMENT by SAP'!O9</f>
        <v>1800000215</v>
      </c>
      <c r="V19" t="s">
        <v>4950</v>
      </c>
    </row>
    <row r="20" spans="2:22">
      <c r="B20" s="15">
        <f>'PAYMENT by SAP'!B10</f>
        <v>100009</v>
      </c>
      <c r="C20" s="15" t="str">
        <f>'PAYMENT by SAP'!C10</f>
        <v>PT KAWASAN INDUSTRI GRESIK</v>
      </c>
      <c r="D20" s="15" t="str">
        <v>Group</v>
      </c>
      <c r="E20" s="15" t="str">
        <f>'PAYMENT by SAP'!D10</f>
        <v>1400000004</v>
      </c>
      <c r="F20" s="15" t="str">
        <f>'PAYMENT by SAP'!E10</f>
        <v>11125421</v>
      </c>
      <c r="G20" s="15" t="str">
        <f>'PAYMENT by SAP'!F10</f>
        <v>PAID BY CMS BANK SYARIAH INDONESIA KC SURABAYA BAS</v>
      </c>
      <c r="H20" s="47">
        <f t="shared" si="0"/>
        <v>45670</v>
      </c>
      <c r="I20" s="48">
        <f>'PAYMENT by SAP'!G10</f>
        <v>45670</v>
      </c>
      <c r="J20" s="48" t="str">
        <f t="shared" si="1"/>
        <v>Jan</v>
      </c>
      <c r="K20" s="48" t="str">
        <f t="shared" si="2"/>
        <v>2025</v>
      </c>
      <c r="L20" s="48">
        <f>'PAYMENT by SAP'!H10</f>
        <v>45565</v>
      </c>
      <c r="M20" s="49">
        <f t="shared" si="3"/>
        <v>105</v>
      </c>
      <c r="N20" s="50" t="str">
        <f t="shared" si="4"/>
        <v>90-120</v>
      </c>
      <c r="O20" s="50" t="str">
        <f t="shared" si="5"/>
        <v>Warning +</v>
      </c>
      <c r="P20" s="15" t="str">
        <f>'PAYMENT by SAP'!J10</f>
        <v>IDR</v>
      </c>
      <c r="Q20" s="15" t="str">
        <f>'PAYMENT by SAP'!K10</f>
        <v>1800000341</v>
      </c>
      <c r="R20" s="51">
        <f>'PAYMENT by SAP'!L10</f>
        <v>15206916</v>
      </c>
      <c r="S20" s="51" t="str">
        <f>'PAYMENT by SAP'!M10</f>
        <v xml:space="preserve"> Pot. Gaji Kary. Penugasan SI - KIG 07.2024</v>
      </c>
      <c r="T20" s="65">
        <f>'PAYMENT by SAP'!N10</f>
        <v>45535</v>
      </c>
      <c r="U20" s="66" t="str">
        <f>'PAYMENT by SAP'!O10</f>
        <v>1800000341</v>
      </c>
      <c r="V20" s="18" t="s">
        <v>4953</v>
      </c>
    </row>
    <row r="21" spans="2:22">
      <c r="B21" s="15">
        <f>'PAYMENT by SAP'!B11</f>
        <v>100009</v>
      </c>
      <c r="C21" s="15" t="str">
        <f>'PAYMENT by SAP'!C11</f>
        <v>PT KAWASAN INDUSTRI GRESIK</v>
      </c>
      <c r="D21" s="15" t="str">
        <v>Group</v>
      </c>
      <c r="E21" s="15" t="str">
        <f>'PAYMENT by SAP'!D11</f>
        <v>1400000003</v>
      </c>
      <c r="F21" s="15" t="str">
        <f>'PAYMENT by SAP'!E11</f>
        <v>11125421</v>
      </c>
      <c r="G21" s="15" t="str">
        <f>'PAYMENT by SAP'!F11</f>
        <v>PAID BY CMS BANK SYARIAH INDONESIA KC SURABAYA BAS</v>
      </c>
      <c r="H21" s="47">
        <f t="shared" si="0"/>
        <v>45670</v>
      </c>
      <c r="I21" s="48">
        <f>'PAYMENT by SAP'!G11</f>
        <v>45670</v>
      </c>
      <c r="J21" s="48" t="str">
        <f t="shared" si="1"/>
        <v>Jan</v>
      </c>
      <c r="K21" s="48" t="str">
        <f t="shared" si="2"/>
        <v>2025</v>
      </c>
      <c r="L21" s="48">
        <f>'PAYMENT by SAP'!H11</f>
        <v>45626</v>
      </c>
      <c r="M21" s="49">
        <f t="shared" si="3"/>
        <v>44</v>
      </c>
      <c r="N21" s="50" t="str">
        <f t="shared" si="4"/>
        <v>30-60</v>
      </c>
      <c r="O21" s="50" t="str">
        <f t="shared" si="5"/>
        <v>Low Risk</v>
      </c>
      <c r="P21" s="15" t="str">
        <f>'PAYMENT by SAP'!J11</f>
        <v>IDR</v>
      </c>
      <c r="Q21" s="15" t="str">
        <f>'PAYMENT by SAP'!K11</f>
        <v>1800000438</v>
      </c>
      <c r="R21" s="51">
        <f>'PAYMENT by SAP'!L11</f>
        <v>15928282</v>
      </c>
      <c r="S21" s="51" t="str">
        <f>'PAYMENT by SAP'!M11</f>
        <v xml:space="preserve"> Pot. Gaji Kary. Penugasan SI - KIG 09.2024</v>
      </c>
      <c r="T21" s="65">
        <f>'PAYMENT by SAP'!N11</f>
        <v>45596</v>
      </c>
      <c r="U21" s="66" t="str">
        <f>'PAYMENT by SAP'!O11</f>
        <v>1800000438</v>
      </c>
      <c r="V21" s="18" t="s">
        <v>4953</v>
      </c>
    </row>
    <row r="22" spans="2:22">
      <c r="B22" s="15">
        <f>'PAYMENT by SAP'!B12</f>
        <v>100009</v>
      </c>
      <c r="C22" s="15" t="str">
        <f>'PAYMENT by SAP'!C12</f>
        <v>PT KAWASAN INDUSTRI GRESIK</v>
      </c>
      <c r="D22" s="15" t="str">
        <v>Group</v>
      </c>
      <c r="E22" s="15" t="str">
        <f>'PAYMENT by SAP'!D12</f>
        <v>1400000002</v>
      </c>
      <c r="F22" s="15" t="str">
        <f>'PAYMENT by SAP'!E12</f>
        <v>11125421</v>
      </c>
      <c r="G22" s="15" t="str">
        <f>'PAYMENT by SAP'!F12</f>
        <v>PAID BY CMS BANK SYARIAH INDONESIA KC SURABAYA BAS</v>
      </c>
      <c r="H22" s="47">
        <f t="shared" si="0"/>
        <v>45670</v>
      </c>
      <c r="I22" s="48">
        <f>'PAYMENT by SAP'!G12</f>
        <v>45670</v>
      </c>
      <c r="J22" s="48" t="str">
        <f t="shared" si="1"/>
        <v>Jan</v>
      </c>
      <c r="K22" s="48" t="str">
        <f t="shared" si="2"/>
        <v>2025</v>
      </c>
      <c r="L22" s="48">
        <f>'PAYMENT by SAP'!H12</f>
        <v>45656</v>
      </c>
      <c r="M22" s="49">
        <f t="shared" si="3"/>
        <v>14</v>
      </c>
      <c r="N22" s="50" t="str">
        <f t="shared" si="4"/>
        <v>0-30</v>
      </c>
      <c r="O22" s="50" t="str">
        <f t="shared" si="5"/>
        <v>No Risk</v>
      </c>
      <c r="P22" s="15" t="str">
        <f>'PAYMENT by SAP'!J12</f>
        <v>IDR</v>
      </c>
      <c r="Q22" s="15" t="str">
        <f>'PAYMENT by SAP'!K12</f>
        <v>1800000487</v>
      </c>
      <c r="R22" s="51">
        <f>'PAYMENT by SAP'!L12</f>
        <v>16167455</v>
      </c>
      <c r="S22" s="51" t="str">
        <f>'PAYMENT by SAP'!M12</f>
        <v xml:space="preserve"> Pot. Gaji Kary. Penugasan SI - KIG 10.2024</v>
      </c>
      <c r="T22" s="65">
        <f>'PAYMENT by SAP'!N12</f>
        <v>45626</v>
      </c>
      <c r="U22" s="66" t="str">
        <f>'PAYMENT by SAP'!O12</f>
        <v>1800000487</v>
      </c>
      <c r="V22" s="18" t="s">
        <v>4953</v>
      </c>
    </row>
    <row r="23" spans="2:22">
      <c r="B23" s="15">
        <f>'PAYMENT by SAP'!B13</f>
        <v>100009</v>
      </c>
      <c r="C23" s="15" t="str">
        <f>'PAYMENT by SAP'!C13</f>
        <v>PT KAWASAN INDUSTRI GRESIK</v>
      </c>
      <c r="D23" s="15" t="str">
        <v>Group</v>
      </c>
      <c r="E23" s="15" t="str">
        <f>'PAYMENT by SAP'!D13</f>
        <v>1400000001</v>
      </c>
      <c r="F23" s="15" t="str">
        <f>'PAYMENT by SAP'!E13</f>
        <v>11125421</v>
      </c>
      <c r="G23" s="15" t="str">
        <f>'PAYMENT by SAP'!F13</f>
        <v>PAID BY CMS BANK SYARIAH INDONESIA KC SURABAYA BAS</v>
      </c>
      <c r="H23" s="47">
        <f t="shared" si="0"/>
        <v>45670</v>
      </c>
      <c r="I23" s="48">
        <f>'PAYMENT by SAP'!G13</f>
        <v>45670</v>
      </c>
      <c r="J23" s="48" t="str">
        <f t="shared" si="1"/>
        <v>Jan</v>
      </c>
      <c r="K23" s="48" t="str">
        <f t="shared" si="2"/>
        <v>2025</v>
      </c>
      <c r="L23" s="48">
        <f>'PAYMENT by SAP'!H13</f>
        <v>45595</v>
      </c>
      <c r="M23" s="49">
        <f t="shared" si="3"/>
        <v>75</v>
      </c>
      <c r="N23" s="50" t="str">
        <f t="shared" si="4"/>
        <v>60-90</v>
      </c>
      <c r="O23" s="50" t="str">
        <f t="shared" si="5"/>
        <v>Warning</v>
      </c>
      <c r="P23" s="15" t="str">
        <f>'PAYMENT by SAP'!J13</f>
        <v>IDR</v>
      </c>
      <c r="Q23" s="15" t="str">
        <f>'PAYMENT by SAP'!K13</f>
        <v>1800000385</v>
      </c>
      <c r="R23" s="51">
        <f>'PAYMENT by SAP'!L13</f>
        <v>17478962</v>
      </c>
      <c r="S23" s="51" t="str">
        <f>'PAYMENT by SAP'!M13</f>
        <v xml:space="preserve"> Pot. Gaji Kary. Penugasan SI - KIG 08.2024</v>
      </c>
      <c r="T23" s="65">
        <f>'PAYMENT by SAP'!N13</f>
        <v>45565</v>
      </c>
      <c r="U23" s="66" t="str">
        <f>'PAYMENT by SAP'!O13</f>
        <v>1800000385</v>
      </c>
      <c r="V23" s="18" t="s">
        <v>4953</v>
      </c>
    </row>
    <row r="24" spans="2:22">
      <c r="B24" s="15">
        <f>'PAYMENT by SAP'!B14</f>
        <v>101082</v>
      </c>
      <c r="C24" s="15" t="str">
        <f>'PAYMENT by SAP'!C14</f>
        <v>PT METATU NUSANTARA JAYA</v>
      </c>
      <c r="D24" s="15" t="str">
        <v>External</v>
      </c>
      <c r="E24" s="15" t="str">
        <f>'PAYMENT by SAP'!D14</f>
        <v>1400006950</v>
      </c>
      <c r="F24" s="15" t="str">
        <f>'PAYMENT by SAP'!E14</f>
        <v>11123101</v>
      </c>
      <c r="G24" s="15" t="str">
        <f>'PAYMENT by SAP'!F14</f>
        <v>PAID BY CMS BANK BCA RN 7100000145</v>
      </c>
      <c r="H24" s="47">
        <f t="shared" si="0"/>
        <v>45671</v>
      </c>
      <c r="I24" s="48">
        <f>'PAYMENT by SAP'!G14</f>
        <v>45671</v>
      </c>
      <c r="J24" s="48" t="str">
        <f t="shared" si="1"/>
        <v>Jan</v>
      </c>
      <c r="K24" s="48" t="str">
        <f t="shared" si="2"/>
        <v>2025</v>
      </c>
      <c r="L24" s="48">
        <f>'PAYMENT by SAP'!H14</f>
        <v>45595</v>
      </c>
      <c r="M24" s="49">
        <f t="shared" si="3"/>
        <v>76</v>
      </c>
      <c r="N24" s="50" t="str">
        <f t="shared" si="4"/>
        <v>60-90</v>
      </c>
      <c r="O24" s="50" t="str">
        <f t="shared" si="5"/>
        <v>Warning</v>
      </c>
      <c r="P24" s="15" t="str">
        <f>'PAYMENT by SAP'!J14</f>
        <v>IDR</v>
      </c>
      <c r="Q24" s="15" t="str">
        <f>'PAYMENT by SAP'!K14</f>
        <v>1800000600</v>
      </c>
      <c r="R24" s="51">
        <f>'PAYMENT by SAP'!L14</f>
        <v>3786442</v>
      </c>
      <c r="S24" s="51" t="str">
        <f>'PAYMENT by SAP'!M14</f>
        <v>Biaya Pemusnahan Limbah SBE ex PT MNJ</v>
      </c>
      <c r="T24" s="65">
        <f>'PAYMENT by SAP'!N14</f>
        <v>45565</v>
      </c>
      <c r="U24" s="66" t="str">
        <f>'PAYMENT by SAP'!O14</f>
        <v>1800000600</v>
      </c>
      <c r="V24" t="s">
        <v>4950</v>
      </c>
    </row>
    <row r="25" spans="2:22">
      <c r="B25" s="15">
        <f>'PAYMENT by SAP'!B15</f>
        <v>101082</v>
      </c>
      <c r="C25" s="15" t="str">
        <f>'PAYMENT by SAP'!C15</f>
        <v>PT METATU NUSANTARA JAYA</v>
      </c>
      <c r="D25" s="15" t="str">
        <v>External</v>
      </c>
      <c r="E25" s="15" t="str">
        <f>'PAYMENT by SAP'!D15</f>
        <v>1400006952</v>
      </c>
      <c r="F25" s="15" t="str">
        <f>'PAYMENT by SAP'!E15</f>
        <v>11123101</v>
      </c>
      <c r="G25" s="15" t="str">
        <f>'PAYMENT by SAP'!F15</f>
        <v>PAID BY CMS BANK BCA RN 7100000143</v>
      </c>
      <c r="H25" s="47">
        <f t="shared" si="0"/>
        <v>45671</v>
      </c>
      <c r="I25" s="48">
        <f>'PAYMENT by SAP'!G15</f>
        <v>45671</v>
      </c>
      <c r="J25" s="48" t="str">
        <f t="shared" si="1"/>
        <v>Jan</v>
      </c>
      <c r="K25" s="48" t="str">
        <f t="shared" si="2"/>
        <v>2025</v>
      </c>
      <c r="L25" s="48">
        <f>'PAYMENT by SAP'!H15</f>
        <v>45595</v>
      </c>
      <c r="M25" s="49">
        <f t="shared" si="3"/>
        <v>76</v>
      </c>
      <c r="N25" s="50" t="str">
        <f t="shared" si="4"/>
        <v>60-90</v>
      </c>
      <c r="O25" s="50" t="str">
        <f t="shared" si="5"/>
        <v>Warning</v>
      </c>
      <c r="P25" s="15" t="str">
        <f>'PAYMENT by SAP'!J15</f>
        <v>IDR</v>
      </c>
      <c r="Q25" s="15" t="str">
        <f>'PAYMENT by SAP'!K15</f>
        <v>1800000599</v>
      </c>
      <c r="R25" s="51">
        <f>'PAYMENT by SAP'!L15</f>
        <v>5574696</v>
      </c>
      <c r="S25" s="51" t="str">
        <f>'PAYMENT by SAP'!M15</f>
        <v>Biaya Pemusnahan Limbah Residu Prodksi ex PT MNJ</v>
      </c>
      <c r="T25" s="65">
        <f>'PAYMENT by SAP'!N15</f>
        <v>45565</v>
      </c>
      <c r="U25" s="66" t="str">
        <f>'PAYMENT by SAP'!O15</f>
        <v>1800000599</v>
      </c>
      <c r="V25" t="s">
        <v>4950</v>
      </c>
    </row>
    <row r="26" spans="2:22">
      <c r="B26" s="15">
        <f>'PAYMENT by SAP'!B16</f>
        <v>100797</v>
      </c>
      <c r="C26" s="15" t="str">
        <f>'PAYMENT by SAP'!C16</f>
        <v>PT. SEMEN INDONESIA BETON</v>
      </c>
      <c r="D26" s="15" t="str">
        <v>Group</v>
      </c>
      <c r="E26" s="15" t="str">
        <f>'PAYMENT by SAP'!D16</f>
        <v>1400000005</v>
      </c>
      <c r="F26" s="15" t="str">
        <f>'PAYMENT by SAP'!E16</f>
        <v>11125421</v>
      </c>
      <c r="G26" s="15" t="str">
        <f>'PAYMENT by SAP'!F16</f>
        <v>PAID BY CMS BANK SYARIAH INDONESIA KC SURABAYA BAS</v>
      </c>
      <c r="H26" s="47">
        <f t="shared" si="0"/>
        <v>45671</v>
      </c>
      <c r="I26" s="48">
        <f>'PAYMENT by SAP'!G16</f>
        <v>45671</v>
      </c>
      <c r="J26" s="48" t="str">
        <f t="shared" si="1"/>
        <v>Jan</v>
      </c>
      <c r="K26" s="48" t="str">
        <f t="shared" si="2"/>
        <v>2025</v>
      </c>
      <c r="L26" s="48">
        <f>'PAYMENT by SAP'!H16</f>
        <v>45656</v>
      </c>
      <c r="M26" s="49">
        <f t="shared" si="3"/>
        <v>15</v>
      </c>
      <c r="N26" s="50" t="str">
        <f t="shared" si="4"/>
        <v>0-30</v>
      </c>
      <c r="O26" s="50" t="str">
        <f t="shared" si="5"/>
        <v>No Risk</v>
      </c>
      <c r="P26" s="15" t="str">
        <f>'PAYMENT by SAP'!J16</f>
        <v>IDR</v>
      </c>
      <c r="Q26" s="15" t="str">
        <f>'PAYMENT by SAP'!K16</f>
        <v>1800000489</v>
      </c>
      <c r="R26" s="51">
        <f>'PAYMENT by SAP'!L16</f>
        <v>27060029</v>
      </c>
      <c r="S26" s="51" t="str">
        <f>'PAYMENT by SAP'!M16</f>
        <v xml:space="preserve"> Pot. Gaji Kary. Penugasan SI - SIB 10.2024</v>
      </c>
      <c r="T26" s="65">
        <f>'PAYMENT by SAP'!N16</f>
        <v>45626</v>
      </c>
      <c r="U26" s="66" t="str">
        <f>'PAYMENT by SAP'!O16</f>
        <v>1800000489</v>
      </c>
      <c r="V26" s="18" t="s">
        <v>4953</v>
      </c>
    </row>
    <row r="27" spans="2:22">
      <c r="B27" s="15">
        <f>'PAYMENT by SAP'!B17</f>
        <v>101082</v>
      </c>
      <c r="C27" s="15" t="str">
        <f>'PAYMENT by SAP'!C17</f>
        <v>PT METATU NUSANTARA JAYA</v>
      </c>
      <c r="D27" s="15" t="str">
        <v>External</v>
      </c>
      <c r="E27" s="15" t="str">
        <f>'PAYMENT by SAP'!D17</f>
        <v>1400006948</v>
      </c>
      <c r="F27" s="15" t="str">
        <f>'PAYMENT by SAP'!E17</f>
        <v>11123101</v>
      </c>
      <c r="G27" s="15" t="str">
        <f>'PAYMENT by SAP'!F17</f>
        <v>PAID BY CMS BANK BCA RN 7100000094</v>
      </c>
      <c r="H27" s="47">
        <f t="shared" si="0"/>
        <v>45671</v>
      </c>
      <c r="I27" s="48">
        <f>'PAYMENT by SAP'!G17</f>
        <v>45671</v>
      </c>
      <c r="J27" s="48" t="str">
        <f t="shared" si="1"/>
        <v>Jan</v>
      </c>
      <c r="K27" s="48" t="str">
        <f t="shared" si="2"/>
        <v>2025</v>
      </c>
      <c r="L27" s="48">
        <f>'PAYMENT by SAP'!H17</f>
        <v>45565</v>
      </c>
      <c r="M27" s="49">
        <f t="shared" si="3"/>
        <v>106</v>
      </c>
      <c r="N27" s="50" t="str">
        <f t="shared" si="4"/>
        <v>90-120</v>
      </c>
      <c r="O27" s="50" t="str">
        <f t="shared" si="5"/>
        <v>Warning +</v>
      </c>
      <c r="P27" s="15" t="str">
        <f>'PAYMENT by SAP'!J17</f>
        <v>IDR</v>
      </c>
      <c r="Q27" s="15" t="str">
        <f>'PAYMENT by SAP'!K17</f>
        <v>1800000540</v>
      </c>
      <c r="R27" s="51">
        <f>'PAYMENT by SAP'!L17</f>
        <v>29996800</v>
      </c>
      <c r="S27" s="51" t="str">
        <f>'PAYMENT by SAP'!M17</f>
        <v>Biaya Pemusnahan Limbah Used Refracto ex PT MNJ</v>
      </c>
      <c r="T27" s="65">
        <f>'PAYMENT by SAP'!N17</f>
        <v>45535</v>
      </c>
      <c r="U27" s="66" t="str">
        <f>'PAYMENT by SAP'!O17</f>
        <v>1800000540</v>
      </c>
      <c r="V27" t="s">
        <v>4950</v>
      </c>
    </row>
    <row r="28" spans="2:22">
      <c r="B28" s="15">
        <f>'PAYMENT by SAP'!B18</f>
        <v>101082</v>
      </c>
      <c r="C28" s="15" t="str">
        <f>'PAYMENT by SAP'!C18</f>
        <v>PT METATU NUSANTARA JAYA</v>
      </c>
      <c r="D28" s="15" t="str">
        <v>External</v>
      </c>
      <c r="E28" s="15" t="str">
        <f>'PAYMENT by SAP'!D18</f>
        <v>1400006951</v>
      </c>
      <c r="F28" s="15" t="str">
        <f>'PAYMENT by SAP'!E18</f>
        <v>11123101</v>
      </c>
      <c r="G28" s="15" t="str">
        <f>'PAYMENT by SAP'!F18</f>
        <v>PAID BY CMS BANK BCA RN 7100000144</v>
      </c>
      <c r="H28" s="47">
        <f t="shared" si="0"/>
        <v>45671</v>
      </c>
      <c r="I28" s="48">
        <f>'PAYMENT by SAP'!G18</f>
        <v>45671</v>
      </c>
      <c r="J28" s="48" t="str">
        <f t="shared" si="1"/>
        <v>Jan</v>
      </c>
      <c r="K28" s="48" t="str">
        <f t="shared" si="2"/>
        <v>2025</v>
      </c>
      <c r="L28" s="48">
        <f>'PAYMENT by SAP'!H18</f>
        <v>45595</v>
      </c>
      <c r="M28" s="49">
        <f t="shared" si="3"/>
        <v>76</v>
      </c>
      <c r="N28" s="50" t="str">
        <f t="shared" si="4"/>
        <v>60-90</v>
      </c>
      <c r="O28" s="50" t="str">
        <f t="shared" si="5"/>
        <v>Warning</v>
      </c>
      <c r="P28" s="15" t="str">
        <f>'PAYMENT by SAP'!J18</f>
        <v>IDR</v>
      </c>
      <c r="Q28" s="15" t="str">
        <f>'PAYMENT by SAP'!K18</f>
        <v>1800000598</v>
      </c>
      <c r="R28" s="51">
        <f>'PAYMENT by SAP'!L18</f>
        <v>54151200</v>
      </c>
      <c r="S28" s="51" t="str">
        <f>'PAYMENT by SAP'!M18</f>
        <v>Biaya Pemusnahan Limbah Used Refractory ex PT MNJ</v>
      </c>
      <c r="T28" s="65">
        <f>'PAYMENT by SAP'!N18</f>
        <v>45565</v>
      </c>
      <c r="U28" s="66" t="str">
        <f>'PAYMENT by SAP'!O18</f>
        <v>1800000598</v>
      </c>
      <c r="V28" t="s">
        <v>4950</v>
      </c>
    </row>
    <row r="29" spans="2:22">
      <c r="B29" s="15">
        <f>'PAYMENT by SAP'!B19</f>
        <v>101082</v>
      </c>
      <c r="C29" s="15" t="str">
        <f>'PAYMENT by SAP'!C19</f>
        <v>PT METATU NUSANTARA JAYA</v>
      </c>
      <c r="D29" s="15" t="str">
        <v>External</v>
      </c>
      <c r="E29" s="15" t="str">
        <f>'PAYMENT by SAP'!D19</f>
        <v>1400006949</v>
      </c>
      <c r="F29" s="15" t="str">
        <f>'PAYMENT by SAP'!E19</f>
        <v>11123101</v>
      </c>
      <c r="G29" s="15" t="str">
        <f>'PAYMENT by SAP'!F19</f>
        <v>PAID BY CMS BANK BCA RN 7100000093</v>
      </c>
      <c r="H29" s="47">
        <f t="shared" si="0"/>
        <v>45671</v>
      </c>
      <c r="I29" s="48">
        <f>'PAYMENT by SAP'!G19</f>
        <v>45671</v>
      </c>
      <c r="J29" s="48" t="str">
        <f t="shared" si="1"/>
        <v>Jan</v>
      </c>
      <c r="K29" s="48" t="str">
        <f t="shared" si="2"/>
        <v>2025</v>
      </c>
      <c r="L29" s="48">
        <f>'PAYMENT by SAP'!H19</f>
        <v>45565</v>
      </c>
      <c r="M29" s="49">
        <f t="shared" si="3"/>
        <v>106</v>
      </c>
      <c r="N29" s="50" t="str">
        <f t="shared" si="4"/>
        <v>90-120</v>
      </c>
      <c r="O29" s="50" t="str">
        <f t="shared" si="5"/>
        <v>Warning +</v>
      </c>
      <c r="P29" s="15" t="str">
        <f>'PAYMENT by SAP'!J19</f>
        <v>IDR</v>
      </c>
      <c r="Q29" s="15" t="str">
        <f>'PAYMENT by SAP'!K19</f>
        <v>1800000541</v>
      </c>
      <c r="R29" s="51">
        <f>'PAYMENT by SAP'!L19</f>
        <v>169137480</v>
      </c>
      <c r="S29" s="51" t="str">
        <f>'PAYMENT by SAP'!M19</f>
        <v>Biaya Pemusnahan Limbah Sludge Non B3 ex PT MNJ</v>
      </c>
      <c r="T29" s="65">
        <f>'PAYMENT by SAP'!N19</f>
        <v>45535</v>
      </c>
      <c r="U29" s="66" t="str">
        <f>'PAYMENT by SAP'!O19</f>
        <v>1800000541</v>
      </c>
      <c r="V29" t="s">
        <v>4950</v>
      </c>
    </row>
    <row r="30" spans="2:22">
      <c r="B30" s="15">
        <f>'PAYMENT by SAP'!B20</f>
        <v>101082</v>
      </c>
      <c r="C30" s="15" t="str">
        <f>'PAYMENT by SAP'!C20</f>
        <v>PT METATU NUSANTARA JAYA</v>
      </c>
      <c r="D30" s="15" t="str">
        <v>External</v>
      </c>
      <c r="E30" s="15" t="str">
        <f>'PAYMENT by SAP'!D20</f>
        <v>1400006953</v>
      </c>
      <c r="F30" s="15" t="str">
        <f>'PAYMENT by SAP'!E20</f>
        <v>11123101</v>
      </c>
      <c r="G30" s="15" t="str">
        <f>'PAYMENT by SAP'!F20</f>
        <v>PT METATU NUSANTARA JAYA</v>
      </c>
      <c r="H30" s="47">
        <f t="shared" si="0"/>
        <v>45671</v>
      </c>
      <c r="I30" s="48">
        <f>'PAYMENT by SAP'!G20</f>
        <v>45671</v>
      </c>
      <c r="J30" s="48" t="str">
        <f t="shared" si="1"/>
        <v>Jan</v>
      </c>
      <c r="K30" s="48" t="str">
        <f t="shared" si="2"/>
        <v>2025</v>
      </c>
      <c r="L30" s="48">
        <f>'PAYMENT by SAP'!H20</f>
        <v>45503</v>
      </c>
      <c r="M30" s="49">
        <f t="shared" si="3"/>
        <v>168</v>
      </c>
      <c r="N30" s="50" t="str">
        <f t="shared" si="4"/>
        <v>120-365</v>
      </c>
      <c r="O30" s="50" t="str">
        <f t="shared" si="5"/>
        <v>High Risk</v>
      </c>
      <c r="P30" s="15" t="str">
        <f>'PAYMENT by SAP'!J20</f>
        <v>IDR</v>
      </c>
      <c r="Q30" s="15" t="str">
        <f>'PAYMENT by SAP'!K20</f>
        <v>1800000429</v>
      </c>
      <c r="R30" s="51">
        <f>'PAYMENT by SAP'!L20</f>
        <v>222642310</v>
      </c>
      <c r="S30" s="51" t="str">
        <f>'PAYMENT by SAP'!M20</f>
        <v>Biaya Pemusnahan Limbah SBE ex PT MNJ</v>
      </c>
      <c r="T30" s="65">
        <f>'PAYMENT by SAP'!N20</f>
        <v>45473</v>
      </c>
      <c r="U30" s="66" t="str">
        <f>'PAYMENT by SAP'!O20</f>
        <v>1800000429</v>
      </c>
      <c r="V30" t="s">
        <v>4950</v>
      </c>
    </row>
    <row r="31" spans="2:22">
      <c r="B31" s="15">
        <f>'PAYMENT by SAP'!B21</f>
        <v>101531</v>
      </c>
      <c r="C31" s="15" t="str">
        <f>'PAYMENT by SAP'!C21</f>
        <v>PT MULTIHANA KREASINDO</v>
      </c>
      <c r="D31" s="15" t="str">
        <v>External</v>
      </c>
      <c r="E31" s="15" t="str">
        <f>'PAYMENT by SAP'!D21</f>
        <v>1400007368</v>
      </c>
      <c r="F31" s="15" t="str">
        <f>'PAYMENT by SAP'!E21</f>
        <v>11125421</v>
      </c>
      <c r="G31" s="15" t="str">
        <f>'PAYMENT by SAP'!F21</f>
        <v>PAID BY CMS BANK SYARIAH INDONESIA KC SURABAYA BAS</v>
      </c>
      <c r="H31" s="47">
        <f t="shared" si="0"/>
        <v>45672</v>
      </c>
      <c r="I31" s="48">
        <f>'PAYMENT by SAP'!G21</f>
        <v>45672</v>
      </c>
      <c r="J31" s="48" t="str">
        <f t="shared" si="1"/>
        <v>Jan</v>
      </c>
      <c r="K31" s="48" t="str">
        <f t="shared" si="2"/>
        <v>2025</v>
      </c>
      <c r="L31" s="48">
        <f>'PAYMENT by SAP'!H21</f>
        <v>45656</v>
      </c>
      <c r="M31" s="49">
        <f t="shared" si="3"/>
        <v>16</v>
      </c>
      <c r="N31" s="50" t="str">
        <f t="shared" si="4"/>
        <v>0-30</v>
      </c>
      <c r="O31" s="50" t="str">
        <f t="shared" si="5"/>
        <v>No Risk</v>
      </c>
      <c r="P31" s="15" t="str">
        <f>'PAYMENT by SAP'!J21</f>
        <v>IDR</v>
      </c>
      <c r="Q31" s="15" t="str">
        <f>'PAYMENT by SAP'!K21</f>
        <v>1800000760</v>
      </c>
      <c r="R31" s="51">
        <f>'PAYMENT by SAP'!L21</f>
        <v>307740840</v>
      </c>
      <c r="S31" s="51" t="str">
        <f>'PAYMENT by SAP'!M21</f>
        <v>Biaya Pemusnahan Limbah Gypsum Low Grade ex PT MHK</v>
      </c>
      <c r="T31" s="65">
        <f>'PAYMENT by SAP'!N21</f>
        <v>45626</v>
      </c>
      <c r="U31" s="66" t="str">
        <f>'PAYMENT by SAP'!O21</f>
        <v>1800000760</v>
      </c>
      <c r="V31" t="s">
        <v>4950</v>
      </c>
    </row>
    <row r="32" spans="2:22">
      <c r="B32" s="15">
        <f>'PAYMENT by SAP'!B22</f>
        <v>101305</v>
      </c>
      <c r="C32" s="15" t="str">
        <f>'PAYMENT by SAP'!C22</f>
        <v>PT SEMEN INDONESIA DISTRIBUTOR</v>
      </c>
      <c r="D32" s="15" t="str">
        <v>Group</v>
      </c>
      <c r="E32" s="15" t="str">
        <f>'PAYMENT by SAP'!D22</f>
        <v>1400000006</v>
      </c>
      <c r="F32" s="15" t="str">
        <f>'PAYMENT by SAP'!E22</f>
        <v>11125421</v>
      </c>
      <c r="G32" s="15" t="str">
        <f>'PAYMENT by SAP'!F22</f>
        <v>PAID BY CMS BANK SYARIAH INDONESIA KC SURABAYA BAS</v>
      </c>
      <c r="H32" s="47">
        <f t="shared" si="0"/>
        <v>45673</v>
      </c>
      <c r="I32" s="48">
        <f>'PAYMENT by SAP'!G22</f>
        <v>45673</v>
      </c>
      <c r="J32" s="48" t="str">
        <f t="shared" si="1"/>
        <v>Jan</v>
      </c>
      <c r="K32" s="48" t="str">
        <f t="shared" si="2"/>
        <v>2025</v>
      </c>
      <c r="L32" s="48">
        <f>'PAYMENT by SAP'!H22</f>
        <v>45687</v>
      </c>
      <c r="M32" s="49">
        <f t="shared" si="3"/>
        <v>-14</v>
      </c>
      <c r="N32" s="50" t="str">
        <f t="shared" si="4"/>
        <v>Current</v>
      </c>
      <c r="O32" s="50" t="str">
        <f t="shared" si="5"/>
        <v>No Risk</v>
      </c>
      <c r="P32" s="15" t="str">
        <f>'PAYMENT by SAP'!J22</f>
        <v>IDR</v>
      </c>
      <c r="Q32" s="15" t="str">
        <f>'PAYMENT by SAP'!K22</f>
        <v>1800000544</v>
      </c>
      <c r="R32" s="51">
        <f>'PAYMENT by SAP'!L22</f>
        <v>2994176</v>
      </c>
      <c r="S32" s="51" t="str">
        <f>'PAYMENT by SAP'!M22</f>
        <v xml:space="preserve"> Pot. Gaji Kary. Penugasan SI - SID  11.2024</v>
      </c>
      <c r="T32" s="65">
        <f>'PAYMENT by SAP'!N22</f>
        <v>45657</v>
      </c>
      <c r="U32" s="66" t="str">
        <f>'PAYMENT by SAP'!O22</f>
        <v>1800000544</v>
      </c>
      <c r="V32" s="18" t="s">
        <v>4953</v>
      </c>
    </row>
    <row r="33" spans="2:22">
      <c r="B33" s="15">
        <f>'PAYMENT by SAP'!B23</f>
        <v>101691</v>
      </c>
      <c r="C33" s="15" t="str">
        <f>'PAYMENT by SAP'!C23</f>
        <v>PT. BYAKTA LOKA HIJAU KIRANA</v>
      </c>
      <c r="D33" s="15" t="str">
        <v>External</v>
      </c>
      <c r="E33" s="15" t="str">
        <f>'PAYMENT by SAP'!D23</f>
        <v>1400007989</v>
      </c>
      <c r="F33" s="15" t="str">
        <f>'PAYMENT by SAP'!E23</f>
        <v>11125421</v>
      </c>
      <c r="G33" s="15" t="str">
        <f>'PAYMENT by SAP'!F23</f>
        <v>PAID BY CMS BANK SYARIAH INDONESIA KC SURABAYA BAS</v>
      </c>
      <c r="H33" s="47">
        <f t="shared" si="0"/>
        <v>45674</v>
      </c>
      <c r="I33" s="48">
        <f>'PAYMENT by SAP'!G23</f>
        <v>45674</v>
      </c>
      <c r="J33" s="48" t="str">
        <f t="shared" si="1"/>
        <v>Jan</v>
      </c>
      <c r="K33" s="48" t="str">
        <f t="shared" si="2"/>
        <v>2025</v>
      </c>
      <c r="L33" s="48">
        <f>'PAYMENT by SAP'!H23</f>
        <v>45687</v>
      </c>
      <c r="M33" s="49">
        <f t="shared" si="3"/>
        <v>-13</v>
      </c>
      <c r="N33" s="50" t="str">
        <f t="shared" si="4"/>
        <v>Current</v>
      </c>
      <c r="O33" s="50" t="str">
        <f t="shared" si="5"/>
        <v>No Risk</v>
      </c>
      <c r="P33" s="15" t="str">
        <f>'PAYMENT by SAP'!J23</f>
        <v>IDR</v>
      </c>
      <c r="Q33" s="15" t="str">
        <f>'PAYMENT by SAP'!K23</f>
        <v>1800000808</v>
      </c>
      <c r="R33" s="51">
        <f>'PAYMENT by SAP'!L23</f>
        <v>3633696</v>
      </c>
      <c r="S33" s="51" t="str">
        <f>'PAYMENT by SAP'!M23</f>
        <v>Biaya Pemusnahan Limbah Sludge Cat ex PT BLHK</v>
      </c>
      <c r="T33" s="65">
        <f>'PAYMENT by SAP'!N23</f>
        <v>45657</v>
      </c>
      <c r="U33" s="66" t="str">
        <f>'PAYMENT by SAP'!O23</f>
        <v>1800000808</v>
      </c>
      <c r="V33" t="s">
        <v>4950</v>
      </c>
    </row>
    <row r="34" spans="2:22">
      <c r="B34" s="15">
        <f>'PAYMENT by SAP'!B24</f>
        <v>101865</v>
      </c>
      <c r="C34" s="15" t="str">
        <f>'PAYMENT by SAP'!C24</f>
        <v>PT BADAN SURYA BUANA SENTOSA</v>
      </c>
      <c r="D34" s="15" t="str">
        <v>External</v>
      </c>
      <c r="E34" s="15" t="str">
        <f>'PAYMENT by SAP'!D24</f>
        <v>1400000007</v>
      </c>
      <c r="F34" s="15" t="str">
        <f>'PAYMENT by SAP'!E24</f>
        <v>11125421</v>
      </c>
      <c r="G34" s="15" t="str">
        <f>'PAYMENT by SAP'!F24</f>
        <v>PAID BY CMS BANK SYARIAH INDONESIA KC SURABAYA BAS</v>
      </c>
      <c r="H34" s="47">
        <f t="shared" si="0"/>
        <v>45674</v>
      </c>
      <c r="I34" s="48">
        <f>'PAYMENT by SAP'!G24</f>
        <v>45674</v>
      </c>
      <c r="J34" s="48" t="str">
        <f t="shared" si="1"/>
        <v>Jan</v>
      </c>
      <c r="K34" s="48" t="str">
        <f t="shared" si="2"/>
        <v>2025</v>
      </c>
      <c r="L34" s="48">
        <f>'PAYMENT by SAP'!H24</f>
        <v>45656</v>
      </c>
      <c r="M34" s="49">
        <f t="shared" si="3"/>
        <v>18</v>
      </c>
      <c r="N34" s="50" t="str">
        <f t="shared" si="4"/>
        <v>0-30</v>
      </c>
      <c r="O34" s="50" t="str">
        <f t="shared" si="5"/>
        <v>No Risk</v>
      </c>
      <c r="P34" s="15" t="str">
        <f>'PAYMENT by SAP'!J24</f>
        <v>IDR</v>
      </c>
      <c r="Q34" s="15" t="str">
        <f>'PAYMENT by SAP'!K24</f>
        <v>1800000504</v>
      </c>
      <c r="R34" s="51">
        <f>'PAYMENT by SAP'!L24</f>
        <v>3834600</v>
      </c>
      <c r="S34" s="51" t="str">
        <f>'PAYMENT by SAP'!M24</f>
        <v>Tagihan Pengembalian Ongkos Angkut - PT SBS</v>
      </c>
      <c r="T34" s="65">
        <f>'PAYMENT by SAP'!N24</f>
        <v>45626</v>
      </c>
      <c r="U34" s="66" t="str">
        <f>'PAYMENT by SAP'!O24</f>
        <v>1800000504</v>
      </c>
      <c r="V34" s="18" t="s">
        <v>4954</v>
      </c>
    </row>
    <row r="35" spans="2:22">
      <c r="B35" s="15">
        <f>'PAYMENT by SAP'!B25</f>
        <v>100126</v>
      </c>
      <c r="C35" s="15" t="str">
        <f>'PAYMENT by SAP'!C25</f>
        <v>PT TRIATA MULIA INDONESIA</v>
      </c>
      <c r="D35" s="15" t="str">
        <v>External</v>
      </c>
      <c r="E35" s="15" t="str">
        <f>'PAYMENT by SAP'!D25</f>
        <v>1400007789</v>
      </c>
      <c r="F35" s="15" t="str">
        <f>'PAYMENT by SAP'!E25</f>
        <v>11125421</v>
      </c>
      <c r="G35" s="15" t="str">
        <f>'PAYMENT by SAP'!F25</f>
        <v>PAID BY CMS BANK SYARIAH INDONESIA KC SURABAYA BAS</v>
      </c>
      <c r="H35" s="47">
        <f t="shared" si="0"/>
        <v>45674</v>
      </c>
      <c r="I35" s="48">
        <f>'PAYMENT by SAP'!G25</f>
        <v>45674</v>
      </c>
      <c r="J35" s="48" t="str">
        <f t="shared" si="1"/>
        <v>Jan</v>
      </c>
      <c r="K35" s="48" t="str">
        <f t="shared" si="2"/>
        <v>2025</v>
      </c>
      <c r="L35" s="48">
        <f>'PAYMENT by SAP'!H25</f>
        <v>45534</v>
      </c>
      <c r="M35" s="49">
        <f t="shared" si="3"/>
        <v>140</v>
      </c>
      <c r="N35" s="50" t="str">
        <f t="shared" si="4"/>
        <v>120-365</v>
      </c>
      <c r="O35" s="50" t="str">
        <f t="shared" si="5"/>
        <v>High Risk</v>
      </c>
      <c r="P35" s="15" t="str">
        <f>'PAYMENT by SAP'!J25</f>
        <v>IDR</v>
      </c>
      <c r="Q35" s="15" t="str">
        <f>'PAYMENT by SAP'!K25</f>
        <v>1800000499</v>
      </c>
      <c r="R35" s="51">
        <f>'PAYMENT by SAP'!L25</f>
        <v>31709953</v>
      </c>
      <c r="S35" s="51" t="str">
        <f>'PAYMENT by SAP'!M25</f>
        <v>Biaya Pemusnahan Limbah FABA ex PT TMI</v>
      </c>
      <c r="T35" s="65">
        <f>'PAYMENT by SAP'!N25</f>
        <v>45504</v>
      </c>
      <c r="U35" s="66" t="str">
        <f>'PAYMENT by SAP'!O25</f>
        <v>1800000499</v>
      </c>
      <c r="V35" t="s">
        <v>4950</v>
      </c>
    </row>
    <row r="36" spans="2:22">
      <c r="B36" s="15">
        <f>'PAYMENT by SAP'!B26</f>
        <v>100137</v>
      </c>
      <c r="C36" s="15" t="str">
        <f>'PAYMENT by SAP'!C26</f>
        <v>PT SEMEN GRESIK</v>
      </c>
      <c r="D36" s="15" t="str">
        <v>Group</v>
      </c>
      <c r="E36" s="15" t="str">
        <f>'PAYMENT by SAP'!D26</f>
        <v>1400000010</v>
      </c>
      <c r="F36" s="15" t="str">
        <f>'PAYMENT by SAP'!E26</f>
        <v>11121871</v>
      </c>
      <c r="G36" s="15" t="str">
        <f>'PAYMENT by SAP'!F26</f>
        <v>SWEEPING GRESIK</v>
      </c>
      <c r="H36" s="47">
        <f t="shared" si="0"/>
        <v>45674</v>
      </c>
      <c r="I36" s="48">
        <f>'PAYMENT by SAP'!G26</f>
        <v>45674</v>
      </c>
      <c r="J36" s="48" t="str">
        <f t="shared" si="1"/>
        <v>Jan</v>
      </c>
      <c r="K36" s="48" t="str">
        <f t="shared" si="2"/>
        <v>2025</v>
      </c>
      <c r="L36" s="48">
        <f>'PAYMENT by SAP'!H26</f>
        <v>45698</v>
      </c>
      <c r="M36" s="49">
        <f t="shared" si="3"/>
        <v>-24</v>
      </c>
      <c r="N36" s="50" t="str">
        <f t="shared" si="4"/>
        <v>Current</v>
      </c>
      <c r="O36" s="50" t="str">
        <f t="shared" si="5"/>
        <v>No Risk</v>
      </c>
      <c r="P36" s="15" t="str">
        <f>'PAYMENT by SAP'!J26</f>
        <v>IDR</v>
      </c>
      <c r="Q36" s="15" t="str">
        <f>'PAYMENT by SAP'!K26</f>
        <v>1400000000</v>
      </c>
      <c r="R36" s="51">
        <f>'PAYMENT by SAP'!L26</f>
        <v>5000000000</v>
      </c>
      <c r="S36" s="51" t="str">
        <f>'PAYMENT by SAP'!M26</f>
        <v xml:space="preserve"> PEMBAYARAN POKOK SHL GRESIK 26 SEPT 2018</v>
      </c>
      <c r="T36" s="65">
        <f>'PAYMENT by SAP'!N26</f>
        <v>45698</v>
      </c>
      <c r="U36" s="66" t="str">
        <f>'PAYMENT by SAP'!O26</f>
        <v>1800001507</v>
      </c>
      <c r="V36" s="18" t="s">
        <v>4952</v>
      </c>
    </row>
    <row r="37" spans="2:22">
      <c r="B37" s="15">
        <f>'PAYMENT by SAP'!B27</f>
        <v>100144</v>
      </c>
      <c r="C37" s="15" t="str">
        <f>'PAYMENT by SAP'!C27</f>
        <v>PT SINERGI INFORMATIKA SEMEN INDONE</v>
      </c>
      <c r="D37" s="15" t="str">
        <v>Group</v>
      </c>
      <c r="E37" s="15" t="str">
        <f>'PAYMENT by SAP'!D27</f>
        <v>0100000337</v>
      </c>
      <c r="F37" s="15">
        <f>'PAYMENT by SAP'!E27</f>
        <v>0</v>
      </c>
      <c r="G37" s="15">
        <f>'PAYMENT by SAP'!F27</f>
        <v>0</v>
      </c>
      <c r="H37" s="47">
        <f t="shared" si="0"/>
        <v>45677</v>
      </c>
      <c r="I37" s="48">
        <f>'PAYMENT by SAP'!G27</f>
        <v>45677</v>
      </c>
      <c r="J37" s="48" t="str">
        <f t="shared" si="1"/>
        <v>Jan</v>
      </c>
      <c r="K37" s="48" t="str">
        <f t="shared" si="2"/>
        <v>2025</v>
      </c>
      <c r="L37" s="48">
        <f>'PAYMENT by SAP'!H27</f>
        <v>44063</v>
      </c>
      <c r="M37" s="49">
        <f t="shared" si="3"/>
        <v>1614</v>
      </c>
      <c r="N37" s="50" t="str">
        <f t="shared" si="4"/>
        <v>&gt;365</v>
      </c>
      <c r="O37" s="50" t="str">
        <f t="shared" si="5"/>
        <v>High Risk +</v>
      </c>
      <c r="P37" s="15" t="str">
        <f>'PAYMENT by SAP'!J27</f>
        <v>IDR</v>
      </c>
      <c r="Q37" s="15" t="str">
        <f>'PAYMENT by SAP'!K27</f>
        <v>1800000814</v>
      </c>
      <c r="R37" s="51">
        <f>'PAYMENT by SAP'!L27</f>
        <v>495000</v>
      </c>
      <c r="S37" s="51" t="str">
        <f>'PAYMENT by SAP'!M27</f>
        <v>Management Fee SISI Juli 2020</v>
      </c>
      <c r="T37" s="65">
        <f>'PAYMENT by SAP'!N27</f>
        <v>44033</v>
      </c>
      <c r="U37" s="66" t="str">
        <f>'PAYMENT by SAP'!O27</f>
        <v>1800000814</v>
      </c>
      <c r="V37" s="18" t="s">
        <v>4955</v>
      </c>
    </row>
    <row r="38" spans="2:22">
      <c r="B38" s="15">
        <f>'PAYMENT by SAP'!B28</f>
        <v>100144</v>
      </c>
      <c r="C38" s="15" t="str">
        <f>'PAYMENT by SAP'!C28</f>
        <v>PT SINERGI INFORMATIKA SEMEN INDONE</v>
      </c>
      <c r="D38" s="15" t="str">
        <v>Group</v>
      </c>
      <c r="E38" s="15" t="str">
        <f>'PAYMENT by SAP'!D28</f>
        <v>0100000338</v>
      </c>
      <c r="F38" s="15">
        <f>'PAYMENT by SAP'!E28</f>
        <v>0</v>
      </c>
      <c r="G38" s="15">
        <f>'PAYMENT by SAP'!F28</f>
        <v>0</v>
      </c>
      <c r="H38" s="47">
        <f t="shared" si="0"/>
        <v>45677</v>
      </c>
      <c r="I38" s="48">
        <f>'PAYMENT by SAP'!G28</f>
        <v>45677</v>
      </c>
      <c r="J38" s="48" t="str">
        <f t="shared" si="1"/>
        <v>Jan</v>
      </c>
      <c r="K38" s="48" t="str">
        <f t="shared" si="2"/>
        <v>2025</v>
      </c>
      <c r="L38" s="48">
        <f>'PAYMENT by SAP'!H28</f>
        <v>44007</v>
      </c>
      <c r="M38" s="49">
        <f t="shared" si="3"/>
        <v>1670</v>
      </c>
      <c r="N38" s="50" t="str">
        <f t="shared" si="4"/>
        <v>&gt;365</v>
      </c>
      <c r="O38" s="50" t="str">
        <f t="shared" si="5"/>
        <v>High Risk +</v>
      </c>
      <c r="P38" s="15" t="str">
        <f>'PAYMENT by SAP'!J28</f>
        <v>IDR</v>
      </c>
      <c r="Q38" s="15" t="str">
        <f>'PAYMENT by SAP'!K28</f>
        <v>1800000601</v>
      </c>
      <c r="R38" s="51">
        <f>'PAYMENT by SAP'!L28</f>
        <v>565800</v>
      </c>
      <c r="S38" s="51" t="str">
        <f>'PAYMENT by SAP'!M28</f>
        <v>Management Fee SISI Mei 2020</v>
      </c>
      <c r="T38" s="65">
        <f>'PAYMENT by SAP'!N28</f>
        <v>43977</v>
      </c>
      <c r="U38" s="66" t="str">
        <f>'PAYMENT by SAP'!O28</f>
        <v>1800000601</v>
      </c>
      <c r="V38" s="18" t="s">
        <v>4955</v>
      </c>
    </row>
    <row r="39" spans="2:22">
      <c r="B39" s="15">
        <f>'PAYMENT by SAP'!B29</f>
        <v>100069</v>
      </c>
      <c r="C39" s="15" t="str">
        <f>'PAYMENT by SAP'!C29</f>
        <v>PT BANK MANDIRI (PERSERO) TBK.</v>
      </c>
      <c r="D39" s="15" t="str">
        <v>External</v>
      </c>
      <c r="E39" s="15" t="str">
        <f>'PAYMENT by SAP'!D29</f>
        <v>1400000009</v>
      </c>
      <c r="F39" s="15" t="str">
        <f>'PAYMENT by SAP'!E29</f>
        <v>11121161</v>
      </c>
      <c r="G39" s="15" t="str">
        <f>'PAYMENT by SAP'!F29</f>
        <v>PAID BY CMS BANK MANDIRI KC GRESIK RN 2100001316</v>
      </c>
      <c r="H39" s="47">
        <f t="shared" si="0"/>
        <v>45677</v>
      </c>
      <c r="I39" s="48">
        <f>'PAYMENT by SAP'!G29</f>
        <v>45677</v>
      </c>
      <c r="J39" s="48" t="str">
        <f t="shared" si="1"/>
        <v>Jan</v>
      </c>
      <c r="K39" s="48" t="str">
        <f t="shared" si="2"/>
        <v>2025</v>
      </c>
      <c r="L39" s="48">
        <f>'PAYMENT by SAP'!H29</f>
        <v>45595</v>
      </c>
      <c r="M39" s="49">
        <f t="shared" si="3"/>
        <v>82</v>
      </c>
      <c r="N39" s="50" t="str">
        <f t="shared" si="4"/>
        <v>60-90</v>
      </c>
      <c r="O39" s="50" t="str">
        <f t="shared" si="5"/>
        <v>Warning</v>
      </c>
      <c r="P39" s="15" t="str">
        <f>'PAYMENT by SAP'!J29</f>
        <v>IDR</v>
      </c>
      <c r="Q39" s="15" t="str">
        <f>'PAYMENT by SAP'!K29</f>
        <v>1800000422</v>
      </c>
      <c r="R39" s="51">
        <f>'PAYMENT by SAP'!L29</f>
        <v>883024</v>
      </c>
      <c r="S39" s="51" t="str">
        <f>'PAYMENT by SAP'!M29</f>
        <v>Tagihan Listrik ATM Mandiri (GUSI) - Sep 24</v>
      </c>
      <c r="T39" s="65">
        <f>'PAYMENT by SAP'!N29</f>
        <v>45565</v>
      </c>
      <c r="U39" s="66" t="str">
        <f>'PAYMENT by SAP'!O29</f>
        <v>1800000422</v>
      </c>
      <c r="V39" s="18" t="s">
        <v>4951</v>
      </c>
    </row>
    <row r="40" spans="2:22">
      <c r="B40" s="15">
        <f>'PAYMENT by SAP'!B30</f>
        <v>100069</v>
      </c>
      <c r="C40" s="15" t="str">
        <f>'PAYMENT by SAP'!C30</f>
        <v>PT BANK MANDIRI (PERSERO) TBK.</v>
      </c>
      <c r="D40" s="15" t="str">
        <v>External</v>
      </c>
      <c r="E40" s="15" t="str">
        <f>'PAYMENT by SAP'!D30</f>
        <v>1400000008</v>
      </c>
      <c r="F40" s="15" t="str">
        <f>'PAYMENT by SAP'!E30</f>
        <v>11121161</v>
      </c>
      <c r="G40" s="15" t="str">
        <f>'PAYMENT by SAP'!F30</f>
        <v>PAID BY CMS BANK MANDIRI KC GRESIK RN 2100001276</v>
      </c>
      <c r="H40" s="47">
        <f t="shared" si="0"/>
        <v>45677</v>
      </c>
      <c r="I40" s="48">
        <f>'PAYMENT by SAP'!G30</f>
        <v>45677</v>
      </c>
      <c r="J40" s="48" t="str">
        <f t="shared" si="1"/>
        <v>Jan</v>
      </c>
      <c r="K40" s="48" t="str">
        <f t="shared" si="2"/>
        <v>2025</v>
      </c>
      <c r="L40" s="48">
        <f>'PAYMENT by SAP'!H30</f>
        <v>45565</v>
      </c>
      <c r="M40" s="49">
        <f t="shared" si="3"/>
        <v>112</v>
      </c>
      <c r="N40" s="50" t="str">
        <f t="shared" si="4"/>
        <v>90-120</v>
      </c>
      <c r="O40" s="50" t="str">
        <f t="shared" si="5"/>
        <v>Warning +</v>
      </c>
      <c r="P40" s="15" t="str">
        <f>'PAYMENT by SAP'!J30</f>
        <v>IDR</v>
      </c>
      <c r="Q40" s="15" t="str">
        <f>'PAYMENT by SAP'!K30</f>
        <v>1800000357</v>
      </c>
      <c r="R40" s="51">
        <f>'PAYMENT by SAP'!L30</f>
        <v>884928</v>
      </c>
      <c r="S40" s="51" t="str">
        <f>'PAYMENT by SAP'!M30</f>
        <v>Tagihan Listrik ATM Mandiri GUSI - Agustus 24</v>
      </c>
      <c r="T40" s="65">
        <f>'PAYMENT by SAP'!N30</f>
        <v>45535</v>
      </c>
      <c r="U40" s="66" t="str">
        <f>'PAYMENT by SAP'!O30</f>
        <v>1800000357</v>
      </c>
      <c r="V40" s="18" t="s">
        <v>4951</v>
      </c>
    </row>
    <row r="41" spans="2:22">
      <c r="B41" s="15">
        <f>'PAYMENT by SAP'!B31</f>
        <v>101490</v>
      </c>
      <c r="C41" s="15" t="str">
        <f>'PAYMENT by SAP'!C31</f>
        <v>PT. PUTRA BIMA INTERNUSA</v>
      </c>
      <c r="D41" s="15" t="str">
        <v>External</v>
      </c>
      <c r="E41" s="15" t="str">
        <f>'PAYMENT by SAP'!D31</f>
        <v>1400008865</v>
      </c>
      <c r="F41" s="15" t="str">
        <f>'PAYMENT by SAP'!E31</f>
        <v>11125421</v>
      </c>
      <c r="G41" s="15" t="str">
        <f>'PAYMENT by SAP'!F31</f>
        <v>PAID BY CMS BANK SYARIAH INDONESIA KC SURABAYA BAS</v>
      </c>
      <c r="H41" s="47">
        <f t="shared" si="0"/>
        <v>45677</v>
      </c>
      <c r="I41" s="48">
        <f>'PAYMENT by SAP'!G31</f>
        <v>45677</v>
      </c>
      <c r="J41" s="48" t="str">
        <f t="shared" si="1"/>
        <v>Jan</v>
      </c>
      <c r="K41" s="48" t="str">
        <f t="shared" si="2"/>
        <v>2025</v>
      </c>
      <c r="L41" s="48">
        <f>'PAYMENT by SAP'!H31</f>
        <v>45687</v>
      </c>
      <c r="M41" s="49">
        <f t="shared" si="3"/>
        <v>-10</v>
      </c>
      <c r="N41" s="50" t="str">
        <f t="shared" si="4"/>
        <v>Current</v>
      </c>
      <c r="O41" s="50" t="str">
        <f t="shared" si="5"/>
        <v>No Risk</v>
      </c>
      <c r="P41" s="15" t="str">
        <f>'PAYMENT by SAP'!J31</f>
        <v>IDR</v>
      </c>
      <c r="Q41" s="15" t="str">
        <f>'PAYMENT by SAP'!K31</f>
        <v>1800000823</v>
      </c>
      <c r="R41" s="51">
        <f>'PAYMENT by SAP'!L31</f>
        <v>923076</v>
      </c>
      <c r="S41" s="51" t="str">
        <f>'PAYMENT by SAP'!M31</f>
        <v>Biaya Pemusnahan Limbah RDF ex PT PBI</v>
      </c>
      <c r="T41" s="65">
        <f>'PAYMENT by SAP'!N31</f>
        <v>45657</v>
      </c>
      <c r="U41" s="66" t="str">
        <f>'PAYMENT by SAP'!O31</f>
        <v>1800000823</v>
      </c>
      <c r="V41" t="s">
        <v>4950</v>
      </c>
    </row>
    <row r="42" spans="2:22">
      <c r="B42" s="15">
        <f>'PAYMENT by SAP'!B32</f>
        <v>101830</v>
      </c>
      <c r="C42" s="15" t="str">
        <f>'PAYMENT by SAP'!C32</f>
        <v>ARDIYAN JAYA TRANS, PT</v>
      </c>
      <c r="D42" s="15" t="str">
        <v>External</v>
      </c>
      <c r="E42" s="15" t="str">
        <f>'PAYMENT by SAP'!D32</f>
        <v>1400008875</v>
      </c>
      <c r="F42" s="15" t="str">
        <f>'PAYMENT by SAP'!E32</f>
        <v>11121161</v>
      </c>
      <c r="G42" s="15" t="str">
        <f>'PAYMENT by SAP'!F32</f>
        <v>Biaya Pemusnahan Limbah Bottom Ash ex PT AJT</v>
      </c>
      <c r="H42" s="47">
        <f t="shared" si="0"/>
        <v>45677</v>
      </c>
      <c r="I42" s="48">
        <f>'PAYMENT by SAP'!G32</f>
        <v>45677</v>
      </c>
      <c r="J42" s="48" t="str">
        <f t="shared" si="1"/>
        <v>Jan</v>
      </c>
      <c r="K42" s="48" t="str">
        <f t="shared" si="2"/>
        <v>2025</v>
      </c>
      <c r="L42" s="48">
        <f>'PAYMENT by SAP'!H32</f>
        <v>45534</v>
      </c>
      <c r="M42" s="49">
        <f t="shared" si="3"/>
        <v>143</v>
      </c>
      <c r="N42" s="50" t="str">
        <f t="shared" si="4"/>
        <v>120-365</v>
      </c>
      <c r="O42" s="50" t="str">
        <f t="shared" si="5"/>
        <v>High Risk</v>
      </c>
      <c r="P42" s="15" t="str">
        <f>'PAYMENT by SAP'!J32</f>
        <v>IDR</v>
      </c>
      <c r="Q42" s="15" t="str">
        <f>'PAYMENT by SAP'!K32</f>
        <v>1800000464</v>
      </c>
      <c r="R42" s="51">
        <f>'PAYMENT by SAP'!L32</f>
        <v>2996301</v>
      </c>
      <c r="S42" s="51" t="str">
        <f>'PAYMENT by SAP'!M32</f>
        <v>Biaya Pemusnahan Limbah Bottom Ash ex PT AJT</v>
      </c>
      <c r="T42" s="65">
        <f>'PAYMENT by SAP'!N32</f>
        <v>45504</v>
      </c>
      <c r="U42" s="66" t="str">
        <f>'PAYMENT by SAP'!O32</f>
        <v>1800000464</v>
      </c>
      <c r="V42" t="s">
        <v>4950</v>
      </c>
    </row>
    <row r="43" spans="2:22">
      <c r="B43" s="15">
        <f>'PAYMENT by SAP'!B33</f>
        <v>101830</v>
      </c>
      <c r="C43" s="15" t="str">
        <f>'PAYMENT by SAP'!C33</f>
        <v>ARDIYAN JAYA TRANS, PT</v>
      </c>
      <c r="D43" s="15" t="str">
        <v>External</v>
      </c>
      <c r="E43" s="15" t="str">
        <f>'PAYMENT by SAP'!D33</f>
        <v>1400008878</v>
      </c>
      <c r="F43" s="15" t="str">
        <f>'PAYMENT by SAP'!E33</f>
        <v>11121161</v>
      </c>
      <c r="G43" s="15" t="str">
        <f>'PAYMENT by SAP'!F33</f>
        <v>bayar Biaya Pemusnahan Limbah SBE ex PT AJT</v>
      </c>
      <c r="H43" s="47">
        <f t="shared" si="0"/>
        <v>45677</v>
      </c>
      <c r="I43" s="48">
        <f>'PAYMENT by SAP'!G33</f>
        <v>45677</v>
      </c>
      <c r="J43" s="48" t="str">
        <f t="shared" si="1"/>
        <v>Jan</v>
      </c>
      <c r="K43" s="48" t="str">
        <f t="shared" si="2"/>
        <v>2025</v>
      </c>
      <c r="L43" s="48">
        <f>'PAYMENT by SAP'!H33</f>
        <v>45687</v>
      </c>
      <c r="M43" s="49">
        <f t="shared" si="3"/>
        <v>-10</v>
      </c>
      <c r="N43" s="50" t="str">
        <f t="shared" si="4"/>
        <v>Current</v>
      </c>
      <c r="O43" s="50" t="str">
        <f t="shared" si="5"/>
        <v>No Risk</v>
      </c>
      <c r="P43" s="15" t="str">
        <f>'PAYMENT by SAP'!J33</f>
        <v>IDR</v>
      </c>
      <c r="Q43" s="15" t="str">
        <f>'PAYMENT by SAP'!K33</f>
        <v>1800000848</v>
      </c>
      <c r="R43" s="51">
        <f>'PAYMENT by SAP'!L33</f>
        <v>3086226</v>
      </c>
      <c r="S43" s="51" t="str">
        <f>'PAYMENT by SAP'!M33</f>
        <v>Biaya Pemusnahan Limbah SBE ex PT AJT</v>
      </c>
      <c r="T43" s="65">
        <f>'PAYMENT by SAP'!N33</f>
        <v>45657</v>
      </c>
      <c r="U43" s="66" t="str">
        <f>'PAYMENT by SAP'!O33</f>
        <v>1800000848</v>
      </c>
      <c r="V43" t="s">
        <v>4950</v>
      </c>
    </row>
    <row r="44" spans="2:22">
      <c r="B44" s="15">
        <f>'PAYMENT by SAP'!B34</f>
        <v>101830</v>
      </c>
      <c r="C44" s="15" t="str">
        <f>'PAYMENT by SAP'!C34</f>
        <v>ARDIYAN JAYA TRANS, PT</v>
      </c>
      <c r="D44" s="15" t="str">
        <v>External</v>
      </c>
      <c r="E44" s="15" t="str">
        <f>'PAYMENT by SAP'!D34</f>
        <v>1400008876</v>
      </c>
      <c r="F44" s="15" t="str">
        <f>'PAYMENT by SAP'!E34</f>
        <v>11121161</v>
      </c>
      <c r="G44" s="15" t="str">
        <f>'PAYMENT by SAP'!F34</f>
        <v>Biaya Pemusnahan Limbah SBE ex PT AJT</v>
      </c>
      <c r="H44" s="47">
        <f t="shared" si="0"/>
        <v>45677</v>
      </c>
      <c r="I44" s="48">
        <f>'PAYMENT by SAP'!G34</f>
        <v>45677</v>
      </c>
      <c r="J44" s="48" t="str">
        <f t="shared" si="1"/>
        <v>Jan</v>
      </c>
      <c r="K44" s="48" t="str">
        <f t="shared" si="2"/>
        <v>2025</v>
      </c>
      <c r="L44" s="48">
        <f>'PAYMENT by SAP'!H34</f>
        <v>45565</v>
      </c>
      <c r="M44" s="49">
        <f t="shared" si="3"/>
        <v>112</v>
      </c>
      <c r="N44" s="50" t="str">
        <f t="shared" si="4"/>
        <v>90-120</v>
      </c>
      <c r="O44" s="50" t="str">
        <f t="shared" si="5"/>
        <v>Warning +</v>
      </c>
      <c r="P44" s="15" t="str">
        <f>'PAYMENT by SAP'!J34</f>
        <v>IDR</v>
      </c>
      <c r="Q44" s="15" t="str">
        <f>'PAYMENT by SAP'!K34</f>
        <v>1800000519</v>
      </c>
      <c r="R44" s="51">
        <f>'PAYMENT by SAP'!L34</f>
        <v>3292454</v>
      </c>
      <c r="S44" s="51" t="str">
        <f>'PAYMENT by SAP'!M34</f>
        <v>Biaya Pemusnahan Limbah SBE ex PT AJT</v>
      </c>
      <c r="T44" s="65">
        <f>'PAYMENT by SAP'!N34</f>
        <v>45535</v>
      </c>
      <c r="U44" s="66" t="str">
        <f>'PAYMENT by SAP'!O34</f>
        <v>1800000519</v>
      </c>
      <c r="V44" t="s">
        <v>4950</v>
      </c>
    </row>
    <row r="45" spans="2:22">
      <c r="B45" s="15">
        <f>'PAYMENT by SAP'!B35</f>
        <v>101697</v>
      </c>
      <c r="C45" s="15" t="str">
        <f>'PAYMENT by SAP'!C35</f>
        <v>PT JAYA JAGAT RAYA</v>
      </c>
      <c r="D45" s="15" t="str">
        <v>External</v>
      </c>
      <c r="E45" s="15" t="str">
        <f>'PAYMENT by SAP'!D35</f>
        <v>1400008872</v>
      </c>
      <c r="F45" s="15" t="str">
        <f>'PAYMENT by SAP'!E35</f>
        <v>11121161</v>
      </c>
      <c r="G45" s="15" t="str">
        <f>'PAYMENT by SAP'!F35</f>
        <v>PAID BY CMS BANK MANDIRI KC GRESIK RN 7100000216</v>
      </c>
      <c r="H45" s="47">
        <f t="shared" si="0"/>
        <v>45677</v>
      </c>
      <c r="I45" s="48">
        <f>'PAYMENT by SAP'!G35</f>
        <v>45677</v>
      </c>
      <c r="J45" s="48" t="str">
        <f t="shared" si="1"/>
        <v>Jan</v>
      </c>
      <c r="K45" s="48" t="str">
        <f t="shared" si="2"/>
        <v>2025</v>
      </c>
      <c r="L45" s="48">
        <f>'PAYMENT by SAP'!H35</f>
        <v>45626</v>
      </c>
      <c r="M45" s="49">
        <f t="shared" si="3"/>
        <v>51</v>
      </c>
      <c r="N45" s="50" t="str">
        <f t="shared" si="4"/>
        <v>30-60</v>
      </c>
      <c r="O45" s="50" t="str">
        <f t="shared" si="5"/>
        <v>Low Risk</v>
      </c>
      <c r="P45" s="15" t="str">
        <f>'PAYMENT by SAP'!J35</f>
        <v>IDR</v>
      </c>
      <c r="Q45" s="15" t="str">
        <f>'PAYMENT by SAP'!K35</f>
        <v>1800000656</v>
      </c>
      <c r="R45" s="51">
        <f>'PAYMENT by SAP'!L35</f>
        <v>3354087</v>
      </c>
      <c r="S45" s="51" t="str">
        <f>'PAYMENT by SAP'!M35</f>
        <v>Biaya Pemusnahan Limbah Bottom Ash ex PT JJR</v>
      </c>
      <c r="T45" s="65">
        <f>'PAYMENT by SAP'!N35</f>
        <v>45596</v>
      </c>
      <c r="U45" s="66" t="str">
        <f>'PAYMENT by SAP'!O35</f>
        <v>1800000656</v>
      </c>
      <c r="V45" t="s">
        <v>4950</v>
      </c>
    </row>
    <row r="46" spans="2:22">
      <c r="B46" s="15">
        <f>'PAYMENT by SAP'!B36</f>
        <v>100672</v>
      </c>
      <c r="C46" s="15" t="str">
        <f>'PAYMENT by SAP'!C36</f>
        <v>PT. LEWIND</v>
      </c>
      <c r="D46" s="15" t="str">
        <v>External</v>
      </c>
      <c r="E46" s="15" t="str">
        <f>'PAYMENT by SAP'!D36</f>
        <v>1400008877</v>
      </c>
      <c r="F46" s="15" t="str">
        <f>'PAYMENT by SAP'!E36</f>
        <v>11121161</v>
      </c>
      <c r="G46" s="15" t="str">
        <f>'PAYMENT by SAP'!F36</f>
        <v>Bayar Biaya Pemusnahan Limbah FABA ex PT LE</v>
      </c>
      <c r="H46" s="47">
        <f t="shared" si="0"/>
        <v>45677</v>
      </c>
      <c r="I46" s="48">
        <f>'PAYMENT by SAP'!G36</f>
        <v>45677</v>
      </c>
      <c r="J46" s="48" t="str">
        <f t="shared" si="1"/>
        <v>Jan</v>
      </c>
      <c r="K46" s="48" t="str">
        <f t="shared" si="2"/>
        <v>2025</v>
      </c>
      <c r="L46" s="48">
        <f>'PAYMENT by SAP'!H36</f>
        <v>45657</v>
      </c>
      <c r="M46" s="49">
        <f t="shared" si="3"/>
        <v>20</v>
      </c>
      <c r="N46" s="50" t="str">
        <f t="shared" si="4"/>
        <v>0-30</v>
      </c>
      <c r="O46" s="50" t="str">
        <f t="shared" si="5"/>
        <v>No Risk</v>
      </c>
      <c r="P46" s="15" t="str">
        <f>'PAYMENT by SAP'!J36</f>
        <v>IDR</v>
      </c>
      <c r="Q46" s="15" t="str">
        <f>'PAYMENT by SAP'!K36</f>
        <v>1400182174</v>
      </c>
      <c r="R46" s="51">
        <f>'PAYMENT by SAP'!L36</f>
        <v>4000000</v>
      </c>
      <c r="S46" s="51" t="str">
        <f>'PAYMENT by SAP'!M36</f>
        <v>Kurang Bayar Biaya Pemusnahan Limbah FABA ex PT LE</v>
      </c>
      <c r="T46" s="65">
        <f>'PAYMENT by SAP'!N36</f>
        <v>45657</v>
      </c>
      <c r="U46" s="66" t="str">
        <f>'PAYMENT by SAP'!O36</f>
        <v>1800000265</v>
      </c>
      <c r="V46" t="s">
        <v>4950</v>
      </c>
    </row>
    <row r="47" spans="2:22">
      <c r="B47" s="15">
        <f>'PAYMENT by SAP'!B37</f>
        <v>101490</v>
      </c>
      <c r="C47" s="15" t="str">
        <f>'PAYMENT by SAP'!C37</f>
        <v>PT. PUTRA BIMA INTERNUSA</v>
      </c>
      <c r="D47" s="15" t="str">
        <v>External</v>
      </c>
      <c r="E47" s="15" t="str">
        <f>'PAYMENT by SAP'!D37</f>
        <v>1400008871</v>
      </c>
      <c r="F47" s="15" t="str">
        <f>'PAYMENT by SAP'!E37</f>
        <v>11125421</v>
      </c>
      <c r="G47" s="15" t="str">
        <f>'PAYMENT by SAP'!F37</f>
        <v>PAID BY CMS BANK SYARIAH INDONESIA KC SURABAYA BAS</v>
      </c>
      <c r="H47" s="47">
        <f t="shared" si="0"/>
        <v>45677</v>
      </c>
      <c r="I47" s="48">
        <f>'PAYMENT by SAP'!G37</f>
        <v>45677</v>
      </c>
      <c r="J47" s="48" t="str">
        <f t="shared" si="1"/>
        <v>Jan</v>
      </c>
      <c r="K47" s="48" t="str">
        <f t="shared" si="2"/>
        <v>2025</v>
      </c>
      <c r="L47" s="48">
        <f>'PAYMENT by SAP'!H37</f>
        <v>45687</v>
      </c>
      <c r="M47" s="49">
        <f t="shared" si="3"/>
        <v>-10</v>
      </c>
      <c r="N47" s="50" t="str">
        <f t="shared" si="4"/>
        <v>Current</v>
      </c>
      <c r="O47" s="50" t="str">
        <f t="shared" si="5"/>
        <v>No Risk</v>
      </c>
      <c r="P47" s="15" t="str">
        <f>'PAYMENT by SAP'!J37</f>
        <v>IDR</v>
      </c>
      <c r="Q47" s="15" t="str">
        <f>'PAYMENT by SAP'!K37</f>
        <v>1800000822</v>
      </c>
      <c r="R47" s="51">
        <f>'PAYMENT by SAP'!L37</f>
        <v>4412028</v>
      </c>
      <c r="S47" s="51" t="str">
        <f>'PAYMENT by SAP'!M37</f>
        <v>Biaya Pemusnahan Limbah Material Rejct ex PT PBI</v>
      </c>
      <c r="T47" s="65">
        <f>'PAYMENT by SAP'!N37</f>
        <v>45657</v>
      </c>
      <c r="U47" s="66" t="str">
        <f>'PAYMENT by SAP'!O37</f>
        <v>1800000822</v>
      </c>
      <c r="V47" t="s">
        <v>4950</v>
      </c>
    </row>
    <row r="48" spans="2:22">
      <c r="B48" s="15">
        <f>'PAYMENT by SAP'!B38</f>
        <v>101697</v>
      </c>
      <c r="C48" s="15" t="str">
        <f>'PAYMENT by SAP'!C38</f>
        <v>PT JAYA JAGAT RAYA</v>
      </c>
      <c r="D48" s="15" t="str">
        <v>External</v>
      </c>
      <c r="E48" s="15" t="str">
        <f>'PAYMENT by SAP'!D38</f>
        <v>1400008873</v>
      </c>
      <c r="F48" s="15" t="str">
        <f>'PAYMENT by SAP'!E38</f>
        <v>11121161</v>
      </c>
      <c r="G48" s="15" t="str">
        <f>'PAYMENT by SAP'!F38</f>
        <v>PAID BY CMS BANK MANDIRI KC GRESIK RN 7100000278</v>
      </c>
      <c r="H48" s="47">
        <f t="shared" si="0"/>
        <v>45677</v>
      </c>
      <c r="I48" s="48">
        <f>'PAYMENT by SAP'!G38</f>
        <v>45677</v>
      </c>
      <c r="J48" s="48" t="str">
        <f t="shared" si="1"/>
        <v>Jan</v>
      </c>
      <c r="K48" s="48" t="str">
        <f t="shared" si="2"/>
        <v>2025</v>
      </c>
      <c r="L48" s="48">
        <f>'PAYMENT by SAP'!H38</f>
        <v>45656</v>
      </c>
      <c r="M48" s="49">
        <f t="shared" si="3"/>
        <v>21</v>
      </c>
      <c r="N48" s="50" t="str">
        <f t="shared" si="4"/>
        <v>0-30</v>
      </c>
      <c r="O48" s="50" t="str">
        <f t="shared" si="5"/>
        <v>No Risk</v>
      </c>
      <c r="P48" s="15" t="str">
        <f>'PAYMENT by SAP'!J38</f>
        <v>IDR</v>
      </c>
      <c r="Q48" s="15" t="str">
        <f>'PAYMENT by SAP'!K38</f>
        <v>1800000730</v>
      </c>
      <c r="R48" s="51">
        <f>'PAYMENT by SAP'!L38</f>
        <v>4780215</v>
      </c>
      <c r="S48" s="51" t="str">
        <f>'PAYMENT by SAP'!M38</f>
        <v>Biaya Pemusnahan Limbah Bottom Ash ex PT JJR</v>
      </c>
      <c r="T48" s="65">
        <f>'PAYMENT by SAP'!N38</f>
        <v>45626</v>
      </c>
      <c r="U48" s="66" t="str">
        <f>'PAYMENT by SAP'!O38</f>
        <v>1800000730</v>
      </c>
      <c r="V48" t="s">
        <v>4950</v>
      </c>
    </row>
    <row r="49" spans="2:22">
      <c r="B49" s="15">
        <f>'PAYMENT by SAP'!B39</f>
        <v>101490</v>
      </c>
      <c r="C49" s="15" t="str">
        <f>'PAYMENT by SAP'!C39</f>
        <v>PT. PUTRA BIMA INTERNUSA</v>
      </c>
      <c r="D49" s="15" t="str">
        <v>External</v>
      </c>
      <c r="E49" s="15" t="str">
        <f>'PAYMENT by SAP'!D39</f>
        <v>1400008869</v>
      </c>
      <c r="F49" s="15" t="str">
        <f>'PAYMENT by SAP'!E39</f>
        <v>11125421</v>
      </c>
      <c r="G49" s="15" t="str">
        <f>'PAYMENT by SAP'!F39</f>
        <v>PAID BY CMS BANK SYARIAH INDONESIA KC SURABAYA BAS</v>
      </c>
      <c r="H49" s="47">
        <f t="shared" si="0"/>
        <v>45677</v>
      </c>
      <c r="I49" s="48">
        <f>'PAYMENT by SAP'!G39</f>
        <v>45677</v>
      </c>
      <c r="J49" s="48" t="str">
        <f t="shared" si="1"/>
        <v>Jan</v>
      </c>
      <c r="K49" s="48" t="str">
        <f t="shared" si="2"/>
        <v>2025</v>
      </c>
      <c r="L49" s="48">
        <f>'PAYMENT by SAP'!H39</f>
        <v>45687</v>
      </c>
      <c r="M49" s="49">
        <f t="shared" si="3"/>
        <v>-10</v>
      </c>
      <c r="N49" s="50" t="str">
        <f t="shared" si="4"/>
        <v>Current</v>
      </c>
      <c r="O49" s="50" t="str">
        <f t="shared" si="5"/>
        <v>No Risk</v>
      </c>
      <c r="P49" s="15" t="str">
        <f>'PAYMENT by SAP'!J39</f>
        <v>IDR</v>
      </c>
      <c r="Q49" s="15" t="str">
        <f>'PAYMENT by SAP'!K39</f>
        <v>1800000824</v>
      </c>
      <c r="R49" s="51">
        <f>'PAYMENT by SAP'!L39</f>
        <v>9084240</v>
      </c>
      <c r="S49" s="51" t="str">
        <f>'PAYMENT by SAP'!M39</f>
        <v>Biaya Pemusnahan Limbah Sludge IPAL ex PT PBI</v>
      </c>
      <c r="T49" s="65">
        <f>'PAYMENT by SAP'!N39</f>
        <v>45657</v>
      </c>
      <c r="U49" s="66" t="str">
        <f>'PAYMENT by SAP'!O39</f>
        <v>1800000824</v>
      </c>
      <c r="V49" t="s">
        <v>4950</v>
      </c>
    </row>
    <row r="50" spans="2:22">
      <c r="B50" s="15">
        <f>'PAYMENT by SAP'!B40</f>
        <v>100147</v>
      </c>
      <c r="C50" s="15" t="str">
        <f>'PAYMENT by SAP'!C40</f>
        <v>PT TEKNOTAMA LINGKUNGAN INTERNUSA</v>
      </c>
      <c r="D50" s="15" t="str">
        <v>External</v>
      </c>
      <c r="E50" s="15" t="str">
        <f>'PAYMENT by SAP'!D40</f>
        <v>1400008862</v>
      </c>
      <c r="F50" s="15" t="str">
        <f>'PAYMENT by SAP'!E40</f>
        <v>11121161</v>
      </c>
      <c r="G50" s="15" t="str">
        <f>'PAYMENT by SAP'!F40</f>
        <v>PAID BY CMS BANK MANDIRI KC GRESIK RN 7100000236</v>
      </c>
      <c r="H50" s="47">
        <f t="shared" si="0"/>
        <v>45677</v>
      </c>
      <c r="I50" s="48">
        <f>'PAYMENT by SAP'!G40</f>
        <v>45677</v>
      </c>
      <c r="J50" s="48" t="str">
        <f t="shared" si="1"/>
        <v>Jan</v>
      </c>
      <c r="K50" s="48" t="str">
        <f t="shared" si="2"/>
        <v>2025</v>
      </c>
      <c r="L50" s="48">
        <f>'PAYMENT by SAP'!H40</f>
        <v>45656</v>
      </c>
      <c r="M50" s="49">
        <f t="shared" si="3"/>
        <v>21</v>
      </c>
      <c r="N50" s="50" t="str">
        <f t="shared" si="4"/>
        <v>0-30</v>
      </c>
      <c r="O50" s="50" t="str">
        <f t="shared" si="5"/>
        <v>No Risk</v>
      </c>
      <c r="P50" s="15" t="str">
        <f>'PAYMENT by SAP'!J40</f>
        <v>IDR</v>
      </c>
      <c r="Q50" s="15" t="str">
        <f>'PAYMENT by SAP'!K40</f>
        <v>1800000750</v>
      </c>
      <c r="R50" s="51">
        <f>'PAYMENT by SAP'!L40</f>
        <v>9567756</v>
      </c>
      <c r="S50" s="51" t="str">
        <f>'PAYMENT by SAP'!M40</f>
        <v>Biaya Pemusnahan Limbah Bottom Ash ex PT TLI</v>
      </c>
      <c r="T50" s="65">
        <f>'PAYMENT by SAP'!N40</f>
        <v>45626</v>
      </c>
      <c r="U50" s="66" t="str">
        <f>'PAYMENT by SAP'!O40</f>
        <v>1800000750</v>
      </c>
      <c r="V50" t="s">
        <v>4950</v>
      </c>
    </row>
    <row r="51" spans="2:22">
      <c r="B51" s="15">
        <f>'PAYMENT by SAP'!B41</f>
        <v>100126</v>
      </c>
      <c r="C51" s="15" t="str">
        <f>'PAYMENT by SAP'!C41</f>
        <v>PT TRIATA MULIA INDONESIA</v>
      </c>
      <c r="D51" s="15" t="str">
        <v>External</v>
      </c>
      <c r="E51" s="15" t="str">
        <f>'PAYMENT by SAP'!D41</f>
        <v>1400008864</v>
      </c>
      <c r="F51" s="15" t="str">
        <f>'PAYMENT by SAP'!E41</f>
        <v>11121161</v>
      </c>
      <c r="G51" s="15" t="str">
        <f>'PAYMENT by SAP'!F41</f>
        <v>PAID BY CMS BANK MANDIRI KC GRESIK RN 7100000183</v>
      </c>
      <c r="H51" s="47">
        <f t="shared" si="0"/>
        <v>45677</v>
      </c>
      <c r="I51" s="48">
        <f>'PAYMENT by SAP'!G41</f>
        <v>45677</v>
      </c>
      <c r="J51" s="48" t="str">
        <f t="shared" si="1"/>
        <v>Jan</v>
      </c>
      <c r="K51" s="48" t="str">
        <f t="shared" si="2"/>
        <v>2025</v>
      </c>
      <c r="L51" s="48">
        <f>'PAYMENT by SAP'!H41</f>
        <v>45626</v>
      </c>
      <c r="M51" s="49">
        <f t="shared" si="3"/>
        <v>51</v>
      </c>
      <c r="N51" s="50" t="str">
        <f t="shared" si="4"/>
        <v>30-60</v>
      </c>
      <c r="O51" s="50" t="str">
        <f t="shared" si="5"/>
        <v>Low Risk</v>
      </c>
      <c r="P51" s="15" t="str">
        <f>'PAYMENT by SAP'!J41</f>
        <v>IDR</v>
      </c>
      <c r="Q51" s="15" t="str">
        <f>'PAYMENT by SAP'!K41</f>
        <v>1800000688</v>
      </c>
      <c r="R51" s="51">
        <f>'PAYMENT by SAP'!L41</f>
        <v>14595834</v>
      </c>
      <c r="S51" s="51" t="str">
        <f>'PAYMENT by SAP'!M41</f>
        <v>Biaya Pemusnahan Limbah FABA ex PT TMI</v>
      </c>
      <c r="T51" s="65">
        <f>'PAYMENT by SAP'!N41</f>
        <v>45596</v>
      </c>
      <c r="U51" s="66" t="str">
        <f>'PAYMENT by SAP'!O41</f>
        <v>1800000688</v>
      </c>
      <c r="V51" t="s">
        <v>4950</v>
      </c>
    </row>
    <row r="52" spans="2:22">
      <c r="B52" s="15">
        <f>'PAYMENT by SAP'!B42</f>
        <v>101490</v>
      </c>
      <c r="C52" s="15" t="str">
        <f>'PAYMENT by SAP'!C42</f>
        <v>PT. PUTRA BIMA INTERNUSA</v>
      </c>
      <c r="D52" s="15" t="str">
        <v>External</v>
      </c>
      <c r="E52" s="15" t="str">
        <f>'PAYMENT by SAP'!D42</f>
        <v>1400008870</v>
      </c>
      <c r="F52" s="15" t="str">
        <f>'PAYMENT by SAP'!E42</f>
        <v>11125421</v>
      </c>
      <c r="G52" s="15" t="str">
        <f>'PAYMENT by SAP'!F42</f>
        <v>PAID BY CMS BANK SYARIAH INDONESIA KC SURABAYA BAS</v>
      </c>
      <c r="H52" s="47">
        <f t="shared" si="0"/>
        <v>45677</v>
      </c>
      <c r="I52" s="48">
        <f>'PAYMENT by SAP'!G42</f>
        <v>45677</v>
      </c>
      <c r="J52" s="48" t="str">
        <f t="shared" si="1"/>
        <v>Jan</v>
      </c>
      <c r="K52" s="48" t="str">
        <f t="shared" si="2"/>
        <v>2025</v>
      </c>
      <c r="L52" s="48">
        <f>'PAYMENT by SAP'!H42</f>
        <v>45687</v>
      </c>
      <c r="M52" s="49">
        <f t="shared" si="3"/>
        <v>-10</v>
      </c>
      <c r="N52" s="50" t="str">
        <f t="shared" si="4"/>
        <v>Current</v>
      </c>
      <c r="O52" s="50" t="str">
        <f t="shared" si="5"/>
        <v>No Risk</v>
      </c>
      <c r="P52" s="15" t="str">
        <f>'PAYMENT by SAP'!J42</f>
        <v>IDR</v>
      </c>
      <c r="Q52" s="15" t="str">
        <f>'PAYMENT by SAP'!K42</f>
        <v>1800000825</v>
      </c>
      <c r="R52" s="51">
        <f>'PAYMENT by SAP'!L42</f>
        <v>23230080</v>
      </c>
      <c r="S52" s="51" t="str">
        <f>'PAYMENT by SAP'!M42</f>
        <v>Biaya Pemusnahan Limbah Sludge NonB3 ex PT PBI</v>
      </c>
      <c r="T52" s="65">
        <f>'PAYMENT by SAP'!N42</f>
        <v>45657</v>
      </c>
      <c r="U52" s="66" t="str">
        <f>'PAYMENT by SAP'!O42</f>
        <v>1800000825</v>
      </c>
      <c r="V52" t="s">
        <v>4950</v>
      </c>
    </row>
    <row r="53" spans="2:22">
      <c r="B53" s="15">
        <f>'PAYMENT by SAP'!B43</f>
        <v>101490</v>
      </c>
      <c r="C53" s="15" t="str">
        <f>'PAYMENT by SAP'!C43</f>
        <v>PT. PUTRA BIMA INTERNUSA</v>
      </c>
      <c r="D53" s="15" t="str">
        <v>External</v>
      </c>
      <c r="E53" s="15" t="str">
        <f>'PAYMENT by SAP'!D43</f>
        <v>1400008868</v>
      </c>
      <c r="F53" s="15" t="str">
        <f>'PAYMENT by SAP'!E43</f>
        <v>11125421</v>
      </c>
      <c r="G53" s="15" t="str">
        <f>'PAYMENT by SAP'!F43</f>
        <v>PAID BY CMS BANK SYARIAH INDONESIA KC SURABAYA BAS</v>
      </c>
      <c r="H53" s="47">
        <f t="shared" si="0"/>
        <v>45677</v>
      </c>
      <c r="I53" s="48">
        <f>'PAYMENT by SAP'!G43</f>
        <v>45677</v>
      </c>
      <c r="J53" s="48" t="str">
        <f t="shared" si="1"/>
        <v>Jan</v>
      </c>
      <c r="K53" s="48" t="str">
        <f t="shared" si="2"/>
        <v>2025</v>
      </c>
      <c r="L53" s="48">
        <f>'PAYMENT by SAP'!H43</f>
        <v>45687</v>
      </c>
      <c r="M53" s="49">
        <f t="shared" si="3"/>
        <v>-10</v>
      </c>
      <c r="N53" s="50" t="str">
        <f t="shared" si="4"/>
        <v>Current</v>
      </c>
      <c r="O53" s="50" t="str">
        <f t="shared" si="5"/>
        <v>No Risk</v>
      </c>
      <c r="P53" s="15" t="str">
        <f>'PAYMENT by SAP'!J43</f>
        <v>IDR</v>
      </c>
      <c r="Q53" s="15" t="str">
        <f>'PAYMENT by SAP'!K43</f>
        <v>1800000820</v>
      </c>
      <c r="R53" s="51">
        <f>'PAYMENT by SAP'!L43</f>
        <v>23759550</v>
      </c>
      <c r="S53" s="51" t="str">
        <f>'PAYMENT by SAP'!M43</f>
        <v>Biaya Pemusnahan Limbah Carbon Active ex PT PBI</v>
      </c>
      <c r="T53" s="65">
        <f>'PAYMENT by SAP'!N43</f>
        <v>45657</v>
      </c>
      <c r="U53" s="66" t="str">
        <f>'PAYMENT by SAP'!O43</f>
        <v>1800000820</v>
      </c>
      <c r="V53" t="s">
        <v>4950</v>
      </c>
    </row>
    <row r="54" spans="2:22">
      <c r="B54" s="15">
        <f>'PAYMENT by SAP'!B44</f>
        <v>101490</v>
      </c>
      <c r="C54" s="15" t="str">
        <f>'PAYMENT by SAP'!C44</f>
        <v>PT. PUTRA BIMA INTERNUSA</v>
      </c>
      <c r="D54" s="15" t="str">
        <v>External</v>
      </c>
      <c r="E54" s="15" t="str">
        <f>'PAYMENT by SAP'!D44</f>
        <v>1400008867</v>
      </c>
      <c r="F54" s="15" t="str">
        <f>'PAYMENT by SAP'!E44</f>
        <v>11125421</v>
      </c>
      <c r="G54" s="15" t="str">
        <f>'PAYMENT by SAP'!F44</f>
        <v>PAID BY CMS BANK SYARIAH INDONESIA KC SURABAYA BAS</v>
      </c>
      <c r="H54" s="47">
        <f t="shared" si="0"/>
        <v>45677</v>
      </c>
      <c r="I54" s="48">
        <f>'PAYMENT by SAP'!G44</f>
        <v>45677</v>
      </c>
      <c r="J54" s="48" t="str">
        <f t="shared" si="1"/>
        <v>Jan</v>
      </c>
      <c r="K54" s="48" t="str">
        <f t="shared" si="2"/>
        <v>2025</v>
      </c>
      <c r="L54" s="48">
        <f>'PAYMENT by SAP'!H44</f>
        <v>45687</v>
      </c>
      <c r="M54" s="49">
        <f t="shared" si="3"/>
        <v>-10</v>
      </c>
      <c r="N54" s="50" t="str">
        <f t="shared" si="4"/>
        <v>Current</v>
      </c>
      <c r="O54" s="50" t="str">
        <f t="shared" si="5"/>
        <v>No Risk</v>
      </c>
      <c r="P54" s="15" t="str">
        <f>'PAYMENT by SAP'!J44</f>
        <v>IDR</v>
      </c>
      <c r="Q54" s="15" t="str">
        <f>'PAYMENT by SAP'!K44</f>
        <v>1800000819</v>
      </c>
      <c r="R54" s="51">
        <f>'PAYMENT by SAP'!L44</f>
        <v>35777742</v>
      </c>
      <c r="S54" s="51" t="str">
        <f>'PAYMENT by SAP'!M44</f>
        <v>Biaya Pemusnahan Limbah Bottom Ash NonB3 ex PT PBI</v>
      </c>
      <c r="T54" s="65">
        <f>'PAYMENT by SAP'!N44</f>
        <v>45657</v>
      </c>
      <c r="U54" s="66" t="str">
        <f>'PAYMENT by SAP'!O44</f>
        <v>1800000819</v>
      </c>
      <c r="V54" t="s">
        <v>4950</v>
      </c>
    </row>
    <row r="55" spans="2:22">
      <c r="B55" s="15">
        <f>'PAYMENT by SAP'!B45</f>
        <v>101490</v>
      </c>
      <c r="C55" s="15" t="str">
        <f>'PAYMENT by SAP'!C45</f>
        <v>PT. PUTRA BIMA INTERNUSA</v>
      </c>
      <c r="D55" s="15" t="str">
        <v>External</v>
      </c>
      <c r="E55" s="15" t="str">
        <f>'PAYMENT by SAP'!D45</f>
        <v>1400008866</v>
      </c>
      <c r="F55" s="15" t="str">
        <f>'PAYMENT by SAP'!E45</f>
        <v>11125421</v>
      </c>
      <c r="G55" s="15" t="str">
        <f>'PAYMENT by SAP'!F45</f>
        <v>PAID BY CMS BANK SYARIAH INDONESIA KC SURABAYA BAS</v>
      </c>
      <c r="H55" s="47">
        <f t="shared" si="0"/>
        <v>45677</v>
      </c>
      <c r="I55" s="48">
        <f>'PAYMENT by SAP'!G45</f>
        <v>45677</v>
      </c>
      <c r="J55" s="48" t="str">
        <f t="shared" si="1"/>
        <v>Jan</v>
      </c>
      <c r="K55" s="48" t="str">
        <f t="shared" si="2"/>
        <v>2025</v>
      </c>
      <c r="L55" s="48">
        <f>'PAYMENT by SAP'!H45</f>
        <v>45687</v>
      </c>
      <c r="M55" s="49">
        <f t="shared" si="3"/>
        <v>-10</v>
      </c>
      <c r="N55" s="50" t="str">
        <f t="shared" si="4"/>
        <v>Current</v>
      </c>
      <c r="O55" s="50" t="str">
        <f t="shared" si="5"/>
        <v>No Risk</v>
      </c>
      <c r="P55" s="15" t="str">
        <f>'PAYMENT by SAP'!J45</f>
        <v>IDR</v>
      </c>
      <c r="Q55" s="15" t="str">
        <f>'PAYMENT by SAP'!K45</f>
        <v>1800000821</v>
      </c>
      <c r="R55" s="51">
        <f>'PAYMENT by SAP'!L45</f>
        <v>48539634</v>
      </c>
      <c r="S55" s="51" t="str">
        <f>'PAYMENT by SAP'!M45</f>
        <v>Biaya Pemusnahan Limbah FABA ex PT PBI</v>
      </c>
      <c r="T55" s="65">
        <f>'PAYMENT by SAP'!N45</f>
        <v>45657</v>
      </c>
      <c r="U55" s="66" t="str">
        <f>'PAYMENT by SAP'!O45</f>
        <v>1800000821</v>
      </c>
      <c r="V55" t="s">
        <v>4950</v>
      </c>
    </row>
    <row r="56" spans="2:22">
      <c r="B56" s="15">
        <f>'PAYMENT by SAP'!B46</f>
        <v>100147</v>
      </c>
      <c r="C56" s="15" t="str">
        <f>'PAYMENT by SAP'!C46</f>
        <v>PT TEKNOTAMA LINGKUNGAN INTERNUSA</v>
      </c>
      <c r="D56" s="15" t="str">
        <v>External</v>
      </c>
      <c r="E56" s="15" t="str">
        <f>'PAYMENT by SAP'!D46</f>
        <v>1400008863</v>
      </c>
      <c r="F56" s="15" t="str">
        <f>'PAYMENT by SAP'!E46</f>
        <v>11121161</v>
      </c>
      <c r="G56" s="15" t="str">
        <f>'PAYMENT by SAP'!F46</f>
        <v>PAID BY CMS BANK MANDIRI KC GRESIK RN 7100000237</v>
      </c>
      <c r="H56" s="47">
        <f t="shared" si="0"/>
        <v>45677</v>
      </c>
      <c r="I56" s="48">
        <f>'PAYMENT by SAP'!G46</f>
        <v>45677</v>
      </c>
      <c r="J56" s="48" t="str">
        <f t="shared" si="1"/>
        <v>Jan</v>
      </c>
      <c r="K56" s="48" t="str">
        <f t="shared" si="2"/>
        <v>2025</v>
      </c>
      <c r="L56" s="48">
        <f>'PAYMENT by SAP'!H46</f>
        <v>45656</v>
      </c>
      <c r="M56" s="49">
        <f t="shared" si="3"/>
        <v>21</v>
      </c>
      <c r="N56" s="50" t="str">
        <f t="shared" si="4"/>
        <v>0-30</v>
      </c>
      <c r="O56" s="50" t="str">
        <f t="shared" si="5"/>
        <v>No Risk</v>
      </c>
      <c r="P56" s="15" t="str">
        <f>'PAYMENT by SAP'!J46</f>
        <v>IDR</v>
      </c>
      <c r="Q56" s="15" t="str">
        <f>'PAYMENT by SAP'!K46</f>
        <v>1800000749</v>
      </c>
      <c r="R56" s="51">
        <f>'PAYMENT by SAP'!L46</f>
        <v>101220678</v>
      </c>
      <c r="S56" s="51" t="str">
        <f>'PAYMENT by SAP'!M46</f>
        <v>Biaya Pemusnahan Limbah Non B3 - AM ex PT TLI</v>
      </c>
      <c r="T56" s="65">
        <f>'PAYMENT by SAP'!N46</f>
        <v>45626</v>
      </c>
      <c r="U56" s="66" t="str">
        <f>'PAYMENT by SAP'!O46</f>
        <v>1800000749</v>
      </c>
      <c r="V56" t="s">
        <v>4950</v>
      </c>
    </row>
    <row r="57" spans="2:22">
      <c r="B57" s="15">
        <f>'PAYMENT by SAP'!B47</f>
        <v>100126</v>
      </c>
      <c r="C57" s="15" t="str">
        <f>'PAYMENT by SAP'!C47</f>
        <v>PT TRIATA MULIA INDONESIA</v>
      </c>
      <c r="D57" s="15" t="str">
        <v>External</v>
      </c>
      <c r="E57" s="15" t="str">
        <f>'PAYMENT by SAP'!D47</f>
        <v>1400008879</v>
      </c>
      <c r="F57" s="15" t="str">
        <f>'PAYMENT by SAP'!E47</f>
        <v>11121161</v>
      </c>
      <c r="G57" s="15" t="str">
        <f>'PAYMENT by SAP'!F47</f>
        <v>Biaya Pemusnahan Limbah Sludge Paper ex PT TMI</v>
      </c>
      <c r="H57" s="47">
        <f t="shared" si="0"/>
        <v>45677</v>
      </c>
      <c r="I57" s="48">
        <f>'PAYMENT by SAP'!G47</f>
        <v>45677</v>
      </c>
      <c r="J57" s="48" t="str">
        <f t="shared" si="1"/>
        <v>Jan</v>
      </c>
      <c r="K57" s="48" t="str">
        <f t="shared" si="2"/>
        <v>2025</v>
      </c>
      <c r="L57" s="48">
        <f>'PAYMENT by SAP'!H47</f>
        <v>45442</v>
      </c>
      <c r="M57" s="49">
        <f t="shared" si="3"/>
        <v>235</v>
      </c>
      <c r="N57" s="50" t="str">
        <f t="shared" si="4"/>
        <v>120-365</v>
      </c>
      <c r="O57" s="50" t="str">
        <f t="shared" si="5"/>
        <v>High Risk</v>
      </c>
      <c r="P57" s="15" t="str">
        <f>'PAYMENT by SAP'!J47</f>
        <v>IDR</v>
      </c>
      <c r="Q57" s="15" t="str">
        <f>'PAYMENT by SAP'!K47</f>
        <v>1800000287</v>
      </c>
      <c r="R57" s="51">
        <f>'PAYMENT by SAP'!L47</f>
        <v>112416060</v>
      </c>
      <c r="S57" s="51" t="str">
        <f>'PAYMENT by SAP'!M47</f>
        <v>Biaya Pemusnahan Limbah Sludge Paper ex PT TMI</v>
      </c>
      <c r="T57" s="65">
        <f>'PAYMENT by SAP'!N47</f>
        <v>45412</v>
      </c>
      <c r="U57" s="66" t="str">
        <f>'PAYMENT by SAP'!O47</f>
        <v>1800000287</v>
      </c>
      <c r="V57" t="s">
        <v>4950</v>
      </c>
    </row>
    <row r="58" spans="2:22">
      <c r="B58" s="15">
        <f>'PAYMENT by SAP'!B48</f>
        <v>100144</v>
      </c>
      <c r="C58" s="15" t="str">
        <f>'PAYMENT by SAP'!C48</f>
        <v>PT SINERGI INFORMATIKA SEMEN INDONE</v>
      </c>
      <c r="D58" s="15" t="str">
        <v>Group</v>
      </c>
      <c r="E58" s="15" t="str">
        <f>'PAYMENT by SAP'!D48</f>
        <v>0100000345</v>
      </c>
      <c r="F58" s="15">
        <f>'PAYMENT by SAP'!E48</f>
        <v>0</v>
      </c>
      <c r="G58" s="15">
        <f>'PAYMENT by SAP'!F48</f>
        <v>0</v>
      </c>
      <c r="H58" s="47">
        <f t="shared" si="0"/>
        <v>45678</v>
      </c>
      <c r="I58" s="48">
        <f>'PAYMENT by SAP'!G48</f>
        <v>45678</v>
      </c>
      <c r="J58" s="48" t="str">
        <f t="shared" si="1"/>
        <v>Jan</v>
      </c>
      <c r="K58" s="48" t="str">
        <f t="shared" si="2"/>
        <v>2025</v>
      </c>
      <c r="L58" s="48">
        <f>'PAYMENT by SAP'!H48</f>
        <v>44094</v>
      </c>
      <c r="M58" s="49">
        <f t="shared" si="3"/>
        <v>1584</v>
      </c>
      <c r="N58" s="50" t="str">
        <f t="shared" si="4"/>
        <v>&gt;365</v>
      </c>
      <c r="O58" s="50" t="str">
        <f t="shared" si="5"/>
        <v>High Risk +</v>
      </c>
      <c r="P58" s="15" t="str">
        <f>'PAYMENT by SAP'!J48</f>
        <v>IDR</v>
      </c>
      <c r="Q58" s="15" t="str">
        <f>'PAYMENT by SAP'!K48</f>
        <v>1800000967</v>
      </c>
      <c r="R58" s="51">
        <f>'PAYMENT by SAP'!L48</f>
        <v>495000</v>
      </c>
      <c r="S58" s="51" t="str">
        <f>'PAYMENT by SAP'!M48</f>
        <v>Management Fee SISI Agustus 2020</v>
      </c>
      <c r="T58" s="65">
        <f>'PAYMENT by SAP'!N48</f>
        <v>44064</v>
      </c>
      <c r="U58" s="66" t="str">
        <f>'PAYMENT by SAP'!O48</f>
        <v>1800000967</v>
      </c>
      <c r="V58" s="18" t="s">
        <v>4955</v>
      </c>
    </row>
    <row r="59" spans="2:22">
      <c r="B59" s="15">
        <f>'PAYMENT by SAP'!B49</f>
        <v>100144</v>
      </c>
      <c r="C59" s="15" t="str">
        <f>'PAYMENT by SAP'!C49</f>
        <v>PT SINERGI INFORMATIKA SEMEN INDONE</v>
      </c>
      <c r="D59" s="15" t="str">
        <v>Group</v>
      </c>
      <c r="E59" s="15" t="str">
        <f>'PAYMENT by SAP'!D49</f>
        <v>0100000343</v>
      </c>
      <c r="F59" s="15">
        <f>'PAYMENT by SAP'!E49</f>
        <v>0</v>
      </c>
      <c r="G59" s="15">
        <f>'PAYMENT by SAP'!F49</f>
        <v>0</v>
      </c>
      <c r="H59" s="47">
        <f t="shared" si="0"/>
        <v>45678</v>
      </c>
      <c r="I59" s="48">
        <f>'PAYMENT by SAP'!G49</f>
        <v>45678</v>
      </c>
      <c r="J59" s="48" t="str">
        <f t="shared" si="1"/>
        <v>Jan</v>
      </c>
      <c r="K59" s="48" t="str">
        <f t="shared" si="2"/>
        <v>2025</v>
      </c>
      <c r="L59" s="48">
        <f>'PAYMENT by SAP'!H49</f>
        <v>43973</v>
      </c>
      <c r="M59" s="49">
        <f t="shared" si="3"/>
        <v>1705</v>
      </c>
      <c r="N59" s="50" t="str">
        <f t="shared" si="4"/>
        <v>&gt;365</v>
      </c>
      <c r="O59" s="50" t="str">
        <f t="shared" si="5"/>
        <v>High Risk +</v>
      </c>
      <c r="P59" s="15" t="str">
        <f>'PAYMENT by SAP'!J49</f>
        <v>IDR</v>
      </c>
      <c r="Q59" s="15" t="str">
        <f>'PAYMENT by SAP'!K49</f>
        <v>1800000463</v>
      </c>
      <c r="R59" s="51">
        <f>'PAYMENT by SAP'!L49</f>
        <v>565800</v>
      </c>
      <c r="S59" s="51" t="str">
        <f>'PAYMENT by SAP'!M49</f>
        <v>Management Fee SISI April 2020</v>
      </c>
      <c r="T59" s="65">
        <f>'PAYMENT by SAP'!N49</f>
        <v>43943</v>
      </c>
      <c r="U59" s="66" t="str">
        <f>'PAYMENT by SAP'!O49</f>
        <v>1800000463</v>
      </c>
      <c r="V59" s="18" t="s">
        <v>4955</v>
      </c>
    </row>
    <row r="60" spans="2:22">
      <c r="B60" s="15">
        <f>'PAYMENT by SAP'!B50</f>
        <v>100144</v>
      </c>
      <c r="C60" s="15" t="str">
        <f>'PAYMENT by SAP'!C50</f>
        <v>PT SINERGI INFORMATIKA SEMEN INDONE</v>
      </c>
      <c r="D60" s="15" t="str">
        <v>Group</v>
      </c>
      <c r="E60" s="15" t="str">
        <f>'PAYMENT by SAP'!D50</f>
        <v>0100000344</v>
      </c>
      <c r="F60" s="15">
        <f>'PAYMENT by SAP'!E50</f>
        <v>0</v>
      </c>
      <c r="G60" s="15">
        <f>'PAYMENT by SAP'!F50</f>
        <v>0</v>
      </c>
      <c r="H60" s="47">
        <f t="shared" si="0"/>
        <v>45678</v>
      </c>
      <c r="I60" s="48">
        <f>'PAYMENT by SAP'!G50</f>
        <v>45678</v>
      </c>
      <c r="J60" s="48" t="str">
        <f t="shared" si="1"/>
        <v>Jan</v>
      </c>
      <c r="K60" s="48" t="str">
        <f t="shared" si="2"/>
        <v>2025</v>
      </c>
      <c r="L60" s="48">
        <f>'PAYMENT by SAP'!H50</f>
        <v>43951</v>
      </c>
      <c r="M60" s="49">
        <f t="shared" si="3"/>
        <v>1727</v>
      </c>
      <c r="N60" s="50" t="str">
        <f t="shared" si="4"/>
        <v>&gt;365</v>
      </c>
      <c r="O60" s="50" t="str">
        <f t="shared" si="5"/>
        <v>High Risk +</v>
      </c>
      <c r="P60" s="15" t="str">
        <f>'PAYMENT by SAP'!J50</f>
        <v>IDR</v>
      </c>
      <c r="Q60" s="15" t="str">
        <f>'PAYMENT by SAP'!K50</f>
        <v>1800000357</v>
      </c>
      <c r="R60" s="51">
        <f>'PAYMENT by SAP'!L50</f>
        <v>565800</v>
      </c>
      <c r="S60" s="51" t="str">
        <f>'PAYMENT by SAP'!M50</f>
        <v>Management Fee SISI Maret 2020</v>
      </c>
      <c r="T60" s="65">
        <f>'PAYMENT by SAP'!N50</f>
        <v>43921</v>
      </c>
      <c r="U60" s="66" t="str">
        <f>'PAYMENT by SAP'!O50</f>
        <v>1800000357</v>
      </c>
      <c r="V60" s="18" t="s">
        <v>4955</v>
      </c>
    </row>
    <row r="61" spans="2:22">
      <c r="B61" s="15">
        <f>'PAYMENT by SAP'!B51</f>
        <v>100144</v>
      </c>
      <c r="C61" s="15" t="str">
        <f>'PAYMENT by SAP'!C51</f>
        <v>PT SINERGI INFORMATIKA SEMEN INDONE</v>
      </c>
      <c r="D61" s="15" t="str">
        <v>Group</v>
      </c>
      <c r="E61" s="15" t="str">
        <f>'PAYMENT by SAP'!D51</f>
        <v>0100000346</v>
      </c>
      <c r="F61" s="15">
        <f>'PAYMENT by SAP'!E51</f>
        <v>0</v>
      </c>
      <c r="G61" s="15">
        <f>'PAYMENT by SAP'!F51</f>
        <v>0</v>
      </c>
      <c r="H61" s="47">
        <f t="shared" ref="H61:H124" si="6">I61</f>
        <v>45678</v>
      </c>
      <c r="I61" s="48">
        <f>'PAYMENT by SAP'!G51</f>
        <v>45678</v>
      </c>
      <c r="J61" s="48" t="str">
        <f t="shared" ref="J61:J124" si="7">TEXT(I61,"MMM")</f>
        <v>Jan</v>
      </c>
      <c r="K61" s="48" t="str">
        <f t="shared" ref="K61:K124" si="8">TEXT(I61,"yyy")</f>
        <v>2025</v>
      </c>
      <c r="L61" s="48">
        <f>'PAYMENT by SAP'!H51</f>
        <v>43912</v>
      </c>
      <c r="M61" s="49">
        <f t="shared" ref="M61:M124" si="9">I61-L61</f>
        <v>1766</v>
      </c>
      <c r="N61" s="50" t="str">
        <f t="shared" ref="N61:N124" si="10">IF(M61&lt;$C$9,$D$9,IF(M61&lt;$C$8,$D$8,IF(M61&lt;$C$7,$D$7,IF(M61&lt;$C$6,$D$6,IF(M61&lt;$C$5,$D$5,IF(M61&lt;$C$4,$D$4,IF(M61&lt;$C$3,$D$3)))))))</f>
        <v>&gt;365</v>
      </c>
      <c r="O61" s="50" t="str">
        <f t="shared" ref="O61:O124" si="11">IF(N61=$D$3,$E$3,IF(N61=$D$4,$E$4,IF(N61=$D$5,$E$5,IF(N61=$D$6,$E$6,IF(N61=$D$7,$E$7,IF(N61=$D$8,$E$8,IF(N61=$D$9,$E$9)))))))</f>
        <v>High Risk +</v>
      </c>
      <c r="P61" s="15" t="str">
        <f>'PAYMENT by SAP'!J51</f>
        <v>IDR</v>
      </c>
      <c r="Q61" s="15" t="str">
        <f>'PAYMENT by SAP'!K51</f>
        <v>1800000210</v>
      </c>
      <c r="R61" s="51">
        <f>'PAYMENT by SAP'!L51</f>
        <v>565800</v>
      </c>
      <c r="S61" s="51" t="str">
        <f>'PAYMENT by SAP'!M51</f>
        <v>Management Fee SISI Februari 2020</v>
      </c>
      <c r="T61" s="65">
        <f>'PAYMENT by SAP'!N51</f>
        <v>43882</v>
      </c>
      <c r="U61" s="66" t="str">
        <f>'PAYMENT by SAP'!O51</f>
        <v>1800000210</v>
      </c>
      <c r="V61" s="18" t="s">
        <v>4955</v>
      </c>
    </row>
    <row r="62" spans="2:22">
      <c r="B62" s="15">
        <f>'PAYMENT by SAP'!B52</f>
        <v>100144</v>
      </c>
      <c r="C62" s="15" t="str">
        <f>'PAYMENT by SAP'!C52</f>
        <v>PT SINERGI INFORMATIKA SEMEN INDONE</v>
      </c>
      <c r="D62" s="15" t="str">
        <v>Group</v>
      </c>
      <c r="E62" s="15" t="str">
        <f>'PAYMENT by SAP'!D52</f>
        <v>0100000347</v>
      </c>
      <c r="F62" s="15">
        <f>'PAYMENT by SAP'!E52</f>
        <v>0</v>
      </c>
      <c r="G62" s="15">
        <f>'PAYMENT by SAP'!F52</f>
        <v>0</v>
      </c>
      <c r="H62" s="47">
        <f t="shared" si="6"/>
        <v>45678</v>
      </c>
      <c r="I62" s="48">
        <f>'PAYMENT by SAP'!G52</f>
        <v>45678</v>
      </c>
      <c r="J62" s="48" t="str">
        <f t="shared" si="7"/>
        <v>Jan</v>
      </c>
      <c r="K62" s="48" t="str">
        <f t="shared" si="8"/>
        <v>2025</v>
      </c>
      <c r="L62" s="48">
        <f>'PAYMENT by SAP'!H52</f>
        <v>44129</v>
      </c>
      <c r="M62" s="49">
        <f t="shared" si="9"/>
        <v>1549</v>
      </c>
      <c r="N62" s="50" t="str">
        <f t="shared" si="10"/>
        <v>&gt;365</v>
      </c>
      <c r="O62" s="50" t="str">
        <f t="shared" si="11"/>
        <v>High Risk +</v>
      </c>
      <c r="P62" s="15" t="str">
        <f>'PAYMENT by SAP'!J52</f>
        <v>IDR</v>
      </c>
      <c r="Q62" s="15" t="str">
        <f>'PAYMENT by SAP'!K52</f>
        <v>1800001110</v>
      </c>
      <c r="R62" s="51">
        <f>'PAYMENT by SAP'!L52</f>
        <v>609000</v>
      </c>
      <c r="S62" s="51" t="str">
        <f>'PAYMENT by SAP'!M52</f>
        <v>Management Fee SISI September 2020</v>
      </c>
      <c r="T62" s="65">
        <f>'PAYMENT by SAP'!N52</f>
        <v>44099</v>
      </c>
      <c r="U62" s="66" t="str">
        <f>'PAYMENT by SAP'!O52</f>
        <v>1800001110</v>
      </c>
      <c r="V62" s="18" t="s">
        <v>4955</v>
      </c>
    </row>
    <row r="63" spans="2:22">
      <c r="B63" s="15">
        <f>'PAYMENT by SAP'!B53</f>
        <v>101539</v>
      </c>
      <c r="C63" s="15" t="str">
        <f>'PAYMENT by SAP'!C53</f>
        <v>PT WAHYU SEJATI TUJUH</v>
      </c>
      <c r="D63" s="15" t="str">
        <v>External</v>
      </c>
      <c r="E63" s="15" t="str">
        <f>'PAYMENT by SAP'!D53</f>
        <v>1400010555</v>
      </c>
      <c r="F63" s="15" t="str">
        <f>'PAYMENT by SAP'!E53</f>
        <v>11123101</v>
      </c>
      <c r="G63" s="15" t="str">
        <f>'PAYMENT by SAP'!F53</f>
        <v>Biaya Pemusnahan Limbah Fly Ash ex  PT WST</v>
      </c>
      <c r="H63" s="47">
        <f t="shared" si="6"/>
        <v>45678</v>
      </c>
      <c r="I63" s="48">
        <f>'PAYMENT by SAP'!G53</f>
        <v>45678</v>
      </c>
      <c r="J63" s="48" t="str">
        <f t="shared" si="7"/>
        <v>Jan</v>
      </c>
      <c r="K63" s="48" t="str">
        <f t="shared" si="8"/>
        <v>2025</v>
      </c>
      <c r="L63" s="48">
        <f>'PAYMENT by SAP'!H53</f>
        <v>45381</v>
      </c>
      <c r="M63" s="49">
        <f t="shared" si="9"/>
        <v>297</v>
      </c>
      <c r="N63" s="50" t="str">
        <f t="shared" si="10"/>
        <v>120-365</v>
      </c>
      <c r="O63" s="50" t="str">
        <f t="shared" si="11"/>
        <v>High Risk</v>
      </c>
      <c r="P63" s="15" t="str">
        <f>'PAYMENT by SAP'!J53</f>
        <v>IDR</v>
      </c>
      <c r="Q63" s="15" t="str">
        <f>'PAYMENT by SAP'!K53</f>
        <v>1800000152</v>
      </c>
      <c r="R63" s="51">
        <f>'PAYMENT by SAP'!L53</f>
        <v>1284129</v>
      </c>
      <c r="S63" s="51" t="str">
        <f>'PAYMENT by SAP'!M53</f>
        <v>Biaya Pemusnahan Limbah Fly Ash ex  PT WST</v>
      </c>
      <c r="T63" s="65">
        <f>'PAYMENT by SAP'!N53</f>
        <v>45351</v>
      </c>
      <c r="U63" s="66" t="str">
        <f>'PAYMENT by SAP'!O53</f>
        <v>1800000152</v>
      </c>
      <c r="V63" t="s">
        <v>4950</v>
      </c>
    </row>
    <row r="64" spans="2:22">
      <c r="B64" s="15">
        <f>'PAYMENT by SAP'!B54</f>
        <v>101539</v>
      </c>
      <c r="C64" s="15" t="str">
        <f>'PAYMENT by SAP'!C54</f>
        <v>PT WAHYU SEJATI TUJUH</v>
      </c>
      <c r="D64" s="15" t="str">
        <v>External</v>
      </c>
      <c r="E64" s="15" t="str">
        <f>'PAYMENT by SAP'!D54</f>
        <v>1400010556</v>
      </c>
      <c r="F64" s="15" t="str">
        <f>'PAYMENT by SAP'!E54</f>
        <v>11123101</v>
      </c>
      <c r="G64" s="15" t="str">
        <f>'PAYMENT by SAP'!F54</f>
        <v>Biaya Pemusnahan Limbah Dust Aluminium ex  PT WST</v>
      </c>
      <c r="H64" s="47">
        <f t="shared" si="6"/>
        <v>45678</v>
      </c>
      <c r="I64" s="48">
        <f>'PAYMENT by SAP'!G54</f>
        <v>45678</v>
      </c>
      <c r="J64" s="48" t="str">
        <f t="shared" si="7"/>
        <v>Jan</v>
      </c>
      <c r="K64" s="48" t="str">
        <f t="shared" si="8"/>
        <v>2025</v>
      </c>
      <c r="L64" s="48">
        <f>'PAYMENT by SAP'!H54</f>
        <v>45381</v>
      </c>
      <c r="M64" s="49">
        <f t="shared" si="9"/>
        <v>297</v>
      </c>
      <c r="N64" s="50" t="str">
        <f t="shared" si="10"/>
        <v>120-365</v>
      </c>
      <c r="O64" s="50" t="str">
        <f t="shared" si="11"/>
        <v>High Risk</v>
      </c>
      <c r="P64" s="15" t="str">
        <f>'PAYMENT by SAP'!J54</f>
        <v>IDR</v>
      </c>
      <c r="Q64" s="15" t="str">
        <f>'PAYMENT by SAP'!K54</f>
        <v>1800000151</v>
      </c>
      <c r="R64" s="51">
        <f>'PAYMENT by SAP'!L54</f>
        <v>21516273</v>
      </c>
      <c r="S64" s="51" t="str">
        <f>'PAYMENT by SAP'!M54</f>
        <v>Biaya Pemusnahan Limbah Dust Aluminium ex  PT WST</v>
      </c>
      <c r="T64" s="65">
        <f>'PAYMENT by SAP'!N54</f>
        <v>45351</v>
      </c>
      <c r="U64" s="66" t="str">
        <f>'PAYMENT by SAP'!O54</f>
        <v>1800000151</v>
      </c>
      <c r="V64" t="s">
        <v>4950</v>
      </c>
    </row>
    <row r="65" spans="2:22">
      <c r="B65" s="15">
        <f>'PAYMENT by SAP'!B55</f>
        <v>101083</v>
      </c>
      <c r="C65" s="15" t="str">
        <f>'PAYMENT by SAP'!C55</f>
        <v>PT ARDI RESTU ARTA</v>
      </c>
      <c r="D65" s="15" t="str">
        <v>External</v>
      </c>
      <c r="E65" s="15" t="str">
        <f>'PAYMENT by SAP'!D55</f>
        <v>1400009679</v>
      </c>
      <c r="F65" s="15" t="str">
        <f>'PAYMENT by SAP'!E55</f>
        <v>11125421</v>
      </c>
      <c r="G65" s="15" t="str">
        <f>'PAYMENT by SAP'!F55</f>
        <v>PAID BY CMS BANK SYARIAH INDONESIA KC SURABAYA BAS</v>
      </c>
      <c r="H65" s="47">
        <f t="shared" si="6"/>
        <v>45678</v>
      </c>
      <c r="I65" s="48">
        <f>'PAYMENT by SAP'!G55</f>
        <v>45678</v>
      </c>
      <c r="J65" s="48" t="str">
        <f t="shared" si="7"/>
        <v>Jan</v>
      </c>
      <c r="K65" s="48" t="str">
        <f t="shared" si="8"/>
        <v>2025</v>
      </c>
      <c r="L65" s="48">
        <f>'PAYMENT by SAP'!H55</f>
        <v>45687</v>
      </c>
      <c r="M65" s="49">
        <f t="shared" si="9"/>
        <v>-9</v>
      </c>
      <c r="N65" s="50" t="str">
        <f t="shared" si="10"/>
        <v>Current</v>
      </c>
      <c r="O65" s="50" t="str">
        <f t="shared" si="11"/>
        <v>No Risk</v>
      </c>
      <c r="P65" s="15" t="str">
        <f>'PAYMENT by SAP'!J55</f>
        <v>IDR</v>
      </c>
      <c r="Q65" s="15" t="str">
        <f>'PAYMENT by SAP'!K55</f>
        <v>1800000807</v>
      </c>
      <c r="R65" s="51">
        <f>'PAYMENT by SAP'!L55</f>
        <v>27341631</v>
      </c>
      <c r="S65" s="51" t="str">
        <f>'PAYMENT by SAP'!M55</f>
        <v>Biaya Pemusnahan Limbah FABA ex PT ARA</v>
      </c>
      <c r="T65" s="65">
        <f>'PAYMENT by SAP'!N55</f>
        <v>45657</v>
      </c>
      <c r="U65" s="66" t="str">
        <f>'PAYMENT by SAP'!O55</f>
        <v>1800000807</v>
      </c>
      <c r="V65" t="s">
        <v>4950</v>
      </c>
    </row>
    <row r="66" spans="2:22">
      <c r="B66" s="15">
        <f>'PAYMENT by SAP'!B56</f>
        <v>101864</v>
      </c>
      <c r="C66" s="15" t="str">
        <f>'PAYMENT by SAP'!C56</f>
        <v>PT MAKMUR JAYA BERKAT BERSAMA</v>
      </c>
      <c r="D66" s="15" t="str">
        <v>External</v>
      </c>
      <c r="E66" s="15" t="str">
        <f>'PAYMENT by SAP'!D56</f>
        <v>1400000011</v>
      </c>
      <c r="F66" s="15" t="str">
        <f>'PAYMENT by SAP'!E56</f>
        <v>11125421</v>
      </c>
      <c r="G66" s="15" t="str">
        <f>'PAYMENT by SAP'!F56</f>
        <v>PAID BY CMS BANK SYARIAH INDONESIA KC SURABAYA BAS</v>
      </c>
      <c r="H66" s="47">
        <f t="shared" si="6"/>
        <v>45680</v>
      </c>
      <c r="I66" s="48">
        <f>'PAYMENT by SAP'!G56</f>
        <v>45680</v>
      </c>
      <c r="J66" s="48" t="str">
        <f t="shared" si="7"/>
        <v>Jan</v>
      </c>
      <c r="K66" s="48" t="str">
        <f t="shared" si="8"/>
        <v>2025</v>
      </c>
      <c r="L66" s="48">
        <f>'PAYMENT by SAP'!H56</f>
        <v>45656</v>
      </c>
      <c r="M66" s="49">
        <f t="shared" si="9"/>
        <v>24</v>
      </c>
      <c r="N66" s="50" t="str">
        <f t="shared" si="10"/>
        <v>0-30</v>
      </c>
      <c r="O66" s="50" t="str">
        <f t="shared" si="11"/>
        <v>No Risk</v>
      </c>
      <c r="P66" s="15" t="str">
        <f>'PAYMENT by SAP'!J56</f>
        <v>IDR</v>
      </c>
      <c r="Q66" s="15" t="str">
        <f>'PAYMENT by SAP'!K56</f>
        <v>1800000500</v>
      </c>
      <c r="R66" s="51">
        <f>'PAYMENT by SAP'!L56</f>
        <v>2971200</v>
      </c>
      <c r="S66" s="51" t="str">
        <f>'PAYMENT by SAP'!M56</f>
        <v>Tagihan Pengembalian Ongkos Angkut - PT MJJB</v>
      </c>
      <c r="T66" s="65">
        <f>'PAYMENT by SAP'!N56</f>
        <v>45626</v>
      </c>
      <c r="U66" s="66" t="str">
        <f>'PAYMENT by SAP'!O56</f>
        <v>1800000500</v>
      </c>
      <c r="V66" s="18" t="s">
        <v>4954</v>
      </c>
    </row>
    <row r="67" spans="2:22">
      <c r="B67" s="15">
        <f>'PAYMENT by SAP'!B57</f>
        <v>101330</v>
      </c>
      <c r="C67" s="15" t="str">
        <f>'PAYMENT by SAP'!C57</f>
        <v>PT. CAHAYA INDAH MOJOKERTO</v>
      </c>
      <c r="D67" s="15" t="str">
        <v>External</v>
      </c>
      <c r="E67" s="15" t="str">
        <f>'PAYMENT by SAP'!D57</f>
        <v>1400012694</v>
      </c>
      <c r="F67" s="15" t="str">
        <f>'PAYMENT by SAP'!E57</f>
        <v>11123101</v>
      </c>
      <c r="G67" s="15" t="str">
        <f>'PAYMENT by SAP'!F57</f>
        <v>PT. CAHAYA INDAH MOJOKERTO</v>
      </c>
      <c r="H67" s="47">
        <f t="shared" si="6"/>
        <v>45680</v>
      </c>
      <c r="I67" s="48">
        <f>'PAYMENT by SAP'!G57</f>
        <v>45680</v>
      </c>
      <c r="J67" s="48" t="str">
        <f t="shared" si="7"/>
        <v>Jan</v>
      </c>
      <c r="K67" s="48" t="str">
        <f t="shared" si="8"/>
        <v>2025</v>
      </c>
      <c r="L67" s="48">
        <f>'PAYMENT by SAP'!H57</f>
        <v>45656</v>
      </c>
      <c r="M67" s="49">
        <f t="shared" si="9"/>
        <v>24</v>
      </c>
      <c r="N67" s="50" t="str">
        <f t="shared" si="10"/>
        <v>0-30</v>
      </c>
      <c r="O67" s="50" t="str">
        <f t="shared" si="11"/>
        <v>No Risk</v>
      </c>
      <c r="P67" s="15" t="str">
        <f>'PAYMENT by SAP'!J57</f>
        <v>IDR</v>
      </c>
      <c r="Q67" s="15" t="str">
        <f>'PAYMENT by SAP'!K57</f>
        <v>1800000726</v>
      </c>
      <c r="R67" s="51">
        <f>'PAYMENT by SAP'!L57</f>
        <v>3476010</v>
      </c>
      <c r="S67" s="51" t="str">
        <f>'PAYMENT by SAP'!M57</f>
        <v>Biaya Pemusnahan Limbah Resin ex PT CIM</v>
      </c>
      <c r="T67" s="65">
        <f>'PAYMENT by SAP'!N57</f>
        <v>45626</v>
      </c>
      <c r="U67" s="66" t="str">
        <f>'PAYMENT by SAP'!O57</f>
        <v>1800000726</v>
      </c>
      <c r="V67" t="s">
        <v>4950</v>
      </c>
    </row>
    <row r="68" spans="2:22">
      <c r="B68" s="15">
        <f>'PAYMENT by SAP'!B58</f>
        <v>101330</v>
      </c>
      <c r="C68" s="15" t="str">
        <f>'PAYMENT by SAP'!C58</f>
        <v>PT. CAHAYA INDAH MOJOKERTO</v>
      </c>
      <c r="D68" s="15" t="str">
        <v>External</v>
      </c>
      <c r="E68" s="15" t="str">
        <f>'PAYMENT by SAP'!D58</f>
        <v>1400012694</v>
      </c>
      <c r="F68" s="15" t="str">
        <f>'PAYMENT by SAP'!E58</f>
        <v>11123101</v>
      </c>
      <c r="G68" s="15" t="str">
        <f>'PAYMENT by SAP'!F58</f>
        <v>PT. CAHAYA INDAH MOJOKERTO</v>
      </c>
      <c r="H68" s="47">
        <f t="shared" si="6"/>
        <v>45680</v>
      </c>
      <c r="I68" s="48">
        <f>'PAYMENT by SAP'!G58</f>
        <v>45680</v>
      </c>
      <c r="J68" s="48" t="str">
        <f t="shared" si="7"/>
        <v>Jan</v>
      </c>
      <c r="K68" s="48" t="str">
        <f t="shared" si="8"/>
        <v>2025</v>
      </c>
      <c r="L68" s="48">
        <f>'PAYMENT by SAP'!H58</f>
        <v>45656</v>
      </c>
      <c r="M68" s="49">
        <f t="shared" si="9"/>
        <v>24</v>
      </c>
      <c r="N68" s="50" t="str">
        <f t="shared" si="10"/>
        <v>0-30</v>
      </c>
      <c r="O68" s="50" t="str">
        <f t="shared" si="11"/>
        <v>No Risk</v>
      </c>
      <c r="P68" s="15" t="str">
        <f>'PAYMENT by SAP'!J58</f>
        <v>IDR</v>
      </c>
      <c r="Q68" s="15" t="str">
        <f>'PAYMENT by SAP'!K58</f>
        <v>1800000725</v>
      </c>
      <c r="R68" s="51">
        <f>'PAYMENT by SAP'!L58</f>
        <v>14318676</v>
      </c>
      <c r="S68" s="51" t="str">
        <f>'PAYMENT by SAP'!M58</f>
        <v>Biaya Pemusnahan Limbah Residu Prod ex PT CIM</v>
      </c>
      <c r="T68" s="65">
        <f>'PAYMENT by SAP'!N58</f>
        <v>45626</v>
      </c>
      <c r="U68" s="66" t="str">
        <f>'PAYMENT by SAP'!O58</f>
        <v>1800000725</v>
      </c>
      <c r="V68" t="s">
        <v>4950</v>
      </c>
    </row>
    <row r="69" spans="2:22">
      <c r="B69" s="15">
        <f>'PAYMENT by SAP'!B59</f>
        <v>101330</v>
      </c>
      <c r="C69" s="15" t="str">
        <f>'PAYMENT by SAP'!C59</f>
        <v>PT. CAHAYA INDAH MOJOKERTO</v>
      </c>
      <c r="D69" s="15" t="str">
        <v>External</v>
      </c>
      <c r="E69" s="15" t="str">
        <f>'PAYMENT by SAP'!D59</f>
        <v>1400012694</v>
      </c>
      <c r="F69" s="15" t="str">
        <f>'PAYMENT by SAP'!E59</f>
        <v>11123101</v>
      </c>
      <c r="G69" s="15" t="str">
        <f>'PAYMENT by SAP'!F59</f>
        <v>PT. CAHAYA INDAH MOJOKERTO</v>
      </c>
      <c r="H69" s="47">
        <f t="shared" si="6"/>
        <v>45680</v>
      </c>
      <c r="I69" s="48">
        <f>'PAYMENT by SAP'!G59</f>
        <v>45680</v>
      </c>
      <c r="J69" s="48" t="str">
        <f t="shared" si="7"/>
        <v>Jan</v>
      </c>
      <c r="K69" s="48" t="str">
        <f t="shared" si="8"/>
        <v>2025</v>
      </c>
      <c r="L69" s="48">
        <f>'PAYMENT by SAP'!H59</f>
        <v>45656</v>
      </c>
      <c r="M69" s="49">
        <f t="shared" si="9"/>
        <v>24</v>
      </c>
      <c r="N69" s="50" t="str">
        <f t="shared" si="10"/>
        <v>0-30</v>
      </c>
      <c r="O69" s="50" t="str">
        <f t="shared" si="11"/>
        <v>No Risk</v>
      </c>
      <c r="P69" s="15" t="str">
        <f>'PAYMENT by SAP'!J59</f>
        <v>IDR</v>
      </c>
      <c r="Q69" s="15" t="str">
        <f>'PAYMENT by SAP'!K59</f>
        <v>1800000729</v>
      </c>
      <c r="R69" s="51">
        <f>'PAYMENT by SAP'!L59</f>
        <v>22699250</v>
      </c>
      <c r="S69" s="51" t="str">
        <f>'PAYMENT by SAP'!M59</f>
        <v>Biaya Pemusnahan Limbah Steel Slag ex PT CIM</v>
      </c>
      <c r="T69" s="65">
        <f>'PAYMENT by SAP'!N59</f>
        <v>45626</v>
      </c>
      <c r="U69" s="66" t="str">
        <f>'PAYMENT by SAP'!O59</f>
        <v>1800000729</v>
      </c>
      <c r="V69" t="s">
        <v>4950</v>
      </c>
    </row>
    <row r="70" spans="2:22">
      <c r="B70" s="15">
        <f>'PAYMENT by SAP'!B60</f>
        <v>101330</v>
      </c>
      <c r="C70" s="15" t="str">
        <f>'PAYMENT by SAP'!C60</f>
        <v>PT. CAHAYA INDAH MOJOKERTO</v>
      </c>
      <c r="D70" s="15" t="str">
        <v>External</v>
      </c>
      <c r="E70" s="15" t="str">
        <f>'PAYMENT by SAP'!D60</f>
        <v>1400012694</v>
      </c>
      <c r="F70" s="15" t="str">
        <f>'PAYMENT by SAP'!E60</f>
        <v>11123101</v>
      </c>
      <c r="G70" s="15" t="str">
        <f>'PAYMENT by SAP'!F60</f>
        <v>PT. CAHAYA INDAH MOJOKERTO</v>
      </c>
      <c r="H70" s="47">
        <f t="shared" si="6"/>
        <v>45680</v>
      </c>
      <c r="I70" s="48">
        <f>'PAYMENT by SAP'!G60</f>
        <v>45680</v>
      </c>
      <c r="J70" s="48" t="str">
        <f t="shared" si="7"/>
        <v>Jan</v>
      </c>
      <c r="K70" s="48" t="str">
        <f t="shared" si="8"/>
        <v>2025</v>
      </c>
      <c r="L70" s="48">
        <f>'PAYMENT by SAP'!H60</f>
        <v>45656</v>
      </c>
      <c r="M70" s="49">
        <f t="shared" si="9"/>
        <v>24</v>
      </c>
      <c r="N70" s="50" t="str">
        <f t="shared" si="10"/>
        <v>0-30</v>
      </c>
      <c r="O70" s="50" t="str">
        <f t="shared" si="11"/>
        <v>No Risk</v>
      </c>
      <c r="P70" s="15" t="str">
        <f>'PAYMENT by SAP'!J60</f>
        <v>IDR</v>
      </c>
      <c r="Q70" s="15" t="str">
        <f>'PAYMENT by SAP'!K60</f>
        <v>1800000727</v>
      </c>
      <c r="R70" s="51">
        <f>'PAYMENT by SAP'!L60</f>
        <v>27119200</v>
      </c>
      <c r="S70" s="51" t="str">
        <f>'PAYMENT by SAP'!M60</f>
        <v>Biaya Pemusnahan Limbah Sludge IPAL  ex PT CIM</v>
      </c>
      <c r="T70" s="65">
        <f>'PAYMENT by SAP'!N60</f>
        <v>45626</v>
      </c>
      <c r="U70" s="66" t="str">
        <f>'PAYMENT by SAP'!O60</f>
        <v>1800000727</v>
      </c>
      <c r="V70" t="s">
        <v>4950</v>
      </c>
    </row>
    <row r="71" spans="2:22">
      <c r="B71" s="15">
        <f>'PAYMENT by SAP'!B61</f>
        <v>101330</v>
      </c>
      <c r="C71" s="15" t="str">
        <f>'PAYMENT by SAP'!C61</f>
        <v>PT. CAHAYA INDAH MOJOKERTO</v>
      </c>
      <c r="D71" s="15" t="str">
        <v>External</v>
      </c>
      <c r="E71" s="15" t="str">
        <f>'PAYMENT by SAP'!D61</f>
        <v>1400012694</v>
      </c>
      <c r="F71" s="15" t="str">
        <f>'PAYMENT by SAP'!E61</f>
        <v>11123101</v>
      </c>
      <c r="G71" s="15" t="str">
        <f>'PAYMENT by SAP'!F61</f>
        <v>PT. CAHAYA INDAH MOJOKERTO</v>
      </c>
      <c r="H71" s="47">
        <f t="shared" si="6"/>
        <v>45680</v>
      </c>
      <c r="I71" s="48">
        <f>'PAYMENT by SAP'!G61</f>
        <v>45680</v>
      </c>
      <c r="J71" s="48" t="str">
        <f t="shared" si="7"/>
        <v>Jan</v>
      </c>
      <c r="K71" s="48" t="str">
        <f t="shared" si="8"/>
        <v>2025</v>
      </c>
      <c r="L71" s="48">
        <f>'PAYMENT by SAP'!H61</f>
        <v>45656</v>
      </c>
      <c r="M71" s="49">
        <f t="shared" si="9"/>
        <v>24</v>
      </c>
      <c r="N71" s="50" t="str">
        <f t="shared" si="10"/>
        <v>0-30</v>
      </c>
      <c r="O71" s="50" t="str">
        <f t="shared" si="11"/>
        <v>No Risk</v>
      </c>
      <c r="P71" s="15" t="str">
        <f>'PAYMENT by SAP'!J61</f>
        <v>IDR</v>
      </c>
      <c r="Q71" s="15" t="str">
        <f>'PAYMENT by SAP'!K61</f>
        <v>1800000728</v>
      </c>
      <c r="R71" s="51">
        <f>'PAYMENT by SAP'!L61</f>
        <v>157337576</v>
      </c>
      <c r="S71" s="51" t="str">
        <f>'PAYMENT by SAP'!M61</f>
        <v>Biaya Pemusnahan Limbah SBE  ex PT CIM</v>
      </c>
      <c r="T71" s="65">
        <f>'PAYMENT by SAP'!N61</f>
        <v>45626</v>
      </c>
      <c r="U71" s="66" t="str">
        <f>'PAYMENT by SAP'!O61</f>
        <v>1800000728</v>
      </c>
      <c r="V71" t="s">
        <v>4950</v>
      </c>
    </row>
    <row r="72" spans="2:22">
      <c r="B72" s="15">
        <f>'PAYMENT by SAP'!B62</f>
        <v>101330</v>
      </c>
      <c r="C72" s="15" t="str">
        <f>'PAYMENT by SAP'!C62</f>
        <v>PT. CAHAYA INDAH MOJOKERTO</v>
      </c>
      <c r="D72" s="15" t="str">
        <v>External</v>
      </c>
      <c r="E72" s="15" t="str">
        <f>'PAYMENT by SAP'!D62</f>
        <v>1400012694</v>
      </c>
      <c r="F72" s="15" t="str">
        <f>'PAYMENT by SAP'!E62</f>
        <v>11123101</v>
      </c>
      <c r="G72" s="15" t="str">
        <f>'PAYMENT by SAP'!F62</f>
        <v>PT. CAHAYA INDAH MOJOKERTO</v>
      </c>
      <c r="H72" s="47">
        <f t="shared" si="6"/>
        <v>45680</v>
      </c>
      <c r="I72" s="48">
        <f>'PAYMENT by SAP'!G62</f>
        <v>45680</v>
      </c>
      <c r="J72" s="48" t="str">
        <f t="shared" si="7"/>
        <v>Jan</v>
      </c>
      <c r="K72" s="48" t="str">
        <f t="shared" si="8"/>
        <v>2025</v>
      </c>
      <c r="L72" s="48">
        <f>'PAYMENT by SAP'!H62</f>
        <v>45656</v>
      </c>
      <c r="M72" s="49">
        <f t="shared" si="9"/>
        <v>24</v>
      </c>
      <c r="N72" s="50" t="str">
        <f t="shared" si="10"/>
        <v>0-30</v>
      </c>
      <c r="O72" s="50" t="str">
        <f t="shared" si="11"/>
        <v>No Risk</v>
      </c>
      <c r="P72" s="15" t="str">
        <f>'PAYMENT by SAP'!J62</f>
        <v>IDR</v>
      </c>
      <c r="Q72" s="15" t="str">
        <f>'PAYMENT by SAP'!K62</f>
        <v>1800000724</v>
      </c>
      <c r="R72" s="51">
        <f>'PAYMENT by SAP'!L62</f>
        <v>498619737</v>
      </c>
      <c r="S72" s="51" t="str">
        <f>'PAYMENT by SAP'!M62</f>
        <v>Biaya Pemusnahan Limbah FABA ex PT CIM</v>
      </c>
      <c r="T72" s="65">
        <f>'PAYMENT by SAP'!N62</f>
        <v>45626</v>
      </c>
      <c r="U72" s="66" t="str">
        <f>'PAYMENT by SAP'!O62</f>
        <v>1800000724</v>
      </c>
      <c r="V72" t="s">
        <v>4950</v>
      </c>
    </row>
    <row r="73" spans="2:22">
      <c r="B73" s="15">
        <f>'PAYMENT by SAP'!B63</f>
        <v>100000</v>
      </c>
      <c r="C73" s="15" t="str">
        <f>'PAYMENT by SAP'!C63</f>
        <v>PT KONSULTA SEMEN GRESIK</v>
      </c>
      <c r="D73" s="15" t="str">
        <v>Group</v>
      </c>
      <c r="E73" s="15" t="str">
        <f>'PAYMENT by SAP'!D63</f>
        <v>1400000014</v>
      </c>
      <c r="F73" s="15" t="str">
        <f>'PAYMENT by SAP'!E63</f>
        <v>11125421</v>
      </c>
      <c r="G73" s="15" t="str">
        <f>'PAYMENT by SAP'!F63</f>
        <v>PAID BY CMS BANK SYARIAH INDONESIA KC SURABAYA BAS</v>
      </c>
      <c r="H73" s="47">
        <f t="shared" si="6"/>
        <v>45681</v>
      </c>
      <c r="I73" s="48">
        <f>'PAYMENT by SAP'!G63</f>
        <v>45681</v>
      </c>
      <c r="J73" s="48" t="str">
        <f t="shared" si="7"/>
        <v>Jan</v>
      </c>
      <c r="K73" s="48" t="str">
        <f t="shared" si="8"/>
        <v>2025</v>
      </c>
      <c r="L73" s="48">
        <f>'PAYMENT by SAP'!H63</f>
        <v>45687</v>
      </c>
      <c r="M73" s="49">
        <f t="shared" si="9"/>
        <v>-6</v>
      </c>
      <c r="N73" s="50" t="str">
        <f t="shared" si="10"/>
        <v>Current</v>
      </c>
      <c r="O73" s="50" t="str">
        <f t="shared" si="11"/>
        <v>No Risk</v>
      </c>
      <c r="P73" s="15" t="str">
        <f>'PAYMENT by SAP'!J63</f>
        <v>IDR</v>
      </c>
      <c r="Q73" s="15" t="str">
        <f>'PAYMENT by SAP'!K63</f>
        <v>1800000574</v>
      </c>
      <c r="R73" s="51">
        <f>'PAYMENT by SAP'!L63</f>
        <v>310300</v>
      </c>
      <c r="S73" s="51" t="str">
        <f>'PAYMENT by SAP'!M63</f>
        <v>Penagihan Air Bersih - Des 2024</v>
      </c>
      <c r="T73" s="65">
        <f>'PAYMENT by SAP'!N63</f>
        <v>45657</v>
      </c>
      <c r="U73" s="66" t="str">
        <f>'PAYMENT by SAP'!O63</f>
        <v>1800000574</v>
      </c>
      <c r="V73" s="18" t="s">
        <v>4956</v>
      </c>
    </row>
    <row r="74" spans="2:22">
      <c r="B74" s="15">
        <f>'PAYMENT by SAP'!B64</f>
        <v>100001</v>
      </c>
      <c r="C74" s="15" t="str">
        <f>'PAYMENT by SAP'!C64</f>
        <v>KOPERASI KONSUMEN WARGA SEMEN GRESIK</v>
      </c>
      <c r="D74" s="15" t="str">
        <v>Group</v>
      </c>
      <c r="E74" s="15" t="str">
        <f>'PAYMENT by SAP'!D64</f>
        <v>1400011447</v>
      </c>
      <c r="F74" s="15" t="str">
        <f>'PAYMENT by SAP'!E64</f>
        <v>11125421</v>
      </c>
      <c r="G74" s="15" t="str">
        <f>'PAYMENT by SAP'!F64</f>
        <v>PAID BY CMS BANK SYARIAH INDONESIA KC SURABAYA BAS</v>
      </c>
      <c r="H74" s="47">
        <f t="shared" si="6"/>
        <v>45681</v>
      </c>
      <c r="I74" s="48">
        <f>'PAYMENT by SAP'!G64</f>
        <v>45681</v>
      </c>
      <c r="J74" s="48" t="str">
        <f t="shared" si="7"/>
        <v>Jan</v>
      </c>
      <c r="K74" s="48" t="str">
        <f t="shared" si="8"/>
        <v>2025</v>
      </c>
      <c r="L74" s="48">
        <f>'PAYMENT by SAP'!H64</f>
        <v>45687</v>
      </c>
      <c r="M74" s="49">
        <f t="shared" si="9"/>
        <v>-6</v>
      </c>
      <c r="N74" s="50" t="str">
        <f t="shared" si="10"/>
        <v>Current</v>
      </c>
      <c r="O74" s="50" t="str">
        <f t="shared" si="11"/>
        <v>No Risk</v>
      </c>
      <c r="P74" s="15" t="str">
        <f>'PAYMENT by SAP'!J64</f>
        <v>IDR</v>
      </c>
      <c r="Q74" s="15" t="str">
        <f>'PAYMENT by SAP'!K64</f>
        <v>1800000780</v>
      </c>
      <c r="R74" s="51">
        <f>'PAYMENT by SAP'!L64</f>
        <v>455070</v>
      </c>
      <c r="S74" s="51" t="str">
        <f>'PAYMENT by SAP'!M64</f>
        <v>TAGIHAN LISTRIK KOPERASI KONSUMEN KWSG_NOV 24</v>
      </c>
      <c r="T74" s="65">
        <f>'PAYMENT by SAP'!N64</f>
        <v>45657</v>
      </c>
      <c r="U74" s="66" t="str">
        <f>'PAYMENT by SAP'!O64</f>
        <v>1800000780</v>
      </c>
      <c r="V74" s="18" t="s">
        <v>4951</v>
      </c>
    </row>
    <row r="75" spans="2:22">
      <c r="B75" s="15">
        <f>'PAYMENT by SAP'!B65</f>
        <v>100001</v>
      </c>
      <c r="C75" s="15" t="str">
        <f>'PAYMENT by SAP'!C65</f>
        <v>KOPERASI KONSUMEN WARGA SEMEN GRESIK</v>
      </c>
      <c r="D75" s="15" t="str">
        <v>Group</v>
      </c>
      <c r="E75" s="15" t="str">
        <f>'PAYMENT by SAP'!D65</f>
        <v>1400000012</v>
      </c>
      <c r="F75" s="15" t="str">
        <f>'PAYMENT by SAP'!E65</f>
        <v>11125421</v>
      </c>
      <c r="G75" s="15" t="str">
        <f>'PAYMENT by SAP'!F65</f>
        <v>PAID BY CMS BANK SYARIAH INDONESIA KC SURABAYA BAS</v>
      </c>
      <c r="H75" s="47">
        <f t="shared" si="6"/>
        <v>45681</v>
      </c>
      <c r="I75" s="48">
        <f>'PAYMENT by SAP'!G65</f>
        <v>45681</v>
      </c>
      <c r="J75" s="48" t="str">
        <f t="shared" si="7"/>
        <v>Jan</v>
      </c>
      <c r="K75" s="48" t="str">
        <f t="shared" si="8"/>
        <v>2025</v>
      </c>
      <c r="L75" s="48">
        <f>'PAYMENT by SAP'!H65</f>
        <v>45687</v>
      </c>
      <c r="M75" s="49">
        <f t="shared" si="9"/>
        <v>-6</v>
      </c>
      <c r="N75" s="50" t="str">
        <f t="shared" si="10"/>
        <v>Current</v>
      </c>
      <c r="O75" s="50" t="str">
        <f t="shared" si="11"/>
        <v>No Risk</v>
      </c>
      <c r="P75" s="15" t="str">
        <f>'PAYMENT by SAP'!J65</f>
        <v>IDR</v>
      </c>
      <c r="Q75" s="15" t="str">
        <f>'PAYMENT by SAP'!K65</f>
        <v>1800000570</v>
      </c>
      <c r="R75" s="51">
        <f>'PAYMENT by SAP'!L65</f>
        <v>3765330</v>
      </c>
      <c r="S75" s="51" t="str">
        <f>'PAYMENT by SAP'!M65</f>
        <v>Penagihan Air Bersih - Des 2024</v>
      </c>
      <c r="T75" s="65">
        <f>'PAYMENT by SAP'!N65</f>
        <v>45657</v>
      </c>
      <c r="U75" s="66" t="str">
        <f>'PAYMENT by SAP'!O65</f>
        <v>1800000570</v>
      </c>
      <c r="V75" s="18" t="s">
        <v>4956</v>
      </c>
    </row>
    <row r="76" spans="2:22">
      <c r="B76" s="15">
        <f>'PAYMENT by SAP'!B66</f>
        <v>100120</v>
      </c>
      <c r="C76" s="15" t="str">
        <f>'PAYMENT by SAP'!C66</f>
        <v>PT TELEKOMUNIKASI SELULAR</v>
      </c>
      <c r="D76" s="15" t="str">
        <v>External</v>
      </c>
      <c r="E76" s="15" t="str">
        <f>'PAYMENT by SAP'!D66</f>
        <v>1400000013</v>
      </c>
      <c r="F76" s="15" t="str">
        <f>'PAYMENT by SAP'!E66</f>
        <v>11125421</v>
      </c>
      <c r="G76" s="15" t="str">
        <f>'PAYMENT by SAP'!F66</f>
        <v>PAID BY CMS BANK SYARIAH INDONESIA KC SURABAYA BAS</v>
      </c>
      <c r="H76" s="47">
        <f t="shared" si="6"/>
        <v>45681</v>
      </c>
      <c r="I76" s="48">
        <f>'PAYMENT by SAP'!G66</f>
        <v>45681</v>
      </c>
      <c r="J76" s="48" t="str">
        <f t="shared" si="7"/>
        <v>Jan</v>
      </c>
      <c r="K76" s="48" t="str">
        <f t="shared" si="8"/>
        <v>2025</v>
      </c>
      <c r="L76" s="48">
        <f>'PAYMENT by SAP'!H66</f>
        <v>45687</v>
      </c>
      <c r="M76" s="49">
        <f t="shared" si="9"/>
        <v>-6</v>
      </c>
      <c r="N76" s="50" t="str">
        <f t="shared" si="10"/>
        <v>Current</v>
      </c>
      <c r="O76" s="50" t="str">
        <f t="shared" si="11"/>
        <v>No Risk</v>
      </c>
      <c r="P76" s="15" t="str">
        <f>'PAYMENT by SAP'!J66</f>
        <v>IDR</v>
      </c>
      <c r="Q76" s="15" t="str">
        <f>'PAYMENT by SAP'!K66</f>
        <v>1800000586</v>
      </c>
      <c r="R76" s="51">
        <f>'PAYMENT by SAP'!L66</f>
        <v>4863949</v>
      </c>
      <c r="S76" s="51" t="str">
        <f>'PAYMENT by SAP'!M66</f>
        <v>Tagihan Listrik TELEKOMSEL - Des 24</v>
      </c>
      <c r="T76" s="65">
        <f>'PAYMENT by SAP'!N66</f>
        <v>45657</v>
      </c>
      <c r="U76" s="66" t="str">
        <f>'PAYMENT by SAP'!O66</f>
        <v>1800000586</v>
      </c>
      <c r="V76" s="18" t="s">
        <v>4951</v>
      </c>
    </row>
    <row r="77" spans="2:22">
      <c r="B77" s="15">
        <f>'PAYMENT by SAP'!B67</f>
        <v>100622</v>
      </c>
      <c r="C77" s="15" t="str">
        <f>'PAYMENT by SAP'!C67</f>
        <v>PT. TRI PUTRA JAYA SENTOSA</v>
      </c>
      <c r="D77" s="15" t="str">
        <v>External</v>
      </c>
      <c r="E77" s="15" t="str">
        <f>'PAYMENT by SAP'!D67</f>
        <v>1400013432</v>
      </c>
      <c r="F77" s="15" t="str">
        <f>'PAYMENT by SAP'!E67</f>
        <v>11123101</v>
      </c>
      <c r="G77" s="15" t="str">
        <f>'PAYMENT by SAP'!F67</f>
        <v>PT. TRI PUTRA JAYA SENTO</v>
      </c>
      <c r="H77" s="47">
        <f t="shared" si="6"/>
        <v>45682</v>
      </c>
      <c r="I77" s="48">
        <f>'PAYMENT by SAP'!G67</f>
        <v>45682</v>
      </c>
      <c r="J77" s="48" t="str">
        <f t="shared" si="7"/>
        <v>Jan</v>
      </c>
      <c r="K77" s="48" t="str">
        <f t="shared" si="8"/>
        <v>2025</v>
      </c>
      <c r="L77" s="48">
        <f>'PAYMENT by SAP'!H67</f>
        <v>45595</v>
      </c>
      <c r="M77" s="49">
        <f t="shared" si="9"/>
        <v>87</v>
      </c>
      <c r="N77" s="50" t="str">
        <f t="shared" si="10"/>
        <v>60-90</v>
      </c>
      <c r="O77" s="50" t="str">
        <f t="shared" si="11"/>
        <v>Warning</v>
      </c>
      <c r="P77" s="15" t="str">
        <f>'PAYMENT by SAP'!J67</f>
        <v>IDR</v>
      </c>
      <c r="Q77" s="15" t="str">
        <f>'PAYMENT by SAP'!K67</f>
        <v>1800000619</v>
      </c>
      <c r="R77" s="51">
        <f>'PAYMENT by SAP'!L67</f>
        <v>8214000</v>
      </c>
      <c r="S77" s="51" t="str">
        <f>'PAYMENT by SAP'!M67</f>
        <v>Biaya Pemusnahan Limbah Sludge Paper ex PT TJS</v>
      </c>
      <c r="T77" s="65">
        <f>'PAYMENT by SAP'!N67</f>
        <v>45565</v>
      </c>
      <c r="U77" s="66" t="str">
        <f>'PAYMENT by SAP'!O67</f>
        <v>1800000619</v>
      </c>
      <c r="V77" t="s">
        <v>4950</v>
      </c>
    </row>
    <row r="78" spans="2:22">
      <c r="B78" s="15">
        <f>'PAYMENT by SAP'!B68</f>
        <v>100622</v>
      </c>
      <c r="C78" s="15" t="str">
        <f>'PAYMENT by SAP'!C68</f>
        <v>PT. TRI PUTRA JAYA SENTOSA</v>
      </c>
      <c r="D78" s="15" t="str">
        <v>External</v>
      </c>
      <c r="E78" s="15" t="str">
        <f>'PAYMENT by SAP'!D68</f>
        <v>1400013432</v>
      </c>
      <c r="F78" s="15" t="str">
        <f>'PAYMENT by SAP'!E68</f>
        <v>11123101</v>
      </c>
      <c r="G78" s="15" t="str">
        <f>'PAYMENT by SAP'!F68</f>
        <v>PT. TRI PUTRA JAYA SENTO</v>
      </c>
      <c r="H78" s="47">
        <f t="shared" si="6"/>
        <v>45682</v>
      </c>
      <c r="I78" s="48">
        <f>'PAYMENT by SAP'!G68</f>
        <v>45682</v>
      </c>
      <c r="J78" s="48" t="str">
        <f t="shared" si="7"/>
        <v>Jan</v>
      </c>
      <c r="K78" s="48" t="str">
        <f t="shared" si="8"/>
        <v>2025</v>
      </c>
      <c r="L78" s="48">
        <f>'PAYMENT by SAP'!H68</f>
        <v>45595</v>
      </c>
      <c r="M78" s="49">
        <f t="shared" si="9"/>
        <v>87</v>
      </c>
      <c r="N78" s="50" t="str">
        <f t="shared" si="10"/>
        <v>60-90</v>
      </c>
      <c r="O78" s="50" t="str">
        <f t="shared" si="11"/>
        <v>Warning</v>
      </c>
      <c r="P78" s="15" t="str">
        <f>'PAYMENT by SAP'!J68</f>
        <v>IDR</v>
      </c>
      <c r="Q78" s="15" t="str">
        <f>'PAYMENT by SAP'!K68</f>
        <v>1800000618</v>
      </c>
      <c r="R78" s="51">
        <f>'PAYMENT by SAP'!L68</f>
        <v>28937700</v>
      </c>
      <c r="S78" s="51" t="str">
        <f>'PAYMENT by SAP'!M68</f>
        <v>Biaya Pemusnahan Limbah Bottom Ash ex PT TJS</v>
      </c>
      <c r="T78" s="65">
        <f>'PAYMENT by SAP'!N68</f>
        <v>45565</v>
      </c>
      <c r="U78" s="66" t="str">
        <f>'PAYMENT by SAP'!O68</f>
        <v>1800000618</v>
      </c>
      <c r="V78" t="s">
        <v>4950</v>
      </c>
    </row>
    <row r="79" spans="2:22">
      <c r="B79" s="15">
        <f>'PAYMENT by SAP'!B69</f>
        <v>100002</v>
      </c>
      <c r="C79" s="15" t="str">
        <f>'PAYMENT by SAP'!C69</f>
        <v>PT SWABINA GATRA</v>
      </c>
      <c r="D79" s="15" t="str">
        <v>Group</v>
      </c>
      <c r="E79" s="15" t="str">
        <f>'PAYMENT by SAP'!D69</f>
        <v>1400000017</v>
      </c>
      <c r="F79" s="15" t="str">
        <f>'PAYMENT by SAP'!E69</f>
        <v>11121161</v>
      </c>
      <c r="G79" s="15" t="str">
        <f>'PAYMENT by SAP'!F69</f>
        <v>PAID BY CMS BANK MANDIRI KC GRESIK RN 2100001296</v>
      </c>
      <c r="H79" s="47">
        <f t="shared" si="6"/>
        <v>45687</v>
      </c>
      <c r="I79" s="48">
        <f>'PAYMENT by SAP'!G69</f>
        <v>45687</v>
      </c>
      <c r="J79" s="48" t="str">
        <f t="shared" si="7"/>
        <v>Jan</v>
      </c>
      <c r="K79" s="48" t="str">
        <f t="shared" si="8"/>
        <v>2025</v>
      </c>
      <c r="L79" s="48">
        <f>'PAYMENT by SAP'!H69</f>
        <v>45595</v>
      </c>
      <c r="M79" s="49">
        <f t="shared" si="9"/>
        <v>92</v>
      </c>
      <c r="N79" s="50" t="str">
        <f t="shared" si="10"/>
        <v>90-120</v>
      </c>
      <c r="O79" s="50" t="str">
        <f t="shared" si="11"/>
        <v>Warning +</v>
      </c>
      <c r="P79" s="15" t="str">
        <f>'PAYMENT by SAP'!J69</f>
        <v>IDR</v>
      </c>
      <c r="Q79" s="15" t="str">
        <f>'PAYMENT by SAP'!K69</f>
        <v>1800000402</v>
      </c>
      <c r="R79" s="51">
        <f>'PAYMENT by SAP'!L69</f>
        <v>320314</v>
      </c>
      <c r="S79" s="51" t="str">
        <f>'PAYMENT by SAP'!M69</f>
        <v>Tagihan Air Sanitasi SWAB - Agustus 24</v>
      </c>
      <c r="T79" s="65">
        <f>'PAYMENT by SAP'!N69</f>
        <v>45565</v>
      </c>
      <c r="U79" s="66" t="str">
        <f>'PAYMENT by SAP'!O69</f>
        <v>1800000402</v>
      </c>
      <c r="V79" s="18" t="s">
        <v>4956</v>
      </c>
    </row>
    <row r="80" spans="2:22">
      <c r="B80" s="15">
        <f>'PAYMENT by SAP'!B70</f>
        <v>101880</v>
      </c>
      <c r="C80" s="15" t="str">
        <f>'PAYMENT by SAP'!C70</f>
        <v>FEBRI NURCAHYANI</v>
      </c>
      <c r="D80" s="15" t="str">
        <v>External</v>
      </c>
      <c r="E80" s="15" t="str">
        <f>'PAYMENT by SAP'!D70</f>
        <v>1400013105</v>
      </c>
      <c r="F80" s="15" t="str">
        <f>'PAYMENT by SAP'!E70</f>
        <v>11121161</v>
      </c>
      <c r="G80" s="15" t="str">
        <f>'PAYMENT by SAP'!F70</f>
        <v>PENDAPATAN GS DES-FEBRI NURCAHYANI</v>
      </c>
      <c r="H80" s="47">
        <f t="shared" si="6"/>
        <v>45687</v>
      </c>
      <c r="I80" s="48">
        <f>'PAYMENT by SAP'!G70</f>
        <v>45687</v>
      </c>
      <c r="J80" s="48" t="str">
        <f t="shared" si="7"/>
        <v>Jan</v>
      </c>
      <c r="K80" s="48" t="str">
        <f t="shared" si="8"/>
        <v>2025</v>
      </c>
      <c r="L80" s="48">
        <f>'PAYMENT by SAP'!H70</f>
        <v>45664</v>
      </c>
      <c r="M80" s="49">
        <f t="shared" si="9"/>
        <v>23</v>
      </c>
      <c r="N80" s="50" t="str">
        <f t="shared" si="10"/>
        <v>0-30</v>
      </c>
      <c r="O80" s="50" t="str">
        <f t="shared" si="11"/>
        <v>No Risk</v>
      </c>
      <c r="P80" s="15" t="str">
        <f>'PAYMENT by SAP'!J70</f>
        <v>IDR</v>
      </c>
      <c r="Q80" s="15" t="str">
        <f>'PAYMENT by SAP'!K70</f>
        <v>1800000006</v>
      </c>
      <c r="R80" s="51">
        <f>'PAYMENT by SAP'!L70</f>
        <v>2000000</v>
      </c>
      <c r="S80" s="51" t="str">
        <f>'PAYMENT by SAP'!M70</f>
        <v>PENDAPATAN GRAHA SANDIYA DESEMBER 2024</v>
      </c>
      <c r="T80" s="65">
        <f>'PAYMENT by SAP'!N70</f>
        <v>45664</v>
      </c>
      <c r="U80" s="66" t="str">
        <f>'PAYMENT by SAP'!O70</f>
        <v>1800000006</v>
      </c>
      <c r="V80" t="s">
        <v>4957</v>
      </c>
    </row>
    <row r="81" spans="2:22">
      <c r="B81" s="15">
        <f>'PAYMENT by SAP'!B71</f>
        <v>101881</v>
      </c>
      <c r="C81" s="15" t="str">
        <f>'PAYMENT by SAP'!C71</f>
        <v>YATMUJI</v>
      </c>
      <c r="D81" s="15" t="str">
        <v>External</v>
      </c>
      <c r="E81" s="15" t="str">
        <f>'PAYMENT by SAP'!D71</f>
        <v>1400013106</v>
      </c>
      <c r="F81" s="15" t="str">
        <f>'PAYMENT by SAP'!E71</f>
        <v>11121161</v>
      </c>
      <c r="G81" s="15" t="str">
        <f>'PAYMENT by SAP'!F71</f>
        <v>PENDAPATAN GS DES-YATMUJI</v>
      </c>
      <c r="H81" s="47">
        <f t="shared" si="6"/>
        <v>45687</v>
      </c>
      <c r="I81" s="48">
        <f>'PAYMENT by SAP'!G71</f>
        <v>45687</v>
      </c>
      <c r="J81" s="48" t="str">
        <f t="shared" si="7"/>
        <v>Jan</v>
      </c>
      <c r="K81" s="48" t="str">
        <f t="shared" si="8"/>
        <v>2025</v>
      </c>
      <c r="L81" s="48">
        <f>'PAYMENT by SAP'!H71</f>
        <v>45664</v>
      </c>
      <c r="M81" s="49">
        <f t="shared" si="9"/>
        <v>23</v>
      </c>
      <c r="N81" s="50" t="str">
        <f t="shared" si="10"/>
        <v>0-30</v>
      </c>
      <c r="O81" s="50" t="str">
        <f t="shared" si="11"/>
        <v>No Risk</v>
      </c>
      <c r="P81" s="15" t="str">
        <f>'PAYMENT by SAP'!J71</f>
        <v>IDR</v>
      </c>
      <c r="Q81" s="15" t="str">
        <f>'PAYMENT by SAP'!K71</f>
        <v>1800000007</v>
      </c>
      <c r="R81" s="51">
        <f>'PAYMENT by SAP'!L71</f>
        <v>2000000</v>
      </c>
      <c r="S81" s="51" t="str">
        <f>'PAYMENT by SAP'!M71</f>
        <v>PENDAPATAN GRAHA SANDIYA DESEMBER 2024</v>
      </c>
      <c r="T81" s="65">
        <f>'PAYMENT by SAP'!N71</f>
        <v>45664</v>
      </c>
      <c r="U81" s="66" t="str">
        <f>'PAYMENT by SAP'!O71</f>
        <v>1800000007</v>
      </c>
      <c r="V81" t="s">
        <v>4957</v>
      </c>
    </row>
    <row r="82" spans="2:22">
      <c r="B82" s="15">
        <f>'PAYMENT by SAP'!B72</f>
        <v>101882</v>
      </c>
      <c r="C82" s="15" t="str">
        <f>'PAYMENT by SAP'!C72</f>
        <v>HERMANTO</v>
      </c>
      <c r="D82" s="15" t="str">
        <v>External</v>
      </c>
      <c r="E82" s="15" t="str">
        <f>'PAYMENT by SAP'!D72</f>
        <v>1400013107</v>
      </c>
      <c r="F82" s="15" t="str">
        <f>'PAYMENT by SAP'!E72</f>
        <v>11121161</v>
      </c>
      <c r="G82" s="15" t="str">
        <f>'PAYMENT by SAP'!F72</f>
        <v>PENDAPATAN GS DES-HERMANTO</v>
      </c>
      <c r="H82" s="47">
        <f t="shared" si="6"/>
        <v>45687</v>
      </c>
      <c r="I82" s="48">
        <f>'PAYMENT by SAP'!G72</f>
        <v>45687</v>
      </c>
      <c r="J82" s="48" t="str">
        <f t="shared" si="7"/>
        <v>Jan</v>
      </c>
      <c r="K82" s="48" t="str">
        <f t="shared" si="8"/>
        <v>2025</v>
      </c>
      <c r="L82" s="48">
        <f>'PAYMENT by SAP'!H72</f>
        <v>45664</v>
      </c>
      <c r="M82" s="49">
        <f t="shared" si="9"/>
        <v>23</v>
      </c>
      <c r="N82" s="50" t="str">
        <f t="shared" si="10"/>
        <v>0-30</v>
      </c>
      <c r="O82" s="50" t="str">
        <f t="shared" si="11"/>
        <v>No Risk</v>
      </c>
      <c r="P82" s="15" t="str">
        <f>'PAYMENT by SAP'!J72</f>
        <v>IDR</v>
      </c>
      <c r="Q82" s="15" t="str">
        <f>'PAYMENT by SAP'!K72</f>
        <v>1800000008</v>
      </c>
      <c r="R82" s="51">
        <f>'PAYMENT by SAP'!L72</f>
        <v>2000000</v>
      </c>
      <c r="S82" s="51" t="str">
        <f>'PAYMENT by SAP'!M72</f>
        <v>PENDAPATAN GRAHA SANDIYA DESEMBER 2024</v>
      </c>
      <c r="T82" s="65">
        <f>'PAYMENT by SAP'!N72</f>
        <v>45664</v>
      </c>
      <c r="U82" s="66" t="str">
        <f>'PAYMENT by SAP'!O72</f>
        <v>1800000008</v>
      </c>
      <c r="V82" t="s">
        <v>4957</v>
      </c>
    </row>
    <row r="83" spans="2:22">
      <c r="B83" s="15">
        <f>'PAYMENT by SAP'!B73</f>
        <v>101883</v>
      </c>
      <c r="C83" s="15" t="str">
        <f>'PAYMENT by SAP'!C73</f>
        <v>ZUHROTUS SHOLIHAH ZAIN</v>
      </c>
      <c r="D83" s="15" t="str">
        <v>External</v>
      </c>
      <c r="E83" s="15" t="str">
        <f>'PAYMENT by SAP'!D73</f>
        <v>1400013108</v>
      </c>
      <c r="F83" s="15" t="str">
        <f>'PAYMENT by SAP'!E73</f>
        <v>11121161</v>
      </c>
      <c r="G83" s="15" t="str">
        <f>'PAYMENT by SAP'!F73</f>
        <v>PENDAPATAN GS DES-ZUHROTUS SHOLIHAH ZAIN</v>
      </c>
      <c r="H83" s="47">
        <f t="shared" si="6"/>
        <v>45687</v>
      </c>
      <c r="I83" s="48">
        <f>'PAYMENT by SAP'!G73</f>
        <v>45687</v>
      </c>
      <c r="J83" s="48" t="str">
        <f t="shared" si="7"/>
        <v>Jan</v>
      </c>
      <c r="K83" s="48" t="str">
        <f t="shared" si="8"/>
        <v>2025</v>
      </c>
      <c r="L83" s="48">
        <f>'PAYMENT by SAP'!H73</f>
        <v>45664</v>
      </c>
      <c r="M83" s="49">
        <f t="shared" si="9"/>
        <v>23</v>
      </c>
      <c r="N83" s="50" t="str">
        <f t="shared" si="10"/>
        <v>0-30</v>
      </c>
      <c r="O83" s="50" t="str">
        <f t="shared" si="11"/>
        <v>No Risk</v>
      </c>
      <c r="P83" s="15" t="str">
        <f>'PAYMENT by SAP'!J73</f>
        <v>IDR</v>
      </c>
      <c r="Q83" s="15" t="str">
        <f>'PAYMENT by SAP'!K73</f>
        <v>1800000009</v>
      </c>
      <c r="R83" s="51">
        <f>'PAYMENT by SAP'!L73</f>
        <v>2000000</v>
      </c>
      <c r="S83" s="51" t="str">
        <f>'PAYMENT by SAP'!M73</f>
        <v>PENDAPATAN GRAHA SANDIYA DESEMBER 2024</v>
      </c>
      <c r="T83" s="65">
        <f>'PAYMENT by SAP'!N73</f>
        <v>45664</v>
      </c>
      <c r="U83" s="66" t="str">
        <f>'PAYMENT by SAP'!O73</f>
        <v>1800000009</v>
      </c>
      <c r="V83" t="s">
        <v>4957</v>
      </c>
    </row>
    <row r="84" spans="2:22">
      <c r="B84" s="15">
        <f>'PAYMENT by SAP'!B74</f>
        <v>101884</v>
      </c>
      <c r="C84" s="15" t="str">
        <f>'PAYMENT by SAP'!C74</f>
        <v>SUHARTONO</v>
      </c>
      <c r="D84" s="15" t="str">
        <v>External</v>
      </c>
      <c r="E84" s="15" t="str">
        <f>'PAYMENT by SAP'!D74</f>
        <v>1400013111</v>
      </c>
      <c r="F84" s="15" t="str">
        <f>'PAYMENT by SAP'!E74</f>
        <v>11121161</v>
      </c>
      <c r="G84" s="15" t="str">
        <f>'PAYMENT by SAP'!F74</f>
        <v>PENDAPATAN GS DES-SUHARTONO</v>
      </c>
      <c r="H84" s="47">
        <f t="shared" si="6"/>
        <v>45687</v>
      </c>
      <c r="I84" s="48">
        <f>'PAYMENT by SAP'!G74</f>
        <v>45687</v>
      </c>
      <c r="J84" s="48" t="str">
        <f t="shared" si="7"/>
        <v>Jan</v>
      </c>
      <c r="K84" s="48" t="str">
        <f t="shared" si="8"/>
        <v>2025</v>
      </c>
      <c r="L84" s="48">
        <f>'PAYMENT by SAP'!H74</f>
        <v>45664</v>
      </c>
      <c r="M84" s="49">
        <f t="shared" si="9"/>
        <v>23</v>
      </c>
      <c r="N84" s="50" t="str">
        <f t="shared" si="10"/>
        <v>0-30</v>
      </c>
      <c r="O84" s="50" t="str">
        <f t="shared" si="11"/>
        <v>No Risk</v>
      </c>
      <c r="P84" s="15" t="str">
        <f>'PAYMENT by SAP'!J74</f>
        <v>IDR</v>
      </c>
      <c r="Q84" s="15" t="str">
        <f>'PAYMENT by SAP'!K74</f>
        <v>1800000010</v>
      </c>
      <c r="R84" s="51">
        <f>'PAYMENT by SAP'!L74</f>
        <v>2000000</v>
      </c>
      <c r="S84" s="51" t="str">
        <f>'PAYMENT by SAP'!M74</f>
        <v>PENDAPATAN GRAHA SANDIYA DESEMBER 2024</v>
      </c>
      <c r="T84" s="65">
        <f>'PAYMENT by SAP'!N74</f>
        <v>45664</v>
      </c>
      <c r="U84" s="66" t="str">
        <f>'PAYMENT by SAP'!O74</f>
        <v>1800000010</v>
      </c>
      <c r="V84" t="s">
        <v>4957</v>
      </c>
    </row>
    <row r="85" spans="2:22">
      <c r="B85" s="15">
        <f>'PAYMENT by SAP'!B75</f>
        <v>101885</v>
      </c>
      <c r="C85" s="15" t="str">
        <f>'PAYMENT by SAP'!C75</f>
        <v>RIDA ZUBAIDA</v>
      </c>
      <c r="D85" s="15" t="str">
        <v>External</v>
      </c>
      <c r="E85" s="15" t="str">
        <f>'PAYMENT by SAP'!D75</f>
        <v>1400013112</v>
      </c>
      <c r="F85" s="15" t="str">
        <f>'PAYMENT by SAP'!E75</f>
        <v>11121161</v>
      </c>
      <c r="G85" s="15" t="str">
        <f>'PAYMENT by SAP'!F75</f>
        <v>PENDAPATAN GS DES-RIDA ZUBAIDA</v>
      </c>
      <c r="H85" s="47">
        <f t="shared" si="6"/>
        <v>45687</v>
      </c>
      <c r="I85" s="48">
        <f>'PAYMENT by SAP'!G75</f>
        <v>45687</v>
      </c>
      <c r="J85" s="48" t="str">
        <f t="shared" si="7"/>
        <v>Jan</v>
      </c>
      <c r="K85" s="48" t="str">
        <f t="shared" si="8"/>
        <v>2025</v>
      </c>
      <c r="L85" s="48">
        <f>'PAYMENT by SAP'!H75</f>
        <v>45664</v>
      </c>
      <c r="M85" s="49">
        <f t="shared" si="9"/>
        <v>23</v>
      </c>
      <c r="N85" s="50" t="str">
        <f t="shared" si="10"/>
        <v>0-30</v>
      </c>
      <c r="O85" s="50" t="str">
        <f t="shared" si="11"/>
        <v>No Risk</v>
      </c>
      <c r="P85" s="15" t="str">
        <f>'PAYMENT by SAP'!J75</f>
        <v>IDR</v>
      </c>
      <c r="Q85" s="15" t="str">
        <f>'PAYMENT by SAP'!K75</f>
        <v>1800000011</v>
      </c>
      <c r="R85" s="51">
        <f>'PAYMENT by SAP'!L75</f>
        <v>2000000</v>
      </c>
      <c r="S85" s="51" t="str">
        <f>'PAYMENT by SAP'!M75</f>
        <v>PENDAPATAN GRAHA SANDIYA DESEMBER 2024</v>
      </c>
      <c r="T85" s="65">
        <f>'PAYMENT by SAP'!N75</f>
        <v>45664</v>
      </c>
      <c r="U85" s="66" t="str">
        <f>'PAYMENT by SAP'!O75</f>
        <v>1800000011</v>
      </c>
      <c r="V85" t="s">
        <v>4957</v>
      </c>
    </row>
    <row r="86" spans="2:22">
      <c r="B86" s="15">
        <f>'PAYMENT by SAP'!B76</f>
        <v>101886</v>
      </c>
      <c r="C86" s="15" t="str">
        <f>'PAYMENT by SAP'!C76</f>
        <v>JAYUS ISWANDI</v>
      </c>
      <c r="D86" s="15" t="str">
        <v>External</v>
      </c>
      <c r="E86" s="15" t="str">
        <f>'PAYMENT by SAP'!D76</f>
        <v>1400013104</v>
      </c>
      <c r="F86" s="15" t="str">
        <f>'PAYMENT by SAP'!E76</f>
        <v>11121161</v>
      </c>
      <c r="G86" s="15" t="str">
        <f>'PAYMENT by SAP'!F76</f>
        <v>PENDAPATAN GS DES-JAYUS ISWANDI</v>
      </c>
      <c r="H86" s="47">
        <f t="shared" si="6"/>
        <v>45687</v>
      </c>
      <c r="I86" s="48">
        <f>'PAYMENT by SAP'!G76</f>
        <v>45687</v>
      </c>
      <c r="J86" s="48" t="str">
        <f t="shared" si="7"/>
        <v>Jan</v>
      </c>
      <c r="K86" s="48" t="str">
        <f t="shared" si="8"/>
        <v>2025</v>
      </c>
      <c r="L86" s="48">
        <f>'PAYMENT by SAP'!H76</f>
        <v>45664</v>
      </c>
      <c r="M86" s="49">
        <f t="shared" si="9"/>
        <v>23</v>
      </c>
      <c r="N86" s="50" t="str">
        <f t="shared" si="10"/>
        <v>0-30</v>
      </c>
      <c r="O86" s="50" t="str">
        <f t="shared" si="11"/>
        <v>No Risk</v>
      </c>
      <c r="P86" s="15" t="str">
        <f>'PAYMENT by SAP'!J76</f>
        <v>IDR</v>
      </c>
      <c r="Q86" s="15" t="str">
        <f>'PAYMENT by SAP'!K76</f>
        <v>1800000012</v>
      </c>
      <c r="R86" s="51">
        <f>'PAYMENT by SAP'!L76</f>
        <v>2000000</v>
      </c>
      <c r="S86" s="51" t="str">
        <f>'PAYMENT by SAP'!M76</f>
        <v>PENDAPATAN GRAHA SANDIYA DESEMBER 2024</v>
      </c>
      <c r="T86" s="65">
        <f>'PAYMENT by SAP'!N76</f>
        <v>45664</v>
      </c>
      <c r="U86" s="66" t="str">
        <f>'PAYMENT by SAP'!O76</f>
        <v>1800000012</v>
      </c>
      <c r="V86" t="s">
        <v>4957</v>
      </c>
    </row>
    <row r="87" spans="2:22">
      <c r="B87" s="15">
        <f>'PAYMENT by SAP'!B77</f>
        <v>100002</v>
      </c>
      <c r="C87" s="15" t="str">
        <f>'PAYMENT by SAP'!C77</f>
        <v>PT SWABINA GATRA</v>
      </c>
      <c r="D87" s="15" t="str">
        <v>Group</v>
      </c>
      <c r="E87" s="15" t="str">
        <f>'PAYMENT by SAP'!D77</f>
        <v>1400000018</v>
      </c>
      <c r="F87" s="15" t="str">
        <f>'PAYMENT by SAP'!E77</f>
        <v>11121161</v>
      </c>
      <c r="G87" s="15" t="str">
        <f>'PAYMENT by SAP'!F77</f>
        <v>PAID BY CMS BANK MANDIRI KC GRESIK RN 2100001295</v>
      </c>
      <c r="H87" s="47">
        <f t="shared" si="6"/>
        <v>45687</v>
      </c>
      <c r="I87" s="48">
        <f>'PAYMENT by SAP'!G77</f>
        <v>45687</v>
      </c>
      <c r="J87" s="48" t="str">
        <f t="shared" si="7"/>
        <v>Jan</v>
      </c>
      <c r="K87" s="48" t="str">
        <f t="shared" si="8"/>
        <v>2025</v>
      </c>
      <c r="L87" s="48">
        <f>'PAYMENT by SAP'!H77</f>
        <v>45595</v>
      </c>
      <c r="M87" s="49">
        <f t="shared" si="9"/>
        <v>92</v>
      </c>
      <c r="N87" s="50" t="str">
        <f t="shared" si="10"/>
        <v>90-120</v>
      </c>
      <c r="O87" s="50" t="str">
        <f t="shared" si="11"/>
        <v>Warning +</v>
      </c>
      <c r="P87" s="15" t="str">
        <f>'PAYMENT by SAP'!J77</f>
        <v>IDR</v>
      </c>
      <c r="Q87" s="15" t="str">
        <f>'PAYMENT by SAP'!K77</f>
        <v>1800000412</v>
      </c>
      <c r="R87" s="51">
        <f>'PAYMENT by SAP'!L77</f>
        <v>5604660</v>
      </c>
      <c r="S87" s="51" t="str">
        <f>'PAYMENT by SAP'!M77</f>
        <v>Tagihan Air Bersih SWAB - Sep 24</v>
      </c>
      <c r="T87" s="65">
        <f>'PAYMENT by SAP'!N77</f>
        <v>45565</v>
      </c>
      <c r="U87" s="66" t="str">
        <f>'PAYMENT by SAP'!O77</f>
        <v>1800000412</v>
      </c>
      <c r="V87" s="18" t="s">
        <v>4956</v>
      </c>
    </row>
    <row r="88" spans="2:22">
      <c r="B88" s="15">
        <f>'PAYMENT by SAP'!B78</f>
        <v>100002</v>
      </c>
      <c r="C88" s="15" t="str">
        <f>'PAYMENT by SAP'!C78</f>
        <v>PT SWABINA GATRA</v>
      </c>
      <c r="D88" s="15" t="str">
        <v>Group</v>
      </c>
      <c r="E88" s="15" t="str">
        <f>'PAYMENT by SAP'!D78</f>
        <v>1400013103</v>
      </c>
      <c r="F88" s="15" t="str">
        <f>'PAYMENT by SAP'!E78</f>
        <v>11121161</v>
      </c>
      <c r="G88" s="15" t="str">
        <f>'PAYMENT by SAP'!F78</f>
        <v>PAID BY CMS BANK MANDIRI KC GRESIK RN 7100000120</v>
      </c>
      <c r="H88" s="47">
        <f t="shared" si="6"/>
        <v>45687</v>
      </c>
      <c r="I88" s="48">
        <f>'PAYMENT by SAP'!G78</f>
        <v>45687</v>
      </c>
      <c r="J88" s="48" t="str">
        <f t="shared" si="7"/>
        <v>Jan</v>
      </c>
      <c r="K88" s="48" t="str">
        <f t="shared" si="8"/>
        <v>2025</v>
      </c>
      <c r="L88" s="48">
        <f>'PAYMENT by SAP'!H78</f>
        <v>45595</v>
      </c>
      <c r="M88" s="49">
        <f t="shared" si="9"/>
        <v>92</v>
      </c>
      <c r="N88" s="50" t="str">
        <f t="shared" si="10"/>
        <v>90-120</v>
      </c>
      <c r="O88" s="50" t="str">
        <f t="shared" si="11"/>
        <v>Warning +</v>
      </c>
      <c r="P88" s="15" t="str">
        <f>'PAYMENT by SAP'!J78</f>
        <v>IDR</v>
      </c>
      <c r="Q88" s="15" t="str">
        <f>'PAYMENT by SAP'!K78</f>
        <v>1800000581</v>
      </c>
      <c r="R88" s="51">
        <f>'PAYMENT by SAP'!L78</f>
        <v>6532511</v>
      </c>
      <c r="S88" s="51" t="str">
        <f>'PAYMENT by SAP'!M78</f>
        <v>Tagihan Pem. Listrik Tuban Swabina Juli 2024</v>
      </c>
      <c r="T88" s="65">
        <f>'PAYMENT by SAP'!N78</f>
        <v>45565</v>
      </c>
      <c r="U88" s="66" t="str">
        <f>'PAYMENT by SAP'!O78</f>
        <v>1800000581</v>
      </c>
      <c r="V88" s="18" t="s">
        <v>4951</v>
      </c>
    </row>
    <row r="89" spans="2:22">
      <c r="B89" s="15">
        <f>'PAYMENT by SAP'!B79</f>
        <v>101833</v>
      </c>
      <c r="C89" s="15" t="str">
        <f>'PAYMENT by SAP'!C79</f>
        <v>ARIF PURWANTO</v>
      </c>
      <c r="D89" s="15" t="str">
        <v>External</v>
      </c>
      <c r="E89" s="15" t="str">
        <f>'PAYMENT by SAP'!D79</f>
        <v>1400013109</v>
      </c>
      <c r="F89" s="15" t="str">
        <f>'PAYMENT by SAP'!E79</f>
        <v>11121161</v>
      </c>
      <c r="G89" s="15" t="str">
        <f>'PAYMENT by SAP'!F79</f>
        <v>PENDAPATAN GS DES-ARIF PURWANTO</v>
      </c>
      <c r="H89" s="47">
        <f t="shared" si="6"/>
        <v>45687</v>
      </c>
      <c r="I89" s="48">
        <f>'PAYMENT by SAP'!G79</f>
        <v>45687</v>
      </c>
      <c r="J89" s="48" t="str">
        <f t="shared" si="7"/>
        <v>Jan</v>
      </c>
      <c r="K89" s="48" t="str">
        <f t="shared" si="8"/>
        <v>2025</v>
      </c>
      <c r="L89" s="48">
        <f>'PAYMENT by SAP'!H79</f>
        <v>45664</v>
      </c>
      <c r="M89" s="49">
        <f t="shared" si="9"/>
        <v>23</v>
      </c>
      <c r="N89" s="50" t="str">
        <f t="shared" si="10"/>
        <v>0-30</v>
      </c>
      <c r="O89" s="50" t="str">
        <f t="shared" si="11"/>
        <v>No Risk</v>
      </c>
      <c r="P89" s="15" t="str">
        <f>'PAYMENT by SAP'!J79</f>
        <v>IDR</v>
      </c>
      <c r="Q89" s="15" t="str">
        <f>'PAYMENT by SAP'!K79</f>
        <v>1800000018</v>
      </c>
      <c r="R89" s="51">
        <f>'PAYMENT by SAP'!L79</f>
        <v>9150000</v>
      </c>
      <c r="S89" s="51" t="str">
        <f>'PAYMENT by SAP'!M79</f>
        <v>PENDAPATAN GRAHA SANDIYA DESEMBER 2024</v>
      </c>
      <c r="T89" s="65">
        <f>'PAYMENT by SAP'!N79</f>
        <v>45664</v>
      </c>
      <c r="U89" s="66" t="str">
        <f>'PAYMENT by SAP'!O79</f>
        <v>1800000018</v>
      </c>
      <c r="V89" t="s">
        <v>4957</v>
      </c>
    </row>
    <row r="90" spans="2:22">
      <c r="B90" s="15">
        <f>'PAYMENT by SAP'!B80</f>
        <v>100018</v>
      </c>
      <c r="C90" s="15" t="str">
        <f>'PAYMENT by SAP'!C80</f>
        <v>PT SEMEN BATURAJA</v>
      </c>
      <c r="D90" s="15" t="str">
        <v>Group</v>
      </c>
      <c r="E90" s="15" t="str">
        <f>'PAYMENT by SAP'!D80</f>
        <v>1400000015</v>
      </c>
      <c r="F90" s="15" t="str">
        <f>'PAYMENT by SAP'!E80</f>
        <v>11125421</v>
      </c>
      <c r="G90" s="15" t="str">
        <f>'PAYMENT by SAP'!F80</f>
        <v>PAID BY CMS BANK SYARIAH INDONESIA KC SURABAYA BAS</v>
      </c>
      <c r="H90" s="47">
        <f t="shared" si="6"/>
        <v>45687</v>
      </c>
      <c r="I90" s="48">
        <f>'PAYMENT by SAP'!G80</f>
        <v>45687</v>
      </c>
      <c r="J90" s="48" t="str">
        <f t="shared" si="7"/>
        <v>Jan</v>
      </c>
      <c r="K90" s="48" t="str">
        <f t="shared" si="8"/>
        <v>2025</v>
      </c>
      <c r="L90" s="48">
        <f>'PAYMENT by SAP'!H80</f>
        <v>45687</v>
      </c>
      <c r="M90" s="49">
        <f t="shared" si="9"/>
        <v>0</v>
      </c>
      <c r="N90" s="50" t="str">
        <f t="shared" si="10"/>
        <v>0-30</v>
      </c>
      <c r="O90" s="50" t="str">
        <f t="shared" si="11"/>
        <v>No Risk</v>
      </c>
      <c r="P90" s="15" t="str">
        <f>'PAYMENT by SAP'!J80</f>
        <v>IDR</v>
      </c>
      <c r="Q90" s="15" t="str">
        <f>'PAYMENT by SAP'!K80</f>
        <v>1800000546</v>
      </c>
      <c r="R90" s="51">
        <f>'PAYMENT by SAP'!L80</f>
        <v>11139057</v>
      </c>
      <c r="S90" s="51" t="str">
        <f>'PAYMENT by SAP'!M80</f>
        <v xml:space="preserve"> Pot. Gaji Kary. Penugasan SI - SMBR 11.2024</v>
      </c>
      <c r="T90" s="65">
        <f>'PAYMENT by SAP'!N80</f>
        <v>45657</v>
      </c>
      <c r="U90" s="66" t="str">
        <f>'PAYMENT by SAP'!O80</f>
        <v>1800000546</v>
      </c>
      <c r="V90" s="18" t="s">
        <v>4953</v>
      </c>
    </row>
    <row r="91" spans="2:22">
      <c r="B91" s="15">
        <f>'PAYMENT by SAP'!B81</f>
        <v>101855</v>
      </c>
      <c r="C91" s="15" t="str">
        <f>'PAYMENT by SAP'!C81</f>
        <v>SUPRAPTO</v>
      </c>
      <c r="D91" s="15" t="str">
        <v>External</v>
      </c>
      <c r="E91" s="15" t="str">
        <f>'PAYMENT by SAP'!D81</f>
        <v>1400013113</v>
      </c>
      <c r="F91" s="15" t="str">
        <f>'PAYMENT by SAP'!E81</f>
        <v>11121161</v>
      </c>
      <c r="G91" s="15" t="str">
        <f>'PAYMENT by SAP'!F81</f>
        <v>PENDAPATAN GS DES-SUPRAPTO</v>
      </c>
      <c r="H91" s="47">
        <f t="shared" si="6"/>
        <v>45687</v>
      </c>
      <c r="I91" s="48">
        <f>'PAYMENT by SAP'!G81</f>
        <v>45687</v>
      </c>
      <c r="J91" s="48" t="str">
        <f t="shared" si="7"/>
        <v>Jan</v>
      </c>
      <c r="K91" s="48" t="str">
        <f t="shared" si="8"/>
        <v>2025</v>
      </c>
      <c r="L91" s="48">
        <f>'PAYMENT by SAP'!H81</f>
        <v>45664</v>
      </c>
      <c r="M91" s="49">
        <f t="shared" si="9"/>
        <v>23</v>
      </c>
      <c r="N91" s="50" t="str">
        <f t="shared" si="10"/>
        <v>0-30</v>
      </c>
      <c r="O91" s="50" t="str">
        <f t="shared" si="11"/>
        <v>No Risk</v>
      </c>
      <c r="P91" s="15" t="str">
        <f>'PAYMENT by SAP'!J81</f>
        <v>IDR</v>
      </c>
      <c r="Q91" s="15" t="str">
        <f>'PAYMENT by SAP'!K81</f>
        <v>1800000016</v>
      </c>
      <c r="R91" s="51">
        <f>'PAYMENT by SAP'!L81</f>
        <v>11920000</v>
      </c>
      <c r="S91" s="51" t="str">
        <f>'PAYMENT by SAP'!M81</f>
        <v>PENDAPATAN GRAHA SANDIYA DESEMBER 2024</v>
      </c>
      <c r="T91" s="65">
        <f>'PAYMENT by SAP'!N81</f>
        <v>45664</v>
      </c>
      <c r="U91" s="66" t="str">
        <f>'PAYMENT by SAP'!O81</f>
        <v>1800000016</v>
      </c>
      <c r="V91" t="s">
        <v>4957</v>
      </c>
    </row>
    <row r="92" spans="2:22">
      <c r="B92" s="15">
        <f>'PAYMENT by SAP'!B82</f>
        <v>101856</v>
      </c>
      <c r="C92" s="15" t="str">
        <f>'PAYMENT by SAP'!C82</f>
        <v>EDI SUGIHARTO</v>
      </c>
      <c r="D92" s="15" t="str">
        <v>External</v>
      </c>
      <c r="E92" s="15" t="str">
        <f>'PAYMENT by SAP'!D82</f>
        <v>1400013110</v>
      </c>
      <c r="F92" s="15" t="str">
        <f>'PAYMENT by SAP'!E82</f>
        <v>11121161</v>
      </c>
      <c r="G92" s="15" t="str">
        <f>'PAYMENT by SAP'!F82</f>
        <v>PENDAPATAN GS DES-EDI SUGIHARTO</v>
      </c>
      <c r="H92" s="47">
        <f t="shared" si="6"/>
        <v>45687</v>
      </c>
      <c r="I92" s="48">
        <f>'PAYMENT by SAP'!G82</f>
        <v>45687</v>
      </c>
      <c r="J92" s="48" t="str">
        <f t="shared" si="7"/>
        <v>Jan</v>
      </c>
      <c r="K92" s="48" t="str">
        <f t="shared" si="8"/>
        <v>2025</v>
      </c>
      <c r="L92" s="48">
        <f>'PAYMENT by SAP'!H82</f>
        <v>45664</v>
      </c>
      <c r="M92" s="49">
        <f t="shared" si="9"/>
        <v>23</v>
      </c>
      <c r="N92" s="50" t="str">
        <f t="shared" si="10"/>
        <v>0-30</v>
      </c>
      <c r="O92" s="50" t="str">
        <f t="shared" si="11"/>
        <v>No Risk</v>
      </c>
      <c r="P92" s="15" t="str">
        <f>'PAYMENT by SAP'!J82</f>
        <v>IDR</v>
      </c>
      <c r="Q92" s="15" t="str">
        <f>'PAYMENT by SAP'!K82</f>
        <v>1800000017</v>
      </c>
      <c r="R92" s="51">
        <f>'PAYMENT by SAP'!L82</f>
        <v>12150000</v>
      </c>
      <c r="S92" s="51" t="str">
        <f>'PAYMENT by SAP'!M82</f>
        <v>PENDAPATAN GRAHA SANDIYA DESEMBER 2024</v>
      </c>
      <c r="T92" s="65">
        <f>'PAYMENT by SAP'!N82</f>
        <v>45664</v>
      </c>
      <c r="U92" s="66" t="str">
        <f>'PAYMENT by SAP'!O82</f>
        <v>1800000017</v>
      </c>
      <c r="V92" t="s">
        <v>4957</v>
      </c>
    </row>
    <row r="93" spans="2:22">
      <c r="B93" s="15">
        <f>'PAYMENT by SAP'!B83</f>
        <v>101854</v>
      </c>
      <c r="C93" s="15" t="str">
        <f>'PAYMENT by SAP'!C83</f>
        <v>DHITA NUGRAHING RAMADHANI</v>
      </c>
      <c r="D93" s="15" t="str">
        <v>External</v>
      </c>
      <c r="E93" s="15" t="str">
        <f>'PAYMENT by SAP'!D83</f>
        <v>1400013114</v>
      </c>
      <c r="F93" s="15" t="str">
        <f>'PAYMENT by SAP'!E83</f>
        <v>11121161</v>
      </c>
      <c r="G93" s="15" t="str">
        <f>'PAYMENT by SAP'!F83</f>
        <v>PENDAPATAN GS DES-DHITA NUGRAHING RAMADHANI</v>
      </c>
      <c r="H93" s="47">
        <f t="shared" si="6"/>
        <v>45687</v>
      </c>
      <c r="I93" s="48">
        <f>'PAYMENT by SAP'!G83</f>
        <v>45687</v>
      </c>
      <c r="J93" s="48" t="str">
        <f t="shared" si="7"/>
        <v>Jan</v>
      </c>
      <c r="K93" s="48" t="str">
        <f t="shared" si="8"/>
        <v>2025</v>
      </c>
      <c r="L93" s="48">
        <f>'PAYMENT by SAP'!H83</f>
        <v>45664</v>
      </c>
      <c r="M93" s="49">
        <f t="shared" si="9"/>
        <v>23</v>
      </c>
      <c r="N93" s="50" t="str">
        <f t="shared" si="10"/>
        <v>0-30</v>
      </c>
      <c r="O93" s="50" t="str">
        <f t="shared" si="11"/>
        <v>No Risk</v>
      </c>
      <c r="P93" s="15" t="str">
        <f>'PAYMENT by SAP'!J83</f>
        <v>IDR</v>
      </c>
      <c r="Q93" s="15" t="str">
        <f>'PAYMENT by SAP'!K83</f>
        <v>1800000014</v>
      </c>
      <c r="R93" s="51">
        <f>'PAYMENT by SAP'!L83</f>
        <v>12220000</v>
      </c>
      <c r="S93" s="51" t="str">
        <f>'PAYMENT by SAP'!M83</f>
        <v>PENDAPATAN GRAHA SANDIYA DESEMBER 2024</v>
      </c>
      <c r="T93" s="65">
        <f>'PAYMENT by SAP'!N83</f>
        <v>45664</v>
      </c>
      <c r="U93" s="66" t="str">
        <f>'PAYMENT by SAP'!O83</f>
        <v>1800000014</v>
      </c>
      <c r="V93" t="s">
        <v>4957</v>
      </c>
    </row>
    <row r="94" spans="2:22">
      <c r="B94" s="15">
        <f>'PAYMENT by SAP'!B84</f>
        <v>101859</v>
      </c>
      <c r="C94" s="15" t="str">
        <f>'PAYMENT by SAP'!C84</f>
        <v>ASIYAH</v>
      </c>
      <c r="D94" s="15" t="str">
        <v>External</v>
      </c>
      <c r="E94" s="15" t="str">
        <f>'PAYMENT by SAP'!D84</f>
        <v>1400013116</v>
      </c>
      <c r="F94" s="15" t="str">
        <f>'PAYMENT by SAP'!E84</f>
        <v>11121161</v>
      </c>
      <c r="G94" s="15" t="str">
        <f>'PAYMENT by SAP'!F84</f>
        <v>PENDAPATAN GS DES-ASIYAH</v>
      </c>
      <c r="H94" s="47">
        <f t="shared" si="6"/>
        <v>45687</v>
      </c>
      <c r="I94" s="48">
        <f>'PAYMENT by SAP'!G84</f>
        <v>45687</v>
      </c>
      <c r="J94" s="48" t="str">
        <f t="shared" si="7"/>
        <v>Jan</v>
      </c>
      <c r="K94" s="48" t="str">
        <f t="shared" si="8"/>
        <v>2025</v>
      </c>
      <c r="L94" s="48">
        <f>'PAYMENT by SAP'!H84</f>
        <v>45664</v>
      </c>
      <c r="M94" s="49">
        <f t="shared" si="9"/>
        <v>23</v>
      </c>
      <c r="N94" s="50" t="str">
        <f t="shared" si="10"/>
        <v>0-30</v>
      </c>
      <c r="O94" s="50" t="str">
        <f t="shared" si="11"/>
        <v>No Risk</v>
      </c>
      <c r="P94" s="15" t="str">
        <f>'PAYMENT by SAP'!J84</f>
        <v>IDR</v>
      </c>
      <c r="Q94" s="15" t="str">
        <f>'PAYMENT by SAP'!K84</f>
        <v>1800000015</v>
      </c>
      <c r="R94" s="51">
        <f>'PAYMENT by SAP'!L84</f>
        <v>13508500</v>
      </c>
      <c r="S94" s="51" t="str">
        <f>'PAYMENT by SAP'!M84</f>
        <v>PENDAPATAN GRAHA SANDIYA DESEMBER 2024</v>
      </c>
      <c r="T94" s="65">
        <f>'PAYMENT by SAP'!N84</f>
        <v>45664</v>
      </c>
      <c r="U94" s="66" t="str">
        <f>'PAYMENT by SAP'!O84</f>
        <v>1800000015</v>
      </c>
      <c r="V94" t="s">
        <v>4957</v>
      </c>
    </row>
    <row r="95" spans="2:22">
      <c r="B95" s="15">
        <f>'PAYMENT by SAP'!B85</f>
        <v>101396</v>
      </c>
      <c r="C95" s="15" t="str">
        <f>'PAYMENT by SAP'!C85</f>
        <v>BPR Mentari Terang</v>
      </c>
      <c r="D95" s="15" t="str">
        <v>External</v>
      </c>
      <c r="E95" s="15" t="str">
        <f>'PAYMENT by SAP'!D85</f>
        <v>1400013115</v>
      </c>
      <c r="F95" s="15" t="str">
        <f>'PAYMENT by SAP'!E85</f>
        <v>11121161</v>
      </c>
      <c r="G95" s="15" t="str">
        <f>'PAYMENT by SAP'!F85</f>
        <v>PENDAPATAN GS DES-BPR Mentari Terang</v>
      </c>
      <c r="H95" s="47">
        <f t="shared" si="6"/>
        <v>45687</v>
      </c>
      <c r="I95" s="48">
        <f>'PAYMENT by SAP'!G85</f>
        <v>45687</v>
      </c>
      <c r="J95" s="48" t="str">
        <f t="shared" si="7"/>
        <v>Jan</v>
      </c>
      <c r="K95" s="48" t="str">
        <f t="shared" si="8"/>
        <v>2025</v>
      </c>
      <c r="L95" s="48">
        <f>'PAYMENT by SAP'!H85</f>
        <v>45664</v>
      </c>
      <c r="M95" s="49">
        <f t="shared" si="9"/>
        <v>23</v>
      </c>
      <c r="N95" s="50" t="str">
        <f t="shared" si="10"/>
        <v>0-30</v>
      </c>
      <c r="O95" s="50" t="str">
        <f t="shared" si="11"/>
        <v>No Risk</v>
      </c>
      <c r="P95" s="15" t="str">
        <f>'PAYMENT by SAP'!J85</f>
        <v>IDR</v>
      </c>
      <c r="Q95" s="15" t="str">
        <f>'PAYMENT by SAP'!K85</f>
        <v>1800000013</v>
      </c>
      <c r="R95" s="51">
        <f>'PAYMENT by SAP'!L85</f>
        <v>15388000</v>
      </c>
      <c r="S95" s="51" t="str">
        <f>'PAYMENT by SAP'!M85</f>
        <v>PENDAPATAN GRAHA SANDIYA DESEMBER 2024</v>
      </c>
      <c r="T95" s="65">
        <f>'PAYMENT by SAP'!N85</f>
        <v>45664</v>
      </c>
      <c r="U95" s="66" t="str">
        <f>'PAYMENT by SAP'!O85</f>
        <v>1800000013</v>
      </c>
      <c r="V95" t="s">
        <v>4957</v>
      </c>
    </row>
    <row r="96" spans="2:22">
      <c r="B96" s="15">
        <f>'PAYMENT by SAP'!B86</f>
        <v>101866</v>
      </c>
      <c r="C96" s="15" t="str">
        <f>'PAYMENT by SAP'!C86</f>
        <v>PT SURA RAYA INTI</v>
      </c>
      <c r="D96" s="15" t="str">
        <v>External</v>
      </c>
      <c r="E96" s="15" t="str">
        <f>'PAYMENT by SAP'!D86</f>
        <v>1400000016</v>
      </c>
      <c r="F96" s="15" t="str">
        <f>'PAYMENT by SAP'!E86</f>
        <v>11125421</v>
      </c>
      <c r="G96" s="15" t="str">
        <f>'PAYMENT by SAP'!F86</f>
        <v>PAID BY CMS BANK SYARIAH INDONESIA KC SURABAYA BAS</v>
      </c>
      <c r="H96" s="47">
        <f t="shared" si="6"/>
        <v>45687</v>
      </c>
      <c r="I96" s="48">
        <f>'PAYMENT by SAP'!G86</f>
        <v>45687</v>
      </c>
      <c r="J96" s="48" t="str">
        <f t="shared" si="7"/>
        <v>Jan</v>
      </c>
      <c r="K96" s="48" t="str">
        <f t="shared" si="8"/>
        <v>2025</v>
      </c>
      <c r="L96" s="48">
        <f>'PAYMENT by SAP'!H86</f>
        <v>45656</v>
      </c>
      <c r="M96" s="49">
        <f t="shared" si="9"/>
        <v>31</v>
      </c>
      <c r="N96" s="50" t="str">
        <f t="shared" si="10"/>
        <v>30-60</v>
      </c>
      <c r="O96" s="50" t="str">
        <f t="shared" si="11"/>
        <v>Low Risk</v>
      </c>
      <c r="P96" s="15" t="str">
        <f>'PAYMENT by SAP'!J86</f>
        <v>IDR</v>
      </c>
      <c r="Q96" s="15" t="str">
        <f>'PAYMENT by SAP'!K86</f>
        <v>1800000505</v>
      </c>
      <c r="R96" s="51">
        <f>'PAYMENT by SAP'!L86</f>
        <v>87639800</v>
      </c>
      <c r="S96" s="51" t="str">
        <f>'PAYMENT by SAP'!M86</f>
        <v>Tagihan Pengembalian Ongkos Angkut - PT SRI</v>
      </c>
      <c r="T96" s="65">
        <f>'PAYMENT by SAP'!N86</f>
        <v>45626</v>
      </c>
      <c r="U96" s="66" t="str">
        <f>'PAYMENT by SAP'!O86</f>
        <v>1800000505</v>
      </c>
      <c r="V96" s="18" t="s">
        <v>4954</v>
      </c>
    </row>
    <row r="97" spans="2:22">
      <c r="B97" s="15">
        <f>'PAYMENT by SAP'!B87</f>
        <v>100031</v>
      </c>
      <c r="C97" s="15" t="str">
        <f>'PAYMENT by SAP'!C87</f>
        <v>PT DELTA ARTHA BAHARI NUSANTARA</v>
      </c>
      <c r="D97" s="15" t="str">
        <v>External</v>
      </c>
      <c r="E97" s="15" t="str">
        <f>'PAYMENT by SAP'!D87</f>
        <v>1400013985</v>
      </c>
      <c r="F97" s="15" t="str">
        <f>'PAYMENT by SAP'!E87</f>
        <v>11125421</v>
      </c>
      <c r="G97" s="15" t="str">
        <f>'PAYMENT by SAP'!F87</f>
        <v>PAID BY CMS BANK SYARIAH INDONESIA KC SURABAYA BAS</v>
      </c>
      <c r="H97" s="47">
        <f t="shared" si="6"/>
        <v>45688</v>
      </c>
      <c r="I97" s="48">
        <f>'PAYMENT by SAP'!G87</f>
        <v>45688</v>
      </c>
      <c r="J97" s="48" t="str">
        <f t="shared" si="7"/>
        <v>Jan</v>
      </c>
      <c r="K97" s="48" t="str">
        <f t="shared" si="8"/>
        <v>2025</v>
      </c>
      <c r="L97" s="48">
        <f>'PAYMENT by SAP'!H87</f>
        <v>45687</v>
      </c>
      <c r="M97" s="49">
        <f t="shared" si="9"/>
        <v>1</v>
      </c>
      <c r="N97" s="50" t="str">
        <f t="shared" si="10"/>
        <v>0-30</v>
      </c>
      <c r="O97" s="50" t="str">
        <f t="shared" si="11"/>
        <v>No Risk</v>
      </c>
      <c r="P97" s="15" t="str">
        <f>'PAYMENT by SAP'!J87</f>
        <v>IDR</v>
      </c>
      <c r="Q97" s="15" t="str">
        <f>'PAYMENT by SAP'!K87</f>
        <v>1800000775</v>
      </c>
      <c r="R97" s="51">
        <f>'PAYMENT by SAP'!L87</f>
        <v>26477</v>
      </c>
      <c r="S97" s="51" t="str">
        <f>'PAYMENT by SAP'!M87</f>
        <v>Tag. Pem. Listrik Gresik DAB Sept KurangTagih 2024</v>
      </c>
      <c r="T97" s="65">
        <f>'PAYMENT by SAP'!N87</f>
        <v>45657</v>
      </c>
      <c r="U97" s="66" t="str">
        <f>'PAYMENT by SAP'!O87</f>
        <v>1800000775</v>
      </c>
      <c r="V97" s="18" t="s">
        <v>4951</v>
      </c>
    </row>
    <row r="98" spans="2:22">
      <c r="B98" s="15">
        <f>'PAYMENT by SAP'!B88</f>
        <v>100031</v>
      </c>
      <c r="C98" s="15" t="str">
        <f>'PAYMENT by SAP'!C88</f>
        <v>PT DELTA ARTHA BAHARI NUSANTARA</v>
      </c>
      <c r="D98" s="15" t="str">
        <v>External</v>
      </c>
      <c r="E98" s="15" t="str">
        <f>'PAYMENT by SAP'!D88</f>
        <v>1400013984</v>
      </c>
      <c r="F98" s="15" t="str">
        <f>'PAYMENT by SAP'!E88</f>
        <v>11125421</v>
      </c>
      <c r="G98" s="15" t="str">
        <f>'PAYMENT by SAP'!F88</f>
        <v>PAID BY CMS BANK SYARIAH INDONESIA KC SURABAYA BAS</v>
      </c>
      <c r="H98" s="47">
        <f t="shared" si="6"/>
        <v>45688</v>
      </c>
      <c r="I98" s="48">
        <f>'PAYMENT by SAP'!G88</f>
        <v>45688</v>
      </c>
      <c r="J98" s="48" t="str">
        <f t="shared" si="7"/>
        <v>Jan</v>
      </c>
      <c r="K98" s="48" t="str">
        <f t="shared" si="8"/>
        <v>2025</v>
      </c>
      <c r="L98" s="48">
        <f>'PAYMENT by SAP'!H88</f>
        <v>45687</v>
      </c>
      <c r="M98" s="49">
        <f t="shared" si="9"/>
        <v>1</v>
      </c>
      <c r="N98" s="50" t="str">
        <f t="shared" si="10"/>
        <v>0-30</v>
      </c>
      <c r="O98" s="50" t="str">
        <f t="shared" si="11"/>
        <v>No Risk</v>
      </c>
      <c r="P98" s="15" t="str">
        <f>'PAYMENT by SAP'!J88</f>
        <v>IDR</v>
      </c>
      <c r="Q98" s="15" t="str">
        <f>'PAYMENT by SAP'!K88</f>
        <v>1800000803</v>
      </c>
      <c r="R98" s="51">
        <f>'PAYMENT by SAP'!L88</f>
        <v>409921</v>
      </c>
      <c r="S98" s="51" t="str">
        <f>'PAYMENT by SAP'!M88</f>
        <v>Tagihan Pem. Listrik Gresik DAB November 2024</v>
      </c>
      <c r="T98" s="65">
        <f>'PAYMENT by SAP'!N88</f>
        <v>45657</v>
      </c>
      <c r="U98" s="66" t="str">
        <f>'PAYMENT by SAP'!O88</f>
        <v>1800000803</v>
      </c>
      <c r="V98" s="18" t="s">
        <v>4951</v>
      </c>
    </row>
    <row r="99" spans="2:22">
      <c r="B99" s="15">
        <f>'PAYMENT by SAP'!B89</f>
        <v>100011</v>
      </c>
      <c r="C99" s="15" t="str">
        <f>'PAYMENT by SAP'!C89</f>
        <v>UNITED TRACTORS SEMEN GRESIK</v>
      </c>
      <c r="D99" s="15" t="str">
        <v>Group</v>
      </c>
      <c r="E99" s="15" t="str">
        <f>'PAYMENT by SAP'!D89</f>
        <v>1400000055</v>
      </c>
      <c r="F99" s="15" t="str">
        <f>'PAYMENT by SAP'!E89</f>
        <v>11121161</v>
      </c>
      <c r="G99" s="15" t="str">
        <f>'PAYMENT by SAP'!F89</f>
        <v>sisa voucher 1400000782</v>
      </c>
      <c r="H99" s="47">
        <f t="shared" si="6"/>
        <v>45688</v>
      </c>
      <c r="I99" s="48">
        <f>'PAYMENT by SAP'!G89</f>
        <v>45688</v>
      </c>
      <c r="J99" s="48" t="str">
        <f t="shared" si="7"/>
        <v>Jan</v>
      </c>
      <c r="K99" s="48" t="str">
        <f t="shared" si="8"/>
        <v>2025</v>
      </c>
      <c r="L99" s="48">
        <f>'PAYMENT by SAP'!H89</f>
        <v>44637</v>
      </c>
      <c r="M99" s="49">
        <f t="shared" si="9"/>
        <v>1051</v>
      </c>
      <c r="N99" s="50" t="str">
        <f t="shared" si="10"/>
        <v>&gt;365</v>
      </c>
      <c r="O99" s="50" t="str">
        <f t="shared" si="11"/>
        <v>High Risk +</v>
      </c>
      <c r="P99" s="15" t="str">
        <f>'PAYMENT by SAP'!J89</f>
        <v>IDR</v>
      </c>
      <c r="Q99" s="15" t="str">
        <f>'PAYMENT by SAP'!K89</f>
        <v>0100002106</v>
      </c>
      <c r="R99" s="51">
        <f>'PAYMENT by SAP'!L89</f>
        <v>495063</v>
      </c>
      <c r="S99" s="51" t="str">
        <f>'PAYMENT by SAP'!M89</f>
        <v>sisa voucher 1400000782</v>
      </c>
      <c r="T99" s="65">
        <f>'PAYMENT by SAP'!N89</f>
        <v>44637</v>
      </c>
      <c r="U99" s="66" t="str">
        <f>'PAYMENT by SAP'!O89</f>
        <v>1800000421</v>
      </c>
      <c r="V99" s="18" t="s">
        <v>4958</v>
      </c>
    </row>
    <row r="100" spans="2:22">
      <c r="B100" s="15">
        <f>'PAYMENT by SAP'!B90</f>
        <v>100003</v>
      </c>
      <c r="C100" s="15" t="str">
        <f>'PAYMENT by SAP'!C90</f>
        <v>DANA PENSIUN SEMEN GRESIK</v>
      </c>
      <c r="D100" s="15" t="str">
        <v>Group</v>
      </c>
      <c r="E100" s="15" t="str">
        <f>'PAYMENT by SAP'!D90</f>
        <v>1400000023</v>
      </c>
      <c r="F100" s="15" t="str">
        <f>'PAYMENT by SAP'!E90</f>
        <v>11121161</v>
      </c>
      <c r="G100" s="15" t="str">
        <f>'PAYMENT by SAP'!F90</f>
        <v>PAID BY CMS BANK MANDIRI KC GRESIK RN 2100001421</v>
      </c>
      <c r="H100" s="47">
        <f t="shared" si="6"/>
        <v>45688</v>
      </c>
      <c r="I100" s="48">
        <f>'PAYMENT by SAP'!G90</f>
        <v>45688</v>
      </c>
      <c r="J100" s="48" t="str">
        <f t="shared" si="7"/>
        <v>Jan</v>
      </c>
      <c r="K100" s="48" t="str">
        <f t="shared" si="8"/>
        <v>2025</v>
      </c>
      <c r="L100" s="48">
        <f>'PAYMENT by SAP'!H90</f>
        <v>45687</v>
      </c>
      <c r="M100" s="49">
        <f t="shared" si="9"/>
        <v>1</v>
      </c>
      <c r="N100" s="50" t="str">
        <f t="shared" si="10"/>
        <v>0-30</v>
      </c>
      <c r="O100" s="50" t="str">
        <f t="shared" si="11"/>
        <v>No Risk</v>
      </c>
      <c r="P100" s="15" t="str">
        <f>'PAYMENT by SAP'!J90</f>
        <v>IDR</v>
      </c>
      <c r="Q100" s="15" t="str">
        <f>'PAYMENT by SAP'!K90</f>
        <v>1800000575</v>
      </c>
      <c r="R100" s="51">
        <f>'PAYMENT by SAP'!L90</f>
        <v>535000</v>
      </c>
      <c r="S100" s="51" t="str">
        <f>'PAYMENT by SAP'!M90</f>
        <v>Penagihan Air Bersih - Des 2024</v>
      </c>
      <c r="T100" s="65">
        <f>'PAYMENT by SAP'!N90</f>
        <v>45657</v>
      </c>
      <c r="U100" s="66" t="str">
        <f>'PAYMENT by SAP'!O90</f>
        <v>1800000575</v>
      </c>
      <c r="V100" s="18" t="s">
        <v>4956</v>
      </c>
    </row>
    <row r="101" spans="2:22">
      <c r="B101" s="15">
        <f>'PAYMENT by SAP'!B91</f>
        <v>100144</v>
      </c>
      <c r="C101" s="15" t="str">
        <f>'PAYMENT by SAP'!C91</f>
        <v>PT SINERGI INFORMATIKA SEMEN INDONE</v>
      </c>
      <c r="D101" s="15" t="str">
        <v>Group</v>
      </c>
      <c r="E101" s="15" t="str">
        <f>'PAYMENT by SAP'!D91</f>
        <v>1400000040</v>
      </c>
      <c r="F101" s="15" t="str">
        <f>'PAYMENT by SAP'!E91</f>
        <v>11121161</v>
      </c>
      <c r="G101" s="15" t="str">
        <f>'PAYMENT by SAP'!F91</f>
        <v>Pemakaian  Air Bersih Periode</v>
      </c>
      <c r="H101" s="47">
        <f t="shared" si="6"/>
        <v>45688</v>
      </c>
      <c r="I101" s="48">
        <f>'PAYMENT by SAP'!G91</f>
        <v>45688</v>
      </c>
      <c r="J101" s="48" t="str">
        <f t="shared" si="7"/>
        <v>Jan</v>
      </c>
      <c r="K101" s="48" t="str">
        <f t="shared" si="8"/>
        <v>2025</v>
      </c>
      <c r="L101" s="48">
        <f>'PAYMENT by SAP'!H91</f>
        <v>43676</v>
      </c>
      <c r="M101" s="49">
        <f t="shared" si="9"/>
        <v>2012</v>
      </c>
      <c r="N101" s="50" t="str">
        <f t="shared" si="10"/>
        <v>&gt;365</v>
      </c>
      <c r="O101" s="50" t="str">
        <f t="shared" si="11"/>
        <v>High Risk +</v>
      </c>
      <c r="P101" s="15" t="str">
        <f>'PAYMENT by SAP'!J91</f>
        <v>IDR</v>
      </c>
      <c r="Q101" s="15" t="str">
        <f>'PAYMENT by SAP'!K91</f>
        <v>1800001042</v>
      </c>
      <c r="R101" s="51">
        <f>'PAYMENT by SAP'!L91</f>
        <v>690179</v>
      </c>
      <c r="S101" s="51" t="str">
        <f>'PAYMENT by SAP'!M91</f>
        <v>Pemakaian  Air Bersih Periode Juni   2019</v>
      </c>
      <c r="T101" s="65">
        <f>'PAYMENT by SAP'!N91</f>
        <v>43646</v>
      </c>
      <c r="U101" s="66" t="str">
        <f>'PAYMENT by SAP'!O91</f>
        <v>1800001042</v>
      </c>
      <c r="V101" s="18" t="s">
        <v>4956</v>
      </c>
    </row>
    <row r="102" spans="2:22">
      <c r="B102" s="15">
        <f>'PAYMENT by SAP'!B92</f>
        <v>100031</v>
      </c>
      <c r="C102" s="15" t="str">
        <f>'PAYMENT by SAP'!C92</f>
        <v>PT DELTA ARTHA BAHARI NUSANTARA</v>
      </c>
      <c r="D102" s="15" t="str">
        <v>External</v>
      </c>
      <c r="E102" s="15" t="str">
        <f>'PAYMENT by SAP'!D92</f>
        <v>1400000035</v>
      </c>
      <c r="F102" s="15" t="str">
        <f>'PAYMENT by SAP'!E92</f>
        <v>11125421</v>
      </c>
      <c r="G102" s="15" t="str">
        <f>'PAYMENT by SAP'!F92</f>
        <v>PAID BY CMS BANK SYARIAH INDONESIA KC SURABAYA BAS</v>
      </c>
      <c r="H102" s="47">
        <f t="shared" si="6"/>
        <v>45688</v>
      </c>
      <c r="I102" s="48">
        <f>'PAYMENT by SAP'!G92</f>
        <v>45688</v>
      </c>
      <c r="J102" s="48" t="str">
        <f t="shared" si="7"/>
        <v>Jan</v>
      </c>
      <c r="K102" s="48" t="str">
        <f t="shared" si="8"/>
        <v>2025</v>
      </c>
      <c r="L102" s="48">
        <f>'PAYMENT by SAP'!H92</f>
        <v>45687</v>
      </c>
      <c r="M102" s="49">
        <f t="shared" si="9"/>
        <v>1</v>
      </c>
      <c r="N102" s="50" t="str">
        <f t="shared" si="10"/>
        <v>0-30</v>
      </c>
      <c r="O102" s="50" t="str">
        <f t="shared" si="11"/>
        <v>No Risk</v>
      </c>
      <c r="P102" s="15" t="str">
        <f>'PAYMENT by SAP'!J92</f>
        <v>IDR</v>
      </c>
      <c r="Q102" s="15" t="str">
        <f>'PAYMENT by SAP'!K92</f>
        <v>1800000562</v>
      </c>
      <c r="R102" s="51">
        <f>'PAYMENT by SAP'!L92</f>
        <v>802500</v>
      </c>
      <c r="S102" s="51" t="str">
        <f>'PAYMENT by SAP'!M92</f>
        <v>Penagihan Air Bersih - Des 2024</v>
      </c>
      <c r="T102" s="65">
        <f>'PAYMENT by SAP'!N92</f>
        <v>45657</v>
      </c>
      <c r="U102" s="66" t="str">
        <f>'PAYMENT by SAP'!O92</f>
        <v>1800000562</v>
      </c>
      <c r="V102" s="18" t="s">
        <v>4956</v>
      </c>
    </row>
    <row r="103" spans="2:22">
      <c r="B103" s="15">
        <f>'PAYMENT by SAP'!B93</f>
        <v>100144</v>
      </c>
      <c r="C103" s="15" t="str">
        <f>'PAYMENT by SAP'!C93</f>
        <v>PT SINERGI INFORMATIKA SEMEN INDONE</v>
      </c>
      <c r="D103" s="15" t="str">
        <v>Group</v>
      </c>
      <c r="E103" s="15" t="str">
        <f>'PAYMENT by SAP'!D93</f>
        <v>1400000037</v>
      </c>
      <c r="F103" s="15" t="str">
        <f>'PAYMENT by SAP'!E93</f>
        <v>11121161</v>
      </c>
      <c r="G103" s="15" t="str">
        <f>'PAYMENT by SAP'!F93</f>
        <v>Tag. Pem Air Gresik SISI Des</v>
      </c>
      <c r="H103" s="47">
        <f t="shared" si="6"/>
        <v>45688</v>
      </c>
      <c r="I103" s="48">
        <f>'PAYMENT by SAP'!G93</f>
        <v>45688</v>
      </c>
      <c r="J103" s="48" t="str">
        <f t="shared" si="7"/>
        <v>Jan</v>
      </c>
      <c r="K103" s="48" t="str">
        <f t="shared" si="8"/>
        <v>2025</v>
      </c>
      <c r="L103" s="48">
        <f>'PAYMENT by SAP'!H93</f>
        <v>43852</v>
      </c>
      <c r="M103" s="49">
        <f t="shared" si="9"/>
        <v>1836</v>
      </c>
      <c r="N103" s="50" t="str">
        <f t="shared" si="10"/>
        <v>&gt;365</v>
      </c>
      <c r="O103" s="50" t="str">
        <f t="shared" si="11"/>
        <v>High Risk +</v>
      </c>
      <c r="P103" s="15" t="str">
        <f>'PAYMENT by SAP'!J93</f>
        <v>IDR</v>
      </c>
      <c r="Q103" s="15" t="str">
        <f>'PAYMENT by SAP'!K93</f>
        <v>1800002164</v>
      </c>
      <c r="R103" s="51">
        <f>'PAYMENT by SAP'!L93</f>
        <v>1015872</v>
      </c>
      <c r="S103" s="51" t="str">
        <f>'PAYMENT by SAP'!M93</f>
        <v>Tag. Pem Air Gresik SISI Des  2019</v>
      </c>
      <c r="T103" s="65">
        <f>'PAYMENT by SAP'!N93</f>
        <v>43822</v>
      </c>
      <c r="U103" s="66" t="str">
        <f>'PAYMENT by SAP'!O93</f>
        <v>1800002164</v>
      </c>
      <c r="V103" s="18" t="s">
        <v>4956</v>
      </c>
    </row>
    <row r="104" spans="2:22">
      <c r="B104" s="15">
        <f>'PAYMENT by SAP'!B94</f>
        <v>100144</v>
      </c>
      <c r="C104" s="15" t="str">
        <f>'PAYMENT by SAP'!C94</f>
        <v>PT SINERGI INFORMATIKA SEMEN INDONE</v>
      </c>
      <c r="D104" s="15" t="str">
        <v>Group</v>
      </c>
      <c r="E104" s="15" t="str">
        <f>'PAYMENT by SAP'!D94</f>
        <v>1400000041</v>
      </c>
      <c r="F104" s="15" t="str">
        <f>'PAYMENT by SAP'!E94</f>
        <v>11121161</v>
      </c>
      <c r="G104" s="15" t="str">
        <f>'PAYMENT by SAP'!F94</f>
        <v>Tag Pem Air Gresik SISI Mei 2</v>
      </c>
      <c r="H104" s="47">
        <f t="shared" si="6"/>
        <v>45688</v>
      </c>
      <c r="I104" s="48">
        <f>'PAYMENT by SAP'!G94</f>
        <v>45688</v>
      </c>
      <c r="J104" s="48" t="str">
        <f t="shared" si="7"/>
        <v>Jan</v>
      </c>
      <c r="K104" s="48" t="str">
        <f t="shared" si="8"/>
        <v>2025</v>
      </c>
      <c r="L104" s="48">
        <f>'PAYMENT by SAP'!H94</f>
        <v>44003</v>
      </c>
      <c r="M104" s="49">
        <f t="shared" si="9"/>
        <v>1685</v>
      </c>
      <c r="N104" s="50" t="str">
        <f t="shared" si="10"/>
        <v>&gt;365</v>
      </c>
      <c r="O104" s="50" t="str">
        <f t="shared" si="11"/>
        <v>High Risk +</v>
      </c>
      <c r="P104" s="15" t="str">
        <f>'PAYMENT by SAP'!J94</f>
        <v>IDR</v>
      </c>
      <c r="Q104" s="15" t="str">
        <f>'PAYMENT by SAP'!K94</f>
        <v>1800000584</v>
      </c>
      <c r="R104" s="51">
        <f>'PAYMENT by SAP'!L94</f>
        <v>1191696</v>
      </c>
      <c r="S104" s="51" t="str">
        <f>'PAYMENT by SAP'!M94</f>
        <v>Tag Pem Air Gresik SISI Mei 2020</v>
      </c>
      <c r="T104" s="65">
        <f>'PAYMENT by SAP'!N94</f>
        <v>43973</v>
      </c>
      <c r="U104" s="66" t="str">
        <f>'PAYMENT by SAP'!O94</f>
        <v>1800000584</v>
      </c>
      <c r="V104" s="18" t="s">
        <v>4956</v>
      </c>
    </row>
    <row r="105" spans="2:22">
      <c r="B105" s="15">
        <f>'PAYMENT by SAP'!B95</f>
        <v>100144</v>
      </c>
      <c r="C105" s="15" t="str">
        <f>'PAYMENT by SAP'!C95</f>
        <v>PT SINERGI INFORMATIKA SEMEN INDONE</v>
      </c>
      <c r="D105" s="15" t="str">
        <v>Group</v>
      </c>
      <c r="E105" s="15" t="str">
        <f>'PAYMENT by SAP'!D95</f>
        <v>1400000042</v>
      </c>
      <c r="F105" s="15" t="str">
        <f>'PAYMENT by SAP'!E95</f>
        <v>11121161</v>
      </c>
      <c r="G105" s="15" t="str">
        <f>'PAYMENT by SAP'!F95</f>
        <v>Pemakaian  Air Bersih  Period</v>
      </c>
      <c r="H105" s="47">
        <f t="shared" si="6"/>
        <v>45688</v>
      </c>
      <c r="I105" s="48">
        <f>'PAYMENT by SAP'!G95</f>
        <v>45688</v>
      </c>
      <c r="J105" s="48" t="str">
        <f t="shared" si="7"/>
        <v>Jan</v>
      </c>
      <c r="K105" s="48" t="str">
        <f t="shared" si="8"/>
        <v>2025</v>
      </c>
      <c r="L105" s="48">
        <f>'PAYMENT by SAP'!H95</f>
        <v>43580</v>
      </c>
      <c r="M105" s="49">
        <f t="shared" si="9"/>
        <v>2108</v>
      </c>
      <c r="N105" s="50" t="str">
        <f t="shared" si="10"/>
        <v>&gt;365</v>
      </c>
      <c r="O105" s="50" t="str">
        <f t="shared" si="11"/>
        <v>High Risk +</v>
      </c>
      <c r="P105" s="15" t="str">
        <f>'PAYMENT by SAP'!J95</f>
        <v>IDR</v>
      </c>
      <c r="Q105" s="15" t="str">
        <f>'PAYMENT by SAP'!K95</f>
        <v>1800000548</v>
      </c>
      <c r="R105" s="51">
        <f>'PAYMENT by SAP'!L95</f>
        <v>1230602</v>
      </c>
      <c r="S105" s="51" t="str">
        <f>'PAYMENT by SAP'!M95</f>
        <v>Pemakaian  Air Bersih  Periode Maret  2019</v>
      </c>
      <c r="T105" s="65">
        <f>'PAYMENT by SAP'!N95</f>
        <v>43550</v>
      </c>
      <c r="U105" s="66" t="str">
        <f>'PAYMENT by SAP'!O95</f>
        <v>1800000548</v>
      </c>
      <c r="V105" s="18" t="s">
        <v>4956</v>
      </c>
    </row>
    <row r="106" spans="2:22">
      <c r="B106" s="15">
        <f>'PAYMENT by SAP'!B96</f>
        <v>100144</v>
      </c>
      <c r="C106" s="15" t="str">
        <f>'PAYMENT by SAP'!C96</f>
        <v>PT SINERGI INFORMATIKA SEMEN INDONE</v>
      </c>
      <c r="D106" s="15" t="str">
        <v>Group</v>
      </c>
      <c r="E106" s="15" t="str">
        <f>'PAYMENT by SAP'!D96</f>
        <v>1400000038</v>
      </c>
      <c r="F106" s="15" t="str">
        <f>'PAYMENT by SAP'!E96</f>
        <v>11121161</v>
      </c>
      <c r="G106" s="15" t="str">
        <f>'PAYMENT by SAP'!F96</f>
        <v>Tag Pem Air Gresik SISI Juli</v>
      </c>
      <c r="H106" s="47">
        <f t="shared" si="6"/>
        <v>45688</v>
      </c>
      <c r="I106" s="48">
        <f>'PAYMENT by SAP'!G96</f>
        <v>45688</v>
      </c>
      <c r="J106" s="48" t="str">
        <f t="shared" si="7"/>
        <v>Jan</v>
      </c>
      <c r="K106" s="48" t="str">
        <f t="shared" si="8"/>
        <v>2025</v>
      </c>
      <c r="L106" s="48">
        <f>'PAYMENT by SAP'!H96</f>
        <v>44067</v>
      </c>
      <c r="M106" s="49">
        <f t="shared" si="9"/>
        <v>1621</v>
      </c>
      <c r="N106" s="50" t="str">
        <f t="shared" si="10"/>
        <v>&gt;365</v>
      </c>
      <c r="O106" s="50" t="str">
        <f t="shared" si="11"/>
        <v>High Risk +</v>
      </c>
      <c r="P106" s="15" t="str">
        <f>'PAYMENT by SAP'!J96</f>
        <v>IDR</v>
      </c>
      <c r="Q106" s="15" t="str">
        <f>'PAYMENT by SAP'!K96</f>
        <v>1800000804</v>
      </c>
      <c r="R106" s="51">
        <f>'PAYMENT by SAP'!L96</f>
        <v>1353550</v>
      </c>
      <c r="S106" s="51" t="str">
        <f>'PAYMENT by SAP'!M96</f>
        <v>Tag Pem Air Gresik SISI Juli 2020</v>
      </c>
      <c r="T106" s="65">
        <f>'PAYMENT by SAP'!N96</f>
        <v>44037</v>
      </c>
      <c r="U106" s="66" t="str">
        <f>'PAYMENT by SAP'!O96</f>
        <v>1800000804</v>
      </c>
      <c r="V106" s="18" t="s">
        <v>4956</v>
      </c>
    </row>
    <row r="107" spans="2:22">
      <c r="B107" s="15">
        <f>'PAYMENT by SAP'!B97</f>
        <v>100144</v>
      </c>
      <c r="C107" s="15" t="str">
        <f>'PAYMENT by SAP'!C97</f>
        <v>PT SINERGI INFORMATIKA SEMEN INDONE</v>
      </c>
      <c r="D107" s="15" t="str">
        <v>Group</v>
      </c>
      <c r="E107" s="15" t="str">
        <f>'PAYMENT by SAP'!D97</f>
        <v>1400000043</v>
      </c>
      <c r="F107" s="15" t="str">
        <f>'PAYMENT by SAP'!E97</f>
        <v>11121161</v>
      </c>
      <c r="G107" s="15" t="str">
        <f>'PAYMENT by SAP'!F97</f>
        <v>Tag Pem Air Gresik SISI Jan 2</v>
      </c>
      <c r="H107" s="47">
        <f t="shared" si="6"/>
        <v>45688</v>
      </c>
      <c r="I107" s="48">
        <f>'PAYMENT by SAP'!G97</f>
        <v>45688</v>
      </c>
      <c r="J107" s="48" t="str">
        <f t="shared" si="7"/>
        <v>Jan</v>
      </c>
      <c r="K107" s="48" t="str">
        <f t="shared" si="8"/>
        <v>2025</v>
      </c>
      <c r="L107" s="48">
        <f>'PAYMENT by SAP'!H97</f>
        <v>43883</v>
      </c>
      <c r="M107" s="49">
        <f t="shared" si="9"/>
        <v>1805</v>
      </c>
      <c r="N107" s="50" t="str">
        <f t="shared" si="10"/>
        <v>&gt;365</v>
      </c>
      <c r="O107" s="50" t="str">
        <f t="shared" si="11"/>
        <v>High Risk +</v>
      </c>
      <c r="P107" s="15" t="str">
        <f>'PAYMENT by SAP'!J97</f>
        <v>IDR</v>
      </c>
      <c r="Q107" s="15" t="str">
        <f>'PAYMENT by SAP'!K97</f>
        <v>1800000087</v>
      </c>
      <c r="R107" s="51">
        <f>'PAYMENT by SAP'!L97</f>
        <v>1478224</v>
      </c>
      <c r="S107" s="51" t="str">
        <f>'PAYMENT by SAP'!M97</f>
        <v>Tag Pem Air Gresik SISI Jan 2020</v>
      </c>
      <c r="T107" s="65">
        <f>'PAYMENT by SAP'!N97</f>
        <v>43853</v>
      </c>
      <c r="U107" s="66" t="str">
        <f>'PAYMENT by SAP'!O97</f>
        <v>1800000087</v>
      </c>
      <c r="V107" s="18" t="s">
        <v>4956</v>
      </c>
    </row>
    <row r="108" spans="2:22">
      <c r="B108" s="15">
        <f>'PAYMENT by SAP'!B98</f>
        <v>100144</v>
      </c>
      <c r="C108" s="15" t="str">
        <f>'PAYMENT by SAP'!C98</f>
        <v>PT SINERGI INFORMATIKA SEMEN INDONE</v>
      </c>
      <c r="D108" s="15" t="str">
        <v>Group</v>
      </c>
      <c r="E108" s="15" t="str">
        <f>'PAYMENT by SAP'!D98</f>
        <v>1400000044</v>
      </c>
      <c r="F108" s="15" t="str">
        <f>'PAYMENT by SAP'!E98</f>
        <v>11121161</v>
      </c>
      <c r="G108" s="15" t="str">
        <f>'PAYMENT by SAP'!F98</f>
        <v>Pemakaian  Air Bersih Periode</v>
      </c>
      <c r="H108" s="47">
        <f t="shared" si="6"/>
        <v>45688</v>
      </c>
      <c r="I108" s="48">
        <f>'PAYMENT by SAP'!G98</f>
        <v>45688</v>
      </c>
      <c r="J108" s="48" t="str">
        <f t="shared" si="7"/>
        <v>Jan</v>
      </c>
      <c r="K108" s="48" t="str">
        <f t="shared" si="8"/>
        <v>2025</v>
      </c>
      <c r="L108" s="48">
        <f>'PAYMENT by SAP'!H98</f>
        <v>43646</v>
      </c>
      <c r="M108" s="49">
        <f t="shared" si="9"/>
        <v>2042</v>
      </c>
      <c r="N108" s="50" t="str">
        <f t="shared" si="10"/>
        <v>&gt;365</v>
      </c>
      <c r="O108" s="50" t="str">
        <f t="shared" si="11"/>
        <v>High Risk +</v>
      </c>
      <c r="P108" s="15" t="str">
        <f>'PAYMENT by SAP'!J98</f>
        <v>IDR</v>
      </c>
      <c r="Q108" s="15" t="str">
        <f>'PAYMENT by SAP'!K98</f>
        <v>1800000913</v>
      </c>
      <c r="R108" s="51">
        <f>'PAYMENT by SAP'!L98</f>
        <v>1523602</v>
      </c>
      <c r="S108" s="51" t="str">
        <f>'PAYMENT by SAP'!M98</f>
        <v>Pemakaian  Air Bersih Periode Mei   2019</v>
      </c>
      <c r="T108" s="65">
        <f>'PAYMENT by SAP'!N98</f>
        <v>43616</v>
      </c>
      <c r="U108" s="66" t="str">
        <f>'PAYMENT by SAP'!O98</f>
        <v>1800000913</v>
      </c>
      <c r="V108" s="18" t="s">
        <v>4956</v>
      </c>
    </row>
    <row r="109" spans="2:22">
      <c r="B109" s="15">
        <f>'PAYMENT by SAP'!B99</f>
        <v>100144</v>
      </c>
      <c r="C109" s="15" t="str">
        <f>'PAYMENT by SAP'!C99</f>
        <v>PT SINERGI INFORMATIKA SEMEN INDONE</v>
      </c>
      <c r="D109" s="15" t="str">
        <v>Group</v>
      </c>
      <c r="E109" s="15" t="str">
        <f>'PAYMENT by SAP'!D99</f>
        <v>1400000039</v>
      </c>
      <c r="F109" s="15" t="str">
        <f>'PAYMENT by SAP'!E99</f>
        <v>11121161</v>
      </c>
      <c r="G109" s="15" t="str">
        <f>'PAYMENT by SAP'!F99</f>
        <v>Tag Pem Air Gresik SISI Agust</v>
      </c>
      <c r="H109" s="47">
        <f t="shared" si="6"/>
        <v>45688</v>
      </c>
      <c r="I109" s="48">
        <f>'PAYMENT by SAP'!G99</f>
        <v>45688</v>
      </c>
      <c r="J109" s="48" t="str">
        <f t="shared" si="7"/>
        <v>Jan</v>
      </c>
      <c r="K109" s="48" t="str">
        <f t="shared" si="8"/>
        <v>2025</v>
      </c>
      <c r="L109" s="48">
        <f>'PAYMENT by SAP'!H99</f>
        <v>44097</v>
      </c>
      <c r="M109" s="49">
        <f t="shared" si="9"/>
        <v>1591</v>
      </c>
      <c r="N109" s="50" t="str">
        <f t="shared" si="10"/>
        <v>&gt;365</v>
      </c>
      <c r="O109" s="50" t="str">
        <f t="shared" si="11"/>
        <v>High Risk +</v>
      </c>
      <c r="P109" s="15" t="str">
        <f>'PAYMENT by SAP'!J99</f>
        <v>IDR</v>
      </c>
      <c r="Q109" s="15" t="str">
        <f>'PAYMENT by SAP'!K99</f>
        <v>1800000995</v>
      </c>
      <c r="R109" s="51">
        <f>'PAYMENT by SAP'!L99</f>
        <v>1871430</v>
      </c>
      <c r="S109" s="51" t="str">
        <f>'PAYMENT by SAP'!M99</f>
        <v>Tag Pem Air Gresik SISI Agustus 2020</v>
      </c>
      <c r="T109" s="65">
        <f>'PAYMENT by SAP'!N99</f>
        <v>44067</v>
      </c>
      <c r="U109" s="66" t="str">
        <f>'PAYMENT by SAP'!O99</f>
        <v>1800000995</v>
      </c>
      <c r="V109" s="18" t="s">
        <v>4956</v>
      </c>
    </row>
    <row r="110" spans="2:22">
      <c r="B110" s="15">
        <f>'PAYMENT by SAP'!B100</f>
        <v>100142</v>
      </c>
      <c r="C110" s="15" t="str">
        <f>'PAYMENT by SAP'!C100</f>
        <v>PT INDOSAT TBK</v>
      </c>
      <c r="D110" s="15" t="str">
        <v>External</v>
      </c>
      <c r="E110" s="15" t="str">
        <f>'PAYMENT by SAP'!D100</f>
        <v>1400013417</v>
      </c>
      <c r="F110" s="15" t="str">
        <f>'PAYMENT by SAP'!E100</f>
        <v>11121161</v>
      </c>
      <c r="G110" s="15" t="str">
        <f>'PAYMENT by SAP'!F100</f>
        <v>PAID BY CMS BANK MANDIRI KC GRESIK RN 7100000331</v>
      </c>
      <c r="H110" s="47">
        <f t="shared" si="6"/>
        <v>45688</v>
      </c>
      <c r="I110" s="48">
        <f>'PAYMENT by SAP'!G100</f>
        <v>45688</v>
      </c>
      <c r="J110" s="48" t="str">
        <f t="shared" si="7"/>
        <v>Jan</v>
      </c>
      <c r="K110" s="48" t="str">
        <f t="shared" si="8"/>
        <v>2025</v>
      </c>
      <c r="L110" s="48">
        <f>'PAYMENT by SAP'!H100</f>
        <v>45687</v>
      </c>
      <c r="M110" s="49">
        <f t="shared" si="9"/>
        <v>1</v>
      </c>
      <c r="N110" s="50" t="str">
        <f t="shared" si="10"/>
        <v>0-30</v>
      </c>
      <c r="O110" s="50" t="str">
        <f t="shared" si="11"/>
        <v>No Risk</v>
      </c>
      <c r="P110" s="15" t="str">
        <f>'PAYMENT by SAP'!J100</f>
        <v>IDR</v>
      </c>
      <c r="Q110" s="15" t="str">
        <f>'PAYMENT by SAP'!K100</f>
        <v>1800000802</v>
      </c>
      <c r="R110" s="51">
        <f>'PAYMENT by SAP'!L100</f>
        <v>1900649</v>
      </c>
      <c r="S110" s="51" t="str">
        <f>'PAYMENT by SAP'!M100</f>
        <v>Tagihan Pem. Listrik Tuban Indosat Oktober 2024</v>
      </c>
      <c r="T110" s="65">
        <f>'PAYMENT by SAP'!N100</f>
        <v>45657</v>
      </c>
      <c r="U110" s="66" t="str">
        <f>'PAYMENT by SAP'!O100</f>
        <v>1800000802</v>
      </c>
      <c r="V110" s="18" t="s">
        <v>4951</v>
      </c>
    </row>
    <row r="111" spans="2:22">
      <c r="B111" s="15">
        <f>'PAYMENT by SAP'!B101</f>
        <v>100144</v>
      </c>
      <c r="C111" s="15" t="str">
        <f>'PAYMENT by SAP'!C101</f>
        <v>PT SINERGI INFORMATIKA SEMEN INDONE</v>
      </c>
      <c r="D111" s="15" t="str">
        <v>Group</v>
      </c>
      <c r="E111" s="15" t="str">
        <f>'PAYMENT by SAP'!D101</f>
        <v>1400000045</v>
      </c>
      <c r="F111" s="15" t="str">
        <f>'PAYMENT by SAP'!E101</f>
        <v>11121161</v>
      </c>
      <c r="G111" s="15" t="str">
        <f>'PAYMENT by SAP'!F101</f>
        <v>Tag Pem Air Gresik SISI April</v>
      </c>
      <c r="H111" s="47">
        <f t="shared" si="6"/>
        <v>45688</v>
      </c>
      <c r="I111" s="48">
        <f>'PAYMENT by SAP'!G101</f>
        <v>45688</v>
      </c>
      <c r="J111" s="48" t="str">
        <f t="shared" si="7"/>
        <v>Jan</v>
      </c>
      <c r="K111" s="48" t="str">
        <f t="shared" si="8"/>
        <v>2025</v>
      </c>
      <c r="L111" s="48">
        <f>'PAYMENT by SAP'!H101</f>
        <v>43972</v>
      </c>
      <c r="M111" s="49">
        <f t="shared" si="9"/>
        <v>1716</v>
      </c>
      <c r="N111" s="50" t="str">
        <f t="shared" si="10"/>
        <v>&gt;365</v>
      </c>
      <c r="O111" s="50" t="str">
        <f t="shared" si="11"/>
        <v>High Risk +</v>
      </c>
      <c r="P111" s="15" t="str">
        <f>'PAYMENT by SAP'!J101</f>
        <v>IDR</v>
      </c>
      <c r="Q111" s="15" t="str">
        <f>'PAYMENT by SAP'!K101</f>
        <v>1800000449</v>
      </c>
      <c r="R111" s="51">
        <f>'PAYMENT by SAP'!L101</f>
        <v>1999184</v>
      </c>
      <c r="S111" s="51" t="str">
        <f>'PAYMENT by SAP'!M101</f>
        <v>Tag Pem Air Gresik SISI April 2020</v>
      </c>
      <c r="T111" s="65">
        <f>'PAYMENT by SAP'!N101</f>
        <v>43942</v>
      </c>
      <c r="U111" s="66" t="str">
        <f>'PAYMENT by SAP'!O101</f>
        <v>1800000449</v>
      </c>
      <c r="V111" s="18" t="s">
        <v>4956</v>
      </c>
    </row>
    <row r="112" spans="2:22">
      <c r="B112" s="15">
        <f>'PAYMENT by SAP'!B102</f>
        <v>100144</v>
      </c>
      <c r="C112" s="15" t="str">
        <f>'PAYMENT by SAP'!C102</f>
        <v>PT SINERGI INFORMATIKA SEMEN INDONE</v>
      </c>
      <c r="D112" s="15" t="str">
        <v>Group</v>
      </c>
      <c r="E112" s="15" t="str">
        <f>'PAYMENT by SAP'!D102</f>
        <v>1400000046</v>
      </c>
      <c r="F112" s="15" t="str">
        <f>'PAYMENT by SAP'!E102</f>
        <v>11121161</v>
      </c>
      <c r="G112" s="15" t="str">
        <f>'PAYMENT by SAP'!F102</f>
        <v>Pemakaian  Air Bersih  Period</v>
      </c>
      <c r="H112" s="47">
        <f t="shared" si="6"/>
        <v>45688</v>
      </c>
      <c r="I112" s="48">
        <f>'PAYMENT by SAP'!G102</f>
        <v>45688</v>
      </c>
      <c r="J112" s="48" t="str">
        <f t="shared" si="7"/>
        <v>Jan</v>
      </c>
      <c r="K112" s="48" t="str">
        <f t="shared" si="8"/>
        <v>2025</v>
      </c>
      <c r="L112" s="48">
        <f>'PAYMENT by SAP'!H102</f>
        <v>43615</v>
      </c>
      <c r="M112" s="49">
        <f t="shared" si="9"/>
        <v>2073</v>
      </c>
      <c r="N112" s="50" t="str">
        <f t="shared" si="10"/>
        <v>&gt;365</v>
      </c>
      <c r="O112" s="50" t="str">
        <f t="shared" si="11"/>
        <v>High Risk +</v>
      </c>
      <c r="P112" s="15" t="str">
        <f>'PAYMENT by SAP'!J102</f>
        <v>IDR</v>
      </c>
      <c r="Q112" s="15" t="str">
        <f>'PAYMENT by SAP'!K102</f>
        <v>1800000726</v>
      </c>
      <c r="R112" s="51">
        <f>'PAYMENT by SAP'!L102</f>
        <v>2037981</v>
      </c>
      <c r="S112" s="51" t="str">
        <f>'PAYMENT by SAP'!M102</f>
        <v>Pemakaian  Air Bersih  Periode April  2019</v>
      </c>
      <c r="T112" s="65">
        <f>'PAYMENT by SAP'!N102</f>
        <v>43585</v>
      </c>
      <c r="U112" s="66" t="str">
        <f>'PAYMENT by SAP'!O102</f>
        <v>1800000726</v>
      </c>
      <c r="V112" s="18" t="s">
        <v>4956</v>
      </c>
    </row>
    <row r="113" spans="2:22">
      <c r="B113" s="15">
        <f>'PAYMENT by SAP'!B103</f>
        <v>100144</v>
      </c>
      <c r="C113" s="15" t="str">
        <f>'PAYMENT by SAP'!C103</f>
        <v>PT SINERGI INFORMATIKA SEMEN INDONE</v>
      </c>
      <c r="D113" s="15" t="str">
        <v>Group</v>
      </c>
      <c r="E113" s="15" t="str">
        <f>'PAYMENT by SAP'!D103</f>
        <v>1400000047</v>
      </c>
      <c r="F113" s="15" t="str">
        <f>'PAYMENT by SAP'!E103</f>
        <v>11121161</v>
      </c>
      <c r="G113" s="15" t="str">
        <f>'PAYMENT by SAP'!F103</f>
        <v>Tag Pem Air Gresik SISI Maret</v>
      </c>
      <c r="H113" s="47">
        <f t="shared" si="6"/>
        <v>45688</v>
      </c>
      <c r="I113" s="48">
        <f>'PAYMENT by SAP'!G103</f>
        <v>45688</v>
      </c>
      <c r="J113" s="48" t="str">
        <f t="shared" si="7"/>
        <v>Jan</v>
      </c>
      <c r="K113" s="48" t="str">
        <f t="shared" si="8"/>
        <v>2025</v>
      </c>
      <c r="L113" s="48">
        <f>'PAYMENT by SAP'!H103</f>
        <v>43943</v>
      </c>
      <c r="M113" s="49">
        <f t="shared" si="9"/>
        <v>1745</v>
      </c>
      <c r="N113" s="50" t="str">
        <f t="shared" si="10"/>
        <v>&gt;365</v>
      </c>
      <c r="O113" s="50" t="str">
        <f t="shared" si="11"/>
        <v>High Risk +</v>
      </c>
      <c r="P113" s="15" t="str">
        <f>'PAYMENT by SAP'!J103</f>
        <v>IDR</v>
      </c>
      <c r="Q113" s="15" t="str">
        <f>'PAYMENT by SAP'!K103</f>
        <v>1800000320</v>
      </c>
      <c r="R113" s="51">
        <f>'PAYMENT by SAP'!L103</f>
        <v>2070816</v>
      </c>
      <c r="S113" s="51" t="str">
        <f>'PAYMENT by SAP'!M103</f>
        <v>Tag Pem Air Gresik SISI Maret 2020</v>
      </c>
      <c r="T113" s="65">
        <f>'PAYMENT by SAP'!N103</f>
        <v>43913</v>
      </c>
      <c r="U113" s="66" t="str">
        <f>'PAYMENT by SAP'!O103</f>
        <v>1800000320</v>
      </c>
      <c r="V113" s="18" t="s">
        <v>4956</v>
      </c>
    </row>
    <row r="114" spans="2:22">
      <c r="B114" s="15">
        <f>'PAYMENT by SAP'!B104</f>
        <v>100144</v>
      </c>
      <c r="C114" s="15" t="str">
        <f>'PAYMENT by SAP'!C104</f>
        <v>PT SINERGI INFORMATIKA SEMEN INDONE</v>
      </c>
      <c r="D114" s="15" t="str">
        <v>Group</v>
      </c>
      <c r="E114" s="15" t="str">
        <f>'PAYMENT by SAP'!D104</f>
        <v>1400000048</v>
      </c>
      <c r="F114" s="15" t="str">
        <f>'PAYMENT by SAP'!E104</f>
        <v>11121161</v>
      </c>
      <c r="G114" s="15" t="str">
        <f>'PAYMENT by SAP'!F104</f>
        <v>Tag Pem Air Gresik SISI Septe</v>
      </c>
      <c r="H114" s="47">
        <f t="shared" si="6"/>
        <v>45688</v>
      </c>
      <c r="I114" s="48">
        <f>'PAYMENT by SAP'!G104</f>
        <v>45688</v>
      </c>
      <c r="J114" s="48" t="str">
        <f t="shared" si="7"/>
        <v>Jan</v>
      </c>
      <c r="K114" s="48" t="str">
        <f t="shared" si="8"/>
        <v>2025</v>
      </c>
      <c r="L114" s="48">
        <f>'PAYMENT by SAP'!H104</f>
        <v>44129</v>
      </c>
      <c r="M114" s="49">
        <f t="shared" si="9"/>
        <v>1559</v>
      </c>
      <c r="N114" s="50" t="str">
        <f t="shared" si="10"/>
        <v>&gt;365</v>
      </c>
      <c r="O114" s="50" t="str">
        <f t="shared" si="11"/>
        <v>High Risk +</v>
      </c>
      <c r="P114" s="15" t="str">
        <f>'PAYMENT by SAP'!J104</f>
        <v>IDR</v>
      </c>
      <c r="Q114" s="15" t="str">
        <f>'PAYMENT by SAP'!K104</f>
        <v>1800001095</v>
      </c>
      <c r="R114" s="51">
        <f>'PAYMENT by SAP'!L104</f>
        <v>2118600</v>
      </c>
      <c r="S114" s="51" t="str">
        <f>'PAYMENT by SAP'!M104</f>
        <v>Tag Pem Air Gresik SISI September 2020</v>
      </c>
      <c r="T114" s="65">
        <f>'PAYMENT by SAP'!N104</f>
        <v>44099</v>
      </c>
      <c r="U114" s="66" t="str">
        <f>'PAYMENT by SAP'!O104</f>
        <v>1800001095</v>
      </c>
      <c r="V114" s="18" t="s">
        <v>4956</v>
      </c>
    </row>
    <row r="115" spans="2:22">
      <c r="B115" s="15">
        <f>'PAYMENT by SAP'!B105</f>
        <v>100011</v>
      </c>
      <c r="C115" s="15" t="str">
        <f>'PAYMENT by SAP'!C105</f>
        <v>UNITED TRACTORS SEMEN GRESIK</v>
      </c>
      <c r="D115" s="15" t="str">
        <v>Group</v>
      </c>
      <c r="E115" s="15" t="str">
        <f>'PAYMENT by SAP'!D105</f>
        <v>1400000064</v>
      </c>
      <c r="F115" s="15" t="str">
        <f>'PAYMENT by SAP'!E105</f>
        <v>11121161</v>
      </c>
      <c r="G115" s="15" t="str">
        <f>'PAYMENT by SAP'!F105</f>
        <v>Man. Fee Rapel A</v>
      </c>
      <c r="H115" s="47">
        <f t="shared" si="6"/>
        <v>45688</v>
      </c>
      <c r="I115" s="48">
        <f>'PAYMENT by SAP'!G105</f>
        <v>45688</v>
      </c>
      <c r="J115" s="48" t="str">
        <f t="shared" si="7"/>
        <v>Jan</v>
      </c>
      <c r="K115" s="48" t="str">
        <f t="shared" si="8"/>
        <v>2025</v>
      </c>
      <c r="L115" s="48">
        <f>'PAYMENT by SAP'!H105</f>
        <v>44925</v>
      </c>
      <c r="M115" s="49">
        <f t="shared" si="9"/>
        <v>763</v>
      </c>
      <c r="N115" s="50" t="str">
        <f t="shared" si="10"/>
        <v>&gt;365</v>
      </c>
      <c r="O115" s="50" t="str">
        <f t="shared" si="11"/>
        <v>High Risk +</v>
      </c>
      <c r="P115" s="15" t="str">
        <f>'PAYMENT by SAP'!J105</f>
        <v>IDR</v>
      </c>
      <c r="Q115" s="15" t="str">
        <f>'PAYMENT by SAP'!K105</f>
        <v>1800000761</v>
      </c>
      <c r="R115" s="51">
        <f>'PAYMENT by SAP'!L105</f>
        <v>3388517</v>
      </c>
      <c r="S115" s="51" t="str">
        <f>'PAYMENT by SAP'!M105</f>
        <v>UTSG - AHP - Man. Fee Rapel Apr-Jul 2022</v>
      </c>
      <c r="T115" s="65">
        <f>'PAYMENT by SAP'!N105</f>
        <v>44895</v>
      </c>
      <c r="U115" s="66" t="str">
        <f>'PAYMENT by SAP'!O105</f>
        <v>1800000761</v>
      </c>
      <c r="V115" s="18" t="s">
        <v>4955</v>
      </c>
    </row>
    <row r="116" spans="2:22">
      <c r="B116" s="15">
        <f>'PAYMENT by SAP'!B106</f>
        <v>100011</v>
      </c>
      <c r="C116" s="15" t="str">
        <f>'PAYMENT by SAP'!C106</f>
        <v>UNITED TRACTORS SEMEN GRESIK</v>
      </c>
      <c r="D116" s="15" t="str">
        <v>Group</v>
      </c>
      <c r="E116" s="15" t="str">
        <f>'PAYMENT by SAP'!D106</f>
        <v>1400000062</v>
      </c>
      <c r="F116" s="15" t="str">
        <f>'PAYMENT by SAP'!E106</f>
        <v>11121161</v>
      </c>
      <c r="G116" s="15" t="str">
        <f>'PAYMENT by SAP'!F106</f>
        <v>Pot. Kry penugasan Sep 2022</v>
      </c>
      <c r="H116" s="47">
        <f t="shared" si="6"/>
        <v>45688</v>
      </c>
      <c r="I116" s="48">
        <f>'PAYMENT by SAP'!G106</f>
        <v>45688</v>
      </c>
      <c r="J116" s="48" t="str">
        <f t="shared" si="7"/>
        <v>Jan</v>
      </c>
      <c r="K116" s="48" t="str">
        <f t="shared" si="8"/>
        <v>2025</v>
      </c>
      <c r="L116" s="48">
        <f>'PAYMENT by SAP'!H106</f>
        <v>44895</v>
      </c>
      <c r="M116" s="49">
        <f t="shared" si="9"/>
        <v>793</v>
      </c>
      <c r="N116" s="50" t="str">
        <f t="shared" si="10"/>
        <v>&gt;365</v>
      </c>
      <c r="O116" s="50" t="str">
        <f t="shared" si="11"/>
        <v>High Risk +</v>
      </c>
      <c r="P116" s="15" t="str">
        <f>'PAYMENT by SAP'!J106</f>
        <v>IDR</v>
      </c>
      <c r="Q116" s="15" t="str">
        <f>'PAYMENT by SAP'!K106</f>
        <v>1800000710</v>
      </c>
      <c r="R116" s="51">
        <f>'PAYMENT by SAP'!L106</f>
        <v>3538378</v>
      </c>
      <c r="S116" s="51" t="str">
        <f>'PAYMENT by SAP'!M106</f>
        <v>Pot. Kry penugasan Sep 2022</v>
      </c>
      <c r="T116" s="65">
        <f>'PAYMENT by SAP'!N106</f>
        <v>44865</v>
      </c>
      <c r="U116" s="66" t="str">
        <f>'PAYMENT by SAP'!O106</f>
        <v>1800000710</v>
      </c>
      <c r="V116" s="18" t="s">
        <v>4953</v>
      </c>
    </row>
    <row r="117" spans="2:22">
      <c r="B117" s="15">
        <f>'PAYMENT by SAP'!B107</f>
        <v>100672</v>
      </c>
      <c r="C117" s="15" t="str">
        <f>'PAYMENT by SAP'!C107</f>
        <v>PT. LEWIND</v>
      </c>
      <c r="D117" s="15" t="str">
        <v>External</v>
      </c>
      <c r="E117" s="15" t="str">
        <f>'PAYMENT by SAP'!D107</f>
        <v>1400013428</v>
      </c>
      <c r="F117" s="15" t="str">
        <f>'PAYMENT by SAP'!E107</f>
        <v>11121161</v>
      </c>
      <c r="G117" s="15" t="str">
        <f>'PAYMENT by SAP'!F107</f>
        <v>Biaya Pemusnahan Limbah FABA ex PT LE</v>
      </c>
      <c r="H117" s="47">
        <f t="shared" si="6"/>
        <v>45688</v>
      </c>
      <c r="I117" s="48">
        <f>'PAYMENT by SAP'!G107</f>
        <v>45688</v>
      </c>
      <c r="J117" s="48" t="str">
        <f t="shared" si="7"/>
        <v>Jan</v>
      </c>
      <c r="K117" s="48" t="str">
        <f t="shared" si="8"/>
        <v>2025</v>
      </c>
      <c r="L117" s="48">
        <f>'PAYMENT by SAP'!H107</f>
        <v>45660</v>
      </c>
      <c r="M117" s="49">
        <f t="shared" si="9"/>
        <v>28</v>
      </c>
      <c r="N117" s="50" t="str">
        <f t="shared" si="10"/>
        <v>0-30</v>
      </c>
      <c r="O117" s="50" t="str">
        <f t="shared" si="11"/>
        <v>No Risk</v>
      </c>
      <c r="P117" s="15" t="str">
        <f>'PAYMENT by SAP'!J107</f>
        <v>IDR</v>
      </c>
      <c r="Q117" s="15" t="str">
        <f>'PAYMENT by SAP'!K107</f>
        <v>1400008877</v>
      </c>
      <c r="R117" s="51">
        <f>'PAYMENT by SAP'!L107</f>
        <v>4000000</v>
      </c>
      <c r="S117" s="51" t="str">
        <f>'PAYMENT by SAP'!M107</f>
        <v>Kurang Bayar Biaya Pemusnahan Limbah FABA ex PT LE</v>
      </c>
      <c r="T117" s="65">
        <f>'PAYMENT by SAP'!N107</f>
        <v>45660</v>
      </c>
      <c r="U117" s="66" t="str">
        <f>'PAYMENT by SAP'!O107</f>
        <v>1800000265</v>
      </c>
      <c r="V117" t="s">
        <v>4950</v>
      </c>
    </row>
    <row r="118" spans="2:22">
      <c r="B118" s="15">
        <f>'PAYMENT by SAP'!B108</f>
        <v>100011</v>
      </c>
      <c r="C118" s="15" t="str">
        <f>'PAYMENT by SAP'!C108</f>
        <v>UNITED TRACTORS SEMEN GRESIK</v>
      </c>
      <c r="D118" s="15" t="str">
        <v>Group</v>
      </c>
      <c r="E118" s="15" t="str">
        <f>'PAYMENT by SAP'!D108</f>
        <v>1400000068</v>
      </c>
      <c r="F118" s="15" t="str">
        <f>'PAYMENT by SAP'!E108</f>
        <v>11121161</v>
      </c>
      <c r="G118" s="15" t="str">
        <f>'PAYMENT by SAP'!F108</f>
        <v>Pot. Gaji Kary. Penugasan SI</v>
      </c>
      <c r="H118" s="47">
        <f t="shared" si="6"/>
        <v>45688</v>
      </c>
      <c r="I118" s="48">
        <f>'PAYMENT by SAP'!G108</f>
        <v>45688</v>
      </c>
      <c r="J118" s="48" t="str">
        <f t="shared" si="7"/>
        <v>Jan</v>
      </c>
      <c r="K118" s="48" t="str">
        <f t="shared" si="8"/>
        <v>2025</v>
      </c>
      <c r="L118" s="48">
        <f>'PAYMENT by SAP'!H108</f>
        <v>45137</v>
      </c>
      <c r="M118" s="49">
        <f t="shared" si="9"/>
        <v>551</v>
      </c>
      <c r="N118" s="50" t="str">
        <f t="shared" si="10"/>
        <v>&gt;365</v>
      </c>
      <c r="O118" s="50" t="str">
        <f t="shared" si="11"/>
        <v>High Risk +</v>
      </c>
      <c r="P118" s="15" t="str">
        <f>'PAYMENT by SAP'!J108</f>
        <v>IDR</v>
      </c>
      <c r="Q118" s="15" t="str">
        <f>'PAYMENT by SAP'!K108</f>
        <v>1800000342</v>
      </c>
      <c r="R118" s="51">
        <f>'PAYMENT by SAP'!L108</f>
        <v>4670019</v>
      </c>
      <c r="S118" s="51" t="str">
        <f>'PAYMENT by SAP'!M108</f>
        <v>Pot. Gaji Kary. Penugasan SI - UTSG 05.2023</v>
      </c>
      <c r="T118" s="65">
        <f>'PAYMENT by SAP'!N108</f>
        <v>45107</v>
      </c>
      <c r="U118" s="66" t="str">
        <f>'PAYMENT by SAP'!O108</f>
        <v>1800000342</v>
      </c>
      <c r="V118" s="18" t="s">
        <v>4953</v>
      </c>
    </row>
    <row r="119" spans="2:22">
      <c r="B119" s="15">
        <f>'PAYMENT by SAP'!B109</f>
        <v>100011</v>
      </c>
      <c r="C119" s="15" t="str">
        <f>'PAYMENT by SAP'!C109</f>
        <v>UNITED TRACTORS SEMEN GRESIK</v>
      </c>
      <c r="D119" s="15" t="str">
        <v>Group</v>
      </c>
      <c r="E119" s="15" t="str">
        <f>'PAYMENT by SAP'!D109</f>
        <v>1400000061</v>
      </c>
      <c r="F119" s="15" t="str">
        <f>'PAYMENT by SAP'!E109</f>
        <v>11121161</v>
      </c>
      <c r="G119" s="15" t="str">
        <f>'PAYMENT by SAP'!F109</f>
        <v>Potongan Karyawan Penugasan J</v>
      </c>
      <c r="H119" s="47">
        <f t="shared" si="6"/>
        <v>45688</v>
      </c>
      <c r="I119" s="48">
        <f>'PAYMENT by SAP'!G109</f>
        <v>45688</v>
      </c>
      <c r="J119" s="48" t="str">
        <f t="shared" si="7"/>
        <v>Jan</v>
      </c>
      <c r="K119" s="48" t="str">
        <f t="shared" si="8"/>
        <v>2025</v>
      </c>
      <c r="L119" s="48">
        <f>'PAYMENT by SAP'!H109</f>
        <v>44834</v>
      </c>
      <c r="M119" s="49">
        <f t="shared" si="9"/>
        <v>854</v>
      </c>
      <c r="N119" s="50" t="str">
        <f t="shared" si="10"/>
        <v>&gt;365</v>
      </c>
      <c r="O119" s="50" t="str">
        <f t="shared" si="11"/>
        <v>High Risk +</v>
      </c>
      <c r="P119" s="15" t="str">
        <f>'PAYMENT by SAP'!J109</f>
        <v>IDR</v>
      </c>
      <c r="Q119" s="15" t="str">
        <f>'PAYMENT by SAP'!K109</f>
        <v>1800000559</v>
      </c>
      <c r="R119" s="51">
        <f>'PAYMENT by SAP'!L109</f>
        <v>6190360</v>
      </c>
      <c r="S119" s="51" t="str">
        <f>'PAYMENT by SAP'!M109</f>
        <v>Potongan Karyawan Penugasan Juli 2022</v>
      </c>
      <c r="T119" s="65">
        <f>'PAYMENT by SAP'!N109</f>
        <v>44804</v>
      </c>
      <c r="U119" s="66" t="str">
        <f>'PAYMENT by SAP'!O109</f>
        <v>1800000559</v>
      </c>
      <c r="V119" s="18" t="s">
        <v>4953</v>
      </c>
    </row>
    <row r="120" spans="2:22">
      <c r="B120" s="15">
        <f>'PAYMENT by SAP'!B110</f>
        <v>100590</v>
      </c>
      <c r="C120" s="15" t="str">
        <f>'PAYMENT by SAP'!C110</f>
        <v>PT. SEMEN INDONESIA INTERNATIONAL</v>
      </c>
      <c r="D120" s="15" t="str">
        <v>Group</v>
      </c>
      <c r="E120" s="15" t="str">
        <f>'PAYMENT by SAP'!D110</f>
        <v>1400000022</v>
      </c>
      <c r="F120" s="15" t="str">
        <f>'PAYMENT by SAP'!E110</f>
        <v>11125421</v>
      </c>
      <c r="G120" s="15" t="str">
        <f>'PAYMENT by SAP'!F110</f>
        <v>PAID BY CMS BANK SYARIAH INDONESIA KC SURABAYA BAS</v>
      </c>
      <c r="H120" s="47">
        <f t="shared" si="6"/>
        <v>45688</v>
      </c>
      <c r="I120" s="48">
        <f>'PAYMENT by SAP'!G110</f>
        <v>45688</v>
      </c>
      <c r="J120" s="48" t="str">
        <f t="shared" si="7"/>
        <v>Jan</v>
      </c>
      <c r="K120" s="48" t="str">
        <f t="shared" si="8"/>
        <v>2025</v>
      </c>
      <c r="L120" s="48">
        <f>'PAYMENT by SAP'!H110</f>
        <v>45626</v>
      </c>
      <c r="M120" s="49">
        <f t="shared" si="9"/>
        <v>62</v>
      </c>
      <c r="N120" s="50" t="str">
        <f t="shared" si="10"/>
        <v>60-90</v>
      </c>
      <c r="O120" s="50" t="str">
        <f t="shared" si="11"/>
        <v>Warning</v>
      </c>
      <c r="P120" s="15" t="str">
        <f>'PAYMENT by SAP'!J110</f>
        <v>IDR</v>
      </c>
      <c r="Q120" s="15" t="str">
        <f>'PAYMENT by SAP'!K110</f>
        <v>1800000450</v>
      </c>
      <c r="R120" s="51">
        <f>'PAYMENT by SAP'!L110</f>
        <v>6415741</v>
      </c>
      <c r="S120" s="51" t="str">
        <f>'PAYMENT by SAP'!M110</f>
        <v xml:space="preserve"> Pot. Gaji Kary. Penugasan SI - SII 09.2024</v>
      </c>
      <c r="T120" s="65">
        <f>'PAYMENT by SAP'!N110</f>
        <v>45596</v>
      </c>
      <c r="U120" s="66" t="str">
        <f>'PAYMENT by SAP'!O110</f>
        <v>1800000450</v>
      </c>
      <c r="V120" s="18" t="s">
        <v>4953</v>
      </c>
    </row>
    <row r="121" spans="2:22">
      <c r="B121" s="15">
        <f>'PAYMENT by SAP'!B111</f>
        <v>101887</v>
      </c>
      <c r="C121" s="15" t="str">
        <f>'PAYMENT by SAP'!C111</f>
        <v>PT BINAMULIA BHAKTIPERSADA</v>
      </c>
      <c r="D121" s="15" t="str">
        <v>External</v>
      </c>
      <c r="E121" s="15" t="str">
        <f>'PAYMENT by SAP'!D111</f>
        <v>1400000019</v>
      </c>
      <c r="F121" s="15" t="str">
        <f>'PAYMENT by SAP'!E111</f>
        <v>11121161</v>
      </c>
      <c r="G121" s="15" t="str">
        <f>'PAYMENT by SAP'!F111</f>
        <v>Tagihan Pengembalian Ongkos Angkut - PT Binamulia</v>
      </c>
      <c r="H121" s="47">
        <f t="shared" si="6"/>
        <v>45688</v>
      </c>
      <c r="I121" s="48">
        <f>'PAYMENT by SAP'!G111</f>
        <v>45688</v>
      </c>
      <c r="J121" s="48" t="str">
        <f t="shared" si="7"/>
        <v>Jan</v>
      </c>
      <c r="K121" s="48" t="str">
        <f t="shared" si="8"/>
        <v>2025</v>
      </c>
      <c r="L121" s="48">
        <f>'PAYMENT by SAP'!H111</f>
        <v>45702</v>
      </c>
      <c r="M121" s="49">
        <f t="shared" si="9"/>
        <v>-14</v>
      </c>
      <c r="N121" s="50" t="str">
        <f t="shared" si="10"/>
        <v>Current</v>
      </c>
      <c r="O121" s="50" t="str">
        <f t="shared" si="11"/>
        <v>No Risk</v>
      </c>
      <c r="P121" s="15" t="str">
        <f>'PAYMENT by SAP'!J111</f>
        <v>IDR</v>
      </c>
      <c r="Q121" s="15" t="str">
        <f>'PAYMENT by SAP'!K111</f>
        <v>1800000018</v>
      </c>
      <c r="R121" s="51">
        <f>'PAYMENT by SAP'!L111</f>
        <v>7713648</v>
      </c>
      <c r="S121" s="51" t="str">
        <f>'PAYMENT by SAP'!M111</f>
        <v>Tagihan Pengembalian Ongkos Angkut - PT Binamulia</v>
      </c>
      <c r="T121" s="65">
        <f>'PAYMENT by SAP'!N111</f>
        <v>45672</v>
      </c>
      <c r="U121" s="66" t="str">
        <f>'PAYMENT by SAP'!O111</f>
        <v>1800000018</v>
      </c>
      <c r="V121" s="18" t="s">
        <v>4954</v>
      </c>
    </row>
    <row r="122" spans="2:22">
      <c r="B122" s="15">
        <f>'PAYMENT by SAP'!B112</f>
        <v>101398</v>
      </c>
      <c r="C122" s="15" t="str">
        <f>'PAYMENT by SAP'!C112</f>
        <v>PT SOLUSI BANGUN INDONESIA</v>
      </c>
      <c r="D122" s="15" t="str">
        <v>Group</v>
      </c>
      <c r="E122" s="15" t="str">
        <f>'PAYMENT by SAP'!D112</f>
        <v>1400000029</v>
      </c>
      <c r="F122" s="15" t="str">
        <f>'PAYMENT by SAP'!E112</f>
        <v>11121161</v>
      </c>
      <c r="G122" s="15" t="str">
        <f>'PAYMENT by SAP'!F112</f>
        <v xml:space="preserve"> Pot. Gaji Kary. Penugasan SI - SBI 12.2023</v>
      </c>
      <c r="H122" s="47">
        <f t="shared" si="6"/>
        <v>45688</v>
      </c>
      <c r="I122" s="48">
        <f>'PAYMENT by SAP'!G112</f>
        <v>45688</v>
      </c>
      <c r="J122" s="48" t="str">
        <f t="shared" si="7"/>
        <v>Jan</v>
      </c>
      <c r="K122" s="48" t="str">
        <f t="shared" si="8"/>
        <v>2025</v>
      </c>
      <c r="L122" s="48">
        <f>'PAYMENT by SAP'!H112</f>
        <v>45352</v>
      </c>
      <c r="M122" s="49">
        <f t="shared" si="9"/>
        <v>336</v>
      </c>
      <c r="N122" s="50" t="str">
        <f t="shared" si="10"/>
        <v>120-365</v>
      </c>
      <c r="O122" s="50" t="str">
        <f t="shared" si="11"/>
        <v>High Risk</v>
      </c>
      <c r="P122" s="15" t="str">
        <f>'PAYMENT by SAP'!J112</f>
        <v>IDR</v>
      </c>
      <c r="Q122" s="15" t="str">
        <f>'PAYMENT by SAP'!K112</f>
        <v>1800000017</v>
      </c>
      <c r="R122" s="51">
        <f>'PAYMENT by SAP'!L112</f>
        <v>7874384</v>
      </c>
      <c r="S122" s="51" t="str">
        <f>'PAYMENT by SAP'!M112</f>
        <v xml:space="preserve"> Pot. Gaji Kary. Penugasan SI - SBI 12.2023</v>
      </c>
      <c r="T122" s="65">
        <f>'PAYMENT by SAP'!N112</f>
        <v>45322</v>
      </c>
      <c r="U122" s="66" t="str">
        <f>'PAYMENT by SAP'!O112</f>
        <v>1800000017</v>
      </c>
      <c r="V122" s="18" t="s">
        <v>4953</v>
      </c>
    </row>
    <row r="123" spans="2:22">
      <c r="B123" s="15">
        <f>'PAYMENT by SAP'!B113</f>
        <v>100011</v>
      </c>
      <c r="C123" s="15" t="str">
        <f>'PAYMENT by SAP'!C113</f>
        <v>UNITED TRACTORS SEMEN GRESIK</v>
      </c>
      <c r="D123" s="15" t="str">
        <v>Group</v>
      </c>
      <c r="E123" s="15" t="str">
        <f>'PAYMENT by SAP'!D113</f>
        <v>1400000070</v>
      </c>
      <c r="F123" s="15" t="str">
        <f>'PAYMENT by SAP'!E113</f>
        <v>11121161</v>
      </c>
      <c r="G123" s="15" t="str">
        <f>'PAYMENT by SAP'!F113</f>
        <v>Pot. Gaji Kary. Penugasan SI</v>
      </c>
      <c r="H123" s="47">
        <f t="shared" si="6"/>
        <v>45688</v>
      </c>
      <c r="I123" s="48">
        <f>'PAYMENT by SAP'!G113</f>
        <v>45688</v>
      </c>
      <c r="J123" s="48" t="str">
        <f t="shared" si="7"/>
        <v>Jan</v>
      </c>
      <c r="K123" s="48" t="str">
        <f t="shared" si="8"/>
        <v>2025</v>
      </c>
      <c r="L123" s="48">
        <f>'PAYMENT by SAP'!H113</f>
        <v>45199</v>
      </c>
      <c r="M123" s="49">
        <f t="shared" si="9"/>
        <v>489</v>
      </c>
      <c r="N123" s="50" t="str">
        <f t="shared" si="10"/>
        <v>&gt;365</v>
      </c>
      <c r="O123" s="50" t="str">
        <f t="shared" si="11"/>
        <v>High Risk +</v>
      </c>
      <c r="P123" s="15" t="str">
        <f>'PAYMENT by SAP'!J113</f>
        <v>IDR</v>
      </c>
      <c r="Q123" s="15" t="str">
        <f>'PAYMENT by SAP'!K113</f>
        <v>1800000451</v>
      </c>
      <c r="R123" s="51">
        <f>'PAYMENT by SAP'!L113</f>
        <v>7936582</v>
      </c>
      <c r="S123" s="51" t="str">
        <f>'PAYMENT by SAP'!M113</f>
        <v>Pot. Gaji Kary. Penugasan SI - UTSG 07.2023</v>
      </c>
      <c r="T123" s="65">
        <f>'PAYMENT by SAP'!N113</f>
        <v>45169</v>
      </c>
      <c r="U123" s="66" t="str">
        <f>'PAYMENT by SAP'!O113</f>
        <v>1800000451</v>
      </c>
      <c r="V123" s="18" t="s">
        <v>4953</v>
      </c>
    </row>
    <row r="124" spans="2:22">
      <c r="B124" s="15">
        <f>'PAYMENT by SAP'!B114</f>
        <v>100011</v>
      </c>
      <c r="C124" s="15" t="str">
        <f>'PAYMENT by SAP'!C114</f>
        <v>UNITED TRACTORS SEMEN GRESIK</v>
      </c>
      <c r="D124" s="15" t="str">
        <v>Group</v>
      </c>
      <c r="E124" s="15" t="str">
        <f>'PAYMENT by SAP'!D114</f>
        <v>1400000072</v>
      </c>
      <c r="F124" s="15" t="str">
        <f>'PAYMENT by SAP'!E114</f>
        <v>11121161</v>
      </c>
      <c r="G124" s="15" t="str">
        <f>'PAYMENT by SAP'!F114</f>
        <v>Pot. Gaji Kary. Penugasan SI</v>
      </c>
      <c r="H124" s="47">
        <f t="shared" si="6"/>
        <v>45688</v>
      </c>
      <c r="I124" s="48">
        <f>'PAYMENT by SAP'!G114</f>
        <v>45688</v>
      </c>
      <c r="J124" s="48" t="str">
        <f t="shared" si="7"/>
        <v>Jan</v>
      </c>
      <c r="K124" s="48" t="str">
        <f t="shared" si="8"/>
        <v>2025</v>
      </c>
      <c r="L124" s="48">
        <f>'PAYMENT by SAP'!H114</f>
        <v>45229</v>
      </c>
      <c r="M124" s="49">
        <f t="shared" si="9"/>
        <v>459</v>
      </c>
      <c r="N124" s="50" t="str">
        <f t="shared" si="10"/>
        <v>&gt;365</v>
      </c>
      <c r="O124" s="50" t="str">
        <f t="shared" si="11"/>
        <v>High Risk +</v>
      </c>
      <c r="P124" s="15" t="str">
        <f>'PAYMENT by SAP'!J114</f>
        <v>IDR</v>
      </c>
      <c r="Q124" s="15" t="str">
        <f>'PAYMENT by SAP'!K114</f>
        <v>1800000508</v>
      </c>
      <c r="R124" s="51">
        <f>'PAYMENT by SAP'!L114</f>
        <v>7983832</v>
      </c>
      <c r="S124" s="51" t="str">
        <f>'PAYMENT by SAP'!M114</f>
        <v>Pot. Gaji Kary. Penugasan SI - UTSG 08.2023</v>
      </c>
      <c r="T124" s="65">
        <f>'PAYMENT by SAP'!N114</f>
        <v>45199</v>
      </c>
      <c r="U124" s="66" t="str">
        <f>'PAYMENT by SAP'!O114</f>
        <v>1800000508</v>
      </c>
      <c r="V124" s="18" t="s">
        <v>4953</v>
      </c>
    </row>
    <row r="125" spans="2:22">
      <c r="B125" s="15">
        <f>'PAYMENT by SAP'!B115</f>
        <v>100011</v>
      </c>
      <c r="C125" s="15" t="str">
        <f>'PAYMENT by SAP'!C115</f>
        <v>UNITED TRACTORS SEMEN GRESIK</v>
      </c>
      <c r="D125" s="15" t="str">
        <v>Group</v>
      </c>
      <c r="E125" s="15" t="str">
        <f>'PAYMENT by SAP'!D115</f>
        <v>1400000073</v>
      </c>
      <c r="F125" s="15" t="str">
        <f>'PAYMENT by SAP'!E115</f>
        <v>11121161</v>
      </c>
      <c r="G125" s="15" t="str">
        <f>'PAYMENT by SAP'!F115</f>
        <v>Pot. Gaji Kary. Penugasan SI</v>
      </c>
      <c r="H125" s="47">
        <f t="shared" ref="H125:H188" si="12">I125</f>
        <v>45688</v>
      </c>
      <c r="I125" s="48">
        <f>'PAYMENT by SAP'!G115</f>
        <v>45688</v>
      </c>
      <c r="J125" s="48" t="str">
        <f t="shared" ref="J125:J188" si="13">TEXT(I125,"MMM")</f>
        <v>Jan</v>
      </c>
      <c r="K125" s="48" t="str">
        <f t="shared" ref="K125:K188" si="14">TEXT(I125,"yyy")</f>
        <v>2025</v>
      </c>
      <c r="L125" s="48">
        <f>'PAYMENT by SAP'!H115</f>
        <v>45260</v>
      </c>
      <c r="M125" s="49">
        <f t="shared" ref="M125:M188" si="15">I125-L125</f>
        <v>428</v>
      </c>
      <c r="N125" s="50" t="str">
        <f t="shared" ref="N125:N188" si="16">IF(M125&lt;$C$9,$D$9,IF(M125&lt;$C$8,$D$8,IF(M125&lt;$C$7,$D$7,IF(M125&lt;$C$6,$D$6,IF(M125&lt;$C$5,$D$5,IF(M125&lt;$C$4,$D$4,IF(M125&lt;$C$3,$D$3)))))))</f>
        <v>&gt;365</v>
      </c>
      <c r="O125" s="50" t="str">
        <f t="shared" ref="O125:O188" si="17">IF(N125=$D$3,$E$3,IF(N125=$D$4,$E$4,IF(N125=$D$5,$E$5,IF(N125=$D$6,$E$6,IF(N125=$D$7,$E$7,IF(N125=$D$8,$E$8,IF(N125=$D$9,$E$9)))))))</f>
        <v>High Risk +</v>
      </c>
      <c r="P125" s="15" t="str">
        <f>'PAYMENT by SAP'!J115</f>
        <v>IDR</v>
      </c>
      <c r="Q125" s="15" t="str">
        <f>'PAYMENT by SAP'!K115</f>
        <v>1800000575</v>
      </c>
      <c r="R125" s="51">
        <f>'PAYMENT by SAP'!L115</f>
        <v>8015332</v>
      </c>
      <c r="S125" s="51" t="str">
        <f>'PAYMENT by SAP'!M115</f>
        <v>Pot. Gaji Kary. Penugasan SI - UTSG 09.2023</v>
      </c>
      <c r="T125" s="65">
        <f>'PAYMENT by SAP'!N115</f>
        <v>45230</v>
      </c>
      <c r="U125" s="66" t="str">
        <f>'PAYMENT by SAP'!O115</f>
        <v>1800000575</v>
      </c>
      <c r="V125" s="18" t="s">
        <v>4953</v>
      </c>
    </row>
    <row r="126" spans="2:22">
      <c r="B126" s="15">
        <f>'PAYMENT by SAP'!B116</f>
        <v>100011</v>
      </c>
      <c r="C126" s="15" t="str">
        <f>'PAYMENT by SAP'!C116</f>
        <v>UNITED TRACTORS SEMEN GRESIK</v>
      </c>
      <c r="D126" s="15" t="str">
        <v>Group</v>
      </c>
      <c r="E126" s="15" t="str">
        <f>'PAYMENT by SAP'!D116</f>
        <v>1400000066</v>
      </c>
      <c r="F126" s="15" t="str">
        <f>'PAYMENT by SAP'!E116</f>
        <v>11121161</v>
      </c>
      <c r="G126" s="15" t="str">
        <f>'PAYMENT by SAP'!F116</f>
        <v xml:space="preserve"> Potongan Gaji Karyawan Penuga</v>
      </c>
      <c r="H126" s="47">
        <f t="shared" si="12"/>
        <v>45688</v>
      </c>
      <c r="I126" s="48">
        <f>'PAYMENT by SAP'!G116</f>
        <v>45688</v>
      </c>
      <c r="J126" s="48" t="str">
        <f t="shared" si="13"/>
        <v>Jan</v>
      </c>
      <c r="K126" s="48" t="str">
        <f t="shared" si="14"/>
        <v>2025</v>
      </c>
      <c r="L126" s="48">
        <f>'PAYMENT by SAP'!H116</f>
        <v>45076</v>
      </c>
      <c r="M126" s="49">
        <f t="shared" si="15"/>
        <v>612</v>
      </c>
      <c r="N126" s="50" t="str">
        <f t="shared" si="16"/>
        <v>&gt;365</v>
      </c>
      <c r="O126" s="50" t="str">
        <f t="shared" si="17"/>
        <v>High Risk +</v>
      </c>
      <c r="P126" s="15" t="str">
        <f>'PAYMENT by SAP'!J116</f>
        <v>IDR</v>
      </c>
      <c r="Q126" s="15" t="str">
        <f>'PAYMENT by SAP'!K116</f>
        <v>1800000221</v>
      </c>
      <c r="R126" s="51">
        <f>'PAYMENT by SAP'!L116</f>
        <v>8133242</v>
      </c>
      <c r="S126" s="51" t="str">
        <f>'PAYMENT by SAP'!M116</f>
        <v>Potongan Gaji Karyawan Penugasan 02.2023 - 03.2023</v>
      </c>
      <c r="T126" s="65">
        <f>'PAYMENT by SAP'!N116</f>
        <v>45046</v>
      </c>
      <c r="U126" s="66" t="str">
        <f>'PAYMENT by SAP'!O116</f>
        <v>1800000221</v>
      </c>
      <c r="V126" s="18" t="s">
        <v>4953</v>
      </c>
    </row>
    <row r="127" spans="2:22">
      <c r="B127" s="15">
        <f>'PAYMENT by SAP'!B117</f>
        <v>100011</v>
      </c>
      <c r="C127" s="15" t="str">
        <f>'PAYMENT by SAP'!C117</f>
        <v>UNITED TRACTORS SEMEN GRESIK</v>
      </c>
      <c r="D127" s="15" t="str">
        <v>Group</v>
      </c>
      <c r="E127" s="15" t="str">
        <f>'PAYMENT by SAP'!D117</f>
        <v>1400000065</v>
      </c>
      <c r="F127" s="15" t="str">
        <f>'PAYMENT by SAP'!E117</f>
        <v>11121161</v>
      </c>
      <c r="G127" s="15" t="str">
        <f>'PAYMENT by SAP'!F117</f>
        <v>Pot. Kry. Penugasan SI - UTSG</v>
      </c>
      <c r="H127" s="47">
        <f t="shared" si="12"/>
        <v>45688</v>
      </c>
      <c r="I127" s="48">
        <f>'PAYMENT by SAP'!G117</f>
        <v>45688</v>
      </c>
      <c r="J127" s="48" t="str">
        <f t="shared" si="13"/>
        <v>Jan</v>
      </c>
      <c r="K127" s="48" t="str">
        <f t="shared" si="14"/>
        <v>2025</v>
      </c>
      <c r="L127" s="48">
        <f>'PAYMENT by SAP'!H117</f>
        <v>45015</v>
      </c>
      <c r="M127" s="49">
        <f t="shared" si="15"/>
        <v>673</v>
      </c>
      <c r="N127" s="50" t="str">
        <f t="shared" si="16"/>
        <v>&gt;365</v>
      </c>
      <c r="O127" s="50" t="str">
        <f t="shared" si="17"/>
        <v>High Risk +</v>
      </c>
      <c r="P127" s="15" t="str">
        <f>'PAYMENT by SAP'!J117</f>
        <v>IDR</v>
      </c>
      <c r="Q127" s="15" t="str">
        <f>'PAYMENT by SAP'!K117</f>
        <v>1800000087</v>
      </c>
      <c r="R127" s="51">
        <f>'PAYMENT by SAP'!L117</f>
        <v>8187160</v>
      </c>
      <c r="S127" s="51" t="str">
        <f>'PAYMENT by SAP'!M117</f>
        <v>Pot. Kry. Penugasan SI - UTSG 12.2022 - 01.2023</v>
      </c>
      <c r="T127" s="65">
        <f>'PAYMENT by SAP'!N117</f>
        <v>44985</v>
      </c>
      <c r="U127" s="66" t="str">
        <f>'PAYMENT by SAP'!O117</f>
        <v>1800000087</v>
      </c>
      <c r="V127" s="18" t="s">
        <v>4953</v>
      </c>
    </row>
    <row r="128" spans="2:22">
      <c r="B128" s="15">
        <f>'PAYMENT by SAP'!B118</f>
        <v>100144</v>
      </c>
      <c r="C128" s="15" t="str">
        <f>'PAYMENT by SAP'!C118</f>
        <v>PT SINERGI INFORMATIKA SEMEN INDONE</v>
      </c>
      <c r="D128" s="15" t="str">
        <v>Group</v>
      </c>
      <c r="E128" s="15" t="str">
        <f>'PAYMENT by SAP'!D118</f>
        <v>1400000049</v>
      </c>
      <c r="F128" s="15" t="str">
        <f>'PAYMENT by SAP'!E118</f>
        <v>11121161</v>
      </c>
      <c r="G128" s="15" t="str">
        <f>'PAYMENT by SAP'!F118</f>
        <v xml:space="preserve"> Pot. Gaji Kary. Penugasan SI</v>
      </c>
      <c r="H128" s="47">
        <f t="shared" si="12"/>
        <v>45688</v>
      </c>
      <c r="I128" s="48">
        <f>'PAYMENT by SAP'!G118</f>
        <v>45688</v>
      </c>
      <c r="J128" s="48" t="str">
        <f t="shared" si="13"/>
        <v>Jan</v>
      </c>
      <c r="K128" s="48" t="str">
        <f t="shared" si="14"/>
        <v>2025</v>
      </c>
      <c r="L128" s="48">
        <f>'PAYMENT by SAP'!H118</f>
        <v>45260</v>
      </c>
      <c r="M128" s="49">
        <f t="shared" si="15"/>
        <v>428</v>
      </c>
      <c r="N128" s="50" t="str">
        <f t="shared" si="16"/>
        <v>&gt;365</v>
      </c>
      <c r="O128" s="50" t="str">
        <f t="shared" si="17"/>
        <v>High Risk +</v>
      </c>
      <c r="P128" s="15" t="str">
        <f>'PAYMENT by SAP'!J118</f>
        <v>IDR</v>
      </c>
      <c r="Q128" s="15" t="str">
        <f>'PAYMENT by SAP'!K118</f>
        <v>1800000572</v>
      </c>
      <c r="R128" s="51">
        <f>'PAYMENT by SAP'!L118</f>
        <v>8637577</v>
      </c>
      <c r="S128" s="51" t="str">
        <f>'PAYMENT by SAP'!M118</f>
        <v xml:space="preserve"> Pot. Gaji Kary. Penugasan SI - SISI 09.2023</v>
      </c>
      <c r="T128" s="65">
        <f>'PAYMENT by SAP'!N118</f>
        <v>45230</v>
      </c>
      <c r="U128" s="66" t="str">
        <f>'PAYMENT by SAP'!O118</f>
        <v>1800000572</v>
      </c>
      <c r="V128" s="18" t="s">
        <v>4953</v>
      </c>
    </row>
    <row r="129" spans="2:22">
      <c r="B129" s="15">
        <f>'PAYMENT by SAP'!B119</f>
        <v>100144</v>
      </c>
      <c r="C129" s="15" t="str">
        <f>'PAYMENT by SAP'!C119</f>
        <v>PT SINERGI INFORMATIKA SEMEN INDONE</v>
      </c>
      <c r="D129" s="15" t="str">
        <v>Group</v>
      </c>
      <c r="E129" s="15" t="str">
        <f>'PAYMENT by SAP'!D119</f>
        <v>1400000050</v>
      </c>
      <c r="F129" s="15" t="str">
        <f>'PAYMENT by SAP'!E119</f>
        <v>11121161</v>
      </c>
      <c r="G129" s="15" t="str">
        <f>'PAYMENT by SAP'!F119</f>
        <v xml:space="preserve"> Pot. Gaji Kary. Penugasan SI</v>
      </c>
      <c r="H129" s="47">
        <f t="shared" si="12"/>
        <v>45688</v>
      </c>
      <c r="I129" s="48">
        <f>'PAYMENT by SAP'!G119</f>
        <v>45688</v>
      </c>
      <c r="J129" s="48" t="str">
        <f t="shared" si="13"/>
        <v>Jan</v>
      </c>
      <c r="K129" s="48" t="str">
        <f t="shared" si="14"/>
        <v>2025</v>
      </c>
      <c r="L129" s="48">
        <f>'PAYMENT by SAP'!H119</f>
        <v>45534</v>
      </c>
      <c r="M129" s="49">
        <f t="shared" si="15"/>
        <v>154</v>
      </c>
      <c r="N129" s="50" t="str">
        <f t="shared" si="16"/>
        <v>120-365</v>
      </c>
      <c r="O129" s="50" t="str">
        <f t="shared" si="17"/>
        <v>High Risk</v>
      </c>
      <c r="P129" s="15" t="str">
        <f>'PAYMENT by SAP'!J119</f>
        <v>IDR</v>
      </c>
      <c r="Q129" s="15" t="str">
        <f>'PAYMENT by SAP'!K119</f>
        <v>1800000295</v>
      </c>
      <c r="R129" s="51">
        <f>'PAYMENT by SAP'!L119</f>
        <v>9660888</v>
      </c>
      <c r="S129" s="51" t="str">
        <f>'PAYMENT by SAP'!M119</f>
        <v xml:space="preserve"> Pot. Gaji Kary. Penugasan SI - SISI 06.2024</v>
      </c>
      <c r="T129" s="65">
        <f>'PAYMENT by SAP'!N119</f>
        <v>45504</v>
      </c>
      <c r="U129" s="66" t="str">
        <f>'PAYMENT by SAP'!O119</f>
        <v>1800000295</v>
      </c>
      <c r="V129" s="18" t="s">
        <v>4953</v>
      </c>
    </row>
    <row r="130" spans="2:22">
      <c r="B130" s="15">
        <f>'PAYMENT by SAP'!B120</f>
        <v>100733</v>
      </c>
      <c r="C130" s="15" t="str">
        <f>'PAYMENT by SAP'!C120</f>
        <v>PT. JAYA SAKTI LINGKUNGAN HIDUP</v>
      </c>
      <c r="D130" s="15" t="str">
        <v>External</v>
      </c>
      <c r="E130" s="15" t="str">
        <f>'PAYMENT by SAP'!D120</f>
        <v>1400013430</v>
      </c>
      <c r="F130" s="15" t="str">
        <f>'PAYMENT by SAP'!E120</f>
        <v>11123101</v>
      </c>
      <c r="G130" s="15" t="str">
        <f>'PAYMENT by SAP'!F120</f>
        <v>PT. JAYA SAKTI LINGKUNGA</v>
      </c>
      <c r="H130" s="47">
        <f t="shared" si="12"/>
        <v>45688</v>
      </c>
      <c r="I130" s="48">
        <f>'PAYMENT by SAP'!G120</f>
        <v>45688</v>
      </c>
      <c r="J130" s="48" t="str">
        <f t="shared" si="13"/>
        <v>Jan</v>
      </c>
      <c r="K130" s="48" t="str">
        <f t="shared" si="14"/>
        <v>2025</v>
      </c>
      <c r="L130" s="48">
        <f>'PAYMENT by SAP'!H120</f>
        <v>45687</v>
      </c>
      <c r="M130" s="49">
        <f t="shared" si="15"/>
        <v>1</v>
      </c>
      <c r="N130" s="50" t="str">
        <f t="shared" si="16"/>
        <v>0-30</v>
      </c>
      <c r="O130" s="50" t="str">
        <f t="shared" si="17"/>
        <v>No Risk</v>
      </c>
      <c r="P130" s="15" t="str">
        <f>'PAYMENT by SAP'!J120</f>
        <v>IDR</v>
      </c>
      <c r="Q130" s="15" t="str">
        <f>'PAYMENT by SAP'!K120</f>
        <v>1800000815</v>
      </c>
      <c r="R130" s="51">
        <f>'PAYMENT by SAP'!L120</f>
        <v>10033450</v>
      </c>
      <c r="S130" s="51" t="str">
        <f>'PAYMENT by SAP'!M120</f>
        <v>Biaya Pemusnahan Limbah Carbon Active ex PT JSLH</v>
      </c>
      <c r="T130" s="65">
        <f>'PAYMENT by SAP'!N120</f>
        <v>45657</v>
      </c>
      <c r="U130" s="66" t="str">
        <f>'PAYMENT by SAP'!O120</f>
        <v>1800000815</v>
      </c>
      <c r="V130" t="s">
        <v>4950</v>
      </c>
    </row>
    <row r="131" spans="2:22">
      <c r="B131" s="15">
        <f>'PAYMENT by SAP'!B121</f>
        <v>101697</v>
      </c>
      <c r="C131" s="15" t="str">
        <f>'PAYMENT by SAP'!C121</f>
        <v>PT JAYA JAGAT RAYA</v>
      </c>
      <c r="D131" s="15" t="str">
        <v>External</v>
      </c>
      <c r="E131" s="15" t="str">
        <f>'PAYMENT by SAP'!D121</f>
        <v>1400013284</v>
      </c>
      <c r="F131" s="15" t="str">
        <f>'PAYMENT by SAP'!E121</f>
        <v>11121161</v>
      </c>
      <c r="G131" s="15" t="str">
        <f>'PAYMENT by SAP'!F121</f>
        <v>Biaya Pemusnahan Limbah SBE ex PT JJR</v>
      </c>
      <c r="H131" s="47">
        <f t="shared" si="12"/>
        <v>45688</v>
      </c>
      <c r="I131" s="48">
        <f>'PAYMENT by SAP'!G121</f>
        <v>45688</v>
      </c>
      <c r="J131" s="48" t="str">
        <f t="shared" si="13"/>
        <v>Jan</v>
      </c>
      <c r="K131" s="48" t="str">
        <f t="shared" si="14"/>
        <v>2025</v>
      </c>
      <c r="L131" s="48">
        <f>'PAYMENT by SAP'!H121</f>
        <v>45656</v>
      </c>
      <c r="M131" s="49">
        <f t="shared" si="15"/>
        <v>32</v>
      </c>
      <c r="N131" s="50" t="str">
        <f t="shared" si="16"/>
        <v>30-60</v>
      </c>
      <c r="O131" s="50" t="str">
        <f t="shared" si="17"/>
        <v>Low Risk</v>
      </c>
      <c r="P131" s="15" t="str">
        <f>'PAYMENT by SAP'!J121</f>
        <v>IDR</v>
      </c>
      <c r="Q131" s="15" t="str">
        <f>'PAYMENT by SAP'!K121</f>
        <v>1800000731</v>
      </c>
      <c r="R131" s="51">
        <f>'PAYMENT by SAP'!L121</f>
        <v>11238750</v>
      </c>
      <c r="S131" s="51" t="str">
        <f>'PAYMENT by SAP'!M121</f>
        <v>Biaya Pemusnahan Limbah SBE ex PT JJR</v>
      </c>
      <c r="T131" s="65">
        <f>'PAYMENT by SAP'!N121</f>
        <v>45626</v>
      </c>
      <c r="U131" s="66" t="str">
        <f>'PAYMENT by SAP'!O121</f>
        <v>1800000731</v>
      </c>
      <c r="V131" t="s">
        <v>4950</v>
      </c>
    </row>
    <row r="132" spans="2:22">
      <c r="B132" s="15">
        <f>'PAYMENT by SAP'!B122</f>
        <v>100733</v>
      </c>
      <c r="C132" s="15" t="str">
        <f>'PAYMENT by SAP'!C122</f>
        <v>PT. JAYA SAKTI LINGKUNGAN HIDUP</v>
      </c>
      <c r="D132" s="15" t="str">
        <v>External</v>
      </c>
      <c r="E132" s="15" t="str">
        <f>'PAYMENT by SAP'!D122</f>
        <v>1400013431</v>
      </c>
      <c r="F132" s="15" t="str">
        <f>'PAYMENT by SAP'!E122</f>
        <v>11123101</v>
      </c>
      <c r="G132" s="15" t="str">
        <f>'PAYMENT by SAP'!F122</f>
        <v>PT. JAYA SAKTI LINGKUNGA</v>
      </c>
      <c r="H132" s="47">
        <f t="shared" si="12"/>
        <v>45688</v>
      </c>
      <c r="I132" s="48">
        <f>'PAYMENT by SAP'!G122</f>
        <v>45688</v>
      </c>
      <c r="J132" s="48" t="str">
        <f t="shared" si="13"/>
        <v>Jan</v>
      </c>
      <c r="K132" s="48" t="str">
        <f t="shared" si="14"/>
        <v>2025</v>
      </c>
      <c r="L132" s="48">
        <f>'PAYMENT by SAP'!H122</f>
        <v>45687</v>
      </c>
      <c r="M132" s="49">
        <f t="shared" si="15"/>
        <v>1</v>
      </c>
      <c r="N132" s="50" t="str">
        <f t="shared" si="16"/>
        <v>0-30</v>
      </c>
      <c r="O132" s="50" t="str">
        <f t="shared" si="17"/>
        <v>No Risk</v>
      </c>
      <c r="P132" s="15" t="str">
        <f>'PAYMENT by SAP'!J122</f>
        <v>IDR</v>
      </c>
      <c r="Q132" s="15" t="str">
        <f>'PAYMENT by SAP'!K122</f>
        <v>1800000816</v>
      </c>
      <c r="R132" s="51">
        <f>'PAYMENT by SAP'!L122</f>
        <v>12960100</v>
      </c>
      <c r="S132" s="51" t="str">
        <f>'PAYMENT by SAP'!M122</f>
        <v>Biaya Pemusnahan Limbah Sludge IPAL ex PT JSLH</v>
      </c>
      <c r="T132" s="65">
        <f>'PAYMENT by SAP'!N122</f>
        <v>45657</v>
      </c>
      <c r="U132" s="66" t="str">
        <f>'PAYMENT by SAP'!O122</f>
        <v>1800000816</v>
      </c>
      <c r="V132" t="s">
        <v>4950</v>
      </c>
    </row>
    <row r="133" spans="2:22">
      <c r="B133" s="15">
        <f>'PAYMENT by SAP'!B123</f>
        <v>100007</v>
      </c>
      <c r="C133" s="15" t="str">
        <f>'PAYMENT by SAP'!C123</f>
        <v>ETEX BUILDING PERFORMANCE INDONESIA</v>
      </c>
      <c r="D133" s="15" t="str">
        <v>External</v>
      </c>
      <c r="E133" s="15" t="str">
        <f>'PAYMENT by SAP'!D123</f>
        <v>1400000034</v>
      </c>
      <c r="F133" s="15" t="str">
        <f>'PAYMENT by SAP'!E123</f>
        <v>11121161</v>
      </c>
      <c r="G133" s="15">
        <f>'PAYMENT by SAP'!F123</f>
        <v>0</v>
      </c>
      <c r="H133" s="47">
        <f t="shared" si="12"/>
        <v>45688</v>
      </c>
      <c r="I133" s="48">
        <f>'PAYMENT by SAP'!G123</f>
        <v>45688</v>
      </c>
      <c r="J133" s="48" t="str">
        <f t="shared" si="13"/>
        <v>Jan</v>
      </c>
      <c r="K133" s="48" t="str">
        <f t="shared" si="14"/>
        <v>2025</v>
      </c>
      <c r="L133" s="48">
        <f>'PAYMENT by SAP'!H123</f>
        <v>45687</v>
      </c>
      <c r="M133" s="49">
        <f t="shared" si="15"/>
        <v>1</v>
      </c>
      <c r="N133" s="50" t="str">
        <f t="shared" si="16"/>
        <v>0-30</v>
      </c>
      <c r="O133" s="50" t="str">
        <f t="shared" si="17"/>
        <v>No Risk</v>
      </c>
      <c r="P133" s="15" t="str">
        <f>'PAYMENT by SAP'!J123</f>
        <v>IDR</v>
      </c>
      <c r="Q133" s="15" t="str">
        <f>'PAYMENT by SAP'!K123</f>
        <v>1800000565</v>
      </c>
      <c r="R133" s="51">
        <f>'PAYMENT by SAP'!L123</f>
        <v>13759200</v>
      </c>
      <c r="S133" s="51" t="str">
        <f>'PAYMENT by SAP'!M123</f>
        <v>Penagihan Air Proses - Des 2024</v>
      </c>
      <c r="T133" s="65">
        <f>'PAYMENT by SAP'!N123</f>
        <v>45657</v>
      </c>
      <c r="U133" s="66" t="str">
        <f>'PAYMENT by SAP'!O123</f>
        <v>1800000565</v>
      </c>
      <c r="V133" s="18" t="s">
        <v>4956</v>
      </c>
    </row>
    <row r="134" spans="2:22">
      <c r="B134" s="15">
        <f>'PAYMENT by SAP'!B124</f>
        <v>100011</v>
      </c>
      <c r="C134" s="15" t="str">
        <f>'PAYMENT by SAP'!C124</f>
        <v>UNITED TRACTORS SEMEN GRESIK</v>
      </c>
      <c r="D134" s="15" t="str">
        <v>Group</v>
      </c>
      <c r="E134" s="15" t="str">
        <f>'PAYMENT by SAP'!D124</f>
        <v>1400000074</v>
      </c>
      <c r="F134" s="15" t="str">
        <f>'PAYMENT by SAP'!E124</f>
        <v>11121161</v>
      </c>
      <c r="G134" s="15" t="str">
        <f>'PAYMENT by SAP'!F124</f>
        <v>Pot. Gaji Kary. Penugasan SI</v>
      </c>
      <c r="H134" s="47">
        <f t="shared" si="12"/>
        <v>45688</v>
      </c>
      <c r="I134" s="48">
        <f>'PAYMENT by SAP'!G124</f>
        <v>45688</v>
      </c>
      <c r="J134" s="48" t="str">
        <f t="shared" si="13"/>
        <v>Jan</v>
      </c>
      <c r="K134" s="48" t="str">
        <f t="shared" si="14"/>
        <v>2025</v>
      </c>
      <c r="L134" s="48">
        <f>'PAYMENT by SAP'!H124</f>
        <v>45290</v>
      </c>
      <c r="M134" s="49">
        <f t="shared" si="15"/>
        <v>398</v>
      </c>
      <c r="N134" s="50" t="str">
        <f t="shared" si="16"/>
        <v>&gt;365</v>
      </c>
      <c r="O134" s="50" t="str">
        <f t="shared" si="17"/>
        <v>High Risk +</v>
      </c>
      <c r="P134" s="15" t="str">
        <f>'PAYMENT by SAP'!J124</f>
        <v>IDR</v>
      </c>
      <c r="Q134" s="15" t="str">
        <f>'PAYMENT by SAP'!K124</f>
        <v>1800000655</v>
      </c>
      <c r="R134" s="51">
        <f>'PAYMENT by SAP'!L124</f>
        <v>13845749</v>
      </c>
      <c r="S134" s="51" t="str">
        <f>'PAYMENT by SAP'!M124</f>
        <v xml:space="preserve"> Pot. Gaji Kary. Penugasan SI - UTSG 10.2023</v>
      </c>
      <c r="T134" s="65">
        <f>'PAYMENT by SAP'!N124</f>
        <v>45260</v>
      </c>
      <c r="U134" s="66" t="str">
        <f>'PAYMENT by SAP'!O124</f>
        <v>1800000655</v>
      </c>
      <c r="V134" s="18" t="s">
        <v>4953</v>
      </c>
    </row>
    <row r="135" spans="2:22">
      <c r="B135" s="15">
        <f>'PAYMENT by SAP'!B125</f>
        <v>100011</v>
      </c>
      <c r="C135" s="15" t="str">
        <f>'PAYMENT by SAP'!C125</f>
        <v>UNITED TRACTORS SEMEN GRESIK</v>
      </c>
      <c r="D135" s="15" t="str">
        <v>Group</v>
      </c>
      <c r="E135" s="15" t="str">
        <f>'PAYMENT by SAP'!D125</f>
        <v>1400000053</v>
      </c>
      <c r="F135" s="15" t="str">
        <f>'PAYMENT by SAP'!E125</f>
        <v>11121161</v>
      </c>
      <c r="G135" s="15" t="str">
        <f>'PAYMENT by SAP'!F125</f>
        <v>Pot Kry Penugasan PT UTSG  Ag</v>
      </c>
      <c r="H135" s="47">
        <f t="shared" si="12"/>
        <v>45688</v>
      </c>
      <c r="I135" s="48">
        <f>'PAYMENT by SAP'!G125</f>
        <v>45688</v>
      </c>
      <c r="J135" s="48" t="str">
        <f t="shared" si="13"/>
        <v>Jan</v>
      </c>
      <c r="K135" s="48" t="str">
        <f t="shared" si="14"/>
        <v>2025</v>
      </c>
      <c r="L135" s="48">
        <f>'PAYMENT by SAP'!H125</f>
        <v>44587</v>
      </c>
      <c r="M135" s="49">
        <f t="shared" si="15"/>
        <v>1101</v>
      </c>
      <c r="N135" s="50" t="str">
        <f t="shared" si="16"/>
        <v>&gt;365</v>
      </c>
      <c r="O135" s="50" t="str">
        <f t="shared" si="17"/>
        <v>High Risk +</v>
      </c>
      <c r="P135" s="15" t="str">
        <f>'PAYMENT by SAP'!J125</f>
        <v>IDR</v>
      </c>
      <c r="Q135" s="15" t="str">
        <f>'PAYMENT by SAP'!K125</f>
        <v>1800000939</v>
      </c>
      <c r="R135" s="51">
        <f>'PAYMENT by SAP'!L125</f>
        <v>14078592</v>
      </c>
      <c r="S135" s="51" t="str">
        <f>'PAYMENT by SAP'!M125</f>
        <v>Pot Kry Penugasan PT UTSG  Agustus-November 2021</v>
      </c>
      <c r="T135" s="65">
        <f>'PAYMENT by SAP'!N125</f>
        <v>44557</v>
      </c>
      <c r="U135" s="66" t="str">
        <f>'PAYMENT by SAP'!O125</f>
        <v>1800000939</v>
      </c>
      <c r="V135" s="18" t="s">
        <v>4953</v>
      </c>
    </row>
    <row r="136" spans="2:22">
      <c r="B136" s="15">
        <f>'PAYMENT by SAP'!B126</f>
        <v>100011</v>
      </c>
      <c r="C136" s="15" t="str">
        <f>'PAYMENT by SAP'!C126</f>
        <v>UNITED TRACTORS SEMEN GRESIK</v>
      </c>
      <c r="D136" s="15" t="str">
        <v>Group</v>
      </c>
      <c r="E136" s="15" t="str">
        <f>'PAYMENT by SAP'!D126</f>
        <v>1400000060</v>
      </c>
      <c r="F136" s="15" t="str">
        <f>'PAYMENT by SAP'!E126</f>
        <v>11121161</v>
      </c>
      <c r="G136" s="15" t="str">
        <f>'PAYMENT by SAP'!F126</f>
        <v>UTSG - Management Fee Juli 20</v>
      </c>
      <c r="H136" s="47">
        <f t="shared" si="12"/>
        <v>45688</v>
      </c>
      <c r="I136" s="48">
        <f>'PAYMENT by SAP'!G126</f>
        <v>45688</v>
      </c>
      <c r="J136" s="48" t="str">
        <f t="shared" si="13"/>
        <v>Jan</v>
      </c>
      <c r="K136" s="48" t="str">
        <f t="shared" si="14"/>
        <v>2025</v>
      </c>
      <c r="L136" s="48">
        <f>'PAYMENT by SAP'!H126</f>
        <v>44803</v>
      </c>
      <c r="M136" s="49">
        <f t="shared" si="15"/>
        <v>885</v>
      </c>
      <c r="N136" s="50" t="str">
        <f t="shared" si="16"/>
        <v>&gt;365</v>
      </c>
      <c r="O136" s="50" t="str">
        <f t="shared" si="17"/>
        <v>High Risk +</v>
      </c>
      <c r="P136" s="15" t="str">
        <f>'PAYMENT by SAP'!J126</f>
        <v>IDR</v>
      </c>
      <c r="Q136" s="15" t="str">
        <f>'PAYMENT by SAP'!K126</f>
        <v>1800000455</v>
      </c>
      <c r="R136" s="51">
        <f>'PAYMENT by SAP'!L126</f>
        <v>15949161</v>
      </c>
      <c r="S136" s="51" t="str">
        <f>'PAYMENT by SAP'!M126</f>
        <v>UTSG - Management Fee Juli 2022</v>
      </c>
      <c r="T136" s="65">
        <f>'PAYMENT by SAP'!N126</f>
        <v>44773</v>
      </c>
      <c r="U136" s="66" t="str">
        <f>'PAYMENT by SAP'!O126</f>
        <v>1800000455</v>
      </c>
      <c r="V136" s="18" t="s">
        <v>4955</v>
      </c>
    </row>
    <row r="137" spans="2:22">
      <c r="B137" s="15">
        <f>'PAYMENT by SAP'!B127</f>
        <v>100011</v>
      </c>
      <c r="C137" s="15" t="str">
        <f>'PAYMENT by SAP'!C127</f>
        <v>UNITED TRACTORS SEMEN GRESIK</v>
      </c>
      <c r="D137" s="15" t="str">
        <v>Group</v>
      </c>
      <c r="E137" s="15" t="str">
        <f>'PAYMENT by SAP'!D127</f>
        <v>1400000075</v>
      </c>
      <c r="F137" s="15" t="str">
        <f>'PAYMENT by SAP'!E127</f>
        <v>11121161</v>
      </c>
      <c r="G137" s="15" t="str">
        <f>'PAYMENT by SAP'!F127</f>
        <v>Pot. Gaji Kary. Penugasan SI</v>
      </c>
      <c r="H137" s="47">
        <f t="shared" si="12"/>
        <v>45688</v>
      </c>
      <c r="I137" s="48">
        <f>'PAYMENT by SAP'!G127</f>
        <v>45688</v>
      </c>
      <c r="J137" s="48" t="str">
        <f t="shared" si="13"/>
        <v>Jan</v>
      </c>
      <c r="K137" s="48" t="str">
        <f t="shared" si="14"/>
        <v>2025</v>
      </c>
      <c r="L137" s="48">
        <f>'PAYMENT by SAP'!H127</f>
        <v>45352</v>
      </c>
      <c r="M137" s="49">
        <f t="shared" si="15"/>
        <v>336</v>
      </c>
      <c r="N137" s="50" t="str">
        <f t="shared" si="16"/>
        <v>120-365</v>
      </c>
      <c r="O137" s="50" t="str">
        <f t="shared" si="17"/>
        <v>High Risk</v>
      </c>
      <c r="P137" s="15" t="str">
        <f>'PAYMENT by SAP'!J127</f>
        <v>IDR</v>
      </c>
      <c r="Q137" s="15" t="str">
        <f>'PAYMENT by SAP'!K127</f>
        <v>1800000015</v>
      </c>
      <c r="R137" s="51">
        <f>'PAYMENT by SAP'!L127</f>
        <v>17238576</v>
      </c>
      <c r="S137" s="51" t="str">
        <f>'PAYMENT by SAP'!M127</f>
        <v xml:space="preserve"> Pot. Gaji Kary. Penugasan SI - UTSG 12.2023</v>
      </c>
      <c r="T137" s="65">
        <f>'PAYMENT by SAP'!N127</f>
        <v>45322</v>
      </c>
      <c r="U137" s="66" t="str">
        <f>'PAYMENT by SAP'!O127</f>
        <v>1800000015</v>
      </c>
      <c r="V137" s="18" t="s">
        <v>4953</v>
      </c>
    </row>
    <row r="138" spans="2:22">
      <c r="B138" s="15">
        <f>'PAYMENT by SAP'!B128</f>
        <v>100011</v>
      </c>
      <c r="C138" s="15" t="str">
        <f>'PAYMENT by SAP'!C128</f>
        <v>UNITED TRACTORS SEMEN GRESIK</v>
      </c>
      <c r="D138" s="15" t="str">
        <v>Group</v>
      </c>
      <c r="E138" s="15" t="str">
        <f>'PAYMENT by SAP'!D128</f>
        <v>1400015227</v>
      </c>
      <c r="F138" s="15" t="str">
        <f>'PAYMENT by SAP'!E128</f>
        <v>11121161</v>
      </c>
      <c r="G138" s="15" t="str">
        <f>'PAYMENT by SAP'!F128</f>
        <v>Tagihan Pem. Listrik Tuban UT</v>
      </c>
      <c r="H138" s="47">
        <f t="shared" si="12"/>
        <v>45688</v>
      </c>
      <c r="I138" s="48">
        <f>'PAYMENT by SAP'!G128</f>
        <v>45688</v>
      </c>
      <c r="J138" s="48" t="str">
        <f t="shared" si="13"/>
        <v>Jan</v>
      </c>
      <c r="K138" s="48" t="str">
        <f t="shared" si="14"/>
        <v>2025</v>
      </c>
      <c r="L138" s="48">
        <f>'PAYMENT by SAP'!H128</f>
        <v>45015</v>
      </c>
      <c r="M138" s="49">
        <f t="shared" si="15"/>
        <v>673</v>
      </c>
      <c r="N138" s="50" t="str">
        <f t="shared" si="16"/>
        <v>&gt;365</v>
      </c>
      <c r="O138" s="50" t="str">
        <f t="shared" si="17"/>
        <v>High Risk +</v>
      </c>
      <c r="P138" s="15" t="str">
        <f>'PAYMENT by SAP'!J128</f>
        <v>IDR</v>
      </c>
      <c r="Q138" s="15" t="str">
        <f>'PAYMENT by SAP'!K128</f>
        <v>1800000115</v>
      </c>
      <c r="R138" s="51">
        <f>'PAYMENT by SAP'!L128</f>
        <v>17507128</v>
      </c>
      <c r="S138" s="51" t="str">
        <f>'PAYMENT by SAP'!M128</f>
        <v>Tagihan Pem. Listrik Tuban UTSG Desember 2022</v>
      </c>
      <c r="T138" s="65">
        <f>'PAYMENT by SAP'!N128</f>
        <v>44985</v>
      </c>
      <c r="U138" s="66" t="str">
        <f>'PAYMENT by SAP'!O128</f>
        <v>1800000115</v>
      </c>
      <c r="V138" s="18" t="s">
        <v>4951</v>
      </c>
    </row>
    <row r="139" spans="2:22">
      <c r="B139" s="15">
        <f>'PAYMENT by SAP'!B129</f>
        <v>100007</v>
      </c>
      <c r="C139" s="15" t="str">
        <f>'PAYMENT by SAP'!C129</f>
        <v>ETEX BUILDING PERFORMANCE INDONESIA</v>
      </c>
      <c r="D139" s="15" t="str">
        <v>External</v>
      </c>
      <c r="E139" s="15" t="str">
        <f>'PAYMENT by SAP'!D129</f>
        <v>1400000020</v>
      </c>
      <c r="F139" s="15" t="str">
        <f>'PAYMENT by SAP'!E129</f>
        <v>11121161</v>
      </c>
      <c r="G139" s="15" t="str">
        <f>'PAYMENT by SAP'!F129</f>
        <v>Penagihan Air Bersih ETEX - Nov 24</v>
      </c>
      <c r="H139" s="47">
        <f t="shared" si="12"/>
        <v>45688</v>
      </c>
      <c r="I139" s="48">
        <f>'PAYMENT by SAP'!G129</f>
        <v>45688</v>
      </c>
      <c r="J139" s="48" t="str">
        <f t="shared" si="13"/>
        <v>Jan</v>
      </c>
      <c r="K139" s="48" t="str">
        <f t="shared" si="14"/>
        <v>2025</v>
      </c>
      <c r="L139" s="48">
        <f>'PAYMENT by SAP'!H129</f>
        <v>45656</v>
      </c>
      <c r="M139" s="49">
        <f t="shared" si="15"/>
        <v>32</v>
      </c>
      <c r="N139" s="50" t="str">
        <f t="shared" si="16"/>
        <v>30-60</v>
      </c>
      <c r="O139" s="50" t="str">
        <f t="shared" si="17"/>
        <v>Low Risk</v>
      </c>
      <c r="P139" s="15" t="str">
        <f>'PAYMENT by SAP'!J129</f>
        <v>IDR</v>
      </c>
      <c r="Q139" s="15" t="str">
        <f>'PAYMENT by SAP'!K129</f>
        <v>1800000528</v>
      </c>
      <c r="R139" s="51">
        <f>'PAYMENT by SAP'!L129</f>
        <v>18981800</v>
      </c>
      <c r="S139" s="51" t="str">
        <f>'PAYMENT by SAP'!M129</f>
        <v>Penagihan Air Bersih ETEX - Nov 24</v>
      </c>
      <c r="T139" s="65">
        <f>'PAYMENT by SAP'!N129</f>
        <v>45626</v>
      </c>
      <c r="U139" s="66" t="str">
        <f>'PAYMENT by SAP'!O129</f>
        <v>1800000528</v>
      </c>
      <c r="V139" s="18" t="s">
        <v>4956</v>
      </c>
    </row>
    <row r="140" spans="2:22">
      <c r="B140" s="15">
        <f>'PAYMENT by SAP'!B130</f>
        <v>100007</v>
      </c>
      <c r="C140" s="15" t="str">
        <f>'PAYMENT by SAP'!C130</f>
        <v>ETEX BUILDING PERFORMANCE INDONESIA</v>
      </c>
      <c r="D140" s="15" t="str">
        <v>External</v>
      </c>
      <c r="E140" s="15" t="str">
        <f>'PAYMENT by SAP'!D130</f>
        <v>1400000034</v>
      </c>
      <c r="F140" s="15" t="str">
        <f>'PAYMENT by SAP'!E130</f>
        <v>11121161</v>
      </c>
      <c r="G140" s="15">
        <f>'PAYMENT by SAP'!F130</f>
        <v>0</v>
      </c>
      <c r="H140" s="47">
        <f t="shared" si="12"/>
        <v>45688</v>
      </c>
      <c r="I140" s="48">
        <f>'PAYMENT by SAP'!G130</f>
        <v>45688</v>
      </c>
      <c r="J140" s="48" t="str">
        <f t="shared" si="13"/>
        <v>Jan</v>
      </c>
      <c r="K140" s="48" t="str">
        <f t="shared" si="14"/>
        <v>2025</v>
      </c>
      <c r="L140" s="48">
        <f>'PAYMENT by SAP'!H130</f>
        <v>45687</v>
      </c>
      <c r="M140" s="49">
        <f t="shared" si="15"/>
        <v>1</v>
      </c>
      <c r="N140" s="50" t="str">
        <f t="shared" si="16"/>
        <v>0-30</v>
      </c>
      <c r="O140" s="50" t="str">
        <f t="shared" si="17"/>
        <v>No Risk</v>
      </c>
      <c r="P140" s="15" t="str">
        <f>'PAYMENT by SAP'!J130</f>
        <v>IDR</v>
      </c>
      <c r="Q140" s="15" t="str">
        <f>'PAYMENT by SAP'!K130</f>
        <v>1800000564</v>
      </c>
      <c r="R140" s="51">
        <f>'PAYMENT by SAP'!L130</f>
        <v>20437000</v>
      </c>
      <c r="S140" s="51" t="str">
        <f>'PAYMENT by SAP'!M130</f>
        <v>Penagihan Air Bersih - Des 2024</v>
      </c>
      <c r="T140" s="65">
        <f>'PAYMENT by SAP'!N130</f>
        <v>45657</v>
      </c>
      <c r="U140" s="66" t="str">
        <f>'PAYMENT by SAP'!O130</f>
        <v>1800000564</v>
      </c>
      <c r="V140" s="18" t="s">
        <v>4956</v>
      </c>
    </row>
    <row r="141" spans="2:22">
      <c r="B141" s="15">
        <f>'PAYMENT by SAP'!B131</f>
        <v>100011</v>
      </c>
      <c r="C141" s="15" t="str">
        <f>'PAYMENT by SAP'!C131</f>
        <v>UNITED TRACTORS SEMEN GRESIK</v>
      </c>
      <c r="D141" s="15" t="str">
        <v>Group</v>
      </c>
      <c r="E141" s="15" t="str">
        <f>'PAYMENT by SAP'!D131</f>
        <v>1400000069</v>
      </c>
      <c r="F141" s="15" t="str">
        <f>'PAYMENT by SAP'!E131</f>
        <v>11121161</v>
      </c>
      <c r="G141" s="15" t="str">
        <f>'PAYMENT by SAP'!F131</f>
        <v>Pot. Gaji Kary. Penugasan SI</v>
      </c>
      <c r="H141" s="47">
        <f t="shared" si="12"/>
        <v>45688</v>
      </c>
      <c r="I141" s="48">
        <f>'PAYMENT by SAP'!G131</f>
        <v>45688</v>
      </c>
      <c r="J141" s="48" t="str">
        <f t="shared" si="13"/>
        <v>Jan</v>
      </c>
      <c r="K141" s="48" t="str">
        <f t="shared" si="14"/>
        <v>2025</v>
      </c>
      <c r="L141" s="48">
        <f>'PAYMENT by SAP'!H131</f>
        <v>45168</v>
      </c>
      <c r="M141" s="49">
        <f t="shared" si="15"/>
        <v>520</v>
      </c>
      <c r="N141" s="50" t="str">
        <f t="shared" si="16"/>
        <v>&gt;365</v>
      </c>
      <c r="O141" s="50" t="str">
        <f t="shared" si="17"/>
        <v>High Risk +</v>
      </c>
      <c r="P141" s="15" t="str">
        <f>'PAYMENT by SAP'!J131</f>
        <v>IDR</v>
      </c>
      <c r="Q141" s="15" t="str">
        <f>'PAYMENT by SAP'!K131</f>
        <v>1800000391</v>
      </c>
      <c r="R141" s="51">
        <f>'PAYMENT by SAP'!L131</f>
        <v>21020863</v>
      </c>
      <c r="S141" s="51" t="str">
        <f>'PAYMENT by SAP'!M131</f>
        <v>Pot. Gaji Kary. Penugasan SI - UTSG 06.2023</v>
      </c>
      <c r="T141" s="65">
        <f>'PAYMENT by SAP'!N131</f>
        <v>45138</v>
      </c>
      <c r="U141" s="66" t="str">
        <f>'PAYMENT by SAP'!O131</f>
        <v>1800000391</v>
      </c>
      <c r="V141" s="18" t="s">
        <v>4953</v>
      </c>
    </row>
    <row r="142" spans="2:22">
      <c r="B142" s="15">
        <f>'PAYMENT by SAP'!B132</f>
        <v>100011</v>
      </c>
      <c r="C142" s="15" t="str">
        <f>'PAYMENT by SAP'!C132</f>
        <v>UNITED TRACTORS SEMEN GRESIK</v>
      </c>
      <c r="D142" s="15" t="str">
        <v>Group</v>
      </c>
      <c r="E142" s="15" t="str">
        <f>'PAYMENT by SAP'!D132</f>
        <v>1400015232</v>
      </c>
      <c r="F142" s="15" t="str">
        <f>'PAYMENT by SAP'!E132</f>
        <v>11121161</v>
      </c>
      <c r="G142" s="15" t="str">
        <f>'PAYMENT by SAP'!F132</f>
        <v>Tagihan Pem. Listrik Tuban UT</v>
      </c>
      <c r="H142" s="47">
        <f t="shared" si="12"/>
        <v>45688</v>
      </c>
      <c r="I142" s="48">
        <f>'PAYMENT by SAP'!G132</f>
        <v>45688</v>
      </c>
      <c r="J142" s="48" t="str">
        <f t="shared" si="13"/>
        <v>Jan</v>
      </c>
      <c r="K142" s="48" t="str">
        <f t="shared" si="14"/>
        <v>2025</v>
      </c>
      <c r="L142" s="48">
        <f>'PAYMENT by SAP'!H132</f>
        <v>45168</v>
      </c>
      <c r="M142" s="49">
        <f t="shared" si="15"/>
        <v>520</v>
      </c>
      <c r="N142" s="50" t="str">
        <f t="shared" si="16"/>
        <v>&gt;365</v>
      </c>
      <c r="O142" s="50" t="str">
        <f t="shared" si="17"/>
        <v>High Risk +</v>
      </c>
      <c r="P142" s="15" t="str">
        <f>'PAYMENT by SAP'!J132</f>
        <v>IDR</v>
      </c>
      <c r="Q142" s="15" t="str">
        <f>'PAYMENT by SAP'!K132</f>
        <v>1800000429</v>
      </c>
      <c r="R142" s="51">
        <f>'PAYMENT by SAP'!L132</f>
        <v>21100008</v>
      </c>
      <c r="S142" s="51" t="str">
        <f>'PAYMENT by SAP'!M132</f>
        <v>Tagihan Pem Listrik Tuban UTSG Mei 2023</v>
      </c>
      <c r="T142" s="65">
        <f>'PAYMENT by SAP'!N132</f>
        <v>45138</v>
      </c>
      <c r="U142" s="66" t="str">
        <f>'PAYMENT by SAP'!O132</f>
        <v>1800000429</v>
      </c>
      <c r="V142" s="18" t="s">
        <v>4951</v>
      </c>
    </row>
    <row r="143" spans="2:22">
      <c r="B143" s="15">
        <f>'PAYMENT by SAP'!B133</f>
        <v>100011</v>
      </c>
      <c r="C143" s="15" t="str">
        <f>'PAYMENT by SAP'!C133</f>
        <v>UNITED TRACTORS SEMEN GRESIK</v>
      </c>
      <c r="D143" s="15" t="str">
        <v>Group</v>
      </c>
      <c r="E143" s="15" t="str">
        <f>'PAYMENT by SAP'!D133</f>
        <v>1400000067</v>
      </c>
      <c r="F143" s="15" t="str">
        <f>'PAYMENT by SAP'!E133</f>
        <v>11121161</v>
      </c>
      <c r="G143" s="15" t="str">
        <f>'PAYMENT by SAP'!F133</f>
        <v xml:space="preserve"> Pot. Gaji Kary. Penugasan SI</v>
      </c>
      <c r="H143" s="47">
        <f t="shared" si="12"/>
        <v>45688</v>
      </c>
      <c r="I143" s="48">
        <f>'PAYMENT by SAP'!G133</f>
        <v>45688</v>
      </c>
      <c r="J143" s="48" t="str">
        <f t="shared" si="13"/>
        <v>Jan</v>
      </c>
      <c r="K143" s="48" t="str">
        <f t="shared" si="14"/>
        <v>2025</v>
      </c>
      <c r="L143" s="48">
        <f>'PAYMENT by SAP'!H133</f>
        <v>45107</v>
      </c>
      <c r="M143" s="49">
        <f t="shared" si="15"/>
        <v>581</v>
      </c>
      <c r="N143" s="50" t="str">
        <f t="shared" si="16"/>
        <v>&gt;365</v>
      </c>
      <c r="O143" s="50" t="str">
        <f t="shared" si="17"/>
        <v>High Risk +</v>
      </c>
      <c r="P143" s="15" t="str">
        <f>'PAYMENT by SAP'!J133</f>
        <v>IDR</v>
      </c>
      <c r="Q143" s="15" t="str">
        <f>'PAYMENT by SAP'!K133</f>
        <v>1800000308</v>
      </c>
      <c r="R143" s="51">
        <f>'PAYMENT by SAP'!L133</f>
        <v>23226595</v>
      </c>
      <c r="S143" s="51" t="str">
        <f>'PAYMENT by SAP'!M133</f>
        <v xml:space="preserve"> Pot. Gaji Kary. Penugasan SI - UTSG 04.2023</v>
      </c>
      <c r="T143" s="65">
        <f>'PAYMENT by SAP'!N133</f>
        <v>45077</v>
      </c>
      <c r="U143" s="66" t="str">
        <f>'PAYMENT by SAP'!O133</f>
        <v>1800000308</v>
      </c>
      <c r="V143" s="18" t="s">
        <v>4953</v>
      </c>
    </row>
    <row r="144" spans="2:22">
      <c r="B144" s="15">
        <f>'PAYMENT by SAP'!B134</f>
        <v>100007</v>
      </c>
      <c r="C144" s="15" t="str">
        <f>'PAYMENT by SAP'!C134</f>
        <v>ETEX BUILDING PERFORMANCE INDONESIA</v>
      </c>
      <c r="D144" s="15" t="str">
        <v>External</v>
      </c>
      <c r="E144" s="15" t="str">
        <f>'PAYMENT by SAP'!D134</f>
        <v>1400000021</v>
      </c>
      <c r="F144" s="15" t="str">
        <f>'PAYMENT by SAP'!E134</f>
        <v>11121161</v>
      </c>
      <c r="G144" s="15" t="str">
        <f>'PAYMENT by SAP'!F134</f>
        <v>Penagihan Air Proses ETEX - Nov 24</v>
      </c>
      <c r="H144" s="47">
        <f t="shared" si="12"/>
        <v>45688</v>
      </c>
      <c r="I144" s="48">
        <f>'PAYMENT by SAP'!G134</f>
        <v>45688</v>
      </c>
      <c r="J144" s="48" t="str">
        <f t="shared" si="13"/>
        <v>Jan</v>
      </c>
      <c r="K144" s="48" t="str">
        <f t="shared" si="14"/>
        <v>2025</v>
      </c>
      <c r="L144" s="48">
        <f>'PAYMENT by SAP'!H134</f>
        <v>45656</v>
      </c>
      <c r="M144" s="49">
        <f t="shared" si="15"/>
        <v>32</v>
      </c>
      <c r="N144" s="50" t="str">
        <f t="shared" si="16"/>
        <v>30-60</v>
      </c>
      <c r="O144" s="50" t="str">
        <f t="shared" si="17"/>
        <v>Low Risk</v>
      </c>
      <c r="P144" s="15" t="str">
        <f>'PAYMENT by SAP'!J134</f>
        <v>IDR</v>
      </c>
      <c r="Q144" s="15" t="str">
        <f>'PAYMENT by SAP'!K134</f>
        <v>1800000529</v>
      </c>
      <c r="R144" s="51">
        <f>'PAYMENT by SAP'!L134</f>
        <v>24189750</v>
      </c>
      <c r="S144" s="51" t="str">
        <f>'PAYMENT by SAP'!M134</f>
        <v>Penagihan Air Proses ETEX - Nov 24</v>
      </c>
      <c r="T144" s="65">
        <f>'PAYMENT by SAP'!N134</f>
        <v>45626</v>
      </c>
      <c r="U144" s="66" t="str">
        <f>'PAYMENT by SAP'!O134</f>
        <v>1800000529</v>
      </c>
      <c r="V144" s="18" t="s">
        <v>4956</v>
      </c>
    </row>
    <row r="145" spans="2:22">
      <c r="B145" s="15">
        <f>'PAYMENT by SAP'!B135</f>
        <v>100011</v>
      </c>
      <c r="C145" s="15" t="str">
        <f>'PAYMENT by SAP'!C135</f>
        <v>UNITED TRACTORS SEMEN GRESIK</v>
      </c>
      <c r="D145" s="15" t="str">
        <v>Group</v>
      </c>
      <c r="E145" s="15" t="str">
        <f>'PAYMENT by SAP'!D135</f>
        <v>1400015239</v>
      </c>
      <c r="F145" s="15" t="str">
        <f>'PAYMENT by SAP'!E135</f>
        <v>11121161</v>
      </c>
      <c r="G145" s="15" t="str">
        <f>'PAYMENT by SAP'!F135</f>
        <v>Tagihan Pem. Listrik Tuban UT</v>
      </c>
      <c r="H145" s="47">
        <f t="shared" si="12"/>
        <v>45688</v>
      </c>
      <c r="I145" s="48">
        <f>'PAYMENT by SAP'!G135</f>
        <v>45688</v>
      </c>
      <c r="J145" s="48" t="str">
        <f t="shared" si="13"/>
        <v>Jan</v>
      </c>
      <c r="K145" s="48" t="str">
        <f t="shared" si="14"/>
        <v>2025</v>
      </c>
      <c r="L145" s="48">
        <f>'PAYMENT by SAP'!H135</f>
        <v>45381</v>
      </c>
      <c r="M145" s="49">
        <f t="shared" si="15"/>
        <v>307</v>
      </c>
      <c r="N145" s="50" t="str">
        <f t="shared" si="16"/>
        <v>120-365</v>
      </c>
      <c r="O145" s="50" t="str">
        <f t="shared" si="17"/>
        <v>High Risk</v>
      </c>
      <c r="P145" s="15" t="str">
        <f>'PAYMENT by SAP'!J135</f>
        <v>IDR</v>
      </c>
      <c r="Q145" s="15" t="str">
        <f>'PAYMENT by SAP'!K135</f>
        <v>1800000121</v>
      </c>
      <c r="R145" s="51">
        <f>'PAYMENT by SAP'!L135</f>
        <v>24292910</v>
      </c>
      <c r="S145" s="51" t="str">
        <f>'PAYMENT by SAP'!M135</f>
        <v>Tagihan Pem. Listrik Tuban UTSG Desember 2023</v>
      </c>
      <c r="T145" s="65">
        <f>'PAYMENT by SAP'!N135</f>
        <v>45351</v>
      </c>
      <c r="U145" s="66" t="str">
        <f>'PAYMENT by SAP'!O135</f>
        <v>1800000121</v>
      </c>
      <c r="V145" s="18" t="s">
        <v>4951</v>
      </c>
    </row>
    <row r="146" spans="2:22">
      <c r="B146" s="15">
        <f>'PAYMENT by SAP'!B136</f>
        <v>100137</v>
      </c>
      <c r="C146" s="15" t="str">
        <f>'PAYMENT by SAP'!C136</f>
        <v>PT SEMEN GRESIK</v>
      </c>
      <c r="D146" s="15" t="str">
        <v>Group</v>
      </c>
      <c r="E146" s="15" t="str">
        <f>'PAYMENT by SAP'!D136</f>
        <v>1400000036</v>
      </c>
      <c r="F146" s="15" t="str">
        <f>'PAYMENT by SAP'!E136</f>
        <v>11121161</v>
      </c>
      <c r="G146" s="15" t="str">
        <f>'PAYMENT by SAP'!F136</f>
        <v>Biaya Recruitment Bersama BUM</v>
      </c>
      <c r="H146" s="47">
        <f t="shared" si="12"/>
        <v>45688</v>
      </c>
      <c r="I146" s="48">
        <f>'PAYMENT by SAP'!G136</f>
        <v>45688</v>
      </c>
      <c r="J146" s="48" t="str">
        <f t="shared" si="13"/>
        <v>Jan</v>
      </c>
      <c r="K146" s="48" t="str">
        <f t="shared" si="14"/>
        <v>2025</v>
      </c>
      <c r="L146" s="48">
        <f>'PAYMENT by SAP'!H136</f>
        <v>45687</v>
      </c>
      <c r="M146" s="49">
        <f t="shared" si="15"/>
        <v>1</v>
      </c>
      <c r="N146" s="50" t="str">
        <f t="shared" si="16"/>
        <v>0-30</v>
      </c>
      <c r="O146" s="50" t="str">
        <f t="shared" si="17"/>
        <v>No Risk</v>
      </c>
      <c r="P146" s="15" t="str">
        <f>'PAYMENT by SAP'!J136</f>
        <v>IDR</v>
      </c>
      <c r="Q146" s="15" t="str">
        <f>'PAYMENT by SAP'!K136</f>
        <v>1800000569</v>
      </c>
      <c r="R146" s="51">
        <f>'PAYMENT by SAP'!L136</f>
        <v>24679097</v>
      </c>
      <c r="S146" s="51" t="str">
        <f>'PAYMENT by SAP'!M136</f>
        <v>Biaya Recruitment Bersama BUMN - SG 2024</v>
      </c>
      <c r="T146" s="65">
        <f>'PAYMENT by SAP'!N136</f>
        <v>45657</v>
      </c>
      <c r="U146" s="66" t="str">
        <f>'PAYMENT by SAP'!O136</f>
        <v>1800000569</v>
      </c>
      <c r="V146" s="18" t="s">
        <v>4959</v>
      </c>
    </row>
    <row r="147" spans="2:22">
      <c r="B147" s="15">
        <f>'PAYMENT by SAP'!B137</f>
        <v>100011</v>
      </c>
      <c r="C147" s="15" t="str">
        <f>'PAYMENT by SAP'!C137</f>
        <v>UNITED TRACTORS SEMEN GRESIK</v>
      </c>
      <c r="D147" s="15" t="str">
        <v>Group</v>
      </c>
      <c r="E147" s="15" t="str">
        <f>'PAYMENT by SAP'!D137</f>
        <v>1400015238</v>
      </c>
      <c r="F147" s="15" t="str">
        <f>'PAYMENT by SAP'!E137</f>
        <v>11121161</v>
      </c>
      <c r="G147" s="15" t="str">
        <f>'PAYMENT by SAP'!F137</f>
        <v>Tagihan Pem. Listrik Tuban UT</v>
      </c>
      <c r="H147" s="47">
        <f t="shared" si="12"/>
        <v>45688</v>
      </c>
      <c r="I147" s="48">
        <f>'PAYMENT by SAP'!G137</f>
        <v>45688</v>
      </c>
      <c r="J147" s="48" t="str">
        <f t="shared" si="13"/>
        <v>Jan</v>
      </c>
      <c r="K147" s="48" t="str">
        <f t="shared" si="14"/>
        <v>2025</v>
      </c>
      <c r="L147" s="48">
        <f>'PAYMENT by SAP'!H137</f>
        <v>45352</v>
      </c>
      <c r="M147" s="49">
        <f t="shared" si="15"/>
        <v>336</v>
      </c>
      <c r="N147" s="50" t="str">
        <f t="shared" si="16"/>
        <v>120-365</v>
      </c>
      <c r="O147" s="50" t="str">
        <f t="shared" si="17"/>
        <v>High Risk</v>
      </c>
      <c r="P147" s="15" t="str">
        <f>'PAYMENT by SAP'!J137</f>
        <v>IDR</v>
      </c>
      <c r="Q147" s="15" t="str">
        <f>'PAYMENT by SAP'!K137</f>
        <v>1800000075</v>
      </c>
      <c r="R147" s="51">
        <f>'PAYMENT by SAP'!L137</f>
        <v>25118746</v>
      </c>
      <c r="S147" s="51" t="str">
        <f>'PAYMENT by SAP'!M137</f>
        <v>Tagihan Pem. Listrik Tuban UTSG November 2023</v>
      </c>
      <c r="T147" s="65">
        <f>'PAYMENT by SAP'!N137</f>
        <v>45322</v>
      </c>
      <c r="U147" s="66" t="str">
        <f>'PAYMENT by SAP'!O137</f>
        <v>1800000075</v>
      </c>
      <c r="V147" s="18" t="s">
        <v>4951</v>
      </c>
    </row>
    <row r="148" spans="2:22">
      <c r="B148" s="15">
        <f>'PAYMENT by SAP'!B138</f>
        <v>100733</v>
      </c>
      <c r="C148" s="15" t="str">
        <f>'PAYMENT by SAP'!C138</f>
        <v>PT. JAYA SAKTI LINGKUNGAN HIDUP</v>
      </c>
      <c r="D148" s="15" t="str">
        <v>External</v>
      </c>
      <c r="E148" s="15" t="str">
        <f>'PAYMENT by SAP'!D138</f>
        <v>1400013429</v>
      </c>
      <c r="F148" s="15" t="str">
        <f>'PAYMENT by SAP'!E138</f>
        <v>11123101</v>
      </c>
      <c r="G148" s="15" t="str">
        <f>'PAYMENT by SAP'!F138</f>
        <v>PT. JAYA SAKTI LINGKUNGA</v>
      </c>
      <c r="H148" s="47">
        <f t="shared" si="12"/>
        <v>45688</v>
      </c>
      <c r="I148" s="48">
        <f>'PAYMENT by SAP'!G138</f>
        <v>45688</v>
      </c>
      <c r="J148" s="48" t="str">
        <f t="shared" si="13"/>
        <v>Jan</v>
      </c>
      <c r="K148" s="48" t="str">
        <f t="shared" si="14"/>
        <v>2025</v>
      </c>
      <c r="L148" s="48">
        <f>'PAYMENT by SAP'!H138</f>
        <v>45687</v>
      </c>
      <c r="M148" s="49">
        <f t="shared" si="15"/>
        <v>1</v>
      </c>
      <c r="N148" s="50" t="str">
        <f t="shared" si="16"/>
        <v>0-30</v>
      </c>
      <c r="O148" s="50" t="str">
        <f t="shared" si="17"/>
        <v>No Risk</v>
      </c>
      <c r="P148" s="15" t="str">
        <f>'PAYMENT by SAP'!J138</f>
        <v>IDR</v>
      </c>
      <c r="Q148" s="15" t="str">
        <f>'PAYMENT by SAP'!K138</f>
        <v>1800000814</v>
      </c>
      <c r="R148" s="51">
        <f>'PAYMENT by SAP'!L138</f>
        <v>25241348</v>
      </c>
      <c r="S148" s="51" t="str">
        <f>'PAYMENT by SAP'!M138</f>
        <v>Biaya Pemusnahan Limbah FABA ex PT JSLH</v>
      </c>
      <c r="T148" s="65">
        <f>'PAYMENT by SAP'!N138</f>
        <v>45657</v>
      </c>
      <c r="U148" s="66" t="str">
        <f>'PAYMENT by SAP'!O138</f>
        <v>1800000814</v>
      </c>
      <c r="V148" t="s">
        <v>4950</v>
      </c>
    </row>
    <row r="149" spans="2:22">
      <c r="B149" s="15">
        <f>'PAYMENT by SAP'!B139</f>
        <v>100011</v>
      </c>
      <c r="C149" s="15" t="str">
        <f>'PAYMENT by SAP'!C139</f>
        <v>UNITED TRACTORS SEMEN GRESIK</v>
      </c>
      <c r="D149" s="15" t="str">
        <v>Group</v>
      </c>
      <c r="E149" s="15" t="str">
        <f>'PAYMENT by SAP'!D139</f>
        <v>1400015229</v>
      </c>
      <c r="F149" s="15" t="str">
        <f>'PAYMENT by SAP'!E139</f>
        <v>11121161</v>
      </c>
      <c r="G149" s="15" t="str">
        <f>'PAYMENT by SAP'!F139</f>
        <v>Tagihan Pem. Listrik Tuban UT</v>
      </c>
      <c r="H149" s="47">
        <f t="shared" si="12"/>
        <v>45688</v>
      </c>
      <c r="I149" s="48">
        <f>'PAYMENT by SAP'!G139</f>
        <v>45688</v>
      </c>
      <c r="J149" s="48" t="str">
        <f t="shared" si="13"/>
        <v>Jan</v>
      </c>
      <c r="K149" s="48" t="str">
        <f t="shared" si="14"/>
        <v>2025</v>
      </c>
      <c r="L149" s="48">
        <f>'PAYMENT by SAP'!H139</f>
        <v>45076</v>
      </c>
      <c r="M149" s="49">
        <f t="shared" si="15"/>
        <v>612</v>
      </c>
      <c r="N149" s="50" t="str">
        <f t="shared" si="16"/>
        <v>&gt;365</v>
      </c>
      <c r="O149" s="50" t="str">
        <f t="shared" si="17"/>
        <v>High Risk +</v>
      </c>
      <c r="P149" s="15" t="str">
        <f>'PAYMENT by SAP'!J139</f>
        <v>IDR</v>
      </c>
      <c r="Q149" s="15" t="str">
        <f>'PAYMENT by SAP'!K139</f>
        <v>1800000236</v>
      </c>
      <c r="R149" s="51">
        <f>'PAYMENT by SAP'!L139</f>
        <v>27013485</v>
      </c>
      <c r="S149" s="51" t="str">
        <f>'PAYMENT by SAP'!M139</f>
        <v>Tagihan Pem. Listrik Tuban UTSG Februari 2023</v>
      </c>
      <c r="T149" s="65">
        <f>'PAYMENT by SAP'!N139</f>
        <v>45046</v>
      </c>
      <c r="U149" s="66" t="str">
        <f>'PAYMENT by SAP'!O139</f>
        <v>1800000236</v>
      </c>
      <c r="V149" s="18" t="s">
        <v>4951</v>
      </c>
    </row>
    <row r="150" spans="2:22">
      <c r="B150" s="15">
        <f>'PAYMENT by SAP'!B140</f>
        <v>100011</v>
      </c>
      <c r="C150" s="15" t="str">
        <f>'PAYMENT by SAP'!C140</f>
        <v>UNITED TRACTORS SEMEN GRESIK</v>
      </c>
      <c r="D150" s="15" t="str">
        <v>Group</v>
      </c>
      <c r="E150" s="15" t="str">
        <f>'PAYMENT by SAP'!D140</f>
        <v>1400015216</v>
      </c>
      <c r="F150" s="15" t="str">
        <f>'PAYMENT by SAP'!E140</f>
        <v>11121161</v>
      </c>
      <c r="G150" s="15" t="str">
        <f>'PAYMENT by SAP'!F140</f>
        <v>Tagihan Pem. Listrik Tuban UT</v>
      </c>
      <c r="H150" s="47">
        <f t="shared" si="12"/>
        <v>45688</v>
      </c>
      <c r="I150" s="48">
        <f>'PAYMENT by SAP'!G140</f>
        <v>45688</v>
      </c>
      <c r="J150" s="48" t="str">
        <f t="shared" si="13"/>
        <v>Jan</v>
      </c>
      <c r="K150" s="48" t="str">
        <f t="shared" si="14"/>
        <v>2025</v>
      </c>
      <c r="L150" s="48">
        <f>'PAYMENT by SAP'!H140</f>
        <v>44711</v>
      </c>
      <c r="M150" s="49">
        <f t="shared" si="15"/>
        <v>977</v>
      </c>
      <c r="N150" s="50" t="str">
        <f t="shared" si="16"/>
        <v>&gt;365</v>
      </c>
      <c r="O150" s="50" t="str">
        <f t="shared" si="17"/>
        <v>High Risk +</v>
      </c>
      <c r="P150" s="15" t="str">
        <f>'PAYMENT by SAP'!J140</f>
        <v>IDR</v>
      </c>
      <c r="Q150" s="15" t="str">
        <f>'PAYMENT by SAP'!K140</f>
        <v>1800000190</v>
      </c>
      <c r="R150" s="51">
        <f>'PAYMENT by SAP'!L140</f>
        <v>27735172</v>
      </c>
      <c r="S150" s="51" t="str">
        <f>'PAYMENT by SAP'!M140</f>
        <v>Tagihan Pem. Listrik Tuban UTSG Desember 2021</v>
      </c>
      <c r="T150" s="65">
        <f>'PAYMENT by SAP'!N140</f>
        <v>44681</v>
      </c>
      <c r="U150" s="66" t="str">
        <f>'PAYMENT by SAP'!O140</f>
        <v>1800000190</v>
      </c>
      <c r="V150" s="18" t="s">
        <v>4951</v>
      </c>
    </row>
    <row r="151" spans="2:22">
      <c r="B151" s="15">
        <f>'PAYMENT by SAP'!B141</f>
        <v>101398</v>
      </c>
      <c r="C151" s="15" t="str">
        <f>'PAYMENT by SAP'!C141</f>
        <v>PT SOLUSI BANGUN INDONESIA</v>
      </c>
      <c r="D151" s="15" t="str">
        <v>Group</v>
      </c>
      <c r="E151" s="15" t="str">
        <f>'PAYMENT by SAP'!D141</f>
        <v>1400000026</v>
      </c>
      <c r="F151" s="15" t="str">
        <f>'PAYMENT by SAP'!E141</f>
        <v>11121161</v>
      </c>
      <c r="G151" s="15" t="str">
        <f>'PAYMENT by SAP'!F141</f>
        <v>PAID BY CMS BANK MANDIRI KC GRESIK RN 2100001329</v>
      </c>
      <c r="H151" s="47">
        <f t="shared" si="12"/>
        <v>45688</v>
      </c>
      <c r="I151" s="48">
        <f>'PAYMENT by SAP'!G141</f>
        <v>45688</v>
      </c>
      <c r="J151" s="48" t="str">
        <f t="shared" si="13"/>
        <v>Jan</v>
      </c>
      <c r="K151" s="48" t="str">
        <f t="shared" si="14"/>
        <v>2025</v>
      </c>
      <c r="L151" s="48">
        <f>'PAYMENT by SAP'!H141</f>
        <v>45595</v>
      </c>
      <c r="M151" s="49">
        <f t="shared" si="15"/>
        <v>93</v>
      </c>
      <c r="N151" s="50" t="str">
        <f t="shared" si="16"/>
        <v>90-120</v>
      </c>
      <c r="O151" s="50" t="str">
        <f t="shared" si="17"/>
        <v>Warning +</v>
      </c>
      <c r="P151" s="15" t="str">
        <f>'PAYMENT by SAP'!J141</f>
        <v>IDR</v>
      </c>
      <c r="Q151" s="15" t="str">
        <f>'PAYMENT by SAP'!K141</f>
        <v>1800000396</v>
      </c>
      <c r="R151" s="51">
        <f>'PAYMENT by SAP'!L141</f>
        <v>28388680</v>
      </c>
      <c r="S151" s="51" t="str">
        <f>'PAYMENT by SAP'!M141</f>
        <v xml:space="preserve"> Pot. Gaji Kary. Penugasan SI - SBI 08.2024</v>
      </c>
      <c r="T151" s="65">
        <f>'PAYMENT by SAP'!N141</f>
        <v>45565</v>
      </c>
      <c r="U151" s="66" t="str">
        <f>'PAYMENT by SAP'!O141</f>
        <v>1800000396</v>
      </c>
      <c r="V151" s="18" t="s">
        <v>4953</v>
      </c>
    </row>
    <row r="152" spans="2:22">
      <c r="B152" s="15">
        <f>'PAYMENT by SAP'!B142</f>
        <v>100011</v>
      </c>
      <c r="C152" s="15" t="str">
        <f>'PAYMENT by SAP'!C142</f>
        <v>UNITED TRACTORS SEMEN GRESIK</v>
      </c>
      <c r="D152" s="15" t="str">
        <v>Group</v>
      </c>
      <c r="E152" s="15" t="str">
        <f>'PAYMENT by SAP'!D142</f>
        <v>1400015235</v>
      </c>
      <c r="F152" s="15" t="str">
        <f>'PAYMENT by SAP'!E142</f>
        <v>11121161</v>
      </c>
      <c r="G152" s="15" t="str">
        <f>'PAYMENT by SAP'!F142</f>
        <v>Tagihan Pem. Listrik Tuban UT</v>
      </c>
      <c r="H152" s="47">
        <f t="shared" si="12"/>
        <v>45688</v>
      </c>
      <c r="I152" s="48">
        <f>'PAYMENT by SAP'!G142</f>
        <v>45688</v>
      </c>
      <c r="J152" s="48" t="str">
        <f t="shared" si="13"/>
        <v>Jan</v>
      </c>
      <c r="K152" s="48" t="str">
        <f t="shared" si="14"/>
        <v>2025</v>
      </c>
      <c r="L152" s="48">
        <f>'PAYMENT by SAP'!H142</f>
        <v>45260</v>
      </c>
      <c r="M152" s="49">
        <f t="shared" si="15"/>
        <v>428</v>
      </c>
      <c r="N152" s="50" t="str">
        <f t="shared" si="16"/>
        <v>&gt;365</v>
      </c>
      <c r="O152" s="50" t="str">
        <f t="shared" si="17"/>
        <v>High Risk +</v>
      </c>
      <c r="P152" s="15" t="str">
        <f>'PAYMENT by SAP'!J142</f>
        <v>IDR</v>
      </c>
      <c r="Q152" s="15" t="str">
        <f>'PAYMENT by SAP'!K142</f>
        <v>1800000614</v>
      </c>
      <c r="R152" s="51">
        <f>'PAYMENT by SAP'!L142</f>
        <v>28610684</v>
      </c>
      <c r="S152" s="51" t="str">
        <f>'PAYMENT by SAP'!M142</f>
        <v>Tagihan Pem. Listrik Tuban UTSG Agustus 2023</v>
      </c>
      <c r="T152" s="65">
        <f>'PAYMENT by SAP'!N142</f>
        <v>45230</v>
      </c>
      <c r="U152" s="66" t="str">
        <f>'PAYMENT by SAP'!O142</f>
        <v>1800000614</v>
      </c>
      <c r="V152" s="18" t="s">
        <v>4951</v>
      </c>
    </row>
    <row r="153" spans="2:22">
      <c r="B153" s="15">
        <f>'PAYMENT by SAP'!B143</f>
        <v>100011</v>
      </c>
      <c r="C153" s="15" t="str">
        <f>'PAYMENT by SAP'!C143</f>
        <v>UNITED TRACTORS SEMEN GRESIK</v>
      </c>
      <c r="D153" s="15" t="str">
        <v>Group</v>
      </c>
      <c r="E153" s="15" t="str">
        <f>'PAYMENT by SAP'!D143</f>
        <v>1400015209</v>
      </c>
      <c r="F153" s="15" t="str">
        <f>'PAYMENT by SAP'!E143</f>
        <v>11121161</v>
      </c>
      <c r="G153" s="15" t="str">
        <f>'PAYMENT by SAP'!F143</f>
        <v>Tagihan Pemakaian Listrik Tub</v>
      </c>
      <c r="H153" s="47">
        <f t="shared" si="12"/>
        <v>45688</v>
      </c>
      <c r="I153" s="48">
        <f>'PAYMENT by SAP'!G143</f>
        <v>45688</v>
      </c>
      <c r="J153" s="48" t="str">
        <f t="shared" si="13"/>
        <v>Jan</v>
      </c>
      <c r="K153" s="48" t="str">
        <f t="shared" si="14"/>
        <v>2025</v>
      </c>
      <c r="L153" s="48">
        <f>'PAYMENT by SAP'!H143</f>
        <v>44407</v>
      </c>
      <c r="M153" s="49">
        <f t="shared" si="15"/>
        <v>1281</v>
      </c>
      <c r="N153" s="50" t="str">
        <f t="shared" si="16"/>
        <v>&gt;365</v>
      </c>
      <c r="O153" s="50" t="str">
        <f t="shared" si="17"/>
        <v>High Risk +</v>
      </c>
      <c r="P153" s="15" t="str">
        <f>'PAYMENT by SAP'!J143</f>
        <v>IDR</v>
      </c>
      <c r="Q153" s="15" t="str">
        <f>'PAYMENT by SAP'!K143</f>
        <v>1800000260</v>
      </c>
      <c r="R153" s="51">
        <f>'PAYMENT by SAP'!L143</f>
        <v>28646233</v>
      </c>
      <c r="S153" s="51" t="str">
        <f>'PAYMENT by SAP'!M143</f>
        <v>Tagihan Pemakaian Listrik Tuban UTSG APRIL 2021</v>
      </c>
      <c r="T153" s="65">
        <f>'PAYMENT by SAP'!N143</f>
        <v>44377</v>
      </c>
      <c r="U153" s="66" t="str">
        <f>'PAYMENT by SAP'!O143</f>
        <v>1800000260</v>
      </c>
      <c r="V153" s="18" t="s">
        <v>4951</v>
      </c>
    </row>
    <row r="154" spans="2:22">
      <c r="B154" s="15">
        <f>'PAYMENT by SAP'!B144</f>
        <v>100011</v>
      </c>
      <c r="C154" s="15" t="str">
        <f>'PAYMENT by SAP'!C144</f>
        <v>UNITED TRACTORS SEMEN GRESIK</v>
      </c>
      <c r="D154" s="15" t="str">
        <v>Group</v>
      </c>
      <c r="E154" s="15" t="str">
        <f>'PAYMENT by SAP'!D144</f>
        <v>1400015234</v>
      </c>
      <c r="F154" s="15" t="str">
        <f>'PAYMENT by SAP'!E144</f>
        <v>11121161</v>
      </c>
      <c r="G154" s="15" t="str">
        <f>'PAYMENT by SAP'!F144</f>
        <v>Tagihan Pem. Listrik Tuban UT</v>
      </c>
      <c r="H154" s="47">
        <f t="shared" si="12"/>
        <v>45688</v>
      </c>
      <c r="I154" s="48">
        <f>'PAYMENT by SAP'!G144</f>
        <v>45688</v>
      </c>
      <c r="J154" s="48" t="str">
        <f t="shared" si="13"/>
        <v>Jan</v>
      </c>
      <c r="K154" s="48" t="str">
        <f t="shared" si="14"/>
        <v>2025</v>
      </c>
      <c r="L154" s="48">
        <f>'PAYMENT by SAP'!H144</f>
        <v>45229</v>
      </c>
      <c r="M154" s="49">
        <f t="shared" si="15"/>
        <v>459</v>
      </c>
      <c r="N154" s="50" t="str">
        <f t="shared" si="16"/>
        <v>&gt;365</v>
      </c>
      <c r="O154" s="50" t="str">
        <f t="shared" si="17"/>
        <v>High Risk +</v>
      </c>
      <c r="P154" s="15" t="str">
        <f>'PAYMENT by SAP'!J144</f>
        <v>IDR</v>
      </c>
      <c r="Q154" s="15" t="str">
        <f>'PAYMENT by SAP'!K144</f>
        <v>1800000539</v>
      </c>
      <c r="R154" s="51">
        <f>'PAYMENT by SAP'!L144</f>
        <v>29132611</v>
      </c>
      <c r="S154" s="51" t="str">
        <f>'PAYMENT by SAP'!M144</f>
        <v>Tagihan Pem. Listrik Tuban UTSG Juli 2023</v>
      </c>
      <c r="T154" s="65">
        <f>'PAYMENT by SAP'!N144</f>
        <v>45199</v>
      </c>
      <c r="U154" s="66" t="str">
        <f>'PAYMENT by SAP'!O144</f>
        <v>1800000539</v>
      </c>
      <c r="V154" s="18" t="s">
        <v>4951</v>
      </c>
    </row>
    <row r="155" spans="2:22">
      <c r="B155" s="15">
        <f>'PAYMENT by SAP'!B145</f>
        <v>100011</v>
      </c>
      <c r="C155" s="15" t="str">
        <f>'PAYMENT by SAP'!C145</f>
        <v>UNITED TRACTORS SEMEN GRESIK</v>
      </c>
      <c r="D155" s="15" t="str">
        <v>Group</v>
      </c>
      <c r="E155" s="15" t="str">
        <f>'PAYMENT by SAP'!D145</f>
        <v>1400015208</v>
      </c>
      <c r="F155" s="15" t="str">
        <f>'PAYMENT by SAP'!E145</f>
        <v>11121161</v>
      </c>
      <c r="G155" s="15" t="str">
        <f>'PAYMENT by SAP'!F145</f>
        <v>Pemakaian Listrik UTS</v>
      </c>
      <c r="H155" s="47">
        <f t="shared" si="12"/>
        <v>45688</v>
      </c>
      <c r="I155" s="48">
        <f>'PAYMENT by SAP'!G145</f>
        <v>45688</v>
      </c>
      <c r="J155" s="48" t="str">
        <f t="shared" si="13"/>
        <v>Jan</v>
      </c>
      <c r="K155" s="48" t="str">
        <f t="shared" si="14"/>
        <v>2025</v>
      </c>
      <c r="L155" s="48">
        <f>'PAYMENT by SAP'!H145</f>
        <v>44377</v>
      </c>
      <c r="M155" s="49">
        <f t="shared" si="15"/>
        <v>1311</v>
      </c>
      <c r="N155" s="50" t="str">
        <f t="shared" si="16"/>
        <v>&gt;365</v>
      </c>
      <c r="O155" s="50" t="str">
        <f t="shared" si="17"/>
        <v>High Risk +</v>
      </c>
      <c r="P155" s="15" t="str">
        <f>'PAYMENT by SAP'!J145</f>
        <v>IDR</v>
      </c>
      <c r="Q155" s="15" t="str">
        <f>'PAYMENT by SAP'!K145</f>
        <v>1800000232</v>
      </c>
      <c r="R155" s="51">
        <f>'PAYMENT by SAP'!L145</f>
        <v>30020925</v>
      </c>
      <c r="S155" s="51" t="str">
        <f>'PAYMENT by SAP'!M145</f>
        <v>Tagihan Pemakaian Listrik UTSG MARET 2021</v>
      </c>
      <c r="T155" s="65">
        <f>'PAYMENT by SAP'!N145</f>
        <v>44347</v>
      </c>
      <c r="U155" s="66" t="str">
        <f>'PAYMENT by SAP'!O145</f>
        <v>1800000232</v>
      </c>
      <c r="V155" s="18" t="s">
        <v>4951</v>
      </c>
    </row>
    <row r="156" spans="2:22">
      <c r="B156" s="15">
        <f>'PAYMENT by SAP'!B146</f>
        <v>100011</v>
      </c>
      <c r="C156" s="15" t="str">
        <f>'PAYMENT by SAP'!C146</f>
        <v>UNITED TRACTORS SEMEN GRESIK</v>
      </c>
      <c r="D156" s="15" t="str">
        <v>Group</v>
      </c>
      <c r="E156" s="15" t="str">
        <f>'PAYMENT by SAP'!D146</f>
        <v>1400015212</v>
      </c>
      <c r="F156" s="15" t="str">
        <f>'PAYMENT by SAP'!E146</f>
        <v>11121161</v>
      </c>
      <c r="G156" s="15" t="str">
        <f>'PAYMENT by SAP'!F146</f>
        <v>TAGIHAN LISTRIK UTSG BULAN AG</v>
      </c>
      <c r="H156" s="47">
        <f t="shared" si="12"/>
        <v>45688</v>
      </c>
      <c r="I156" s="48">
        <f>'PAYMENT by SAP'!G146</f>
        <v>45688</v>
      </c>
      <c r="J156" s="48" t="str">
        <f t="shared" si="13"/>
        <v>Jan</v>
      </c>
      <c r="K156" s="48" t="str">
        <f t="shared" si="14"/>
        <v>2025</v>
      </c>
      <c r="L156" s="48">
        <f>'PAYMENT by SAP'!H146</f>
        <v>44530</v>
      </c>
      <c r="M156" s="49">
        <f t="shared" si="15"/>
        <v>1158</v>
      </c>
      <c r="N156" s="50" t="str">
        <f t="shared" si="16"/>
        <v>&gt;365</v>
      </c>
      <c r="O156" s="50" t="str">
        <f t="shared" si="17"/>
        <v>High Risk +</v>
      </c>
      <c r="P156" s="15" t="str">
        <f>'PAYMENT by SAP'!J146</f>
        <v>IDR</v>
      </c>
      <c r="Q156" s="15" t="str">
        <f>'PAYMENT by SAP'!K146</f>
        <v>1800000482</v>
      </c>
      <c r="R156" s="51">
        <f>'PAYMENT by SAP'!L146</f>
        <v>30127270</v>
      </c>
      <c r="S156" s="51" t="str">
        <f>'PAYMENT by SAP'!M146</f>
        <v>TAGIHAN LISTRIK UTSG BULAN AGUSTUS 2021</v>
      </c>
      <c r="T156" s="65">
        <f>'PAYMENT by SAP'!N146</f>
        <v>44500</v>
      </c>
      <c r="U156" s="66" t="str">
        <f>'PAYMENT by SAP'!O146</f>
        <v>1800000482</v>
      </c>
      <c r="V156" s="18" t="s">
        <v>4951</v>
      </c>
    </row>
    <row r="157" spans="2:22">
      <c r="B157" s="15">
        <f>'PAYMENT by SAP'!B147</f>
        <v>100011</v>
      </c>
      <c r="C157" s="15" t="str">
        <f>'PAYMENT by SAP'!C147</f>
        <v>UNITED TRACTORS SEMEN GRESIK</v>
      </c>
      <c r="D157" s="15" t="str">
        <v>Group</v>
      </c>
      <c r="E157" s="15" t="str">
        <f>'PAYMENT by SAP'!D147</f>
        <v>1400015210</v>
      </c>
      <c r="F157" s="15" t="str">
        <f>'PAYMENT by SAP'!E147</f>
        <v>11121161</v>
      </c>
      <c r="G157" s="15" t="str">
        <f>'PAYMENT by SAP'!F147</f>
        <v>Tagihan Pemakaian Listrik Tub</v>
      </c>
      <c r="H157" s="47">
        <f t="shared" si="12"/>
        <v>45688</v>
      </c>
      <c r="I157" s="48">
        <f>'PAYMENT by SAP'!G147</f>
        <v>45688</v>
      </c>
      <c r="J157" s="48" t="str">
        <f t="shared" si="13"/>
        <v>Jan</v>
      </c>
      <c r="K157" s="48" t="str">
        <f t="shared" si="14"/>
        <v>2025</v>
      </c>
      <c r="L157" s="48">
        <f>'PAYMENT by SAP'!H147</f>
        <v>44469</v>
      </c>
      <c r="M157" s="49">
        <f t="shared" si="15"/>
        <v>1219</v>
      </c>
      <c r="N157" s="50" t="str">
        <f t="shared" si="16"/>
        <v>&gt;365</v>
      </c>
      <c r="O157" s="50" t="str">
        <f t="shared" si="17"/>
        <v>High Risk +</v>
      </c>
      <c r="P157" s="15" t="str">
        <f>'PAYMENT by SAP'!J147</f>
        <v>IDR</v>
      </c>
      <c r="Q157" s="15" t="str">
        <f>'PAYMENT by SAP'!K147</f>
        <v>1800000387</v>
      </c>
      <c r="R157" s="51">
        <f>'PAYMENT by SAP'!L147</f>
        <v>30236920</v>
      </c>
      <c r="S157" s="51" t="str">
        <f>'PAYMENT by SAP'!M147</f>
        <v>Tagihan Pemakaian Listrik Tuban UTSG JUNI 2021</v>
      </c>
      <c r="T157" s="65">
        <f>'PAYMENT by SAP'!N147</f>
        <v>44439</v>
      </c>
      <c r="U157" s="66" t="str">
        <f>'PAYMENT by SAP'!O147</f>
        <v>1800000387</v>
      </c>
      <c r="V157" s="18" t="s">
        <v>4951</v>
      </c>
    </row>
    <row r="158" spans="2:22">
      <c r="B158" s="15">
        <f>'PAYMENT by SAP'!B148</f>
        <v>100011</v>
      </c>
      <c r="C158" s="15" t="str">
        <f>'PAYMENT by SAP'!C148</f>
        <v>UNITED TRACTORS SEMEN GRESIK</v>
      </c>
      <c r="D158" s="15" t="str">
        <v>Group</v>
      </c>
      <c r="E158" s="15" t="str">
        <f>'PAYMENT by SAP'!D148</f>
        <v>1400015237</v>
      </c>
      <c r="F158" s="15" t="str">
        <f>'PAYMENT by SAP'!E148</f>
        <v>11121161</v>
      </c>
      <c r="G158" s="15" t="str">
        <f>'PAYMENT by SAP'!F148</f>
        <v>Tagihan Pem. Listrik Tuban UT</v>
      </c>
      <c r="H158" s="47">
        <f t="shared" si="12"/>
        <v>45688</v>
      </c>
      <c r="I158" s="48">
        <f>'PAYMENT by SAP'!G148</f>
        <v>45688</v>
      </c>
      <c r="J158" s="48" t="str">
        <f t="shared" si="13"/>
        <v>Jan</v>
      </c>
      <c r="K158" s="48" t="str">
        <f t="shared" si="14"/>
        <v>2025</v>
      </c>
      <c r="L158" s="48">
        <f>'PAYMENT by SAP'!H148</f>
        <v>45321</v>
      </c>
      <c r="M158" s="49">
        <f t="shared" si="15"/>
        <v>367</v>
      </c>
      <c r="N158" s="50" t="str">
        <f t="shared" si="16"/>
        <v>&gt;365</v>
      </c>
      <c r="O158" s="50" t="str">
        <f t="shared" si="17"/>
        <v>High Risk +</v>
      </c>
      <c r="P158" s="15" t="str">
        <f>'PAYMENT by SAP'!J148</f>
        <v>IDR</v>
      </c>
      <c r="Q158" s="15" t="str">
        <f>'PAYMENT by SAP'!K148</f>
        <v>1800000753</v>
      </c>
      <c r="R158" s="51">
        <f>'PAYMENT by SAP'!L148</f>
        <v>30245014</v>
      </c>
      <c r="S158" s="51" t="str">
        <f>'PAYMENT by SAP'!M148</f>
        <v>Tagihan Pem. Listrik Tuban UTSG Oktober 2023</v>
      </c>
      <c r="T158" s="65">
        <f>'PAYMENT by SAP'!N148</f>
        <v>45291</v>
      </c>
      <c r="U158" s="66" t="str">
        <f>'PAYMENT by SAP'!O148</f>
        <v>1800000753</v>
      </c>
      <c r="V158" s="18" t="s">
        <v>4951</v>
      </c>
    </row>
    <row r="159" spans="2:22">
      <c r="B159" s="15">
        <f>'PAYMENT by SAP'!B149</f>
        <v>100011</v>
      </c>
      <c r="C159" s="15" t="str">
        <f>'PAYMENT by SAP'!C149</f>
        <v>UNITED TRACTORS SEMEN GRESIK</v>
      </c>
      <c r="D159" s="15" t="str">
        <v>Group</v>
      </c>
      <c r="E159" s="15" t="str">
        <f>'PAYMENT by SAP'!D149</f>
        <v>1400015224</v>
      </c>
      <c r="F159" s="15" t="str">
        <f>'PAYMENT by SAP'!E149</f>
        <v>11121161</v>
      </c>
      <c r="G159" s="15" t="str">
        <f>'PAYMENT by SAP'!F149</f>
        <v>Tagihan Pem. Listrik Tuban UT</v>
      </c>
      <c r="H159" s="47">
        <f t="shared" si="12"/>
        <v>45688</v>
      </c>
      <c r="I159" s="48">
        <f>'PAYMENT by SAP'!G149</f>
        <v>45688</v>
      </c>
      <c r="J159" s="48" t="str">
        <f t="shared" si="13"/>
        <v>Jan</v>
      </c>
      <c r="K159" s="48" t="str">
        <f t="shared" si="14"/>
        <v>2025</v>
      </c>
      <c r="L159" s="48">
        <f>'PAYMENT by SAP'!H149</f>
        <v>44925</v>
      </c>
      <c r="M159" s="49">
        <f t="shared" si="15"/>
        <v>763</v>
      </c>
      <c r="N159" s="50" t="str">
        <f t="shared" si="16"/>
        <v>&gt;365</v>
      </c>
      <c r="O159" s="50" t="str">
        <f t="shared" si="17"/>
        <v>High Risk +</v>
      </c>
      <c r="P159" s="15" t="str">
        <f>'PAYMENT by SAP'!J149</f>
        <v>IDR</v>
      </c>
      <c r="Q159" s="15" t="str">
        <f>'PAYMENT by SAP'!K149</f>
        <v>1800000680</v>
      </c>
      <c r="R159" s="51">
        <f>'PAYMENT by SAP'!L149</f>
        <v>31718812</v>
      </c>
      <c r="S159" s="51" t="str">
        <f>'PAYMENT by SAP'!M149</f>
        <v>Tagihan Pem. Listrik Tuban UTSG September 2022</v>
      </c>
      <c r="T159" s="65">
        <f>'PAYMENT by SAP'!N149</f>
        <v>44895</v>
      </c>
      <c r="U159" s="66" t="str">
        <f>'PAYMENT by SAP'!O149</f>
        <v>1800000680</v>
      </c>
      <c r="V159" s="18" t="s">
        <v>4951</v>
      </c>
    </row>
    <row r="160" spans="2:22">
      <c r="B160" s="15">
        <f>'PAYMENT by SAP'!B150</f>
        <v>100011</v>
      </c>
      <c r="C160" s="15" t="str">
        <f>'PAYMENT by SAP'!C150</f>
        <v>UNITED TRACTORS SEMEN GRESIK</v>
      </c>
      <c r="D160" s="15" t="str">
        <v>Group</v>
      </c>
      <c r="E160" s="15" t="str">
        <f>'PAYMENT by SAP'!D150</f>
        <v>1400015223</v>
      </c>
      <c r="F160" s="15" t="str">
        <f>'PAYMENT by SAP'!E150</f>
        <v>11121161</v>
      </c>
      <c r="G160" s="15" t="str">
        <f>'PAYMENT by SAP'!F150</f>
        <v>Tagihan Pem. Listrik Tuban UT</v>
      </c>
      <c r="H160" s="47">
        <f t="shared" si="12"/>
        <v>45688</v>
      </c>
      <c r="I160" s="48">
        <f>'PAYMENT by SAP'!G150</f>
        <v>45688</v>
      </c>
      <c r="J160" s="48" t="str">
        <f t="shared" si="13"/>
        <v>Jan</v>
      </c>
      <c r="K160" s="48" t="str">
        <f t="shared" si="14"/>
        <v>2025</v>
      </c>
      <c r="L160" s="48">
        <f>'PAYMENT by SAP'!H150</f>
        <v>44895</v>
      </c>
      <c r="M160" s="49">
        <f t="shared" si="15"/>
        <v>793</v>
      </c>
      <c r="N160" s="50" t="str">
        <f t="shared" si="16"/>
        <v>&gt;365</v>
      </c>
      <c r="O160" s="50" t="str">
        <f t="shared" si="17"/>
        <v>High Risk +</v>
      </c>
      <c r="P160" s="15" t="str">
        <f>'PAYMENT by SAP'!J150</f>
        <v>IDR</v>
      </c>
      <c r="Q160" s="15" t="str">
        <f>'PAYMENT by SAP'!K150</f>
        <v>1800000628</v>
      </c>
      <c r="R160" s="51">
        <f>'PAYMENT by SAP'!L150</f>
        <v>32362108</v>
      </c>
      <c r="S160" s="51" t="str">
        <f>'PAYMENT by SAP'!M150</f>
        <v>Tagihan Pem. Listrik Tuban UTSG Agustus 2022</v>
      </c>
      <c r="T160" s="65">
        <f>'PAYMENT by SAP'!N150</f>
        <v>44865</v>
      </c>
      <c r="U160" s="66" t="str">
        <f>'PAYMENT by SAP'!O150</f>
        <v>1800000628</v>
      </c>
      <c r="V160" s="18" t="s">
        <v>4951</v>
      </c>
    </row>
    <row r="161" spans="2:22">
      <c r="B161" s="15">
        <f>'PAYMENT by SAP'!B151</f>
        <v>100011</v>
      </c>
      <c r="C161" s="15" t="str">
        <f>'PAYMENT by SAP'!C151</f>
        <v>UNITED TRACTORS SEMEN GRESIK</v>
      </c>
      <c r="D161" s="15" t="str">
        <v>Group</v>
      </c>
      <c r="E161" s="15" t="str">
        <f>'PAYMENT by SAP'!D151</f>
        <v>1400015213</v>
      </c>
      <c r="F161" s="15" t="str">
        <f>'PAYMENT by SAP'!E151</f>
        <v>11121161</v>
      </c>
      <c r="G161" s="15" t="str">
        <f>'PAYMENT by SAP'!F151</f>
        <v>Tagihan Listrik UTSG bln Okto</v>
      </c>
      <c r="H161" s="47">
        <f t="shared" si="12"/>
        <v>45688</v>
      </c>
      <c r="I161" s="48">
        <f>'PAYMENT by SAP'!G151</f>
        <v>45688</v>
      </c>
      <c r="J161" s="48" t="str">
        <f t="shared" si="13"/>
        <v>Jan</v>
      </c>
      <c r="K161" s="48" t="str">
        <f t="shared" si="14"/>
        <v>2025</v>
      </c>
      <c r="L161" s="48">
        <f>'PAYMENT by SAP'!H151</f>
        <v>44591</v>
      </c>
      <c r="M161" s="49">
        <f t="shared" si="15"/>
        <v>1097</v>
      </c>
      <c r="N161" s="50" t="str">
        <f t="shared" si="16"/>
        <v>&gt;365</v>
      </c>
      <c r="O161" s="50" t="str">
        <f t="shared" si="17"/>
        <v>High Risk +</v>
      </c>
      <c r="P161" s="15" t="str">
        <f>'PAYMENT by SAP'!J151</f>
        <v>IDR</v>
      </c>
      <c r="Q161" s="15" t="str">
        <f>'PAYMENT by SAP'!K151</f>
        <v>1800000558</v>
      </c>
      <c r="R161" s="51">
        <f>'PAYMENT by SAP'!L151</f>
        <v>32365853</v>
      </c>
      <c r="S161" s="51" t="str">
        <f>'PAYMENT by SAP'!M151</f>
        <v>Tagihan Listrik UTSG bln Oktober 2021</v>
      </c>
      <c r="T161" s="65">
        <f>'PAYMENT by SAP'!N151</f>
        <v>44561</v>
      </c>
      <c r="U161" s="66" t="str">
        <f>'PAYMENT by SAP'!O151</f>
        <v>1800000558</v>
      </c>
      <c r="V161" s="18" t="s">
        <v>4951</v>
      </c>
    </row>
    <row r="162" spans="2:22">
      <c r="B162" s="15">
        <f>'PAYMENT by SAP'!B152</f>
        <v>100011</v>
      </c>
      <c r="C162" s="15" t="str">
        <f>'PAYMENT by SAP'!C152</f>
        <v>UNITED TRACTORS SEMEN GRESIK</v>
      </c>
      <c r="D162" s="15" t="str">
        <v>Group</v>
      </c>
      <c r="E162" s="15" t="str">
        <f>'PAYMENT by SAP'!D152</f>
        <v>1400015218</v>
      </c>
      <c r="F162" s="15" t="str">
        <f>'PAYMENT by SAP'!E152</f>
        <v>11121161</v>
      </c>
      <c r="G162" s="15" t="str">
        <f>'PAYMENT by SAP'!F152</f>
        <v>Tagihan Pem. Listrik Tuban UT</v>
      </c>
      <c r="H162" s="47">
        <f t="shared" si="12"/>
        <v>45688</v>
      </c>
      <c r="I162" s="48">
        <f>'PAYMENT by SAP'!G152</f>
        <v>45688</v>
      </c>
      <c r="J162" s="48" t="str">
        <f t="shared" si="13"/>
        <v>Jan</v>
      </c>
      <c r="K162" s="48" t="str">
        <f t="shared" si="14"/>
        <v>2025</v>
      </c>
      <c r="L162" s="48">
        <f>'PAYMENT by SAP'!H152</f>
        <v>44772</v>
      </c>
      <c r="M162" s="49">
        <f t="shared" si="15"/>
        <v>916</v>
      </c>
      <c r="N162" s="50" t="str">
        <f t="shared" si="16"/>
        <v>&gt;365</v>
      </c>
      <c r="O162" s="50" t="str">
        <f t="shared" si="17"/>
        <v>High Risk +</v>
      </c>
      <c r="P162" s="15" t="str">
        <f>'PAYMENT by SAP'!J152</f>
        <v>IDR</v>
      </c>
      <c r="Q162" s="15" t="str">
        <f>'PAYMENT by SAP'!K152</f>
        <v>1800000354</v>
      </c>
      <c r="R162" s="51">
        <f>'PAYMENT by SAP'!L152</f>
        <v>32706454</v>
      </c>
      <c r="S162" s="51" t="str">
        <f>'PAYMENT by SAP'!M152</f>
        <v>Tagihan Pem. Listrik Tuban UTSG Maret 2022</v>
      </c>
      <c r="T162" s="65">
        <f>'PAYMENT by SAP'!N152</f>
        <v>44742</v>
      </c>
      <c r="U162" s="66" t="str">
        <f>'PAYMENT by SAP'!O152</f>
        <v>1800000354</v>
      </c>
      <c r="V162" s="18" t="s">
        <v>4951</v>
      </c>
    </row>
    <row r="163" spans="2:22">
      <c r="B163" s="15">
        <f>'PAYMENT by SAP'!B153</f>
        <v>100011</v>
      </c>
      <c r="C163" s="15" t="str">
        <f>'PAYMENT by SAP'!C153</f>
        <v>UNITED TRACTORS SEMEN GRESIK</v>
      </c>
      <c r="D163" s="15" t="str">
        <v>Group</v>
      </c>
      <c r="E163" s="15" t="str">
        <f>'PAYMENT by SAP'!D153</f>
        <v>1400015228</v>
      </c>
      <c r="F163" s="15" t="str">
        <f>'PAYMENT by SAP'!E153</f>
        <v>11121161</v>
      </c>
      <c r="G163" s="15" t="str">
        <f>'PAYMENT by SAP'!F153</f>
        <v>Tagihan Pem. Listrik Tuban UT</v>
      </c>
      <c r="H163" s="47">
        <f t="shared" si="12"/>
        <v>45688</v>
      </c>
      <c r="I163" s="48">
        <f>'PAYMENT by SAP'!G153</f>
        <v>45688</v>
      </c>
      <c r="J163" s="48" t="str">
        <f t="shared" si="13"/>
        <v>Jan</v>
      </c>
      <c r="K163" s="48" t="str">
        <f t="shared" si="14"/>
        <v>2025</v>
      </c>
      <c r="L163" s="48">
        <f>'PAYMENT by SAP'!H153</f>
        <v>45046</v>
      </c>
      <c r="M163" s="49">
        <f t="shared" si="15"/>
        <v>642</v>
      </c>
      <c r="N163" s="50" t="str">
        <f t="shared" si="16"/>
        <v>&gt;365</v>
      </c>
      <c r="O163" s="50" t="str">
        <f t="shared" si="17"/>
        <v>High Risk +</v>
      </c>
      <c r="P163" s="15" t="str">
        <f>'PAYMENT by SAP'!J153</f>
        <v>IDR</v>
      </c>
      <c r="Q163" s="15" t="str">
        <f>'PAYMENT by SAP'!K153</f>
        <v>1800000135</v>
      </c>
      <c r="R163" s="51">
        <f>'PAYMENT by SAP'!L153</f>
        <v>32943553</v>
      </c>
      <c r="S163" s="51" t="str">
        <f>'PAYMENT by SAP'!M153</f>
        <v>Tagihan Pem. Listrik Tuban UTSG Januari 2023</v>
      </c>
      <c r="T163" s="65">
        <f>'PAYMENT by SAP'!N153</f>
        <v>45016</v>
      </c>
      <c r="U163" s="66" t="str">
        <f>'PAYMENT by SAP'!O153</f>
        <v>1800000135</v>
      </c>
      <c r="V163" s="18" t="s">
        <v>4951</v>
      </c>
    </row>
    <row r="164" spans="2:22">
      <c r="B164" s="15">
        <f>'PAYMENT by SAP'!B154</f>
        <v>100011</v>
      </c>
      <c r="C164" s="15" t="str">
        <f>'PAYMENT by SAP'!C154</f>
        <v>UNITED TRACTORS SEMEN GRESIK</v>
      </c>
      <c r="D164" s="15" t="str">
        <v>Group</v>
      </c>
      <c r="E164" s="15" t="str">
        <f>'PAYMENT by SAP'!D154</f>
        <v>1400015233</v>
      </c>
      <c r="F164" s="15" t="str">
        <f>'PAYMENT by SAP'!E154</f>
        <v>11121161</v>
      </c>
      <c r="G164" s="15" t="str">
        <f>'PAYMENT by SAP'!F154</f>
        <v>Tagihan Pem. Listrik Tuban UT</v>
      </c>
      <c r="H164" s="47">
        <f t="shared" si="12"/>
        <v>45688</v>
      </c>
      <c r="I164" s="48">
        <f>'PAYMENT by SAP'!G154</f>
        <v>45688</v>
      </c>
      <c r="J164" s="48" t="str">
        <f t="shared" si="13"/>
        <v>Jan</v>
      </c>
      <c r="K164" s="48" t="str">
        <f t="shared" si="14"/>
        <v>2025</v>
      </c>
      <c r="L164" s="48">
        <f>'PAYMENT by SAP'!H154</f>
        <v>45199</v>
      </c>
      <c r="M164" s="49">
        <f t="shared" si="15"/>
        <v>489</v>
      </c>
      <c r="N164" s="50" t="str">
        <f t="shared" si="16"/>
        <v>&gt;365</v>
      </c>
      <c r="O164" s="50" t="str">
        <f t="shared" si="17"/>
        <v>High Risk +</v>
      </c>
      <c r="P164" s="15" t="str">
        <f>'PAYMENT by SAP'!J154</f>
        <v>IDR</v>
      </c>
      <c r="Q164" s="15" t="str">
        <f>'PAYMENT by SAP'!K154</f>
        <v>1800000489</v>
      </c>
      <c r="R164" s="51">
        <f>'PAYMENT by SAP'!L154</f>
        <v>33312692</v>
      </c>
      <c r="S164" s="51" t="str">
        <f>'PAYMENT by SAP'!M154</f>
        <v>Tagihan Pem Listrik Tuban UTSG Juni2023</v>
      </c>
      <c r="T164" s="65">
        <f>'PAYMENT by SAP'!N154</f>
        <v>45169</v>
      </c>
      <c r="U164" s="66" t="str">
        <f>'PAYMENT by SAP'!O154</f>
        <v>1800000489</v>
      </c>
      <c r="V164" s="18" t="s">
        <v>4951</v>
      </c>
    </row>
    <row r="165" spans="2:22">
      <c r="B165" s="15">
        <f>'PAYMENT by SAP'!B155</f>
        <v>100011</v>
      </c>
      <c r="C165" s="15" t="str">
        <f>'PAYMENT by SAP'!C155</f>
        <v>UNITED TRACTORS SEMEN GRESIK</v>
      </c>
      <c r="D165" s="15" t="str">
        <v>Group</v>
      </c>
      <c r="E165" s="15" t="str">
        <f>'PAYMENT by SAP'!D155</f>
        <v>1400015236</v>
      </c>
      <c r="F165" s="15" t="str">
        <f>'PAYMENT by SAP'!E155</f>
        <v>11121161</v>
      </c>
      <c r="G165" s="15" t="str">
        <f>'PAYMENT by SAP'!F155</f>
        <v>Tagihan Pem. Listrik Tuban UT</v>
      </c>
      <c r="H165" s="47">
        <f t="shared" si="12"/>
        <v>45688</v>
      </c>
      <c r="I165" s="48">
        <f>'PAYMENT by SAP'!G155</f>
        <v>45688</v>
      </c>
      <c r="J165" s="48" t="str">
        <f t="shared" si="13"/>
        <v>Jan</v>
      </c>
      <c r="K165" s="48" t="str">
        <f t="shared" si="14"/>
        <v>2025</v>
      </c>
      <c r="L165" s="48">
        <f>'PAYMENT by SAP'!H155</f>
        <v>45290</v>
      </c>
      <c r="M165" s="49">
        <f t="shared" si="15"/>
        <v>398</v>
      </c>
      <c r="N165" s="50" t="str">
        <f t="shared" si="16"/>
        <v>&gt;365</v>
      </c>
      <c r="O165" s="50" t="str">
        <f t="shared" si="17"/>
        <v>High Risk +</v>
      </c>
      <c r="P165" s="15" t="str">
        <f>'PAYMENT by SAP'!J155</f>
        <v>IDR</v>
      </c>
      <c r="Q165" s="15" t="str">
        <f>'PAYMENT by SAP'!K155</f>
        <v>1800000623</v>
      </c>
      <c r="R165" s="51">
        <f>'PAYMENT by SAP'!L155</f>
        <v>33735479</v>
      </c>
      <c r="S165" s="51" t="str">
        <f>'PAYMENT by SAP'!M155</f>
        <v>Tagihan Pem. Listrik Tuban UTSG September 2023</v>
      </c>
      <c r="T165" s="65">
        <f>'PAYMENT by SAP'!N155</f>
        <v>45260</v>
      </c>
      <c r="U165" s="66" t="str">
        <f>'PAYMENT by SAP'!O155</f>
        <v>1800000623</v>
      </c>
      <c r="V165" s="18" t="s">
        <v>4951</v>
      </c>
    </row>
    <row r="166" spans="2:22">
      <c r="B166" s="15">
        <f>'PAYMENT by SAP'!B156</f>
        <v>101398</v>
      </c>
      <c r="C166" s="15" t="str">
        <f>'PAYMENT by SAP'!C156</f>
        <v>PT SOLUSI BANGUN INDONESIA</v>
      </c>
      <c r="D166" s="15" t="str">
        <v>Group</v>
      </c>
      <c r="E166" s="15" t="str">
        <f>'PAYMENT by SAP'!D156</f>
        <v>1400000024</v>
      </c>
      <c r="F166" s="15" t="str">
        <f>'PAYMENT by SAP'!E156</f>
        <v>11121161</v>
      </c>
      <c r="G166" s="15" t="str">
        <f>'PAYMENT by SAP'!F156</f>
        <v>PAID BY CMS BANK MANDIRI KC GRESIK RN 2100001246</v>
      </c>
      <c r="H166" s="47">
        <f t="shared" si="12"/>
        <v>45688</v>
      </c>
      <c r="I166" s="48">
        <f>'PAYMENT by SAP'!G156</f>
        <v>45688</v>
      </c>
      <c r="J166" s="48" t="str">
        <f t="shared" si="13"/>
        <v>Jan</v>
      </c>
      <c r="K166" s="48" t="str">
        <f t="shared" si="14"/>
        <v>2025</v>
      </c>
      <c r="L166" s="48">
        <f>'PAYMENT by SAP'!H156</f>
        <v>45534</v>
      </c>
      <c r="M166" s="49">
        <f t="shared" si="15"/>
        <v>154</v>
      </c>
      <c r="N166" s="50" t="str">
        <f t="shared" si="16"/>
        <v>120-365</v>
      </c>
      <c r="O166" s="50" t="str">
        <f t="shared" si="17"/>
        <v>High Risk</v>
      </c>
      <c r="P166" s="15" t="str">
        <f>'PAYMENT by SAP'!J156</f>
        <v>IDR</v>
      </c>
      <c r="Q166" s="15" t="str">
        <f>'PAYMENT by SAP'!K156</f>
        <v>1800000301</v>
      </c>
      <c r="R166" s="51">
        <f>'PAYMENT by SAP'!L156</f>
        <v>33893113</v>
      </c>
      <c r="S166" s="51" t="str">
        <f>'PAYMENT by SAP'!M156</f>
        <v xml:space="preserve"> Pot. Gaji Kary. Penugasan SI - SBI 06.2024</v>
      </c>
      <c r="T166" s="65">
        <f>'PAYMENT by SAP'!N156</f>
        <v>45504</v>
      </c>
      <c r="U166" s="66" t="str">
        <f>'PAYMENT by SAP'!O156</f>
        <v>1800000301</v>
      </c>
      <c r="V166" s="18" t="s">
        <v>4953</v>
      </c>
    </row>
    <row r="167" spans="2:22">
      <c r="B167" s="15">
        <f>'PAYMENT by SAP'!B157</f>
        <v>101398</v>
      </c>
      <c r="C167" s="15" t="str">
        <f>'PAYMENT by SAP'!C157</f>
        <v>PT SOLUSI BANGUN INDONESIA</v>
      </c>
      <c r="D167" s="15" t="str">
        <v>Group</v>
      </c>
      <c r="E167" s="15" t="str">
        <f>'PAYMENT by SAP'!D157</f>
        <v>1400000031</v>
      </c>
      <c r="F167" s="15" t="str">
        <f>'PAYMENT by SAP'!E157</f>
        <v>11121161</v>
      </c>
      <c r="G167" s="15" t="str">
        <f>'PAYMENT by SAP'!F157</f>
        <v xml:space="preserve"> Pot. Gaji Kary. Penugasan SI - SBI 03.2024</v>
      </c>
      <c r="H167" s="47">
        <f t="shared" si="12"/>
        <v>45688</v>
      </c>
      <c r="I167" s="48">
        <f>'PAYMENT by SAP'!G157</f>
        <v>45688</v>
      </c>
      <c r="J167" s="48" t="str">
        <f t="shared" si="13"/>
        <v>Jan</v>
      </c>
      <c r="K167" s="48" t="str">
        <f t="shared" si="14"/>
        <v>2025</v>
      </c>
      <c r="L167" s="48">
        <f>'PAYMENT by SAP'!H157</f>
        <v>45442</v>
      </c>
      <c r="M167" s="49">
        <f t="shared" si="15"/>
        <v>246</v>
      </c>
      <c r="N167" s="50" t="str">
        <f t="shared" si="16"/>
        <v>120-365</v>
      </c>
      <c r="O167" s="50" t="str">
        <f t="shared" si="17"/>
        <v>High Risk</v>
      </c>
      <c r="P167" s="15" t="str">
        <f>'PAYMENT by SAP'!J157</f>
        <v>IDR</v>
      </c>
      <c r="Q167" s="15" t="str">
        <f>'PAYMENT by SAP'!K157</f>
        <v>1800000167</v>
      </c>
      <c r="R167" s="51">
        <f>'PAYMENT by SAP'!L157</f>
        <v>34063296</v>
      </c>
      <c r="S167" s="51" t="str">
        <f>'PAYMENT by SAP'!M157</f>
        <v xml:space="preserve"> Pot. Gaji Kary. Penugasan SI - SBI 03.2024</v>
      </c>
      <c r="T167" s="65">
        <f>'PAYMENT by SAP'!N157</f>
        <v>45412</v>
      </c>
      <c r="U167" s="66" t="str">
        <f>'PAYMENT by SAP'!O157</f>
        <v>1800000167</v>
      </c>
      <c r="V167" s="18" t="s">
        <v>4953</v>
      </c>
    </row>
    <row r="168" spans="2:22">
      <c r="B168" s="15">
        <f>'PAYMENT by SAP'!B158</f>
        <v>101398</v>
      </c>
      <c r="C168" s="15" t="str">
        <f>'PAYMENT by SAP'!C158</f>
        <v>PT SOLUSI BANGUN INDONESIA</v>
      </c>
      <c r="D168" s="15" t="str">
        <v>Group</v>
      </c>
      <c r="E168" s="15" t="str">
        <f>'PAYMENT by SAP'!D158</f>
        <v>1400000030</v>
      </c>
      <c r="F168" s="15" t="str">
        <f>'PAYMENT by SAP'!E158</f>
        <v>11121161</v>
      </c>
      <c r="G168" s="15" t="str">
        <f>'PAYMENT by SAP'!F158</f>
        <v xml:space="preserve"> Pot. Gaji Kary. Penugasan SI - SBI 02.2024</v>
      </c>
      <c r="H168" s="47">
        <f t="shared" si="12"/>
        <v>45688</v>
      </c>
      <c r="I168" s="48">
        <f>'PAYMENT by SAP'!G158</f>
        <v>45688</v>
      </c>
      <c r="J168" s="48" t="str">
        <f t="shared" si="13"/>
        <v>Jan</v>
      </c>
      <c r="K168" s="48" t="str">
        <f t="shared" si="14"/>
        <v>2025</v>
      </c>
      <c r="L168" s="48">
        <f>'PAYMENT by SAP'!H158</f>
        <v>45387</v>
      </c>
      <c r="M168" s="49">
        <f t="shared" si="15"/>
        <v>301</v>
      </c>
      <c r="N168" s="50" t="str">
        <f t="shared" si="16"/>
        <v>120-365</v>
      </c>
      <c r="O168" s="50" t="str">
        <f t="shared" si="17"/>
        <v>High Risk</v>
      </c>
      <c r="P168" s="15" t="str">
        <f>'PAYMENT by SAP'!J158</f>
        <v>IDR</v>
      </c>
      <c r="Q168" s="15" t="str">
        <f>'PAYMENT by SAP'!K158</f>
        <v>1800000115</v>
      </c>
      <c r="R168" s="51">
        <f>'PAYMENT by SAP'!L158</f>
        <v>34109490</v>
      </c>
      <c r="S168" s="51" t="str">
        <f>'PAYMENT by SAP'!M158</f>
        <v xml:space="preserve"> Pot. Gaji Kary. Penugasan SI - SBI 02.2024</v>
      </c>
      <c r="T168" s="65">
        <f>'PAYMENT by SAP'!N158</f>
        <v>45357</v>
      </c>
      <c r="U168" s="66" t="str">
        <f>'PAYMENT by SAP'!O158</f>
        <v>1800000115</v>
      </c>
      <c r="V168" s="18" t="s">
        <v>4953</v>
      </c>
    </row>
    <row r="169" spans="2:22">
      <c r="B169" s="15">
        <f>'PAYMENT by SAP'!B159</f>
        <v>100011</v>
      </c>
      <c r="C169" s="15" t="str">
        <f>'PAYMENT by SAP'!C159</f>
        <v>UNITED TRACTORS SEMEN GRESIK</v>
      </c>
      <c r="D169" s="15" t="str">
        <v>Group</v>
      </c>
      <c r="E169" s="15" t="str">
        <f>'PAYMENT by SAP'!D159</f>
        <v>1400015220</v>
      </c>
      <c r="F169" s="15" t="str">
        <f>'PAYMENT by SAP'!E159</f>
        <v>11121161</v>
      </c>
      <c r="G169" s="15" t="str">
        <f>'PAYMENT by SAP'!F159</f>
        <v>Tagihan Pem. Listrik Tuban UT</v>
      </c>
      <c r="H169" s="47">
        <f t="shared" si="12"/>
        <v>45688</v>
      </c>
      <c r="I169" s="48">
        <f>'PAYMENT by SAP'!G159</f>
        <v>45688</v>
      </c>
      <c r="J169" s="48" t="str">
        <f t="shared" si="13"/>
        <v>Jan</v>
      </c>
      <c r="K169" s="48" t="str">
        <f t="shared" si="14"/>
        <v>2025</v>
      </c>
      <c r="L169" s="48">
        <f>'PAYMENT by SAP'!H159</f>
        <v>44803</v>
      </c>
      <c r="M169" s="49">
        <f t="shared" si="15"/>
        <v>885</v>
      </c>
      <c r="N169" s="50" t="str">
        <f t="shared" si="16"/>
        <v>&gt;365</v>
      </c>
      <c r="O169" s="50" t="str">
        <f t="shared" si="17"/>
        <v>High Risk +</v>
      </c>
      <c r="P169" s="15" t="str">
        <f>'PAYMENT by SAP'!J159</f>
        <v>IDR</v>
      </c>
      <c r="Q169" s="15" t="str">
        <f>'PAYMENT by SAP'!K159</f>
        <v>1800000401</v>
      </c>
      <c r="R169" s="51">
        <f>'PAYMENT by SAP'!L159</f>
        <v>34615264</v>
      </c>
      <c r="S169" s="51" t="str">
        <f>'PAYMENT by SAP'!M159</f>
        <v>Tagihan Pem. Listrik Tuban UTSG Mei 2022</v>
      </c>
      <c r="T169" s="65">
        <f>'PAYMENT by SAP'!N159</f>
        <v>44773</v>
      </c>
      <c r="U169" s="66" t="str">
        <f>'PAYMENT by SAP'!O159</f>
        <v>1800000401</v>
      </c>
      <c r="V169" s="18" t="s">
        <v>4951</v>
      </c>
    </row>
    <row r="170" spans="2:22">
      <c r="B170" s="15">
        <f>'PAYMENT by SAP'!B160</f>
        <v>100011</v>
      </c>
      <c r="C170" s="15" t="str">
        <f>'PAYMENT by SAP'!C160</f>
        <v>UNITED TRACTORS SEMEN GRESIK</v>
      </c>
      <c r="D170" s="15" t="str">
        <v>Group</v>
      </c>
      <c r="E170" s="15" t="str">
        <f>'PAYMENT by SAP'!D160</f>
        <v>1400015211</v>
      </c>
      <c r="F170" s="15" t="str">
        <f>'PAYMENT by SAP'!E160</f>
        <v>11121161</v>
      </c>
      <c r="G170" s="15" t="str">
        <f>'PAYMENT by SAP'!F160</f>
        <v>Tagihan Pemakaian Listrik Tub</v>
      </c>
      <c r="H170" s="47">
        <f t="shared" si="12"/>
        <v>45688</v>
      </c>
      <c r="I170" s="48">
        <f>'PAYMENT by SAP'!G160</f>
        <v>45688</v>
      </c>
      <c r="J170" s="48" t="str">
        <f t="shared" si="13"/>
        <v>Jan</v>
      </c>
      <c r="K170" s="48" t="str">
        <f t="shared" si="14"/>
        <v>2025</v>
      </c>
      <c r="L170" s="48">
        <f>'PAYMENT by SAP'!H160</f>
        <v>44499</v>
      </c>
      <c r="M170" s="49">
        <f t="shared" si="15"/>
        <v>1189</v>
      </c>
      <c r="N170" s="50" t="str">
        <f t="shared" si="16"/>
        <v>&gt;365</v>
      </c>
      <c r="O170" s="50" t="str">
        <f t="shared" si="17"/>
        <v>High Risk +</v>
      </c>
      <c r="P170" s="15" t="str">
        <f>'PAYMENT by SAP'!J160</f>
        <v>IDR</v>
      </c>
      <c r="Q170" s="15" t="str">
        <f>'PAYMENT by SAP'!K160</f>
        <v>1800000414</v>
      </c>
      <c r="R170" s="51">
        <f>'PAYMENT by SAP'!L160</f>
        <v>34949864</v>
      </c>
      <c r="S170" s="51" t="str">
        <f>'PAYMENT by SAP'!M160</f>
        <v>Tagihan Pemakaian Listrik Tuban UTSG JULI 2021</v>
      </c>
      <c r="T170" s="65">
        <f>'PAYMENT by SAP'!N160</f>
        <v>44469</v>
      </c>
      <c r="U170" s="66" t="str">
        <f>'PAYMENT by SAP'!O160</f>
        <v>1800000414</v>
      </c>
      <c r="V170" s="18" t="s">
        <v>4951</v>
      </c>
    </row>
    <row r="171" spans="2:22">
      <c r="B171" s="15">
        <f>'PAYMENT by SAP'!B161</f>
        <v>100011</v>
      </c>
      <c r="C171" s="15" t="str">
        <f>'PAYMENT by SAP'!C161</f>
        <v>UNITED TRACTORS SEMEN GRESIK</v>
      </c>
      <c r="D171" s="15" t="str">
        <v>Group</v>
      </c>
      <c r="E171" s="15" t="str">
        <f>'PAYMENT by SAP'!D161</f>
        <v>1400000056</v>
      </c>
      <c r="F171" s="15" t="str">
        <f>'PAYMENT by SAP'!E161</f>
        <v>11121161</v>
      </c>
      <c r="G171" s="15" t="str">
        <f>'PAYMENT by SAP'!F161</f>
        <v>Man Fee UTSG April 20</v>
      </c>
      <c r="H171" s="47">
        <f t="shared" si="12"/>
        <v>45688</v>
      </c>
      <c r="I171" s="48">
        <f>'PAYMENT by SAP'!G161</f>
        <v>45688</v>
      </c>
      <c r="J171" s="48" t="str">
        <f t="shared" si="13"/>
        <v>Jan</v>
      </c>
      <c r="K171" s="48" t="str">
        <f t="shared" si="14"/>
        <v>2025</v>
      </c>
      <c r="L171" s="48">
        <f>'PAYMENT by SAP'!H161</f>
        <v>44702</v>
      </c>
      <c r="M171" s="49">
        <f t="shared" si="15"/>
        <v>986</v>
      </c>
      <c r="N171" s="50" t="str">
        <f t="shared" si="16"/>
        <v>&gt;365</v>
      </c>
      <c r="O171" s="50" t="str">
        <f t="shared" si="17"/>
        <v>High Risk +</v>
      </c>
      <c r="P171" s="15" t="str">
        <f>'PAYMENT by SAP'!J161</f>
        <v>IDR</v>
      </c>
      <c r="Q171" s="15" t="str">
        <f>'PAYMENT by SAP'!K161</f>
        <v>1800000232</v>
      </c>
      <c r="R171" s="51">
        <f>'PAYMENT by SAP'!L161</f>
        <v>35316000</v>
      </c>
      <c r="S171" s="51" t="str">
        <f>'PAYMENT by SAP'!M161</f>
        <v>Man Fee UTSG April 2022</v>
      </c>
      <c r="T171" s="65">
        <f>'PAYMENT by SAP'!N161</f>
        <v>44672</v>
      </c>
      <c r="U171" s="66" t="str">
        <f>'PAYMENT by SAP'!O161</f>
        <v>1800000232</v>
      </c>
      <c r="V171" s="18" t="s">
        <v>4955</v>
      </c>
    </row>
    <row r="172" spans="2:22">
      <c r="B172" s="15">
        <f>'PAYMENT by SAP'!B162</f>
        <v>100011</v>
      </c>
      <c r="C172" s="15" t="str">
        <f>'PAYMENT by SAP'!C162</f>
        <v>UNITED TRACTORS SEMEN GRESIK</v>
      </c>
      <c r="D172" s="15" t="str">
        <v>Group</v>
      </c>
      <c r="E172" s="15" t="str">
        <f>'PAYMENT by SAP'!D162</f>
        <v>1400000057</v>
      </c>
      <c r="F172" s="15" t="str">
        <f>'PAYMENT by SAP'!E162</f>
        <v>11121161</v>
      </c>
      <c r="G172" s="15" t="str">
        <f>'PAYMENT by SAP'!F162</f>
        <v>UTSG - Management Fee Mei 2022</v>
      </c>
      <c r="H172" s="47">
        <f t="shared" si="12"/>
        <v>45688</v>
      </c>
      <c r="I172" s="48">
        <f>'PAYMENT by SAP'!G162</f>
        <v>45688</v>
      </c>
      <c r="J172" s="48" t="str">
        <f t="shared" si="13"/>
        <v>Jan</v>
      </c>
      <c r="K172" s="48" t="str">
        <f t="shared" si="14"/>
        <v>2025</v>
      </c>
      <c r="L172" s="48">
        <f>'PAYMENT by SAP'!H162</f>
        <v>44735</v>
      </c>
      <c r="M172" s="49">
        <f t="shared" si="15"/>
        <v>953</v>
      </c>
      <c r="N172" s="50" t="str">
        <f t="shared" si="16"/>
        <v>&gt;365</v>
      </c>
      <c r="O172" s="50" t="str">
        <f t="shared" si="17"/>
        <v>High Risk +</v>
      </c>
      <c r="P172" s="15" t="str">
        <f>'PAYMENT by SAP'!J162</f>
        <v>IDR</v>
      </c>
      <c r="Q172" s="15" t="str">
        <f>'PAYMENT by SAP'!K162</f>
        <v>1800000297</v>
      </c>
      <c r="R172" s="51">
        <f>'PAYMENT by SAP'!L162</f>
        <v>35316000</v>
      </c>
      <c r="S172" s="51" t="str">
        <f>'PAYMENT by SAP'!M162</f>
        <v>UTSG - Management Fee Mei 2022</v>
      </c>
      <c r="T172" s="65">
        <f>'PAYMENT by SAP'!N162</f>
        <v>44705</v>
      </c>
      <c r="U172" s="66" t="str">
        <f>'PAYMENT by SAP'!O162</f>
        <v>1800000297</v>
      </c>
      <c r="V172" s="18" t="s">
        <v>4955</v>
      </c>
    </row>
    <row r="173" spans="2:22">
      <c r="B173" s="15">
        <f>'PAYMENT by SAP'!B163</f>
        <v>100011</v>
      </c>
      <c r="C173" s="15" t="str">
        <f>'PAYMENT by SAP'!C163</f>
        <v>UNITED TRACTORS SEMEN GRESIK</v>
      </c>
      <c r="D173" s="15" t="str">
        <v>Group</v>
      </c>
      <c r="E173" s="15" t="str">
        <f>'PAYMENT by SAP'!D163</f>
        <v>1400000059</v>
      </c>
      <c r="F173" s="15" t="str">
        <f>'PAYMENT by SAP'!E163</f>
        <v>11121161</v>
      </c>
      <c r="G173" s="15" t="str">
        <f>'PAYMENT by SAP'!F163</f>
        <v>UTSG - Management Fee Juni 20</v>
      </c>
      <c r="H173" s="47">
        <f t="shared" si="12"/>
        <v>45688</v>
      </c>
      <c r="I173" s="48">
        <f>'PAYMENT by SAP'!G163</f>
        <v>45688</v>
      </c>
      <c r="J173" s="48" t="str">
        <f t="shared" si="13"/>
        <v>Jan</v>
      </c>
      <c r="K173" s="48" t="str">
        <f t="shared" si="14"/>
        <v>2025</v>
      </c>
      <c r="L173" s="48">
        <f>'PAYMENT by SAP'!H163</f>
        <v>44772</v>
      </c>
      <c r="M173" s="49">
        <f t="shared" si="15"/>
        <v>916</v>
      </c>
      <c r="N173" s="50" t="str">
        <f t="shared" si="16"/>
        <v>&gt;365</v>
      </c>
      <c r="O173" s="50" t="str">
        <f t="shared" si="17"/>
        <v>High Risk +</v>
      </c>
      <c r="P173" s="15" t="str">
        <f>'PAYMENT by SAP'!J163</f>
        <v>IDR</v>
      </c>
      <c r="Q173" s="15" t="str">
        <f>'PAYMENT by SAP'!K163</f>
        <v>1800000356</v>
      </c>
      <c r="R173" s="51">
        <f>'PAYMENT by SAP'!L163</f>
        <v>35316000</v>
      </c>
      <c r="S173" s="51" t="str">
        <f>'PAYMENT by SAP'!M163</f>
        <v>UTSG - Management Fee Juni 2022</v>
      </c>
      <c r="T173" s="65">
        <f>'PAYMENT by SAP'!N163</f>
        <v>44742</v>
      </c>
      <c r="U173" s="66" t="str">
        <f>'PAYMENT by SAP'!O163</f>
        <v>1800000356</v>
      </c>
      <c r="V173" s="18" t="s">
        <v>4955</v>
      </c>
    </row>
    <row r="174" spans="2:22">
      <c r="B174" s="15">
        <f>'PAYMENT by SAP'!B164</f>
        <v>100011</v>
      </c>
      <c r="C174" s="15" t="str">
        <f>'PAYMENT by SAP'!C164</f>
        <v>UNITED TRACTORS SEMEN GRESIK</v>
      </c>
      <c r="D174" s="15" t="str">
        <v>Group</v>
      </c>
      <c r="E174" s="15" t="str">
        <f>'PAYMENT by SAP'!D164</f>
        <v>1400015215</v>
      </c>
      <c r="F174" s="15" t="str">
        <f>'PAYMENT by SAP'!E164</f>
        <v>11121161</v>
      </c>
      <c r="G174" s="15" t="str">
        <f>'PAYMENT by SAP'!F164</f>
        <v>Tagihan Listrik UTSG bln DES</v>
      </c>
      <c r="H174" s="47">
        <f t="shared" si="12"/>
        <v>45688</v>
      </c>
      <c r="I174" s="48">
        <f>'PAYMENT by SAP'!G164</f>
        <v>45688</v>
      </c>
      <c r="J174" s="48" t="str">
        <f t="shared" si="13"/>
        <v>Jan</v>
      </c>
      <c r="K174" s="48" t="str">
        <f t="shared" si="14"/>
        <v>2025</v>
      </c>
      <c r="L174" s="48">
        <f>'PAYMENT by SAP'!H164</f>
        <v>44681</v>
      </c>
      <c r="M174" s="49">
        <f t="shared" si="15"/>
        <v>1007</v>
      </c>
      <c r="N174" s="50" t="str">
        <f t="shared" si="16"/>
        <v>&gt;365</v>
      </c>
      <c r="O174" s="50" t="str">
        <f t="shared" si="17"/>
        <v>High Risk +</v>
      </c>
      <c r="P174" s="15" t="str">
        <f>'PAYMENT by SAP'!J164</f>
        <v>IDR</v>
      </c>
      <c r="Q174" s="15" t="str">
        <f>'PAYMENT by SAP'!K164</f>
        <v>1800000177</v>
      </c>
      <c r="R174" s="51">
        <f>'PAYMENT by SAP'!L164</f>
        <v>35397007</v>
      </c>
      <c r="S174" s="51" t="str">
        <f>'PAYMENT by SAP'!M164</f>
        <v>Tagihan Listrik UTSG Bln Januari 2022</v>
      </c>
      <c r="T174" s="65">
        <f>'PAYMENT by SAP'!N164</f>
        <v>44651</v>
      </c>
      <c r="U174" s="66" t="str">
        <f>'PAYMENT by SAP'!O164</f>
        <v>1800000177</v>
      </c>
      <c r="V174" s="18" t="s">
        <v>4951</v>
      </c>
    </row>
    <row r="175" spans="2:22">
      <c r="B175" s="15">
        <f>'PAYMENT by SAP'!B165</f>
        <v>100011</v>
      </c>
      <c r="C175" s="15" t="str">
        <f>'PAYMENT by SAP'!C165</f>
        <v>UNITED TRACTORS SEMEN GRESIK</v>
      </c>
      <c r="D175" s="15" t="str">
        <v>Group</v>
      </c>
      <c r="E175" s="15" t="str">
        <f>'PAYMENT by SAP'!D165</f>
        <v>1400015230</v>
      </c>
      <c r="F175" s="15" t="str">
        <f>'PAYMENT by SAP'!E165</f>
        <v>11121161</v>
      </c>
      <c r="G175" s="15" t="str">
        <f>'PAYMENT by SAP'!F165</f>
        <v>Tagihan Pem. Listrik Tuban UT</v>
      </c>
      <c r="H175" s="47">
        <f t="shared" si="12"/>
        <v>45688</v>
      </c>
      <c r="I175" s="48">
        <f>'PAYMENT by SAP'!G165</f>
        <v>45688</v>
      </c>
      <c r="J175" s="48" t="str">
        <f t="shared" si="13"/>
        <v>Jan</v>
      </c>
      <c r="K175" s="48" t="str">
        <f t="shared" si="14"/>
        <v>2025</v>
      </c>
      <c r="L175" s="48">
        <f>'PAYMENT by SAP'!H165</f>
        <v>45107</v>
      </c>
      <c r="M175" s="49">
        <f t="shared" si="15"/>
        <v>581</v>
      </c>
      <c r="N175" s="50" t="str">
        <f t="shared" si="16"/>
        <v>&gt;365</v>
      </c>
      <c r="O175" s="50" t="str">
        <f t="shared" si="17"/>
        <v>High Risk +</v>
      </c>
      <c r="P175" s="15" t="str">
        <f>'PAYMENT by SAP'!J165</f>
        <v>IDR</v>
      </c>
      <c r="Q175" s="15" t="str">
        <f>'PAYMENT by SAP'!K165</f>
        <v>1800000296</v>
      </c>
      <c r="R175" s="51">
        <f>'PAYMENT by SAP'!L165</f>
        <v>35930258</v>
      </c>
      <c r="S175" s="51" t="str">
        <f>'PAYMENT by SAP'!M165</f>
        <v>Tagihan Pem. Listrik Tuban UTSG Maret 2023</v>
      </c>
      <c r="T175" s="65">
        <f>'PAYMENT by SAP'!N165</f>
        <v>45077</v>
      </c>
      <c r="U175" s="66" t="str">
        <f>'PAYMENT by SAP'!O165</f>
        <v>1800000296</v>
      </c>
      <c r="V175" s="18" t="s">
        <v>4951</v>
      </c>
    </row>
    <row r="176" spans="2:22">
      <c r="B176" s="15">
        <f>'PAYMENT by SAP'!B166</f>
        <v>100011</v>
      </c>
      <c r="C176" s="15" t="str">
        <f>'PAYMENT by SAP'!C166</f>
        <v>UNITED TRACTORS SEMEN GRESIK</v>
      </c>
      <c r="D176" s="15" t="str">
        <v>Group</v>
      </c>
      <c r="E176" s="15" t="str">
        <f>'PAYMENT by SAP'!D166</f>
        <v>1400015221</v>
      </c>
      <c r="F176" s="15" t="str">
        <f>'PAYMENT by SAP'!E166</f>
        <v>11121161</v>
      </c>
      <c r="G176" s="15" t="str">
        <f>'PAYMENT by SAP'!F166</f>
        <v>Tagihan Pem. Listrik Tuban UT</v>
      </c>
      <c r="H176" s="47">
        <f t="shared" si="12"/>
        <v>45688</v>
      </c>
      <c r="I176" s="48">
        <f>'PAYMENT by SAP'!G166</f>
        <v>45688</v>
      </c>
      <c r="J176" s="48" t="str">
        <f t="shared" si="13"/>
        <v>Jan</v>
      </c>
      <c r="K176" s="48" t="str">
        <f t="shared" si="14"/>
        <v>2025</v>
      </c>
      <c r="L176" s="48">
        <f>'PAYMENT by SAP'!H166</f>
        <v>44834</v>
      </c>
      <c r="M176" s="49">
        <f t="shared" si="15"/>
        <v>854</v>
      </c>
      <c r="N176" s="50" t="str">
        <f t="shared" si="16"/>
        <v>&gt;365</v>
      </c>
      <c r="O176" s="50" t="str">
        <f t="shared" si="17"/>
        <v>High Risk +</v>
      </c>
      <c r="P176" s="15" t="str">
        <f>'PAYMENT by SAP'!J166</f>
        <v>IDR</v>
      </c>
      <c r="Q176" s="15" t="str">
        <f>'PAYMENT by SAP'!K166</f>
        <v>1800000459</v>
      </c>
      <c r="R176" s="51">
        <f>'PAYMENT by SAP'!L166</f>
        <v>36058316</v>
      </c>
      <c r="S176" s="51" t="str">
        <f>'PAYMENT by SAP'!M166</f>
        <v>Tagihan Pem. Listrik Tuban UTSG Juni 2022</v>
      </c>
      <c r="T176" s="65">
        <f>'PAYMENT by SAP'!N166</f>
        <v>44804</v>
      </c>
      <c r="U176" s="66" t="str">
        <f>'PAYMENT by SAP'!O166</f>
        <v>1800000459</v>
      </c>
      <c r="V176" s="18" t="s">
        <v>4951</v>
      </c>
    </row>
    <row r="177" spans="2:22">
      <c r="B177" s="15">
        <f>'PAYMENT by SAP'!B167</f>
        <v>100011</v>
      </c>
      <c r="C177" s="15" t="str">
        <f>'PAYMENT by SAP'!C167</f>
        <v>UNITED TRACTORS SEMEN GRESIK</v>
      </c>
      <c r="D177" s="15" t="str">
        <v>Group</v>
      </c>
      <c r="E177" s="15" t="str">
        <f>'PAYMENT by SAP'!D167</f>
        <v>1400015231</v>
      </c>
      <c r="F177" s="15" t="str">
        <f>'PAYMENT by SAP'!E167</f>
        <v>11121161</v>
      </c>
      <c r="G177" s="15" t="str">
        <f>'PAYMENT by SAP'!F167</f>
        <v>Tagihan Pem. Listrik Tuban UT</v>
      </c>
      <c r="H177" s="47">
        <f t="shared" si="12"/>
        <v>45688</v>
      </c>
      <c r="I177" s="48">
        <f>'PAYMENT by SAP'!G167</f>
        <v>45688</v>
      </c>
      <c r="J177" s="48" t="str">
        <f t="shared" si="13"/>
        <v>Jan</v>
      </c>
      <c r="K177" s="48" t="str">
        <f t="shared" si="14"/>
        <v>2025</v>
      </c>
      <c r="L177" s="48">
        <f>'PAYMENT by SAP'!H167</f>
        <v>45137</v>
      </c>
      <c r="M177" s="49">
        <f t="shared" si="15"/>
        <v>551</v>
      </c>
      <c r="N177" s="50" t="str">
        <f t="shared" si="16"/>
        <v>&gt;365</v>
      </c>
      <c r="O177" s="50" t="str">
        <f t="shared" si="17"/>
        <v>High Risk +</v>
      </c>
      <c r="P177" s="15" t="str">
        <f>'PAYMENT by SAP'!J167</f>
        <v>IDR</v>
      </c>
      <c r="Q177" s="15" t="str">
        <f>'PAYMENT by SAP'!K167</f>
        <v>1800000324</v>
      </c>
      <c r="R177" s="51">
        <f>'PAYMENT by SAP'!L167</f>
        <v>36680149</v>
      </c>
      <c r="S177" s="51" t="str">
        <f>'PAYMENT by SAP'!M167</f>
        <v>Tagihan Pem Listrik Tuban UTSG April 2023</v>
      </c>
      <c r="T177" s="65">
        <f>'PAYMENT by SAP'!N167</f>
        <v>45107</v>
      </c>
      <c r="U177" s="66" t="str">
        <f>'PAYMENT by SAP'!O167</f>
        <v>1800000324</v>
      </c>
      <c r="V177" s="18" t="s">
        <v>4951</v>
      </c>
    </row>
    <row r="178" spans="2:22">
      <c r="B178" s="15">
        <f>'PAYMENT by SAP'!B168</f>
        <v>101398</v>
      </c>
      <c r="C178" s="15" t="str">
        <f>'PAYMENT by SAP'!C168</f>
        <v>PT SOLUSI BANGUN INDONESIA</v>
      </c>
      <c r="D178" s="15" t="str">
        <v>Group</v>
      </c>
      <c r="E178" s="15" t="str">
        <f>'PAYMENT by SAP'!D168</f>
        <v>1400000032</v>
      </c>
      <c r="F178" s="15" t="str">
        <f>'PAYMENT by SAP'!E168</f>
        <v>11121161</v>
      </c>
      <c r="G178" s="15" t="str">
        <f>'PAYMENT by SAP'!F168</f>
        <v xml:space="preserve"> Pot. Gaji Kary. Penugasan SI - SBI 05.2024</v>
      </c>
      <c r="H178" s="47">
        <f t="shared" si="12"/>
        <v>45688</v>
      </c>
      <c r="I178" s="48">
        <f>'PAYMENT by SAP'!G168</f>
        <v>45688</v>
      </c>
      <c r="J178" s="48" t="str">
        <f t="shared" si="13"/>
        <v>Jan</v>
      </c>
      <c r="K178" s="48" t="str">
        <f t="shared" si="14"/>
        <v>2025</v>
      </c>
      <c r="L178" s="48">
        <f>'PAYMENT by SAP'!H168</f>
        <v>45503</v>
      </c>
      <c r="M178" s="49">
        <f t="shared" si="15"/>
        <v>185</v>
      </c>
      <c r="N178" s="50" t="str">
        <f t="shared" si="16"/>
        <v>120-365</v>
      </c>
      <c r="O178" s="50" t="str">
        <f t="shared" si="17"/>
        <v>High Risk</v>
      </c>
      <c r="P178" s="15" t="str">
        <f>'PAYMENT by SAP'!J168</f>
        <v>IDR</v>
      </c>
      <c r="Q178" s="15" t="str">
        <f>'PAYMENT by SAP'!K168</f>
        <v>1800000254</v>
      </c>
      <c r="R178" s="51">
        <f>'PAYMENT by SAP'!L168</f>
        <v>38621513</v>
      </c>
      <c r="S178" s="51" t="str">
        <f>'PAYMENT by SAP'!M168</f>
        <v xml:space="preserve"> Pot. Gaji Kary. Penugasan SI - SBI 05.2024</v>
      </c>
      <c r="T178" s="65">
        <f>'PAYMENT by SAP'!N168</f>
        <v>45473</v>
      </c>
      <c r="U178" s="66" t="str">
        <f>'PAYMENT by SAP'!O168</f>
        <v>1800000254</v>
      </c>
      <c r="V178" s="18" t="s">
        <v>4953</v>
      </c>
    </row>
    <row r="179" spans="2:22">
      <c r="B179" s="15">
        <f>'PAYMENT by SAP'!B169</f>
        <v>100011</v>
      </c>
      <c r="C179" s="15" t="str">
        <f>'PAYMENT by SAP'!C169</f>
        <v>UNITED TRACTORS SEMEN GRESIK</v>
      </c>
      <c r="D179" s="15" t="str">
        <v>Group</v>
      </c>
      <c r="E179" s="15" t="str">
        <f>'PAYMENT by SAP'!D169</f>
        <v>1400015226</v>
      </c>
      <c r="F179" s="15" t="str">
        <f>'PAYMENT by SAP'!E169</f>
        <v>11121161</v>
      </c>
      <c r="G179" s="15" t="str">
        <f>'PAYMENT by SAP'!F169</f>
        <v>Tagihan Pem. Listrik Tuban UT</v>
      </c>
      <c r="H179" s="47">
        <f t="shared" si="12"/>
        <v>45688</v>
      </c>
      <c r="I179" s="48">
        <f>'PAYMENT by SAP'!G169</f>
        <v>45688</v>
      </c>
      <c r="J179" s="48" t="str">
        <f t="shared" si="13"/>
        <v>Jan</v>
      </c>
      <c r="K179" s="48" t="str">
        <f t="shared" si="14"/>
        <v>2025</v>
      </c>
      <c r="L179" s="48">
        <f>'PAYMENT by SAP'!H169</f>
        <v>44987</v>
      </c>
      <c r="M179" s="49">
        <f t="shared" si="15"/>
        <v>701</v>
      </c>
      <c r="N179" s="50" t="str">
        <f t="shared" si="16"/>
        <v>&gt;365</v>
      </c>
      <c r="O179" s="50" t="str">
        <f t="shared" si="17"/>
        <v>High Risk +</v>
      </c>
      <c r="P179" s="15" t="str">
        <f>'PAYMENT by SAP'!J169</f>
        <v>IDR</v>
      </c>
      <c r="Q179" s="15" t="str">
        <f>'PAYMENT by SAP'!K169</f>
        <v>1800000052</v>
      </c>
      <c r="R179" s="51">
        <f>'PAYMENT by SAP'!L169</f>
        <v>40550195</v>
      </c>
      <c r="S179" s="51" t="str">
        <f>'PAYMENT by SAP'!M169</f>
        <v>Tagihan Pem. Listrik Tuban UTSG November 2022</v>
      </c>
      <c r="T179" s="65">
        <f>'PAYMENT by SAP'!N169</f>
        <v>44957</v>
      </c>
      <c r="U179" s="66" t="str">
        <f>'PAYMENT by SAP'!O169</f>
        <v>1800000052</v>
      </c>
      <c r="V179" s="18" t="s">
        <v>4951</v>
      </c>
    </row>
    <row r="180" spans="2:22">
      <c r="B180" s="15">
        <f>'PAYMENT by SAP'!B170</f>
        <v>100011</v>
      </c>
      <c r="C180" s="15" t="str">
        <f>'PAYMENT by SAP'!C170</f>
        <v>UNITED TRACTORS SEMEN GRESIK</v>
      </c>
      <c r="D180" s="15" t="str">
        <v>Group</v>
      </c>
      <c r="E180" s="15" t="str">
        <f>'PAYMENT by SAP'!D170</f>
        <v>1400015225</v>
      </c>
      <c r="F180" s="15" t="str">
        <f>'PAYMENT by SAP'!E170</f>
        <v>11121161</v>
      </c>
      <c r="G180" s="15" t="str">
        <f>'PAYMENT by SAP'!F170</f>
        <v>Tagihan Pem. Listrik Tuban UT</v>
      </c>
      <c r="H180" s="47">
        <f t="shared" si="12"/>
        <v>45688</v>
      </c>
      <c r="I180" s="48">
        <f>'PAYMENT by SAP'!G170</f>
        <v>45688</v>
      </c>
      <c r="J180" s="48" t="str">
        <f t="shared" si="13"/>
        <v>Jan</v>
      </c>
      <c r="K180" s="48" t="str">
        <f t="shared" si="14"/>
        <v>2025</v>
      </c>
      <c r="L180" s="48">
        <f>'PAYMENT by SAP'!H170</f>
        <v>44956</v>
      </c>
      <c r="M180" s="49">
        <f t="shared" si="15"/>
        <v>732</v>
      </c>
      <c r="N180" s="50" t="str">
        <f t="shared" si="16"/>
        <v>&gt;365</v>
      </c>
      <c r="O180" s="50" t="str">
        <f t="shared" si="17"/>
        <v>High Risk +</v>
      </c>
      <c r="P180" s="15" t="str">
        <f>'PAYMENT by SAP'!J170</f>
        <v>IDR</v>
      </c>
      <c r="Q180" s="15" t="str">
        <f>'PAYMENT by SAP'!K170</f>
        <v>1800000733</v>
      </c>
      <c r="R180" s="51">
        <f>'PAYMENT by SAP'!L170</f>
        <v>40673794</v>
      </c>
      <c r="S180" s="51" t="str">
        <f>'PAYMENT by SAP'!M170</f>
        <v>Tagihan Pem. Listrik Tuban UTSG Oktober 2022</v>
      </c>
      <c r="T180" s="65">
        <f>'PAYMENT by SAP'!N170</f>
        <v>44926</v>
      </c>
      <c r="U180" s="66" t="str">
        <f>'PAYMENT by SAP'!O170</f>
        <v>1800000733</v>
      </c>
      <c r="V180" s="18" t="s">
        <v>4951</v>
      </c>
    </row>
    <row r="181" spans="2:22">
      <c r="B181" s="15">
        <f>'PAYMENT by SAP'!B171</f>
        <v>100011</v>
      </c>
      <c r="C181" s="15" t="str">
        <f>'PAYMENT by SAP'!C171</f>
        <v>UNITED TRACTORS SEMEN GRESIK</v>
      </c>
      <c r="D181" s="15" t="str">
        <v>Group</v>
      </c>
      <c r="E181" s="15" t="str">
        <f>'PAYMENT by SAP'!D171</f>
        <v>1400015217</v>
      </c>
      <c r="F181" s="15" t="str">
        <f>'PAYMENT by SAP'!E171</f>
        <v>11121161</v>
      </c>
      <c r="G181" s="15" t="str">
        <f>'PAYMENT by SAP'!F171</f>
        <v>Tagihan Pem. Listrik Tuban UT</v>
      </c>
      <c r="H181" s="47">
        <f t="shared" si="12"/>
        <v>45688</v>
      </c>
      <c r="I181" s="48">
        <f>'PAYMENT by SAP'!G171</f>
        <v>45688</v>
      </c>
      <c r="J181" s="48" t="str">
        <f t="shared" si="13"/>
        <v>Jan</v>
      </c>
      <c r="K181" s="48" t="str">
        <f t="shared" si="14"/>
        <v>2025</v>
      </c>
      <c r="L181" s="48">
        <f>'PAYMENT by SAP'!H171</f>
        <v>44711</v>
      </c>
      <c r="M181" s="49">
        <f t="shared" si="15"/>
        <v>977</v>
      </c>
      <c r="N181" s="50" t="str">
        <f t="shared" si="16"/>
        <v>&gt;365</v>
      </c>
      <c r="O181" s="50" t="str">
        <f t="shared" si="17"/>
        <v>High Risk +</v>
      </c>
      <c r="P181" s="15" t="str">
        <f>'PAYMENT by SAP'!J171</f>
        <v>IDR</v>
      </c>
      <c r="Q181" s="15" t="str">
        <f>'PAYMENT by SAP'!K171</f>
        <v>1800000215</v>
      </c>
      <c r="R181" s="51">
        <f>'PAYMENT by SAP'!L171</f>
        <v>43215521</v>
      </c>
      <c r="S181" s="51" t="str">
        <f>'PAYMENT by SAP'!M171</f>
        <v>Tagihan Pem. Listrik Tuban UTSG Februari 2022</v>
      </c>
      <c r="T181" s="65">
        <f>'PAYMENT by SAP'!N171</f>
        <v>44681</v>
      </c>
      <c r="U181" s="66" t="str">
        <f>'PAYMENT by SAP'!O171</f>
        <v>1800000215</v>
      </c>
      <c r="V181" s="18" t="s">
        <v>4951</v>
      </c>
    </row>
    <row r="182" spans="2:22">
      <c r="B182" s="15">
        <f>'PAYMENT by SAP'!B172</f>
        <v>100011</v>
      </c>
      <c r="C182" s="15" t="str">
        <f>'PAYMENT by SAP'!C172</f>
        <v>UNITED TRACTORS SEMEN GRESIK</v>
      </c>
      <c r="D182" s="15" t="str">
        <v>Group</v>
      </c>
      <c r="E182" s="15" t="str">
        <f>'PAYMENT by SAP'!D172</f>
        <v>1400015222</v>
      </c>
      <c r="F182" s="15" t="str">
        <f>'PAYMENT by SAP'!E172</f>
        <v>11121161</v>
      </c>
      <c r="G182" s="15" t="str">
        <f>'PAYMENT by SAP'!F172</f>
        <v>Tagihan Pem. Listrik Tuban UT</v>
      </c>
      <c r="H182" s="47">
        <f t="shared" si="12"/>
        <v>45688</v>
      </c>
      <c r="I182" s="48">
        <f>'PAYMENT by SAP'!G172</f>
        <v>45688</v>
      </c>
      <c r="J182" s="48" t="str">
        <f t="shared" si="13"/>
        <v>Jan</v>
      </c>
      <c r="K182" s="48" t="str">
        <f t="shared" si="14"/>
        <v>2025</v>
      </c>
      <c r="L182" s="48">
        <f>'PAYMENT by SAP'!H172</f>
        <v>44864</v>
      </c>
      <c r="M182" s="49">
        <f t="shared" si="15"/>
        <v>824</v>
      </c>
      <c r="N182" s="50" t="str">
        <f t="shared" si="16"/>
        <v>&gt;365</v>
      </c>
      <c r="O182" s="50" t="str">
        <f t="shared" si="17"/>
        <v>High Risk +</v>
      </c>
      <c r="P182" s="15" t="str">
        <f>'PAYMENT by SAP'!J172</f>
        <v>IDR</v>
      </c>
      <c r="Q182" s="15" t="str">
        <f>'PAYMENT by SAP'!K172</f>
        <v>1800000557</v>
      </c>
      <c r="R182" s="51">
        <f>'PAYMENT by SAP'!L172</f>
        <v>43857811</v>
      </c>
      <c r="S182" s="51" t="str">
        <f>'PAYMENT by SAP'!M172</f>
        <v>Tagihan Pem. Listrik Tuban UTSG Juli 2022</v>
      </c>
      <c r="T182" s="65">
        <f>'PAYMENT by SAP'!N172</f>
        <v>44834</v>
      </c>
      <c r="U182" s="66" t="str">
        <f>'PAYMENT by SAP'!O172</f>
        <v>1800000557</v>
      </c>
      <c r="V182" s="18" t="s">
        <v>4951</v>
      </c>
    </row>
    <row r="183" spans="2:22">
      <c r="B183" s="15">
        <f>'PAYMENT by SAP'!B173</f>
        <v>100011</v>
      </c>
      <c r="C183" s="15" t="str">
        <f>'PAYMENT by SAP'!C173</f>
        <v>UNITED TRACTORS SEMEN GRESIK</v>
      </c>
      <c r="D183" s="15" t="str">
        <v>Group</v>
      </c>
      <c r="E183" s="15" t="str">
        <f>'PAYMENT by SAP'!D173</f>
        <v>1400015219</v>
      </c>
      <c r="F183" s="15" t="str">
        <f>'PAYMENT by SAP'!E173</f>
        <v>11121161</v>
      </c>
      <c r="G183" s="15" t="str">
        <f>'PAYMENT by SAP'!F173</f>
        <v>Tagihan Pem. Listrik Tuban UT</v>
      </c>
      <c r="H183" s="47">
        <f t="shared" si="12"/>
        <v>45688</v>
      </c>
      <c r="I183" s="48">
        <f>'PAYMENT by SAP'!G173</f>
        <v>45688</v>
      </c>
      <c r="J183" s="48" t="str">
        <f t="shared" si="13"/>
        <v>Jan</v>
      </c>
      <c r="K183" s="48" t="str">
        <f t="shared" si="14"/>
        <v>2025</v>
      </c>
      <c r="L183" s="48">
        <f>'PAYMENT by SAP'!H173</f>
        <v>44772</v>
      </c>
      <c r="M183" s="49">
        <f t="shared" si="15"/>
        <v>916</v>
      </c>
      <c r="N183" s="50" t="str">
        <f t="shared" si="16"/>
        <v>&gt;365</v>
      </c>
      <c r="O183" s="50" t="str">
        <f t="shared" si="17"/>
        <v>High Risk +</v>
      </c>
      <c r="P183" s="15" t="str">
        <f>'PAYMENT by SAP'!J173</f>
        <v>IDR</v>
      </c>
      <c r="Q183" s="15" t="str">
        <f>'PAYMENT by SAP'!K173</f>
        <v>1800000350</v>
      </c>
      <c r="R183" s="51">
        <f>'PAYMENT by SAP'!L173</f>
        <v>45689000</v>
      </c>
      <c r="S183" s="51" t="str">
        <f>'PAYMENT by SAP'!M173</f>
        <v>Tagihan Pem. Listrik Tuban UTSG April 2022</v>
      </c>
      <c r="T183" s="65">
        <f>'PAYMENT by SAP'!N173</f>
        <v>44742</v>
      </c>
      <c r="U183" s="66" t="str">
        <f>'PAYMENT by SAP'!O173</f>
        <v>1800000350</v>
      </c>
      <c r="V183" s="18" t="s">
        <v>4951</v>
      </c>
    </row>
    <row r="184" spans="2:22">
      <c r="B184" s="15">
        <f>'PAYMENT by SAP'!B174</f>
        <v>100011</v>
      </c>
      <c r="C184" s="15" t="str">
        <f>'PAYMENT by SAP'!C174</f>
        <v>UNITED TRACTORS SEMEN GRESIK</v>
      </c>
      <c r="D184" s="15" t="str">
        <v>Group</v>
      </c>
      <c r="E184" s="15" t="str">
        <f>'PAYMENT by SAP'!D174</f>
        <v>1400000052</v>
      </c>
      <c r="F184" s="15" t="str">
        <f>'PAYMENT by SAP'!E174</f>
        <v>11121161</v>
      </c>
      <c r="G184" s="15" t="str">
        <f>'PAYMENT by SAP'!F174</f>
        <v>UTSG. Man Fee. Nov2021.</v>
      </c>
      <c r="H184" s="47">
        <f t="shared" si="12"/>
        <v>45688</v>
      </c>
      <c r="I184" s="48">
        <f>'PAYMENT by SAP'!G174</f>
        <v>45688</v>
      </c>
      <c r="J184" s="48" t="str">
        <f t="shared" si="13"/>
        <v>Jan</v>
      </c>
      <c r="K184" s="48" t="str">
        <f t="shared" si="14"/>
        <v>2025</v>
      </c>
      <c r="L184" s="48">
        <f>'PAYMENT by SAP'!H174</f>
        <v>44553</v>
      </c>
      <c r="M184" s="49">
        <f t="shared" si="15"/>
        <v>1135</v>
      </c>
      <c r="N184" s="50" t="str">
        <f t="shared" si="16"/>
        <v>&gt;365</v>
      </c>
      <c r="O184" s="50" t="str">
        <f t="shared" si="17"/>
        <v>High Risk +</v>
      </c>
      <c r="P184" s="15" t="str">
        <f>'PAYMENT by SAP'!J174</f>
        <v>IDR</v>
      </c>
      <c r="Q184" s="15" t="str">
        <f>'PAYMENT by SAP'!K174</f>
        <v>1800000861</v>
      </c>
      <c r="R184" s="51">
        <f>'PAYMENT by SAP'!L174</f>
        <v>46656000</v>
      </c>
      <c r="S184" s="51" t="str">
        <f>'PAYMENT by SAP'!M174</f>
        <v>UTSG. Man Fee. Nov2021.</v>
      </c>
      <c r="T184" s="65">
        <f>'PAYMENT by SAP'!N174</f>
        <v>44523</v>
      </c>
      <c r="U184" s="66" t="str">
        <f>'PAYMENT by SAP'!O174</f>
        <v>1800000861</v>
      </c>
      <c r="V184" s="18" t="s">
        <v>4955</v>
      </c>
    </row>
    <row r="185" spans="2:22">
      <c r="B185" s="15">
        <f>'PAYMENT by SAP'!B175</f>
        <v>100011</v>
      </c>
      <c r="C185" s="15" t="str">
        <f>'PAYMENT by SAP'!C175</f>
        <v>UNITED TRACTORS SEMEN GRESIK</v>
      </c>
      <c r="D185" s="15" t="str">
        <v>Group</v>
      </c>
      <c r="E185" s="15" t="str">
        <f>'PAYMENT by SAP'!D175</f>
        <v>1400000054</v>
      </c>
      <c r="F185" s="15" t="str">
        <f>'PAYMENT by SAP'!E175</f>
        <v>11121161</v>
      </c>
      <c r="G185" s="15" t="str">
        <f>'PAYMENT by SAP'!F175</f>
        <v>UTSG. Man Fee. Okt2021.</v>
      </c>
      <c r="H185" s="47">
        <f t="shared" si="12"/>
        <v>45688</v>
      </c>
      <c r="I185" s="48">
        <f>'PAYMENT by SAP'!G175</f>
        <v>45688</v>
      </c>
      <c r="J185" s="48" t="str">
        <f t="shared" si="13"/>
        <v>Jan</v>
      </c>
      <c r="K185" s="48" t="str">
        <f t="shared" si="14"/>
        <v>2025</v>
      </c>
      <c r="L185" s="48">
        <f>'PAYMENT by SAP'!H175</f>
        <v>44538</v>
      </c>
      <c r="M185" s="49">
        <f t="shared" si="15"/>
        <v>1150</v>
      </c>
      <c r="N185" s="50" t="str">
        <f t="shared" si="16"/>
        <v>&gt;365</v>
      </c>
      <c r="O185" s="50" t="str">
        <f t="shared" si="17"/>
        <v>High Risk +</v>
      </c>
      <c r="P185" s="15" t="str">
        <f>'PAYMENT by SAP'!J175</f>
        <v>IDR</v>
      </c>
      <c r="Q185" s="15" t="str">
        <f>'PAYMENT by SAP'!K175</f>
        <v>1800000839</v>
      </c>
      <c r="R185" s="51">
        <f>'PAYMENT by SAP'!L175</f>
        <v>46656000</v>
      </c>
      <c r="S185" s="51" t="str">
        <f>'PAYMENT by SAP'!M175</f>
        <v>UTSG. Man Fee. Okt2021.</v>
      </c>
      <c r="T185" s="65">
        <f>'PAYMENT by SAP'!N175</f>
        <v>44508</v>
      </c>
      <c r="U185" s="66" t="str">
        <f>'PAYMENT by SAP'!O175</f>
        <v>1800000839</v>
      </c>
      <c r="V185" s="18" t="s">
        <v>4955</v>
      </c>
    </row>
    <row r="186" spans="2:22">
      <c r="B186" s="15">
        <f>'PAYMENT by SAP'!B176</f>
        <v>100712</v>
      </c>
      <c r="C186" s="15" t="str">
        <f>'PAYMENT by SAP'!C176</f>
        <v>PT. ARGUNGSIH NUSANTARA TRANSPOR</v>
      </c>
      <c r="D186" s="15" t="str">
        <v>External</v>
      </c>
      <c r="E186" s="15" t="str">
        <f>'PAYMENT by SAP'!D176</f>
        <v>1400013283</v>
      </c>
      <c r="F186" s="15" t="str">
        <f>'PAYMENT by SAP'!E176</f>
        <v>11121161</v>
      </c>
      <c r="G186" s="15" t="str">
        <f>'PAYMENT by SAP'!F176</f>
        <v>Biaya Pemusnahan Limbah FABA ex PT ANT</v>
      </c>
      <c r="H186" s="47">
        <f t="shared" si="12"/>
        <v>45688</v>
      </c>
      <c r="I186" s="48">
        <f>'PAYMENT by SAP'!G176</f>
        <v>45688</v>
      </c>
      <c r="J186" s="48" t="str">
        <f t="shared" si="13"/>
        <v>Jan</v>
      </c>
      <c r="K186" s="48" t="str">
        <f t="shared" si="14"/>
        <v>2025</v>
      </c>
      <c r="L186" s="48">
        <f>'PAYMENT by SAP'!H176</f>
        <v>45687</v>
      </c>
      <c r="M186" s="49">
        <f t="shared" si="15"/>
        <v>1</v>
      </c>
      <c r="N186" s="50" t="str">
        <f t="shared" si="16"/>
        <v>0-30</v>
      </c>
      <c r="O186" s="50" t="str">
        <f t="shared" si="17"/>
        <v>No Risk</v>
      </c>
      <c r="P186" s="15" t="str">
        <f>'PAYMENT by SAP'!J176</f>
        <v>IDR</v>
      </c>
      <c r="Q186" s="15" t="str">
        <f>'PAYMENT by SAP'!K176</f>
        <v>1800000806</v>
      </c>
      <c r="R186" s="51">
        <f>'PAYMENT by SAP'!L176</f>
        <v>51407763</v>
      </c>
      <c r="S186" s="51" t="str">
        <f>'PAYMENT by SAP'!M176</f>
        <v>Biaya Pemusnahan Limbah FABA ex PT ANT</v>
      </c>
      <c r="T186" s="65">
        <f>'PAYMENT by SAP'!N176</f>
        <v>45657</v>
      </c>
      <c r="U186" s="66" t="str">
        <f>'PAYMENT by SAP'!O176</f>
        <v>1800000806</v>
      </c>
      <c r="V186" t="s">
        <v>4950</v>
      </c>
    </row>
    <row r="187" spans="2:22">
      <c r="B187" s="15">
        <f>'PAYMENT by SAP'!B177</f>
        <v>100011</v>
      </c>
      <c r="C187" s="15" t="str">
        <f>'PAYMENT by SAP'!C177</f>
        <v>UNITED TRACTORS SEMEN GRESIK</v>
      </c>
      <c r="D187" s="15" t="str">
        <v>Group</v>
      </c>
      <c r="E187" s="15" t="str">
        <f>'PAYMENT by SAP'!D177</f>
        <v>1400015214</v>
      </c>
      <c r="F187" s="15" t="str">
        <f>'PAYMENT by SAP'!E177</f>
        <v>11121161</v>
      </c>
      <c r="G187" s="15" t="str">
        <f>'PAYMENT by SAP'!F177</f>
        <v>Tagihan Listrik UTSG bln NOV</v>
      </c>
      <c r="H187" s="47">
        <f t="shared" si="12"/>
        <v>45688</v>
      </c>
      <c r="I187" s="48">
        <f>'PAYMENT by SAP'!G177</f>
        <v>45688</v>
      </c>
      <c r="J187" s="48" t="str">
        <f t="shared" si="13"/>
        <v>Jan</v>
      </c>
      <c r="K187" s="48" t="str">
        <f t="shared" si="14"/>
        <v>2025</v>
      </c>
      <c r="L187" s="48">
        <f>'PAYMENT by SAP'!H177</f>
        <v>44622</v>
      </c>
      <c r="M187" s="49">
        <f t="shared" si="15"/>
        <v>1066</v>
      </c>
      <c r="N187" s="50" t="str">
        <f t="shared" si="16"/>
        <v>&gt;365</v>
      </c>
      <c r="O187" s="50" t="str">
        <f t="shared" si="17"/>
        <v>High Risk +</v>
      </c>
      <c r="P187" s="15" t="str">
        <f>'PAYMENT by SAP'!J177</f>
        <v>IDR</v>
      </c>
      <c r="Q187" s="15" t="str">
        <f>'PAYMENT by SAP'!K177</f>
        <v>1800000059</v>
      </c>
      <c r="R187" s="51">
        <f>'PAYMENT by SAP'!L177</f>
        <v>56139755</v>
      </c>
      <c r="S187" s="51" t="str">
        <f>'PAYMENT by SAP'!M177</f>
        <v>Tagihan Listrik UTSG Bln November 2021</v>
      </c>
      <c r="T187" s="65">
        <f>'PAYMENT by SAP'!N177</f>
        <v>44592</v>
      </c>
      <c r="U187" s="66" t="str">
        <f>'PAYMENT by SAP'!O177</f>
        <v>1800000059</v>
      </c>
      <c r="V187" s="18" t="s">
        <v>4951</v>
      </c>
    </row>
    <row r="188" spans="2:22">
      <c r="B188" s="15">
        <f>'PAYMENT by SAP'!B178</f>
        <v>101398</v>
      </c>
      <c r="C188" s="15" t="str">
        <f>'PAYMENT by SAP'!C178</f>
        <v>PT SOLUSI BANGUN INDONESIA</v>
      </c>
      <c r="D188" s="15" t="str">
        <v>Group</v>
      </c>
      <c r="E188" s="15" t="str">
        <f>'PAYMENT by SAP'!D178</f>
        <v>1400000025</v>
      </c>
      <c r="F188" s="15" t="str">
        <f>'PAYMENT by SAP'!E178</f>
        <v>11121161</v>
      </c>
      <c r="G188" s="15" t="str">
        <f>'PAYMENT by SAP'!F178</f>
        <v>PAID BY CMS BANK MANDIRI KC GRESIK RN 2100001289</v>
      </c>
      <c r="H188" s="47">
        <f t="shared" si="12"/>
        <v>45688</v>
      </c>
      <c r="I188" s="48">
        <f>'PAYMENT by SAP'!G178</f>
        <v>45688</v>
      </c>
      <c r="J188" s="48" t="str">
        <f t="shared" si="13"/>
        <v>Jan</v>
      </c>
      <c r="K188" s="48" t="str">
        <f t="shared" si="14"/>
        <v>2025</v>
      </c>
      <c r="L188" s="48">
        <f>'PAYMENT by SAP'!H178</f>
        <v>45565</v>
      </c>
      <c r="M188" s="49">
        <f t="shared" si="15"/>
        <v>123</v>
      </c>
      <c r="N188" s="50" t="str">
        <f t="shared" si="16"/>
        <v>120-365</v>
      </c>
      <c r="O188" s="50" t="str">
        <f t="shared" si="17"/>
        <v>High Risk</v>
      </c>
      <c r="P188" s="15" t="str">
        <f>'PAYMENT by SAP'!J178</f>
        <v>IDR</v>
      </c>
      <c r="Q188" s="15" t="str">
        <f>'PAYMENT by SAP'!K178</f>
        <v>1800000352</v>
      </c>
      <c r="R188" s="51">
        <f>'PAYMENT by SAP'!L178</f>
        <v>59655814</v>
      </c>
      <c r="S188" s="51" t="str">
        <f>'PAYMENT by SAP'!M178</f>
        <v xml:space="preserve"> Pot. Gaji Kary. Penugasan SI - SBI 07.2024</v>
      </c>
      <c r="T188" s="65">
        <f>'PAYMENT by SAP'!N178</f>
        <v>45535</v>
      </c>
      <c r="U188" s="66" t="str">
        <f>'PAYMENT by SAP'!O178</f>
        <v>1800000352</v>
      </c>
      <c r="V188" s="18" t="s">
        <v>4953</v>
      </c>
    </row>
    <row r="189" spans="2:22">
      <c r="B189" s="15">
        <f>'PAYMENT by SAP'!B179</f>
        <v>100011</v>
      </c>
      <c r="C189" s="15" t="str">
        <f>'PAYMENT by SAP'!C179</f>
        <v>UNITED TRACTORS SEMEN GRESIK</v>
      </c>
      <c r="D189" s="15" t="str">
        <v>Group</v>
      </c>
      <c r="E189" s="15" t="str">
        <f>'PAYMENT by SAP'!D179</f>
        <v>1400000063</v>
      </c>
      <c r="F189" s="15" t="str">
        <f>'PAYMENT by SAP'!E179</f>
        <v>11121161</v>
      </c>
      <c r="G189" s="15" t="str">
        <f>'PAYMENT by SAP'!F179</f>
        <v>Man. Fee UTSG - Tantiem TB202</v>
      </c>
      <c r="H189" s="47">
        <f t="shared" ref="H189:H252" si="18">I189</f>
        <v>45688</v>
      </c>
      <c r="I189" s="48">
        <f>'PAYMENT by SAP'!G179</f>
        <v>45688</v>
      </c>
      <c r="J189" s="48" t="str">
        <f t="shared" ref="J189:J252" si="19">TEXT(I189,"MMM")</f>
        <v>Jan</v>
      </c>
      <c r="K189" s="48" t="str">
        <f t="shared" ref="K189:K252" si="20">TEXT(I189,"yyy")</f>
        <v>2025</v>
      </c>
      <c r="L189" s="48">
        <f>'PAYMENT by SAP'!H179</f>
        <v>44895</v>
      </c>
      <c r="M189" s="49">
        <f t="shared" ref="M189:M252" si="21">I189-L189</f>
        <v>793</v>
      </c>
      <c r="N189" s="50" t="str">
        <f t="shared" ref="N189:N252" si="22">IF(M189&lt;$C$9,$D$9,IF(M189&lt;$C$8,$D$8,IF(M189&lt;$C$7,$D$7,IF(M189&lt;$C$6,$D$6,IF(M189&lt;$C$5,$D$5,IF(M189&lt;$C$4,$D$4,IF(M189&lt;$C$3,$D$3)))))))</f>
        <v>&gt;365</v>
      </c>
      <c r="O189" s="50" t="str">
        <f t="shared" ref="O189:O252" si="23">IF(N189=$D$3,$E$3,IF(N189=$D$4,$E$4,IF(N189=$D$5,$E$5,IF(N189=$D$6,$E$6,IF(N189=$D$7,$E$7,IF(N189=$D$8,$E$8,IF(N189=$D$9,$E$9)))))))</f>
        <v>High Risk +</v>
      </c>
      <c r="P189" s="15" t="str">
        <f>'PAYMENT by SAP'!J179</f>
        <v>IDR</v>
      </c>
      <c r="Q189" s="15" t="str">
        <f>'PAYMENT by SAP'!K179</f>
        <v>1800000701</v>
      </c>
      <c r="R189" s="51">
        <f>'PAYMENT by SAP'!L179</f>
        <v>85394035</v>
      </c>
      <c r="S189" s="51" t="str">
        <f>'PAYMENT by SAP'!M179</f>
        <v>Man. Fee UTSG - Tantiem TB2021 BW</v>
      </c>
      <c r="T189" s="65">
        <f>'PAYMENT by SAP'!N179</f>
        <v>44865</v>
      </c>
      <c r="U189" s="66" t="str">
        <f>'PAYMENT by SAP'!O179</f>
        <v>1800000701</v>
      </c>
      <c r="V189" s="18" t="s">
        <v>4955</v>
      </c>
    </row>
    <row r="190" spans="2:22">
      <c r="B190" s="15">
        <f>'PAYMENT by SAP'!B180</f>
        <v>101398</v>
      </c>
      <c r="C190" s="15" t="str">
        <f>'PAYMENT by SAP'!C180</f>
        <v>PT SOLUSI BANGUN INDONESIA</v>
      </c>
      <c r="D190" s="15" t="str">
        <v>Group</v>
      </c>
      <c r="E190" s="15" t="str">
        <f>'PAYMENT by SAP'!D180</f>
        <v>1400000027</v>
      </c>
      <c r="F190" s="15" t="str">
        <f>'PAYMENT by SAP'!E180</f>
        <v>11121161</v>
      </c>
      <c r="G190" s="15" t="str">
        <f>'PAYMENT by SAP'!F180</f>
        <v>Bayar PPh Management Fee SBI Oktober 2020</v>
      </c>
      <c r="H190" s="47">
        <f t="shared" si="18"/>
        <v>45688</v>
      </c>
      <c r="I190" s="48">
        <f>'PAYMENT by SAP'!G180</f>
        <v>45688</v>
      </c>
      <c r="J190" s="48" t="str">
        <f t="shared" si="19"/>
        <v>Jan</v>
      </c>
      <c r="K190" s="48" t="str">
        <f t="shared" si="20"/>
        <v>2025</v>
      </c>
      <c r="L190" s="48">
        <f>'PAYMENT by SAP'!H180</f>
        <v>44160</v>
      </c>
      <c r="M190" s="49">
        <f t="shared" si="21"/>
        <v>1528</v>
      </c>
      <c r="N190" s="50" t="str">
        <f t="shared" si="22"/>
        <v>&gt;365</v>
      </c>
      <c r="O190" s="50" t="str">
        <f t="shared" si="23"/>
        <v>High Risk +</v>
      </c>
      <c r="P190" s="15" t="str">
        <f>'PAYMENT by SAP'!J180</f>
        <v>IDR</v>
      </c>
      <c r="Q190" s="15" t="str">
        <f>'PAYMENT by SAP'!K180</f>
        <v>1800001184</v>
      </c>
      <c r="R190" s="51">
        <f>'PAYMENT by SAP'!L180</f>
        <v>148351500</v>
      </c>
      <c r="S190" s="51" t="str">
        <f>'PAYMENT by SAP'!M180</f>
        <v>Management Fee SBI Oktober 2020</v>
      </c>
      <c r="T190" s="65">
        <f>'PAYMENT by SAP'!N180</f>
        <v>44130</v>
      </c>
      <c r="U190" s="66" t="str">
        <f>'PAYMENT by SAP'!O180</f>
        <v>1800001184</v>
      </c>
      <c r="V190" s="18" t="s">
        <v>4955</v>
      </c>
    </row>
    <row r="191" spans="2:22">
      <c r="B191" s="15">
        <f>'PAYMENT by SAP'!B181</f>
        <v>100011</v>
      </c>
      <c r="C191" s="15" t="str">
        <f>'PAYMENT by SAP'!C181</f>
        <v>UNITED TRACTORS SEMEN GRESIK</v>
      </c>
      <c r="D191" s="15" t="str">
        <v>Group</v>
      </c>
      <c r="E191" s="15" t="str">
        <f>'PAYMENT by SAP'!D181</f>
        <v>1400000058</v>
      </c>
      <c r="F191" s="15" t="str">
        <f>'PAYMENT by SAP'!E181</f>
        <v>11121161</v>
      </c>
      <c r="G191" s="15" t="str">
        <f>'PAYMENT by SAP'!F181</f>
        <v>Pembayaran Sewa Tanah di Tuba</v>
      </c>
      <c r="H191" s="47">
        <f t="shared" si="18"/>
        <v>45688</v>
      </c>
      <c r="I191" s="48">
        <f>'PAYMENT by SAP'!G181</f>
        <v>45688</v>
      </c>
      <c r="J191" s="48" t="str">
        <f t="shared" si="19"/>
        <v>Jan</v>
      </c>
      <c r="K191" s="48" t="str">
        <f t="shared" si="20"/>
        <v>2025</v>
      </c>
      <c r="L191" s="48">
        <f>'PAYMENT by SAP'!H181</f>
        <v>44720</v>
      </c>
      <c r="M191" s="49">
        <f t="shared" si="21"/>
        <v>968</v>
      </c>
      <c r="N191" s="50" t="str">
        <f t="shared" si="22"/>
        <v>&gt;365</v>
      </c>
      <c r="O191" s="50" t="str">
        <f t="shared" si="23"/>
        <v>High Risk +</v>
      </c>
      <c r="P191" s="15" t="str">
        <f>'PAYMENT by SAP'!J181</f>
        <v>IDR</v>
      </c>
      <c r="Q191" s="15" t="str">
        <f>'PAYMENT by SAP'!K181</f>
        <v>1800000275</v>
      </c>
      <c r="R191" s="51">
        <f>'PAYMENT by SAP'!L181</f>
        <v>328511368</v>
      </c>
      <c r="S191" s="51" t="str">
        <f>'PAYMENT by SAP'!M181</f>
        <v>Pembayaran Sewa Tanah di Tuban (T2)</v>
      </c>
      <c r="T191" s="65">
        <f>'PAYMENT by SAP'!N181</f>
        <v>44690</v>
      </c>
      <c r="U191" s="66" t="str">
        <f>'PAYMENT by SAP'!O181</f>
        <v>1800000275</v>
      </c>
      <c r="V191" s="18" t="s">
        <v>4957</v>
      </c>
    </row>
    <row r="192" spans="2:22">
      <c r="B192" s="15">
        <f>'PAYMENT by SAP'!B182</f>
        <v>100011</v>
      </c>
      <c r="C192" s="15" t="str">
        <f>'PAYMENT by SAP'!C182</f>
        <v>UNITED TRACTORS SEMEN GRESIK</v>
      </c>
      <c r="D192" s="15" t="str">
        <v>Group</v>
      </c>
      <c r="E192" s="15" t="str">
        <f>'PAYMENT by SAP'!D182</f>
        <v>1400000071</v>
      </c>
      <c r="F192" s="15" t="str">
        <f>'PAYMENT by SAP'!E182</f>
        <v>11121161</v>
      </c>
      <c r="G192" s="15" t="str">
        <f>'PAYMENT by SAP'!F182</f>
        <v>Penagihan Sewa Tanah di Tuban</v>
      </c>
      <c r="H192" s="47">
        <f t="shared" si="18"/>
        <v>45688</v>
      </c>
      <c r="I192" s="48">
        <f>'PAYMENT by SAP'!G182</f>
        <v>45688</v>
      </c>
      <c r="J192" s="48" t="str">
        <f t="shared" si="19"/>
        <v>Jan</v>
      </c>
      <c r="K192" s="48" t="str">
        <f t="shared" si="20"/>
        <v>2025</v>
      </c>
      <c r="L192" s="48">
        <f>'PAYMENT by SAP'!H182</f>
        <v>45199</v>
      </c>
      <c r="M192" s="49">
        <f t="shared" si="21"/>
        <v>489</v>
      </c>
      <c r="N192" s="50" t="str">
        <f t="shared" si="22"/>
        <v>&gt;365</v>
      </c>
      <c r="O192" s="50" t="str">
        <f t="shared" si="23"/>
        <v>High Risk +</v>
      </c>
      <c r="P192" s="15" t="str">
        <f>'PAYMENT by SAP'!J182</f>
        <v>IDR</v>
      </c>
      <c r="Q192" s="15" t="str">
        <f>'PAYMENT by SAP'!K182</f>
        <v>1800000434</v>
      </c>
      <c r="R192" s="51">
        <f>'PAYMENT by SAP'!L182</f>
        <v>328511368</v>
      </c>
      <c r="S192" s="51" t="str">
        <f>'PAYMENT by SAP'!M182</f>
        <v>Penagihan Sewa Tanah di Tuban - 2023</v>
      </c>
      <c r="T192" s="65">
        <f>'PAYMENT by SAP'!N182</f>
        <v>45169</v>
      </c>
      <c r="U192" s="66" t="str">
        <f>'PAYMENT by SAP'!O182</f>
        <v>1800000434</v>
      </c>
      <c r="V192" s="18" t="s">
        <v>4957</v>
      </c>
    </row>
    <row r="193" spans="2:22">
      <c r="B193" s="15">
        <f>'PAYMENT by SAP'!B183</f>
        <v>101798</v>
      </c>
      <c r="C193" s="15" t="str">
        <f>'PAYMENT by SAP'!C183</f>
        <v>PT. PELINDO MULTI TERMINAL</v>
      </c>
      <c r="D193" s="15" t="str">
        <v>External</v>
      </c>
      <c r="E193" s="15" t="str">
        <f>'PAYMENT by SAP'!D183</f>
        <v>1400000033</v>
      </c>
      <c r="F193" s="15" t="str">
        <f>'PAYMENT by SAP'!E183</f>
        <v>11121161</v>
      </c>
      <c r="G193" s="15" t="str">
        <f>'PAYMENT by SAP'!F183</f>
        <v>BAYAR PPh PENAGIHAN SHARING PROFIT TUKS</v>
      </c>
      <c r="H193" s="47">
        <f t="shared" si="18"/>
        <v>45688</v>
      </c>
      <c r="I193" s="48">
        <f>'PAYMENT by SAP'!G183</f>
        <v>45688</v>
      </c>
      <c r="J193" s="48" t="str">
        <f t="shared" si="19"/>
        <v>Jan</v>
      </c>
      <c r="K193" s="48" t="str">
        <f t="shared" si="20"/>
        <v>2025</v>
      </c>
      <c r="L193" s="48">
        <f>'PAYMENT by SAP'!H183</f>
        <v>45658</v>
      </c>
      <c r="M193" s="49">
        <f t="shared" si="21"/>
        <v>30</v>
      </c>
      <c r="N193" s="50" t="str">
        <f t="shared" si="22"/>
        <v>30-60</v>
      </c>
      <c r="O193" s="50" t="str">
        <f t="shared" si="23"/>
        <v>Low Risk</v>
      </c>
      <c r="P193" s="15" t="str">
        <f>'PAYMENT by SAP'!J183</f>
        <v>IDR</v>
      </c>
      <c r="Q193" s="15" t="str">
        <f>'PAYMENT by SAP'!K183</f>
        <v>1800000537</v>
      </c>
      <c r="R193" s="51">
        <f>'PAYMENT by SAP'!L183</f>
        <v>477085312</v>
      </c>
      <c r="S193" s="51" t="str">
        <f>'PAYMENT by SAP'!M183</f>
        <v>PENAGIHAN SHARING PROFIT TUKS SI-PMT NOVEMBER 2024</v>
      </c>
      <c r="T193" s="65">
        <f>'PAYMENT by SAP'!N183</f>
        <v>45628</v>
      </c>
      <c r="U193" s="66" t="str">
        <f>'PAYMENT by SAP'!O183</f>
        <v>1800000537</v>
      </c>
      <c r="V193" s="18" t="s">
        <v>4960</v>
      </c>
    </row>
    <row r="194" spans="2:22">
      <c r="B194" s="15">
        <f>'PAYMENT by SAP'!B184</f>
        <v>100011</v>
      </c>
      <c r="C194" s="15" t="str">
        <f>'PAYMENT by SAP'!C184</f>
        <v>UNITED TRACTORS SEMEN GRESIK</v>
      </c>
      <c r="D194" s="15" t="str">
        <v>Group</v>
      </c>
      <c r="E194" s="15" t="str">
        <f>'PAYMENT by SAP'!D184</f>
        <v>1400000051</v>
      </c>
      <c r="F194" s="15" t="str">
        <f>'PAYMENT by SAP'!E184</f>
        <v>11121161</v>
      </c>
      <c r="G194" s="15" t="str">
        <f>'PAYMENT by SAP'!F184</f>
        <v>Pembayaran Sewa Tanah di Tuban</v>
      </c>
      <c r="H194" s="47">
        <f t="shared" si="18"/>
        <v>45688</v>
      </c>
      <c r="I194" s="48">
        <f>'PAYMENT by SAP'!G184</f>
        <v>45688</v>
      </c>
      <c r="J194" s="48" t="str">
        <f t="shared" si="19"/>
        <v>Jan</v>
      </c>
      <c r="K194" s="48" t="str">
        <f t="shared" si="20"/>
        <v>2025</v>
      </c>
      <c r="L194" s="48">
        <f>'PAYMENT by SAP'!H184</f>
        <v>44505</v>
      </c>
      <c r="M194" s="49">
        <f t="shared" si="21"/>
        <v>1183</v>
      </c>
      <c r="N194" s="50" t="str">
        <f t="shared" si="22"/>
        <v>&gt;365</v>
      </c>
      <c r="O194" s="50" t="str">
        <f t="shared" si="23"/>
        <v>High Risk +</v>
      </c>
      <c r="P194" s="15" t="str">
        <f>'PAYMENT by SAP'!J184</f>
        <v>IDR</v>
      </c>
      <c r="Q194" s="15" t="str">
        <f>'PAYMENT by SAP'!K184</f>
        <v>1800000795</v>
      </c>
      <c r="R194" s="51">
        <f>'PAYMENT by SAP'!L184</f>
        <v>650517560</v>
      </c>
      <c r="S194" s="51" t="str">
        <f>'PAYMENT by SAP'!M184</f>
        <v>Pembayaran Sewa Tanah di Tuban</v>
      </c>
      <c r="T194" s="65">
        <f>'PAYMENT by SAP'!N184</f>
        <v>44475</v>
      </c>
      <c r="U194" s="66" t="str">
        <f>'PAYMENT by SAP'!O184</f>
        <v>1800000795</v>
      </c>
      <c r="V194" s="18" t="s">
        <v>4957</v>
      </c>
    </row>
    <row r="195" spans="2:22">
      <c r="B195" s="15">
        <f>'PAYMENT by SAP'!B185</f>
        <v>101398</v>
      </c>
      <c r="C195" s="15" t="str">
        <f>'PAYMENT by SAP'!C185</f>
        <v>PT SOLUSI BANGUN INDONESIA</v>
      </c>
      <c r="D195" s="15" t="str">
        <v>Group</v>
      </c>
      <c r="E195" s="15" t="str">
        <f>'PAYMENT by SAP'!D185</f>
        <v>1400000028</v>
      </c>
      <c r="F195" s="15" t="str">
        <f>'PAYMENT by SAP'!E185</f>
        <v>11121161</v>
      </c>
      <c r="G195" s="15" t="str">
        <f>'PAYMENT by SAP'!F185</f>
        <v>Management Fee Tantiem Komut &amp; Kom SBI TB 2020</v>
      </c>
      <c r="H195" s="47">
        <f t="shared" si="18"/>
        <v>45688</v>
      </c>
      <c r="I195" s="48">
        <f>'PAYMENT by SAP'!G185</f>
        <v>45688</v>
      </c>
      <c r="J195" s="48" t="str">
        <f t="shared" si="19"/>
        <v>Jan</v>
      </c>
      <c r="K195" s="48" t="str">
        <f t="shared" si="20"/>
        <v>2025</v>
      </c>
      <c r="L195" s="48">
        <f>'PAYMENT by SAP'!H185</f>
        <v>44665</v>
      </c>
      <c r="M195" s="49">
        <f t="shared" si="21"/>
        <v>1023</v>
      </c>
      <c r="N195" s="50" t="str">
        <f t="shared" si="22"/>
        <v>&gt;365</v>
      </c>
      <c r="O195" s="50" t="str">
        <f t="shared" si="23"/>
        <v>High Risk +</v>
      </c>
      <c r="P195" s="15" t="str">
        <f>'PAYMENT by SAP'!J185</f>
        <v>IDR</v>
      </c>
      <c r="Q195" s="15" t="str">
        <f>'PAYMENT by SAP'!K185</f>
        <v>1800000133</v>
      </c>
      <c r="R195" s="51">
        <f>'PAYMENT by SAP'!L185</f>
        <v>1226045455</v>
      </c>
      <c r="S195" s="51" t="str">
        <f>'PAYMENT by SAP'!M185</f>
        <v>Management Fee Tantiem Komut &amp; Kom SBI TB 2020</v>
      </c>
      <c r="T195" s="65">
        <f>'PAYMENT by SAP'!N185</f>
        <v>44635</v>
      </c>
      <c r="U195" s="66" t="str">
        <f>'PAYMENT by SAP'!O185</f>
        <v>1800000133</v>
      </c>
      <c r="V195" s="18" t="s">
        <v>4955</v>
      </c>
    </row>
    <row r="196" spans="2:22">
      <c r="B196" s="15">
        <f>'PAYMENT by SAP'!B186</f>
        <v>101118</v>
      </c>
      <c r="C196" s="15" t="str">
        <f>'PAYMENT by SAP'!C186</f>
        <v>PT SINAR PELITA DUNIA</v>
      </c>
      <c r="D196" s="15" t="str">
        <v>External</v>
      </c>
      <c r="E196" s="15" t="str">
        <f>'PAYMENT by SAP'!D186</f>
        <v>1400015332</v>
      </c>
      <c r="F196" s="15" t="str">
        <f>'PAYMENT by SAP'!E186</f>
        <v>11123101</v>
      </c>
      <c r="G196" s="15" t="str">
        <f>'PAYMENT by SAP'!F186</f>
        <v>SETORAN TUNAI</v>
      </c>
      <c r="H196" s="47">
        <f t="shared" si="18"/>
        <v>45691</v>
      </c>
      <c r="I196" s="48">
        <f>'PAYMENT by SAP'!G186</f>
        <v>45691</v>
      </c>
      <c r="J196" s="48" t="str">
        <f t="shared" si="19"/>
        <v>Feb</v>
      </c>
      <c r="K196" s="48" t="str">
        <f t="shared" si="20"/>
        <v>2025</v>
      </c>
      <c r="L196" s="48">
        <f>'PAYMENT by SAP'!H186</f>
        <v>45687</v>
      </c>
      <c r="M196" s="49">
        <f t="shared" si="21"/>
        <v>4</v>
      </c>
      <c r="N196" s="50" t="str">
        <f t="shared" si="22"/>
        <v>0-30</v>
      </c>
      <c r="O196" s="50" t="str">
        <f t="shared" si="23"/>
        <v>No Risk</v>
      </c>
      <c r="P196" s="15" t="str">
        <f>'PAYMENT by SAP'!J186</f>
        <v>IDR</v>
      </c>
      <c r="Q196" s="15" t="str">
        <f>'PAYMENT by SAP'!K186</f>
        <v>1800000827</v>
      </c>
      <c r="R196" s="51">
        <f>'PAYMENT by SAP'!L186</f>
        <v>1748142</v>
      </c>
      <c r="S196" s="51" t="str">
        <f>'PAYMENT by SAP'!M186</f>
        <v>Biaya Pemusnahan Limbah Residu Plastk ex PT SPD</v>
      </c>
      <c r="T196" s="65">
        <f>'PAYMENT by SAP'!N186</f>
        <v>45657</v>
      </c>
      <c r="U196" s="66" t="str">
        <f>'PAYMENT by SAP'!O186</f>
        <v>1800000827</v>
      </c>
      <c r="V196" t="s">
        <v>4950</v>
      </c>
    </row>
    <row r="197" spans="2:22">
      <c r="B197" s="15">
        <f>'PAYMENT by SAP'!B187</f>
        <v>101118</v>
      </c>
      <c r="C197" s="15" t="str">
        <f>'PAYMENT by SAP'!C187</f>
        <v>PT SINAR PELITA DUNIA</v>
      </c>
      <c r="D197" s="15" t="str">
        <v>External</v>
      </c>
      <c r="E197" s="15" t="str">
        <f>'PAYMENT by SAP'!D187</f>
        <v>1400015331</v>
      </c>
      <c r="F197" s="15" t="str">
        <f>'PAYMENT by SAP'!E187</f>
        <v>11123101</v>
      </c>
      <c r="G197" s="15" t="str">
        <f>'PAYMENT by SAP'!F187</f>
        <v>SETORAN TUNAI</v>
      </c>
      <c r="H197" s="47">
        <f t="shared" si="18"/>
        <v>45691</v>
      </c>
      <c r="I197" s="48">
        <f>'PAYMENT by SAP'!G187</f>
        <v>45691</v>
      </c>
      <c r="J197" s="48" t="str">
        <f t="shared" si="19"/>
        <v>Feb</v>
      </c>
      <c r="K197" s="48" t="str">
        <f t="shared" si="20"/>
        <v>2025</v>
      </c>
      <c r="L197" s="48">
        <f>'PAYMENT by SAP'!H187</f>
        <v>45687</v>
      </c>
      <c r="M197" s="49">
        <f t="shared" si="21"/>
        <v>4</v>
      </c>
      <c r="N197" s="50" t="str">
        <f t="shared" si="22"/>
        <v>0-30</v>
      </c>
      <c r="O197" s="50" t="str">
        <f t="shared" si="23"/>
        <v>No Risk</v>
      </c>
      <c r="P197" s="15" t="str">
        <f>'PAYMENT by SAP'!J187</f>
        <v>IDR</v>
      </c>
      <c r="Q197" s="15" t="str">
        <f>'PAYMENT by SAP'!K187</f>
        <v>1800000826</v>
      </c>
      <c r="R197" s="51">
        <f>'PAYMENT by SAP'!L187</f>
        <v>42659766</v>
      </c>
      <c r="S197" s="51" t="str">
        <f>'PAYMENT by SAP'!M187</f>
        <v>Biaya Pemusnahan Limbah Bottom Ash ex PT spd</v>
      </c>
      <c r="T197" s="65">
        <f>'PAYMENT by SAP'!N187</f>
        <v>45657</v>
      </c>
      <c r="U197" s="66" t="str">
        <f>'PAYMENT by SAP'!O187</f>
        <v>1800000826</v>
      </c>
      <c r="V197" t="s">
        <v>4950</v>
      </c>
    </row>
    <row r="198" spans="2:22">
      <c r="B198" s="15">
        <f>'PAYMENT by SAP'!B188</f>
        <v>100001</v>
      </c>
      <c r="C198" s="15" t="str">
        <f>'PAYMENT by SAP'!C188</f>
        <v>KOPERASI KONSUMEN WARGA SEMEN GRESIK</v>
      </c>
      <c r="D198" s="15" t="str">
        <v>Group</v>
      </c>
      <c r="E198" s="15" t="str">
        <f>'PAYMENT by SAP'!D188</f>
        <v>1400000076</v>
      </c>
      <c r="F198" s="15" t="str">
        <f>'PAYMENT by SAP'!E188</f>
        <v>11125421</v>
      </c>
      <c r="G198" s="15" t="str">
        <f>'PAYMENT by SAP'!F188</f>
        <v>PAID BY CMS BANK SYARIAH INDONESIA KC SURABAYA BAS</v>
      </c>
      <c r="H198" s="47">
        <f t="shared" si="18"/>
        <v>45692</v>
      </c>
      <c r="I198" s="48">
        <f>'PAYMENT by SAP'!G188</f>
        <v>45692</v>
      </c>
      <c r="J198" s="48" t="str">
        <f t="shared" si="19"/>
        <v>Feb</v>
      </c>
      <c r="K198" s="48" t="str">
        <f t="shared" si="20"/>
        <v>2025</v>
      </c>
      <c r="L198" s="48">
        <f>'PAYMENT by SAP'!H188</f>
        <v>45687</v>
      </c>
      <c r="M198" s="49">
        <f t="shared" si="21"/>
        <v>5</v>
      </c>
      <c r="N198" s="50" t="str">
        <f t="shared" si="22"/>
        <v>0-30</v>
      </c>
      <c r="O198" s="50" t="str">
        <f t="shared" si="23"/>
        <v>No Risk</v>
      </c>
      <c r="P198" s="15" t="str">
        <f>'PAYMENT by SAP'!J188</f>
        <v>IDR</v>
      </c>
      <c r="Q198" s="15" t="str">
        <f>'PAYMENT by SAP'!K188</f>
        <v>1800000538</v>
      </c>
      <c r="R198" s="51">
        <f>'PAYMENT by SAP'!L188</f>
        <v>11222283</v>
      </c>
      <c r="S198" s="51" t="str">
        <f>'PAYMENT by SAP'!M188</f>
        <v xml:space="preserve"> Pot. Gaji Kary. Penugasan SI - KWSG 11.2024</v>
      </c>
      <c r="T198" s="65">
        <f>'PAYMENT by SAP'!N188</f>
        <v>45657</v>
      </c>
      <c r="U198" s="66" t="str">
        <f>'PAYMENT by SAP'!O188</f>
        <v>1800000538</v>
      </c>
      <c r="V198" s="18" t="s">
        <v>4953</v>
      </c>
    </row>
    <row r="199" spans="2:22">
      <c r="B199" s="15">
        <f>'PAYMENT by SAP'!B189</f>
        <v>100797</v>
      </c>
      <c r="C199" s="15" t="str">
        <f>'PAYMENT by SAP'!C189</f>
        <v>PT. SEMEN INDONESIA BETON</v>
      </c>
      <c r="D199" s="15" t="str">
        <v>Group</v>
      </c>
      <c r="E199" s="15" t="str">
        <f>'PAYMENT by SAP'!D189</f>
        <v>1400000077</v>
      </c>
      <c r="F199" s="15" t="str">
        <f>'PAYMENT by SAP'!E189</f>
        <v>11125421</v>
      </c>
      <c r="G199" s="15" t="str">
        <f>'PAYMENT by SAP'!F189</f>
        <v>PAID BY CMS BANK SYARIAH INDONESIA KC SURABAYA BAS</v>
      </c>
      <c r="H199" s="47">
        <f t="shared" si="18"/>
        <v>45694</v>
      </c>
      <c r="I199" s="48">
        <f>'PAYMENT by SAP'!G189</f>
        <v>45694</v>
      </c>
      <c r="J199" s="48" t="str">
        <f t="shared" si="19"/>
        <v>Feb</v>
      </c>
      <c r="K199" s="48" t="str">
        <f t="shared" si="20"/>
        <v>2025</v>
      </c>
      <c r="L199" s="48">
        <f>'PAYMENT by SAP'!H189</f>
        <v>45687</v>
      </c>
      <c r="M199" s="49">
        <f t="shared" si="21"/>
        <v>7</v>
      </c>
      <c r="N199" s="50" t="str">
        <f t="shared" si="22"/>
        <v>0-30</v>
      </c>
      <c r="O199" s="50" t="str">
        <f t="shared" si="23"/>
        <v>No Risk</v>
      </c>
      <c r="P199" s="15" t="str">
        <f>'PAYMENT by SAP'!J189</f>
        <v>IDR</v>
      </c>
      <c r="Q199" s="15" t="str">
        <f>'PAYMENT by SAP'!K189</f>
        <v>1800000543</v>
      </c>
      <c r="R199" s="51">
        <f>'PAYMENT by SAP'!L189</f>
        <v>20477293</v>
      </c>
      <c r="S199" s="51" t="str">
        <f>'PAYMENT by SAP'!M189</f>
        <v xml:space="preserve"> Pot. Gaji Kary. Penugasan SI - SIB 11.2024</v>
      </c>
      <c r="T199" s="65">
        <f>'PAYMENT by SAP'!N189</f>
        <v>45657</v>
      </c>
      <c r="U199" s="66" t="str">
        <f>'PAYMENT by SAP'!O189</f>
        <v>1800000543</v>
      </c>
      <c r="V199" s="18" t="s">
        <v>4953</v>
      </c>
    </row>
    <row r="200" spans="2:22">
      <c r="B200" s="15">
        <f>'PAYMENT by SAP'!B190</f>
        <v>100028</v>
      </c>
      <c r="C200" s="15" t="str">
        <f>'PAYMENT by SAP'!C190</f>
        <v>PT BANK NEGARA INDONESIA (PERSERO)</v>
      </c>
      <c r="D200" s="15" t="str">
        <v>External</v>
      </c>
      <c r="E200" s="15" t="str">
        <f>'PAYMENT by SAP'!D190</f>
        <v>1400018475</v>
      </c>
      <c r="F200" s="15" t="str">
        <f>'PAYMENT by SAP'!E190</f>
        <v>11125421</v>
      </c>
      <c r="G200" s="15" t="str">
        <f>'PAYMENT by SAP'!F190</f>
        <v>PAID BY CMS BANK SYARIAH INDONESIA KC SURABAYA BAS</v>
      </c>
      <c r="H200" s="47">
        <f t="shared" si="18"/>
        <v>45700</v>
      </c>
      <c r="I200" s="48">
        <f>'PAYMENT by SAP'!G190</f>
        <v>45700</v>
      </c>
      <c r="J200" s="48" t="str">
        <f t="shared" si="19"/>
        <v>Feb</v>
      </c>
      <c r="K200" s="48" t="str">
        <f t="shared" si="20"/>
        <v>2025</v>
      </c>
      <c r="L200" s="48">
        <f>'PAYMENT by SAP'!H190</f>
        <v>45718</v>
      </c>
      <c r="M200" s="49">
        <f t="shared" si="21"/>
        <v>-18</v>
      </c>
      <c r="N200" s="50" t="str">
        <f t="shared" si="22"/>
        <v>Current</v>
      </c>
      <c r="O200" s="50" t="str">
        <f t="shared" si="23"/>
        <v>No Risk</v>
      </c>
      <c r="P200" s="15" t="str">
        <f>'PAYMENT by SAP'!J190</f>
        <v>IDR</v>
      </c>
      <c r="Q200" s="15" t="str">
        <f>'PAYMENT by SAP'!K190</f>
        <v>1800000002</v>
      </c>
      <c r="R200" s="51">
        <f>'PAYMENT by SAP'!L190</f>
        <v>3002416</v>
      </c>
      <c r="S200" s="51" t="str">
        <f>'PAYMENT by SAP'!M190</f>
        <v>TAGIHAN LISTRIK BANK BNI 46 DES 2024</v>
      </c>
      <c r="T200" s="65">
        <f>'PAYMENT by SAP'!N190</f>
        <v>45688</v>
      </c>
      <c r="U200" s="66" t="str">
        <f>'PAYMENT by SAP'!O190</f>
        <v>1800000002</v>
      </c>
      <c r="V200" s="18" t="s">
        <v>4951</v>
      </c>
    </row>
    <row r="201" spans="2:22">
      <c r="B201" s="15">
        <f>'PAYMENT by SAP'!B191</f>
        <v>101284</v>
      </c>
      <c r="C201" s="15" t="str">
        <f>'PAYMENT by SAP'!C191</f>
        <v>PT. SINERGI MITRA INVESTAMA</v>
      </c>
      <c r="D201" s="15" t="str">
        <v>Group</v>
      </c>
      <c r="E201" s="15" t="str">
        <f>'PAYMENT by SAP'!D191</f>
        <v>1400000085</v>
      </c>
      <c r="F201" s="15" t="str">
        <f>'PAYMENT by SAP'!E191</f>
        <v>11125421</v>
      </c>
      <c r="G201" s="15" t="str">
        <f>'PAYMENT by SAP'!F191</f>
        <v>PAID BY CMS BANK SYARIAH INDONESIA KC SURABAYA BAS</v>
      </c>
      <c r="H201" s="47">
        <f t="shared" si="18"/>
        <v>45702</v>
      </c>
      <c r="I201" s="48">
        <f>'PAYMENT by SAP'!G191</f>
        <v>45702</v>
      </c>
      <c r="J201" s="48" t="str">
        <f t="shared" si="19"/>
        <v>Feb</v>
      </c>
      <c r="K201" s="48" t="str">
        <f t="shared" si="20"/>
        <v>2025</v>
      </c>
      <c r="L201" s="48">
        <f>'PAYMENT by SAP'!H191</f>
        <v>45687</v>
      </c>
      <c r="M201" s="49">
        <f t="shared" si="21"/>
        <v>15</v>
      </c>
      <c r="N201" s="50" t="str">
        <f t="shared" si="22"/>
        <v>0-30</v>
      </c>
      <c r="O201" s="50" t="str">
        <f t="shared" si="23"/>
        <v>No Risk</v>
      </c>
      <c r="P201" s="15" t="str">
        <f>'PAYMENT by SAP'!J191</f>
        <v>IDR</v>
      </c>
      <c r="Q201" s="15" t="str">
        <f>'PAYMENT by SAP'!K191</f>
        <v>1800000585</v>
      </c>
      <c r="R201" s="51">
        <f>'PAYMENT by SAP'!L191</f>
        <v>348915</v>
      </c>
      <c r="S201" s="51" t="str">
        <f>'PAYMENT by SAP'!M191</f>
        <v>Tagihan Listrik SMI Lt 3&amp;4 GUSI - Des 24</v>
      </c>
      <c r="T201" s="65">
        <f>'PAYMENT by SAP'!N191</f>
        <v>45657</v>
      </c>
      <c r="U201" s="66" t="str">
        <f>'PAYMENT by SAP'!O191</f>
        <v>1800000585</v>
      </c>
      <c r="V201" s="18" t="s">
        <v>4951</v>
      </c>
    </row>
    <row r="202" spans="2:22">
      <c r="B202" s="15">
        <f>'PAYMENT by SAP'!B192</f>
        <v>100004</v>
      </c>
      <c r="C202" s="15" t="str">
        <f>'PAYMENT by SAP'!C192</f>
        <v>PT CIPTA NIRMALA</v>
      </c>
      <c r="D202" s="15" t="str">
        <v>Group</v>
      </c>
      <c r="E202" s="15" t="str">
        <f>'PAYMENT by SAP'!D192</f>
        <v>1400000081</v>
      </c>
      <c r="F202" s="15" t="str">
        <f>'PAYMENT by SAP'!E192</f>
        <v>11125421</v>
      </c>
      <c r="G202" s="15" t="str">
        <f>'PAYMENT by SAP'!F192</f>
        <v>PAID BY CMS BANK SYARIAH INDONESIA KC SURABAYA BAS</v>
      </c>
      <c r="H202" s="47">
        <f t="shared" si="18"/>
        <v>45702</v>
      </c>
      <c r="I202" s="48">
        <f>'PAYMENT by SAP'!G192</f>
        <v>45702</v>
      </c>
      <c r="J202" s="48" t="str">
        <f t="shared" si="19"/>
        <v>Feb</v>
      </c>
      <c r="K202" s="48" t="str">
        <f t="shared" si="20"/>
        <v>2025</v>
      </c>
      <c r="L202" s="48">
        <f>'PAYMENT by SAP'!H192</f>
        <v>45626</v>
      </c>
      <c r="M202" s="49">
        <f t="shared" si="21"/>
        <v>76</v>
      </c>
      <c r="N202" s="50" t="str">
        <f t="shared" si="22"/>
        <v>60-90</v>
      </c>
      <c r="O202" s="50" t="str">
        <f t="shared" si="23"/>
        <v>Warning</v>
      </c>
      <c r="P202" s="15" t="str">
        <f>'PAYMENT by SAP'!J192</f>
        <v>IDR</v>
      </c>
      <c r="Q202" s="15" t="str">
        <f>'PAYMENT by SAP'!K192</f>
        <v>1800000473</v>
      </c>
      <c r="R202" s="51">
        <f>'PAYMENT by SAP'!L192</f>
        <v>778050</v>
      </c>
      <c r="S202" s="51" t="str">
        <f>'PAYMENT by SAP'!M192</f>
        <v>Tagihan Air Proses CN - Okt 24</v>
      </c>
      <c r="T202" s="65">
        <f>'PAYMENT by SAP'!N192</f>
        <v>45596</v>
      </c>
      <c r="U202" s="66" t="str">
        <f>'PAYMENT by SAP'!O192</f>
        <v>1800000473</v>
      </c>
      <c r="V202" s="18" t="s">
        <v>4956</v>
      </c>
    </row>
    <row r="203" spans="2:22">
      <c r="B203" s="15">
        <f>'PAYMENT by SAP'!B193</f>
        <v>100004</v>
      </c>
      <c r="C203" s="15" t="str">
        <f>'PAYMENT by SAP'!C193</f>
        <v>PT CIPTA NIRMALA</v>
      </c>
      <c r="D203" s="15" t="str">
        <v>Group</v>
      </c>
      <c r="E203" s="15" t="str">
        <f>'PAYMENT by SAP'!D193</f>
        <v>1400000082</v>
      </c>
      <c r="F203" s="15" t="str">
        <f>'PAYMENT by SAP'!E193</f>
        <v>11125421</v>
      </c>
      <c r="G203" s="15" t="str">
        <f>'PAYMENT by SAP'!F193</f>
        <v>PAID BY CMS BANK SYARIAH INDONESIA KC SURABAYA BAS</v>
      </c>
      <c r="H203" s="47">
        <f t="shared" si="18"/>
        <v>45702</v>
      </c>
      <c r="I203" s="48">
        <f>'PAYMENT by SAP'!G193</f>
        <v>45702</v>
      </c>
      <c r="J203" s="48" t="str">
        <f t="shared" si="19"/>
        <v>Feb</v>
      </c>
      <c r="K203" s="48" t="str">
        <f t="shared" si="20"/>
        <v>2025</v>
      </c>
      <c r="L203" s="48">
        <f>'PAYMENT by SAP'!H193</f>
        <v>45656</v>
      </c>
      <c r="M203" s="49">
        <f t="shared" si="21"/>
        <v>46</v>
      </c>
      <c r="N203" s="50" t="str">
        <f t="shared" si="22"/>
        <v>30-60</v>
      </c>
      <c r="O203" s="50" t="str">
        <f t="shared" si="23"/>
        <v>Low Risk</v>
      </c>
      <c r="P203" s="15" t="str">
        <f>'PAYMENT by SAP'!J193</f>
        <v>IDR</v>
      </c>
      <c r="Q203" s="15" t="str">
        <f>'PAYMENT by SAP'!K193</f>
        <v>1800000525</v>
      </c>
      <c r="R203" s="51">
        <f>'PAYMENT by SAP'!L193</f>
        <v>848250</v>
      </c>
      <c r="S203" s="51" t="str">
        <f>'PAYMENT by SAP'!M193</f>
        <v>Penagihan Air Proses CN - Nov 24</v>
      </c>
      <c r="T203" s="65">
        <f>'PAYMENT by SAP'!N193</f>
        <v>45626</v>
      </c>
      <c r="U203" s="66" t="str">
        <f>'PAYMENT by SAP'!O193</f>
        <v>1800000525</v>
      </c>
      <c r="V203" s="18" t="s">
        <v>4956</v>
      </c>
    </row>
    <row r="204" spans="2:22">
      <c r="B204" s="15">
        <f>'PAYMENT by SAP'!B194</f>
        <v>100004</v>
      </c>
      <c r="C204" s="15" t="str">
        <f>'PAYMENT by SAP'!C194</f>
        <v>PT CIPTA NIRMALA</v>
      </c>
      <c r="D204" s="15" t="str">
        <v>Group</v>
      </c>
      <c r="E204" s="15" t="str">
        <f>'PAYMENT by SAP'!D194</f>
        <v>1400000078</v>
      </c>
      <c r="F204" s="15" t="str">
        <f>'PAYMENT by SAP'!E194</f>
        <v>11125421</v>
      </c>
      <c r="G204" s="15" t="str">
        <f>'PAYMENT by SAP'!F194</f>
        <v>PAID BY CMS BANK SYARIAH INDONESIA KC SURABAYA BAS</v>
      </c>
      <c r="H204" s="47">
        <f t="shared" si="18"/>
        <v>45702</v>
      </c>
      <c r="I204" s="48">
        <f>'PAYMENT by SAP'!G194</f>
        <v>45702</v>
      </c>
      <c r="J204" s="48" t="str">
        <f t="shared" si="19"/>
        <v>Feb</v>
      </c>
      <c r="K204" s="48" t="str">
        <f t="shared" si="20"/>
        <v>2025</v>
      </c>
      <c r="L204" s="48">
        <f>'PAYMENT by SAP'!H194</f>
        <v>45626</v>
      </c>
      <c r="M204" s="49">
        <f t="shared" si="21"/>
        <v>76</v>
      </c>
      <c r="N204" s="50" t="str">
        <f t="shared" si="22"/>
        <v>60-90</v>
      </c>
      <c r="O204" s="50" t="str">
        <f t="shared" si="23"/>
        <v>Warning</v>
      </c>
      <c r="P204" s="15" t="str">
        <f>'PAYMENT by SAP'!J194</f>
        <v>IDR</v>
      </c>
      <c r="Q204" s="15" t="str">
        <f>'PAYMENT by SAP'!K194</f>
        <v>1800000435</v>
      </c>
      <c r="R204" s="51">
        <f>'PAYMENT by SAP'!L194</f>
        <v>6615776</v>
      </c>
      <c r="S204" s="51" t="str">
        <f>'PAYMENT by SAP'!M194</f>
        <v xml:space="preserve"> Pot. Gaji Kary. Penugasan SI - PTCN 09.2024</v>
      </c>
      <c r="T204" s="65">
        <f>'PAYMENT by SAP'!N194</f>
        <v>45596</v>
      </c>
      <c r="U204" s="66" t="str">
        <f>'PAYMENT by SAP'!O194</f>
        <v>1800000435</v>
      </c>
      <c r="V204" s="18" t="s">
        <v>4953</v>
      </c>
    </row>
    <row r="205" spans="2:22">
      <c r="B205" s="15">
        <f>'PAYMENT by SAP'!B195</f>
        <v>100004</v>
      </c>
      <c r="C205" s="15" t="str">
        <f>'PAYMENT by SAP'!C195</f>
        <v>PT CIPTA NIRMALA</v>
      </c>
      <c r="D205" s="15" t="str">
        <v>Group</v>
      </c>
      <c r="E205" s="15" t="str">
        <f>'PAYMENT by SAP'!D195</f>
        <v>1400000079</v>
      </c>
      <c r="F205" s="15" t="str">
        <f>'PAYMENT by SAP'!E195</f>
        <v>11125421</v>
      </c>
      <c r="G205" s="15" t="str">
        <f>'PAYMENT by SAP'!F195</f>
        <v>PAID BY CMS BANK SYARIAH INDONESIA KC SURABAYA BAS</v>
      </c>
      <c r="H205" s="47">
        <f t="shared" si="18"/>
        <v>45702</v>
      </c>
      <c r="I205" s="48">
        <f>'PAYMENT by SAP'!G195</f>
        <v>45702</v>
      </c>
      <c r="J205" s="48" t="str">
        <f t="shared" si="19"/>
        <v>Feb</v>
      </c>
      <c r="K205" s="48" t="str">
        <f t="shared" si="20"/>
        <v>2025</v>
      </c>
      <c r="L205" s="48">
        <f>'PAYMENT by SAP'!H195</f>
        <v>45656</v>
      </c>
      <c r="M205" s="49">
        <f t="shared" si="21"/>
        <v>46</v>
      </c>
      <c r="N205" s="50" t="str">
        <f t="shared" si="22"/>
        <v>30-60</v>
      </c>
      <c r="O205" s="50" t="str">
        <f t="shared" si="23"/>
        <v>Low Risk</v>
      </c>
      <c r="P205" s="15" t="str">
        <f>'PAYMENT by SAP'!J195</f>
        <v>IDR</v>
      </c>
      <c r="Q205" s="15" t="str">
        <f>'PAYMENT by SAP'!K195</f>
        <v>1800000485</v>
      </c>
      <c r="R205" s="51">
        <f>'PAYMENT by SAP'!L195</f>
        <v>6615776</v>
      </c>
      <c r="S205" s="51" t="str">
        <f>'PAYMENT by SAP'!M195</f>
        <v xml:space="preserve"> Pot. Gaji Kary. Penugasan SI - PTCN 10.2024</v>
      </c>
      <c r="T205" s="65">
        <f>'PAYMENT by SAP'!N195</f>
        <v>45626</v>
      </c>
      <c r="U205" s="66" t="str">
        <f>'PAYMENT by SAP'!O195</f>
        <v>1800000485</v>
      </c>
      <c r="V205" s="18" t="s">
        <v>4953</v>
      </c>
    </row>
    <row r="206" spans="2:22">
      <c r="B206" s="15">
        <f>'PAYMENT by SAP'!B196</f>
        <v>100004</v>
      </c>
      <c r="C206" s="15" t="str">
        <f>'PAYMENT by SAP'!C196</f>
        <v>PT CIPTA NIRMALA</v>
      </c>
      <c r="D206" s="15" t="str">
        <v>Group</v>
      </c>
      <c r="E206" s="15" t="str">
        <f>'PAYMENT by SAP'!D196</f>
        <v>1400000080</v>
      </c>
      <c r="F206" s="15" t="str">
        <f>'PAYMENT by SAP'!E196</f>
        <v>11125421</v>
      </c>
      <c r="G206" s="15" t="str">
        <f>'PAYMENT by SAP'!F196</f>
        <v>PAID BY CMS BANK SYARIAH INDONESIA KC SURABAYA BAS</v>
      </c>
      <c r="H206" s="47">
        <f t="shared" si="18"/>
        <v>45702</v>
      </c>
      <c r="I206" s="48">
        <f>'PAYMENT by SAP'!G196</f>
        <v>45702</v>
      </c>
      <c r="J206" s="48" t="str">
        <f t="shared" si="19"/>
        <v>Feb</v>
      </c>
      <c r="K206" s="48" t="str">
        <f t="shared" si="20"/>
        <v>2025</v>
      </c>
      <c r="L206" s="48">
        <f>'PAYMENT by SAP'!H196</f>
        <v>45687</v>
      </c>
      <c r="M206" s="49">
        <f t="shared" si="21"/>
        <v>15</v>
      </c>
      <c r="N206" s="50" t="str">
        <f t="shared" si="22"/>
        <v>0-30</v>
      </c>
      <c r="O206" s="50" t="str">
        <f t="shared" si="23"/>
        <v>No Risk</v>
      </c>
      <c r="P206" s="15" t="str">
        <f>'PAYMENT by SAP'!J196</f>
        <v>IDR</v>
      </c>
      <c r="Q206" s="15" t="str">
        <f>'PAYMENT by SAP'!K196</f>
        <v>1800000539</v>
      </c>
      <c r="R206" s="51">
        <f>'PAYMENT by SAP'!L196</f>
        <v>6669351</v>
      </c>
      <c r="S206" s="51" t="str">
        <f>'PAYMENT by SAP'!M196</f>
        <v xml:space="preserve"> Pot. Gaji Kary. Penugasan SI - PTCN 11.2024</v>
      </c>
      <c r="T206" s="65">
        <f>'PAYMENT by SAP'!N196</f>
        <v>45657</v>
      </c>
      <c r="U206" s="66" t="str">
        <f>'PAYMENT by SAP'!O196</f>
        <v>1800000539</v>
      </c>
      <c r="V206" s="18" t="s">
        <v>4953</v>
      </c>
    </row>
    <row r="207" spans="2:22">
      <c r="B207" s="15">
        <f>'PAYMENT by SAP'!B197</f>
        <v>101284</v>
      </c>
      <c r="C207" s="15" t="str">
        <f>'PAYMENT by SAP'!C197</f>
        <v>PT. SINERGI MITRA INVESTAMA</v>
      </c>
      <c r="D207" s="15" t="str">
        <v>Group</v>
      </c>
      <c r="E207" s="15" t="str">
        <f>'PAYMENT by SAP'!D197</f>
        <v>1400019204</v>
      </c>
      <c r="F207" s="15" t="str">
        <f>'PAYMENT by SAP'!E197</f>
        <v>11125421</v>
      </c>
      <c r="G207" s="15" t="str">
        <f>'PAYMENT by SAP'!F197</f>
        <v>PAID BY CMS BANK SYARIAH INDONESIA KC SURABAYA BAS</v>
      </c>
      <c r="H207" s="47">
        <f t="shared" si="18"/>
        <v>45702</v>
      </c>
      <c r="I207" s="48">
        <f>'PAYMENT by SAP'!G197</f>
        <v>45702</v>
      </c>
      <c r="J207" s="48" t="str">
        <f t="shared" si="19"/>
        <v>Feb</v>
      </c>
      <c r="K207" s="48" t="str">
        <f t="shared" si="20"/>
        <v>2025</v>
      </c>
      <c r="L207" s="48">
        <f>'PAYMENT by SAP'!H197</f>
        <v>45687</v>
      </c>
      <c r="M207" s="49">
        <f t="shared" si="21"/>
        <v>15</v>
      </c>
      <c r="N207" s="50" t="str">
        <f t="shared" si="22"/>
        <v>0-30</v>
      </c>
      <c r="O207" s="50" t="str">
        <f t="shared" si="23"/>
        <v>No Risk</v>
      </c>
      <c r="P207" s="15" t="str">
        <f>'PAYMENT by SAP'!J197</f>
        <v>IDR</v>
      </c>
      <c r="Q207" s="15" t="str">
        <f>'PAYMENT by SAP'!K197</f>
        <v>1800000804</v>
      </c>
      <c r="R207" s="51">
        <f>'PAYMENT by SAP'!L197</f>
        <v>17808154</v>
      </c>
      <c r="S207" s="51" t="str">
        <f>'PAYMENT by SAP'!M197</f>
        <v>Tagihan Pem. Listrik Gresik SMI November 2024</v>
      </c>
      <c r="T207" s="65">
        <f>'PAYMENT by SAP'!N197</f>
        <v>45657</v>
      </c>
      <c r="U207" s="66" t="str">
        <f>'PAYMENT by SAP'!O197</f>
        <v>1800000804</v>
      </c>
      <c r="V207" s="18" t="s">
        <v>4951</v>
      </c>
    </row>
    <row r="208" spans="2:22">
      <c r="B208" s="15">
        <f>'PAYMENT by SAP'!B198</f>
        <v>100004</v>
      </c>
      <c r="C208" s="15" t="str">
        <f>'PAYMENT by SAP'!C198</f>
        <v>PT CIPTA NIRMALA</v>
      </c>
      <c r="D208" s="15" t="str">
        <v>Group</v>
      </c>
      <c r="E208" s="15" t="str">
        <f>'PAYMENT by SAP'!D198</f>
        <v>1400000083</v>
      </c>
      <c r="F208" s="15" t="str">
        <f>'PAYMENT by SAP'!E198</f>
        <v>11125421</v>
      </c>
      <c r="G208" s="15" t="str">
        <f>'PAYMENT by SAP'!F198</f>
        <v>PAID BY CMS BANK SYARIAH INDONESIA KC SURABAYA BAS</v>
      </c>
      <c r="H208" s="47">
        <f t="shared" si="18"/>
        <v>45702</v>
      </c>
      <c r="I208" s="48">
        <f>'PAYMENT by SAP'!G198</f>
        <v>45702</v>
      </c>
      <c r="J208" s="48" t="str">
        <f t="shared" si="19"/>
        <v>Feb</v>
      </c>
      <c r="K208" s="48" t="str">
        <f t="shared" si="20"/>
        <v>2025</v>
      </c>
      <c r="L208" s="48">
        <f>'PAYMENT by SAP'!H198</f>
        <v>45626</v>
      </c>
      <c r="M208" s="49">
        <f t="shared" si="21"/>
        <v>76</v>
      </c>
      <c r="N208" s="50" t="str">
        <f t="shared" si="22"/>
        <v>60-90</v>
      </c>
      <c r="O208" s="50" t="str">
        <f t="shared" si="23"/>
        <v>Warning</v>
      </c>
      <c r="P208" s="15" t="str">
        <f>'PAYMENT by SAP'!J198</f>
        <v>IDR</v>
      </c>
      <c r="Q208" s="15" t="str">
        <f>'PAYMENT by SAP'!K198</f>
        <v>1800000462</v>
      </c>
      <c r="R208" s="51">
        <f>'PAYMENT by SAP'!L198</f>
        <v>64221400</v>
      </c>
      <c r="S208" s="51" t="str">
        <f>'PAYMENT by SAP'!M198</f>
        <v>Tagihan Air Bersih CN - Okt 24</v>
      </c>
      <c r="T208" s="65">
        <f>'PAYMENT by SAP'!N198</f>
        <v>45596</v>
      </c>
      <c r="U208" s="66" t="str">
        <f>'PAYMENT by SAP'!O198</f>
        <v>1800000462</v>
      </c>
      <c r="V208" s="18" t="s">
        <v>4956</v>
      </c>
    </row>
    <row r="209" spans="2:22">
      <c r="B209" s="15">
        <f>'PAYMENT by SAP'!B199</f>
        <v>100004</v>
      </c>
      <c r="C209" s="15" t="str">
        <f>'PAYMENT by SAP'!C199</f>
        <v>PT CIPTA NIRMALA</v>
      </c>
      <c r="D209" s="15" t="str">
        <v>Group</v>
      </c>
      <c r="E209" s="15" t="str">
        <f>'PAYMENT by SAP'!D199</f>
        <v>1400000084</v>
      </c>
      <c r="F209" s="15" t="str">
        <f>'PAYMENT by SAP'!E199</f>
        <v>11125421</v>
      </c>
      <c r="G209" s="15" t="str">
        <f>'PAYMENT by SAP'!F199</f>
        <v>PAID BY CMS BANK SYARIAH INDONESIA KC SURABAYA BAS</v>
      </c>
      <c r="H209" s="47">
        <f t="shared" si="18"/>
        <v>45702</v>
      </c>
      <c r="I209" s="48">
        <f>'PAYMENT by SAP'!G199</f>
        <v>45702</v>
      </c>
      <c r="J209" s="48" t="str">
        <f t="shared" si="19"/>
        <v>Feb</v>
      </c>
      <c r="K209" s="48" t="str">
        <f t="shared" si="20"/>
        <v>2025</v>
      </c>
      <c r="L209" s="48">
        <f>'PAYMENT by SAP'!H199</f>
        <v>45656</v>
      </c>
      <c r="M209" s="49">
        <f t="shared" si="21"/>
        <v>46</v>
      </c>
      <c r="N209" s="50" t="str">
        <f t="shared" si="22"/>
        <v>30-60</v>
      </c>
      <c r="O209" s="50" t="str">
        <f t="shared" si="23"/>
        <v>Low Risk</v>
      </c>
      <c r="P209" s="15" t="str">
        <f>'PAYMENT by SAP'!J199</f>
        <v>IDR</v>
      </c>
      <c r="Q209" s="15" t="str">
        <f>'PAYMENT by SAP'!K199</f>
        <v>1800000524</v>
      </c>
      <c r="R209" s="51">
        <f>'PAYMENT by SAP'!L199</f>
        <v>65066700</v>
      </c>
      <c r="S209" s="51" t="str">
        <f>'PAYMENT by SAP'!M199</f>
        <v>Penagihan Air Bersih CN - Nov 24</v>
      </c>
      <c r="T209" s="65">
        <f>'PAYMENT by SAP'!N199</f>
        <v>45626</v>
      </c>
      <c r="U209" s="66" t="str">
        <f>'PAYMENT by SAP'!O199</f>
        <v>1800000524</v>
      </c>
      <c r="V209" s="18" t="s">
        <v>4956</v>
      </c>
    </row>
    <row r="210" spans="2:22">
      <c r="B210" s="15">
        <f>'PAYMENT by SAP'!B200</f>
        <v>100069</v>
      </c>
      <c r="C210" s="15" t="str">
        <f>'PAYMENT by SAP'!C200</f>
        <v>PT BANK MANDIRI (PERSERO) TBK.</v>
      </c>
      <c r="D210" s="15" t="str">
        <v>External</v>
      </c>
      <c r="E210" s="15" t="str">
        <f>'PAYMENT by SAP'!D200</f>
        <v>1400019879</v>
      </c>
      <c r="F210" s="15" t="str">
        <f>'PAYMENT by SAP'!E200</f>
        <v>11121161</v>
      </c>
      <c r="G210" s="15" t="str">
        <f>'PAYMENT by SAP'!F200</f>
        <v>TAGIHAN LISTRIK ATM KPSI BANK</v>
      </c>
      <c r="H210" s="47">
        <f t="shared" si="18"/>
        <v>45706</v>
      </c>
      <c r="I210" s="48">
        <f>'PAYMENT by SAP'!G200</f>
        <v>45706</v>
      </c>
      <c r="J210" s="48" t="str">
        <f t="shared" si="19"/>
        <v>Feb</v>
      </c>
      <c r="K210" s="48" t="str">
        <f t="shared" si="20"/>
        <v>2025</v>
      </c>
      <c r="L210" s="48">
        <f>'PAYMENT by SAP'!H200</f>
        <v>45687</v>
      </c>
      <c r="M210" s="49">
        <f t="shared" si="21"/>
        <v>19</v>
      </c>
      <c r="N210" s="50" t="str">
        <f t="shared" si="22"/>
        <v>0-30</v>
      </c>
      <c r="O210" s="50" t="str">
        <f t="shared" si="23"/>
        <v>No Risk</v>
      </c>
      <c r="P210" s="15" t="str">
        <f>'PAYMENT by SAP'!J200</f>
        <v>IDR</v>
      </c>
      <c r="Q210" s="15" t="str">
        <f>'PAYMENT by SAP'!K200</f>
        <v>1800000777</v>
      </c>
      <c r="R210" s="51">
        <f>'PAYMENT by SAP'!L200</f>
        <v>671621</v>
      </c>
      <c r="S210" s="51" t="str">
        <f>'PAYMENT by SAP'!M200</f>
        <v>TAGIHAN LISTRIK ATM KPSI BANK MANDIRI_TBN_NOV 24</v>
      </c>
      <c r="T210" s="65">
        <f>'PAYMENT by SAP'!N200</f>
        <v>45657</v>
      </c>
      <c r="U210" s="66" t="str">
        <f>'PAYMENT by SAP'!O200</f>
        <v>1800000777</v>
      </c>
      <c r="V210" s="18" t="s">
        <v>4951</v>
      </c>
    </row>
    <row r="211" spans="2:22">
      <c r="B211" s="15">
        <f>'PAYMENT by SAP'!B201</f>
        <v>100069</v>
      </c>
      <c r="C211" s="15" t="str">
        <f>'PAYMENT by SAP'!C201</f>
        <v>PT BANK MANDIRI (PERSERO) TBK.</v>
      </c>
      <c r="D211" s="15" t="str">
        <v>External</v>
      </c>
      <c r="E211" s="15" t="str">
        <f>'PAYMENT by SAP'!D201</f>
        <v>1400000088</v>
      </c>
      <c r="F211" s="15" t="str">
        <f>'PAYMENT by SAP'!E201</f>
        <v>11121161</v>
      </c>
      <c r="G211" s="15" t="str">
        <f>'PAYMENT by SAP'!F201</f>
        <v>Tagihan Listrik ATM Mandiri G</v>
      </c>
      <c r="H211" s="47">
        <f t="shared" si="18"/>
        <v>45706</v>
      </c>
      <c r="I211" s="48">
        <f>'PAYMENT by SAP'!G201</f>
        <v>45706</v>
      </c>
      <c r="J211" s="48" t="str">
        <f t="shared" si="19"/>
        <v>Feb</v>
      </c>
      <c r="K211" s="48" t="str">
        <f t="shared" si="20"/>
        <v>2025</v>
      </c>
      <c r="L211" s="48">
        <f>'PAYMENT by SAP'!H201</f>
        <v>45687</v>
      </c>
      <c r="M211" s="49">
        <f t="shared" si="21"/>
        <v>19</v>
      </c>
      <c r="N211" s="50" t="str">
        <f t="shared" si="22"/>
        <v>0-30</v>
      </c>
      <c r="O211" s="50" t="str">
        <f t="shared" si="23"/>
        <v>No Risk</v>
      </c>
      <c r="P211" s="15" t="str">
        <f>'PAYMENT by SAP'!J201</f>
        <v>IDR</v>
      </c>
      <c r="Q211" s="15" t="str">
        <f>'PAYMENT by SAP'!K201</f>
        <v>1800000587</v>
      </c>
      <c r="R211" s="51">
        <f>'PAYMENT by SAP'!L201</f>
        <v>694454</v>
      </c>
      <c r="S211" s="51" t="str">
        <f>'PAYMENT by SAP'!M201</f>
        <v>Tagihan Listrik ATM Mandiri GUSI - Des 24</v>
      </c>
      <c r="T211" s="65">
        <f>'PAYMENT by SAP'!N201</f>
        <v>45657</v>
      </c>
      <c r="U211" s="66" t="str">
        <f>'PAYMENT by SAP'!O201</f>
        <v>1800000587</v>
      </c>
      <c r="V211" s="18" t="s">
        <v>4951</v>
      </c>
    </row>
    <row r="212" spans="2:22">
      <c r="B212" s="15">
        <f>'PAYMENT by SAP'!B202</f>
        <v>100069</v>
      </c>
      <c r="C212" s="15" t="str">
        <f>'PAYMENT by SAP'!C202</f>
        <v>PT BANK MANDIRI (PERSERO) TBK.</v>
      </c>
      <c r="D212" s="15" t="str">
        <v>External</v>
      </c>
      <c r="E212" s="15" t="str">
        <f>'PAYMENT by SAP'!D202</f>
        <v>1400019882</v>
      </c>
      <c r="F212" s="15" t="str">
        <f>'PAYMENT by SAP'!E202</f>
        <v>11121161</v>
      </c>
      <c r="G212" s="15" t="str">
        <f>'PAYMENT by SAP'!F202</f>
        <v>TAGIHAN LISTRIK ATM KPSI BANK</v>
      </c>
      <c r="H212" s="47">
        <f t="shared" si="18"/>
        <v>45706</v>
      </c>
      <c r="I212" s="48">
        <f>'PAYMENT by SAP'!G202</f>
        <v>45706</v>
      </c>
      <c r="J212" s="48" t="str">
        <f t="shared" si="19"/>
        <v>Feb</v>
      </c>
      <c r="K212" s="48" t="str">
        <f t="shared" si="20"/>
        <v>2025</v>
      </c>
      <c r="L212" s="48">
        <f>'PAYMENT by SAP'!H202</f>
        <v>45656</v>
      </c>
      <c r="M212" s="49">
        <f t="shared" si="21"/>
        <v>50</v>
      </c>
      <c r="N212" s="50" t="str">
        <f t="shared" si="22"/>
        <v>30-60</v>
      </c>
      <c r="O212" s="50" t="str">
        <f t="shared" si="23"/>
        <v>Low Risk</v>
      </c>
      <c r="P212" s="15" t="str">
        <f>'PAYMENT by SAP'!J202</f>
        <v>IDR</v>
      </c>
      <c r="Q212" s="15" t="str">
        <f>'PAYMENT by SAP'!K202</f>
        <v>1800000699</v>
      </c>
      <c r="R212" s="51">
        <f>'PAYMENT by SAP'!L202</f>
        <v>750081</v>
      </c>
      <c r="S212" s="51" t="str">
        <f>'PAYMENT by SAP'!M202</f>
        <v>TAGIHAN LISTRIK ATM KPSI BANK MANDIRI - Okt 24</v>
      </c>
      <c r="T212" s="65">
        <f>'PAYMENT by SAP'!N202</f>
        <v>45626</v>
      </c>
      <c r="U212" s="66" t="str">
        <f>'PAYMENT by SAP'!O202</f>
        <v>1800000699</v>
      </c>
      <c r="V212" s="18" t="s">
        <v>4951</v>
      </c>
    </row>
    <row r="213" spans="2:22">
      <c r="B213" s="15">
        <f>'PAYMENT by SAP'!B203</f>
        <v>100069</v>
      </c>
      <c r="C213" s="15" t="str">
        <f>'PAYMENT by SAP'!C203</f>
        <v>PT BANK MANDIRI (PERSERO) TBK.</v>
      </c>
      <c r="D213" s="15" t="str">
        <v>External</v>
      </c>
      <c r="E213" s="15" t="str">
        <f>'PAYMENT by SAP'!D203</f>
        <v>1400000089</v>
      </c>
      <c r="F213" s="15" t="str">
        <f>'PAYMENT by SAP'!E203</f>
        <v>11121161</v>
      </c>
      <c r="G213" s="15" t="str">
        <f>'PAYMENT by SAP'!F203</f>
        <v>Tagihan Listrik ATM Mandiri G</v>
      </c>
      <c r="H213" s="47">
        <f t="shared" si="18"/>
        <v>45706</v>
      </c>
      <c r="I213" s="48">
        <f>'PAYMENT by SAP'!G203</f>
        <v>45706</v>
      </c>
      <c r="J213" s="48" t="str">
        <f t="shared" si="19"/>
        <v>Feb</v>
      </c>
      <c r="K213" s="48" t="str">
        <f t="shared" si="20"/>
        <v>2025</v>
      </c>
      <c r="L213" s="48">
        <f>'PAYMENT by SAP'!H203</f>
        <v>45656</v>
      </c>
      <c r="M213" s="49">
        <f t="shared" si="21"/>
        <v>50</v>
      </c>
      <c r="N213" s="50" t="str">
        <f t="shared" si="22"/>
        <v>30-60</v>
      </c>
      <c r="O213" s="50" t="str">
        <f t="shared" si="23"/>
        <v>Low Risk</v>
      </c>
      <c r="P213" s="15" t="str">
        <f>'PAYMENT by SAP'!J203</f>
        <v>IDR</v>
      </c>
      <c r="Q213" s="15" t="str">
        <f>'PAYMENT by SAP'!K203</f>
        <v>1800000510</v>
      </c>
      <c r="R213" s="51">
        <f>'PAYMENT by SAP'!L203</f>
        <v>865881</v>
      </c>
      <c r="S213" s="51" t="str">
        <f>'PAYMENT by SAP'!M203</f>
        <v>Tagihan Listrik Mandiri  (ATM GUSI) - Nop 24</v>
      </c>
      <c r="T213" s="65">
        <f>'PAYMENT by SAP'!N203</f>
        <v>45626</v>
      </c>
      <c r="U213" s="66" t="str">
        <f>'PAYMENT by SAP'!O203</f>
        <v>1800000510</v>
      </c>
      <c r="V213" s="18" t="s">
        <v>4951</v>
      </c>
    </row>
    <row r="214" spans="2:22">
      <c r="B214" s="15">
        <f>'PAYMENT by SAP'!B204</f>
        <v>100069</v>
      </c>
      <c r="C214" s="15" t="str">
        <f>'PAYMENT by SAP'!C204</f>
        <v>PT BANK MANDIRI (PERSERO) TBK.</v>
      </c>
      <c r="D214" s="15" t="str">
        <v>External</v>
      </c>
      <c r="E214" s="15" t="str">
        <f>'PAYMENT by SAP'!D204</f>
        <v>1400019880</v>
      </c>
      <c r="F214" s="15" t="str">
        <f>'PAYMENT by SAP'!E204</f>
        <v>11121161</v>
      </c>
      <c r="G214" s="15" t="str">
        <f>'PAYMENT by SAP'!F204</f>
        <v>TAGIHAN LISTRIK KCP BANK MAND</v>
      </c>
      <c r="H214" s="47">
        <f t="shared" si="18"/>
        <v>45706</v>
      </c>
      <c r="I214" s="48">
        <f>'PAYMENT by SAP'!G204</f>
        <v>45706</v>
      </c>
      <c r="J214" s="48" t="str">
        <f t="shared" si="19"/>
        <v>Feb</v>
      </c>
      <c r="K214" s="48" t="str">
        <f t="shared" si="20"/>
        <v>2025</v>
      </c>
      <c r="L214" s="48">
        <f>'PAYMENT by SAP'!H204</f>
        <v>45687</v>
      </c>
      <c r="M214" s="49">
        <f t="shared" si="21"/>
        <v>19</v>
      </c>
      <c r="N214" s="50" t="str">
        <f t="shared" si="22"/>
        <v>0-30</v>
      </c>
      <c r="O214" s="50" t="str">
        <f t="shared" si="23"/>
        <v>No Risk</v>
      </c>
      <c r="P214" s="15" t="str">
        <f>'PAYMENT by SAP'!J204</f>
        <v>IDR</v>
      </c>
      <c r="Q214" s="15" t="str">
        <f>'PAYMENT by SAP'!K204</f>
        <v>1800000778</v>
      </c>
      <c r="R214" s="51">
        <f>'PAYMENT by SAP'!L204</f>
        <v>2780634</v>
      </c>
      <c r="S214" s="51" t="str">
        <f>'PAYMENT by SAP'!M204</f>
        <v>TAGIHAN LISTRIK KCP BANK MANDIRI_TBN_NOV 24</v>
      </c>
      <c r="T214" s="65">
        <f>'PAYMENT by SAP'!N204</f>
        <v>45657</v>
      </c>
      <c r="U214" s="66" t="str">
        <f>'PAYMENT by SAP'!O204</f>
        <v>1800000778</v>
      </c>
      <c r="V214" s="18" t="s">
        <v>4951</v>
      </c>
    </row>
    <row r="215" spans="2:22">
      <c r="B215" s="15">
        <f>'PAYMENT by SAP'!B205</f>
        <v>100069</v>
      </c>
      <c r="C215" s="15" t="str">
        <f>'PAYMENT by SAP'!C205</f>
        <v>PT BANK MANDIRI (PERSERO) TBK.</v>
      </c>
      <c r="D215" s="15" t="str">
        <v>External</v>
      </c>
      <c r="E215" s="15" t="str">
        <f>'PAYMENT by SAP'!D205</f>
        <v>1400019881</v>
      </c>
      <c r="F215" s="15" t="str">
        <f>'PAYMENT by SAP'!E205</f>
        <v>11121161</v>
      </c>
      <c r="G215" s="15" t="str">
        <f>'PAYMENT by SAP'!F205</f>
        <v>TAGIHAN LISTRIK KCP BANK MAND</v>
      </c>
      <c r="H215" s="47">
        <f t="shared" si="18"/>
        <v>45706</v>
      </c>
      <c r="I215" s="48">
        <f>'PAYMENT by SAP'!G205</f>
        <v>45706</v>
      </c>
      <c r="J215" s="48" t="str">
        <f t="shared" si="19"/>
        <v>Feb</v>
      </c>
      <c r="K215" s="48" t="str">
        <f t="shared" si="20"/>
        <v>2025</v>
      </c>
      <c r="L215" s="48">
        <f>'PAYMENT by SAP'!H205</f>
        <v>45656</v>
      </c>
      <c r="M215" s="49">
        <f t="shared" si="21"/>
        <v>50</v>
      </c>
      <c r="N215" s="50" t="str">
        <f t="shared" si="22"/>
        <v>30-60</v>
      </c>
      <c r="O215" s="50" t="str">
        <f t="shared" si="23"/>
        <v>Low Risk</v>
      </c>
      <c r="P215" s="15" t="str">
        <f>'PAYMENT by SAP'!J205</f>
        <v>IDR</v>
      </c>
      <c r="Q215" s="15" t="str">
        <f>'PAYMENT by SAP'!K205</f>
        <v>1800000700</v>
      </c>
      <c r="R215" s="51">
        <f>'PAYMENT by SAP'!L205</f>
        <v>3222104</v>
      </c>
      <c r="S215" s="51" t="str">
        <f>'PAYMENT by SAP'!M205</f>
        <v>TAGIHAN LISTRIK KCP BANK MANDIRI TBN - Okt 24</v>
      </c>
      <c r="T215" s="65">
        <f>'PAYMENT by SAP'!N205</f>
        <v>45626</v>
      </c>
      <c r="U215" s="66" t="str">
        <f>'PAYMENT by SAP'!O205</f>
        <v>1800000700</v>
      </c>
      <c r="V215" s="18" t="s">
        <v>4951</v>
      </c>
    </row>
    <row r="216" spans="2:22">
      <c r="B216" s="15">
        <f>'PAYMENT by SAP'!B206</f>
        <v>101890</v>
      </c>
      <c r="C216" s="15" t="str">
        <f>'PAYMENT by SAP'!C206</f>
        <v>PT JAKALESTARI PERKASA</v>
      </c>
      <c r="D216" s="15" t="str">
        <v>External</v>
      </c>
      <c r="E216" s="15" t="str">
        <f>'PAYMENT by SAP'!D206</f>
        <v>1400000091</v>
      </c>
      <c r="F216" s="15" t="str">
        <f>'PAYMENT by SAP'!E206</f>
        <v>11121161</v>
      </c>
      <c r="G216" s="15" t="str">
        <f>'PAYMENT by SAP'!F206</f>
        <v>Tagihan Pengembalian Ongkos A</v>
      </c>
      <c r="H216" s="47">
        <f t="shared" si="18"/>
        <v>45706</v>
      </c>
      <c r="I216" s="48">
        <f>'PAYMENT by SAP'!G206</f>
        <v>45706</v>
      </c>
      <c r="J216" s="48" t="str">
        <f t="shared" si="19"/>
        <v>Feb</v>
      </c>
      <c r="K216" s="48" t="str">
        <f t="shared" si="20"/>
        <v>2025</v>
      </c>
      <c r="L216" s="48">
        <f>'PAYMENT by SAP'!H206</f>
        <v>45702</v>
      </c>
      <c r="M216" s="49">
        <f t="shared" si="21"/>
        <v>4</v>
      </c>
      <c r="N216" s="50" t="str">
        <f t="shared" si="22"/>
        <v>0-30</v>
      </c>
      <c r="O216" s="50" t="str">
        <f t="shared" si="23"/>
        <v>No Risk</v>
      </c>
      <c r="P216" s="15" t="str">
        <f>'PAYMENT by SAP'!J206</f>
        <v>IDR</v>
      </c>
      <c r="Q216" s="15" t="str">
        <f>'PAYMENT by SAP'!K206</f>
        <v>1800000022</v>
      </c>
      <c r="R216" s="51">
        <f>'PAYMENT by SAP'!L206</f>
        <v>6369000</v>
      </c>
      <c r="S216" s="51" t="str">
        <f>'PAYMENT by SAP'!M206</f>
        <v>Tagihan Pengembalian Ongkos Angkut - PT JLP</v>
      </c>
      <c r="T216" s="65">
        <f>'PAYMENT by SAP'!N206</f>
        <v>45672</v>
      </c>
      <c r="U216" s="66" t="str">
        <f>'PAYMENT by SAP'!O206</f>
        <v>1800000022</v>
      </c>
      <c r="V216" s="18" t="s">
        <v>4954</v>
      </c>
    </row>
    <row r="217" spans="2:22">
      <c r="B217" s="15">
        <f>'PAYMENT by SAP'!B207</f>
        <v>100672</v>
      </c>
      <c r="C217" s="15" t="str">
        <f>'PAYMENT by SAP'!C207</f>
        <v>PT. LEWIND</v>
      </c>
      <c r="D217" s="15" t="str">
        <v>External</v>
      </c>
      <c r="E217" s="15" t="str">
        <f>'PAYMENT by SAP'!D207</f>
        <v>1400019877</v>
      </c>
      <c r="F217" s="15" t="str">
        <f>'PAYMENT by SAP'!E207</f>
        <v>11121161</v>
      </c>
      <c r="G217" s="15" t="str">
        <f>'PAYMENT by SAP'!F207</f>
        <v>Bayar Biaya Pemusnahan</v>
      </c>
      <c r="H217" s="47">
        <f t="shared" si="18"/>
        <v>45706</v>
      </c>
      <c r="I217" s="48">
        <f>'PAYMENT by SAP'!G207</f>
        <v>45706</v>
      </c>
      <c r="J217" s="48" t="str">
        <f t="shared" si="19"/>
        <v>Feb</v>
      </c>
      <c r="K217" s="48" t="str">
        <f t="shared" si="20"/>
        <v>2025</v>
      </c>
      <c r="L217" s="48">
        <f>'PAYMENT by SAP'!H207</f>
        <v>45681</v>
      </c>
      <c r="M217" s="49">
        <f t="shared" si="21"/>
        <v>25</v>
      </c>
      <c r="N217" s="50" t="str">
        <f t="shared" si="22"/>
        <v>0-30</v>
      </c>
      <c r="O217" s="50" t="str">
        <f t="shared" si="23"/>
        <v>No Risk</v>
      </c>
      <c r="P217" s="15" t="str">
        <f>'PAYMENT by SAP'!J207</f>
        <v>IDR</v>
      </c>
      <c r="Q217" s="15" t="str">
        <f>'PAYMENT by SAP'!K207</f>
        <v>1400013428</v>
      </c>
      <c r="R217" s="51">
        <f>'PAYMENT by SAP'!L207</f>
        <v>10000000</v>
      </c>
      <c r="S217" s="51" t="str">
        <f>'PAYMENT by SAP'!M207</f>
        <v>Kurang Bayar Biaya Pemusnahan Limbah FABA ex PT LE</v>
      </c>
      <c r="T217" s="65">
        <f>'PAYMENT by SAP'!N207</f>
        <v>45681</v>
      </c>
      <c r="U217" s="66" t="str">
        <f>'PAYMENT by SAP'!O207</f>
        <v>1800000265</v>
      </c>
      <c r="V217" t="s">
        <v>4950</v>
      </c>
    </row>
    <row r="218" spans="2:22">
      <c r="B218" s="15">
        <f>'PAYMENT by SAP'!B208</f>
        <v>100147</v>
      </c>
      <c r="C218" s="15" t="str">
        <f>'PAYMENT by SAP'!C208</f>
        <v>PT TEKNOTAMA LINGKUNGAN INTERNUSA</v>
      </c>
      <c r="D218" s="15" t="str">
        <v>External</v>
      </c>
      <c r="E218" s="15" t="str">
        <f>'PAYMENT by SAP'!D208</f>
        <v>1400019878</v>
      </c>
      <c r="F218" s="15" t="str">
        <f>'PAYMENT by SAP'!E208</f>
        <v>11121161</v>
      </c>
      <c r="G218" s="15" t="str">
        <f>'PAYMENT by SAP'!F208</f>
        <v xml:space="preserve"> Biaya Pemusnahan Limbah</v>
      </c>
      <c r="H218" s="47">
        <f t="shared" si="18"/>
        <v>45706</v>
      </c>
      <c r="I218" s="48">
        <f>'PAYMENT by SAP'!G208</f>
        <v>45706</v>
      </c>
      <c r="J218" s="48" t="str">
        <f t="shared" si="19"/>
        <v>Feb</v>
      </c>
      <c r="K218" s="48" t="str">
        <f t="shared" si="20"/>
        <v>2025</v>
      </c>
      <c r="L218" s="48">
        <f>'PAYMENT by SAP'!H208</f>
        <v>45687</v>
      </c>
      <c r="M218" s="49">
        <f t="shared" si="21"/>
        <v>19</v>
      </c>
      <c r="N218" s="50" t="str">
        <f t="shared" si="22"/>
        <v>0-30</v>
      </c>
      <c r="O218" s="50" t="str">
        <f t="shared" si="23"/>
        <v>No Risk</v>
      </c>
      <c r="P218" s="15" t="str">
        <f>'PAYMENT by SAP'!J208</f>
        <v>IDR</v>
      </c>
      <c r="Q218" s="15" t="str">
        <f>'PAYMENT by SAP'!K208</f>
        <v>1800000831</v>
      </c>
      <c r="R218" s="51">
        <f>'PAYMENT by SAP'!L208</f>
        <v>11774180</v>
      </c>
      <c r="S218" s="51" t="str">
        <f>'PAYMENT by SAP'!M208</f>
        <v>Biaya Pemusnahan Limbah FABA ex PT TLI</v>
      </c>
      <c r="T218" s="65">
        <f>'PAYMENT by SAP'!N208</f>
        <v>45657</v>
      </c>
      <c r="U218" s="66" t="str">
        <f>'PAYMENT by SAP'!O208</f>
        <v>1800000831</v>
      </c>
      <c r="V218" t="s">
        <v>4950</v>
      </c>
    </row>
    <row r="219" spans="2:22">
      <c r="B219" s="15">
        <f>'PAYMENT by SAP'!B209</f>
        <v>100147</v>
      </c>
      <c r="C219" s="15" t="str">
        <f>'PAYMENT by SAP'!C209</f>
        <v>PT TEKNOTAMA LINGKUNGAN INTERNUSA</v>
      </c>
      <c r="D219" s="15" t="str">
        <v>External</v>
      </c>
      <c r="E219" s="15" t="str">
        <f>'PAYMENT by SAP'!D209</f>
        <v>1400019878</v>
      </c>
      <c r="F219" s="15" t="str">
        <f>'PAYMENT by SAP'!E209</f>
        <v>11121161</v>
      </c>
      <c r="G219" s="15" t="str">
        <f>'PAYMENT by SAP'!F209</f>
        <v xml:space="preserve"> Biaya Pemusnahan Limbah</v>
      </c>
      <c r="H219" s="47">
        <f t="shared" si="18"/>
        <v>45706</v>
      </c>
      <c r="I219" s="48">
        <f>'PAYMENT by SAP'!G209</f>
        <v>45706</v>
      </c>
      <c r="J219" s="48" t="str">
        <f t="shared" si="19"/>
        <v>Feb</v>
      </c>
      <c r="K219" s="48" t="str">
        <f t="shared" si="20"/>
        <v>2025</v>
      </c>
      <c r="L219" s="48">
        <f>'PAYMENT by SAP'!H209</f>
        <v>45687</v>
      </c>
      <c r="M219" s="49">
        <f t="shared" si="21"/>
        <v>19</v>
      </c>
      <c r="N219" s="50" t="str">
        <f t="shared" si="22"/>
        <v>0-30</v>
      </c>
      <c r="O219" s="50" t="str">
        <f t="shared" si="23"/>
        <v>No Risk</v>
      </c>
      <c r="P219" s="15" t="str">
        <f>'PAYMENT by SAP'!J209</f>
        <v>IDR</v>
      </c>
      <c r="Q219" s="15" t="str">
        <f>'PAYMENT by SAP'!K209</f>
        <v>1800000830</v>
      </c>
      <c r="R219" s="51">
        <f>'PAYMENT by SAP'!L209</f>
        <v>41741986</v>
      </c>
      <c r="S219" s="51" t="str">
        <f>'PAYMENT by SAP'!M209</f>
        <v>Biaya Pemusnahan Limbah Alter Material ex PT TLI</v>
      </c>
      <c r="T219" s="65">
        <f>'PAYMENT by SAP'!N209</f>
        <v>45657</v>
      </c>
      <c r="U219" s="66" t="str">
        <f>'PAYMENT by SAP'!O209</f>
        <v>1800000830</v>
      </c>
      <c r="V219" t="s">
        <v>4950</v>
      </c>
    </row>
    <row r="220" spans="2:22">
      <c r="B220" s="15">
        <f>'PAYMENT by SAP'!B210</f>
        <v>101082</v>
      </c>
      <c r="C220" s="15" t="str">
        <f>'PAYMENT by SAP'!C210</f>
        <v>PT METATU NUSANTARA JAYA</v>
      </c>
      <c r="D220" s="15" t="str">
        <v>External</v>
      </c>
      <c r="E220" s="15" t="str">
        <f>'PAYMENT by SAP'!D210</f>
        <v>1400019875</v>
      </c>
      <c r="F220" s="15" t="str">
        <f>'PAYMENT by SAP'!E210</f>
        <v>11123101</v>
      </c>
      <c r="G220" s="15" t="str">
        <f>'PAYMENT by SAP'!F210</f>
        <v>PAID BY CMS BANK BCA RN 7100000146</v>
      </c>
      <c r="H220" s="47">
        <f t="shared" si="18"/>
        <v>45706</v>
      </c>
      <c r="I220" s="48">
        <f>'PAYMENT by SAP'!G210</f>
        <v>45706</v>
      </c>
      <c r="J220" s="48" t="str">
        <f t="shared" si="19"/>
        <v>Feb</v>
      </c>
      <c r="K220" s="48" t="str">
        <f t="shared" si="20"/>
        <v>2025</v>
      </c>
      <c r="L220" s="48">
        <f>'PAYMENT by SAP'!H210</f>
        <v>45595</v>
      </c>
      <c r="M220" s="49">
        <f t="shared" si="21"/>
        <v>111</v>
      </c>
      <c r="N220" s="50" t="str">
        <f t="shared" si="22"/>
        <v>90-120</v>
      </c>
      <c r="O220" s="50" t="str">
        <f t="shared" si="23"/>
        <v>Warning +</v>
      </c>
      <c r="P220" s="15" t="str">
        <f>'PAYMENT by SAP'!J210</f>
        <v>IDR</v>
      </c>
      <c r="Q220" s="15" t="str">
        <f>'PAYMENT by SAP'!K210</f>
        <v>1800000601</v>
      </c>
      <c r="R220" s="51">
        <f>'PAYMENT by SAP'!L210</f>
        <v>155946300</v>
      </c>
      <c r="S220" s="51" t="str">
        <f>'PAYMENT by SAP'!M210</f>
        <v>Biaya Pemusnahan Limbah Sludge Non B3 ex PT MNJ</v>
      </c>
      <c r="T220" s="65">
        <f>'PAYMENT by SAP'!N210</f>
        <v>45565</v>
      </c>
      <c r="U220" s="66" t="str">
        <f>'PAYMENT by SAP'!O210</f>
        <v>1800000601</v>
      </c>
      <c r="V220" t="s">
        <v>4950</v>
      </c>
    </row>
    <row r="221" spans="2:22">
      <c r="B221" s="15">
        <f>'PAYMENT by SAP'!B211</f>
        <v>101082</v>
      </c>
      <c r="C221" s="15" t="str">
        <f>'PAYMENT by SAP'!C211</f>
        <v>PT METATU NUSANTARA JAYA</v>
      </c>
      <c r="D221" s="15" t="str">
        <v>External</v>
      </c>
      <c r="E221" s="15" t="str">
        <f>'PAYMENT by SAP'!D211</f>
        <v>1400019876</v>
      </c>
      <c r="F221" s="15" t="str">
        <f>'PAYMENT by SAP'!E211</f>
        <v>11123101</v>
      </c>
      <c r="G221" s="15" t="str">
        <f>'PAYMENT by SAP'!F211</f>
        <v>PAID BY CMS BANK BCA RN 7100000142</v>
      </c>
      <c r="H221" s="47">
        <f t="shared" si="18"/>
        <v>45706</v>
      </c>
      <c r="I221" s="48">
        <f>'PAYMENT by SAP'!G211</f>
        <v>45706</v>
      </c>
      <c r="J221" s="48" t="str">
        <f t="shared" si="19"/>
        <v>Feb</v>
      </c>
      <c r="K221" s="48" t="str">
        <f t="shared" si="20"/>
        <v>2025</v>
      </c>
      <c r="L221" s="48">
        <f>'PAYMENT by SAP'!H211</f>
        <v>45595</v>
      </c>
      <c r="M221" s="49">
        <f t="shared" si="21"/>
        <v>111</v>
      </c>
      <c r="N221" s="50" t="str">
        <f t="shared" si="22"/>
        <v>90-120</v>
      </c>
      <c r="O221" s="50" t="str">
        <f t="shared" si="23"/>
        <v>Warning +</v>
      </c>
      <c r="P221" s="15" t="str">
        <f>'PAYMENT by SAP'!J211</f>
        <v>IDR</v>
      </c>
      <c r="Q221" s="15" t="str">
        <f>'PAYMENT by SAP'!K211</f>
        <v>1800000597</v>
      </c>
      <c r="R221" s="51">
        <f>'PAYMENT by SAP'!L211</f>
        <v>386847540</v>
      </c>
      <c r="S221" s="51" t="str">
        <f>'PAYMENT by SAP'!M211</f>
        <v>Biaya Pemusnahan Limbah FABA ex PT MNJ</v>
      </c>
      <c r="T221" s="65">
        <f>'PAYMENT by SAP'!N211</f>
        <v>45565</v>
      </c>
      <c r="U221" s="66" t="str">
        <f>'PAYMENT by SAP'!O211</f>
        <v>1800000597</v>
      </c>
      <c r="V221" t="s">
        <v>4950</v>
      </c>
    </row>
    <row r="222" spans="2:22">
      <c r="B222" s="15">
        <f>'PAYMENT by SAP'!B212</f>
        <v>100137</v>
      </c>
      <c r="C222" s="15" t="str">
        <f>'PAYMENT by SAP'!C212</f>
        <v>PT SEMEN GRESIK</v>
      </c>
      <c r="D222" s="15" t="str">
        <v>Group</v>
      </c>
      <c r="E222" s="15" t="str">
        <f>'PAYMENT by SAP'!D212</f>
        <v>1400000086</v>
      </c>
      <c r="F222" s="15" t="str">
        <f>'PAYMENT by SAP'!E212</f>
        <v>11121871</v>
      </c>
      <c r="G222" s="15" t="str">
        <f>'PAYMENT by SAP'!F212</f>
        <v>SWEEPING GRESIK</v>
      </c>
      <c r="H222" s="47">
        <f t="shared" si="18"/>
        <v>45706</v>
      </c>
      <c r="I222" s="48">
        <f>'PAYMENT by SAP'!G212</f>
        <v>45706</v>
      </c>
      <c r="J222" s="48" t="str">
        <f t="shared" si="19"/>
        <v>Feb</v>
      </c>
      <c r="K222" s="48" t="str">
        <f t="shared" si="20"/>
        <v>2025</v>
      </c>
      <c r="L222" s="48">
        <f>'PAYMENT by SAP'!H212</f>
        <v>45674</v>
      </c>
      <c r="M222" s="49">
        <f t="shared" si="21"/>
        <v>32</v>
      </c>
      <c r="N222" s="50" t="str">
        <f t="shared" si="22"/>
        <v>30-60</v>
      </c>
      <c r="O222" s="50" t="str">
        <f t="shared" si="23"/>
        <v>Low Risk</v>
      </c>
      <c r="P222" s="15" t="str">
        <f>'PAYMENT by SAP'!J212</f>
        <v>IDR</v>
      </c>
      <c r="Q222" s="15" t="str">
        <f>'PAYMENT by SAP'!K212</f>
        <v>1400000010</v>
      </c>
      <c r="R222" s="51">
        <f>'PAYMENT by SAP'!L212</f>
        <v>10000000000</v>
      </c>
      <c r="S222" s="51" t="str">
        <f>'PAYMENT by SAP'!M212</f>
        <v>PEMBAYARAN POKOK SHL GRESIK 26 SEPT 2018</v>
      </c>
      <c r="T222" s="65">
        <f>'PAYMENT by SAP'!N212</f>
        <v>45674</v>
      </c>
      <c r="U222" s="66" t="str">
        <f>'PAYMENT by SAP'!O212</f>
        <v>1800001507</v>
      </c>
      <c r="V222" s="18" t="s">
        <v>4952</v>
      </c>
    </row>
    <row r="223" spans="2:22">
      <c r="B223" s="15">
        <f>'PAYMENT by SAP'!B213</f>
        <v>100031</v>
      </c>
      <c r="C223" s="15" t="str">
        <f>'PAYMENT by SAP'!C213</f>
        <v>PT DELTA ARTHA BAHARI NUSANTARA</v>
      </c>
      <c r="D223" s="15" t="str">
        <v>External</v>
      </c>
      <c r="E223" s="15" t="str">
        <f>'PAYMENT by SAP'!D213</f>
        <v>1400000094</v>
      </c>
      <c r="F223" s="15" t="str">
        <f>'PAYMENT by SAP'!E213</f>
        <v>11125421</v>
      </c>
      <c r="G223" s="15" t="str">
        <f>'PAYMENT by SAP'!F213</f>
        <v>PAID BY CMS BANK SYARIAH INDONESIA KC SURABAYA BAS</v>
      </c>
      <c r="H223" s="47">
        <f t="shared" si="18"/>
        <v>45707</v>
      </c>
      <c r="I223" s="48">
        <f>'PAYMENT by SAP'!G213</f>
        <v>45707</v>
      </c>
      <c r="J223" s="48" t="str">
        <f t="shared" si="19"/>
        <v>Feb</v>
      </c>
      <c r="K223" s="48" t="str">
        <f t="shared" si="20"/>
        <v>2025</v>
      </c>
      <c r="L223" s="48">
        <f>'PAYMENT by SAP'!H213</f>
        <v>45718</v>
      </c>
      <c r="M223" s="49">
        <f t="shared" si="21"/>
        <v>-11</v>
      </c>
      <c r="N223" s="50" t="str">
        <f t="shared" si="22"/>
        <v>Current</v>
      </c>
      <c r="O223" s="50" t="str">
        <f t="shared" si="23"/>
        <v>No Risk</v>
      </c>
      <c r="P223" s="15" t="str">
        <f>'PAYMENT by SAP'!J213</f>
        <v>IDR</v>
      </c>
      <c r="Q223" s="15" t="str">
        <f>'PAYMENT by SAP'!K213</f>
        <v>1800000057</v>
      </c>
      <c r="R223" s="51">
        <f>'PAYMENT by SAP'!L213</f>
        <v>11700</v>
      </c>
      <c r="S223" s="51" t="str">
        <f>'PAYMENT by SAP'!M213</f>
        <v>Penagihan Air Proses Januari 2025</v>
      </c>
      <c r="T223" s="65">
        <f>'PAYMENT by SAP'!N213</f>
        <v>45688</v>
      </c>
      <c r="U223" s="66" t="str">
        <f>'PAYMENT by SAP'!O213</f>
        <v>1800000057</v>
      </c>
      <c r="V223" s="18" t="s">
        <v>4956</v>
      </c>
    </row>
    <row r="224" spans="2:22">
      <c r="B224" s="15">
        <f>'PAYMENT by SAP'!B214</f>
        <v>100031</v>
      </c>
      <c r="C224" s="15" t="str">
        <f>'PAYMENT by SAP'!C214</f>
        <v>PT DELTA ARTHA BAHARI NUSANTARA</v>
      </c>
      <c r="D224" s="15" t="str">
        <v>External</v>
      </c>
      <c r="E224" s="15" t="str">
        <f>'PAYMENT by SAP'!D214</f>
        <v>1400000095</v>
      </c>
      <c r="F224" s="15" t="str">
        <f>'PAYMENT by SAP'!E214</f>
        <v>11125421</v>
      </c>
      <c r="G224" s="15" t="str">
        <f>'PAYMENT by SAP'!F214</f>
        <v>PAID BY CMS BANK SYARIAH INDONESIA KC SURABAYA BAS</v>
      </c>
      <c r="H224" s="47">
        <f t="shared" si="18"/>
        <v>45707</v>
      </c>
      <c r="I224" s="48">
        <f>'PAYMENT by SAP'!G214</f>
        <v>45707</v>
      </c>
      <c r="J224" s="48" t="str">
        <f t="shared" si="19"/>
        <v>Feb</v>
      </c>
      <c r="K224" s="48" t="str">
        <f t="shared" si="20"/>
        <v>2025</v>
      </c>
      <c r="L224" s="48">
        <f>'PAYMENT by SAP'!H214</f>
        <v>45718</v>
      </c>
      <c r="M224" s="49">
        <f t="shared" si="21"/>
        <v>-11</v>
      </c>
      <c r="N224" s="50" t="str">
        <f t="shared" si="22"/>
        <v>Current</v>
      </c>
      <c r="O224" s="50" t="str">
        <f t="shared" si="23"/>
        <v>No Risk</v>
      </c>
      <c r="P224" s="15" t="str">
        <f>'PAYMENT by SAP'!J214</f>
        <v>IDR</v>
      </c>
      <c r="Q224" s="15" t="str">
        <f>'PAYMENT by SAP'!K214</f>
        <v>1800000056</v>
      </c>
      <c r="R224" s="51">
        <f>'PAYMENT by SAP'!L214</f>
        <v>727600</v>
      </c>
      <c r="S224" s="51" t="str">
        <f>'PAYMENT by SAP'!M214</f>
        <v>Penagihan Air Bersih Januari 25</v>
      </c>
      <c r="T224" s="65">
        <f>'PAYMENT by SAP'!N214</f>
        <v>45688</v>
      </c>
      <c r="U224" s="66" t="str">
        <f>'PAYMENT by SAP'!O214</f>
        <v>1800000056</v>
      </c>
      <c r="V224" s="18" t="s">
        <v>4956</v>
      </c>
    </row>
    <row r="225" spans="2:22">
      <c r="B225" s="15">
        <f>'PAYMENT by SAP'!B215</f>
        <v>101490</v>
      </c>
      <c r="C225" s="15" t="str">
        <f>'PAYMENT by SAP'!C215</f>
        <v>PT. PUTRA BIMA INTERNUSA</v>
      </c>
      <c r="D225" s="15" t="str">
        <v>External</v>
      </c>
      <c r="E225" s="15" t="str">
        <f>'PAYMENT by SAP'!D215</f>
        <v>1400020149</v>
      </c>
      <c r="F225" s="15" t="str">
        <f>'PAYMENT by SAP'!E215</f>
        <v>11125421</v>
      </c>
      <c r="G225" s="15" t="str">
        <f>'PAYMENT by SAP'!F215</f>
        <v>PAID BY CMS BANK SYARIAH INDONESIA KC SURABAYA BAS</v>
      </c>
      <c r="H225" s="47">
        <f t="shared" si="18"/>
        <v>45707</v>
      </c>
      <c r="I225" s="48">
        <f>'PAYMENT by SAP'!G215</f>
        <v>45707</v>
      </c>
      <c r="J225" s="48" t="str">
        <f t="shared" si="19"/>
        <v>Feb</v>
      </c>
      <c r="K225" s="48" t="str">
        <f t="shared" si="20"/>
        <v>2025</v>
      </c>
      <c r="L225" s="48">
        <f>'PAYMENT by SAP'!H215</f>
        <v>45718</v>
      </c>
      <c r="M225" s="49">
        <f t="shared" si="21"/>
        <v>-11</v>
      </c>
      <c r="N225" s="50" t="str">
        <f t="shared" si="22"/>
        <v>Current</v>
      </c>
      <c r="O225" s="50" t="str">
        <f t="shared" si="23"/>
        <v>No Risk</v>
      </c>
      <c r="P225" s="15" t="str">
        <f>'PAYMENT by SAP'!J215</f>
        <v>IDR</v>
      </c>
      <c r="Q225" s="15" t="str">
        <f>'PAYMENT by SAP'!K215</f>
        <v>1800000047</v>
      </c>
      <c r="R225" s="51">
        <f>'PAYMENT by SAP'!L215</f>
        <v>1036917</v>
      </c>
      <c r="S225" s="51" t="str">
        <f>'PAYMENT by SAP'!M215</f>
        <v>Biaya Pemusnahan Limbah RDF ex PT PBI</v>
      </c>
      <c r="T225" s="65">
        <f>'PAYMENT by SAP'!N215</f>
        <v>45688</v>
      </c>
      <c r="U225" s="66" t="str">
        <f>'PAYMENT by SAP'!O215</f>
        <v>1800000047</v>
      </c>
      <c r="V225" t="s">
        <v>4950</v>
      </c>
    </row>
    <row r="226" spans="2:22">
      <c r="B226" s="15">
        <f>'PAYMENT by SAP'!B216</f>
        <v>101490</v>
      </c>
      <c r="C226" s="15" t="str">
        <f>'PAYMENT by SAP'!C216</f>
        <v>PT. PUTRA BIMA INTERNUSA</v>
      </c>
      <c r="D226" s="15" t="str">
        <v>External</v>
      </c>
      <c r="E226" s="15" t="str">
        <f>'PAYMENT by SAP'!D216</f>
        <v>1400020194</v>
      </c>
      <c r="F226" s="15" t="str">
        <f>'PAYMENT by SAP'!E216</f>
        <v>11125421</v>
      </c>
      <c r="G226" s="15" t="str">
        <f>'PAYMENT by SAP'!F216</f>
        <v>PAID BY CMS BANK SYARIAH INDONESIA KC SURABAYA BAS</v>
      </c>
      <c r="H226" s="47">
        <f t="shared" si="18"/>
        <v>45707</v>
      </c>
      <c r="I226" s="48">
        <f>'PAYMENT by SAP'!G216</f>
        <v>45707</v>
      </c>
      <c r="J226" s="48" t="str">
        <f t="shared" si="19"/>
        <v>Feb</v>
      </c>
      <c r="K226" s="48" t="str">
        <f t="shared" si="20"/>
        <v>2025</v>
      </c>
      <c r="L226" s="48">
        <f>'PAYMENT by SAP'!H216</f>
        <v>45718</v>
      </c>
      <c r="M226" s="49">
        <f t="shared" si="21"/>
        <v>-11</v>
      </c>
      <c r="N226" s="50" t="str">
        <f t="shared" si="22"/>
        <v>Current</v>
      </c>
      <c r="O226" s="50" t="str">
        <f t="shared" si="23"/>
        <v>No Risk</v>
      </c>
      <c r="P226" s="15" t="str">
        <f>'PAYMENT by SAP'!J216</f>
        <v>IDR</v>
      </c>
      <c r="Q226" s="15" t="str">
        <f>'PAYMENT by SAP'!K216</f>
        <v>1800000046</v>
      </c>
      <c r="R226" s="51">
        <f>'PAYMENT by SAP'!L216</f>
        <v>4005314</v>
      </c>
      <c r="S226" s="51" t="str">
        <f>'PAYMENT by SAP'!M216</f>
        <v>Biaya Pemusnahan Limbah Non B3 ex PT PBI</v>
      </c>
      <c r="T226" s="65">
        <f>'PAYMENT by SAP'!N216</f>
        <v>45688</v>
      </c>
      <c r="U226" s="66" t="str">
        <f>'PAYMENT by SAP'!O216</f>
        <v>1800000046</v>
      </c>
      <c r="V226" t="s">
        <v>4950</v>
      </c>
    </row>
    <row r="227" spans="2:22">
      <c r="B227" s="15">
        <f>'PAYMENT by SAP'!B217</f>
        <v>100590</v>
      </c>
      <c r="C227" s="15" t="str">
        <f>'PAYMENT by SAP'!C217</f>
        <v>PT. SEMEN INDONESIA INTERNATIONAL</v>
      </c>
      <c r="D227" s="15" t="str">
        <v>Group</v>
      </c>
      <c r="E227" s="15" t="str">
        <f>'PAYMENT by SAP'!D217</f>
        <v>1400000092</v>
      </c>
      <c r="F227" s="15" t="str">
        <f>'PAYMENT by SAP'!E217</f>
        <v>11121151</v>
      </c>
      <c r="G227" s="15" t="str">
        <f>'PAYMENT by SAP'!F217</f>
        <v>2100001400</v>
      </c>
      <c r="H227" s="47">
        <f t="shared" si="18"/>
        <v>45707</v>
      </c>
      <c r="I227" s="48">
        <f>'PAYMENT by SAP'!G217</f>
        <v>45707</v>
      </c>
      <c r="J227" s="48" t="str">
        <f t="shared" si="19"/>
        <v>Feb</v>
      </c>
      <c r="K227" s="48" t="str">
        <f t="shared" si="20"/>
        <v>2025</v>
      </c>
      <c r="L227" s="48">
        <f>'PAYMENT by SAP'!H217</f>
        <v>45656</v>
      </c>
      <c r="M227" s="49">
        <f t="shared" si="21"/>
        <v>51</v>
      </c>
      <c r="N227" s="50" t="str">
        <f t="shared" si="22"/>
        <v>30-60</v>
      </c>
      <c r="O227" s="50" t="str">
        <f t="shared" si="23"/>
        <v>Low Risk</v>
      </c>
      <c r="P227" s="15" t="str">
        <f>'PAYMENT by SAP'!J217</f>
        <v>IDR</v>
      </c>
      <c r="Q227" s="15" t="str">
        <f>'PAYMENT by SAP'!K217</f>
        <v>1800000499</v>
      </c>
      <c r="R227" s="51">
        <f>'PAYMENT by SAP'!L217</f>
        <v>6415741</v>
      </c>
      <c r="S227" s="51" t="str">
        <f>'PAYMENT by SAP'!M217</f>
        <v xml:space="preserve"> Pot. Gaji Kary. Penugasan SI - SII 10.2024</v>
      </c>
      <c r="T227" s="65">
        <f>'PAYMENT by SAP'!N217</f>
        <v>45626</v>
      </c>
      <c r="U227" s="66" t="str">
        <f>'PAYMENT by SAP'!O217</f>
        <v>1800000499</v>
      </c>
      <c r="V227" s="18" t="s">
        <v>4953</v>
      </c>
    </row>
    <row r="228" spans="2:22">
      <c r="B228" s="15">
        <f>'PAYMENT by SAP'!B218</f>
        <v>100590</v>
      </c>
      <c r="C228" s="15" t="str">
        <f>'PAYMENT by SAP'!C218</f>
        <v>PT. SEMEN INDONESIA INTERNATIONAL</v>
      </c>
      <c r="D228" s="15" t="str">
        <v>Group</v>
      </c>
      <c r="E228" s="15" t="str">
        <f>'PAYMENT by SAP'!D218</f>
        <v>1400000093</v>
      </c>
      <c r="F228" s="15" t="str">
        <f>'PAYMENT by SAP'!E218</f>
        <v>11121151</v>
      </c>
      <c r="G228" s="15" t="str">
        <f>'PAYMENT by SAP'!F218</f>
        <v>2100001455</v>
      </c>
      <c r="H228" s="47">
        <f t="shared" si="18"/>
        <v>45707</v>
      </c>
      <c r="I228" s="48">
        <f>'PAYMENT by SAP'!G218</f>
        <v>45707</v>
      </c>
      <c r="J228" s="48" t="str">
        <f t="shared" si="19"/>
        <v>Feb</v>
      </c>
      <c r="K228" s="48" t="str">
        <f t="shared" si="20"/>
        <v>2025</v>
      </c>
      <c r="L228" s="48">
        <f>'PAYMENT by SAP'!H218</f>
        <v>45687</v>
      </c>
      <c r="M228" s="49">
        <f t="shared" si="21"/>
        <v>20</v>
      </c>
      <c r="N228" s="50" t="str">
        <f t="shared" si="22"/>
        <v>0-30</v>
      </c>
      <c r="O228" s="50" t="str">
        <f t="shared" si="23"/>
        <v>No Risk</v>
      </c>
      <c r="P228" s="15" t="str">
        <f>'PAYMENT by SAP'!J218</f>
        <v>IDR</v>
      </c>
      <c r="Q228" s="15" t="str">
        <f>'PAYMENT by SAP'!K218</f>
        <v>1800000553</v>
      </c>
      <c r="R228" s="51">
        <f>'PAYMENT by SAP'!L218</f>
        <v>6597989</v>
      </c>
      <c r="S228" s="51" t="str">
        <f>'PAYMENT by SAP'!M218</f>
        <v xml:space="preserve"> Pot. Gaji Kary. Penugasan SI - SII 11.2024</v>
      </c>
      <c r="T228" s="65">
        <f>'PAYMENT by SAP'!N218</f>
        <v>45657</v>
      </c>
      <c r="U228" s="66" t="str">
        <f>'PAYMENT by SAP'!O218</f>
        <v>1800000553</v>
      </c>
      <c r="V228" s="18" t="s">
        <v>4953</v>
      </c>
    </row>
    <row r="229" spans="2:22">
      <c r="B229" s="15">
        <f>'PAYMENT by SAP'!B219</f>
        <v>101490</v>
      </c>
      <c r="C229" s="15" t="str">
        <f>'PAYMENT by SAP'!C219</f>
        <v>PT. PUTRA BIMA INTERNUSA</v>
      </c>
      <c r="D229" s="15" t="str">
        <v>External</v>
      </c>
      <c r="E229" s="15" t="str">
        <f>'PAYMENT by SAP'!D219</f>
        <v>1400020215</v>
      </c>
      <c r="F229" s="15" t="str">
        <f>'PAYMENT by SAP'!E219</f>
        <v>11125421</v>
      </c>
      <c r="G229" s="15" t="str">
        <f>'PAYMENT by SAP'!F219</f>
        <v>PAID BY CMS BANK SYARIAH INDONESIA KC SURABAYA BAS</v>
      </c>
      <c r="H229" s="47">
        <f t="shared" si="18"/>
        <v>45707</v>
      </c>
      <c r="I229" s="48">
        <f>'PAYMENT by SAP'!G219</f>
        <v>45707</v>
      </c>
      <c r="J229" s="48" t="str">
        <f t="shared" si="19"/>
        <v>Feb</v>
      </c>
      <c r="K229" s="48" t="str">
        <f t="shared" si="20"/>
        <v>2025</v>
      </c>
      <c r="L229" s="48">
        <f>'PAYMENT by SAP'!H219</f>
        <v>45718</v>
      </c>
      <c r="M229" s="49">
        <f t="shared" si="21"/>
        <v>-11</v>
      </c>
      <c r="N229" s="50" t="str">
        <f t="shared" si="22"/>
        <v>Current</v>
      </c>
      <c r="O229" s="50" t="str">
        <f t="shared" si="23"/>
        <v>No Risk</v>
      </c>
      <c r="P229" s="15" t="str">
        <f>'PAYMENT by SAP'!J219</f>
        <v>IDR</v>
      </c>
      <c r="Q229" s="15" t="str">
        <f>'PAYMENT by SAP'!K219</f>
        <v>1800000048</v>
      </c>
      <c r="R229" s="51">
        <f>'PAYMENT by SAP'!L219</f>
        <v>17562080</v>
      </c>
      <c r="S229" s="51" t="str">
        <f>'PAYMENT by SAP'!M219</f>
        <v>Biaya Pemusnahan Limbah Sludge IPAL ex PT PBI</v>
      </c>
      <c r="T229" s="65">
        <f>'PAYMENT by SAP'!N219</f>
        <v>45688</v>
      </c>
      <c r="U229" s="66" t="str">
        <f>'PAYMENT by SAP'!O219</f>
        <v>1800000048</v>
      </c>
      <c r="V229" t="s">
        <v>4950</v>
      </c>
    </row>
    <row r="230" spans="2:22">
      <c r="B230" s="15">
        <f>'PAYMENT by SAP'!B220</f>
        <v>101490</v>
      </c>
      <c r="C230" s="15" t="str">
        <f>'PAYMENT by SAP'!C220</f>
        <v>PT. PUTRA BIMA INTERNUSA</v>
      </c>
      <c r="D230" s="15" t="str">
        <v>External</v>
      </c>
      <c r="E230" s="15" t="str">
        <f>'PAYMENT by SAP'!D220</f>
        <v>1400020148</v>
      </c>
      <c r="F230" s="15" t="str">
        <f>'PAYMENT by SAP'!E220</f>
        <v>11125421</v>
      </c>
      <c r="G230" s="15" t="str">
        <f>'PAYMENT by SAP'!F220</f>
        <v>PAID BY CMS BANK SYARIAH INDONESIA KC SURABAYA BAS</v>
      </c>
      <c r="H230" s="47">
        <f t="shared" si="18"/>
        <v>45707</v>
      </c>
      <c r="I230" s="48">
        <f>'PAYMENT by SAP'!G220</f>
        <v>45707</v>
      </c>
      <c r="J230" s="48" t="str">
        <f t="shared" si="19"/>
        <v>Feb</v>
      </c>
      <c r="K230" s="48" t="str">
        <f t="shared" si="20"/>
        <v>2025</v>
      </c>
      <c r="L230" s="48">
        <f>'PAYMENT by SAP'!H220</f>
        <v>45718</v>
      </c>
      <c r="M230" s="49">
        <f t="shared" si="21"/>
        <v>-11</v>
      </c>
      <c r="N230" s="50" t="str">
        <f t="shared" si="22"/>
        <v>Current</v>
      </c>
      <c r="O230" s="50" t="str">
        <f t="shared" si="23"/>
        <v>No Risk</v>
      </c>
      <c r="P230" s="15" t="str">
        <f>'PAYMENT by SAP'!J220</f>
        <v>IDR</v>
      </c>
      <c r="Q230" s="15" t="str">
        <f>'PAYMENT by SAP'!K220</f>
        <v>1800000045</v>
      </c>
      <c r="R230" s="51">
        <f>'PAYMENT by SAP'!L220</f>
        <v>22850760</v>
      </c>
      <c r="S230" s="51" t="str">
        <f>'PAYMENT by SAP'!M220</f>
        <v>Biaya Pemusnahan Limbah Karbon Aktif ex PT PBI</v>
      </c>
      <c r="T230" s="65">
        <f>'PAYMENT by SAP'!N220</f>
        <v>45688</v>
      </c>
      <c r="U230" s="66" t="str">
        <f>'PAYMENT by SAP'!O220</f>
        <v>1800000045</v>
      </c>
      <c r="V230" t="s">
        <v>4950</v>
      </c>
    </row>
    <row r="231" spans="2:22">
      <c r="B231" s="15">
        <f>'PAYMENT by SAP'!B221</f>
        <v>101490</v>
      </c>
      <c r="C231" s="15" t="str">
        <f>'PAYMENT by SAP'!C221</f>
        <v>PT. PUTRA BIMA INTERNUSA</v>
      </c>
      <c r="D231" s="15" t="str">
        <v>External</v>
      </c>
      <c r="E231" s="15" t="str">
        <f>'PAYMENT by SAP'!D221</f>
        <v>1400020150</v>
      </c>
      <c r="F231" s="15" t="str">
        <f>'PAYMENT by SAP'!E221</f>
        <v>11125421</v>
      </c>
      <c r="G231" s="15" t="str">
        <f>'PAYMENT by SAP'!F221</f>
        <v>PAID BY CMS BANK SYARIAH INDONESIA KC SURABAYA BAS</v>
      </c>
      <c r="H231" s="47">
        <f t="shared" si="18"/>
        <v>45707</v>
      </c>
      <c r="I231" s="48">
        <f>'PAYMENT by SAP'!G221</f>
        <v>45707</v>
      </c>
      <c r="J231" s="48" t="str">
        <f t="shared" si="19"/>
        <v>Feb</v>
      </c>
      <c r="K231" s="48" t="str">
        <f t="shared" si="20"/>
        <v>2025</v>
      </c>
      <c r="L231" s="48">
        <f>'PAYMENT by SAP'!H221</f>
        <v>45718</v>
      </c>
      <c r="M231" s="49">
        <f t="shared" si="21"/>
        <v>-11</v>
      </c>
      <c r="N231" s="50" t="str">
        <f t="shared" si="22"/>
        <v>Current</v>
      </c>
      <c r="O231" s="50" t="str">
        <f t="shared" si="23"/>
        <v>No Risk</v>
      </c>
      <c r="P231" s="15" t="str">
        <f>'PAYMENT by SAP'!J221</f>
        <v>IDR</v>
      </c>
      <c r="Q231" s="15" t="str">
        <f>'PAYMENT by SAP'!K221</f>
        <v>1800000049</v>
      </c>
      <c r="R231" s="51">
        <f>'PAYMENT by SAP'!L221</f>
        <v>26213628</v>
      </c>
      <c r="S231" s="51" t="str">
        <f>'PAYMENT by SAP'!M221</f>
        <v>Biaya Pemusnahan Limbah Sludge Non B3 ex PT PBI</v>
      </c>
      <c r="T231" s="65">
        <f>'PAYMENT by SAP'!N221</f>
        <v>45688</v>
      </c>
      <c r="U231" s="66" t="str">
        <f>'PAYMENT by SAP'!O221</f>
        <v>1800000049</v>
      </c>
      <c r="V231" t="s">
        <v>4950</v>
      </c>
    </row>
    <row r="232" spans="2:22">
      <c r="B232" s="15">
        <f>'PAYMENT by SAP'!B222</f>
        <v>101490</v>
      </c>
      <c r="C232" s="15" t="str">
        <f>'PAYMENT by SAP'!C222</f>
        <v>PT. PUTRA BIMA INTERNUSA</v>
      </c>
      <c r="D232" s="15" t="str">
        <v>External</v>
      </c>
      <c r="E232" s="15" t="str">
        <f>'PAYMENT by SAP'!D222</f>
        <v>1400020195</v>
      </c>
      <c r="F232" s="15" t="str">
        <f>'PAYMENT by SAP'!E222</f>
        <v>11125421</v>
      </c>
      <c r="G232" s="15" t="str">
        <f>'PAYMENT by SAP'!F222</f>
        <v>PAID BY CMS BANK SYARIAH INDONESIA KC SURABAYA BAS</v>
      </c>
      <c r="H232" s="47">
        <f t="shared" si="18"/>
        <v>45707</v>
      </c>
      <c r="I232" s="48">
        <f>'PAYMENT by SAP'!G222</f>
        <v>45707</v>
      </c>
      <c r="J232" s="48" t="str">
        <f t="shared" si="19"/>
        <v>Feb</v>
      </c>
      <c r="K232" s="48" t="str">
        <f t="shared" si="20"/>
        <v>2025</v>
      </c>
      <c r="L232" s="48">
        <f>'PAYMENT by SAP'!H222</f>
        <v>45718</v>
      </c>
      <c r="M232" s="49">
        <f t="shared" si="21"/>
        <v>-11</v>
      </c>
      <c r="N232" s="50" t="str">
        <f t="shared" si="22"/>
        <v>Current</v>
      </c>
      <c r="O232" s="50" t="str">
        <f t="shared" si="23"/>
        <v>No Risk</v>
      </c>
      <c r="P232" s="15" t="str">
        <f>'PAYMENT by SAP'!J222</f>
        <v>IDR</v>
      </c>
      <c r="Q232" s="15" t="str">
        <f>'PAYMENT by SAP'!K222</f>
        <v>1800000043</v>
      </c>
      <c r="R232" s="51">
        <f>'PAYMENT by SAP'!L222</f>
        <v>27253870</v>
      </c>
      <c r="S232" s="51" t="str">
        <f>'PAYMENT by SAP'!M222</f>
        <v>Biaya Pemusnahan Limbah Bottom Ash NonB3 ex PT PBI</v>
      </c>
      <c r="T232" s="65">
        <f>'PAYMENT by SAP'!N222</f>
        <v>45688</v>
      </c>
      <c r="U232" s="66" t="str">
        <f>'PAYMENT by SAP'!O222</f>
        <v>1800000043</v>
      </c>
      <c r="V232" t="s">
        <v>4950</v>
      </c>
    </row>
    <row r="233" spans="2:22">
      <c r="B233" s="15">
        <f>'PAYMENT by SAP'!B223</f>
        <v>101490</v>
      </c>
      <c r="C233" s="15" t="str">
        <f>'PAYMENT by SAP'!C223</f>
        <v>PT. PUTRA BIMA INTERNUSA</v>
      </c>
      <c r="D233" s="15" t="str">
        <v>External</v>
      </c>
      <c r="E233" s="15" t="str">
        <f>'PAYMENT by SAP'!D223</f>
        <v>1400020151</v>
      </c>
      <c r="F233" s="15" t="str">
        <f>'PAYMENT by SAP'!E223</f>
        <v>11125421</v>
      </c>
      <c r="G233" s="15" t="str">
        <f>'PAYMENT by SAP'!F223</f>
        <v>PAID BY CMS BANK SYARIAH INDONESIA KC SURABAYA BAS</v>
      </c>
      <c r="H233" s="47">
        <f t="shared" si="18"/>
        <v>45707</v>
      </c>
      <c r="I233" s="48">
        <f>'PAYMENT by SAP'!G223</f>
        <v>45707</v>
      </c>
      <c r="J233" s="48" t="str">
        <f t="shared" si="19"/>
        <v>Feb</v>
      </c>
      <c r="K233" s="48" t="str">
        <f t="shared" si="20"/>
        <v>2025</v>
      </c>
      <c r="L233" s="48">
        <f>'PAYMENT by SAP'!H223</f>
        <v>45718</v>
      </c>
      <c r="M233" s="49">
        <f t="shared" si="21"/>
        <v>-11</v>
      </c>
      <c r="N233" s="50" t="str">
        <f t="shared" si="22"/>
        <v>Current</v>
      </c>
      <c r="O233" s="50" t="str">
        <f t="shared" si="23"/>
        <v>No Risk</v>
      </c>
      <c r="P233" s="15" t="str">
        <f>'PAYMENT by SAP'!J223</f>
        <v>IDR</v>
      </c>
      <c r="Q233" s="15" t="str">
        <f>'PAYMENT by SAP'!K223</f>
        <v>1800000044</v>
      </c>
      <c r="R233" s="51">
        <f>'PAYMENT by SAP'!L223</f>
        <v>49575053</v>
      </c>
      <c r="S233" s="51" t="str">
        <f>'PAYMENT by SAP'!M223</f>
        <v>Biaya Pemusnahan Limbah FABA ex PT PBI</v>
      </c>
      <c r="T233" s="65">
        <f>'PAYMENT by SAP'!N223</f>
        <v>45688</v>
      </c>
      <c r="U233" s="66" t="str">
        <f>'PAYMENT by SAP'!O223</f>
        <v>1800000044</v>
      </c>
      <c r="V233" t="s">
        <v>4950</v>
      </c>
    </row>
    <row r="234" spans="2:22">
      <c r="B234" s="15">
        <f>'PAYMENT by SAP'!B224</f>
        <v>101493</v>
      </c>
      <c r="C234" s="15" t="str">
        <f>'PAYMENT by SAP'!C224</f>
        <v>PT. SUMBER LIMBAH GUNA</v>
      </c>
      <c r="D234" s="15" t="str">
        <v>External</v>
      </c>
      <c r="E234" s="15" t="str">
        <f>'PAYMENT by SAP'!D224</f>
        <v>1400020224</v>
      </c>
      <c r="F234" s="15" t="str">
        <f>'PAYMENT by SAP'!E224</f>
        <v>11125421</v>
      </c>
      <c r="G234" s="15" t="str">
        <f>'PAYMENT by SAP'!F224</f>
        <v>PAID BY CMS BANK SYARIAH INDONESIA KC SURABAYA BAS</v>
      </c>
      <c r="H234" s="47">
        <f t="shared" si="18"/>
        <v>45707</v>
      </c>
      <c r="I234" s="48">
        <f>'PAYMENT by SAP'!G224</f>
        <v>45707</v>
      </c>
      <c r="J234" s="48" t="str">
        <f t="shared" si="19"/>
        <v>Feb</v>
      </c>
      <c r="K234" s="48" t="str">
        <f t="shared" si="20"/>
        <v>2025</v>
      </c>
      <c r="L234" s="48">
        <f>'PAYMENT by SAP'!H224</f>
        <v>45656</v>
      </c>
      <c r="M234" s="49">
        <f t="shared" si="21"/>
        <v>51</v>
      </c>
      <c r="N234" s="50" t="str">
        <f t="shared" si="22"/>
        <v>30-60</v>
      </c>
      <c r="O234" s="50" t="str">
        <f t="shared" si="23"/>
        <v>Low Risk</v>
      </c>
      <c r="P234" s="15" t="str">
        <f>'PAYMENT by SAP'!J224</f>
        <v>IDR</v>
      </c>
      <c r="Q234" s="15" t="str">
        <f>'PAYMENT by SAP'!K224</f>
        <v>1800000758</v>
      </c>
      <c r="R234" s="51">
        <f>'PAYMENT by SAP'!L224</f>
        <v>335881560</v>
      </c>
      <c r="S234" s="51" t="str">
        <f>'PAYMENT by SAP'!M224</f>
        <v>Biaya Pemusnahan Limbah Sludge Paper ex PT SLG</v>
      </c>
      <c r="T234" s="65">
        <f>'PAYMENT by SAP'!N224</f>
        <v>45626</v>
      </c>
      <c r="U234" s="66" t="str">
        <f>'PAYMENT by SAP'!O224</f>
        <v>1800000758</v>
      </c>
      <c r="V234" t="s">
        <v>4950</v>
      </c>
    </row>
    <row r="235" spans="2:22">
      <c r="B235" s="15">
        <f>'PAYMENT by SAP'!B225</f>
        <v>100002</v>
      </c>
      <c r="C235" s="15" t="str">
        <f>'PAYMENT by SAP'!C225</f>
        <v>PT SWABINA GATRA</v>
      </c>
      <c r="D235" s="15" t="str">
        <v>Group</v>
      </c>
      <c r="E235" s="15" t="str">
        <f>'PAYMENT by SAP'!D225</f>
        <v>1400000097</v>
      </c>
      <c r="F235" s="15" t="str">
        <f>'PAYMENT by SAP'!E225</f>
        <v>11125421</v>
      </c>
      <c r="G235" s="15" t="str">
        <f>'PAYMENT by SAP'!F225</f>
        <v>PAID BY CMS BANK SYARIAH INDONESIA KC SURABAYA BAS</v>
      </c>
      <c r="H235" s="47">
        <f t="shared" si="18"/>
        <v>45708</v>
      </c>
      <c r="I235" s="48">
        <f>'PAYMENT by SAP'!G225</f>
        <v>45708</v>
      </c>
      <c r="J235" s="48" t="str">
        <f t="shared" si="19"/>
        <v>Feb</v>
      </c>
      <c r="K235" s="48" t="str">
        <f t="shared" si="20"/>
        <v>2025</v>
      </c>
      <c r="L235" s="48">
        <f>'PAYMENT by SAP'!H225</f>
        <v>45626</v>
      </c>
      <c r="M235" s="49">
        <f t="shared" si="21"/>
        <v>82</v>
      </c>
      <c r="N235" s="50" t="str">
        <f t="shared" si="22"/>
        <v>60-90</v>
      </c>
      <c r="O235" s="50" t="str">
        <f t="shared" si="23"/>
        <v>Warning</v>
      </c>
      <c r="P235" s="15" t="str">
        <f>'PAYMENT by SAP'!J225</f>
        <v>IDR</v>
      </c>
      <c r="Q235" s="15" t="str">
        <f>'PAYMENT by SAP'!K225</f>
        <v>1800000451</v>
      </c>
      <c r="R235" s="51">
        <f>'PAYMENT by SAP'!L225</f>
        <v>308736</v>
      </c>
      <c r="S235" s="51" t="str">
        <f>'PAYMENT by SAP'!M225</f>
        <v>Tagihan Air Sanitasi SWAB - Sep 24</v>
      </c>
      <c r="T235" s="65">
        <f>'PAYMENT by SAP'!N225</f>
        <v>45596</v>
      </c>
      <c r="U235" s="66" t="str">
        <f>'PAYMENT by SAP'!O225</f>
        <v>1800000451</v>
      </c>
      <c r="V235" s="18" t="s">
        <v>4956</v>
      </c>
    </row>
    <row r="236" spans="2:22">
      <c r="B236" s="15">
        <f>'PAYMENT by SAP'!B226</f>
        <v>100002</v>
      </c>
      <c r="C236" s="15" t="str">
        <f>'PAYMENT by SAP'!C226</f>
        <v>PT SWABINA GATRA</v>
      </c>
      <c r="D236" s="15" t="str">
        <v>Group</v>
      </c>
      <c r="E236" s="15" t="str">
        <f>'PAYMENT by SAP'!D226</f>
        <v>1400000096</v>
      </c>
      <c r="F236" s="15" t="str">
        <f>'PAYMENT by SAP'!E226</f>
        <v>11125421</v>
      </c>
      <c r="G236" s="15" t="str">
        <f>'PAYMENT by SAP'!F226</f>
        <v>PAID BY CMS BANK SYARIAH INDONESIA KC SURABAYA BAS</v>
      </c>
      <c r="H236" s="47">
        <f t="shared" si="18"/>
        <v>45708</v>
      </c>
      <c r="I236" s="48">
        <f>'PAYMENT by SAP'!G226</f>
        <v>45708</v>
      </c>
      <c r="J236" s="48" t="str">
        <f t="shared" si="19"/>
        <v>Feb</v>
      </c>
      <c r="K236" s="48" t="str">
        <f t="shared" si="20"/>
        <v>2025</v>
      </c>
      <c r="L236" s="48">
        <f>'PAYMENT by SAP'!H226</f>
        <v>45626</v>
      </c>
      <c r="M236" s="49">
        <f t="shared" si="21"/>
        <v>82</v>
      </c>
      <c r="N236" s="50" t="str">
        <f t="shared" si="22"/>
        <v>60-90</v>
      </c>
      <c r="O236" s="50" t="str">
        <f t="shared" si="23"/>
        <v>Warning</v>
      </c>
      <c r="P236" s="15" t="str">
        <f>'PAYMENT by SAP'!J226</f>
        <v>IDR</v>
      </c>
      <c r="Q236" s="15" t="str">
        <f>'PAYMENT by SAP'!K226</f>
        <v>1800000465</v>
      </c>
      <c r="R236" s="51">
        <f>'PAYMENT by SAP'!L226</f>
        <v>5335020</v>
      </c>
      <c r="S236" s="51" t="str">
        <f>'PAYMENT by SAP'!M226</f>
        <v>Tagihan Air Bersih SWAB - Okt 24</v>
      </c>
      <c r="T236" s="65">
        <f>'PAYMENT by SAP'!N226</f>
        <v>45596</v>
      </c>
      <c r="U236" s="66" t="str">
        <f>'PAYMENT by SAP'!O226</f>
        <v>1800000465</v>
      </c>
      <c r="V236" s="18" t="s">
        <v>4956</v>
      </c>
    </row>
    <row r="237" spans="2:22">
      <c r="B237" s="15">
        <f>'PAYMENT by SAP'!B227</f>
        <v>100002</v>
      </c>
      <c r="C237" s="15" t="str">
        <f>'PAYMENT by SAP'!C227</f>
        <v>PT SWABINA GATRA</v>
      </c>
      <c r="D237" s="15" t="str">
        <v>Group</v>
      </c>
      <c r="E237" s="15" t="str">
        <f>'PAYMENT by SAP'!D227</f>
        <v>1400020933</v>
      </c>
      <c r="F237" s="15" t="str">
        <f>'PAYMENT by SAP'!E227</f>
        <v>11125421</v>
      </c>
      <c r="G237" s="15" t="str">
        <f>'PAYMENT by SAP'!F227</f>
        <v>PAID BY CMS BANK SYARIAH INDONESIA KC SURABAYA BAS</v>
      </c>
      <c r="H237" s="47">
        <f t="shared" si="18"/>
        <v>45708</v>
      </c>
      <c r="I237" s="48">
        <f>'PAYMENT by SAP'!G227</f>
        <v>45708</v>
      </c>
      <c r="J237" s="48" t="str">
        <f t="shared" si="19"/>
        <v>Feb</v>
      </c>
      <c r="K237" s="48" t="str">
        <f t="shared" si="20"/>
        <v>2025</v>
      </c>
      <c r="L237" s="48">
        <f>'PAYMENT by SAP'!H227</f>
        <v>45626</v>
      </c>
      <c r="M237" s="49">
        <f t="shared" si="21"/>
        <v>82</v>
      </c>
      <c r="N237" s="50" t="str">
        <f t="shared" si="22"/>
        <v>60-90</v>
      </c>
      <c r="O237" s="50" t="str">
        <f t="shared" si="23"/>
        <v>Warning</v>
      </c>
      <c r="P237" s="15" t="str">
        <f>'PAYMENT by SAP'!J227</f>
        <v>IDR</v>
      </c>
      <c r="Q237" s="15" t="str">
        <f>'PAYMENT by SAP'!K227</f>
        <v>1800000694</v>
      </c>
      <c r="R237" s="51">
        <f>'PAYMENT by SAP'!L227</f>
        <v>7776798</v>
      </c>
      <c r="S237" s="51" t="str">
        <f>'PAYMENT by SAP'!M227</f>
        <v>Tagihan Pem. Listrik Tuban Swabina Agustus 2024</v>
      </c>
      <c r="T237" s="65">
        <f>'PAYMENT by SAP'!N227</f>
        <v>45596</v>
      </c>
      <c r="U237" s="66" t="str">
        <f>'PAYMENT by SAP'!O227</f>
        <v>1800000694</v>
      </c>
      <c r="V237" s="18" t="s">
        <v>4951</v>
      </c>
    </row>
    <row r="238" spans="2:22">
      <c r="B238" s="15">
        <f>'PAYMENT by SAP'!B228</f>
        <v>100000</v>
      </c>
      <c r="C238" s="15" t="str">
        <f>'PAYMENT by SAP'!C228</f>
        <v>PT KONSULTA SEMEN GRESIK</v>
      </c>
      <c r="D238" s="15" t="str">
        <v>Group</v>
      </c>
      <c r="E238" s="15" t="str">
        <f>'PAYMENT by SAP'!D228</f>
        <v>1400000100</v>
      </c>
      <c r="F238" s="15" t="str">
        <f>'PAYMENT by SAP'!E228</f>
        <v>11125421</v>
      </c>
      <c r="G238" s="15" t="str">
        <f>'PAYMENT by SAP'!F228</f>
        <v>PAID BY CMS BANK SYARIAH INDONESIA KC SURABAYA BAS</v>
      </c>
      <c r="H238" s="47">
        <f t="shared" si="18"/>
        <v>45709</v>
      </c>
      <c r="I238" s="48">
        <f>'PAYMENT by SAP'!G228</f>
        <v>45709</v>
      </c>
      <c r="J238" s="48" t="str">
        <f t="shared" si="19"/>
        <v>Feb</v>
      </c>
      <c r="K238" s="48" t="str">
        <f t="shared" si="20"/>
        <v>2025</v>
      </c>
      <c r="L238" s="48">
        <f>'PAYMENT by SAP'!H228</f>
        <v>45718</v>
      </c>
      <c r="M238" s="49">
        <f t="shared" si="21"/>
        <v>-9</v>
      </c>
      <c r="N238" s="50" t="str">
        <f t="shared" si="22"/>
        <v>Current</v>
      </c>
      <c r="O238" s="50" t="str">
        <f t="shared" si="23"/>
        <v>No Risk</v>
      </c>
      <c r="P238" s="15" t="str">
        <f>'PAYMENT by SAP'!J228</f>
        <v>IDR</v>
      </c>
      <c r="Q238" s="15" t="str">
        <f>'PAYMENT by SAP'!K228</f>
        <v>1800000041</v>
      </c>
      <c r="R238" s="51">
        <f>'PAYMENT by SAP'!L228</f>
        <v>299600</v>
      </c>
      <c r="S238" s="51" t="str">
        <f>'PAYMENT by SAP'!M228</f>
        <v>Penagihan Air Bersih Januari 25</v>
      </c>
      <c r="T238" s="65">
        <f>'PAYMENT by SAP'!N228</f>
        <v>45688</v>
      </c>
      <c r="U238" s="66" t="str">
        <f>'PAYMENT by SAP'!O228</f>
        <v>1800000041</v>
      </c>
      <c r="V238" s="18" t="s">
        <v>4956</v>
      </c>
    </row>
    <row r="239" spans="2:22">
      <c r="B239" s="15">
        <f>'PAYMENT by SAP'!B229</f>
        <v>100009</v>
      </c>
      <c r="C239" s="15" t="str">
        <f>'PAYMENT by SAP'!C229</f>
        <v>PT KAWASAN INDUSTRI GRESIK</v>
      </c>
      <c r="D239" s="15" t="str">
        <v>Group</v>
      </c>
      <c r="E239" s="15" t="str">
        <f>'PAYMENT by SAP'!D229</f>
        <v>1400000099</v>
      </c>
      <c r="F239" s="15" t="str">
        <f>'PAYMENT by SAP'!E229</f>
        <v>11125421</v>
      </c>
      <c r="G239" s="15" t="str">
        <f>'PAYMENT by SAP'!F229</f>
        <v>PAID BY CMS BANK SYARIAH INDONESIA KC SURABAYA BAS</v>
      </c>
      <c r="H239" s="47">
        <f t="shared" si="18"/>
        <v>45709</v>
      </c>
      <c r="I239" s="48">
        <f>'PAYMENT by SAP'!G229</f>
        <v>45709</v>
      </c>
      <c r="J239" s="48" t="str">
        <f t="shared" si="19"/>
        <v>Feb</v>
      </c>
      <c r="K239" s="48" t="str">
        <f t="shared" si="20"/>
        <v>2025</v>
      </c>
      <c r="L239" s="48">
        <f>'PAYMENT by SAP'!H229</f>
        <v>45687</v>
      </c>
      <c r="M239" s="49">
        <f t="shared" si="21"/>
        <v>22</v>
      </c>
      <c r="N239" s="50" t="str">
        <f t="shared" si="22"/>
        <v>0-30</v>
      </c>
      <c r="O239" s="50" t="str">
        <f t="shared" si="23"/>
        <v>No Risk</v>
      </c>
      <c r="P239" s="15" t="str">
        <f>'PAYMENT by SAP'!J229</f>
        <v>IDR</v>
      </c>
      <c r="Q239" s="15" t="str">
        <f>'PAYMENT by SAP'!K229</f>
        <v>1800000541</v>
      </c>
      <c r="R239" s="51">
        <f>'PAYMENT by SAP'!L229</f>
        <v>18355349</v>
      </c>
      <c r="S239" s="51" t="str">
        <f>'PAYMENT by SAP'!M229</f>
        <v xml:space="preserve"> Pot. Gaji Kary. Penugasan SI - KIG 11.2024</v>
      </c>
      <c r="T239" s="65">
        <f>'PAYMENT by SAP'!N229</f>
        <v>45657</v>
      </c>
      <c r="U239" s="66" t="str">
        <f>'PAYMENT by SAP'!O229</f>
        <v>1800000541</v>
      </c>
      <c r="V239" s="18" t="s">
        <v>4953</v>
      </c>
    </row>
    <row r="240" spans="2:22">
      <c r="B240" s="15">
        <f>'PAYMENT by SAP'!B230</f>
        <v>100009</v>
      </c>
      <c r="C240" s="15" t="str">
        <f>'PAYMENT by SAP'!C230</f>
        <v>PT KAWASAN INDUSTRI GRESIK</v>
      </c>
      <c r="D240" s="15" t="str">
        <v>Group</v>
      </c>
      <c r="E240" s="15" t="str">
        <f>'PAYMENT by SAP'!D230</f>
        <v>1400000098</v>
      </c>
      <c r="F240" s="15" t="str">
        <f>'PAYMENT by SAP'!E230</f>
        <v>11125421</v>
      </c>
      <c r="G240" s="15" t="str">
        <f>'PAYMENT by SAP'!F230</f>
        <v>PAID BY CMS BANK SYARIAH INDONESIA KC SURABAYA BAS</v>
      </c>
      <c r="H240" s="47">
        <f t="shared" si="18"/>
        <v>45709</v>
      </c>
      <c r="I240" s="48">
        <f>'PAYMENT by SAP'!G230</f>
        <v>45709</v>
      </c>
      <c r="J240" s="48" t="str">
        <f t="shared" si="19"/>
        <v>Feb</v>
      </c>
      <c r="K240" s="48" t="str">
        <f t="shared" si="20"/>
        <v>2025</v>
      </c>
      <c r="L240" s="48">
        <f>'PAYMENT by SAP'!H230</f>
        <v>45718</v>
      </c>
      <c r="M240" s="49">
        <f t="shared" si="21"/>
        <v>-9</v>
      </c>
      <c r="N240" s="50" t="str">
        <f t="shared" si="22"/>
        <v>Current</v>
      </c>
      <c r="O240" s="50" t="str">
        <f t="shared" si="23"/>
        <v>No Risk</v>
      </c>
      <c r="P240" s="15" t="str">
        <f>'PAYMENT by SAP'!J230</f>
        <v>IDR</v>
      </c>
      <c r="Q240" s="15" t="str">
        <f>'PAYMENT by SAP'!K230</f>
        <v>1800000005</v>
      </c>
      <c r="R240" s="51">
        <f>'PAYMENT by SAP'!L230</f>
        <v>18838075</v>
      </c>
      <c r="S240" s="51" t="str">
        <f>'PAYMENT by SAP'!M230</f>
        <v>Pot. Gaji Kary. Penugasan SI - KIG 12.2024</v>
      </c>
      <c r="T240" s="65">
        <f>'PAYMENT by SAP'!N230</f>
        <v>45688</v>
      </c>
      <c r="U240" s="66" t="str">
        <f>'PAYMENT by SAP'!O230</f>
        <v>1800000005</v>
      </c>
      <c r="V240" s="18" t="s">
        <v>4953</v>
      </c>
    </row>
    <row r="241" spans="2:22">
      <c r="B241" s="15">
        <f>'PAYMENT by SAP'!B231</f>
        <v>100137</v>
      </c>
      <c r="C241" s="15" t="str">
        <f>'PAYMENT by SAP'!C231</f>
        <v>PT SEMEN GRESIK</v>
      </c>
      <c r="D241" s="15" t="str">
        <v>Group</v>
      </c>
      <c r="E241" s="15" t="str">
        <f>'PAYMENT by SAP'!D231</f>
        <v>1400000101</v>
      </c>
      <c r="F241" s="15" t="str">
        <f>'PAYMENT by SAP'!E231</f>
        <v>11121871</v>
      </c>
      <c r="G241" s="15" t="str">
        <f>'PAYMENT by SAP'!F231</f>
        <v>SWEEPING GRESIK</v>
      </c>
      <c r="H241" s="47">
        <f t="shared" si="18"/>
        <v>45709</v>
      </c>
      <c r="I241" s="48">
        <f>'PAYMENT by SAP'!G231</f>
        <v>45709</v>
      </c>
      <c r="J241" s="48" t="str">
        <f t="shared" si="19"/>
        <v>Feb</v>
      </c>
      <c r="K241" s="48" t="str">
        <f t="shared" si="20"/>
        <v>2025</v>
      </c>
      <c r="L241" s="48">
        <f>'PAYMENT by SAP'!H231</f>
        <v>45705</v>
      </c>
      <c r="M241" s="49">
        <f t="shared" si="21"/>
        <v>4</v>
      </c>
      <c r="N241" s="50" t="str">
        <f t="shared" si="22"/>
        <v>0-30</v>
      </c>
      <c r="O241" s="50" t="str">
        <f t="shared" si="23"/>
        <v>No Risk</v>
      </c>
      <c r="P241" s="15" t="str">
        <f>'PAYMENT by SAP'!J231</f>
        <v>IDR</v>
      </c>
      <c r="Q241" s="15" t="str">
        <f>'PAYMENT by SAP'!K231</f>
        <v>1400000086</v>
      </c>
      <c r="R241" s="51">
        <f>'PAYMENT by SAP'!L231</f>
        <v>5500000000</v>
      </c>
      <c r="S241" s="51" t="str">
        <f>'PAYMENT by SAP'!M231</f>
        <v>PEMBAYARAN POKOK SHL GRESIK 26 SEPT 2018</v>
      </c>
      <c r="T241" s="65">
        <f>'PAYMENT by SAP'!N231</f>
        <v>45705</v>
      </c>
      <c r="U241" s="66" t="str">
        <f>'PAYMENT by SAP'!O231</f>
        <v>1800001507</v>
      </c>
      <c r="V241" s="18" t="s">
        <v>4952</v>
      </c>
    </row>
    <row r="242" spans="2:22">
      <c r="B242" s="15">
        <f>'PAYMENT by SAP'!B232</f>
        <v>101878</v>
      </c>
      <c r="C242" s="15" t="str">
        <f>'PAYMENT by SAP'!C232</f>
        <v>PT WIJAYA KARYA BANGUNAN GEDUNG Tbk</v>
      </c>
      <c r="D242" s="15" t="str">
        <v>External</v>
      </c>
      <c r="E242" s="15" t="str">
        <f>'PAYMENT by SAP'!D232</f>
        <v>1400000103</v>
      </c>
      <c r="F242" s="15" t="str">
        <f>'PAYMENT by SAP'!E232</f>
        <v>11121161</v>
      </c>
      <c r="G242" s="15" t="str">
        <f>'PAYMENT by SAP'!F232</f>
        <v>Bayar Biaya Uji Lab (Permeability Beton)</v>
      </c>
      <c r="H242" s="47">
        <f t="shared" si="18"/>
        <v>45712</v>
      </c>
      <c r="I242" s="48">
        <f>'PAYMENT by SAP'!G232</f>
        <v>45712</v>
      </c>
      <c r="J242" s="48" t="str">
        <f t="shared" si="19"/>
        <v>Feb</v>
      </c>
      <c r="K242" s="48" t="str">
        <f t="shared" si="20"/>
        <v>2025</v>
      </c>
      <c r="L242" s="48">
        <f>'PAYMENT by SAP'!H232</f>
        <v>45638</v>
      </c>
      <c r="M242" s="49">
        <f t="shared" si="21"/>
        <v>74</v>
      </c>
      <c r="N242" s="50" t="str">
        <f t="shared" si="22"/>
        <v>60-90</v>
      </c>
      <c r="O242" s="50" t="str">
        <f t="shared" si="23"/>
        <v>Warning</v>
      </c>
      <c r="P242" s="15" t="str">
        <f>'PAYMENT by SAP'!J232</f>
        <v>IDR</v>
      </c>
      <c r="Q242" s="15" t="str">
        <f>'PAYMENT by SAP'!K232</f>
        <v>1400000540</v>
      </c>
      <c r="R242" s="51">
        <f>'PAYMENT by SAP'!L232</f>
        <v>117480</v>
      </c>
      <c r="S242" s="51" t="str">
        <f>'PAYMENT by SAP'!M232</f>
        <v>Kurang Bayar Biaya Uji Lab (Permeability Beton) -</v>
      </c>
      <c r="T242" s="65">
        <f>'PAYMENT by SAP'!N232</f>
        <v>45638</v>
      </c>
      <c r="U242" s="66" t="str">
        <f>'PAYMENT by SAP'!O232</f>
        <v>1800000581</v>
      </c>
      <c r="V242" t="s">
        <v>4961</v>
      </c>
    </row>
    <row r="243" spans="2:22">
      <c r="B243" s="15">
        <f>'PAYMENT by SAP'!B233</f>
        <v>101330</v>
      </c>
      <c r="C243" s="15" t="str">
        <f>'PAYMENT by SAP'!C233</f>
        <v>PT. CAHAYA INDAH MOJOKERTO</v>
      </c>
      <c r="D243" s="15" t="str">
        <v>External</v>
      </c>
      <c r="E243" s="15" t="str">
        <f>'PAYMENT by SAP'!D233</f>
        <v>1400021718</v>
      </c>
      <c r="F243" s="15" t="str">
        <f>'PAYMENT by SAP'!E233</f>
        <v>11123101</v>
      </c>
      <c r="G243" s="15" t="str">
        <f>'PAYMENT by SAP'!F233</f>
        <v>1800000811</v>
      </c>
      <c r="H243" s="47">
        <f t="shared" si="18"/>
        <v>45712</v>
      </c>
      <c r="I243" s="48">
        <f>'PAYMENT by SAP'!G233</f>
        <v>45712</v>
      </c>
      <c r="J243" s="48" t="str">
        <f t="shared" si="19"/>
        <v>Feb</v>
      </c>
      <c r="K243" s="48" t="str">
        <f t="shared" si="20"/>
        <v>2025</v>
      </c>
      <c r="L243" s="48">
        <f>'PAYMENT by SAP'!H233</f>
        <v>45687</v>
      </c>
      <c r="M243" s="49">
        <f t="shared" si="21"/>
        <v>25</v>
      </c>
      <c r="N243" s="50" t="str">
        <f t="shared" si="22"/>
        <v>0-30</v>
      </c>
      <c r="O243" s="50" t="str">
        <f t="shared" si="23"/>
        <v>No Risk</v>
      </c>
      <c r="P243" s="15" t="str">
        <f>'PAYMENT by SAP'!J233</f>
        <v>IDR</v>
      </c>
      <c r="Q243" s="15" t="str">
        <f>'PAYMENT by SAP'!K233</f>
        <v>1800000811</v>
      </c>
      <c r="R243" s="51">
        <f>'PAYMENT by SAP'!L233</f>
        <v>640920</v>
      </c>
      <c r="S243" s="51" t="str">
        <f>'PAYMENT by SAP'!M233</f>
        <v>Biaya Pemusnahan Limbah Steel Slag ex PT CIM</v>
      </c>
      <c r="T243" s="65">
        <f>'PAYMENT by SAP'!N233</f>
        <v>45657</v>
      </c>
      <c r="U243" s="66" t="str">
        <f>'PAYMENT by SAP'!O233</f>
        <v>1800000811</v>
      </c>
      <c r="V243" t="s">
        <v>4950</v>
      </c>
    </row>
    <row r="244" spans="2:22">
      <c r="B244" s="15">
        <f>'PAYMENT by SAP'!B234</f>
        <v>101526</v>
      </c>
      <c r="C244" s="15" t="str">
        <f>'PAYMENT by SAP'!C234</f>
        <v>PT. MERAK JAYA BETON</v>
      </c>
      <c r="D244" s="15" t="str">
        <v>External</v>
      </c>
      <c r="E244" s="15" t="str">
        <f>'PAYMENT by SAP'!D234</f>
        <v>1400000106</v>
      </c>
      <c r="F244" s="15" t="str">
        <f>'PAYMENT by SAP'!E234</f>
        <v>11121161</v>
      </c>
      <c r="G244" s="15" t="str">
        <f>'PAYMENT by SAP'!F234</f>
        <v>Tagihan Uji Lab Permeability Beton - Jan 25</v>
      </c>
      <c r="H244" s="47">
        <f t="shared" si="18"/>
        <v>45712</v>
      </c>
      <c r="I244" s="48">
        <f>'PAYMENT by SAP'!G234</f>
        <v>45712</v>
      </c>
      <c r="J244" s="48" t="str">
        <f t="shared" si="19"/>
        <v>Feb</v>
      </c>
      <c r="K244" s="48" t="str">
        <f t="shared" si="20"/>
        <v>2025</v>
      </c>
      <c r="L244" s="48">
        <f>'PAYMENT by SAP'!H234</f>
        <v>45718</v>
      </c>
      <c r="M244" s="49">
        <f t="shared" si="21"/>
        <v>-6</v>
      </c>
      <c r="N244" s="50" t="str">
        <f t="shared" si="22"/>
        <v>Current</v>
      </c>
      <c r="O244" s="50" t="str">
        <f t="shared" si="23"/>
        <v>No Risk</v>
      </c>
      <c r="P244" s="15" t="str">
        <f>'PAYMENT by SAP'!J234</f>
        <v>IDR</v>
      </c>
      <c r="Q244" s="15" t="str">
        <f>'PAYMENT by SAP'!K234</f>
        <v>1800000050</v>
      </c>
      <c r="R244" s="51">
        <f>'PAYMENT by SAP'!L234</f>
        <v>1164120</v>
      </c>
      <c r="S244" s="51" t="str">
        <f>'PAYMENT by SAP'!M234</f>
        <v>Tagihan Uji Lab Permeability Beton - Jan 25</v>
      </c>
      <c r="T244" s="65">
        <f>'PAYMENT by SAP'!N234</f>
        <v>45688</v>
      </c>
      <c r="U244" s="66" t="str">
        <f>'PAYMENT by SAP'!O234</f>
        <v>1800000050</v>
      </c>
      <c r="V244" t="s">
        <v>4961</v>
      </c>
    </row>
    <row r="245" spans="2:22">
      <c r="B245" s="15">
        <f>'PAYMENT by SAP'!B235</f>
        <v>101532</v>
      </c>
      <c r="C245" s="15" t="str">
        <f>'PAYMENT by SAP'!C235</f>
        <v>PT ANUGERAH BETON INDONESIA MANUNGG</v>
      </c>
      <c r="D245" s="15" t="str">
        <v>External</v>
      </c>
      <c r="E245" s="15" t="str">
        <f>'PAYMENT by SAP'!D235</f>
        <v>1400000107</v>
      </c>
      <c r="F245" s="15" t="str">
        <f>'PAYMENT by SAP'!E235</f>
        <v>11121161</v>
      </c>
      <c r="G245" s="15" t="str">
        <f>'PAYMENT by SAP'!F235</f>
        <v>Bayar Biaya Uji Lab (Permeability Beton)</v>
      </c>
      <c r="H245" s="47">
        <f t="shared" si="18"/>
        <v>45712</v>
      </c>
      <c r="I245" s="48">
        <f>'PAYMENT by SAP'!G235</f>
        <v>45712</v>
      </c>
      <c r="J245" s="48" t="str">
        <f t="shared" si="19"/>
        <v>Feb</v>
      </c>
      <c r="K245" s="48" t="str">
        <f t="shared" si="20"/>
        <v>2025</v>
      </c>
      <c r="L245" s="48">
        <f>'PAYMENT by SAP'!H235</f>
        <v>45718</v>
      </c>
      <c r="M245" s="49">
        <f t="shared" si="21"/>
        <v>-6</v>
      </c>
      <c r="N245" s="50" t="str">
        <f t="shared" si="22"/>
        <v>Current</v>
      </c>
      <c r="O245" s="50" t="str">
        <f t="shared" si="23"/>
        <v>No Risk</v>
      </c>
      <c r="P245" s="15" t="str">
        <f>'PAYMENT by SAP'!J235</f>
        <v>IDR</v>
      </c>
      <c r="Q245" s="15" t="str">
        <f>'PAYMENT by SAP'!K235</f>
        <v>1800000049</v>
      </c>
      <c r="R245" s="51">
        <f>'PAYMENT by SAP'!L235</f>
        <v>1164120</v>
      </c>
      <c r="S245" s="51" t="str">
        <f>'PAYMENT by SAP'!M235</f>
        <v>Tagihan Uji Lab Permeability Beton - Jan 25</v>
      </c>
      <c r="T245" s="65">
        <f>'PAYMENT by SAP'!N235</f>
        <v>45688</v>
      </c>
      <c r="U245" s="66" t="str">
        <f>'PAYMENT by SAP'!O235</f>
        <v>1800000049</v>
      </c>
      <c r="V245" t="s">
        <v>4961</v>
      </c>
    </row>
    <row r="246" spans="2:22">
      <c r="B246" s="15">
        <f>'PAYMENT by SAP'!B236</f>
        <v>101894</v>
      </c>
      <c r="C246" s="15" t="str">
        <f>'PAYMENT by SAP'!C236</f>
        <v>PT JAYA KONSTR MANGGALA PRATAMA Tbk</v>
      </c>
      <c r="D246" s="15" t="str">
        <v>External</v>
      </c>
      <c r="E246" s="15" t="str">
        <f>'PAYMENT by SAP'!D236</f>
        <v>1400000104</v>
      </c>
      <c r="F246" s="15" t="str">
        <f>'PAYMENT by SAP'!E236</f>
        <v>11121161</v>
      </c>
      <c r="G246" s="15">
        <f>'PAYMENT by SAP'!F236</f>
        <v>0</v>
      </c>
      <c r="H246" s="47">
        <f t="shared" si="18"/>
        <v>45712</v>
      </c>
      <c r="I246" s="48">
        <f>'PAYMENT by SAP'!G236</f>
        <v>45712</v>
      </c>
      <c r="J246" s="48" t="str">
        <f t="shared" si="19"/>
        <v>Feb</v>
      </c>
      <c r="K246" s="48" t="str">
        <f t="shared" si="20"/>
        <v>2025</v>
      </c>
      <c r="L246" s="48">
        <f>'PAYMENT by SAP'!H236</f>
        <v>45688</v>
      </c>
      <c r="M246" s="49">
        <f t="shared" si="21"/>
        <v>24</v>
      </c>
      <c r="N246" s="50" t="str">
        <f t="shared" si="22"/>
        <v>0-30</v>
      </c>
      <c r="O246" s="50" t="str">
        <f t="shared" si="23"/>
        <v>No Risk</v>
      </c>
      <c r="P246" s="15" t="str">
        <f>'PAYMENT by SAP'!J236</f>
        <v>IDR</v>
      </c>
      <c r="Q246" s="15" t="str">
        <f>'PAYMENT by SAP'!K236</f>
        <v>1800000061</v>
      </c>
      <c r="R246" s="51">
        <f>'PAYMENT by SAP'!L236</f>
        <v>1164120</v>
      </c>
      <c r="S246" s="51" t="str">
        <f>'PAYMENT by SAP'!M236</f>
        <v>Tagihan Uji Lab Permeability Beton - Jan 25</v>
      </c>
      <c r="T246" s="65">
        <f>'PAYMENT by SAP'!N236</f>
        <v>45688</v>
      </c>
      <c r="U246" s="66" t="str">
        <f>'PAYMENT by SAP'!O236</f>
        <v>1800000061</v>
      </c>
      <c r="V246" t="s">
        <v>4961</v>
      </c>
    </row>
    <row r="247" spans="2:22">
      <c r="B247" s="15">
        <f>'PAYMENT by SAP'!B237</f>
        <v>101879</v>
      </c>
      <c r="C247" s="15" t="str">
        <f>'PAYMENT by SAP'!C237</f>
        <v>PT SUN RISE MILL</v>
      </c>
      <c r="D247" s="15" t="str">
        <v>External</v>
      </c>
      <c r="E247" s="15" t="str">
        <f>'PAYMENT by SAP'!D237</f>
        <v>1400000102</v>
      </c>
      <c r="F247" s="15" t="str">
        <f>'PAYMENT by SAP'!E237</f>
        <v>11121161</v>
      </c>
      <c r="G247" s="15" t="str">
        <f>'PAYMENT by SAP'!F237</f>
        <v>Taginah Uji Lab Analisa Fisik</v>
      </c>
      <c r="H247" s="47">
        <f t="shared" si="18"/>
        <v>45712</v>
      </c>
      <c r="I247" s="48">
        <f>'PAYMENT by SAP'!G237</f>
        <v>45712</v>
      </c>
      <c r="J247" s="48" t="str">
        <f t="shared" si="19"/>
        <v>Feb</v>
      </c>
      <c r="K247" s="48" t="str">
        <f t="shared" si="20"/>
        <v>2025</v>
      </c>
      <c r="L247" s="48">
        <f>'PAYMENT by SAP'!H237</f>
        <v>45657</v>
      </c>
      <c r="M247" s="49">
        <f t="shared" si="21"/>
        <v>55</v>
      </c>
      <c r="N247" s="50" t="str">
        <f t="shared" si="22"/>
        <v>30-60</v>
      </c>
      <c r="O247" s="50" t="str">
        <f t="shared" si="23"/>
        <v>Low Risk</v>
      </c>
      <c r="P247" s="15" t="str">
        <f>'PAYMENT by SAP'!J237</f>
        <v>IDR</v>
      </c>
      <c r="Q247" s="15" t="str">
        <f>'PAYMENT by SAP'!K237</f>
        <v>1800000588</v>
      </c>
      <c r="R247" s="51">
        <f>'PAYMENT by SAP'!L237</f>
        <v>1480740</v>
      </c>
      <c r="S247" s="51" t="str">
        <f>'PAYMENT by SAP'!M237</f>
        <v>Taginah Uji Lab Analisa Fisika XRF XRD - Des 24</v>
      </c>
      <c r="T247" s="65">
        <f>'PAYMENT by SAP'!N237</f>
        <v>45657</v>
      </c>
      <c r="U247" s="66" t="str">
        <f>'PAYMENT by SAP'!O237</f>
        <v>1800000588</v>
      </c>
      <c r="V247" t="s">
        <v>4961</v>
      </c>
    </row>
    <row r="248" spans="2:22">
      <c r="B248" s="15">
        <f>'PAYMENT by SAP'!B238</f>
        <v>100008</v>
      </c>
      <c r="C248" s="15" t="str">
        <f>'PAYMENT by SAP'!C238</f>
        <v>PT INDUSTRI KEMASAN SEMEN GRESIK</v>
      </c>
      <c r="D248" s="15" t="str">
        <v>Group</v>
      </c>
      <c r="E248" s="15" t="str">
        <f>'PAYMENT by SAP'!D238</f>
        <v>1400000105</v>
      </c>
      <c r="F248" s="15" t="str">
        <f>'PAYMENT by SAP'!E238</f>
        <v>11121161</v>
      </c>
      <c r="G248" s="15" t="str">
        <f>'PAYMENT by SAP'!F238</f>
        <v>PAID BY CMS BANK MANDIRI KC GRESIK RN 2100001382</v>
      </c>
      <c r="H248" s="47">
        <f t="shared" si="18"/>
        <v>45712</v>
      </c>
      <c r="I248" s="48">
        <f>'PAYMENT by SAP'!G238</f>
        <v>45712</v>
      </c>
      <c r="J248" s="48" t="str">
        <f t="shared" si="19"/>
        <v>Feb</v>
      </c>
      <c r="K248" s="48" t="str">
        <f t="shared" si="20"/>
        <v>2025</v>
      </c>
      <c r="L248" s="48">
        <f>'PAYMENT by SAP'!H238</f>
        <v>45656</v>
      </c>
      <c r="M248" s="49">
        <f t="shared" si="21"/>
        <v>56</v>
      </c>
      <c r="N248" s="50" t="str">
        <f t="shared" si="22"/>
        <v>30-60</v>
      </c>
      <c r="O248" s="50" t="str">
        <f t="shared" si="23"/>
        <v>Low Risk</v>
      </c>
      <c r="P248" s="15" t="str">
        <f>'PAYMENT by SAP'!J238</f>
        <v>IDR</v>
      </c>
      <c r="Q248" s="15" t="str">
        <f>'PAYMENT by SAP'!K238</f>
        <v>1800000486</v>
      </c>
      <c r="R248" s="51">
        <f>'PAYMENT by SAP'!L238</f>
        <v>26448391</v>
      </c>
      <c r="S248" s="51" t="str">
        <f>'PAYMENT by SAP'!M238</f>
        <v xml:space="preserve"> Pot. Gaji Kary. Penugasan SI - IKSG 10.2024</v>
      </c>
      <c r="T248" s="65">
        <f>'PAYMENT by SAP'!N238</f>
        <v>45626</v>
      </c>
      <c r="U248" s="66" t="str">
        <f>'PAYMENT by SAP'!O238</f>
        <v>1800000486</v>
      </c>
      <c r="V248" s="18" t="s">
        <v>4953</v>
      </c>
    </row>
    <row r="249" spans="2:22">
      <c r="B249" s="15">
        <f>'PAYMENT by SAP'!B239</f>
        <v>101330</v>
      </c>
      <c r="C249" s="15" t="str">
        <f>'PAYMENT by SAP'!C239</f>
        <v>PT. CAHAYA INDAH MOJOKERTO</v>
      </c>
      <c r="D249" s="15" t="str">
        <v>External</v>
      </c>
      <c r="E249" s="15" t="str">
        <f>'PAYMENT by SAP'!D239</f>
        <v>1400021719</v>
      </c>
      <c r="F249" s="15" t="str">
        <f>'PAYMENT by SAP'!E239</f>
        <v>11123101</v>
      </c>
      <c r="G249" s="15" t="str">
        <f>'PAYMENT by SAP'!F239</f>
        <v>1800000810</v>
      </c>
      <c r="H249" s="47">
        <f t="shared" si="18"/>
        <v>45712</v>
      </c>
      <c r="I249" s="48">
        <f>'PAYMENT by SAP'!G239</f>
        <v>45712</v>
      </c>
      <c r="J249" s="48" t="str">
        <f t="shared" si="19"/>
        <v>Feb</v>
      </c>
      <c r="K249" s="48" t="str">
        <f t="shared" si="20"/>
        <v>2025</v>
      </c>
      <c r="L249" s="48">
        <f>'PAYMENT by SAP'!H239</f>
        <v>45687</v>
      </c>
      <c r="M249" s="49">
        <f t="shared" si="21"/>
        <v>25</v>
      </c>
      <c r="N249" s="50" t="str">
        <f t="shared" si="22"/>
        <v>0-30</v>
      </c>
      <c r="O249" s="50" t="str">
        <f t="shared" si="23"/>
        <v>No Risk</v>
      </c>
      <c r="P249" s="15" t="str">
        <f>'PAYMENT by SAP'!J239</f>
        <v>IDR</v>
      </c>
      <c r="Q249" s="15" t="str">
        <f>'PAYMENT by SAP'!K239</f>
        <v>1800000810</v>
      </c>
      <c r="R249" s="51">
        <f>'PAYMENT by SAP'!L239</f>
        <v>101483360</v>
      </c>
      <c r="S249" s="51" t="str">
        <f>'PAYMENT by SAP'!M239</f>
        <v>Biaya Pemusnahan Limbah SBE ex PT CIM</v>
      </c>
      <c r="T249" s="65">
        <f>'PAYMENT by SAP'!N239</f>
        <v>45657</v>
      </c>
      <c r="U249" s="66" t="str">
        <f>'PAYMENT by SAP'!O239</f>
        <v>1800000810</v>
      </c>
      <c r="V249" t="s">
        <v>4950</v>
      </c>
    </row>
    <row r="250" spans="2:22">
      <c r="B250" s="15">
        <f>'PAYMENT by SAP'!B240</f>
        <v>101330</v>
      </c>
      <c r="C250" s="15" t="str">
        <f>'PAYMENT by SAP'!C240</f>
        <v>PT. CAHAYA INDAH MOJOKERTO</v>
      </c>
      <c r="D250" s="15" t="str">
        <v>External</v>
      </c>
      <c r="E250" s="15" t="str">
        <f>'PAYMENT by SAP'!D240</f>
        <v>1400021720</v>
      </c>
      <c r="F250" s="15" t="str">
        <f>'PAYMENT by SAP'!E240</f>
        <v>11123101</v>
      </c>
      <c r="G250" s="15" t="str">
        <f>'PAYMENT by SAP'!F240</f>
        <v>1800000809</v>
      </c>
      <c r="H250" s="47">
        <f t="shared" si="18"/>
        <v>45712</v>
      </c>
      <c r="I250" s="48">
        <f>'PAYMENT by SAP'!G240</f>
        <v>45712</v>
      </c>
      <c r="J250" s="48" t="str">
        <f t="shared" si="19"/>
        <v>Feb</v>
      </c>
      <c r="K250" s="48" t="str">
        <f t="shared" si="20"/>
        <v>2025</v>
      </c>
      <c r="L250" s="48">
        <f>'PAYMENT by SAP'!H240</f>
        <v>45687</v>
      </c>
      <c r="M250" s="49">
        <f t="shared" si="21"/>
        <v>25</v>
      </c>
      <c r="N250" s="50" t="str">
        <f t="shared" si="22"/>
        <v>0-30</v>
      </c>
      <c r="O250" s="50" t="str">
        <f t="shared" si="23"/>
        <v>No Risk</v>
      </c>
      <c r="P250" s="15" t="str">
        <f>'PAYMENT by SAP'!J240</f>
        <v>IDR</v>
      </c>
      <c r="Q250" s="15" t="str">
        <f>'PAYMENT by SAP'!K240</f>
        <v>1800000809</v>
      </c>
      <c r="R250" s="51">
        <f>'PAYMENT by SAP'!L240</f>
        <v>209197923</v>
      </c>
      <c r="S250" s="51" t="str">
        <f>'PAYMENT by SAP'!M240</f>
        <v>Biaya Pemusnahan Limbah FABA ex PT CIM</v>
      </c>
      <c r="T250" s="65">
        <f>'PAYMENT by SAP'!N240</f>
        <v>45657</v>
      </c>
      <c r="U250" s="66" t="str">
        <f>'PAYMENT by SAP'!O240</f>
        <v>1800000809</v>
      </c>
      <c r="V250" t="s">
        <v>4950</v>
      </c>
    </row>
    <row r="251" spans="2:22">
      <c r="B251" s="15">
        <f>'PAYMENT by SAP'!B241</f>
        <v>101305</v>
      </c>
      <c r="C251" s="15" t="str">
        <f>'PAYMENT by SAP'!C241</f>
        <v>PT SEMEN INDONESIA DISTRIBUTOR</v>
      </c>
      <c r="D251" s="15" t="str">
        <v>Group</v>
      </c>
      <c r="E251" s="15" t="str">
        <f>'PAYMENT by SAP'!D241</f>
        <v>1400000108</v>
      </c>
      <c r="F251" s="15" t="str">
        <f>'PAYMENT by SAP'!E241</f>
        <v>11125421</v>
      </c>
      <c r="G251" s="15" t="str">
        <f>'PAYMENT by SAP'!F241</f>
        <v>PAID BY CMS BANK SYARIAH INDONESIA KC SURABAYA BAS</v>
      </c>
      <c r="H251" s="47">
        <f t="shared" si="18"/>
        <v>45713</v>
      </c>
      <c r="I251" s="48">
        <f>'PAYMENT by SAP'!G241</f>
        <v>45713</v>
      </c>
      <c r="J251" s="48" t="str">
        <f t="shared" si="19"/>
        <v>Feb</v>
      </c>
      <c r="K251" s="48" t="str">
        <f t="shared" si="20"/>
        <v>2025</v>
      </c>
      <c r="L251" s="48">
        <f>'PAYMENT by SAP'!H241</f>
        <v>45718</v>
      </c>
      <c r="M251" s="49">
        <f t="shared" si="21"/>
        <v>-5</v>
      </c>
      <c r="N251" s="50" t="str">
        <f t="shared" si="22"/>
        <v>Current</v>
      </c>
      <c r="O251" s="50" t="str">
        <f t="shared" si="23"/>
        <v>No Risk</v>
      </c>
      <c r="P251" s="15" t="str">
        <f>'PAYMENT by SAP'!J241</f>
        <v>IDR</v>
      </c>
      <c r="Q251" s="15" t="str">
        <f>'PAYMENT by SAP'!K241</f>
        <v>1800000008</v>
      </c>
      <c r="R251" s="51">
        <f>'PAYMENT by SAP'!L241</f>
        <v>2994176</v>
      </c>
      <c r="S251" s="51" t="str">
        <f>'PAYMENT by SAP'!M241</f>
        <v>Pot. Gaji Kary. Penugasan SI - SID  12.2024</v>
      </c>
      <c r="T251" s="65">
        <f>'PAYMENT by SAP'!N241</f>
        <v>45688</v>
      </c>
      <c r="U251" s="66" t="str">
        <f>'PAYMENT by SAP'!O241</f>
        <v>1800000008</v>
      </c>
      <c r="V251" s="18" t="s">
        <v>4953</v>
      </c>
    </row>
    <row r="252" spans="2:22">
      <c r="B252" s="15">
        <f>'PAYMENT by SAP'!B242</f>
        <v>101506</v>
      </c>
      <c r="C252" s="15" t="str">
        <f>'PAYMENT by SAP'!C242</f>
        <v>PT. SARANA BUMI LESTARI</v>
      </c>
      <c r="D252" s="15" t="str">
        <v>External</v>
      </c>
      <c r="E252" s="15" t="str">
        <f>'PAYMENT by SAP'!D242</f>
        <v>1400022110</v>
      </c>
      <c r="F252" s="15" t="str">
        <f>'PAYMENT by SAP'!E242</f>
        <v>11123101</v>
      </c>
      <c r="G252" s="15" t="str">
        <f>'PAYMENT by SAP'!F242</f>
        <v>Biaya Pemusnahan Limbah Bottom Ash ex PT SBL</v>
      </c>
      <c r="H252" s="47">
        <f t="shared" si="18"/>
        <v>45713</v>
      </c>
      <c r="I252" s="48">
        <f>'PAYMENT by SAP'!G242</f>
        <v>45713</v>
      </c>
      <c r="J252" s="48" t="str">
        <f t="shared" si="19"/>
        <v>Feb</v>
      </c>
      <c r="K252" s="48" t="str">
        <f t="shared" si="20"/>
        <v>2025</v>
      </c>
      <c r="L252" s="48">
        <f>'PAYMENT by SAP'!H242</f>
        <v>44834</v>
      </c>
      <c r="M252" s="49">
        <f t="shared" si="21"/>
        <v>879</v>
      </c>
      <c r="N252" s="50" t="str">
        <f t="shared" si="22"/>
        <v>&gt;365</v>
      </c>
      <c r="O252" s="50" t="str">
        <f t="shared" si="23"/>
        <v>High Risk +</v>
      </c>
      <c r="P252" s="15" t="str">
        <f>'PAYMENT by SAP'!J242</f>
        <v>IDR</v>
      </c>
      <c r="Q252" s="15" t="str">
        <f>'PAYMENT by SAP'!K242</f>
        <v>1800000456</v>
      </c>
      <c r="R252" s="51">
        <f>'PAYMENT by SAP'!L242</f>
        <v>22789393</v>
      </c>
      <c r="S252" s="51" t="str">
        <f>'PAYMENT by SAP'!M242</f>
        <v>Biaya Pemusnahan Limbah Bottom Ash ex PT SBL</v>
      </c>
      <c r="T252" s="65">
        <f>'PAYMENT by SAP'!N242</f>
        <v>44804</v>
      </c>
      <c r="U252" s="66" t="str">
        <f>'PAYMENT by SAP'!O242</f>
        <v>1800000456</v>
      </c>
      <c r="V252" t="s">
        <v>4950</v>
      </c>
    </row>
    <row r="253" spans="2:22">
      <c r="B253" s="15">
        <f>'PAYMENT by SAP'!B243</f>
        <v>101118</v>
      </c>
      <c r="C253" s="15" t="str">
        <f>'PAYMENT by SAP'!C243</f>
        <v>PT SINAR PELITA DUNIA</v>
      </c>
      <c r="D253" s="15" t="str">
        <v>External</v>
      </c>
      <c r="E253" s="15" t="str">
        <f>'PAYMENT by SAP'!D243</f>
        <v>0100037845</v>
      </c>
      <c r="F253" s="15">
        <f>'PAYMENT by SAP'!E243</f>
        <v>0</v>
      </c>
      <c r="G253" s="15">
        <f>'PAYMENT by SAP'!F243</f>
        <v>0</v>
      </c>
      <c r="H253" s="47">
        <f t="shared" ref="H253:H316" si="24">I253</f>
        <v>45714</v>
      </c>
      <c r="I253" s="48">
        <f>'PAYMENT by SAP'!G243</f>
        <v>45714</v>
      </c>
      <c r="J253" s="48" t="str">
        <f t="shared" ref="J253:J316" si="25">TEXT(I253,"MMM")</f>
        <v>Feb</v>
      </c>
      <c r="K253" s="48" t="str">
        <f t="shared" ref="K253:K316" si="26">TEXT(I253,"yyy")</f>
        <v>2025</v>
      </c>
      <c r="L253" s="48">
        <f>'PAYMENT by SAP'!H243</f>
        <v>45691</v>
      </c>
      <c r="M253" s="49">
        <f t="shared" ref="M253:M316" si="27">I253-L253</f>
        <v>23</v>
      </c>
      <c r="N253" s="50" t="str">
        <f t="shared" ref="N253:N316" si="28">IF(M253&lt;$C$9,$D$9,IF(M253&lt;$C$8,$D$8,IF(M253&lt;$C$7,$D$7,IF(M253&lt;$C$6,$D$6,IF(M253&lt;$C$5,$D$5,IF(M253&lt;$C$4,$D$4,IF(M253&lt;$C$3,$D$3)))))))</f>
        <v>0-30</v>
      </c>
      <c r="O253" s="50" t="str">
        <f t="shared" ref="O253:O316" si="29">IF(N253=$D$3,$E$3,IF(N253=$D$4,$E$4,IF(N253=$D$5,$E$5,IF(N253=$D$6,$E$6,IF(N253=$D$7,$E$7,IF(N253=$D$8,$E$8,IF(N253=$D$9,$E$9)))))))</f>
        <v>No Risk</v>
      </c>
      <c r="P253" s="15" t="str">
        <f>'PAYMENT by SAP'!J243</f>
        <v>IDR</v>
      </c>
      <c r="Q253" s="15" t="str">
        <f>'PAYMENT by SAP'!K243</f>
        <v>1400015332</v>
      </c>
      <c r="R253" s="51">
        <f>'PAYMENT by SAP'!L243</f>
        <v>32076</v>
      </c>
      <c r="S253" s="51" t="str">
        <f>'PAYMENT by SAP'!M243</f>
        <v>Kurang Bayar PPh Biaya Pemusnahan Limbah Resid</v>
      </c>
      <c r="T253" s="65">
        <f>'PAYMENT by SAP'!N243</f>
        <v>45691</v>
      </c>
      <c r="U253" s="66" t="str">
        <f>'PAYMENT by SAP'!O243</f>
        <v>1800000827</v>
      </c>
      <c r="V253" s="18" t="s">
        <v>4962</v>
      </c>
    </row>
    <row r="254" spans="2:22">
      <c r="B254" s="15">
        <f>'PAYMENT by SAP'!B244</f>
        <v>101830</v>
      </c>
      <c r="C254" s="15" t="str">
        <f>'PAYMENT by SAP'!C244</f>
        <v>ARDIYAN JAYA TRANS, PT</v>
      </c>
      <c r="D254" s="15" t="str">
        <v>External</v>
      </c>
      <c r="E254" s="15" t="str">
        <f>'PAYMENT by SAP'!D244</f>
        <v>0100037847</v>
      </c>
      <c r="F254" s="15">
        <f>'PAYMENT by SAP'!E244</f>
        <v>0</v>
      </c>
      <c r="G254" s="15">
        <f>'PAYMENT by SAP'!F244</f>
        <v>0</v>
      </c>
      <c r="H254" s="47">
        <f t="shared" si="24"/>
        <v>45714</v>
      </c>
      <c r="I254" s="48">
        <f>'PAYMENT by SAP'!G244</f>
        <v>45714</v>
      </c>
      <c r="J254" s="48" t="str">
        <f t="shared" si="25"/>
        <v>Feb</v>
      </c>
      <c r="K254" s="48" t="str">
        <f t="shared" si="26"/>
        <v>2025</v>
      </c>
      <c r="L254" s="48">
        <f>'PAYMENT by SAP'!H244</f>
        <v>45670</v>
      </c>
      <c r="M254" s="49">
        <f t="shared" si="27"/>
        <v>44</v>
      </c>
      <c r="N254" s="50" t="str">
        <f t="shared" si="28"/>
        <v>30-60</v>
      </c>
      <c r="O254" s="50" t="str">
        <f t="shared" si="29"/>
        <v>Low Risk</v>
      </c>
      <c r="P254" s="15" t="str">
        <f>'PAYMENT by SAP'!J244</f>
        <v>IDR</v>
      </c>
      <c r="Q254" s="15" t="str">
        <f>'PAYMENT by SAP'!K244</f>
        <v>1400008878</v>
      </c>
      <c r="R254" s="51">
        <f>'PAYMENT by SAP'!L244</f>
        <v>56628</v>
      </c>
      <c r="S254" s="51" t="str">
        <f>'PAYMENT by SAP'!M244</f>
        <v>Kurang bayar Biaya Pemusnahan Limbah SBE ex PT AJT</v>
      </c>
      <c r="T254" s="65">
        <f>'PAYMENT by SAP'!N244</f>
        <v>45670</v>
      </c>
      <c r="U254" s="66" t="str">
        <f>'PAYMENT by SAP'!O244</f>
        <v>1800000848</v>
      </c>
      <c r="V254" t="s">
        <v>4950</v>
      </c>
    </row>
    <row r="255" spans="2:22">
      <c r="B255" s="15">
        <f>'PAYMENT by SAP'!B245</f>
        <v>100733</v>
      </c>
      <c r="C255" s="15" t="str">
        <f>'PAYMENT by SAP'!C245</f>
        <v>PT. JAYA SAKTI LINGKUNGAN HIDUP</v>
      </c>
      <c r="D255" s="15" t="str">
        <v>External</v>
      </c>
      <c r="E255" s="15" t="str">
        <f>'PAYMENT by SAP'!D245</f>
        <v>0100037841</v>
      </c>
      <c r="F255" s="15">
        <f>'PAYMENT by SAP'!E245</f>
        <v>0</v>
      </c>
      <c r="G255" s="15">
        <f>'PAYMENT by SAP'!F245</f>
        <v>0</v>
      </c>
      <c r="H255" s="47">
        <f t="shared" si="24"/>
        <v>45714</v>
      </c>
      <c r="I255" s="48">
        <f>'PAYMENT by SAP'!G245</f>
        <v>45714</v>
      </c>
      <c r="J255" s="48" t="str">
        <f t="shared" si="25"/>
        <v>Feb</v>
      </c>
      <c r="K255" s="48" t="str">
        <f t="shared" si="26"/>
        <v>2025</v>
      </c>
      <c r="L255" s="48">
        <f>'PAYMENT by SAP'!H245</f>
        <v>45688</v>
      </c>
      <c r="M255" s="49">
        <f t="shared" si="27"/>
        <v>26</v>
      </c>
      <c r="N255" s="50" t="str">
        <f t="shared" si="28"/>
        <v>0-30</v>
      </c>
      <c r="O255" s="50" t="str">
        <f t="shared" si="29"/>
        <v>No Risk</v>
      </c>
      <c r="P255" s="15" t="str">
        <f>'PAYMENT by SAP'!J245</f>
        <v>IDR</v>
      </c>
      <c r="Q255" s="15" t="str">
        <f>'PAYMENT by SAP'!K245</f>
        <v>1400013430</v>
      </c>
      <c r="R255" s="51">
        <f>'PAYMENT by SAP'!L245</f>
        <v>184100</v>
      </c>
      <c r="S255" s="51" t="str">
        <f>'PAYMENT by SAP'!M245</f>
        <v>Kurang Bayar PPh Biaya Pemusnahan Limbah Carbo</v>
      </c>
      <c r="T255" s="65">
        <f>'PAYMENT by SAP'!N245</f>
        <v>45688</v>
      </c>
      <c r="U255" s="66" t="str">
        <f>'PAYMENT by SAP'!O245</f>
        <v>1800000815</v>
      </c>
      <c r="V255" s="18" t="s">
        <v>4962</v>
      </c>
    </row>
    <row r="256" spans="2:22">
      <c r="B256" s="15">
        <f>'PAYMENT by SAP'!B246</f>
        <v>100733</v>
      </c>
      <c r="C256" s="15" t="str">
        <f>'PAYMENT by SAP'!C246</f>
        <v>PT. JAYA SAKTI LINGKUNGAN HIDUP</v>
      </c>
      <c r="D256" s="15" t="str">
        <v>External</v>
      </c>
      <c r="E256" s="15" t="str">
        <f>'PAYMENT by SAP'!D246</f>
        <v>0100037842</v>
      </c>
      <c r="F256" s="15">
        <f>'PAYMENT by SAP'!E246</f>
        <v>0</v>
      </c>
      <c r="G256" s="15">
        <f>'PAYMENT by SAP'!F246</f>
        <v>0</v>
      </c>
      <c r="H256" s="47">
        <f t="shared" si="24"/>
        <v>45714</v>
      </c>
      <c r="I256" s="48">
        <f>'PAYMENT by SAP'!G246</f>
        <v>45714</v>
      </c>
      <c r="J256" s="48" t="str">
        <f t="shared" si="25"/>
        <v>Feb</v>
      </c>
      <c r="K256" s="48" t="str">
        <f t="shared" si="26"/>
        <v>2025</v>
      </c>
      <c r="L256" s="48">
        <f>'PAYMENT by SAP'!H246</f>
        <v>45688</v>
      </c>
      <c r="M256" s="49">
        <f t="shared" si="27"/>
        <v>26</v>
      </c>
      <c r="N256" s="50" t="str">
        <f t="shared" si="28"/>
        <v>0-30</v>
      </c>
      <c r="O256" s="50" t="str">
        <f t="shared" si="29"/>
        <v>No Risk</v>
      </c>
      <c r="P256" s="15" t="str">
        <f>'PAYMENT by SAP'!J246</f>
        <v>IDR</v>
      </c>
      <c r="Q256" s="15" t="str">
        <f>'PAYMENT by SAP'!K246</f>
        <v>1400013431</v>
      </c>
      <c r="R256" s="51">
        <f>'PAYMENT by SAP'!L246</f>
        <v>237800</v>
      </c>
      <c r="S256" s="51" t="str">
        <f>'PAYMENT by SAP'!M246</f>
        <v>Kurang Bayar PPh Biaya Pemusnahan Limbah Sludg</v>
      </c>
      <c r="T256" s="65">
        <f>'PAYMENT by SAP'!N246</f>
        <v>45688</v>
      </c>
      <c r="U256" s="66" t="str">
        <f>'PAYMENT by SAP'!O246</f>
        <v>1800000816</v>
      </c>
      <c r="V256" s="18" t="s">
        <v>4962</v>
      </c>
    </row>
    <row r="257" spans="2:22">
      <c r="B257" s="15">
        <f>'PAYMENT by SAP'!B247</f>
        <v>100733</v>
      </c>
      <c r="C257" s="15" t="str">
        <f>'PAYMENT by SAP'!C247</f>
        <v>PT. JAYA SAKTI LINGKUNGAN HIDUP</v>
      </c>
      <c r="D257" s="15" t="str">
        <v>External</v>
      </c>
      <c r="E257" s="15" t="str">
        <f>'PAYMENT by SAP'!D247</f>
        <v>0100037840</v>
      </c>
      <c r="F257" s="15">
        <f>'PAYMENT by SAP'!E247</f>
        <v>0</v>
      </c>
      <c r="G257" s="15">
        <f>'PAYMENT by SAP'!F247</f>
        <v>0</v>
      </c>
      <c r="H257" s="47">
        <f t="shared" si="24"/>
        <v>45714</v>
      </c>
      <c r="I257" s="48">
        <f>'PAYMENT by SAP'!G247</f>
        <v>45714</v>
      </c>
      <c r="J257" s="48" t="str">
        <f t="shared" si="25"/>
        <v>Feb</v>
      </c>
      <c r="K257" s="48" t="str">
        <f t="shared" si="26"/>
        <v>2025</v>
      </c>
      <c r="L257" s="48">
        <f>'PAYMENT by SAP'!H247</f>
        <v>45688</v>
      </c>
      <c r="M257" s="49">
        <f t="shared" si="27"/>
        <v>26</v>
      </c>
      <c r="N257" s="50" t="str">
        <f t="shared" si="28"/>
        <v>0-30</v>
      </c>
      <c r="O257" s="50" t="str">
        <f t="shared" si="29"/>
        <v>No Risk</v>
      </c>
      <c r="P257" s="15" t="str">
        <f>'PAYMENT by SAP'!J247</f>
        <v>IDR</v>
      </c>
      <c r="Q257" s="15" t="str">
        <f>'PAYMENT by SAP'!K247</f>
        <v>1400013429</v>
      </c>
      <c r="R257" s="51">
        <f>'PAYMENT by SAP'!L247</f>
        <v>463144</v>
      </c>
      <c r="S257" s="51" t="str">
        <f>'PAYMENT by SAP'!M247</f>
        <v>Kurang Bayar PPh Biaya Pemusnahan Limbah FABA</v>
      </c>
      <c r="T257" s="65">
        <f>'PAYMENT by SAP'!N247</f>
        <v>45688</v>
      </c>
      <c r="U257" s="66" t="str">
        <f>'PAYMENT by SAP'!O247</f>
        <v>1800000814</v>
      </c>
      <c r="V257" s="18" t="s">
        <v>4962</v>
      </c>
    </row>
    <row r="258" spans="2:22">
      <c r="B258" s="15">
        <f>'PAYMENT by SAP'!B248</f>
        <v>101118</v>
      </c>
      <c r="C258" s="15" t="str">
        <f>'PAYMENT by SAP'!C248</f>
        <v>PT SINAR PELITA DUNIA</v>
      </c>
      <c r="D258" s="15" t="str">
        <v>External</v>
      </c>
      <c r="E258" s="15" t="str">
        <f>'PAYMENT by SAP'!D248</f>
        <v>0100037844</v>
      </c>
      <c r="F258" s="15">
        <f>'PAYMENT by SAP'!E248</f>
        <v>0</v>
      </c>
      <c r="G258" s="15">
        <f>'PAYMENT by SAP'!F248</f>
        <v>0</v>
      </c>
      <c r="H258" s="47">
        <f t="shared" si="24"/>
        <v>45714</v>
      </c>
      <c r="I258" s="48">
        <f>'PAYMENT by SAP'!G248</f>
        <v>45714</v>
      </c>
      <c r="J258" s="48" t="str">
        <f t="shared" si="25"/>
        <v>Feb</v>
      </c>
      <c r="K258" s="48" t="str">
        <f t="shared" si="26"/>
        <v>2025</v>
      </c>
      <c r="L258" s="48">
        <f>'PAYMENT by SAP'!H248</f>
        <v>45691</v>
      </c>
      <c r="M258" s="49">
        <f t="shared" si="27"/>
        <v>23</v>
      </c>
      <c r="N258" s="50" t="str">
        <f t="shared" si="28"/>
        <v>0-30</v>
      </c>
      <c r="O258" s="50" t="str">
        <f t="shared" si="29"/>
        <v>No Risk</v>
      </c>
      <c r="P258" s="15" t="str">
        <f>'PAYMENT by SAP'!J248</f>
        <v>IDR</v>
      </c>
      <c r="Q258" s="15" t="str">
        <f>'PAYMENT by SAP'!K248</f>
        <v>1400015331</v>
      </c>
      <c r="R258" s="51">
        <f>'PAYMENT by SAP'!L248</f>
        <v>782748</v>
      </c>
      <c r="S258" s="51" t="str">
        <f>'PAYMENT by SAP'!M248</f>
        <v>Kurang Bayar PPh Biaya Pemusnahan Limbah Botto</v>
      </c>
      <c r="T258" s="65">
        <f>'PAYMENT by SAP'!N248</f>
        <v>45691</v>
      </c>
      <c r="U258" s="66" t="str">
        <f>'PAYMENT by SAP'!O248</f>
        <v>1800000826</v>
      </c>
      <c r="V258" s="18" t="s">
        <v>4962</v>
      </c>
    </row>
    <row r="259" spans="2:22">
      <c r="B259" s="15">
        <f>'PAYMENT by SAP'!B249</f>
        <v>100011</v>
      </c>
      <c r="C259" s="15" t="str">
        <f>'PAYMENT by SAP'!C249</f>
        <v>UNITED TRACTORS SEMEN GRESIK</v>
      </c>
      <c r="D259" s="15" t="str">
        <v>Group</v>
      </c>
      <c r="E259" s="15" t="str">
        <f>'PAYMENT by SAP'!D249</f>
        <v>0100001950</v>
      </c>
      <c r="F259" s="15">
        <f>'PAYMENT by SAP'!E249</f>
        <v>0</v>
      </c>
      <c r="G259" s="15">
        <f>'PAYMENT by SAP'!F249</f>
        <v>0</v>
      </c>
      <c r="H259" s="47">
        <f t="shared" si="24"/>
        <v>45714</v>
      </c>
      <c r="I259" s="48">
        <f>'PAYMENT by SAP'!G249</f>
        <v>45714</v>
      </c>
      <c r="J259" s="48" t="str">
        <f t="shared" si="25"/>
        <v>Feb</v>
      </c>
      <c r="K259" s="48" t="str">
        <f t="shared" si="26"/>
        <v>2025</v>
      </c>
      <c r="L259" s="48">
        <f>'PAYMENT by SAP'!H249</f>
        <v>45687</v>
      </c>
      <c r="M259" s="49">
        <f t="shared" si="27"/>
        <v>27</v>
      </c>
      <c r="N259" s="50" t="str">
        <f t="shared" si="28"/>
        <v>0-30</v>
      </c>
      <c r="O259" s="50" t="str">
        <f t="shared" si="29"/>
        <v>No Risk</v>
      </c>
      <c r="P259" s="15" t="str">
        <f>'PAYMENT by SAP'!J249</f>
        <v>IDR</v>
      </c>
      <c r="Q259" s="15" t="str">
        <f>'PAYMENT by SAP'!K249</f>
        <v>1400000063</v>
      </c>
      <c r="R259" s="51">
        <f>'PAYMENT by SAP'!L249</f>
        <v>1566863</v>
      </c>
      <c r="S259" s="51" t="str">
        <f>'PAYMENT by SAP'!M249</f>
        <v>Kurang Bayar PPh Man. Fee UTSG - Tantiem TB202</v>
      </c>
      <c r="T259" s="65">
        <f>'PAYMENT by SAP'!N249</f>
        <v>45687</v>
      </c>
      <c r="U259" s="66" t="str">
        <f>'PAYMENT by SAP'!O249</f>
        <v>1800000701</v>
      </c>
      <c r="V259" s="18" t="s">
        <v>4962</v>
      </c>
    </row>
    <row r="260" spans="2:22">
      <c r="B260" s="15">
        <f>'PAYMENT by SAP'!B250</f>
        <v>101539</v>
      </c>
      <c r="C260" s="15" t="str">
        <f>'PAYMENT by SAP'!C250</f>
        <v>PT WAHYU SEJATI TUJUH</v>
      </c>
      <c r="D260" s="15" t="str">
        <v>External</v>
      </c>
      <c r="E260" s="15" t="str">
        <f>'PAYMENT by SAP'!D250</f>
        <v>1400023482</v>
      </c>
      <c r="F260" s="15" t="str">
        <f>'PAYMENT by SAP'!E250</f>
        <v>11123101</v>
      </c>
      <c r="G260" s="15" t="str">
        <f>'PAYMENT by SAP'!F250</f>
        <v>PT WAHYU SEJATI TUJUH</v>
      </c>
      <c r="H260" s="47">
        <f t="shared" si="24"/>
        <v>45715</v>
      </c>
      <c r="I260" s="48">
        <f>'PAYMENT by SAP'!G250</f>
        <v>45715</v>
      </c>
      <c r="J260" s="48" t="str">
        <f t="shared" si="25"/>
        <v>Feb</v>
      </c>
      <c r="K260" s="48" t="str">
        <f t="shared" si="26"/>
        <v>2025</v>
      </c>
      <c r="L260" s="48">
        <f>'PAYMENT by SAP'!H250</f>
        <v>45423</v>
      </c>
      <c r="M260" s="49">
        <f t="shared" si="27"/>
        <v>292</v>
      </c>
      <c r="N260" s="50" t="str">
        <f t="shared" si="28"/>
        <v>120-365</v>
      </c>
      <c r="O260" s="50" t="str">
        <f t="shared" si="29"/>
        <v>High Risk</v>
      </c>
      <c r="P260" s="15" t="str">
        <f>'PAYMENT by SAP'!J250</f>
        <v>IDR</v>
      </c>
      <c r="Q260" s="15" t="str">
        <f>'PAYMENT by SAP'!K250</f>
        <v>1400077266</v>
      </c>
      <c r="R260" s="51">
        <f>'PAYMENT by SAP'!L250</f>
        <v>2000</v>
      </c>
      <c r="S260" s="51" t="str">
        <f>'PAYMENT by SAP'!M250</f>
        <v>RESIDUAL INV 1800000537</v>
      </c>
      <c r="T260" s="65">
        <f>'PAYMENT by SAP'!N250</f>
        <v>45423</v>
      </c>
      <c r="U260" s="66" t="str">
        <f>'PAYMENT by SAP'!O250</f>
        <v>1800000537</v>
      </c>
      <c r="V260" s="18" t="s">
        <v>4950</v>
      </c>
    </row>
    <row r="261" spans="2:22">
      <c r="B261" s="15">
        <f>'PAYMENT by SAP'!B251</f>
        <v>100001</v>
      </c>
      <c r="C261" s="15" t="str">
        <f>'PAYMENT by SAP'!C251</f>
        <v>KOPERASI KONSUMEN WARGA SEMEN GRESIK</v>
      </c>
      <c r="D261" s="15" t="str">
        <v>Group</v>
      </c>
      <c r="E261" s="15" t="str">
        <f>'PAYMENT by SAP'!D251</f>
        <v>1400023483</v>
      </c>
      <c r="F261" s="15" t="str">
        <f>'PAYMENT by SAP'!E251</f>
        <v>11125421</v>
      </c>
      <c r="G261" s="15" t="str">
        <f>'PAYMENT by SAP'!F251</f>
        <v>PAID BY CMS BANK SYARIAH INDONESIA KC SURABAYA BAS</v>
      </c>
      <c r="H261" s="47">
        <f t="shared" si="24"/>
        <v>45715</v>
      </c>
      <c r="I261" s="48">
        <f>'PAYMENT by SAP'!G251</f>
        <v>45715</v>
      </c>
      <c r="J261" s="48" t="str">
        <f t="shared" si="25"/>
        <v>Feb</v>
      </c>
      <c r="K261" s="48" t="str">
        <f t="shared" si="26"/>
        <v>2025</v>
      </c>
      <c r="L261" s="48">
        <f>'PAYMENT by SAP'!H251</f>
        <v>45718</v>
      </c>
      <c r="M261" s="49">
        <f t="shared" si="27"/>
        <v>-3</v>
      </c>
      <c r="N261" s="50" t="str">
        <f t="shared" si="28"/>
        <v>Current</v>
      </c>
      <c r="O261" s="50" t="str">
        <f t="shared" si="29"/>
        <v>No Risk</v>
      </c>
      <c r="P261" s="15" t="str">
        <f>'PAYMENT by SAP'!J251</f>
        <v>IDR</v>
      </c>
      <c r="Q261" s="15" t="str">
        <f>'PAYMENT by SAP'!K251</f>
        <v>1800000003</v>
      </c>
      <c r="R261" s="51">
        <f>'PAYMENT by SAP'!L251</f>
        <v>378702</v>
      </c>
      <c r="S261" s="51" t="str">
        <f>'PAYMENT by SAP'!M251</f>
        <v>TAGIHAN LISTRIK KOPERASI KONSUMEN KWSG - DES 24</v>
      </c>
      <c r="T261" s="65">
        <f>'PAYMENT by SAP'!N251</f>
        <v>45688</v>
      </c>
      <c r="U261" s="66" t="str">
        <f>'PAYMENT by SAP'!O251</f>
        <v>1800000003</v>
      </c>
      <c r="V261" s="18" t="s">
        <v>4951</v>
      </c>
    </row>
    <row r="262" spans="2:22">
      <c r="B262" s="15">
        <f>'PAYMENT by SAP'!B252</f>
        <v>100003</v>
      </c>
      <c r="C262" s="15" t="str">
        <f>'PAYMENT by SAP'!C252</f>
        <v>DANA PENSIUN SEMEN GRESIK</v>
      </c>
      <c r="D262" s="15" t="str">
        <v>Group</v>
      </c>
      <c r="E262" s="15" t="str">
        <f>'PAYMENT by SAP'!D252</f>
        <v>1400000111</v>
      </c>
      <c r="F262" s="15" t="str">
        <f>'PAYMENT by SAP'!E252</f>
        <v>11121161</v>
      </c>
      <c r="G262" s="15" t="str">
        <f>'PAYMENT by SAP'!F252</f>
        <v>PAID BY CMS BANK MANDIRI KC GRESIK RN 2100001463</v>
      </c>
      <c r="H262" s="47">
        <f t="shared" si="24"/>
        <v>45715</v>
      </c>
      <c r="I262" s="48">
        <f>'PAYMENT by SAP'!G252</f>
        <v>45715</v>
      </c>
      <c r="J262" s="48" t="str">
        <f t="shared" si="25"/>
        <v>Feb</v>
      </c>
      <c r="K262" s="48" t="str">
        <f t="shared" si="26"/>
        <v>2025</v>
      </c>
      <c r="L262" s="48">
        <f>'PAYMENT by SAP'!H252</f>
        <v>45718</v>
      </c>
      <c r="M262" s="49">
        <f t="shared" si="27"/>
        <v>-3</v>
      </c>
      <c r="N262" s="50" t="str">
        <f t="shared" si="28"/>
        <v>Current</v>
      </c>
      <c r="O262" s="50" t="str">
        <f t="shared" si="29"/>
        <v>No Risk</v>
      </c>
      <c r="P262" s="15" t="str">
        <f>'PAYMENT by SAP'!J252</f>
        <v>IDR</v>
      </c>
      <c r="Q262" s="15" t="str">
        <f>'PAYMENT by SAP'!K252</f>
        <v>1800000043</v>
      </c>
      <c r="R262" s="51">
        <f>'PAYMENT by SAP'!L252</f>
        <v>502900</v>
      </c>
      <c r="S262" s="51" t="str">
        <f>'PAYMENT by SAP'!M252</f>
        <v>Penagihan Air Bersih Januari 25</v>
      </c>
      <c r="T262" s="65">
        <f>'PAYMENT by SAP'!N252</f>
        <v>45688</v>
      </c>
      <c r="U262" s="66" t="str">
        <f>'PAYMENT by SAP'!O252</f>
        <v>1800000043</v>
      </c>
      <c r="V262" s="18" t="s">
        <v>4956</v>
      </c>
    </row>
    <row r="263" spans="2:22">
      <c r="B263" s="15">
        <f>'PAYMENT by SAP'!B253</f>
        <v>101539</v>
      </c>
      <c r="C263" s="15" t="str">
        <f>'PAYMENT by SAP'!C253</f>
        <v>PT WAHYU SEJATI TUJUH</v>
      </c>
      <c r="D263" s="15" t="str">
        <v>External</v>
      </c>
      <c r="E263" s="15" t="str">
        <f>'PAYMENT by SAP'!D253</f>
        <v>1400023482</v>
      </c>
      <c r="F263" s="15" t="str">
        <f>'PAYMENT by SAP'!E253</f>
        <v>11123101</v>
      </c>
      <c r="G263" s="15" t="str">
        <f>'PAYMENT by SAP'!F253</f>
        <v>PT WAHYU SEJATI TUJUH</v>
      </c>
      <c r="H263" s="47">
        <f t="shared" si="24"/>
        <v>45715</v>
      </c>
      <c r="I263" s="48">
        <f>'PAYMENT by SAP'!G253</f>
        <v>45715</v>
      </c>
      <c r="J263" s="48" t="str">
        <f t="shared" si="25"/>
        <v>Feb</v>
      </c>
      <c r="K263" s="48" t="str">
        <f t="shared" si="26"/>
        <v>2025</v>
      </c>
      <c r="L263" s="48">
        <f>'PAYMENT by SAP'!H253</f>
        <v>45534</v>
      </c>
      <c r="M263" s="49">
        <f t="shared" si="27"/>
        <v>181</v>
      </c>
      <c r="N263" s="50" t="str">
        <f t="shared" si="28"/>
        <v>120-365</v>
      </c>
      <c r="O263" s="50" t="str">
        <f t="shared" si="29"/>
        <v>High Risk</v>
      </c>
      <c r="P263" s="15" t="str">
        <f>'PAYMENT by SAP'!J253</f>
        <v>IDR</v>
      </c>
      <c r="Q263" s="15" t="str">
        <f>'PAYMENT by SAP'!K253</f>
        <v>1800000502</v>
      </c>
      <c r="R263" s="51">
        <f>'PAYMENT by SAP'!L253</f>
        <v>1243363</v>
      </c>
      <c r="S263" s="51" t="str">
        <f>'PAYMENT by SAP'!M253</f>
        <v>Biaya Pemusnahan Limbah Fly Ash ex PT WST</v>
      </c>
      <c r="T263" s="65">
        <f>'PAYMENT by SAP'!N253</f>
        <v>45504</v>
      </c>
      <c r="U263" s="66" t="str">
        <f>'PAYMENT by SAP'!O253</f>
        <v>1800000502</v>
      </c>
      <c r="V263" t="s">
        <v>4950</v>
      </c>
    </row>
    <row r="264" spans="2:22">
      <c r="B264" s="15">
        <f>'PAYMENT by SAP'!B254</f>
        <v>100001</v>
      </c>
      <c r="C264" s="15" t="str">
        <f>'PAYMENT by SAP'!C254</f>
        <v>KOPERASI KONSUMEN WARGA SEMEN GRESIK</v>
      </c>
      <c r="D264" s="15" t="str">
        <v>Group</v>
      </c>
      <c r="E264" s="15" t="str">
        <f>'PAYMENT by SAP'!D254</f>
        <v>1400000109</v>
      </c>
      <c r="F264" s="15" t="str">
        <f>'PAYMENT by SAP'!E254</f>
        <v>11125421</v>
      </c>
      <c r="G264" s="15" t="str">
        <f>'PAYMENT by SAP'!F254</f>
        <v>PAID BY CMS BANK SYARIAH INDONESIA KC SURABAYA BAS</v>
      </c>
      <c r="H264" s="47">
        <f t="shared" si="24"/>
        <v>45715</v>
      </c>
      <c r="I264" s="48">
        <f>'PAYMENT by SAP'!G254</f>
        <v>45715</v>
      </c>
      <c r="J264" s="48" t="str">
        <f t="shared" si="25"/>
        <v>Feb</v>
      </c>
      <c r="K264" s="48" t="str">
        <f t="shared" si="26"/>
        <v>2025</v>
      </c>
      <c r="L264" s="48">
        <f>'PAYMENT by SAP'!H254</f>
        <v>45718</v>
      </c>
      <c r="M264" s="49">
        <f t="shared" si="27"/>
        <v>-3</v>
      </c>
      <c r="N264" s="50" t="str">
        <f t="shared" si="28"/>
        <v>Current</v>
      </c>
      <c r="O264" s="50" t="str">
        <f t="shared" si="29"/>
        <v>No Risk</v>
      </c>
      <c r="P264" s="15" t="str">
        <f>'PAYMENT by SAP'!J254</f>
        <v>IDR</v>
      </c>
      <c r="Q264" s="15" t="str">
        <f>'PAYMENT by SAP'!K254</f>
        <v>1800000040</v>
      </c>
      <c r="R264" s="51">
        <f>'PAYMENT by SAP'!L254</f>
        <v>3938670</v>
      </c>
      <c r="S264" s="51" t="str">
        <f>'PAYMENT by SAP'!M254</f>
        <v>Penagihan Air Bersih Januari 25</v>
      </c>
      <c r="T264" s="65">
        <f>'PAYMENT by SAP'!N254</f>
        <v>45688</v>
      </c>
      <c r="U264" s="66" t="str">
        <f>'PAYMENT by SAP'!O254</f>
        <v>1800000040</v>
      </c>
      <c r="V264" s="18" t="s">
        <v>4956</v>
      </c>
    </row>
    <row r="265" spans="2:22">
      <c r="B265" s="15">
        <f>'PAYMENT by SAP'!B255</f>
        <v>100018</v>
      </c>
      <c r="C265" s="15" t="str">
        <f>'PAYMENT by SAP'!C255</f>
        <v>PT SEMEN BATURAJA</v>
      </c>
      <c r="D265" s="15" t="str">
        <v>Group</v>
      </c>
      <c r="E265" s="15" t="str">
        <f>'PAYMENT by SAP'!D255</f>
        <v>1400000110</v>
      </c>
      <c r="F265" s="15" t="str">
        <f>'PAYMENT by SAP'!E255</f>
        <v>11125421</v>
      </c>
      <c r="G265" s="15" t="str">
        <f>'PAYMENT by SAP'!F255</f>
        <v>PAID BY CMS BANK SYARIAH INDONESIA KC SURABAYA BAS</v>
      </c>
      <c r="H265" s="47">
        <f t="shared" si="24"/>
        <v>45715</v>
      </c>
      <c r="I265" s="48">
        <f>'PAYMENT by SAP'!G255</f>
        <v>45715</v>
      </c>
      <c r="J265" s="48" t="str">
        <f t="shared" si="25"/>
        <v>Feb</v>
      </c>
      <c r="K265" s="48" t="str">
        <f t="shared" si="26"/>
        <v>2025</v>
      </c>
      <c r="L265" s="48">
        <f>'PAYMENT by SAP'!H255</f>
        <v>45718</v>
      </c>
      <c r="M265" s="49">
        <f t="shared" si="27"/>
        <v>-3</v>
      </c>
      <c r="N265" s="50" t="str">
        <f t="shared" si="28"/>
        <v>Current</v>
      </c>
      <c r="O265" s="50" t="str">
        <f t="shared" si="29"/>
        <v>No Risk</v>
      </c>
      <c r="P265" s="15" t="str">
        <f>'PAYMENT by SAP'!J255</f>
        <v>IDR</v>
      </c>
      <c r="Q265" s="15" t="str">
        <f>'PAYMENT by SAP'!K255</f>
        <v>1800000010</v>
      </c>
      <c r="R265" s="51">
        <f>'PAYMENT by SAP'!L255</f>
        <v>11216983</v>
      </c>
      <c r="S265" s="51" t="str">
        <f>'PAYMENT by SAP'!M255</f>
        <v>Pot. Gaji Kary. Penugasan SI - SMBR 12.2024</v>
      </c>
      <c r="T265" s="65">
        <f>'PAYMENT by SAP'!N255</f>
        <v>45688</v>
      </c>
      <c r="U265" s="66" t="str">
        <f>'PAYMENT by SAP'!O255</f>
        <v>1800000010</v>
      </c>
      <c r="V265" s="18" t="s">
        <v>4953</v>
      </c>
    </row>
    <row r="266" spans="2:22">
      <c r="B266" s="15">
        <f>'PAYMENT by SAP'!B256</f>
        <v>100733</v>
      </c>
      <c r="C266" s="15" t="str">
        <f>'PAYMENT by SAP'!C256</f>
        <v>PT. JAYA SAKTI LINGKUNGAN HIDUP</v>
      </c>
      <c r="D266" s="15" t="str">
        <v>External</v>
      </c>
      <c r="E266" s="15" t="str">
        <f>'PAYMENT by SAP'!D256</f>
        <v>1400023484</v>
      </c>
      <c r="F266" s="15" t="str">
        <f>'PAYMENT by SAP'!E256</f>
        <v>11125421</v>
      </c>
      <c r="G266" s="15" t="str">
        <f>'PAYMENT by SAP'!F256</f>
        <v>PAID BY CMS BANK SYARIAH INDONESIA KC SURABAYA BAS</v>
      </c>
      <c r="H266" s="47">
        <f t="shared" si="24"/>
        <v>45715</v>
      </c>
      <c r="I266" s="48">
        <f>'PAYMENT by SAP'!G256</f>
        <v>45715</v>
      </c>
      <c r="J266" s="48" t="str">
        <f t="shared" si="25"/>
        <v>Feb</v>
      </c>
      <c r="K266" s="48" t="str">
        <f t="shared" si="26"/>
        <v>2025</v>
      </c>
      <c r="L266" s="48">
        <f>'PAYMENT by SAP'!H256</f>
        <v>45718</v>
      </c>
      <c r="M266" s="49">
        <f t="shared" si="27"/>
        <v>-3</v>
      </c>
      <c r="N266" s="50" t="str">
        <f t="shared" si="28"/>
        <v>Current</v>
      </c>
      <c r="O266" s="50" t="str">
        <f t="shared" si="29"/>
        <v>No Risk</v>
      </c>
      <c r="P266" s="15" t="str">
        <f>'PAYMENT by SAP'!J256</f>
        <v>IDR</v>
      </c>
      <c r="Q266" s="15" t="str">
        <f>'PAYMENT by SAP'!K256</f>
        <v>1800000030</v>
      </c>
      <c r="R266" s="51">
        <f>'PAYMENT by SAP'!L256</f>
        <v>20143200</v>
      </c>
      <c r="S266" s="51" t="str">
        <f>'PAYMENT by SAP'!M256</f>
        <v>Biaya Pemusnahan Limbah Sludge IPAL ex PT JSLH</v>
      </c>
      <c r="T266" s="65">
        <f>'PAYMENT by SAP'!N256</f>
        <v>45688</v>
      </c>
      <c r="U266" s="66" t="str">
        <f>'PAYMENT by SAP'!O256</f>
        <v>1800000030</v>
      </c>
      <c r="V266" t="s">
        <v>4950</v>
      </c>
    </row>
    <row r="267" spans="2:22">
      <c r="B267" s="15">
        <f>'PAYMENT by SAP'!B257</f>
        <v>101539</v>
      </c>
      <c r="C267" s="15" t="str">
        <f>'PAYMENT by SAP'!C257</f>
        <v>PT WAHYU SEJATI TUJUH</v>
      </c>
      <c r="D267" s="15" t="str">
        <v>External</v>
      </c>
      <c r="E267" s="15" t="str">
        <f>'PAYMENT by SAP'!D257</f>
        <v>1400023482</v>
      </c>
      <c r="F267" s="15" t="str">
        <f>'PAYMENT by SAP'!E257</f>
        <v>11123101</v>
      </c>
      <c r="G267" s="15" t="str">
        <f>'PAYMENT by SAP'!F257</f>
        <v>PT WAHYU SEJATI TUJUH</v>
      </c>
      <c r="H267" s="47">
        <f t="shared" si="24"/>
        <v>45715</v>
      </c>
      <c r="I267" s="48">
        <f>'PAYMENT by SAP'!G257</f>
        <v>45715</v>
      </c>
      <c r="J267" s="48" t="str">
        <f t="shared" si="25"/>
        <v>Feb</v>
      </c>
      <c r="K267" s="48" t="str">
        <f t="shared" si="26"/>
        <v>2025</v>
      </c>
      <c r="L267" s="48">
        <f>'PAYMENT by SAP'!H257</f>
        <v>45534</v>
      </c>
      <c r="M267" s="49">
        <f t="shared" si="27"/>
        <v>181</v>
      </c>
      <c r="N267" s="50" t="str">
        <f t="shared" si="28"/>
        <v>120-365</v>
      </c>
      <c r="O267" s="50" t="str">
        <f t="shared" si="29"/>
        <v>High Risk</v>
      </c>
      <c r="P267" s="15" t="str">
        <f>'PAYMENT by SAP'!J257</f>
        <v>IDR</v>
      </c>
      <c r="Q267" s="15" t="str">
        <f>'PAYMENT by SAP'!K257</f>
        <v>1800000501</v>
      </c>
      <c r="R267" s="51">
        <f>'PAYMENT by SAP'!L257</f>
        <v>23090778</v>
      </c>
      <c r="S267" s="51" t="str">
        <f>'PAYMENT by SAP'!M257</f>
        <v>Biaya Pemusnahan Limbah Dust Aluminium ex PT WST</v>
      </c>
      <c r="T267" s="65">
        <f>'PAYMENT by SAP'!N257</f>
        <v>45504</v>
      </c>
      <c r="U267" s="66" t="str">
        <f>'PAYMENT by SAP'!O257</f>
        <v>1800000501</v>
      </c>
      <c r="V267" t="s">
        <v>4950</v>
      </c>
    </row>
    <row r="268" spans="2:22">
      <c r="B268" s="15">
        <f>'PAYMENT by SAP'!B258</f>
        <v>100733</v>
      </c>
      <c r="C268" s="15" t="str">
        <f>'PAYMENT by SAP'!C258</f>
        <v>PT. JAYA SAKTI LINGKUNGAN HIDUP</v>
      </c>
      <c r="D268" s="15" t="str">
        <v>External</v>
      </c>
      <c r="E268" s="15" t="str">
        <f>'PAYMENT by SAP'!D258</f>
        <v>1400023489</v>
      </c>
      <c r="F268" s="15" t="str">
        <f>'PAYMENT by SAP'!E258</f>
        <v>11125421</v>
      </c>
      <c r="G268" s="15" t="str">
        <f>'PAYMENT by SAP'!F258</f>
        <v>PAID BY CMS BANK SYARIAH INDONESIA KC SURABAYA BAS</v>
      </c>
      <c r="H268" s="47">
        <f t="shared" si="24"/>
        <v>45715</v>
      </c>
      <c r="I268" s="48">
        <f>'PAYMENT by SAP'!G258</f>
        <v>45715</v>
      </c>
      <c r="J268" s="48" t="str">
        <f t="shared" si="25"/>
        <v>Feb</v>
      </c>
      <c r="K268" s="48" t="str">
        <f t="shared" si="26"/>
        <v>2025</v>
      </c>
      <c r="L268" s="48">
        <f>'PAYMENT by SAP'!H258</f>
        <v>45718</v>
      </c>
      <c r="M268" s="49">
        <f t="shared" si="27"/>
        <v>-3</v>
      </c>
      <c r="N268" s="50" t="str">
        <f t="shared" si="28"/>
        <v>Current</v>
      </c>
      <c r="O268" s="50" t="str">
        <f t="shared" si="29"/>
        <v>No Risk</v>
      </c>
      <c r="P268" s="15" t="str">
        <f>'PAYMENT by SAP'!J258</f>
        <v>IDR</v>
      </c>
      <c r="Q268" s="15" t="str">
        <f>'PAYMENT by SAP'!K258</f>
        <v>1800000028</v>
      </c>
      <c r="R268" s="51">
        <f>'PAYMENT by SAP'!L258</f>
        <v>29280779</v>
      </c>
      <c r="S268" s="51" t="str">
        <f>'PAYMENT by SAP'!M258</f>
        <v>Biaya Pemusnahan Limbah FABA ex PT JSLH</v>
      </c>
      <c r="T268" s="65">
        <f>'PAYMENT by SAP'!N258</f>
        <v>45688</v>
      </c>
      <c r="U268" s="66" t="str">
        <f>'PAYMENT by SAP'!O258</f>
        <v>1800000028</v>
      </c>
      <c r="V268" t="s">
        <v>4950</v>
      </c>
    </row>
    <row r="269" spans="2:22">
      <c r="B269" s="15">
        <f>'PAYMENT by SAP'!B259</f>
        <v>100733</v>
      </c>
      <c r="C269" s="15" t="str">
        <f>'PAYMENT by SAP'!C259</f>
        <v>PT. JAYA SAKTI LINGKUNGAN HIDUP</v>
      </c>
      <c r="D269" s="15" t="str">
        <v>External</v>
      </c>
      <c r="E269" s="15" t="str">
        <f>'PAYMENT by SAP'!D259</f>
        <v>1400023490</v>
      </c>
      <c r="F269" s="15" t="str">
        <f>'PAYMENT by SAP'!E259</f>
        <v>11125421</v>
      </c>
      <c r="G269" s="15" t="str">
        <f>'PAYMENT by SAP'!F259</f>
        <v>PAID BY CMS BANK SYARIAH INDONESIA KC SURABAYA BAS</v>
      </c>
      <c r="H269" s="47">
        <f t="shared" si="24"/>
        <v>45715</v>
      </c>
      <c r="I269" s="48">
        <f>'PAYMENT by SAP'!G259</f>
        <v>45715</v>
      </c>
      <c r="J269" s="48" t="str">
        <f t="shared" si="25"/>
        <v>Feb</v>
      </c>
      <c r="K269" s="48" t="str">
        <f t="shared" si="26"/>
        <v>2025</v>
      </c>
      <c r="L269" s="48">
        <f>'PAYMENT by SAP'!H259</f>
        <v>45718</v>
      </c>
      <c r="M269" s="49">
        <f t="shared" si="27"/>
        <v>-3</v>
      </c>
      <c r="N269" s="50" t="str">
        <f t="shared" si="28"/>
        <v>Current</v>
      </c>
      <c r="O269" s="50" t="str">
        <f t="shared" si="29"/>
        <v>No Risk</v>
      </c>
      <c r="P269" s="15" t="str">
        <f>'PAYMENT by SAP'!J259</f>
        <v>IDR</v>
      </c>
      <c r="Q269" s="15" t="str">
        <f>'PAYMENT by SAP'!K259</f>
        <v>1800000029</v>
      </c>
      <c r="R269" s="51">
        <f>'PAYMENT by SAP'!L259</f>
        <v>33522950</v>
      </c>
      <c r="S269" s="51" t="str">
        <f>'PAYMENT by SAP'!M259</f>
        <v>Biaya Pemusnahan Limbah Karbon Aktif ex PT JSLH</v>
      </c>
      <c r="T269" s="65">
        <f>'PAYMENT by SAP'!N259</f>
        <v>45688</v>
      </c>
      <c r="U269" s="66" t="str">
        <f>'PAYMENT by SAP'!O259</f>
        <v>1800000029</v>
      </c>
      <c r="V269" t="s">
        <v>4950</v>
      </c>
    </row>
    <row r="270" spans="2:22">
      <c r="B270" s="15">
        <f>'PAYMENT by SAP'!B260</f>
        <v>100733</v>
      </c>
      <c r="C270" s="15" t="str">
        <f>'PAYMENT by SAP'!C260</f>
        <v>PT. JAYA SAKTI LINGKUNGAN HIDUP</v>
      </c>
      <c r="D270" s="15" t="str">
        <v>External</v>
      </c>
      <c r="E270" s="15" t="str">
        <f>'PAYMENT by SAP'!D260</f>
        <v>1400023491</v>
      </c>
      <c r="F270" s="15" t="str">
        <f>'PAYMENT by SAP'!E260</f>
        <v>11125421</v>
      </c>
      <c r="G270" s="15" t="str">
        <f>'PAYMENT by SAP'!F260</f>
        <v>PAID BY CMS BANK SYARIAH INDONESIA KC SURABAYA BAS</v>
      </c>
      <c r="H270" s="47">
        <f t="shared" si="24"/>
        <v>45715</v>
      </c>
      <c r="I270" s="48">
        <f>'PAYMENT by SAP'!G260</f>
        <v>45715</v>
      </c>
      <c r="J270" s="48" t="str">
        <f t="shared" si="25"/>
        <v>Feb</v>
      </c>
      <c r="K270" s="48" t="str">
        <f t="shared" si="26"/>
        <v>2025</v>
      </c>
      <c r="L270" s="48">
        <f>'PAYMENT by SAP'!H260</f>
        <v>45718</v>
      </c>
      <c r="M270" s="49">
        <f t="shared" si="27"/>
        <v>-3</v>
      </c>
      <c r="N270" s="50" t="str">
        <f t="shared" si="28"/>
        <v>Current</v>
      </c>
      <c r="O270" s="50" t="str">
        <f t="shared" si="29"/>
        <v>No Risk</v>
      </c>
      <c r="P270" s="15" t="str">
        <f>'PAYMENT by SAP'!J260</f>
        <v>IDR</v>
      </c>
      <c r="Q270" s="15" t="str">
        <f>'PAYMENT by SAP'!K260</f>
        <v>1800000031</v>
      </c>
      <c r="R270" s="51">
        <f>'PAYMENT by SAP'!L260</f>
        <v>52477832</v>
      </c>
      <c r="S270" s="51" t="str">
        <f>'PAYMENT by SAP'!M260</f>
        <v>Biaya Pemusnahan Limbah SBE ex PT JSLH</v>
      </c>
      <c r="T270" s="65">
        <f>'PAYMENT by SAP'!N260</f>
        <v>45688</v>
      </c>
      <c r="U270" s="66" t="str">
        <f>'PAYMENT by SAP'!O260</f>
        <v>1800000031</v>
      </c>
      <c r="V270" t="s">
        <v>4950</v>
      </c>
    </row>
    <row r="271" spans="2:22">
      <c r="B271" s="15">
        <f>'PAYMENT by SAP'!B261</f>
        <v>100008</v>
      </c>
      <c r="C271" s="15" t="str">
        <f>'PAYMENT by SAP'!C261</f>
        <v>PT INDUSTRI KEMASAN SEMEN GRESIK</v>
      </c>
      <c r="D271" s="15" t="str">
        <v>Group</v>
      </c>
      <c r="E271" s="15" t="str">
        <f>'PAYMENT by SAP'!D261</f>
        <v>1400000119</v>
      </c>
      <c r="F271" s="15" t="str">
        <f>'PAYMENT by SAP'!E261</f>
        <v>11121161</v>
      </c>
      <c r="G271" s="15" t="str">
        <f>'PAYMENT by SAP'!F261</f>
        <v>Tagihan Air Sanitasi IKSG 08-09/24</v>
      </c>
      <c r="H271" s="47">
        <f t="shared" si="24"/>
        <v>45716</v>
      </c>
      <c r="I271" s="48">
        <f>'PAYMENT by SAP'!G261</f>
        <v>45716</v>
      </c>
      <c r="J271" s="48" t="str">
        <f t="shared" si="25"/>
        <v>Feb</v>
      </c>
      <c r="K271" s="48" t="str">
        <f t="shared" si="26"/>
        <v>2025</v>
      </c>
      <c r="L271" s="48">
        <f>'PAYMENT by SAP'!H261</f>
        <v>45626</v>
      </c>
      <c r="M271" s="49">
        <f t="shared" si="27"/>
        <v>90</v>
      </c>
      <c r="N271" s="50" t="str">
        <f t="shared" si="28"/>
        <v>90-120</v>
      </c>
      <c r="O271" s="50" t="str">
        <f t="shared" si="29"/>
        <v>Warning +</v>
      </c>
      <c r="P271" s="15" t="str">
        <f>'PAYMENT by SAP'!J261</f>
        <v>IDR</v>
      </c>
      <c r="Q271" s="15" t="str">
        <f>'PAYMENT by SAP'!K261</f>
        <v>1800000452</v>
      </c>
      <c r="R271" s="51">
        <f>'PAYMENT by SAP'!L261</f>
        <v>40110</v>
      </c>
      <c r="S271" s="51" t="str">
        <f>'PAYMENT by SAP'!M261</f>
        <v>Tagihan Air Sanitasi IKSG - Sep 24</v>
      </c>
      <c r="T271" s="65">
        <f>'PAYMENT by SAP'!N261</f>
        <v>45596</v>
      </c>
      <c r="U271" s="66" t="str">
        <f>'PAYMENT by SAP'!O261</f>
        <v>1800000452</v>
      </c>
      <c r="V271" s="18" t="s">
        <v>4956</v>
      </c>
    </row>
    <row r="272" spans="2:22">
      <c r="B272" s="15">
        <f>'PAYMENT by SAP'!B262</f>
        <v>100008</v>
      </c>
      <c r="C272" s="15" t="str">
        <f>'PAYMENT by SAP'!C262</f>
        <v>PT INDUSTRI KEMASAN SEMEN GRESIK</v>
      </c>
      <c r="D272" s="15" t="str">
        <v>Group</v>
      </c>
      <c r="E272" s="15" t="str">
        <f>'PAYMENT by SAP'!D262</f>
        <v>1400000119</v>
      </c>
      <c r="F272" s="15" t="str">
        <f>'PAYMENT by SAP'!E262</f>
        <v>11121161</v>
      </c>
      <c r="G272" s="15" t="str">
        <f>'PAYMENT by SAP'!F262</f>
        <v>Tagihan Air Sanitasi IKSG 08-09/24</v>
      </c>
      <c r="H272" s="47">
        <f t="shared" si="24"/>
        <v>45716</v>
      </c>
      <c r="I272" s="48">
        <f>'PAYMENT by SAP'!G262</f>
        <v>45716</v>
      </c>
      <c r="J272" s="48" t="str">
        <f t="shared" si="25"/>
        <v>Feb</v>
      </c>
      <c r="K272" s="48" t="str">
        <f t="shared" si="26"/>
        <v>2025</v>
      </c>
      <c r="L272" s="48">
        <f>'PAYMENT by SAP'!H262</f>
        <v>45595</v>
      </c>
      <c r="M272" s="49">
        <f t="shared" si="27"/>
        <v>121</v>
      </c>
      <c r="N272" s="50" t="str">
        <f t="shared" si="28"/>
        <v>120-365</v>
      </c>
      <c r="O272" s="50" t="str">
        <f t="shared" si="29"/>
        <v>High Risk</v>
      </c>
      <c r="P272" s="15" t="str">
        <f>'PAYMENT by SAP'!J262</f>
        <v>IDR</v>
      </c>
      <c r="Q272" s="15" t="str">
        <f>'PAYMENT by SAP'!K262</f>
        <v>1800000401</v>
      </c>
      <c r="R272" s="51">
        <f>'PAYMENT by SAP'!L262</f>
        <v>91960</v>
      </c>
      <c r="S272" s="51" t="str">
        <f>'PAYMENT by SAP'!M262</f>
        <v>Tagihan Air Sanitasi IKSG - Agustus 24</v>
      </c>
      <c r="T272" s="65">
        <f>'PAYMENT by SAP'!N262</f>
        <v>45565</v>
      </c>
      <c r="U272" s="66" t="str">
        <f>'PAYMENT by SAP'!O262</f>
        <v>1800000401</v>
      </c>
      <c r="V272" s="18" t="s">
        <v>4956</v>
      </c>
    </row>
    <row r="273" spans="2:22">
      <c r="B273" s="15">
        <f>'PAYMENT by SAP'!B263</f>
        <v>101284</v>
      </c>
      <c r="C273" s="15" t="str">
        <f>'PAYMENT by SAP'!C263</f>
        <v>PT. SINERGI MITRA INVESTAMA</v>
      </c>
      <c r="D273" s="15" t="str">
        <v>Group</v>
      </c>
      <c r="E273" s="15" t="str">
        <f>'PAYMENT by SAP'!D263</f>
        <v>1400000116</v>
      </c>
      <c r="F273" s="15" t="str">
        <f>'PAYMENT by SAP'!E263</f>
        <v>11125421</v>
      </c>
      <c r="G273" s="15" t="str">
        <f>'PAYMENT by SAP'!F263</f>
        <v>PAID BY CMS BANK SYARIAH INDONESIA KC SURABAYA BAS</v>
      </c>
      <c r="H273" s="47">
        <f t="shared" si="24"/>
        <v>45716</v>
      </c>
      <c r="I273" s="48">
        <f>'PAYMENT by SAP'!G263</f>
        <v>45716</v>
      </c>
      <c r="J273" s="48" t="str">
        <f t="shared" si="25"/>
        <v>Feb</v>
      </c>
      <c r="K273" s="48" t="str">
        <f t="shared" si="26"/>
        <v>2025</v>
      </c>
      <c r="L273" s="48">
        <f>'PAYMENT by SAP'!H263</f>
        <v>45718</v>
      </c>
      <c r="M273" s="49">
        <f t="shared" si="27"/>
        <v>-2</v>
      </c>
      <c r="N273" s="50" t="str">
        <f t="shared" si="28"/>
        <v>Current</v>
      </c>
      <c r="O273" s="50" t="str">
        <f t="shared" si="29"/>
        <v>No Risk</v>
      </c>
      <c r="P273" s="15" t="str">
        <f>'PAYMENT by SAP'!J263</f>
        <v>IDR</v>
      </c>
      <c r="Q273" s="15" t="str">
        <f>'PAYMENT by SAP'!K263</f>
        <v>1800000032</v>
      </c>
      <c r="R273" s="51">
        <f>'PAYMENT by SAP'!L263</f>
        <v>422075</v>
      </c>
      <c r="S273" s="51" t="str">
        <f>'PAYMENT by SAP'!M263</f>
        <v>Biaya Tagihan Listrik Kopi Kilen Jan 25</v>
      </c>
      <c r="T273" s="65">
        <f>'PAYMENT by SAP'!N263</f>
        <v>45688</v>
      </c>
      <c r="U273" s="66" t="str">
        <f>'PAYMENT by SAP'!O263</f>
        <v>1800000032</v>
      </c>
      <c r="V273" s="18" t="s">
        <v>4951</v>
      </c>
    </row>
    <row r="274" spans="2:22">
      <c r="B274" s="15">
        <f>'PAYMENT by SAP'!B264</f>
        <v>101860</v>
      </c>
      <c r="C274" s="15" t="str">
        <f>'PAYMENT by SAP'!C264</f>
        <v>ABDUL QOHAR</v>
      </c>
      <c r="D274" s="15" t="str">
        <v>External</v>
      </c>
      <c r="E274" s="15" t="str">
        <f>'PAYMENT by SAP'!D264</f>
        <v>1400024456</v>
      </c>
      <c r="F274" s="15" t="str">
        <f>'PAYMENT by SAP'!E264</f>
        <v>11121161</v>
      </c>
      <c r="G274" s="15" t="str">
        <f>'PAYMENT by SAP'!F264</f>
        <v>PDP GS JAN25 PEL. GS ABDUL QOHAR</v>
      </c>
      <c r="H274" s="47">
        <f t="shared" si="24"/>
        <v>45716</v>
      </c>
      <c r="I274" s="48">
        <f>'PAYMENT by SAP'!G264</f>
        <v>45716</v>
      </c>
      <c r="J274" s="48" t="str">
        <f t="shared" si="25"/>
        <v>Feb</v>
      </c>
      <c r="K274" s="48" t="str">
        <f t="shared" si="26"/>
        <v>2025</v>
      </c>
      <c r="L274" s="48">
        <f>'PAYMENT by SAP'!H264</f>
        <v>45716</v>
      </c>
      <c r="M274" s="49">
        <f t="shared" si="27"/>
        <v>0</v>
      </c>
      <c r="N274" s="50" t="str">
        <f t="shared" si="28"/>
        <v>0-30</v>
      </c>
      <c r="O274" s="50" t="str">
        <f t="shared" si="29"/>
        <v>No Risk</v>
      </c>
      <c r="P274" s="15" t="str">
        <f>'PAYMENT by SAP'!J264</f>
        <v>IDR</v>
      </c>
      <c r="Q274" s="15" t="str">
        <f>'PAYMENT by SAP'!K264</f>
        <v>1800000084</v>
      </c>
      <c r="R274" s="51">
        <f>'PAYMENT by SAP'!L264</f>
        <v>1480000</v>
      </c>
      <c r="S274" s="51" t="str">
        <f>'PAYMENT by SAP'!M264</f>
        <v>PENDAPATAN GRAHA SANDIYA JANUARI 2025</v>
      </c>
      <c r="T274" s="65">
        <f>'PAYMENT by SAP'!N264</f>
        <v>45716</v>
      </c>
      <c r="U274" s="66" t="str">
        <f>'PAYMENT by SAP'!O264</f>
        <v>1800000084</v>
      </c>
      <c r="V274" t="s">
        <v>4957</v>
      </c>
    </row>
    <row r="275" spans="2:22">
      <c r="B275" s="15">
        <f>'PAYMENT by SAP'!B265</f>
        <v>101871</v>
      </c>
      <c r="C275" s="15" t="str">
        <f>'PAYMENT by SAP'!C265</f>
        <v>SINGGIH WIDAYAT</v>
      </c>
      <c r="D275" s="15" t="str">
        <v>External</v>
      </c>
      <c r="E275" s="15" t="str">
        <f>'PAYMENT by SAP'!D265</f>
        <v>1400024453</v>
      </c>
      <c r="F275" s="15" t="str">
        <f>'PAYMENT by SAP'!E265</f>
        <v>11121161</v>
      </c>
      <c r="G275" s="15" t="str">
        <f>'PAYMENT by SAP'!F265</f>
        <v>PDP GS JAN25 PEL. GS SINGGIH WIDAYAT</v>
      </c>
      <c r="H275" s="47">
        <f t="shared" si="24"/>
        <v>45716</v>
      </c>
      <c r="I275" s="48">
        <f>'PAYMENT by SAP'!G265</f>
        <v>45716</v>
      </c>
      <c r="J275" s="48" t="str">
        <f t="shared" si="25"/>
        <v>Feb</v>
      </c>
      <c r="K275" s="48" t="str">
        <f t="shared" si="26"/>
        <v>2025</v>
      </c>
      <c r="L275" s="48">
        <f>'PAYMENT by SAP'!H265</f>
        <v>45716</v>
      </c>
      <c r="M275" s="49">
        <f t="shared" si="27"/>
        <v>0</v>
      </c>
      <c r="N275" s="50" t="str">
        <f t="shared" si="28"/>
        <v>0-30</v>
      </c>
      <c r="O275" s="50" t="str">
        <f t="shared" si="29"/>
        <v>No Risk</v>
      </c>
      <c r="P275" s="15" t="str">
        <f>'PAYMENT by SAP'!J265</f>
        <v>IDR</v>
      </c>
      <c r="Q275" s="15" t="str">
        <f>'PAYMENT by SAP'!K265</f>
        <v>1800000081</v>
      </c>
      <c r="R275" s="51">
        <f>'PAYMENT by SAP'!L265</f>
        <v>1515000</v>
      </c>
      <c r="S275" s="51" t="str">
        <f>'PAYMENT by SAP'!M265</f>
        <v>PENDAPATAN GRAHA SANDIYA JANUARI 2025</v>
      </c>
      <c r="T275" s="65">
        <f>'PAYMENT by SAP'!N265</f>
        <v>45716</v>
      </c>
      <c r="U275" s="66" t="str">
        <f>'PAYMENT by SAP'!O265</f>
        <v>1800000081</v>
      </c>
      <c r="V275" t="s">
        <v>4957</v>
      </c>
    </row>
    <row r="276" spans="2:22">
      <c r="B276" s="15">
        <f>'PAYMENT by SAP'!B266</f>
        <v>101822</v>
      </c>
      <c r="C276" s="15" t="str">
        <f>'PAYMENT by SAP'!C266</f>
        <v>SITI ROHANAH</v>
      </c>
      <c r="D276" s="15" t="str">
        <v>External</v>
      </c>
      <c r="E276" s="15" t="str">
        <f>'PAYMENT by SAP'!D266</f>
        <v>1400024498</v>
      </c>
      <c r="F276" s="15" t="str">
        <f>'PAYMENT by SAP'!E266</f>
        <v>11121161</v>
      </c>
      <c r="G276" s="15" t="str">
        <f>'PAYMENT by SAP'!F266</f>
        <v>PDP GS JAN25 UM. GS SITI ROHANAH</v>
      </c>
      <c r="H276" s="47">
        <f t="shared" si="24"/>
        <v>45716</v>
      </c>
      <c r="I276" s="48">
        <f>'PAYMENT by SAP'!G266</f>
        <v>45716</v>
      </c>
      <c r="J276" s="48" t="str">
        <f t="shared" si="25"/>
        <v>Feb</v>
      </c>
      <c r="K276" s="48" t="str">
        <f t="shared" si="26"/>
        <v>2025</v>
      </c>
      <c r="L276" s="48">
        <f>'PAYMENT by SAP'!H266</f>
        <v>45716</v>
      </c>
      <c r="M276" s="49">
        <f t="shared" si="27"/>
        <v>0</v>
      </c>
      <c r="N276" s="50" t="str">
        <f t="shared" si="28"/>
        <v>0-30</v>
      </c>
      <c r="O276" s="50" t="str">
        <f t="shared" si="29"/>
        <v>No Risk</v>
      </c>
      <c r="P276" s="15" t="str">
        <f>'PAYMENT by SAP'!J266</f>
        <v>IDR</v>
      </c>
      <c r="Q276" s="15" t="str">
        <f>'PAYMENT by SAP'!K266</f>
        <v>1800000078</v>
      </c>
      <c r="R276" s="51">
        <f>'PAYMENT by SAP'!L266</f>
        <v>2000000</v>
      </c>
      <c r="S276" s="51" t="str">
        <f>'PAYMENT by SAP'!M266</f>
        <v>PENDAPATAN GRAHA SANDIYA JANUARI 2025</v>
      </c>
      <c r="T276" s="65">
        <f>'PAYMENT by SAP'!N266</f>
        <v>45716</v>
      </c>
      <c r="U276" s="66" t="str">
        <f>'PAYMENT by SAP'!O266</f>
        <v>1800000078</v>
      </c>
      <c r="V276" t="s">
        <v>4957</v>
      </c>
    </row>
    <row r="277" spans="2:22">
      <c r="B277" s="15">
        <f>'PAYMENT by SAP'!B267</f>
        <v>101895</v>
      </c>
      <c r="C277" s="15" t="str">
        <f>'PAYMENT by SAP'!C267</f>
        <v>MOH FAKHRUDDIN ZAMRONI</v>
      </c>
      <c r="D277" s="15" t="str">
        <v>External</v>
      </c>
      <c r="E277" s="15" t="str">
        <f>'PAYMENT by SAP'!D267</f>
        <v>1400024500</v>
      </c>
      <c r="F277" s="15" t="str">
        <f>'PAYMENT by SAP'!E267</f>
        <v>11121161</v>
      </c>
      <c r="G277" s="15" t="str">
        <f>'PAYMENT by SAP'!F267</f>
        <v>PDP GS JAN25 UM. GS MOH. ZAMRONI A.M.</v>
      </c>
      <c r="H277" s="47">
        <f t="shared" si="24"/>
        <v>45716</v>
      </c>
      <c r="I277" s="48">
        <f>'PAYMENT by SAP'!G267</f>
        <v>45716</v>
      </c>
      <c r="J277" s="48" t="str">
        <f t="shared" si="25"/>
        <v>Feb</v>
      </c>
      <c r="K277" s="48" t="str">
        <f t="shared" si="26"/>
        <v>2025</v>
      </c>
      <c r="L277" s="48">
        <f>'PAYMENT by SAP'!H267</f>
        <v>45716</v>
      </c>
      <c r="M277" s="49">
        <f t="shared" si="27"/>
        <v>0</v>
      </c>
      <c r="N277" s="50" t="str">
        <f t="shared" si="28"/>
        <v>0-30</v>
      </c>
      <c r="O277" s="50" t="str">
        <f t="shared" si="29"/>
        <v>No Risk</v>
      </c>
      <c r="P277" s="15" t="str">
        <f>'PAYMENT by SAP'!J267</f>
        <v>IDR</v>
      </c>
      <c r="Q277" s="15" t="str">
        <f>'PAYMENT by SAP'!K267</f>
        <v>1800000073</v>
      </c>
      <c r="R277" s="51">
        <f>'PAYMENT by SAP'!L267</f>
        <v>2000000</v>
      </c>
      <c r="S277" s="51" t="str">
        <f>'PAYMENT by SAP'!M267</f>
        <v>PENDAPATAN GRAHA SANDIYA JANUARI 2025</v>
      </c>
      <c r="T277" s="65">
        <f>'PAYMENT by SAP'!N267</f>
        <v>45716</v>
      </c>
      <c r="U277" s="66" t="str">
        <f>'PAYMENT by SAP'!O267</f>
        <v>1800000073</v>
      </c>
      <c r="V277" t="s">
        <v>4957</v>
      </c>
    </row>
    <row r="278" spans="2:22">
      <c r="B278" s="15">
        <f>'PAYMENT by SAP'!B268</f>
        <v>101896</v>
      </c>
      <c r="C278" s="15" t="str">
        <f>'PAYMENT by SAP'!C268</f>
        <v>MOH ZAMRONI AFIF MUKTI</v>
      </c>
      <c r="D278" s="15" t="str">
        <v>External</v>
      </c>
      <c r="E278" s="15" t="str">
        <f>'PAYMENT by SAP'!D268</f>
        <v>1400024499</v>
      </c>
      <c r="F278" s="15" t="str">
        <f>'PAYMENT by SAP'!E268</f>
        <v>11121161</v>
      </c>
      <c r="G278" s="15" t="str">
        <f>'PAYMENT by SAP'!F268</f>
        <v>PDP GS JAN25 UM. GS MOH. ZAMRONI A.M.</v>
      </c>
      <c r="H278" s="47">
        <f t="shared" si="24"/>
        <v>45716</v>
      </c>
      <c r="I278" s="48">
        <f>'PAYMENT by SAP'!G268</f>
        <v>45716</v>
      </c>
      <c r="J278" s="48" t="str">
        <f t="shared" si="25"/>
        <v>Feb</v>
      </c>
      <c r="K278" s="48" t="str">
        <f t="shared" si="26"/>
        <v>2025</v>
      </c>
      <c r="L278" s="48">
        <f>'PAYMENT by SAP'!H268</f>
        <v>45716</v>
      </c>
      <c r="M278" s="49">
        <f t="shared" si="27"/>
        <v>0</v>
      </c>
      <c r="N278" s="50" t="str">
        <f t="shared" si="28"/>
        <v>0-30</v>
      </c>
      <c r="O278" s="50" t="str">
        <f t="shared" si="29"/>
        <v>No Risk</v>
      </c>
      <c r="P278" s="15" t="str">
        <f>'PAYMENT by SAP'!J268</f>
        <v>IDR</v>
      </c>
      <c r="Q278" s="15" t="str">
        <f>'PAYMENT by SAP'!K268</f>
        <v>1800000074</v>
      </c>
      <c r="R278" s="51">
        <f>'PAYMENT by SAP'!L268</f>
        <v>2000000</v>
      </c>
      <c r="S278" s="51" t="str">
        <f>'PAYMENT by SAP'!M268</f>
        <v>PENDAPATAN GRAHA SANDIYA JANUARI 2025</v>
      </c>
      <c r="T278" s="65">
        <f>'PAYMENT by SAP'!N268</f>
        <v>45716</v>
      </c>
      <c r="U278" s="66" t="str">
        <f>'PAYMENT by SAP'!O268</f>
        <v>1800000074</v>
      </c>
      <c r="V278" t="s">
        <v>4957</v>
      </c>
    </row>
    <row r="279" spans="2:22">
      <c r="B279" s="15">
        <f>'PAYMENT by SAP'!B269</f>
        <v>101897</v>
      </c>
      <c r="C279" s="15" t="str">
        <f>'PAYMENT by SAP'!C269</f>
        <v>MOCHAMMAD BADRUS SALAM</v>
      </c>
      <c r="D279" s="15" t="str">
        <v>External</v>
      </c>
      <c r="E279" s="15" t="str">
        <f>'PAYMENT by SAP'!D269</f>
        <v>1400024457</v>
      </c>
      <c r="F279" s="15" t="str">
        <f>'PAYMENT by SAP'!E269</f>
        <v>11121161</v>
      </c>
      <c r="G279" s="15" t="str">
        <f>'PAYMENT by SAP'!F269</f>
        <v>PDP GS JAN25 UPL. GS MOH. BADRUS SALAM</v>
      </c>
      <c r="H279" s="47">
        <f t="shared" si="24"/>
        <v>45716</v>
      </c>
      <c r="I279" s="48">
        <f>'PAYMENT by SAP'!G269</f>
        <v>45716</v>
      </c>
      <c r="J279" s="48" t="str">
        <f t="shared" si="25"/>
        <v>Feb</v>
      </c>
      <c r="K279" s="48" t="str">
        <f t="shared" si="26"/>
        <v>2025</v>
      </c>
      <c r="L279" s="48">
        <f>'PAYMENT by SAP'!H269</f>
        <v>45716</v>
      </c>
      <c r="M279" s="49">
        <f t="shared" si="27"/>
        <v>0</v>
      </c>
      <c r="N279" s="50" t="str">
        <f t="shared" si="28"/>
        <v>0-30</v>
      </c>
      <c r="O279" s="50" t="str">
        <f t="shared" si="29"/>
        <v>No Risk</v>
      </c>
      <c r="P279" s="15" t="str">
        <f>'PAYMENT by SAP'!J269</f>
        <v>IDR</v>
      </c>
      <c r="Q279" s="15" t="str">
        <f>'PAYMENT by SAP'!K269</f>
        <v>1800000075</v>
      </c>
      <c r="R279" s="51">
        <f>'PAYMENT by SAP'!L269</f>
        <v>2000000</v>
      </c>
      <c r="S279" s="51" t="str">
        <f>'PAYMENT by SAP'!M269</f>
        <v>PENDAPATAN GRAHA SANDIYA JANUARI 2025</v>
      </c>
      <c r="T279" s="65">
        <f>'PAYMENT by SAP'!N269</f>
        <v>45716</v>
      </c>
      <c r="U279" s="66" t="str">
        <f>'PAYMENT by SAP'!O269</f>
        <v>1800000075</v>
      </c>
      <c r="V279" t="s">
        <v>4957</v>
      </c>
    </row>
    <row r="280" spans="2:22">
      <c r="B280" s="15">
        <f>'PAYMENT by SAP'!B270</f>
        <v>101898</v>
      </c>
      <c r="C280" s="15" t="str">
        <f>'PAYMENT by SAP'!C270</f>
        <v>RACHMAD AGUS PRANOTO</v>
      </c>
      <c r="D280" s="15" t="str">
        <v>External</v>
      </c>
      <c r="E280" s="15" t="str">
        <f>'PAYMENT by SAP'!D270</f>
        <v>1400024497</v>
      </c>
      <c r="F280" s="15" t="str">
        <f>'PAYMENT by SAP'!E270</f>
        <v>11121161</v>
      </c>
      <c r="G280" s="15" t="str">
        <f>'PAYMENT by SAP'!F270</f>
        <v>PDP GS JAN25 UM. GS RACHMAD AGUS P.</v>
      </c>
      <c r="H280" s="47">
        <f t="shared" si="24"/>
        <v>45716</v>
      </c>
      <c r="I280" s="48">
        <f>'PAYMENT by SAP'!G270</f>
        <v>45716</v>
      </c>
      <c r="J280" s="48" t="str">
        <f t="shared" si="25"/>
        <v>Feb</v>
      </c>
      <c r="K280" s="48" t="str">
        <f t="shared" si="26"/>
        <v>2025</v>
      </c>
      <c r="L280" s="48">
        <f>'PAYMENT by SAP'!H270</f>
        <v>45716</v>
      </c>
      <c r="M280" s="49">
        <f t="shared" si="27"/>
        <v>0</v>
      </c>
      <c r="N280" s="50" t="str">
        <f t="shared" si="28"/>
        <v>0-30</v>
      </c>
      <c r="O280" s="50" t="str">
        <f t="shared" si="29"/>
        <v>No Risk</v>
      </c>
      <c r="P280" s="15" t="str">
        <f>'PAYMENT by SAP'!J270</f>
        <v>IDR</v>
      </c>
      <c r="Q280" s="15" t="str">
        <f>'PAYMENT by SAP'!K270</f>
        <v>1800000076</v>
      </c>
      <c r="R280" s="51">
        <f>'PAYMENT by SAP'!L270</f>
        <v>2000000</v>
      </c>
      <c r="S280" s="51" t="str">
        <f>'PAYMENT by SAP'!M270</f>
        <v>PENDAPATAN GRAHA SANDIYA JANUARI 2025</v>
      </c>
      <c r="T280" s="65">
        <f>'PAYMENT by SAP'!N270</f>
        <v>45716</v>
      </c>
      <c r="U280" s="66" t="str">
        <f>'PAYMENT by SAP'!O270</f>
        <v>1800000076</v>
      </c>
      <c r="V280" t="s">
        <v>4957</v>
      </c>
    </row>
    <row r="281" spans="2:22">
      <c r="B281" s="15">
        <f>'PAYMENT by SAP'!B271</f>
        <v>101899</v>
      </c>
      <c r="C281" s="15" t="str">
        <f>'PAYMENT by SAP'!C271</f>
        <v>YUSWIYANTO</v>
      </c>
      <c r="D281" s="15" t="str">
        <v>External</v>
      </c>
      <c r="E281" s="15" t="str">
        <f>'PAYMENT by SAP'!D271</f>
        <v>1400024450</v>
      </c>
      <c r="F281" s="15" t="str">
        <f>'PAYMENT by SAP'!E271</f>
        <v>11121161</v>
      </c>
      <c r="G281" s="15" t="str">
        <f>'PAYMENT by SAP'!F271</f>
        <v>NUR ALVIANITA ERWIN DP Graha Yuswiyanto_13/01</v>
      </c>
      <c r="H281" s="47">
        <f t="shared" si="24"/>
        <v>45716</v>
      </c>
      <c r="I281" s="48">
        <f>'PAYMENT by SAP'!G271</f>
        <v>45716</v>
      </c>
      <c r="J281" s="48" t="str">
        <f t="shared" si="25"/>
        <v>Feb</v>
      </c>
      <c r="K281" s="48" t="str">
        <f t="shared" si="26"/>
        <v>2025</v>
      </c>
      <c r="L281" s="48">
        <f>'PAYMENT by SAP'!H271</f>
        <v>45716</v>
      </c>
      <c r="M281" s="49">
        <f t="shared" si="27"/>
        <v>0</v>
      </c>
      <c r="N281" s="50" t="str">
        <f t="shared" si="28"/>
        <v>0-30</v>
      </c>
      <c r="O281" s="50" t="str">
        <f t="shared" si="29"/>
        <v>No Risk</v>
      </c>
      <c r="P281" s="15" t="str">
        <f>'PAYMENT by SAP'!J271</f>
        <v>IDR</v>
      </c>
      <c r="Q281" s="15" t="str">
        <f>'PAYMENT by SAP'!K271</f>
        <v>1800000077</v>
      </c>
      <c r="R281" s="51">
        <f>'PAYMENT by SAP'!L271</f>
        <v>2000000</v>
      </c>
      <c r="S281" s="51" t="str">
        <f>'PAYMENT by SAP'!M271</f>
        <v>PENDAPATAN GRAHA SANDIYA JANUARI 2025</v>
      </c>
      <c r="T281" s="65">
        <f>'PAYMENT by SAP'!N271</f>
        <v>45716</v>
      </c>
      <c r="U281" s="66" t="str">
        <f>'PAYMENT by SAP'!O271</f>
        <v>1800000077</v>
      </c>
      <c r="V281" t="s">
        <v>4957</v>
      </c>
    </row>
    <row r="282" spans="2:22">
      <c r="B282" s="15">
        <f>'PAYMENT by SAP'!B272</f>
        <v>100069</v>
      </c>
      <c r="C282" s="15" t="str">
        <f>'PAYMENT by SAP'!C272</f>
        <v>PT BANK MANDIRI (PERSERO) TBK.</v>
      </c>
      <c r="D282" s="15" t="str">
        <v>External</v>
      </c>
      <c r="E282" s="15" t="str">
        <f>'PAYMENT by SAP'!D272</f>
        <v>1400023939</v>
      </c>
      <c r="F282" s="15" t="str">
        <f>'PAYMENT by SAP'!E272</f>
        <v>11121161</v>
      </c>
      <c r="G282" s="15" t="str">
        <f>'PAYMENT by SAP'!F272</f>
        <v>TAGIHAN LISTRIK MANDIRI DESEMBER 2023</v>
      </c>
      <c r="H282" s="47">
        <f t="shared" si="24"/>
        <v>45716</v>
      </c>
      <c r="I282" s="48">
        <f>'PAYMENT by SAP'!G272</f>
        <v>45716</v>
      </c>
      <c r="J282" s="48" t="str">
        <f t="shared" si="25"/>
        <v>Feb</v>
      </c>
      <c r="K282" s="48" t="str">
        <f t="shared" si="26"/>
        <v>2025</v>
      </c>
      <c r="L282" s="48">
        <f>'PAYMENT by SAP'!H272</f>
        <v>45352</v>
      </c>
      <c r="M282" s="49">
        <f t="shared" si="27"/>
        <v>364</v>
      </c>
      <c r="N282" s="50" t="str">
        <f t="shared" si="28"/>
        <v>120-365</v>
      </c>
      <c r="O282" s="50" t="str">
        <f t="shared" si="29"/>
        <v>High Risk</v>
      </c>
      <c r="P282" s="15" t="str">
        <f>'PAYMENT by SAP'!J272</f>
        <v>IDR</v>
      </c>
      <c r="Q282" s="15" t="str">
        <f>'PAYMENT by SAP'!K272</f>
        <v>1800000000</v>
      </c>
      <c r="R282" s="51">
        <f>'PAYMENT by SAP'!L272</f>
        <v>3294288</v>
      </c>
      <c r="S282" s="51" t="str">
        <f>'PAYMENT by SAP'!M272</f>
        <v>TAGIHAN LISTRIK MANDIRI DESEMBER 2023</v>
      </c>
      <c r="T282" s="65">
        <f>'PAYMENT by SAP'!N272</f>
        <v>45322</v>
      </c>
      <c r="U282" s="66" t="str">
        <f>'PAYMENT by SAP'!O272</f>
        <v>1800000000</v>
      </c>
      <c r="V282" s="18" t="s">
        <v>4951</v>
      </c>
    </row>
    <row r="283" spans="2:22">
      <c r="B283" s="15">
        <f>'PAYMENT by SAP'!B273</f>
        <v>100008</v>
      </c>
      <c r="C283" s="15" t="str">
        <f>'PAYMENT by SAP'!C273</f>
        <v>PT INDUSTRI KEMASAN SEMEN GRESIK</v>
      </c>
      <c r="D283" s="15" t="str">
        <v>Group</v>
      </c>
      <c r="E283" s="15" t="str">
        <f>'PAYMENT by SAP'!D273</f>
        <v>1400024501</v>
      </c>
      <c r="F283" s="15" t="str">
        <f>'PAYMENT by SAP'!E273</f>
        <v>11121161</v>
      </c>
      <c r="G283" s="15" t="str">
        <f>'PAYMENT by SAP'!F273</f>
        <v>Tagihan Barang Gudang IKSG November 2024</v>
      </c>
      <c r="H283" s="47">
        <f t="shared" si="24"/>
        <v>45716</v>
      </c>
      <c r="I283" s="48">
        <f>'PAYMENT by SAP'!G273</f>
        <v>45716</v>
      </c>
      <c r="J283" s="48" t="str">
        <f t="shared" si="25"/>
        <v>Feb</v>
      </c>
      <c r="K283" s="48" t="str">
        <f t="shared" si="26"/>
        <v>2025</v>
      </c>
      <c r="L283" s="48">
        <f>'PAYMENT by SAP'!H273</f>
        <v>45687</v>
      </c>
      <c r="M283" s="49">
        <f t="shared" si="27"/>
        <v>29</v>
      </c>
      <c r="N283" s="50" t="str">
        <f t="shared" si="28"/>
        <v>0-30</v>
      </c>
      <c r="O283" s="50" t="str">
        <f t="shared" si="29"/>
        <v>No Risk</v>
      </c>
      <c r="P283" s="15" t="str">
        <f>'PAYMENT by SAP'!J273</f>
        <v>IDR</v>
      </c>
      <c r="Q283" s="15" t="str">
        <f>'PAYMENT by SAP'!K273</f>
        <v>1800000852</v>
      </c>
      <c r="R283" s="51">
        <f>'PAYMENT by SAP'!L273</f>
        <v>3517199</v>
      </c>
      <c r="S283" s="51" t="str">
        <f>'PAYMENT by SAP'!M273</f>
        <v>Tagihan Barang Gudang IKSG November 2024</v>
      </c>
      <c r="T283" s="65">
        <f>'PAYMENT by SAP'!N273</f>
        <v>45657</v>
      </c>
      <c r="U283" s="66" t="str">
        <f>'PAYMENT by SAP'!O273</f>
        <v>1800000852</v>
      </c>
      <c r="V283" s="18" t="s">
        <v>4963</v>
      </c>
    </row>
    <row r="284" spans="2:22">
      <c r="B284" s="15">
        <f>'PAYMENT by SAP'!B274</f>
        <v>100672</v>
      </c>
      <c r="C284" s="15" t="str">
        <f>'PAYMENT by SAP'!C274</f>
        <v>PT. LEWIND</v>
      </c>
      <c r="D284" s="15" t="str">
        <v>External</v>
      </c>
      <c r="E284" s="15" t="str">
        <f>'PAYMENT by SAP'!D274</f>
        <v>1400023940</v>
      </c>
      <c r="F284" s="15" t="str">
        <f>'PAYMENT by SAP'!E274</f>
        <v>11121161</v>
      </c>
      <c r="G284" s="15" t="str">
        <f>'PAYMENT by SAP'!F274</f>
        <v>Biaya Pemusnahan</v>
      </c>
      <c r="H284" s="47">
        <f t="shared" si="24"/>
        <v>45716</v>
      </c>
      <c r="I284" s="48">
        <f>'PAYMENT by SAP'!G274</f>
        <v>45716</v>
      </c>
      <c r="J284" s="48" t="str">
        <f t="shared" si="25"/>
        <v>Feb</v>
      </c>
      <c r="K284" s="48" t="str">
        <f t="shared" si="26"/>
        <v>2025</v>
      </c>
      <c r="L284" s="48">
        <f>'PAYMENT by SAP'!H274</f>
        <v>45691</v>
      </c>
      <c r="M284" s="49">
        <f t="shared" si="27"/>
        <v>25</v>
      </c>
      <c r="N284" s="50" t="str">
        <f t="shared" si="28"/>
        <v>0-30</v>
      </c>
      <c r="O284" s="50" t="str">
        <f t="shared" si="29"/>
        <v>No Risk</v>
      </c>
      <c r="P284" s="15" t="str">
        <f>'PAYMENT by SAP'!J274</f>
        <v>IDR</v>
      </c>
      <c r="Q284" s="15" t="str">
        <f>'PAYMENT by SAP'!K274</f>
        <v>1400019877</v>
      </c>
      <c r="R284" s="51">
        <f>'PAYMENT by SAP'!L274</f>
        <v>4000000</v>
      </c>
      <c r="S284" s="51" t="str">
        <f>'PAYMENT by SAP'!M274</f>
        <v>Kurang Bayar Biaya Pemusnahan</v>
      </c>
      <c r="T284" s="65">
        <f>'PAYMENT by SAP'!N274</f>
        <v>45691</v>
      </c>
      <c r="U284" s="66" t="str">
        <f>'PAYMENT by SAP'!O274</f>
        <v>1800000265</v>
      </c>
      <c r="V284" t="s">
        <v>4950</v>
      </c>
    </row>
    <row r="285" spans="2:22">
      <c r="B285" s="15">
        <f>'PAYMENT by SAP'!B275</f>
        <v>100144</v>
      </c>
      <c r="C285" s="15" t="str">
        <f>'PAYMENT by SAP'!C275</f>
        <v>PT SINERGI INFORMATIKA SEMEN INDONE</v>
      </c>
      <c r="D285" s="15" t="str">
        <v>Group</v>
      </c>
      <c r="E285" s="15" t="str">
        <f>'PAYMENT by SAP'!D275</f>
        <v>1400000114</v>
      </c>
      <c r="F285" s="15" t="str">
        <f>'PAYMENT by SAP'!E275</f>
        <v>11121161</v>
      </c>
      <c r="G285" s="15" t="str">
        <f>'PAYMENT by SAP'!F275</f>
        <v xml:space="preserve"> Pot. Gaji Kary. Penugasan SI - SISI 03.2024</v>
      </c>
      <c r="H285" s="47">
        <f t="shared" si="24"/>
        <v>45716</v>
      </c>
      <c r="I285" s="48">
        <f>'PAYMENT by SAP'!G275</f>
        <v>45716</v>
      </c>
      <c r="J285" s="48" t="str">
        <f t="shared" si="25"/>
        <v>Feb</v>
      </c>
      <c r="K285" s="48" t="str">
        <f t="shared" si="26"/>
        <v>2025</v>
      </c>
      <c r="L285" s="48">
        <f>'PAYMENT by SAP'!H275</f>
        <v>45442</v>
      </c>
      <c r="M285" s="49">
        <f t="shared" si="27"/>
        <v>274</v>
      </c>
      <c r="N285" s="50" t="str">
        <f t="shared" si="28"/>
        <v>120-365</v>
      </c>
      <c r="O285" s="50" t="str">
        <f t="shared" si="29"/>
        <v>High Risk</v>
      </c>
      <c r="P285" s="15" t="str">
        <f>'PAYMENT by SAP'!J275</f>
        <v>IDR</v>
      </c>
      <c r="Q285" s="15" t="str">
        <f>'PAYMENT by SAP'!K275</f>
        <v>1800000162</v>
      </c>
      <c r="R285" s="51">
        <f>'PAYMENT by SAP'!L275</f>
        <v>9094203</v>
      </c>
      <c r="S285" s="51" t="str">
        <f>'PAYMENT by SAP'!M275</f>
        <v xml:space="preserve"> Pot. Gaji Kary. Penugasan SI - SISI 03.2024</v>
      </c>
      <c r="T285" s="65">
        <f>'PAYMENT by SAP'!N275</f>
        <v>45412</v>
      </c>
      <c r="U285" s="66" t="str">
        <f>'PAYMENT by SAP'!O275</f>
        <v>1800000162</v>
      </c>
      <c r="V285" s="18" t="s">
        <v>4953</v>
      </c>
    </row>
    <row r="286" spans="2:22">
      <c r="B286" s="15">
        <f>'PAYMENT by SAP'!B276</f>
        <v>101869</v>
      </c>
      <c r="C286" s="15" t="str">
        <f>'PAYMENT by SAP'!C276</f>
        <v>KUSNO ANDRIYONO</v>
      </c>
      <c r="D286" s="15" t="str">
        <v>External</v>
      </c>
      <c r="E286" s="15" t="str">
        <f>'PAYMENT by SAP'!D276</f>
        <v>1400024451</v>
      </c>
      <c r="F286" s="15" t="str">
        <f>'PAYMENT by SAP'!E276</f>
        <v>11121161</v>
      </c>
      <c r="G286" s="15" t="str">
        <f>'PAYMENT by SAP'!F276</f>
        <v>PDP GS JAN25 PEL GS KUSNO ANDRIYONO</v>
      </c>
      <c r="H286" s="47">
        <f t="shared" si="24"/>
        <v>45716</v>
      </c>
      <c r="I286" s="48">
        <f>'PAYMENT by SAP'!G276</f>
        <v>45716</v>
      </c>
      <c r="J286" s="48" t="str">
        <f t="shared" si="25"/>
        <v>Feb</v>
      </c>
      <c r="K286" s="48" t="str">
        <f t="shared" si="26"/>
        <v>2025</v>
      </c>
      <c r="L286" s="48">
        <f>'PAYMENT by SAP'!H276</f>
        <v>45716</v>
      </c>
      <c r="M286" s="49">
        <f t="shared" si="27"/>
        <v>0</v>
      </c>
      <c r="N286" s="50" t="str">
        <f t="shared" si="28"/>
        <v>0-30</v>
      </c>
      <c r="O286" s="50" t="str">
        <f t="shared" si="29"/>
        <v>No Risk</v>
      </c>
      <c r="P286" s="15" t="str">
        <f>'PAYMENT by SAP'!J276</f>
        <v>IDR</v>
      </c>
      <c r="Q286" s="15" t="str">
        <f>'PAYMENT by SAP'!K276</f>
        <v>1800000079</v>
      </c>
      <c r="R286" s="51">
        <f>'PAYMENT by SAP'!L276</f>
        <v>9425000</v>
      </c>
      <c r="S286" s="51" t="str">
        <f>'PAYMENT by SAP'!M276</f>
        <v>PENDAPATAN GRAHA SANDIYA JANUARI 2025</v>
      </c>
      <c r="T286" s="65">
        <f>'PAYMENT by SAP'!N276</f>
        <v>45716</v>
      </c>
      <c r="U286" s="66" t="str">
        <f>'PAYMENT by SAP'!O276</f>
        <v>1800000079</v>
      </c>
      <c r="V286" t="s">
        <v>4957</v>
      </c>
    </row>
    <row r="287" spans="2:22">
      <c r="B287" s="15">
        <f>'PAYMENT by SAP'!B277</f>
        <v>101872</v>
      </c>
      <c r="C287" s="15" t="str">
        <f>'PAYMENT by SAP'!C277</f>
        <v>DWI PURWANTO</v>
      </c>
      <c r="D287" s="15" t="str">
        <v>External</v>
      </c>
      <c r="E287" s="15" t="str">
        <f>'PAYMENT by SAP'!D277</f>
        <v>1400024454</v>
      </c>
      <c r="F287" s="15" t="str">
        <f>'PAYMENT by SAP'!E277</f>
        <v>11121161</v>
      </c>
      <c r="G287" s="15" t="str">
        <f>'PAYMENT by SAP'!F277</f>
        <v>PDP GS JAN25 PEL GS. DURI PURWANTO</v>
      </c>
      <c r="H287" s="47">
        <f t="shared" si="24"/>
        <v>45716</v>
      </c>
      <c r="I287" s="48">
        <f>'PAYMENT by SAP'!G277</f>
        <v>45716</v>
      </c>
      <c r="J287" s="48" t="str">
        <f t="shared" si="25"/>
        <v>Feb</v>
      </c>
      <c r="K287" s="48" t="str">
        <f t="shared" si="26"/>
        <v>2025</v>
      </c>
      <c r="L287" s="48">
        <f>'PAYMENT by SAP'!H277</f>
        <v>45716</v>
      </c>
      <c r="M287" s="49">
        <f t="shared" si="27"/>
        <v>0</v>
      </c>
      <c r="N287" s="50" t="str">
        <f t="shared" si="28"/>
        <v>0-30</v>
      </c>
      <c r="O287" s="50" t="str">
        <f t="shared" si="29"/>
        <v>No Risk</v>
      </c>
      <c r="P287" s="15" t="str">
        <f>'PAYMENT by SAP'!J277</f>
        <v>IDR</v>
      </c>
      <c r="Q287" s="15" t="str">
        <f>'PAYMENT by SAP'!K277</f>
        <v>1800000082</v>
      </c>
      <c r="R287" s="51">
        <f>'PAYMENT by SAP'!L277</f>
        <v>9770000</v>
      </c>
      <c r="S287" s="51" t="str">
        <f>'PAYMENT by SAP'!M277</f>
        <v>PENDAPATAN GRAHA SANDIYA JANUARI 2025</v>
      </c>
      <c r="T287" s="65">
        <f>'PAYMENT by SAP'!N277</f>
        <v>45716</v>
      </c>
      <c r="U287" s="66" t="str">
        <f>'PAYMENT by SAP'!O277</f>
        <v>1800000082</v>
      </c>
      <c r="V287" t="s">
        <v>4957</v>
      </c>
    </row>
    <row r="288" spans="2:22">
      <c r="B288" s="15">
        <f>'PAYMENT by SAP'!B278</f>
        <v>101873</v>
      </c>
      <c r="C288" s="15" t="str">
        <f>'PAYMENT by SAP'!C278</f>
        <v>SRI SUWARSIH</v>
      </c>
      <c r="D288" s="15" t="str">
        <v>External</v>
      </c>
      <c r="E288" s="15" t="str">
        <f>'PAYMENT by SAP'!D278</f>
        <v>1400024455</v>
      </c>
      <c r="F288" s="15" t="str">
        <f>'PAYMENT by SAP'!E278</f>
        <v>11121161</v>
      </c>
      <c r="G288" s="15" t="str">
        <f>'PAYMENT by SAP'!F278</f>
        <v>PDP GS JAN25 PEL. GS SRI SUWARSI</v>
      </c>
      <c r="H288" s="47">
        <f t="shared" si="24"/>
        <v>45716</v>
      </c>
      <c r="I288" s="48">
        <f>'PAYMENT by SAP'!G278</f>
        <v>45716</v>
      </c>
      <c r="J288" s="48" t="str">
        <f t="shared" si="25"/>
        <v>Feb</v>
      </c>
      <c r="K288" s="48" t="str">
        <f t="shared" si="26"/>
        <v>2025</v>
      </c>
      <c r="L288" s="48">
        <f>'PAYMENT by SAP'!H278</f>
        <v>45716</v>
      </c>
      <c r="M288" s="49">
        <f t="shared" si="27"/>
        <v>0</v>
      </c>
      <c r="N288" s="50" t="str">
        <f t="shared" si="28"/>
        <v>0-30</v>
      </c>
      <c r="O288" s="50" t="str">
        <f t="shared" si="29"/>
        <v>No Risk</v>
      </c>
      <c r="P288" s="15" t="str">
        <f>'PAYMENT by SAP'!J278</f>
        <v>IDR</v>
      </c>
      <c r="Q288" s="15" t="str">
        <f>'PAYMENT by SAP'!K278</f>
        <v>1800000083</v>
      </c>
      <c r="R288" s="51">
        <f>'PAYMENT by SAP'!L278</f>
        <v>12020000</v>
      </c>
      <c r="S288" s="51" t="str">
        <f>'PAYMENT by SAP'!M278</f>
        <v>PENDAPATAN GRAHA SANDIYA JANUARI 2025</v>
      </c>
      <c r="T288" s="65">
        <f>'PAYMENT by SAP'!N278</f>
        <v>45716</v>
      </c>
      <c r="U288" s="66" t="str">
        <f>'PAYMENT by SAP'!O278</f>
        <v>1800000083</v>
      </c>
      <c r="V288" t="s">
        <v>4957</v>
      </c>
    </row>
    <row r="289" spans="2:22">
      <c r="B289" s="15">
        <f>'PAYMENT by SAP'!B279</f>
        <v>101870</v>
      </c>
      <c r="C289" s="15" t="str">
        <f>'PAYMENT by SAP'!C279</f>
        <v>INDHUN QUROTTUL AIN</v>
      </c>
      <c r="D289" s="15" t="str">
        <v>External</v>
      </c>
      <c r="E289" s="15" t="str">
        <f>'PAYMENT by SAP'!D279</f>
        <v>1400024452</v>
      </c>
      <c r="F289" s="15" t="str">
        <f>'PAYMENT by SAP'!E279</f>
        <v>11121161</v>
      </c>
      <c r="G289" s="15" t="str">
        <f>'PAYMENT by SAP'!F279</f>
        <v>PDP GS JAN25 PEL. GS INDHUN QURATTUL A.</v>
      </c>
      <c r="H289" s="47">
        <f t="shared" si="24"/>
        <v>45716</v>
      </c>
      <c r="I289" s="48">
        <f>'PAYMENT by SAP'!G279</f>
        <v>45716</v>
      </c>
      <c r="J289" s="48" t="str">
        <f t="shared" si="25"/>
        <v>Feb</v>
      </c>
      <c r="K289" s="48" t="str">
        <f t="shared" si="26"/>
        <v>2025</v>
      </c>
      <c r="L289" s="48">
        <f>'PAYMENT by SAP'!H279</f>
        <v>45716</v>
      </c>
      <c r="M289" s="49">
        <f t="shared" si="27"/>
        <v>0</v>
      </c>
      <c r="N289" s="50" t="str">
        <f t="shared" si="28"/>
        <v>0-30</v>
      </c>
      <c r="O289" s="50" t="str">
        <f t="shared" si="29"/>
        <v>No Risk</v>
      </c>
      <c r="P289" s="15" t="str">
        <f>'PAYMENT by SAP'!J279</f>
        <v>IDR</v>
      </c>
      <c r="Q289" s="15" t="str">
        <f>'PAYMENT by SAP'!K279</f>
        <v>1800000080</v>
      </c>
      <c r="R289" s="51">
        <f>'PAYMENT by SAP'!L279</f>
        <v>12150000</v>
      </c>
      <c r="S289" s="51" t="str">
        <f>'PAYMENT by SAP'!M279</f>
        <v>PENDAPATAN GRAHA SANDIYA JANUARI 2025</v>
      </c>
      <c r="T289" s="65">
        <f>'PAYMENT by SAP'!N279</f>
        <v>45716</v>
      </c>
      <c r="U289" s="66" t="str">
        <f>'PAYMENT by SAP'!O279</f>
        <v>1800000080</v>
      </c>
      <c r="V289" t="s">
        <v>4957</v>
      </c>
    </row>
    <row r="290" spans="2:22">
      <c r="B290" s="15">
        <f>'PAYMENT by SAP'!B280</f>
        <v>100011</v>
      </c>
      <c r="C290" s="15" t="str">
        <f>'PAYMENT by SAP'!C280</f>
        <v>UNITED TRACTORS SEMEN GRESIK</v>
      </c>
      <c r="D290" s="15" t="str">
        <v>Group</v>
      </c>
      <c r="E290" s="15" t="str">
        <f>'PAYMENT by SAP'!D280</f>
        <v>1400000113</v>
      </c>
      <c r="F290" s="15" t="str">
        <f>'PAYMENT by SAP'!E280</f>
        <v>11121161</v>
      </c>
      <c r="G290" s="15" t="str">
        <f>'PAYMENT by SAP'!F280</f>
        <v>Pot. Gaji Kary. Penugasan SI</v>
      </c>
      <c r="H290" s="47">
        <f t="shared" si="24"/>
        <v>45716</v>
      </c>
      <c r="I290" s="48">
        <f>'PAYMENT by SAP'!G280</f>
        <v>45716</v>
      </c>
      <c r="J290" s="48" t="str">
        <f t="shared" si="25"/>
        <v>Feb</v>
      </c>
      <c r="K290" s="48" t="str">
        <f t="shared" si="26"/>
        <v>2025</v>
      </c>
      <c r="L290" s="48">
        <f>'PAYMENT by SAP'!H280</f>
        <v>45687</v>
      </c>
      <c r="M290" s="49">
        <f t="shared" si="27"/>
        <v>29</v>
      </c>
      <c r="N290" s="50" t="str">
        <f t="shared" si="28"/>
        <v>0-30</v>
      </c>
      <c r="O290" s="50" t="str">
        <f t="shared" si="29"/>
        <v>No Risk</v>
      </c>
      <c r="P290" s="15" t="str">
        <f>'PAYMENT by SAP'!J280</f>
        <v>IDR</v>
      </c>
      <c r="Q290" s="15" t="str">
        <f>'PAYMENT by SAP'!K280</f>
        <v>1800000550</v>
      </c>
      <c r="R290" s="51">
        <f>'PAYMENT by SAP'!L280</f>
        <v>12899051</v>
      </c>
      <c r="S290" s="51" t="str">
        <f>'PAYMENT by SAP'!M280</f>
        <v xml:space="preserve"> Pot. Gaji Kary. Penugasan SI - UTSG 11.2024</v>
      </c>
      <c r="T290" s="65">
        <f>'PAYMENT by SAP'!N280</f>
        <v>45657</v>
      </c>
      <c r="U290" s="66" t="str">
        <f>'PAYMENT by SAP'!O280</f>
        <v>1800000550</v>
      </c>
      <c r="V290" s="18" t="s">
        <v>4953</v>
      </c>
    </row>
    <row r="291" spans="2:22">
      <c r="B291" s="15">
        <f>'PAYMENT by SAP'!B281</f>
        <v>100011</v>
      </c>
      <c r="C291" s="15" t="str">
        <f>'PAYMENT by SAP'!C281</f>
        <v>UNITED TRACTORS SEMEN GRESIK</v>
      </c>
      <c r="D291" s="15" t="str">
        <v>Group</v>
      </c>
      <c r="E291" s="15" t="str">
        <f>'PAYMENT by SAP'!D281</f>
        <v>1400000113</v>
      </c>
      <c r="F291" s="15" t="str">
        <f>'PAYMENT by SAP'!E281</f>
        <v>11121161</v>
      </c>
      <c r="G291" s="15" t="str">
        <f>'PAYMENT by SAP'!F281</f>
        <v>Pot. Gaji Kary. Penugasan SI</v>
      </c>
      <c r="H291" s="47">
        <f t="shared" si="24"/>
        <v>45716</v>
      </c>
      <c r="I291" s="48">
        <f>'PAYMENT by SAP'!G281</f>
        <v>45716</v>
      </c>
      <c r="J291" s="48" t="str">
        <f t="shared" si="25"/>
        <v>Feb</v>
      </c>
      <c r="K291" s="48" t="str">
        <f t="shared" si="26"/>
        <v>2025</v>
      </c>
      <c r="L291" s="48">
        <f>'PAYMENT by SAP'!H281</f>
        <v>45718</v>
      </c>
      <c r="M291" s="49">
        <f t="shared" si="27"/>
        <v>-2</v>
      </c>
      <c r="N291" s="50" t="str">
        <f t="shared" si="28"/>
        <v>Current</v>
      </c>
      <c r="O291" s="50" t="str">
        <f t="shared" si="29"/>
        <v>No Risk</v>
      </c>
      <c r="P291" s="15" t="str">
        <f>'PAYMENT by SAP'!J281</f>
        <v>IDR</v>
      </c>
      <c r="Q291" s="15" t="str">
        <f>'PAYMENT by SAP'!K281</f>
        <v>1800000014</v>
      </c>
      <c r="R291" s="51">
        <f>'PAYMENT by SAP'!L281</f>
        <v>17507997</v>
      </c>
      <c r="S291" s="51" t="str">
        <f>'PAYMENT by SAP'!M281</f>
        <v>Pot. Gaji Kary. Penugasan SI - UTSG 12.2024</v>
      </c>
      <c r="T291" s="65">
        <f>'PAYMENT by SAP'!N281</f>
        <v>45688</v>
      </c>
      <c r="U291" s="66" t="str">
        <f>'PAYMENT by SAP'!O281</f>
        <v>1800000014</v>
      </c>
      <c r="V291" s="18" t="s">
        <v>4953</v>
      </c>
    </row>
    <row r="292" spans="2:22">
      <c r="B292" s="15">
        <f>'PAYMENT by SAP'!B282</f>
        <v>100011</v>
      </c>
      <c r="C292" s="15" t="str">
        <f>'PAYMENT by SAP'!C282</f>
        <v>UNITED TRACTORS SEMEN GRESIK</v>
      </c>
      <c r="D292" s="15" t="str">
        <v>Group</v>
      </c>
      <c r="E292" s="15" t="str">
        <f>'PAYMENT by SAP'!D282</f>
        <v>1400024447</v>
      </c>
      <c r="F292" s="15" t="str">
        <f>'PAYMENT by SAP'!E282</f>
        <v>11121161</v>
      </c>
      <c r="G292" s="15" t="str">
        <f>'PAYMENT by SAP'!F282</f>
        <v>Tagihan Pem. Listrik Tuban PT</v>
      </c>
      <c r="H292" s="47">
        <f t="shared" si="24"/>
        <v>45716</v>
      </c>
      <c r="I292" s="48">
        <f>'PAYMENT by SAP'!G282</f>
        <v>45716</v>
      </c>
      <c r="J292" s="48" t="str">
        <f t="shared" si="25"/>
        <v>Feb</v>
      </c>
      <c r="K292" s="48" t="str">
        <f t="shared" si="26"/>
        <v>2025</v>
      </c>
      <c r="L292" s="48">
        <f>'PAYMENT by SAP'!H282</f>
        <v>45442</v>
      </c>
      <c r="M292" s="49">
        <f t="shared" si="27"/>
        <v>274</v>
      </c>
      <c r="N292" s="50" t="str">
        <f t="shared" si="28"/>
        <v>120-365</v>
      </c>
      <c r="O292" s="50" t="str">
        <f t="shared" si="29"/>
        <v>High Risk</v>
      </c>
      <c r="P292" s="15" t="str">
        <f>'PAYMENT by SAP'!J282</f>
        <v>IDR</v>
      </c>
      <c r="Q292" s="15" t="str">
        <f>'PAYMENT by SAP'!K282</f>
        <v>1800000272</v>
      </c>
      <c r="R292" s="51">
        <f>'PAYMENT by SAP'!L282</f>
        <v>17537198</v>
      </c>
      <c r="S292" s="51" t="str">
        <f>'PAYMENT by SAP'!M282</f>
        <v>Tagihan Pem. Listrik Tuban UTSG Februari 2024</v>
      </c>
      <c r="T292" s="65">
        <f>'PAYMENT by SAP'!N282</f>
        <v>45412</v>
      </c>
      <c r="U292" s="66" t="str">
        <f>'PAYMENT by SAP'!O282</f>
        <v>1800000272</v>
      </c>
      <c r="V292" s="18" t="s">
        <v>4951</v>
      </c>
    </row>
    <row r="293" spans="2:22">
      <c r="B293" s="15">
        <f>'PAYMENT by SAP'!B283</f>
        <v>100011</v>
      </c>
      <c r="C293" s="15" t="str">
        <f>'PAYMENT by SAP'!C283</f>
        <v>UNITED TRACTORS SEMEN GRESIK</v>
      </c>
      <c r="D293" s="15" t="str">
        <v>Group</v>
      </c>
      <c r="E293" s="15" t="str">
        <f>'PAYMENT by SAP'!D283</f>
        <v>1400024447</v>
      </c>
      <c r="F293" s="15" t="str">
        <f>'PAYMENT by SAP'!E283</f>
        <v>11121161</v>
      </c>
      <c r="G293" s="15" t="str">
        <f>'PAYMENT by SAP'!F283</f>
        <v>Tagihan Pem. Listrik Tuban PT</v>
      </c>
      <c r="H293" s="47">
        <f t="shared" si="24"/>
        <v>45716</v>
      </c>
      <c r="I293" s="48">
        <f>'PAYMENT by SAP'!G283</f>
        <v>45716</v>
      </c>
      <c r="J293" s="48" t="str">
        <f t="shared" si="25"/>
        <v>Feb</v>
      </c>
      <c r="K293" s="48" t="str">
        <f t="shared" si="26"/>
        <v>2025</v>
      </c>
      <c r="L293" s="48">
        <f>'PAYMENT by SAP'!H283</f>
        <v>45412</v>
      </c>
      <c r="M293" s="49">
        <f t="shared" si="27"/>
        <v>304</v>
      </c>
      <c r="N293" s="50" t="str">
        <f t="shared" si="28"/>
        <v>120-365</v>
      </c>
      <c r="O293" s="50" t="str">
        <f t="shared" si="29"/>
        <v>High Risk</v>
      </c>
      <c r="P293" s="15" t="str">
        <f>'PAYMENT by SAP'!J283</f>
        <v>IDR</v>
      </c>
      <c r="Q293" s="15" t="str">
        <f>'PAYMENT by SAP'!K283</f>
        <v>1800000220</v>
      </c>
      <c r="R293" s="51">
        <f>'PAYMENT by SAP'!L283</f>
        <v>17838938</v>
      </c>
      <c r="S293" s="51" t="str">
        <f>'PAYMENT by SAP'!M283</f>
        <v>Tagihan Pem. Listrik Tuban UTSG Januari 2024</v>
      </c>
      <c r="T293" s="65">
        <f>'PAYMENT by SAP'!N283</f>
        <v>45382</v>
      </c>
      <c r="U293" s="66" t="str">
        <f>'PAYMENT by SAP'!O283</f>
        <v>1800000220</v>
      </c>
      <c r="V293" s="18" t="s">
        <v>4951</v>
      </c>
    </row>
    <row r="294" spans="2:22">
      <c r="B294" s="15">
        <f>'PAYMENT by SAP'!B284</f>
        <v>100736</v>
      </c>
      <c r="C294" s="15" t="str">
        <f>'PAYMENT by SAP'!C284</f>
        <v>PT. BUMI ANUGERAH ABADI</v>
      </c>
      <c r="D294" s="15" t="str">
        <v>External</v>
      </c>
      <c r="E294" s="15" t="str">
        <f>'PAYMENT by SAP'!D284</f>
        <v>1400024503</v>
      </c>
      <c r="F294" s="15" t="str">
        <f>'PAYMENT by SAP'!E284</f>
        <v>11121161</v>
      </c>
      <c r="G294" s="15" t="str">
        <f>'PAYMENT by SAP'!F284</f>
        <v>Kurang Bayar Biaya Pemusnahan Limbah FABA ex PT BA</v>
      </c>
      <c r="H294" s="47">
        <f t="shared" si="24"/>
        <v>45716</v>
      </c>
      <c r="I294" s="48">
        <f>'PAYMENT by SAP'!G284</f>
        <v>45716</v>
      </c>
      <c r="J294" s="48" t="str">
        <f t="shared" si="25"/>
        <v>Feb</v>
      </c>
      <c r="K294" s="48" t="str">
        <f t="shared" si="26"/>
        <v>2025</v>
      </c>
      <c r="L294" s="48">
        <f>'PAYMENT by SAP'!H284</f>
        <v>45621</v>
      </c>
      <c r="M294" s="49">
        <f t="shared" si="27"/>
        <v>95</v>
      </c>
      <c r="N294" s="50" t="str">
        <f t="shared" si="28"/>
        <v>90-120</v>
      </c>
      <c r="O294" s="50" t="str">
        <f t="shared" si="29"/>
        <v>Warning +</v>
      </c>
      <c r="P294" s="15" t="str">
        <f>'PAYMENT by SAP'!J284</f>
        <v>IDR</v>
      </c>
      <c r="Q294" s="15" t="str">
        <f>'PAYMENT by SAP'!K284</f>
        <v>1400164546</v>
      </c>
      <c r="R294" s="51">
        <f>'PAYMENT by SAP'!L284</f>
        <v>17972044</v>
      </c>
      <c r="S294" s="51" t="str">
        <f>'PAYMENT by SAP'!M284</f>
        <v>Kurang Bayar Biaya Pemusnahan Limbah FABA ex PT BA</v>
      </c>
      <c r="T294" s="65">
        <f>'PAYMENT by SAP'!N284</f>
        <v>45621</v>
      </c>
      <c r="U294" s="66" t="str">
        <f>'PAYMENT by SAP'!O284</f>
        <v>1800000219</v>
      </c>
      <c r="V294" t="s">
        <v>4950</v>
      </c>
    </row>
    <row r="295" spans="2:22">
      <c r="B295" s="15">
        <f>'PAYMENT by SAP'!B285</f>
        <v>100011</v>
      </c>
      <c r="C295" s="15" t="str">
        <f>'PAYMENT by SAP'!C285</f>
        <v>UNITED TRACTORS SEMEN GRESIK</v>
      </c>
      <c r="D295" s="15" t="str">
        <v>Group</v>
      </c>
      <c r="E295" s="15" t="str">
        <f>'PAYMENT by SAP'!D285</f>
        <v>1400024448</v>
      </c>
      <c r="F295" s="15" t="str">
        <f>'PAYMENT by SAP'!E285</f>
        <v>11121161</v>
      </c>
      <c r="G295" s="15" t="str">
        <f>'PAYMENT by SAP'!F285</f>
        <v>Tagihan Pem. Listrik Tuban PT</v>
      </c>
      <c r="H295" s="47">
        <f t="shared" si="24"/>
        <v>45716</v>
      </c>
      <c r="I295" s="48">
        <f>'PAYMENT by SAP'!G285</f>
        <v>45716</v>
      </c>
      <c r="J295" s="48" t="str">
        <f t="shared" si="25"/>
        <v>Feb</v>
      </c>
      <c r="K295" s="48" t="str">
        <f t="shared" si="26"/>
        <v>2025</v>
      </c>
      <c r="L295" s="48">
        <f>'PAYMENT by SAP'!H285</f>
        <v>45595</v>
      </c>
      <c r="M295" s="49">
        <f t="shared" si="27"/>
        <v>121</v>
      </c>
      <c r="N295" s="50" t="str">
        <f t="shared" si="28"/>
        <v>120-365</v>
      </c>
      <c r="O295" s="50" t="str">
        <f t="shared" si="29"/>
        <v>High Risk</v>
      </c>
      <c r="P295" s="15" t="str">
        <f>'PAYMENT by SAP'!J285</f>
        <v>IDR</v>
      </c>
      <c r="Q295" s="15" t="str">
        <f>'PAYMENT by SAP'!K285</f>
        <v>1800000580</v>
      </c>
      <c r="R295" s="51">
        <f>'PAYMENT by SAP'!L285</f>
        <v>23876843</v>
      </c>
      <c r="S295" s="51" t="str">
        <f>'PAYMENT by SAP'!M285</f>
        <v>Tagihan Pem. Listrik Tuban PT UTSG Juli 2024</v>
      </c>
      <c r="T295" s="65">
        <f>'PAYMENT by SAP'!N285</f>
        <v>45565</v>
      </c>
      <c r="U295" s="66" t="str">
        <f>'PAYMENT by SAP'!O285</f>
        <v>1800000580</v>
      </c>
      <c r="V295" s="18" t="s">
        <v>4951</v>
      </c>
    </row>
    <row r="296" spans="2:22">
      <c r="B296" s="15">
        <f>'PAYMENT by SAP'!B286</f>
        <v>100011</v>
      </c>
      <c r="C296" s="15" t="str">
        <f>'PAYMENT by SAP'!C286</f>
        <v>UNITED TRACTORS SEMEN GRESIK</v>
      </c>
      <c r="D296" s="15" t="str">
        <v>Group</v>
      </c>
      <c r="E296" s="15" t="str">
        <f>'PAYMENT by SAP'!D286</f>
        <v>1400024448</v>
      </c>
      <c r="F296" s="15" t="str">
        <f>'PAYMENT by SAP'!E286</f>
        <v>11121161</v>
      </c>
      <c r="G296" s="15" t="str">
        <f>'PAYMENT by SAP'!F286</f>
        <v>Tagihan Pem. Listrik Tuban PT</v>
      </c>
      <c r="H296" s="47">
        <f t="shared" si="24"/>
        <v>45716</v>
      </c>
      <c r="I296" s="48">
        <f>'PAYMENT by SAP'!G286</f>
        <v>45716</v>
      </c>
      <c r="J296" s="48" t="str">
        <f t="shared" si="25"/>
        <v>Feb</v>
      </c>
      <c r="K296" s="48" t="str">
        <f t="shared" si="26"/>
        <v>2025</v>
      </c>
      <c r="L296" s="48">
        <f>'PAYMENT by SAP'!H286</f>
        <v>45656</v>
      </c>
      <c r="M296" s="49">
        <f t="shared" si="27"/>
        <v>60</v>
      </c>
      <c r="N296" s="50" t="str">
        <f t="shared" si="28"/>
        <v>60-90</v>
      </c>
      <c r="O296" s="50" t="str">
        <f t="shared" si="29"/>
        <v>Warning</v>
      </c>
      <c r="P296" s="15" t="str">
        <f>'PAYMENT by SAP'!J286</f>
        <v>IDR</v>
      </c>
      <c r="Q296" s="15" t="str">
        <f>'PAYMENT by SAP'!K286</f>
        <v>1800000770</v>
      </c>
      <c r="R296" s="51">
        <f>'PAYMENT by SAP'!L286</f>
        <v>26411042</v>
      </c>
      <c r="S296" s="51" t="str">
        <f>'PAYMENT by SAP'!M286</f>
        <v>Tagihan Pem. Listrik Tuban PT UTSG September 2024</v>
      </c>
      <c r="T296" s="65">
        <f>'PAYMENT by SAP'!N286</f>
        <v>45626</v>
      </c>
      <c r="U296" s="66" t="str">
        <f>'PAYMENT by SAP'!O286</f>
        <v>1800000770</v>
      </c>
      <c r="V296" s="18" t="s">
        <v>4951</v>
      </c>
    </row>
    <row r="297" spans="2:22">
      <c r="B297" s="15">
        <f>'PAYMENT by SAP'!B287</f>
        <v>100011</v>
      </c>
      <c r="C297" s="15" t="str">
        <f>'PAYMENT by SAP'!C287</f>
        <v>UNITED TRACTORS SEMEN GRESIK</v>
      </c>
      <c r="D297" s="15" t="str">
        <v>Group</v>
      </c>
      <c r="E297" s="15" t="str">
        <f>'PAYMENT by SAP'!D287</f>
        <v>1400024447</v>
      </c>
      <c r="F297" s="15" t="str">
        <f>'PAYMENT by SAP'!E287</f>
        <v>11121161</v>
      </c>
      <c r="G297" s="15" t="str">
        <f>'PAYMENT by SAP'!F287</f>
        <v>Tagihan Pem. Listrik Tuban PT</v>
      </c>
      <c r="H297" s="47">
        <f t="shared" si="24"/>
        <v>45716</v>
      </c>
      <c r="I297" s="48">
        <f>'PAYMENT by SAP'!G287</f>
        <v>45716</v>
      </c>
      <c r="J297" s="48" t="str">
        <f t="shared" si="25"/>
        <v>Feb</v>
      </c>
      <c r="K297" s="48" t="str">
        <f t="shared" si="26"/>
        <v>2025</v>
      </c>
      <c r="L297" s="48">
        <f>'PAYMENT by SAP'!H287</f>
        <v>45503</v>
      </c>
      <c r="M297" s="49">
        <f t="shared" si="27"/>
        <v>213</v>
      </c>
      <c r="N297" s="50" t="str">
        <f t="shared" si="28"/>
        <v>120-365</v>
      </c>
      <c r="O297" s="50" t="str">
        <f t="shared" si="29"/>
        <v>High Risk</v>
      </c>
      <c r="P297" s="15" t="str">
        <f>'PAYMENT by SAP'!J287</f>
        <v>IDR</v>
      </c>
      <c r="Q297" s="15" t="str">
        <f>'PAYMENT by SAP'!K287</f>
        <v>1800000435</v>
      </c>
      <c r="R297" s="51">
        <f>'PAYMENT by SAP'!L287</f>
        <v>26901499</v>
      </c>
      <c r="S297" s="51" t="str">
        <f>'PAYMENT by SAP'!M287</f>
        <v>Tagihan Pem. Listrik Tuban UTSG April 2024</v>
      </c>
      <c r="T297" s="65">
        <f>'PAYMENT by SAP'!N287</f>
        <v>45473</v>
      </c>
      <c r="U297" s="66" t="str">
        <f>'PAYMENT by SAP'!O287</f>
        <v>1800000435</v>
      </c>
      <c r="V297" s="18" t="s">
        <v>4951</v>
      </c>
    </row>
    <row r="298" spans="2:22">
      <c r="B298" s="15">
        <f>'PAYMENT by SAP'!B288</f>
        <v>100011</v>
      </c>
      <c r="C298" s="15" t="str">
        <f>'PAYMENT by SAP'!C288</f>
        <v>UNITED TRACTORS SEMEN GRESIK</v>
      </c>
      <c r="D298" s="15" t="str">
        <v>Group</v>
      </c>
      <c r="E298" s="15" t="str">
        <f>'PAYMENT by SAP'!D288</f>
        <v>1400024512</v>
      </c>
      <c r="F298" s="15" t="str">
        <f>'PAYMENT by SAP'!E288</f>
        <v>11121161</v>
      </c>
      <c r="G298" s="15" t="str">
        <f>'PAYMENT by SAP'!F288</f>
        <v>Tagihan Pem. Listrik Tuban UT</v>
      </c>
      <c r="H298" s="47">
        <f t="shared" si="24"/>
        <v>45716</v>
      </c>
      <c r="I298" s="48">
        <f>'PAYMENT by SAP'!G288</f>
        <v>45716</v>
      </c>
      <c r="J298" s="48" t="str">
        <f t="shared" si="25"/>
        <v>Feb</v>
      </c>
      <c r="K298" s="48" t="str">
        <f t="shared" si="26"/>
        <v>2025</v>
      </c>
      <c r="L298" s="48">
        <f>'PAYMENT by SAP'!H288</f>
        <v>45534</v>
      </c>
      <c r="M298" s="49">
        <f t="shared" si="27"/>
        <v>182</v>
      </c>
      <c r="N298" s="50" t="str">
        <f t="shared" si="28"/>
        <v>120-365</v>
      </c>
      <c r="O298" s="50" t="str">
        <f t="shared" si="29"/>
        <v>High Risk</v>
      </c>
      <c r="P298" s="15" t="str">
        <f>'PAYMENT by SAP'!J288</f>
        <v>IDR</v>
      </c>
      <c r="Q298" s="15" t="str">
        <f>'PAYMENT by SAP'!K288</f>
        <v>1800000505</v>
      </c>
      <c r="R298" s="51">
        <f>'PAYMENT by SAP'!L288</f>
        <v>30342991</v>
      </c>
      <c r="S298" s="51" t="str">
        <f>'PAYMENT by SAP'!M288</f>
        <v>Tagihan Pem. Listrik Tuban UTSG Mei 2024</v>
      </c>
      <c r="T298" s="65">
        <f>'PAYMENT by SAP'!N288</f>
        <v>45504</v>
      </c>
      <c r="U298" s="66" t="str">
        <f>'PAYMENT by SAP'!O288</f>
        <v>1800000505</v>
      </c>
      <c r="V298" s="18" t="s">
        <v>4951</v>
      </c>
    </row>
    <row r="299" spans="2:22">
      <c r="B299" s="15">
        <f>'PAYMENT by SAP'!B289</f>
        <v>100011</v>
      </c>
      <c r="C299" s="15" t="str">
        <f>'PAYMENT by SAP'!C289</f>
        <v>UNITED TRACTORS SEMEN GRESIK</v>
      </c>
      <c r="D299" s="15" t="str">
        <v>Group</v>
      </c>
      <c r="E299" s="15" t="str">
        <f>'PAYMENT by SAP'!D289</f>
        <v>1400024448</v>
      </c>
      <c r="F299" s="15" t="str">
        <f>'PAYMENT by SAP'!E289</f>
        <v>11121161</v>
      </c>
      <c r="G299" s="15" t="str">
        <f>'PAYMENT by SAP'!F289</f>
        <v>Tagihan Pem. Listrik Tuban PT</v>
      </c>
      <c r="H299" s="47">
        <f t="shared" si="24"/>
        <v>45716</v>
      </c>
      <c r="I299" s="48">
        <f>'PAYMENT by SAP'!G289</f>
        <v>45716</v>
      </c>
      <c r="J299" s="48" t="str">
        <f t="shared" si="25"/>
        <v>Feb</v>
      </c>
      <c r="K299" s="48" t="str">
        <f t="shared" si="26"/>
        <v>2025</v>
      </c>
      <c r="L299" s="48">
        <f>'PAYMENT by SAP'!H289</f>
        <v>45687</v>
      </c>
      <c r="M299" s="49">
        <f t="shared" si="27"/>
        <v>29</v>
      </c>
      <c r="N299" s="50" t="str">
        <f t="shared" si="28"/>
        <v>0-30</v>
      </c>
      <c r="O299" s="50" t="str">
        <f t="shared" si="29"/>
        <v>No Risk</v>
      </c>
      <c r="P299" s="15" t="str">
        <f>'PAYMENT by SAP'!J289</f>
        <v>IDR</v>
      </c>
      <c r="Q299" s="15" t="str">
        <f>'PAYMENT by SAP'!K289</f>
        <v>1800000800</v>
      </c>
      <c r="R299" s="51">
        <f>'PAYMENT by SAP'!L289</f>
        <v>30713167</v>
      </c>
      <c r="S299" s="51" t="str">
        <f>'PAYMENT by SAP'!M289</f>
        <v>Tagihan Pem. Listrik Tuban PT UTSG Oktober 2024</v>
      </c>
      <c r="T299" s="65">
        <f>'PAYMENT by SAP'!N289</f>
        <v>45657</v>
      </c>
      <c r="U299" s="66" t="str">
        <f>'PAYMENT by SAP'!O289</f>
        <v>1800000800</v>
      </c>
      <c r="V299" s="18" t="s">
        <v>4951</v>
      </c>
    </row>
    <row r="300" spans="2:22">
      <c r="B300" s="15">
        <f>'PAYMENT by SAP'!B290</f>
        <v>101284</v>
      </c>
      <c r="C300" s="15" t="str">
        <f>'PAYMENT by SAP'!C290</f>
        <v>PT. SINERGI MITRA INVESTAMA</v>
      </c>
      <c r="D300" s="15" t="str">
        <v>Group</v>
      </c>
      <c r="E300" s="15" t="str">
        <f>'PAYMENT by SAP'!D290</f>
        <v>1400000118</v>
      </c>
      <c r="F300" s="15" t="str">
        <f>'PAYMENT by SAP'!E290</f>
        <v>11125421</v>
      </c>
      <c r="G300" s="15" t="str">
        <f>'PAYMENT by SAP'!F290</f>
        <v>PAID BY CMS BANK SYARIAH INDONESIA KC SURABAYA BAS</v>
      </c>
      <c r="H300" s="47">
        <f t="shared" si="24"/>
        <v>45716</v>
      </c>
      <c r="I300" s="48">
        <f>'PAYMENT by SAP'!G290</f>
        <v>45716</v>
      </c>
      <c r="J300" s="48" t="str">
        <f t="shared" si="25"/>
        <v>Feb</v>
      </c>
      <c r="K300" s="48" t="str">
        <f t="shared" si="26"/>
        <v>2025</v>
      </c>
      <c r="L300" s="48">
        <f>'PAYMENT by SAP'!H290</f>
        <v>45534</v>
      </c>
      <c r="M300" s="49">
        <f t="shared" si="27"/>
        <v>182</v>
      </c>
      <c r="N300" s="50" t="str">
        <f t="shared" si="28"/>
        <v>120-365</v>
      </c>
      <c r="O300" s="50" t="str">
        <f t="shared" si="29"/>
        <v>High Risk</v>
      </c>
      <c r="P300" s="15" t="str">
        <f>'PAYMENT by SAP'!J290</f>
        <v>IDR</v>
      </c>
      <c r="Q300" s="15" t="str">
        <f>'PAYMENT by SAP'!K290</f>
        <v>1800000330</v>
      </c>
      <c r="R300" s="51">
        <f>'PAYMENT by SAP'!L290</f>
        <v>31522200</v>
      </c>
      <c r="S300" s="51" t="str">
        <f>'PAYMENT by SAP'!M290</f>
        <v>Tagihan Air Bersih SMI - Juli 24</v>
      </c>
      <c r="T300" s="65">
        <f>'PAYMENT by SAP'!N290</f>
        <v>45504</v>
      </c>
      <c r="U300" s="66" t="str">
        <f>'PAYMENT by SAP'!O290</f>
        <v>1800000330</v>
      </c>
      <c r="V300" s="18" t="s">
        <v>4956</v>
      </c>
    </row>
    <row r="301" spans="2:22">
      <c r="B301" s="15">
        <f>'PAYMENT by SAP'!B291</f>
        <v>100011</v>
      </c>
      <c r="C301" s="15" t="str">
        <f>'PAYMENT by SAP'!C291</f>
        <v>UNITED TRACTORS SEMEN GRESIK</v>
      </c>
      <c r="D301" s="15" t="str">
        <v>Group</v>
      </c>
      <c r="E301" s="15" t="str">
        <f>'PAYMENT by SAP'!D291</f>
        <v>1400024448</v>
      </c>
      <c r="F301" s="15" t="str">
        <f>'PAYMENT by SAP'!E291</f>
        <v>11121161</v>
      </c>
      <c r="G301" s="15" t="str">
        <f>'PAYMENT by SAP'!F291</f>
        <v>Tagihan Pem. Listrik Tuban PT</v>
      </c>
      <c r="H301" s="47">
        <f t="shared" si="24"/>
        <v>45716</v>
      </c>
      <c r="I301" s="48">
        <f>'PAYMENT by SAP'!G291</f>
        <v>45716</v>
      </c>
      <c r="J301" s="48" t="str">
        <f t="shared" si="25"/>
        <v>Feb</v>
      </c>
      <c r="K301" s="48" t="str">
        <f t="shared" si="26"/>
        <v>2025</v>
      </c>
      <c r="L301" s="48">
        <f>'PAYMENT by SAP'!H291</f>
        <v>45626</v>
      </c>
      <c r="M301" s="49">
        <f t="shared" si="27"/>
        <v>90</v>
      </c>
      <c r="N301" s="50" t="str">
        <f t="shared" si="28"/>
        <v>90-120</v>
      </c>
      <c r="O301" s="50" t="str">
        <f t="shared" si="29"/>
        <v>Warning +</v>
      </c>
      <c r="P301" s="15" t="str">
        <f>'PAYMENT by SAP'!J291</f>
        <v>IDR</v>
      </c>
      <c r="Q301" s="15" t="str">
        <f>'PAYMENT by SAP'!K291</f>
        <v>1800000693</v>
      </c>
      <c r="R301" s="51">
        <f>'PAYMENT by SAP'!L291</f>
        <v>31693045</v>
      </c>
      <c r="S301" s="51" t="str">
        <f>'PAYMENT by SAP'!M291</f>
        <v>Tagihan Pem. Listrik Tuban PT UTSG Agustus 2024</v>
      </c>
      <c r="T301" s="65">
        <f>'PAYMENT by SAP'!N291</f>
        <v>45596</v>
      </c>
      <c r="U301" s="66" t="str">
        <f>'PAYMENT by SAP'!O291</f>
        <v>1800000693</v>
      </c>
      <c r="V301" s="18" t="s">
        <v>4951</v>
      </c>
    </row>
    <row r="302" spans="2:22">
      <c r="B302" s="15">
        <f>'PAYMENT by SAP'!B292</f>
        <v>100144</v>
      </c>
      <c r="C302" s="15" t="str">
        <f>'PAYMENT by SAP'!C292</f>
        <v>PT SINERGI INFORMATIKA SEMEN INDONE</v>
      </c>
      <c r="D302" s="15" t="str">
        <v>Group</v>
      </c>
      <c r="E302" s="15" t="str">
        <f>'PAYMENT by SAP'!D292</f>
        <v>1400000115</v>
      </c>
      <c r="F302" s="15" t="str">
        <f>'PAYMENT by SAP'!E292</f>
        <v>11121161</v>
      </c>
      <c r="G302" s="15" t="str">
        <f>'PAYMENT by SAP'!F292</f>
        <v>Management Fee SISI September 2020</v>
      </c>
      <c r="H302" s="47">
        <f t="shared" si="24"/>
        <v>45716</v>
      </c>
      <c r="I302" s="48">
        <f>'PAYMENT by SAP'!G292</f>
        <v>45716</v>
      </c>
      <c r="J302" s="48" t="str">
        <f t="shared" si="25"/>
        <v>Feb</v>
      </c>
      <c r="K302" s="48" t="str">
        <f t="shared" si="26"/>
        <v>2025</v>
      </c>
      <c r="L302" s="48">
        <f>'PAYMENT by SAP'!H292</f>
        <v>45678</v>
      </c>
      <c r="M302" s="49">
        <f t="shared" si="27"/>
        <v>38</v>
      </c>
      <c r="N302" s="50" t="str">
        <f t="shared" si="28"/>
        <v>30-60</v>
      </c>
      <c r="O302" s="50" t="str">
        <f t="shared" si="29"/>
        <v>Low Risk</v>
      </c>
      <c r="P302" s="15" t="str">
        <f>'PAYMENT by SAP'!J292</f>
        <v>IDR</v>
      </c>
      <c r="Q302" s="15" t="str">
        <f>'PAYMENT by SAP'!K292</f>
        <v>0100000347</v>
      </c>
      <c r="R302" s="51">
        <f>'PAYMENT by SAP'!L292</f>
        <v>32886000</v>
      </c>
      <c r="S302" s="51" t="str">
        <f>'PAYMENT by SAP'!M292</f>
        <v>Management Fee SISI September 2020</v>
      </c>
      <c r="T302" s="65">
        <f>'PAYMENT by SAP'!N292</f>
        <v>45678</v>
      </c>
      <c r="U302" s="66" t="str">
        <f>'PAYMENT by SAP'!O292</f>
        <v>1800001110</v>
      </c>
      <c r="V302" s="18" t="s">
        <v>4955</v>
      </c>
    </row>
    <row r="303" spans="2:22">
      <c r="B303" s="15">
        <f>'PAYMENT by SAP'!B293</f>
        <v>101891</v>
      </c>
      <c r="C303" s="15" t="str">
        <f>'PAYMENT by SAP'!C293</f>
        <v>PT JAWA BERKAT LOGISTIK</v>
      </c>
      <c r="D303" s="15" t="str">
        <v>External</v>
      </c>
      <c r="E303" s="15" t="str">
        <f>'PAYMENT by SAP'!D293</f>
        <v>1400000120</v>
      </c>
      <c r="F303" s="15" t="str">
        <f>'PAYMENT by SAP'!E293</f>
        <v>11121161</v>
      </c>
      <c r="G303" s="15" t="str">
        <f>'PAYMENT by SAP'!F293</f>
        <v>Tagihan Pengembalian Ongkos Angkut - PT JBL</v>
      </c>
      <c r="H303" s="47">
        <f t="shared" si="24"/>
        <v>45716</v>
      </c>
      <c r="I303" s="48">
        <f>'PAYMENT by SAP'!G293</f>
        <v>45716</v>
      </c>
      <c r="J303" s="48" t="str">
        <f t="shared" si="25"/>
        <v>Feb</v>
      </c>
      <c r="K303" s="48" t="str">
        <f t="shared" si="26"/>
        <v>2025</v>
      </c>
      <c r="L303" s="48">
        <f>'PAYMENT by SAP'!H293</f>
        <v>45702</v>
      </c>
      <c r="M303" s="49">
        <f t="shared" si="27"/>
        <v>14</v>
      </c>
      <c r="N303" s="50" t="str">
        <f t="shared" si="28"/>
        <v>0-30</v>
      </c>
      <c r="O303" s="50" t="str">
        <f t="shared" si="29"/>
        <v>No Risk</v>
      </c>
      <c r="P303" s="15" t="str">
        <f>'PAYMENT by SAP'!J293</f>
        <v>IDR</v>
      </c>
      <c r="Q303" s="15" t="str">
        <f>'PAYMENT by SAP'!K293</f>
        <v>1800000023</v>
      </c>
      <c r="R303" s="51">
        <f>'PAYMENT by SAP'!L293</f>
        <v>38201300</v>
      </c>
      <c r="S303" s="51" t="str">
        <f>'PAYMENT by SAP'!M293</f>
        <v>Tagihan Pengembalian Ongkos Angkut - PT JBL</v>
      </c>
      <c r="T303" s="65">
        <f>'PAYMENT by SAP'!N293</f>
        <v>45672</v>
      </c>
      <c r="U303" s="66" t="str">
        <f>'PAYMENT by SAP'!O293</f>
        <v>1800000023</v>
      </c>
      <c r="V303" s="18" t="s">
        <v>4954</v>
      </c>
    </row>
    <row r="304" spans="2:22">
      <c r="B304" s="15">
        <f>'PAYMENT by SAP'!B294</f>
        <v>100712</v>
      </c>
      <c r="C304" s="15" t="str">
        <f>'PAYMENT by SAP'!C294</f>
        <v>PT. ARGUNGSIH NUSANTARA TRANSPOR</v>
      </c>
      <c r="D304" s="15" t="str">
        <v>External</v>
      </c>
      <c r="E304" s="15" t="str">
        <f>'PAYMENT by SAP'!D294</f>
        <v>1400024502</v>
      </c>
      <c r="F304" s="15" t="str">
        <f>'PAYMENT by SAP'!E294</f>
        <v>11121161</v>
      </c>
      <c r="G304" s="15" t="str">
        <f>'PAYMENT by SAP'!F294</f>
        <v>Biaya Pemusnahan Limbah FABA ex PT ANT</v>
      </c>
      <c r="H304" s="47">
        <f t="shared" si="24"/>
        <v>45716</v>
      </c>
      <c r="I304" s="48">
        <f>'PAYMENT by SAP'!G294</f>
        <v>45716</v>
      </c>
      <c r="J304" s="48" t="str">
        <f t="shared" si="25"/>
        <v>Feb</v>
      </c>
      <c r="K304" s="48" t="str">
        <f t="shared" si="26"/>
        <v>2025</v>
      </c>
      <c r="L304" s="48">
        <f>'PAYMENT by SAP'!H294</f>
        <v>45718</v>
      </c>
      <c r="M304" s="49">
        <f t="shared" si="27"/>
        <v>-2</v>
      </c>
      <c r="N304" s="50" t="str">
        <f t="shared" si="28"/>
        <v>Current</v>
      </c>
      <c r="O304" s="50" t="str">
        <f t="shared" si="29"/>
        <v>No Risk</v>
      </c>
      <c r="P304" s="15" t="str">
        <f>'PAYMENT by SAP'!J294</f>
        <v>IDR</v>
      </c>
      <c r="Q304" s="15" t="str">
        <f>'PAYMENT by SAP'!K294</f>
        <v>1800000020</v>
      </c>
      <c r="R304" s="51">
        <f>'PAYMENT by SAP'!L294</f>
        <v>39328399</v>
      </c>
      <c r="S304" s="51" t="str">
        <f>'PAYMENT by SAP'!M294</f>
        <v>Biaya Pemusnahan Limbah FABA ex PT ANT</v>
      </c>
      <c r="T304" s="65">
        <f>'PAYMENT by SAP'!N294</f>
        <v>45688</v>
      </c>
      <c r="U304" s="66" t="str">
        <f>'PAYMENT by SAP'!O294</f>
        <v>1800000020</v>
      </c>
      <c r="V304" t="s">
        <v>4950</v>
      </c>
    </row>
    <row r="305" spans="2:22">
      <c r="B305" s="15">
        <f>'PAYMENT by SAP'!B295</f>
        <v>100011</v>
      </c>
      <c r="C305" s="15" t="str">
        <f>'PAYMENT by SAP'!C295</f>
        <v>UNITED TRACTORS SEMEN GRESIK</v>
      </c>
      <c r="D305" s="15" t="str">
        <v>Group</v>
      </c>
      <c r="E305" s="15" t="str">
        <f>'PAYMENT by SAP'!D295</f>
        <v>1400024447</v>
      </c>
      <c r="F305" s="15" t="str">
        <f>'PAYMENT by SAP'!E295</f>
        <v>11121161</v>
      </c>
      <c r="G305" s="15" t="str">
        <f>'PAYMENT by SAP'!F295</f>
        <v>Tagihan Pem. Listrik Tuban PT</v>
      </c>
      <c r="H305" s="47">
        <f t="shared" si="24"/>
        <v>45716</v>
      </c>
      <c r="I305" s="48">
        <f>'PAYMENT by SAP'!G295</f>
        <v>45716</v>
      </c>
      <c r="J305" s="48" t="str">
        <f t="shared" si="25"/>
        <v>Feb</v>
      </c>
      <c r="K305" s="48" t="str">
        <f t="shared" si="26"/>
        <v>2025</v>
      </c>
      <c r="L305" s="48">
        <f>'PAYMENT by SAP'!H295</f>
        <v>45473</v>
      </c>
      <c r="M305" s="49">
        <f t="shared" si="27"/>
        <v>243</v>
      </c>
      <c r="N305" s="50" t="str">
        <f t="shared" si="28"/>
        <v>120-365</v>
      </c>
      <c r="O305" s="50" t="str">
        <f t="shared" si="29"/>
        <v>High Risk</v>
      </c>
      <c r="P305" s="15" t="str">
        <f>'PAYMENT by SAP'!J295</f>
        <v>IDR</v>
      </c>
      <c r="Q305" s="15" t="str">
        <f>'PAYMENT by SAP'!K295</f>
        <v>1800000343</v>
      </c>
      <c r="R305" s="51">
        <f>'PAYMENT by SAP'!L295</f>
        <v>40395800</v>
      </c>
      <c r="S305" s="51" t="str">
        <f>'PAYMENT by SAP'!M295</f>
        <v>Tagihan Pem. Listrik Tuban UTSG Maret 2024</v>
      </c>
      <c r="T305" s="65">
        <f>'PAYMENT by SAP'!N295</f>
        <v>45443</v>
      </c>
      <c r="U305" s="66" t="str">
        <f>'PAYMENT by SAP'!O295</f>
        <v>1800000343</v>
      </c>
      <c r="V305" s="18" t="s">
        <v>4951</v>
      </c>
    </row>
    <row r="306" spans="2:22">
      <c r="B306" s="15">
        <f>'PAYMENT by SAP'!B296</f>
        <v>101284</v>
      </c>
      <c r="C306" s="15" t="str">
        <f>'PAYMENT by SAP'!C296</f>
        <v>PT. SINERGI MITRA INVESTAMA</v>
      </c>
      <c r="D306" s="15" t="str">
        <v>Group</v>
      </c>
      <c r="E306" s="15" t="str">
        <f>'PAYMENT by SAP'!D296</f>
        <v>1400000117</v>
      </c>
      <c r="F306" s="15" t="str">
        <f>'PAYMENT by SAP'!E296</f>
        <v>11125421</v>
      </c>
      <c r="G306" s="15" t="str">
        <f>'PAYMENT by SAP'!F296</f>
        <v>PAID BY CMS BANK SYARIAH INDONESIA KC SURABAYA BAS</v>
      </c>
      <c r="H306" s="47">
        <f t="shared" si="24"/>
        <v>45716</v>
      </c>
      <c r="I306" s="48">
        <f>'PAYMENT by SAP'!G296</f>
        <v>45716</v>
      </c>
      <c r="J306" s="48" t="str">
        <f t="shared" si="25"/>
        <v>Feb</v>
      </c>
      <c r="K306" s="48" t="str">
        <f t="shared" si="26"/>
        <v>2025</v>
      </c>
      <c r="L306" s="48">
        <f>'PAYMENT by SAP'!H296</f>
        <v>45687</v>
      </c>
      <c r="M306" s="49">
        <f t="shared" si="27"/>
        <v>29</v>
      </c>
      <c r="N306" s="50" t="str">
        <f t="shared" si="28"/>
        <v>0-30</v>
      </c>
      <c r="O306" s="50" t="str">
        <f t="shared" si="29"/>
        <v>No Risk</v>
      </c>
      <c r="P306" s="15" t="str">
        <f>'PAYMENT by SAP'!J296</f>
        <v>IDR</v>
      </c>
      <c r="Q306" s="15" t="str">
        <f>'PAYMENT by SAP'!K296</f>
        <v>1800000576</v>
      </c>
      <c r="R306" s="51">
        <f>'PAYMENT by SAP'!L296</f>
        <v>44747400</v>
      </c>
      <c r="S306" s="51" t="str">
        <f>'PAYMENT by SAP'!M296</f>
        <v>Penagihan Air Bersih - Des 2024</v>
      </c>
      <c r="T306" s="65">
        <f>'PAYMENT by SAP'!N296</f>
        <v>45657</v>
      </c>
      <c r="U306" s="66" t="str">
        <f>'PAYMENT by SAP'!O296</f>
        <v>1800000576</v>
      </c>
      <c r="V306" s="18" t="s">
        <v>4956</v>
      </c>
    </row>
    <row r="307" spans="2:22">
      <c r="B307" s="15">
        <f>'PAYMENT by SAP'!B297</f>
        <v>101284</v>
      </c>
      <c r="C307" s="15" t="str">
        <f>'PAYMENT by SAP'!C297</f>
        <v>PT. SINERGI MITRA INVESTAMA</v>
      </c>
      <c r="D307" s="15" t="str">
        <v>Group</v>
      </c>
      <c r="E307" s="15" t="str">
        <f>'PAYMENT by SAP'!D297</f>
        <v>1400000123</v>
      </c>
      <c r="F307" s="15" t="str">
        <f>'PAYMENT by SAP'!E297</f>
        <v>11121161</v>
      </c>
      <c r="G307" s="15" t="str">
        <f>'PAYMENT by SAP'!F297</f>
        <v>Management Fee SMI Mei 2020 1800000597</v>
      </c>
      <c r="H307" s="47">
        <f t="shared" si="24"/>
        <v>45716</v>
      </c>
      <c r="I307" s="48">
        <f>'PAYMENT by SAP'!G297</f>
        <v>45716</v>
      </c>
      <c r="J307" s="48" t="str">
        <f t="shared" si="25"/>
        <v>Feb</v>
      </c>
      <c r="K307" s="48" t="str">
        <f t="shared" si="26"/>
        <v>2025</v>
      </c>
      <c r="L307" s="48">
        <f>'PAYMENT by SAP'!H297</f>
        <v>44408</v>
      </c>
      <c r="M307" s="49">
        <f t="shared" si="27"/>
        <v>1308</v>
      </c>
      <c r="N307" s="50" t="str">
        <f t="shared" si="28"/>
        <v>&gt;365</v>
      </c>
      <c r="O307" s="50" t="str">
        <f t="shared" si="29"/>
        <v>High Risk +</v>
      </c>
      <c r="P307" s="15" t="str">
        <f>'PAYMENT by SAP'!J297</f>
        <v>IDR</v>
      </c>
      <c r="Q307" s="15" t="str">
        <f>'PAYMENT by SAP'!K297</f>
        <v>0100003391</v>
      </c>
      <c r="R307" s="51">
        <f>'PAYMENT by SAP'!L297</f>
        <v>45133200</v>
      </c>
      <c r="S307" s="51" t="str">
        <f>'PAYMENT by SAP'!M297</f>
        <v>Management Fee SMI Mei 2020 1800000597</v>
      </c>
      <c r="T307" s="65">
        <f>'PAYMENT by SAP'!N297</f>
        <v>44408</v>
      </c>
      <c r="U307" s="66" t="str">
        <f>'PAYMENT by SAP'!O297</f>
        <v>1800000597</v>
      </c>
      <c r="V307" s="18" t="s">
        <v>4955</v>
      </c>
    </row>
    <row r="308" spans="2:22">
      <c r="B308" s="15">
        <f>'PAYMENT by SAP'!B298</f>
        <v>100011</v>
      </c>
      <c r="C308" s="15" t="str">
        <f>'PAYMENT by SAP'!C298</f>
        <v>UNITED TRACTORS SEMEN GRESIK</v>
      </c>
      <c r="D308" s="15" t="str">
        <v>Group</v>
      </c>
      <c r="E308" s="15" t="str">
        <f>'PAYMENT by SAP'!D298</f>
        <v>1400024448</v>
      </c>
      <c r="F308" s="15" t="str">
        <f>'PAYMENT by SAP'!E298</f>
        <v>11121161</v>
      </c>
      <c r="G308" s="15" t="str">
        <f>'PAYMENT by SAP'!F298</f>
        <v>Tagihan Pem. Listrik Tuban PT</v>
      </c>
      <c r="H308" s="47">
        <f t="shared" si="24"/>
        <v>45716</v>
      </c>
      <c r="I308" s="48">
        <f>'PAYMENT by SAP'!G298</f>
        <v>45716</v>
      </c>
      <c r="J308" s="48" t="str">
        <f t="shared" si="25"/>
        <v>Feb</v>
      </c>
      <c r="K308" s="48" t="str">
        <f t="shared" si="26"/>
        <v>2025</v>
      </c>
      <c r="L308" s="48">
        <f>'PAYMENT by SAP'!H298</f>
        <v>45565</v>
      </c>
      <c r="M308" s="49">
        <f t="shared" si="27"/>
        <v>151</v>
      </c>
      <c r="N308" s="50" t="str">
        <f t="shared" si="28"/>
        <v>120-365</v>
      </c>
      <c r="O308" s="50" t="str">
        <f t="shared" si="29"/>
        <v>High Risk</v>
      </c>
      <c r="P308" s="15" t="str">
        <f>'PAYMENT by SAP'!J298</f>
        <v>IDR</v>
      </c>
      <c r="Q308" s="15" t="str">
        <f>'PAYMENT by SAP'!K298</f>
        <v>1800000557</v>
      </c>
      <c r="R308" s="51">
        <f>'PAYMENT by SAP'!L298</f>
        <v>47679030</v>
      </c>
      <c r="S308" s="51" t="str">
        <f>'PAYMENT by SAP'!M298</f>
        <v>Tagihan Pem. Listrik Tuban PT UTSG Juni 2024</v>
      </c>
      <c r="T308" s="65">
        <f>'PAYMENT by SAP'!N298</f>
        <v>45535</v>
      </c>
      <c r="U308" s="66" t="str">
        <f>'PAYMENT by SAP'!O298</f>
        <v>1800000557</v>
      </c>
      <c r="V308" s="18" t="s">
        <v>4951</v>
      </c>
    </row>
    <row r="309" spans="2:22">
      <c r="B309" s="15">
        <f>'PAYMENT by SAP'!B299</f>
        <v>101284</v>
      </c>
      <c r="C309" s="15" t="str">
        <f>'PAYMENT by SAP'!C299</f>
        <v>PT. SINERGI MITRA INVESTAMA</v>
      </c>
      <c r="D309" s="15" t="str">
        <v>Group</v>
      </c>
      <c r="E309" s="15" t="str">
        <f>'PAYMENT by SAP'!D299</f>
        <v>1400000122</v>
      </c>
      <c r="F309" s="15" t="str">
        <f>'PAYMENT by SAP'!E299</f>
        <v>11121161</v>
      </c>
      <c r="G309" s="15" t="str">
        <f>'PAYMENT by SAP'!F299</f>
        <v>Management Fee SMI April 2021 (inc.THR) 1800000253</v>
      </c>
      <c r="H309" s="47">
        <f t="shared" si="24"/>
        <v>45716</v>
      </c>
      <c r="I309" s="48">
        <f>'PAYMENT by SAP'!G299</f>
        <v>45716</v>
      </c>
      <c r="J309" s="48" t="str">
        <f t="shared" si="25"/>
        <v>Feb</v>
      </c>
      <c r="K309" s="48" t="str">
        <f t="shared" si="26"/>
        <v>2025</v>
      </c>
      <c r="L309" s="48">
        <f>'PAYMENT by SAP'!H299</f>
        <v>44408</v>
      </c>
      <c r="M309" s="49">
        <f t="shared" si="27"/>
        <v>1308</v>
      </c>
      <c r="N309" s="50" t="str">
        <f t="shared" si="28"/>
        <v>&gt;365</v>
      </c>
      <c r="O309" s="50" t="str">
        <f t="shared" si="29"/>
        <v>High Risk +</v>
      </c>
      <c r="P309" s="15" t="str">
        <f>'PAYMENT by SAP'!J299</f>
        <v>IDR</v>
      </c>
      <c r="Q309" s="15" t="str">
        <f>'PAYMENT by SAP'!K299</f>
        <v>0100003391</v>
      </c>
      <c r="R309" s="51">
        <f>'PAYMENT by SAP'!L299</f>
        <v>88646400</v>
      </c>
      <c r="S309" s="51" t="str">
        <f>'PAYMENT by SAP'!M299</f>
        <v>Management Fee SMI April 2021 (inc.THR) 1800000253</v>
      </c>
      <c r="T309" s="65">
        <f>'PAYMENT by SAP'!N299</f>
        <v>44408</v>
      </c>
      <c r="U309" s="66" t="str">
        <f>'PAYMENT by SAP'!O299</f>
        <v>1800000253</v>
      </c>
      <c r="V309" s="18" t="s">
        <v>4955</v>
      </c>
    </row>
    <row r="310" spans="2:22">
      <c r="B310" s="15">
        <f>'PAYMENT by SAP'!B300</f>
        <v>101798</v>
      </c>
      <c r="C310" s="15" t="str">
        <f>'PAYMENT by SAP'!C300</f>
        <v>PT. PELINDO MULTI TERMINAL</v>
      </c>
      <c r="D310" s="15" t="str">
        <v>External</v>
      </c>
      <c r="E310" s="15" t="str">
        <f>'PAYMENT by SAP'!D300</f>
        <v>1400000112</v>
      </c>
      <c r="F310" s="15" t="str">
        <f>'PAYMENT by SAP'!E300</f>
        <v>11121161</v>
      </c>
      <c r="G310" s="15" t="str">
        <f>'PAYMENT by SAP'!F300</f>
        <v>PENAGIHAN SHAR. PROFIT SI-PMT 1-24 DESEMBER 2024</v>
      </c>
      <c r="H310" s="47">
        <f t="shared" si="24"/>
        <v>45716</v>
      </c>
      <c r="I310" s="48">
        <f>'PAYMENT by SAP'!G300</f>
        <v>45716</v>
      </c>
      <c r="J310" s="48" t="str">
        <f t="shared" si="25"/>
        <v>Feb</v>
      </c>
      <c r="K310" s="48" t="str">
        <f t="shared" si="26"/>
        <v>2025</v>
      </c>
      <c r="L310" s="48">
        <f>'PAYMENT by SAP'!H300</f>
        <v>45680</v>
      </c>
      <c r="M310" s="49">
        <f t="shared" si="27"/>
        <v>36</v>
      </c>
      <c r="N310" s="50" t="str">
        <f t="shared" si="28"/>
        <v>30-60</v>
      </c>
      <c r="O310" s="50" t="str">
        <f t="shared" si="29"/>
        <v>Low Risk</v>
      </c>
      <c r="P310" s="15" t="str">
        <f>'PAYMENT by SAP'!J300</f>
        <v>IDR</v>
      </c>
      <c r="Q310" s="15" t="str">
        <f>'PAYMENT by SAP'!K300</f>
        <v>1800000582</v>
      </c>
      <c r="R310" s="51">
        <f>'PAYMENT by SAP'!L300</f>
        <v>544509632</v>
      </c>
      <c r="S310" s="51" t="str">
        <f>'PAYMENT by SAP'!M300</f>
        <v>PENAGIHAN SHAR. PROFIT SI-PMT 1-24 DESEMBER 2024</v>
      </c>
      <c r="T310" s="65">
        <f>'PAYMENT by SAP'!N300</f>
        <v>45650</v>
      </c>
      <c r="U310" s="66" t="str">
        <f>'PAYMENT by SAP'!O300</f>
        <v>1800000582</v>
      </c>
      <c r="V310" s="18" t="s">
        <v>4960</v>
      </c>
    </row>
    <row r="311" spans="2:22">
      <c r="B311" s="15">
        <f>'PAYMENT by SAP'!B301</f>
        <v>101798</v>
      </c>
      <c r="C311" s="15" t="str">
        <f>'PAYMENT by SAP'!C301</f>
        <v>PT. PELINDO MULTI TERMINAL</v>
      </c>
      <c r="D311" s="15" t="str">
        <v>External</v>
      </c>
      <c r="E311" s="15" t="str">
        <f>'PAYMENT by SAP'!D301</f>
        <v>1400000121</v>
      </c>
      <c r="F311" s="15" t="str">
        <f>'PAYMENT by SAP'!E301</f>
        <v>11121161</v>
      </c>
      <c r="G311" s="15" t="str">
        <f>'PAYMENT by SAP'!F301</f>
        <v>PENAGIHAN SHARING PROFIT TUKS SI-PMT MEI 2024</v>
      </c>
      <c r="H311" s="47">
        <f t="shared" si="24"/>
        <v>45716</v>
      </c>
      <c r="I311" s="48">
        <f>'PAYMENT by SAP'!G301</f>
        <v>45716</v>
      </c>
      <c r="J311" s="48" t="str">
        <f t="shared" si="25"/>
        <v>Feb</v>
      </c>
      <c r="K311" s="48" t="str">
        <f t="shared" si="26"/>
        <v>2025</v>
      </c>
      <c r="L311" s="48">
        <f>'PAYMENT by SAP'!H301</f>
        <v>45476</v>
      </c>
      <c r="M311" s="49">
        <f t="shared" si="27"/>
        <v>240</v>
      </c>
      <c r="N311" s="50" t="str">
        <f t="shared" si="28"/>
        <v>120-365</v>
      </c>
      <c r="O311" s="50" t="str">
        <f t="shared" si="29"/>
        <v>High Risk</v>
      </c>
      <c r="P311" s="15" t="str">
        <f>'PAYMENT by SAP'!J301</f>
        <v>IDR</v>
      </c>
      <c r="Q311" s="15" t="str">
        <f>'PAYMENT by SAP'!K301</f>
        <v>1800000239</v>
      </c>
      <c r="R311" s="51">
        <f>'PAYMENT by SAP'!L301</f>
        <v>619917748</v>
      </c>
      <c r="S311" s="51" t="str">
        <f>'PAYMENT by SAP'!M301</f>
        <v>PENAGIHAN SHARING PROFIT TUKS SI-PMT MEI 2024</v>
      </c>
      <c r="T311" s="65">
        <f>'PAYMENT by SAP'!N301</f>
        <v>45446</v>
      </c>
      <c r="U311" s="66" t="str">
        <f>'PAYMENT by SAP'!O301</f>
        <v>1800000239</v>
      </c>
      <c r="V311" s="18" t="s">
        <v>4960</v>
      </c>
    </row>
    <row r="312" spans="2:22">
      <c r="B312" s="15">
        <f>'PAYMENT by SAP'!B302</f>
        <v>100093</v>
      </c>
      <c r="C312" s="15" t="str">
        <f>'PAYMENT by SAP'!C302</f>
        <v>PT Asuransi Jasa Indonesia</v>
      </c>
      <c r="D312" s="15" t="str">
        <v>External</v>
      </c>
      <c r="E312" s="15" t="str">
        <f>'PAYMENT by SAP'!D302</f>
        <v>1400000090</v>
      </c>
      <c r="F312" s="15" t="str">
        <f>'PAYMENT by SAP'!E302</f>
        <v>11121161</v>
      </c>
      <c r="G312" s="15" t="str">
        <f>'PAYMENT by SAP'!F302</f>
        <v>Klaim kerusakan Jetty Tuban P</v>
      </c>
      <c r="H312" s="47">
        <f t="shared" si="24"/>
        <v>45716</v>
      </c>
      <c r="I312" s="48">
        <f>'PAYMENT by SAP'!G302</f>
        <v>45716</v>
      </c>
      <c r="J312" s="48" t="str">
        <f t="shared" si="25"/>
        <v>Feb</v>
      </c>
      <c r="K312" s="48" t="str">
        <f t="shared" si="26"/>
        <v>2025</v>
      </c>
      <c r="L312" s="48">
        <f>'PAYMENT by SAP'!H302</f>
        <v>45716</v>
      </c>
      <c r="M312" s="49">
        <f t="shared" si="27"/>
        <v>0</v>
      </c>
      <c r="N312" s="50" t="str">
        <f t="shared" si="28"/>
        <v>0-30</v>
      </c>
      <c r="O312" s="50" t="str">
        <f t="shared" si="29"/>
        <v>No Risk</v>
      </c>
      <c r="P312" s="15" t="str">
        <f>'PAYMENT by SAP'!J302</f>
        <v>IDR</v>
      </c>
      <c r="Q312" s="15" t="str">
        <f>'PAYMENT by SAP'!K302</f>
        <v>1800000088</v>
      </c>
      <c r="R312" s="51">
        <f>'PAYMENT by SAP'!L302</f>
        <v>1757225969</v>
      </c>
      <c r="S312" s="51" t="str">
        <f>'PAYMENT by SAP'!M302</f>
        <v>Klaim kerusakan Jetty Tuban Plant D.O.L Des 2024</v>
      </c>
      <c r="T312" s="65">
        <f>'PAYMENT by SAP'!N302</f>
        <v>45716</v>
      </c>
      <c r="U312" s="66" t="str">
        <f>'PAYMENT by SAP'!O302</f>
        <v>1800000088</v>
      </c>
      <c r="V312" s="18" t="s">
        <v>4964</v>
      </c>
    </row>
    <row r="313" spans="2:22">
      <c r="B313" s="15">
        <f>'PAYMENT by SAP'!B303</f>
        <v>100094</v>
      </c>
      <c r="C313" s="15" t="str">
        <f>'PAYMENT by SAP'!C303</f>
        <v>PT Asuransi Central Asia</v>
      </c>
      <c r="D313" s="15" t="str">
        <v>External</v>
      </c>
      <c r="E313" s="15" t="str">
        <f>'PAYMENT by SAP'!D303</f>
        <v>1400000087</v>
      </c>
      <c r="F313" s="15" t="str">
        <f>'PAYMENT by SAP'!E303</f>
        <v>11121161</v>
      </c>
      <c r="G313" s="15" t="str">
        <f>'PAYMENT by SAP'!F303</f>
        <v>Klaim Machinery Bdreakdown Ja</v>
      </c>
      <c r="H313" s="47">
        <f t="shared" si="24"/>
        <v>45716</v>
      </c>
      <c r="I313" s="48">
        <f>'PAYMENT by SAP'!G303</f>
        <v>45716</v>
      </c>
      <c r="J313" s="48" t="str">
        <f t="shared" si="25"/>
        <v>Feb</v>
      </c>
      <c r="K313" s="48" t="str">
        <f t="shared" si="26"/>
        <v>2025</v>
      </c>
      <c r="L313" s="48">
        <f>'PAYMENT by SAP'!H303</f>
        <v>45716</v>
      </c>
      <c r="M313" s="49">
        <f t="shared" si="27"/>
        <v>0</v>
      </c>
      <c r="N313" s="50" t="str">
        <f t="shared" si="28"/>
        <v>0-30</v>
      </c>
      <c r="O313" s="50" t="str">
        <f t="shared" si="29"/>
        <v>No Risk</v>
      </c>
      <c r="P313" s="15" t="str">
        <f>'PAYMENT by SAP'!J303</f>
        <v>IDR</v>
      </c>
      <c r="Q313" s="15" t="str">
        <f>'PAYMENT by SAP'!K303</f>
        <v>1800000089</v>
      </c>
      <c r="R313" s="51">
        <f>'PAYMENT by SAP'!L303</f>
        <v>15849702764</v>
      </c>
      <c r="S313" s="51" t="str">
        <f>'PAYMENT by SAP'!M303</f>
        <v>Klaim Machinery Bdreakdown Jan 2025</v>
      </c>
      <c r="T313" s="65">
        <f>'PAYMENT by SAP'!N303</f>
        <v>45716</v>
      </c>
      <c r="U313" s="66" t="str">
        <f>'PAYMENT by SAP'!O303</f>
        <v>1800000089</v>
      </c>
      <c r="V313" s="18" t="s">
        <v>4964</v>
      </c>
    </row>
    <row r="314" spans="2:22">
      <c r="B314" s="15">
        <f>'PAYMENT by SAP'!B304</f>
        <v>100146</v>
      </c>
      <c r="C314" s="15" t="str">
        <f>'PAYMENT by SAP'!C304</f>
        <v>PT KITA MANDIRI ABADI</v>
      </c>
      <c r="D314" s="15" t="str">
        <v>External</v>
      </c>
      <c r="E314" s="15" t="str">
        <f>'PAYMENT by SAP'!D304</f>
        <v>1400024202</v>
      </c>
      <c r="F314" s="15" t="str">
        <f>'PAYMENT by SAP'!E304</f>
        <v>11125421</v>
      </c>
      <c r="G314" s="15" t="str">
        <f>'PAYMENT by SAP'!F304</f>
        <v>PAID BY CMS BANK SYARIAH INDONESIA KC SURABAYA BAS</v>
      </c>
      <c r="H314" s="47">
        <f t="shared" si="24"/>
        <v>45717</v>
      </c>
      <c r="I314" s="48">
        <f>'PAYMENT by SAP'!G304</f>
        <v>45717</v>
      </c>
      <c r="J314" s="48" t="str">
        <f t="shared" si="25"/>
        <v>Mar</v>
      </c>
      <c r="K314" s="48" t="str">
        <f t="shared" si="26"/>
        <v>2025</v>
      </c>
      <c r="L314" s="48">
        <f>'PAYMENT by SAP'!H304</f>
        <v>45718</v>
      </c>
      <c r="M314" s="49">
        <f t="shared" si="27"/>
        <v>-1</v>
      </c>
      <c r="N314" s="50" t="str">
        <f t="shared" si="28"/>
        <v>Current</v>
      </c>
      <c r="O314" s="50" t="str">
        <f t="shared" si="29"/>
        <v>No Risk</v>
      </c>
      <c r="P314" s="15" t="str">
        <f>'PAYMENT by SAP'!J304</f>
        <v>IDR</v>
      </c>
      <c r="Q314" s="15" t="str">
        <f>'PAYMENT by SAP'!K304</f>
        <v>1800000032</v>
      </c>
      <c r="R314" s="51">
        <f>'PAYMENT by SAP'!L304</f>
        <v>26618454</v>
      </c>
      <c r="S314" s="51" t="str">
        <f>'PAYMENT by SAP'!M304</f>
        <v>Biaya Pemusnahan Limbah FABA ex PT KMA</v>
      </c>
      <c r="T314" s="65">
        <f>'PAYMENT by SAP'!N304</f>
        <v>45688</v>
      </c>
      <c r="U314" s="66" t="str">
        <f>'PAYMENT by SAP'!O304</f>
        <v>1800000032</v>
      </c>
      <c r="V314" t="s">
        <v>4950</v>
      </c>
    </row>
    <row r="315" spans="2:22">
      <c r="B315" s="15">
        <f>'PAYMENT by SAP'!B305</f>
        <v>101522</v>
      </c>
      <c r="C315" s="15" t="str">
        <f>'PAYMENT by SAP'!C305</f>
        <v>PT ANEKA ADHI LOGAM</v>
      </c>
      <c r="D315" s="15" t="str">
        <v>External</v>
      </c>
      <c r="E315" s="15" t="str">
        <f>'PAYMENT by SAP'!D305</f>
        <v>1400024427</v>
      </c>
      <c r="F315" s="15" t="str">
        <f>'PAYMENT by SAP'!E305</f>
        <v>11123101</v>
      </c>
      <c r="G315" s="15" t="str">
        <f>'PAYMENT by SAP'!F305</f>
        <v>PAID BY CMS BANK BCA RN 7100000400</v>
      </c>
      <c r="H315" s="47">
        <f t="shared" si="24"/>
        <v>45719</v>
      </c>
      <c r="I315" s="48">
        <f>'PAYMENT by SAP'!G305</f>
        <v>45719</v>
      </c>
      <c r="J315" s="48" t="str">
        <f t="shared" si="25"/>
        <v>Mar</v>
      </c>
      <c r="K315" s="48" t="str">
        <f t="shared" si="26"/>
        <v>2025</v>
      </c>
      <c r="L315" s="48">
        <f>'PAYMENT by SAP'!H305</f>
        <v>45352</v>
      </c>
      <c r="M315" s="49">
        <f t="shared" si="27"/>
        <v>367</v>
      </c>
      <c r="N315" s="50" t="str">
        <f t="shared" si="28"/>
        <v>&gt;365</v>
      </c>
      <c r="O315" s="50" t="str">
        <f t="shared" si="29"/>
        <v>High Risk +</v>
      </c>
      <c r="P315" s="15" t="str">
        <f>'PAYMENT by SAP'!J305</f>
        <v>IDR</v>
      </c>
      <c r="Q315" s="15" t="str">
        <f>'PAYMENT by SAP'!K305</f>
        <v>1800000020</v>
      </c>
      <c r="R315" s="51">
        <f>'PAYMENT by SAP'!L305</f>
        <v>1383210</v>
      </c>
      <c r="S315" s="51" t="str">
        <f>'PAYMENT by SAP'!M305</f>
        <v>Biaya Pemusnahan Limbah Dross Aluminum ex PT AAL</v>
      </c>
      <c r="T315" s="65">
        <f>'PAYMENT by SAP'!N305</f>
        <v>45322</v>
      </c>
      <c r="U315" s="66" t="str">
        <f>'PAYMENT by SAP'!O305</f>
        <v>1800000020</v>
      </c>
      <c r="V315" t="s">
        <v>4950</v>
      </c>
    </row>
    <row r="316" spans="2:22">
      <c r="B316" s="15">
        <f>'PAYMENT by SAP'!B306</f>
        <v>101522</v>
      </c>
      <c r="C316" s="15" t="str">
        <f>'PAYMENT by SAP'!C306</f>
        <v>PT ANEKA ADHI LOGAM</v>
      </c>
      <c r="D316" s="15" t="str">
        <v>External</v>
      </c>
      <c r="E316" s="15" t="str">
        <f>'PAYMENT by SAP'!D306</f>
        <v>1400024428</v>
      </c>
      <c r="F316" s="15" t="str">
        <f>'PAYMENT by SAP'!E306</f>
        <v>11123101</v>
      </c>
      <c r="G316" s="15" t="str">
        <f>'PAYMENT by SAP'!F306</f>
        <v>PAID BY CMS BANK BCA RN 7100000400</v>
      </c>
      <c r="H316" s="47">
        <f t="shared" si="24"/>
        <v>45719</v>
      </c>
      <c r="I316" s="48">
        <f>'PAYMENT by SAP'!G306</f>
        <v>45719</v>
      </c>
      <c r="J316" s="48" t="str">
        <f t="shared" si="25"/>
        <v>Mar</v>
      </c>
      <c r="K316" s="48" t="str">
        <f t="shared" si="26"/>
        <v>2025</v>
      </c>
      <c r="L316" s="48">
        <f>'PAYMENT by SAP'!H306</f>
        <v>45381</v>
      </c>
      <c r="M316" s="49">
        <f t="shared" si="27"/>
        <v>338</v>
      </c>
      <c r="N316" s="50" t="str">
        <f t="shared" si="28"/>
        <v>120-365</v>
      </c>
      <c r="O316" s="50" t="str">
        <f t="shared" si="29"/>
        <v>High Risk</v>
      </c>
      <c r="P316" s="15" t="str">
        <f>'PAYMENT by SAP'!J306</f>
        <v>IDR</v>
      </c>
      <c r="Q316" s="15" t="str">
        <f>'PAYMENT by SAP'!K306</f>
        <v>1800000101</v>
      </c>
      <c r="R316" s="51">
        <f>'PAYMENT by SAP'!L306</f>
        <v>4538106</v>
      </c>
      <c r="S316" s="51" t="str">
        <f>'PAYMENT by SAP'!M306</f>
        <v>Biaya Pemusnahan Limbah Dust Aluminium ex PT AAL</v>
      </c>
      <c r="T316" s="65">
        <f>'PAYMENT by SAP'!N306</f>
        <v>45351</v>
      </c>
      <c r="U316" s="66" t="str">
        <f>'PAYMENT by SAP'!O306</f>
        <v>1800000101</v>
      </c>
      <c r="V316" t="s">
        <v>4950</v>
      </c>
    </row>
    <row r="317" spans="2:22">
      <c r="B317" s="15">
        <f>'PAYMENT by SAP'!B307</f>
        <v>101522</v>
      </c>
      <c r="C317" s="15" t="str">
        <f>'PAYMENT by SAP'!C307</f>
        <v>PT ANEKA ADHI LOGAM</v>
      </c>
      <c r="D317" s="15" t="str">
        <v>External</v>
      </c>
      <c r="E317" s="15" t="str">
        <f>'PAYMENT by SAP'!D307</f>
        <v>1400024426</v>
      </c>
      <c r="F317" s="15" t="str">
        <f>'PAYMENT by SAP'!E307</f>
        <v>11123101</v>
      </c>
      <c r="G317" s="15" t="str">
        <f>'PAYMENT by SAP'!F307</f>
        <v>PAID BY CMS BANK BCA RN 7100000400</v>
      </c>
      <c r="H317" s="47">
        <f t="shared" ref="H317:H380" si="30">I317</f>
        <v>45719</v>
      </c>
      <c r="I317" s="48">
        <f>'PAYMENT by SAP'!G307</f>
        <v>45719</v>
      </c>
      <c r="J317" s="48" t="str">
        <f t="shared" ref="J317:J380" si="31">TEXT(I317,"MMM")</f>
        <v>Mar</v>
      </c>
      <c r="K317" s="48" t="str">
        <f t="shared" ref="K317:K380" si="32">TEXT(I317,"yyy")</f>
        <v>2025</v>
      </c>
      <c r="L317" s="48">
        <f>'PAYMENT by SAP'!H307</f>
        <v>45321</v>
      </c>
      <c r="M317" s="49">
        <f t="shared" ref="M317:M380" si="33">I317-L317</f>
        <v>398</v>
      </c>
      <c r="N317" s="50" t="str">
        <f t="shared" ref="N317:N380" si="34">IF(M317&lt;$C$9,$D$9,IF(M317&lt;$C$8,$D$8,IF(M317&lt;$C$7,$D$7,IF(M317&lt;$C$6,$D$6,IF(M317&lt;$C$5,$D$5,IF(M317&lt;$C$4,$D$4,IF(M317&lt;$C$3,$D$3)))))))</f>
        <v>&gt;365</v>
      </c>
      <c r="O317" s="50" t="str">
        <f t="shared" ref="O317:O380" si="35">IF(N317=$D$3,$E$3,IF(N317=$D$4,$E$4,IF(N317=$D$5,$E$5,IF(N317=$D$6,$E$6,IF(N317=$D$7,$E$7,IF(N317=$D$8,$E$8,IF(N317=$D$9,$E$9)))))))</f>
        <v>High Risk +</v>
      </c>
      <c r="P317" s="15" t="str">
        <f>'PAYMENT by SAP'!J307</f>
        <v>IDR</v>
      </c>
      <c r="Q317" s="15" t="str">
        <f>'PAYMENT by SAP'!K307</f>
        <v>1800000707</v>
      </c>
      <c r="R317" s="51">
        <f>'PAYMENT by SAP'!L307</f>
        <v>8580411</v>
      </c>
      <c r="S317" s="51" t="str">
        <f>'PAYMENT by SAP'!M307</f>
        <v>Biaya Pemusnahan Limbah Dust/Dross Al ex PT AAL</v>
      </c>
      <c r="T317" s="65">
        <f>'PAYMENT by SAP'!N307</f>
        <v>45291</v>
      </c>
      <c r="U317" s="66" t="str">
        <f>'PAYMENT by SAP'!O307</f>
        <v>1800000707</v>
      </c>
      <c r="V317" t="s">
        <v>4950</v>
      </c>
    </row>
    <row r="318" spans="2:22">
      <c r="B318" s="15">
        <f>'PAYMENT by SAP'!B308</f>
        <v>101522</v>
      </c>
      <c r="C318" s="15" t="str">
        <f>'PAYMENT by SAP'!C308</f>
        <v>PT ANEKA ADHI LOGAM</v>
      </c>
      <c r="D318" s="15" t="str">
        <v>External</v>
      </c>
      <c r="E318" s="15" t="str">
        <f>'PAYMENT by SAP'!D308</f>
        <v>1400024429</v>
      </c>
      <c r="F318" s="15" t="str">
        <f>'PAYMENT by SAP'!E308</f>
        <v>11123101</v>
      </c>
      <c r="G318" s="15" t="str">
        <f>'PAYMENT by SAP'!F308</f>
        <v>PAID BY CMS BANK BCA RN 7100000400</v>
      </c>
      <c r="H318" s="47">
        <f t="shared" si="30"/>
        <v>45719</v>
      </c>
      <c r="I318" s="48">
        <f>'PAYMENT by SAP'!G308</f>
        <v>45719</v>
      </c>
      <c r="J318" s="48" t="str">
        <f t="shared" si="31"/>
        <v>Mar</v>
      </c>
      <c r="K318" s="48" t="str">
        <f t="shared" si="32"/>
        <v>2025</v>
      </c>
      <c r="L318" s="48">
        <f>'PAYMENT by SAP'!H308</f>
        <v>45534</v>
      </c>
      <c r="M318" s="49">
        <f t="shared" si="33"/>
        <v>185</v>
      </c>
      <c r="N318" s="50" t="str">
        <f t="shared" si="34"/>
        <v>120-365</v>
      </c>
      <c r="O318" s="50" t="str">
        <f t="shared" si="35"/>
        <v>High Risk</v>
      </c>
      <c r="P318" s="15" t="str">
        <f>'PAYMENT by SAP'!J308</f>
        <v>IDR</v>
      </c>
      <c r="Q318" s="15" t="str">
        <f>'PAYMENT by SAP'!K308</f>
        <v>1800000463</v>
      </c>
      <c r="R318" s="51">
        <f>'PAYMENT by SAP'!L308</f>
        <v>20495052</v>
      </c>
      <c r="S318" s="51" t="str">
        <f>'PAYMENT by SAP'!M308</f>
        <v>Biaya Pemusnahan Limbah Dust Aluminium ex PT AAL</v>
      </c>
      <c r="T318" s="65">
        <f>'PAYMENT by SAP'!N308</f>
        <v>45504</v>
      </c>
      <c r="U318" s="66" t="str">
        <f>'PAYMENT by SAP'!O308</f>
        <v>1800000463</v>
      </c>
      <c r="V318" t="s">
        <v>4950</v>
      </c>
    </row>
    <row r="319" spans="2:22">
      <c r="B319" s="15">
        <f>'PAYMENT by SAP'!B309</f>
        <v>101522</v>
      </c>
      <c r="C319" s="15" t="str">
        <f>'PAYMENT by SAP'!C309</f>
        <v>PT ANEKA ADHI LOGAM</v>
      </c>
      <c r="D319" s="15" t="str">
        <v>External</v>
      </c>
      <c r="E319" s="15" t="str">
        <f>'PAYMENT by SAP'!D309</f>
        <v>1400024430</v>
      </c>
      <c r="F319" s="15" t="str">
        <f>'PAYMENT by SAP'!E309</f>
        <v>11123101</v>
      </c>
      <c r="G319" s="15" t="str">
        <f>'PAYMENT by SAP'!F309</f>
        <v>PAID BY CMS BANK BCA RN 7100000400</v>
      </c>
      <c r="H319" s="47">
        <f t="shared" si="30"/>
        <v>45719</v>
      </c>
      <c r="I319" s="48">
        <f>'PAYMENT by SAP'!G309</f>
        <v>45719</v>
      </c>
      <c r="J319" s="48" t="str">
        <f t="shared" si="31"/>
        <v>Mar</v>
      </c>
      <c r="K319" s="48" t="str">
        <f t="shared" si="32"/>
        <v>2025</v>
      </c>
      <c r="L319" s="48">
        <f>'PAYMENT by SAP'!H309</f>
        <v>45595</v>
      </c>
      <c r="M319" s="49">
        <f t="shared" si="33"/>
        <v>124</v>
      </c>
      <c r="N319" s="50" t="str">
        <f t="shared" si="34"/>
        <v>120-365</v>
      </c>
      <c r="O319" s="50" t="str">
        <f t="shared" si="35"/>
        <v>High Risk</v>
      </c>
      <c r="P319" s="15" t="str">
        <f>'PAYMENT by SAP'!J309</f>
        <v>IDR</v>
      </c>
      <c r="Q319" s="15" t="str">
        <f>'PAYMENT by SAP'!K309</f>
        <v>1800000585</v>
      </c>
      <c r="R319" s="51">
        <f>'PAYMENT by SAP'!L309</f>
        <v>22531608</v>
      </c>
      <c r="S319" s="51" t="str">
        <f>'PAYMENT by SAP'!M309</f>
        <v>Biaya Pemusnahan Limbah Dust Aluminium ex PT AAL</v>
      </c>
      <c r="T319" s="65">
        <f>'PAYMENT by SAP'!N309</f>
        <v>45565</v>
      </c>
      <c r="U319" s="66" t="str">
        <f>'PAYMENT by SAP'!O309</f>
        <v>1800000585</v>
      </c>
      <c r="V319" t="s">
        <v>4950</v>
      </c>
    </row>
    <row r="320" spans="2:22">
      <c r="B320" s="15">
        <f>'PAYMENT by SAP'!B310</f>
        <v>101330</v>
      </c>
      <c r="C320" s="15" t="str">
        <f>'PAYMENT by SAP'!C310</f>
        <v>PT. CAHAYA INDAH MOJOKERTO</v>
      </c>
      <c r="D320" s="15" t="str">
        <v>External</v>
      </c>
      <c r="E320" s="15" t="str">
        <f>'PAYMENT by SAP'!D310</f>
        <v>0100040388</v>
      </c>
      <c r="F320" s="15">
        <f>'PAYMENT by SAP'!E310</f>
        <v>0</v>
      </c>
      <c r="G320" s="15">
        <f>'PAYMENT by SAP'!F310</f>
        <v>0</v>
      </c>
      <c r="H320" s="47">
        <f t="shared" si="30"/>
        <v>45720</v>
      </c>
      <c r="I320" s="48">
        <f>'PAYMENT by SAP'!G310</f>
        <v>45720</v>
      </c>
      <c r="J320" s="48" t="str">
        <f t="shared" si="31"/>
        <v>Mar</v>
      </c>
      <c r="K320" s="48" t="str">
        <f t="shared" si="32"/>
        <v>2025</v>
      </c>
      <c r="L320" s="48">
        <f>'PAYMENT by SAP'!H310</f>
        <v>45712</v>
      </c>
      <c r="M320" s="49">
        <f t="shared" si="33"/>
        <v>8</v>
      </c>
      <c r="N320" s="50" t="str">
        <f t="shared" si="34"/>
        <v>0-30</v>
      </c>
      <c r="O320" s="50" t="str">
        <f t="shared" si="35"/>
        <v>No Risk</v>
      </c>
      <c r="P320" s="15" t="str">
        <f>'PAYMENT by SAP'!J310</f>
        <v>IDR</v>
      </c>
      <c r="Q320" s="15" t="str">
        <f>'PAYMENT by SAP'!K310</f>
        <v>1400021718</v>
      </c>
      <c r="R320" s="51">
        <f>'PAYMENT by SAP'!L310</f>
        <v>11760</v>
      </c>
      <c r="S320" s="51" t="str">
        <f>'PAYMENT by SAP'!M310</f>
        <v>Kurang Bayar PPh Biaya Pemusnahan Limbah Steel Sla</v>
      </c>
      <c r="T320" s="65">
        <f>'PAYMENT by SAP'!N310</f>
        <v>45712</v>
      </c>
      <c r="U320" s="66" t="str">
        <f>'PAYMENT by SAP'!O310</f>
        <v>1800000811</v>
      </c>
      <c r="V320" s="18" t="s">
        <v>4962</v>
      </c>
    </row>
    <row r="321" spans="2:22">
      <c r="B321" s="15">
        <f>'PAYMENT by SAP'!B311</f>
        <v>101330</v>
      </c>
      <c r="C321" s="15" t="str">
        <f>'PAYMENT by SAP'!C311</f>
        <v>PT. CAHAYA INDAH MOJOKERTO</v>
      </c>
      <c r="D321" s="15" t="str">
        <v>External</v>
      </c>
      <c r="E321" s="15" t="str">
        <f>'PAYMENT by SAP'!D311</f>
        <v>0100040381</v>
      </c>
      <c r="F321" s="15">
        <f>'PAYMENT by SAP'!E311</f>
        <v>0</v>
      </c>
      <c r="G321" s="15">
        <f>'PAYMENT by SAP'!F311</f>
        <v>0</v>
      </c>
      <c r="H321" s="47">
        <f t="shared" si="30"/>
        <v>45720</v>
      </c>
      <c r="I321" s="48">
        <f>'PAYMENT by SAP'!G311</f>
        <v>45720</v>
      </c>
      <c r="J321" s="48" t="str">
        <f t="shared" si="31"/>
        <v>Mar</v>
      </c>
      <c r="K321" s="48" t="str">
        <f t="shared" si="32"/>
        <v>2025</v>
      </c>
      <c r="L321" s="48">
        <f>'PAYMENT by SAP'!H311</f>
        <v>45680</v>
      </c>
      <c r="M321" s="49">
        <f t="shared" si="33"/>
        <v>40</v>
      </c>
      <c r="N321" s="50" t="str">
        <f t="shared" si="34"/>
        <v>30-60</v>
      </c>
      <c r="O321" s="50" t="str">
        <f t="shared" si="35"/>
        <v>Low Risk</v>
      </c>
      <c r="P321" s="15" t="str">
        <f>'PAYMENT by SAP'!J311</f>
        <v>IDR</v>
      </c>
      <c r="Q321" s="15" t="str">
        <f>'PAYMENT by SAP'!K311</f>
        <v>1400012694</v>
      </c>
      <c r="R321" s="51">
        <f>'PAYMENT by SAP'!L311</f>
        <v>63780</v>
      </c>
      <c r="S321" s="51" t="str">
        <f>'PAYMENT by SAP'!M311</f>
        <v>Kurang Bayar PPh Biaya Pemusnahan Limbah Resin ex</v>
      </c>
      <c r="T321" s="65">
        <f>'PAYMENT by SAP'!N311</f>
        <v>45680</v>
      </c>
      <c r="U321" s="66" t="str">
        <f>'PAYMENT by SAP'!O311</f>
        <v>1800000726</v>
      </c>
      <c r="V321" s="18" t="s">
        <v>4962</v>
      </c>
    </row>
    <row r="322" spans="2:22">
      <c r="B322" s="15">
        <f>'PAYMENT by SAP'!B312</f>
        <v>101330</v>
      </c>
      <c r="C322" s="15" t="str">
        <f>'PAYMENT by SAP'!C312</f>
        <v>PT. CAHAYA INDAH MOJOKERTO</v>
      </c>
      <c r="D322" s="15" t="str">
        <v>External</v>
      </c>
      <c r="E322" s="15" t="str">
        <f>'PAYMENT by SAP'!D312</f>
        <v>0100040384</v>
      </c>
      <c r="F322" s="15">
        <f>'PAYMENT by SAP'!E312</f>
        <v>0</v>
      </c>
      <c r="G322" s="15">
        <f>'PAYMENT by SAP'!F312</f>
        <v>0</v>
      </c>
      <c r="H322" s="47">
        <f t="shared" si="30"/>
        <v>45720</v>
      </c>
      <c r="I322" s="48">
        <f>'PAYMENT by SAP'!G312</f>
        <v>45720</v>
      </c>
      <c r="J322" s="48" t="str">
        <f t="shared" si="31"/>
        <v>Mar</v>
      </c>
      <c r="K322" s="48" t="str">
        <f t="shared" si="32"/>
        <v>2025</v>
      </c>
      <c r="L322" s="48">
        <f>'PAYMENT by SAP'!H312</f>
        <v>45680</v>
      </c>
      <c r="M322" s="49">
        <f t="shared" si="33"/>
        <v>40</v>
      </c>
      <c r="N322" s="50" t="str">
        <f t="shared" si="34"/>
        <v>30-60</v>
      </c>
      <c r="O322" s="50" t="str">
        <f t="shared" si="35"/>
        <v>Low Risk</v>
      </c>
      <c r="P322" s="15" t="str">
        <f>'PAYMENT by SAP'!J312</f>
        <v>IDR</v>
      </c>
      <c r="Q322" s="15" t="str">
        <f>'PAYMENT by SAP'!K312</f>
        <v>1400012694</v>
      </c>
      <c r="R322" s="51">
        <f>'PAYMENT by SAP'!L312</f>
        <v>262728</v>
      </c>
      <c r="S322" s="51" t="str">
        <f>'PAYMENT by SAP'!M312</f>
        <v>Kurang Bayar PPh Biaya Pemusnahan Limbah Residu Pr</v>
      </c>
      <c r="T322" s="65">
        <f>'PAYMENT by SAP'!N312</f>
        <v>45680</v>
      </c>
      <c r="U322" s="66" t="str">
        <f>'PAYMENT by SAP'!O312</f>
        <v>1800000725</v>
      </c>
      <c r="V322" s="18" t="s">
        <v>4962</v>
      </c>
    </row>
    <row r="323" spans="2:22">
      <c r="B323" s="15">
        <f>'PAYMENT by SAP'!B313</f>
        <v>101330</v>
      </c>
      <c r="C323" s="15" t="str">
        <f>'PAYMENT by SAP'!C313</f>
        <v>PT. CAHAYA INDAH MOJOKERTO</v>
      </c>
      <c r="D323" s="15" t="str">
        <v>External</v>
      </c>
      <c r="E323" s="15" t="str">
        <f>'PAYMENT by SAP'!D313</f>
        <v>0100040380</v>
      </c>
      <c r="F323" s="15">
        <f>'PAYMENT by SAP'!E313</f>
        <v>0</v>
      </c>
      <c r="G323" s="15">
        <f>'PAYMENT by SAP'!F313</f>
        <v>0</v>
      </c>
      <c r="H323" s="47">
        <f t="shared" si="30"/>
        <v>45720</v>
      </c>
      <c r="I323" s="48">
        <f>'PAYMENT by SAP'!G313</f>
        <v>45720</v>
      </c>
      <c r="J323" s="48" t="str">
        <f t="shared" si="31"/>
        <v>Mar</v>
      </c>
      <c r="K323" s="48" t="str">
        <f t="shared" si="32"/>
        <v>2025</v>
      </c>
      <c r="L323" s="48">
        <f>'PAYMENT by SAP'!H313</f>
        <v>45680</v>
      </c>
      <c r="M323" s="49">
        <f t="shared" si="33"/>
        <v>40</v>
      </c>
      <c r="N323" s="50" t="str">
        <f t="shared" si="34"/>
        <v>30-60</v>
      </c>
      <c r="O323" s="50" t="str">
        <f t="shared" si="35"/>
        <v>Low Risk</v>
      </c>
      <c r="P323" s="15" t="str">
        <f>'PAYMENT by SAP'!J313</f>
        <v>IDR</v>
      </c>
      <c r="Q323" s="15" t="str">
        <f>'PAYMENT by SAP'!K313</f>
        <v>1400012694</v>
      </c>
      <c r="R323" s="51">
        <f>'PAYMENT by SAP'!L313</f>
        <v>416500</v>
      </c>
      <c r="S323" s="51" t="str">
        <f>'PAYMENT by SAP'!M313</f>
        <v>Kurang Bayar PPh Biaya Pemusnahan Limbah Steel Sla</v>
      </c>
      <c r="T323" s="65">
        <f>'PAYMENT by SAP'!N313</f>
        <v>45680</v>
      </c>
      <c r="U323" s="66" t="str">
        <f>'PAYMENT by SAP'!O313</f>
        <v>1800000729</v>
      </c>
      <c r="V323" s="18" t="s">
        <v>4962</v>
      </c>
    </row>
    <row r="324" spans="2:22">
      <c r="B324" s="15">
        <f>'PAYMENT by SAP'!B314</f>
        <v>101330</v>
      </c>
      <c r="C324" s="15" t="str">
        <f>'PAYMENT by SAP'!C314</f>
        <v>PT. CAHAYA INDAH MOJOKERTO</v>
      </c>
      <c r="D324" s="15" t="str">
        <v>External</v>
      </c>
      <c r="E324" s="15" t="str">
        <f>'PAYMENT by SAP'!D314</f>
        <v>0100040382</v>
      </c>
      <c r="F324" s="15">
        <f>'PAYMENT by SAP'!E314</f>
        <v>0</v>
      </c>
      <c r="G324" s="15">
        <f>'PAYMENT by SAP'!F314</f>
        <v>0</v>
      </c>
      <c r="H324" s="47">
        <f t="shared" si="30"/>
        <v>45720</v>
      </c>
      <c r="I324" s="48">
        <f>'PAYMENT by SAP'!G314</f>
        <v>45720</v>
      </c>
      <c r="J324" s="48" t="str">
        <f t="shared" si="31"/>
        <v>Mar</v>
      </c>
      <c r="K324" s="48" t="str">
        <f t="shared" si="32"/>
        <v>2025</v>
      </c>
      <c r="L324" s="48">
        <f>'PAYMENT by SAP'!H314</f>
        <v>45680</v>
      </c>
      <c r="M324" s="49">
        <f t="shared" si="33"/>
        <v>40</v>
      </c>
      <c r="N324" s="50" t="str">
        <f t="shared" si="34"/>
        <v>30-60</v>
      </c>
      <c r="O324" s="50" t="str">
        <f t="shared" si="35"/>
        <v>Low Risk</v>
      </c>
      <c r="P324" s="15" t="str">
        <f>'PAYMENT by SAP'!J314</f>
        <v>IDR</v>
      </c>
      <c r="Q324" s="15" t="str">
        <f>'PAYMENT by SAP'!K314</f>
        <v>1400012694</v>
      </c>
      <c r="R324" s="51">
        <f>'PAYMENT by SAP'!L314</f>
        <v>497600</v>
      </c>
      <c r="S324" s="51" t="str">
        <f>'PAYMENT by SAP'!M314</f>
        <v>Kurang Bayar PPh Biaya Pemusnahan Limbah Sludge IP</v>
      </c>
      <c r="T324" s="65">
        <f>'PAYMENT by SAP'!N314</f>
        <v>45680</v>
      </c>
      <c r="U324" s="66" t="str">
        <f>'PAYMENT by SAP'!O314</f>
        <v>1800000727</v>
      </c>
      <c r="V324" s="18" t="s">
        <v>4962</v>
      </c>
    </row>
    <row r="325" spans="2:22">
      <c r="B325" s="15">
        <f>'PAYMENT by SAP'!B315</f>
        <v>101330</v>
      </c>
      <c r="C325" s="15" t="str">
        <f>'PAYMENT by SAP'!C315</f>
        <v>PT. CAHAYA INDAH MOJOKERTO</v>
      </c>
      <c r="D325" s="15" t="str">
        <v>External</v>
      </c>
      <c r="E325" s="15" t="str">
        <f>'PAYMENT by SAP'!D315</f>
        <v>0100040387</v>
      </c>
      <c r="F325" s="15">
        <f>'PAYMENT by SAP'!E315</f>
        <v>0</v>
      </c>
      <c r="G325" s="15">
        <f>'PAYMENT by SAP'!F315</f>
        <v>0</v>
      </c>
      <c r="H325" s="47">
        <f t="shared" si="30"/>
        <v>45720</v>
      </c>
      <c r="I325" s="48">
        <f>'PAYMENT by SAP'!G315</f>
        <v>45720</v>
      </c>
      <c r="J325" s="48" t="str">
        <f t="shared" si="31"/>
        <v>Mar</v>
      </c>
      <c r="K325" s="48" t="str">
        <f t="shared" si="32"/>
        <v>2025</v>
      </c>
      <c r="L325" s="48">
        <f>'PAYMENT by SAP'!H315</f>
        <v>45712</v>
      </c>
      <c r="M325" s="49">
        <f t="shared" si="33"/>
        <v>8</v>
      </c>
      <c r="N325" s="50" t="str">
        <f t="shared" si="34"/>
        <v>0-30</v>
      </c>
      <c r="O325" s="50" t="str">
        <f t="shared" si="35"/>
        <v>No Risk</v>
      </c>
      <c r="P325" s="15" t="str">
        <f>'PAYMENT by SAP'!J315</f>
        <v>IDR</v>
      </c>
      <c r="Q325" s="15" t="str">
        <f>'PAYMENT by SAP'!K315</f>
        <v>1400021719</v>
      </c>
      <c r="R325" s="51">
        <f>'PAYMENT by SAP'!L315</f>
        <v>1862080</v>
      </c>
      <c r="S325" s="51" t="str">
        <f>'PAYMENT by SAP'!M315</f>
        <v>Kurang Bayar PPh Biaya Pemusnahan Limbah SBE ex PT</v>
      </c>
      <c r="T325" s="65">
        <f>'PAYMENT by SAP'!N315</f>
        <v>45712</v>
      </c>
      <c r="U325" s="66" t="str">
        <f>'PAYMENT by SAP'!O315</f>
        <v>1800000810</v>
      </c>
      <c r="V325" s="18" t="s">
        <v>4962</v>
      </c>
    </row>
    <row r="326" spans="2:22">
      <c r="B326" s="15">
        <f>'PAYMENT by SAP'!B316</f>
        <v>101330</v>
      </c>
      <c r="C326" s="15" t="str">
        <f>'PAYMENT by SAP'!C316</f>
        <v>PT. CAHAYA INDAH MOJOKERTO</v>
      </c>
      <c r="D326" s="15" t="str">
        <v>External</v>
      </c>
      <c r="E326" s="15" t="str">
        <f>'PAYMENT by SAP'!D316</f>
        <v>0100040383</v>
      </c>
      <c r="F326" s="15">
        <f>'PAYMENT by SAP'!E316</f>
        <v>0</v>
      </c>
      <c r="G326" s="15">
        <f>'PAYMENT by SAP'!F316</f>
        <v>0</v>
      </c>
      <c r="H326" s="47">
        <f t="shared" si="30"/>
        <v>45720</v>
      </c>
      <c r="I326" s="48">
        <f>'PAYMENT by SAP'!G316</f>
        <v>45720</v>
      </c>
      <c r="J326" s="48" t="str">
        <f t="shared" si="31"/>
        <v>Mar</v>
      </c>
      <c r="K326" s="48" t="str">
        <f t="shared" si="32"/>
        <v>2025</v>
      </c>
      <c r="L326" s="48">
        <f>'PAYMENT by SAP'!H316</f>
        <v>45680</v>
      </c>
      <c r="M326" s="49">
        <f t="shared" si="33"/>
        <v>40</v>
      </c>
      <c r="N326" s="50" t="str">
        <f t="shared" si="34"/>
        <v>30-60</v>
      </c>
      <c r="O326" s="50" t="str">
        <f t="shared" si="35"/>
        <v>Low Risk</v>
      </c>
      <c r="P326" s="15" t="str">
        <f>'PAYMENT by SAP'!J316</f>
        <v>IDR</v>
      </c>
      <c r="Q326" s="15" t="str">
        <f>'PAYMENT by SAP'!K316</f>
        <v>1400012694</v>
      </c>
      <c r="R326" s="51">
        <f>'PAYMENT by SAP'!L316</f>
        <v>2886928</v>
      </c>
      <c r="S326" s="51" t="str">
        <f>'PAYMENT by SAP'!M316</f>
        <v>Kurang Bayar PPh Biaya Pemusnahan Limbah SBE  ex P</v>
      </c>
      <c r="T326" s="65">
        <f>'PAYMENT by SAP'!N316</f>
        <v>45680</v>
      </c>
      <c r="U326" s="66" t="str">
        <f>'PAYMENT by SAP'!O316</f>
        <v>1800000728</v>
      </c>
      <c r="V326" s="18" t="s">
        <v>4962</v>
      </c>
    </row>
    <row r="327" spans="2:22">
      <c r="B327" s="15">
        <f>'PAYMENT by SAP'!B317</f>
        <v>101330</v>
      </c>
      <c r="C327" s="15" t="str">
        <f>'PAYMENT by SAP'!C317</f>
        <v>PT. CAHAYA INDAH MOJOKERTO</v>
      </c>
      <c r="D327" s="15" t="str">
        <v>External</v>
      </c>
      <c r="E327" s="15" t="str">
        <f>'PAYMENT by SAP'!D317</f>
        <v>0100040386</v>
      </c>
      <c r="F327" s="15">
        <f>'PAYMENT by SAP'!E317</f>
        <v>0</v>
      </c>
      <c r="G327" s="15">
        <f>'PAYMENT by SAP'!F317</f>
        <v>0</v>
      </c>
      <c r="H327" s="47">
        <f t="shared" si="30"/>
        <v>45720</v>
      </c>
      <c r="I327" s="48">
        <f>'PAYMENT by SAP'!G317</f>
        <v>45720</v>
      </c>
      <c r="J327" s="48" t="str">
        <f t="shared" si="31"/>
        <v>Mar</v>
      </c>
      <c r="K327" s="48" t="str">
        <f t="shared" si="32"/>
        <v>2025</v>
      </c>
      <c r="L327" s="48">
        <f>'PAYMENT by SAP'!H317</f>
        <v>45712</v>
      </c>
      <c r="M327" s="49">
        <f t="shared" si="33"/>
        <v>8</v>
      </c>
      <c r="N327" s="50" t="str">
        <f t="shared" si="34"/>
        <v>0-30</v>
      </c>
      <c r="O327" s="50" t="str">
        <f t="shared" si="35"/>
        <v>No Risk</v>
      </c>
      <c r="P327" s="15" t="str">
        <f>'PAYMENT by SAP'!J317</f>
        <v>IDR</v>
      </c>
      <c r="Q327" s="15" t="str">
        <f>'PAYMENT by SAP'!K317</f>
        <v>1400021720</v>
      </c>
      <c r="R327" s="51">
        <f>'PAYMENT by SAP'!L317</f>
        <v>3838494</v>
      </c>
      <c r="S327" s="51" t="str">
        <f>'PAYMENT by SAP'!M317</f>
        <v>Kurang Bayar PPh Biaya Pemusnahan Limbah FABA ex P</v>
      </c>
      <c r="T327" s="65">
        <f>'PAYMENT by SAP'!N317</f>
        <v>45712</v>
      </c>
      <c r="U327" s="66" t="str">
        <f>'PAYMENT by SAP'!O317</f>
        <v>1800000809</v>
      </c>
      <c r="V327" s="18" t="s">
        <v>4962</v>
      </c>
    </row>
    <row r="328" spans="2:22">
      <c r="B328" s="15">
        <f>'PAYMENT by SAP'!B318</f>
        <v>101798</v>
      </c>
      <c r="C328" s="15" t="str">
        <f>'PAYMENT by SAP'!C318</f>
        <v>PT. PELINDO MULTI TERMINAL</v>
      </c>
      <c r="D328" s="15" t="str">
        <v>External</v>
      </c>
      <c r="E328" s="15" t="str">
        <f>'PAYMENT by SAP'!D318</f>
        <v>0100002204</v>
      </c>
      <c r="F328" s="15">
        <f>'PAYMENT by SAP'!E318</f>
        <v>0</v>
      </c>
      <c r="G328" s="15">
        <f>'PAYMENT by SAP'!F318</f>
        <v>0</v>
      </c>
      <c r="H328" s="47">
        <f t="shared" si="30"/>
        <v>45720</v>
      </c>
      <c r="I328" s="48">
        <f>'PAYMENT by SAP'!G318</f>
        <v>45720</v>
      </c>
      <c r="J328" s="48" t="str">
        <f t="shared" si="31"/>
        <v>Mar</v>
      </c>
      <c r="K328" s="48" t="str">
        <f t="shared" si="32"/>
        <v>2025</v>
      </c>
      <c r="L328" s="48">
        <f>'PAYMENT by SAP'!H318</f>
        <v>45687</v>
      </c>
      <c r="M328" s="49">
        <f t="shared" si="33"/>
        <v>33</v>
      </c>
      <c r="N328" s="50" t="str">
        <f t="shared" si="34"/>
        <v>30-60</v>
      </c>
      <c r="O328" s="50" t="str">
        <f t="shared" si="35"/>
        <v>Low Risk</v>
      </c>
      <c r="P328" s="15" t="str">
        <f>'PAYMENT by SAP'!J318</f>
        <v>IDR</v>
      </c>
      <c r="Q328" s="15" t="str">
        <f>'PAYMENT by SAP'!K318</f>
        <v>1400000033</v>
      </c>
      <c r="R328" s="51">
        <f>'PAYMENT by SAP'!L318</f>
        <v>8753859</v>
      </c>
      <c r="S328" s="51" t="str">
        <f>'PAYMENT by SAP'!M318</f>
        <v>KURANG BAYAR PPh PENAGIHAN SHARING PROFIT TUKS</v>
      </c>
      <c r="T328" s="65">
        <f>'PAYMENT by SAP'!N318</f>
        <v>45687</v>
      </c>
      <c r="U328" s="66" t="str">
        <f>'PAYMENT by SAP'!O318</f>
        <v>1800000537</v>
      </c>
      <c r="V328" s="18" t="s">
        <v>4962</v>
      </c>
    </row>
    <row r="329" spans="2:22">
      <c r="B329" s="15">
        <f>'PAYMENT by SAP'!B319</f>
        <v>101330</v>
      </c>
      <c r="C329" s="15" t="str">
        <f>'PAYMENT by SAP'!C319</f>
        <v>PT. CAHAYA INDAH MOJOKERTO</v>
      </c>
      <c r="D329" s="15" t="str">
        <v>External</v>
      </c>
      <c r="E329" s="15" t="str">
        <f>'PAYMENT by SAP'!D319</f>
        <v>0100040385</v>
      </c>
      <c r="F329" s="15">
        <f>'PAYMENT by SAP'!E319</f>
        <v>0</v>
      </c>
      <c r="G329" s="15">
        <f>'PAYMENT by SAP'!F319</f>
        <v>0</v>
      </c>
      <c r="H329" s="47">
        <f t="shared" si="30"/>
        <v>45720</v>
      </c>
      <c r="I329" s="48">
        <f>'PAYMENT by SAP'!G319</f>
        <v>45720</v>
      </c>
      <c r="J329" s="48" t="str">
        <f t="shared" si="31"/>
        <v>Mar</v>
      </c>
      <c r="K329" s="48" t="str">
        <f t="shared" si="32"/>
        <v>2025</v>
      </c>
      <c r="L329" s="48">
        <f>'PAYMENT by SAP'!H319</f>
        <v>45680</v>
      </c>
      <c r="M329" s="49">
        <f t="shared" si="33"/>
        <v>40</v>
      </c>
      <c r="N329" s="50" t="str">
        <f t="shared" si="34"/>
        <v>30-60</v>
      </c>
      <c r="O329" s="50" t="str">
        <f t="shared" si="35"/>
        <v>Low Risk</v>
      </c>
      <c r="P329" s="15" t="str">
        <f>'PAYMENT by SAP'!J319</f>
        <v>IDR</v>
      </c>
      <c r="Q329" s="15" t="str">
        <f>'PAYMENT by SAP'!K319</f>
        <v>1400012694</v>
      </c>
      <c r="R329" s="51">
        <f>'PAYMENT by SAP'!L319</f>
        <v>9148986</v>
      </c>
      <c r="S329" s="51" t="str">
        <f>'PAYMENT by SAP'!M319</f>
        <v>Kurang Bayar PPh Biaya Pemusnahan Limbah FABA ex P</v>
      </c>
      <c r="T329" s="65">
        <f>'PAYMENT by SAP'!N319</f>
        <v>45680</v>
      </c>
      <c r="U329" s="66" t="str">
        <f>'PAYMENT by SAP'!O319</f>
        <v>1800000724</v>
      </c>
      <c r="V329" s="18" t="s">
        <v>4962</v>
      </c>
    </row>
    <row r="330" spans="2:22">
      <c r="B330" s="15">
        <f>'PAYMENT by SAP'!B320</f>
        <v>101798</v>
      </c>
      <c r="C330" s="15" t="str">
        <f>'PAYMENT by SAP'!C320</f>
        <v>PT. PELINDO MULTI TERMINAL</v>
      </c>
      <c r="D330" s="15" t="str">
        <v>External</v>
      </c>
      <c r="E330" s="15" t="str">
        <f>'PAYMENT by SAP'!D320</f>
        <v>0100002203</v>
      </c>
      <c r="F330" s="15">
        <f>'PAYMENT by SAP'!E320</f>
        <v>0</v>
      </c>
      <c r="G330" s="15">
        <f>'PAYMENT by SAP'!F320</f>
        <v>0</v>
      </c>
      <c r="H330" s="47">
        <f t="shared" si="30"/>
        <v>45720</v>
      </c>
      <c r="I330" s="48">
        <f>'PAYMENT by SAP'!G320</f>
        <v>45720</v>
      </c>
      <c r="J330" s="48" t="str">
        <f t="shared" si="31"/>
        <v>Mar</v>
      </c>
      <c r="K330" s="48" t="str">
        <f t="shared" si="32"/>
        <v>2025</v>
      </c>
      <c r="L330" s="48">
        <f>'PAYMENT by SAP'!H320</f>
        <v>45627</v>
      </c>
      <c r="M330" s="49">
        <f t="shared" si="33"/>
        <v>93</v>
      </c>
      <c r="N330" s="50" t="str">
        <f t="shared" si="34"/>
        <v>90-120</v>
      </c>
      <c r="O330" s="50" t="str">
        <f t="shared" si="35"/>
        <v>Warning +</v>
      </c>
      <c r="P330" s="15" t="str">
        <f>'PAYMENT by SAP'!J320</f>
        <v>IDR</v>
      </c>
      <c r="Q330" s="15" t="str">
        <f>'PAYMENT by SAP'!K320</f>
        <v>1800000476</v>
      </c>
      <c r="R330" s="51">
        <f>'PAYMENT by SAP'!L320</f>
        <v>9800019</v>
      </c>
      <c r="S330" s="51" t="str">
        <f>'PAYMENT by SAP'!M320</f>
        <v>PENAGIHAN SHARING PROFIT TUKS SI-PMT OKTOBER 2024</v>
      </c>
      <c r="T330" s="65">
        <f>'PAYMENT by SAP'!N320</f>
        <v>45597</v>
      </c>
      <c r="U330" s="66" t="str">
        <f>'PAYMENT by SAP'!O320</f>
        <v>1800000476</v>
      </c>
      <c r="V330" s="18" t="s">
        <v>4960</v>
      </c>
    </row>
    <row r="331" spans="2:22">
      <c r="B331" s="15">
        <f>'PAYMENT by SAP'!B321</f>
        <v>101083</v>
      </c>
      <c r="C331" s="15" t="str">
        <f>'PAYMENT by SAP'!C321</f>
        <v>PT ARDI RESTU ARTA</v>
      </c>
      <c r="D331" s="15" t="str">
        <v>External</v>
      </c>
      <c r="E331" s="15" t="str">
        <f>'PAYMENT by SAP'!D321</f>
        <v>1400024848</v>
      </c>
      <c r="F331" s="15" t="str">
        <f>'PAYMENT by SAP'!E321</f>
        <v>11125421</v>
      </c>
      <c r="G331" s="15" t="str">
        <f>'PAYMENT by SAP'!F321</f>
        <v>PAID BY CMS BANK SYARIAH INDONESIA KC SURABAYA BAS</v>
      </c>
      <c r="H331" s="47">
        <f t="shared" si="30"/>
        <v>45720</v>
      </c>
      <c r="I331" s="48">
        <f>'PAYMENT by SAP'!G321</f>
        <v>45720</v>
      </c>
      <c r="J331" s="48" t="str">
        <f t="shared" si="31"/>
        <v>Mar</v>
      </c>
      <c r="K331" s="48" t="str">
        <f t="shared" si="32"/>
        <v>2025</v>
      </c>
      <c r="L331" s="48">
        <f>'PAYMENT by SAP'!H321</f>
        <v>45718</v>
      </c>
      <c r="M331" s="49">
        <f t="shared" si="33"/>
        <v>2</v>
      </c>
      <c r="N331" s="50" t="str">
        <f t="shared" si="34"/>
        <v>0-30</v>
      </c>
      <c r="O331" s="50" t="str">
        <f t="shared" si="35"/>
        <v>No Risk</v>
      </c>
      <c r="P331" s="15" t="str">
        <f>'PAYMENT by SAP'!J321</f>
        <v>IDR</v>
      </c>
      <c r="Q331" s="15" t="str">
        <f>'PAYMENT by SAP'!K321</f>
        <v>1800000021</v>
      </c>
      <c r="R331" s="51">
        <f>'PAYMENT by SAP'!L321</f>
        <v>13894884</v>
      </c>
      <c r="S331" s="51" t="str">
        <f>'PAYMENT by SAP'!M321</f>
        <v>Biaya Pemusnahan Limbah FABA ex PT ARA</v>
      </c>
      <c r="T331" s="65">
        <f>'PAYMENT by SAP'!N321</f>
        <v>45688</v>
      </c>
      <c r="U331" s="66" t="str">
        <f>'PAYMENT by SAP'!O321</f>
        <v>1800000021</v>
      </c>
      <c r="V331" t="s">
        <v>4950</v>
      </c>
    </row>
    <row r="332" spans="2:22">
      <c r="B332" s="15">
        <f>'PAYMENT by SAP'!B322</f>
        <v>100137</v>
      </c>
      <c r="C332" s="15" t="str">
        <f>'PAYMENT by SAP'!C322</f>
        <v>PT SEMEN GRESIK</v>
      </c>
      <c r="D332" s="15" t="str">
        <v>Group</v>
      </c>
      <c r="E332" s="15" t="str">
        <f>'PAYMENT by SAP'!D322</f>
        <v>1400000124</v>
      </c>
      <c r="F332" s="15" t="str">
        <f>'PAYMENT by SAP'!E322</f>
        <v>11121871</v>
      </c>
      <c r="G332" s="15" t="str">
        <f>'PAYMENT by SAP'!F322</f>
        <v>SWEEPING GRESIK</v>
      </c>
      <c r="H332" s="47">
        <f t="shared" si="30"/>
        <v>45720</v>
      </c>
      <c r="I332" s="48">
        <f>'PAYMENT by SAP'!G322</f>
        <v>45720</v>
      </c>
      <c r="J332" s="48" t="str">
        <f t="shared" si="31"/>
        <v>Mar</v>
      </c>
      <c r="K332" s="48" t="str">
        <f t="shared" si="32"/>
        <v>2025</v>
      </c>
      <c r="L332" s="48">
        <f>'PAYMENT by SAP'!H322</f>
        <v>45709</v>
      </c>
      <c r="M332" s="49">
        <f t="shared" si="33"/>
        <v>11</v>
      </c>
      <c r="N332" s="50" t="str">
        <f t="shared" si="34"/>
        <v>0-30</v>
      </c>
      <c r="O332" s="50" t="str">
        <f t="shared" si="35"/>
        <v>No Risk</v>
      </c>
      <c r="P332" s="15" t="str">
        <f>'PAYMENT by SAP'!J322</f>
        <v>IDR</v>
      </c>
      <c r="Q332" s="15" t="str">
        <f>'PAYMENT by SAP'!K322</f>
        <v>1400000101</v>
      </c>
      <c r="R332" s="51">
        <f>'PAYMENT by SAP'!L322</f>
        <v>5000000000</v>
      </c>
      <c r="S332" s="51" t="str">
        <f>'PAYMENT by SAP'!M322</f>
        <v xml:space="preserve"> PEMBAYARAN POKOK SHL GRESIK 26 SEPT 2018</v>
      </c>
      <c r="T332" s="65">
        <f>'PAYMENT by SAP'!N322</f>
        <v>45709</v>
      </c>
      <c r="U332" s="66" t="str">
        <f>'PAYMENT by SAP'!O322</f>
        <v>1800001507</v>
      </c>
      <c r="V332" s="18" t="s">
        <v>4952</v>
      </c>
    </row>
    <row r="333" spans="2:22">
      <c r="B333" s="15">
        <f>'PAYMENT by SAP'!B323</f>
        <v>100590</v>
      </c>
      <c r="C333" s="15" t="str">
        <f>'PAYMENT by SAP'!C323</f>
        <v>PT. SEMEN INDONESIA INTERNATIONAL</v>
      </c>
      <c r="D333" s="15" t="str">
        <v>Group</v>
      </c>
      <c r="E333" s="15" t="str">
        <f>'PAYMENT by SAP'!D323</f>
        <v>0100002342</v>
      </c>
      <c r="F333" s="15">
        <f>'PAYMENT by SAP'!E323</f>
        <v>0</v>
      </c>
      <c r="G333" s="15">
        <f>'PAYMENT by SAP'!F323</f>
        <v>0</v>
      </c>
      <c r="H333" s="47">
        <f t="shared" si="30"/>
        <v>45722</v>
      </c>
      <c r="I333" s="48">
        <f>'PAYMENT by SAP'!G323</f>
        <v>45722</v>
      </c>
      <c r="J333" s="48" t="str">
        <f t="shared" si="31"/>
        <v>Mar</v>
      </c>
      <c r="K333" s="48" t="str">
        <f t="shared" si="32"/>
        <v>2025</v>
      </c>
      <c r="L333" s="48">
        <f>'PAYMENT by SAP'!H323</f>
        <v>43496</v>
      </c>
      <c r="M333" s="49">
        <f t="shared" si="33"/>
        <v>2226</v>
      </c>
      <c r="N333" s="50" t="str">
        <f t="shared" si="34"/>
        <v>&gt;365</v>
      </c>
      <c r="O333" s="50" t="str">
        <f t="shared" si="35"/>
        <v>High Risk +</v>
      </c>
      <c r="P333" s="15" t="str">
        <f>'PAYMENT by SAP'!J323</f>
        <v>IDR</v>
      </c>
      <c r="Q333" s="15" t="str">
        <f>'PAYMENT by SAP'!K323</f>
        <v>1400000666</v>
      </c>
      <c r="R333" s="51">
        <f>'PAYMENT by SAP'!L323</f>
        <v>20505562</v>
      </c>
      <c r="S333" s="51" t="str">
        <f>'PAYMENT by SAP'!M323</f>
        <v>Tagihan gaji Pegawai bulan Jan- nop 2018</v>
      </c>
      <c r="T333" s="65">
        <f>'PAYMENT by SAP'!N323</f>
        <v>43496</v>
      </c>
      <c r="U333" s="66" t="str">
        <f>'PAYMENT by SAP'!O323</f>
        <v>1800000192</v>
      </c>
      <c r="V333" s="18" t="s">
        <v>4953</v>
      </c>
    </row>
    <row r="334" spans="2:22">
      <c r="B334" s="15">
        <f>'PAYMENT by SAP'!B324</f>
        <v>101691</v>
      </c>
      <c r="C334" s="15" t="str">
        <f>'PAYMENT by SAP'!C324</f>
        <v>PT. BYAKTA LOKA HIJAU KIRANA</v>
      </c>
      <c r="D334" s="15" t="str">
        <v>External</v>
      </c>
      <c r="E334" s="15" t="str">
        <f>'PAYMENT by SAP'!D324</f>
        <v>1400026149</v>
      </c>
      <c r="F334" s="15" t="str">
        <f>'PAYMENT by SAP'!E324</f>
        <v>11125421</v>
      </c>
      <c r="G334" s="15" t="str">
        <f>'PAYMENT by SAP'!F324</f>
        <v>PAID BY CMS BANK SYARIAH INDONESIA KC SURABAYA BAS</v>
      </c>
      <c r="H334" s="47">
        <f t="shared" si="30"/>
        <v>45723</v>
      </c>
      <c r="I334" s="48">
        <f>'PAYMENT by SAP'!G324</f>
        <v>45723</v>
      </c>
      <c r="J334" s="48" t="str">
        <f t="shared" si="31"/>
        <v>Mar</v>
      </c>
      <c r="K334" s="48" t="str">
        <f t="shared" si="32"/>
        <v>2025</v>
      </c>
      <c r="L334" s="48">
        <f>'PAYMENT by SAP'!H324</f>
        <v>45718</v>
      </c>
      <c r="M334" s="49">
        <f t="shared" si="33"/>
        <v>5</v>
      </c>
      <c r="N334" s="50" t="str">
        <f t="shared" si="34"/>
        <v>0-30</v>
      </c>
      <c r="O334" s="50" t="str">
        <f t="shared" si="35"/>
        <v>No Risk</v>
      </c>
      <c r="P334" s="15" t="str">
        <f>'PAYMENT by SAP'!J324</f>
        <v>IDR</v>
      </c>
      <c r="Q334" s="15" t="str">
        <f>'PAYMENT by SAP'!K324</f>
        <v>1800000022</v>
      </c>
      <c r="R334" s="51">
        <f>'PAYMENT by SAP'!L324</f>
        <v>14080293</v>
      </c>
      <c r="S334" s="51" t="str">
        <f>'PAYMENT by SAP'!M324</f>
        <v>Biaya Pemusnahan Limbah Sludge Cat ex PT BLHK</v>
      </c>
      <c r="T334" s="65">
        <f>'PAYMENT by SAP'!N324</f>
        <v>45688</v>
      </c>
      <c r="U334" s="66" t="str">
        <f>'PAYMENT by SAP'!O324</f>
        <v>1800000022</v>
      </c>
      <c r="V334" t="s">
        <v>4950</v>
      </c>
    </row>
    <row r="335" spans="2:22">
      <c r="B335" s="15">
        <f>'PAYMENT by SAP'!B325</f>
        <v>100120</v>
      </c>
      <c r="C335" s="15" t="str">
        <f>'PAYMENT by SAP'!C325</f>
        <v>PT TELEKOMUNIKASI SELULAR</v>
      </c>
      <c r="D335" s="15" t="str">
        <v>External</v>
      </c>
      <c r="E335" s="15" t="str">
        <f>'PAYMENT by SAP'!D325</f>
        <v>1400000125</v>
      </c>
      <c r="F335" s="15" t="str">
        <f>'PAYMENT by SAP'!E325</f>
        <v>11125421</v>
      </c>
      <c r="G335" s="15" t="str">
        <f>'PAYMENT by SAP'!F325</f>
        <v>PAID BY CMS BANK SYARIAH INDONESIA KC SURABAYA BAS</v>
      </c>
      <c r="H335" s="47">
        <f t="shared" si="30"/>
        <v>45726</v>
      </c>
      <c r="I335" s="48">
        <f>'PAYMENT by SAP'!G325</f>
        <v>45726</v>
      </c>
      <c r="J335" s="48" t="str">
        <f t="shared" si="31"/>
        <v>Mar</v>
      </c>
      <c r="K335" s="48" t="str">
        <f t="shared" si="32"/>
        <v>2025</v>
      </c>
      <c r="L335" s="48">
        <f>'PAYMENT by SAP'!H325</f>
        <v>45719</v>
      </c>
      <c r="M335" s="49">
        <f t="shared" si="33"/>
        <v>7</v>
      </c>
      <c r="N335" s="50" t="str">
        <f t="shared" si="34"/>
        <v>0-30</v>
      </c>
      <c r="O335" s="50" t="str">
        <f t="shared" si="35"/>
        <v>No Risk</v>
      </c>
      <c r="P335" s="15" t="str">
        <f>'PAYMENT by SAP'!J325</f>
        <v>IDR</v>
      </c>
      <c r="Q335" s="15" t="str">
        <f>'PAYMENT by SAP'!K325</f>
        <v>1800000091</v>
      </c>
      <c r="R335" s="51">
        <f>'PAYMENT by SAP'!L325</f>
        <v>5442993</v>
      </c>
      <c r="S335" s="51" t="str">
        <f>'PAYMENT by SAP'!M325</f>
        <v>Biaya Tagihan Listrik Telkomsel Jan 25</v>
      </c>
      <c r="T335" s="65">
        <f>'PAYMENT by SAP'!N325</f>
        <v>45689</v>
      </c>
      <c r="U335" s="66" t="str">
        <f>'PAYMENT by SAP'!O325</f>
        <v>1800000091</v>
      </c>
      <c r="V335" s="18" t="s">
        <v>4951</v>
      </c>
    </row>
    <row r="336" spans="2:22">
      <c r="B336" s="15">
        <f>'PAYMENT by SAP'!B326</f>
        <v>100028</v>
      </c>
      <c r="C336" s="15" t="str">
        <f>'PAYMENT by SAP'!C326</f>
        <v>PT BANK NEGARA INDONESIA (PERSERO)</v>
      </c>
      <c r="D336" s="15" t="str">
        <v>External</v>
      </c>
      <c r="E336" s="15" t="str">
        <f>'PAYMENT by SAP'!D326</f>
        <v>1400027052</v>
      </c>
      <c r="F336" s="15" t="str">
        <f>'PAYMENT by SAP'!E326</f>
        <v>11125421</v>
      </c>
      <c r="G336" s="15" t="str">
        <f>'PAYMENT by SAP'!F326</f>
        <v>PAID BY CMS BANK SYARIAH INDONESIA KC SURABAYA BAS</v>
      </c>
      <c r="H336" s="47">
        <f t="shared" si="30"/>
        <v>45727</v>
      </c>
      <c r="I336" s="48">
        <f>'PAYMENT by SAP'!G326</f>
        <v>45727</v>
      </c>
      <c r="J336" s="48" t="str">
        <f t="shared" si="31"/>
        <v>Mar</v>
      </c>
      <c r="K336" s="48" t="str">
        <f t="shared" si="32"/>
        <v>2025</v>
      </c>
      <c r="L336" s="48">
        <f>'PAYMENT by SAP'!H326</f>
        <v>45746</v>
      </c>
      <c r="M336" s="49">
        <f t="shared" si="33"/>
        <v>-19</v>
      </c>
      <c r="N336" s="50" t="str">
        <f t="shared" si="34"/>
        <v>Current</v>
      </c>
      <c r="O336" s="50" t="str">
        <f t="shared" si="35"/>
        <v>No Risk</v>
      </c>
      <c r="P336" s="15" t="str">
        <f>'PAYMENT by SAP'!J326</f>
        <v>IDR</v>
      </c>
      <c r="Q336" s="15" t="str">
        <f>'PAYMENT by SAP'!K326</f>
        <v>1800000069</v>
      </c>
      <c r="R336" s="51">
        <f>'PAYMENT by SAP'!L326</f>
        <v>2942785</v>
      </c>
      <c r="S336" s="51" t="str">
        <f>'PAYMENT by SAP'!M326</f>
        <v>TAGIHAN LISTRIK BANK BNI 46</v>
      </c>
      <c r="T336" s="65">
        <f>'PAYMENT by SAP'!N326</f>
        <v>45716</v>
      </c>
      <c r="U336" s="66" t="str">
        <f>'PAYMENT by SAP'!O326</f>
        <v>1800000069</v>
      </c>
      <c r="V336" s="18" t="s">
        <v>4951</v>
      </c>
    </row>
    <row r="337" spans="2:22">
      <c r="B337" s="15">
        <f>'PAYMENT by SAP'!B327</f>
        <v>101490</v>
      </c>
      <c r="C337" s="15" t="str">
        <f>'PAYMENT by SAP'!C327</f>
        <v>PT. PUTRA BIMA INTERNUSA</v>
      </c>
      <c r="D337" s="15" t="str">
        <v>External</v>
      </c>
      <c r="E337" s="15" t="str">
        <f>'PAYMENT by SAP'!D327</f>
        <v>1400028963</v>
      </c>
      <c r="F337" s="15" t="str">
        <f>'PAYMENT by SAP'!E327</f>
        <v>11125421</v>
      </c>
      <c r="G337" s="15" t="str">
        <f>'PAYMENT by SAP'!F327</f>
        <v>PAID BY CMS BANK SYARIAH INDONESIA KC SURABAYA BAS</v>
      </c>
      <c r="H337" s="47">
        <f t="shared" si="30"/>
        <v>45728</v>
      </c>
      <c r="I337" s="48">
        <f>'PAYMENT by SAP'!G327</f>
        <v>45728</v>
      </c>
      <c r="J337" s="48" t="str">
        <f t="shared" si="31"/>
        <v>Mar</v>
      </c>
      <c r="K337" s="48" t="str">
        <f t="shared" si="32"/>
        <v>2025</v>
      </c>
      <c r="L337" s="48">
        <f>'PAYMENT by SAP'!H327</f>
        <v>45746</v>
      </c>
      <c r="M337" s="49">
        <f t="shared" si="33"/>
        <v>-18</v>
      </c>
      <c r="N337" s="50" t="str">
        <f t="shared" si="34"/>
        <v>Current</v>
      </c>
      <c r="O337" s="50" t="str">
        <f t="shared" si="35"/>
        <v>No Risk</v>
      </c>
      <c r="P337" s="15" t="str">
        <f>'PAYMENT by SAP'!J327</f>
        <v>IDR</v>
      </c>
      <c r="Q337" s="15" t="str">
        <f>'PAYMENT by SAP'!K327</f>
        <v>1800000119</v>
      </c>
      <c r="R337" s="51">
        <f>'PAYMENT by SAP'!L327</f>
        <v>1341354</v>
      </c>
      <c r="S337" s="51" t="str">
        <f>'PAYMENT by SAP'!M327</f>
        <v>Biaya Pemusnahan Limbah RDF ex PT PBI</v>
      </c>
      <c r="T337" s="65">
        <f>'PAYMENT by SAP'!N327</f>
        <v>45716</v>
      </c>
      <c r="U337" s="66" t="str">
        <f>'PAYMENT by SAP'!O327</f>
        <v>1800000119</v>
      </c>
      <c r="V337" t="s">
        <v>4950</v>
      </c>
    </row>
    <row r="338" spans="2:22">
      <c r="B338" s="15">
        <f>'PAYMENT by SAP'!B328</f>
        <v>101490</v>
      </c>
      <c r="C338" s="15" t="str">
        <f>'PAYMENT by SAP'!C328</f>
        <v>PT. PUTRA BIMA INTERNUSA</v>
      </c>
      <c r="D338" s="15" t="str">
        <v>External</v>
      </c>
      <c r="E338" s="15" t="str">
        <f>'PAYMENT by SAP'!D328</f>
        <v>1400028962</v>
      </c>
      <c r="F338" s="15" t="str">
        <f>'PAYMENT by SAP'!E328</f>
        <v>11125421</v>
      </c>
      <c r="G338" s="15" t="str">
        <f>'PAYMENT by SAP'!F328</f>
        <v>PAID BY CMS BANK SYARIAH INDONESIA KC SURABAYA BAS</v>
      </c>
      <c r="H338" s="47">
        <f t="shared" si="30"/>
        <v>45728</v>
      </c>
      <c r="I338" s="48">
        <f>'PAYMENT by SAP'!G328</f>
        <v>45728</v>
      </c>
      <c r="J338" s="48" t="str">
        <f t="shared" si="31"/>
        <v>Mar</v>
      </c>
      <c r="K338" s="48" t="str">
        <f t="shared" si="32"/>
        <v>2025</v>
      </c>
      <c r="L338" s="48">
        <f>'PAYMENT by SAP'!H328</f>
        <v>45746</v>
      </c>
      <c r="M338" s="49">
        <f t="shared" si="33"/>
        <v>-18</v>
      </c>
      <c r="N338" s="50" t="str">
        <f t="shared" si="34"/>
        <v>Current</v>
      </c>
      <c r="O338" s="50" t="str">
        <f t="shared" si="35"/>
        <v>No Risk</v>
      </c>
      <c r="P338" s="15" t="str">
        <f>'PAYMENT by SAP'!J328</f>
        <v>IDR</v>
      </c>
      <c r="Q338" s="15" t="str">
        <f>'PAYMENT by SAP'!K328</f>
        <v>1800000118</v>
      </c>
      <c r="R338" s="51">
        <f>'PAYMENT by SAP'!L328</f>
        <v>5011820</v>
      </c>
      <c r="S338" s="51" t="str">
        <f>'PAYMENT by SAP'!M328</f>
        <v>Biaya Pemusnahan Limbah Material Reject ex PT PBI</v>
      </c>
      <c r="T338" s="65">
        <f>'PAYMENT by SAP'!N328</f>
        <v>45716</v>
      </c>
      <c r="U338" s="66" t="str">
        <f>'PAYMENT by SAP'!O328</f>
        <v>1800000118</v>
      </c>
      <c r="V338" t="s">
        <v>4950</v>
      </c>
    </row>
    <row r="339" spans="2:22">
      <c r="B339" s="15">
        <f>'PAYMENT by SAP'!B329</f>
        <v>101490</v>
      </c>
      <c r="C339" s="15" t="str">
        <f>'PAYMENT by SAP'!C329</f>
        <v>PT. PUTRA BIMA INTERNUSA</v>
      </c>
      <c r="D339" s="15" t="str">
        <v>External</v>
      </c>
      <c r="E339" s="15" t="str">
        <f>'PAYMENT by SAP'!D329</f>
        <v>1400028961</v>
      </c>
      <c r="F339" s="15" t="str">
        <f>'PAYMENT by SAP'!E329</f>
        <v>11125421</v>
      </c>
      <c r="G339" s="15" t="str">
        <f>'PAYMENT by SAP'!F329</f>
        <v>PAID BY CMS BANK SYARIAH INDONESIA KC SURABAYA BAS</v>
      </c>
      <c r="H339" s="47">
        <f t="shared" si="30"/>
        <v>45728</v>
      </c>
      <c r="I339" s="48">
        <f>'PAYMENT by SAP'!G329</f>
        <v>45728</v>
      </c>
      <c r="J339" s="48" t="str">
        <f t="shared" si="31"/>
        <v>Mar</v>
      </c>
      <c r="K339" s="48" t="str">
        <f t="shared" si="32"/>
        <v>2025</v>
      </c>
      <c r="L339" s="48">
        <f>'PAYMENT by SAP'!H329</f>
        <v>45746</v>
      </c>
      <c r="M339" s="49">
        <f t="shared" si="33"/>
        <v>-18</v>
      </c>
      <c r="N339" s="50" t="str">
        <f t="shared" si="34"/>
        <v>Current</v>
      </c>
      <c r="O339" s="50" t="str">
        <f t="shared" si="35"/>
        <v>No Risk</v>
      </c>
      <c r="P339" s="15" t="str">
        <f>'PAYMENT by SAP'!J329</f>
        <v>IDR</v>
      </c>
      <c r="Q339" s="15" t="str">
        <f>'PAYMENT by SAP'!K329</f>
        <v>1800000117</v>
      </c>
      <c r="R339" s="51">
        <f>'PAYMENT by SAP'!L329</f>
        <v>14008680</v>
      </c>
      <c r="S339" s="51" t="str">
        <f>'PAYMENT by SAP'!M329</f>
        <v>Biaya Pemusnahan Limbah Karbon Aktif ex PT PBI</v>
      </c>
      <c r="T339" s="65">
        <f>'PAYMENT by SAP'!N329</f>
        <v>45716</v>
      </c>
      <c r="U339" s="66" t="str">
        <f>'PAYMENT by SAP'!O329</f>
        <v>1800000117</v>
      </c>
      <c r="V339" t="s">
        <v>4950</v>
      </c>
    </row>
    <row r="340" spans="2:22">
      <c r="B340" s="15">
        <f>'PAYMENT by SAP'!B330</f>
        <v>101490</v>
      </c>
      <c r="C340" s="15" t="str">
        <f>'PAYMENT by SAP'!C330</f>
        <v>PT. PUTRA BIMA INTERNUSA</v>
      </c>
      <c r="D340" s="15" t="str">
        <v>External</v>
      </c>
      <c r="E340" s="15" t="str">
        <f>'PAYMENT by SAP'!D330</f>
        <v>1400028964</v>
      </c>
      <c r="F340" s="15" t="str">
        <f>'PAYMENT by SAP'!E330</f>
        <v>11125421</v>
      </c>
      <c r="G340" s="15" t="str">
        <f>'PAYMENT by SAP'!F330</f>
        <v>PAID BY CMS BANK SYARIAH INDONESIA KC SURABAYA BAS</v>
      </c>
      <c r="H340" s="47">
        <f t="shared" si="30"/>
        <v>45728</v>
      </c>
      <c r="I340" s="48">
        <f>'PAYMENT by SAP'!G330</f>
        <v>45728</v>
      </c>
      <c r="J340" s="48" t="str">
        <f t="shared" si="31"/>
        <v>Mar</v>
      </c>
      <c r="K340" s="48" t="str">
        <f t="shared" si="32"/>
        <v>2025</v>
      </c>
      <c r="L340" s="48">
        <f>'PAYMENT by SAP'!H330</f>
        <v>45746</v>
      </c>
      <c r="M340" s="49">
        <f t="shared" si="33"/>
        <v>-18</v>
      </c>
      <c r="N340" s="50" t="str">
        <f t="shared" si="34"/>
        <v>Current</v>
      </c>
      <c r="O340" s="50" t="str">
        <f t="shared" si="35"/>
        <v>No Risk</v>
      </c>
      <c r="P340" s="15" t="str">
        <f>'PAYMENT by SAP'!J330</f>
        <v>IDR</v>
      </c>
      <c r="Q340" s="15" t="str">
        <f>'PAYMENT by SAP'!K330</f>
        <v>1800000115</v>
      </c>
      <c r="R340" s="51">
        <f>'PAYMENT by SAP'!L330</f>
        <v>18733449</v>
      </c>
      <c r="S340" s="51" t="str">
        <f>'PAYMENT by SAP'!M330</f>
        <v>Biaya Pemusnahan Limbah Bottom Ash-Non B3 ex PT PB</v>
      </c>
      <c r="T340" s="65">
        <f>'PAYMENT by SAP'!N330</f>
        <v>45716</v>
      </c>
      <c r="U340" s="66" t="str">
        <f>'PAYMENT by SAP'!O330</f>
        <v>1800000115</v>
      </c>
      <c r="V340" t="s">
        <v>4950</v>
      </c>
    </row>
    <row r="341" spans="2:22">
      <c r="B341" s="15">
        <f>'PAYMENT by SAP'!B331</f>
        <v>101490</v>
      </c>
      <c r="C341" s="15" t="str">
        <f>'PAYMENT by SAP'!C331</f>
        <v>PT. PUTRA BIMA INTERNUSA</v>
      </c>
      <c r="D341" s="15" t="str">
        <v>External</v>
      </c>
      <c r="E341" s="15" t="str">
        <f>'PAYMENT by SAP'!D331</f>
        <v>1400029044</v>
      </c>
      <c r="F341" s="15" t="str">
        <f>'PAYMENT by SAP'!E331</f>
        <v>11125421</v>
      </c>
      <c r="G341" s="15" t="str">
        <f>'PAYMENT by SAP'!F331</f>
        <v>PAID BY CMS BANK SYARIAH INDONESIA KC SURABAYA BAS</v>
      </c>
      <c r="H341" s="47">
        <f t="shared" si="30"/>
        <v>45728</v>
      </c>
      <c r="I341" s="48">
        <f>'PAYMENT by SAP'!G331</f>
        <v>45728</v>
      </c>
      <c r="J341" s="48" t="str">
        <f t="shared" si="31"/>
        <v>Mar</v>
      </c>
      <c r="K341" s="48" t="str">
        <f t="shared" si="32"/>
        <v>2025</v>
      </c>
      <c r="L341" s="48">
        <f>'PAYMENT by SAP'!H331</f>
        <v>45746</v>
      </c>
      <c r="M341" s="49">
        <f t="shared" si="33"/>
        <v>-18</v>
      </c>
      <c r="N341" s="50" t="str">
        <f t="shared" si="34"/>
        <v>Current</v>
      </c>
      <c r="O341" s="50" t="str">
        <f t="shared" si="35"/>
        <v>No Risk</v>
      </c>
      <c r="P341" s="15" t="str">
        <f>'PAYMENT by SAP'!J331</f>
        <v>IDR</v>
      </c>
      <c r="Q341" s="15" t="str">
        <f>'PAYMENT by SAP'!K331</f>
        <v>1800000120</v>
      </c>
      <c r="R341" s="51">
        <f>'PAYMENT by SAP'!L331</f>
        <v>20716104</v>
      </c>
      <c r="S341" s="51" t="str">
        <f>'PAYMENT by SAP'!M331</f>
        <v>Biaya Pemusnahan Limbah Sludge Non B3 ex PT PBI</v>
      </c>
      <c r="T341" s="65">
        <f>'PAYMENT by SAP'!N331</f>
        <v>45716</v>
      </c>
      <c r="U341" s="66" t="str">
        <f>'PAYMENT by SAP'!O331</f>
        <v>1800000120</v>
      </c>
      <c r="V341" t="s">
        <v>4950</v>
      </c>
    </row>
    <row r="342" spans="2:22">
      <c r="B342" s="15">
        <f>'PAYMENT by SAP'!B332</f>
        <v>101490</v>
      </c>
      <c r="C342" s="15" t="str">
        <f>'PAYMENT by SAP'!C332</f>
        <v>PT. PUTRA BIMA INTERNUSA</v>
      </c>
      <c r="D342" s="15" t="str">
        <v>External</v>
      </c>
      <c r="E342" s="15" t="str">
        <f>'PAYMENT by SAP'!D332</f>
        <v>1400029045</v>
      </c>
      <c r="F342" s="15" t="str">
        <f>'PAYMENT by SAP'!E332</f>
        <v>11125421</v>
      </c>
      <c r="G342" s="15" t="str">
        <f>'PAYMENT by SAP'!F332</f>
        <v>PAID BY CMS BANK SYARIAH INDONESIA KC SURABAYA BAS</v>
      </c>
      <c r="H342" s="47">
        <f t="shared" si="30"/>
        <v>45728</v>
      </c>
      <c r="I342" s="48">
        <f>'PAYMENT by SAP'!G332</f>
        <v>45728</v>
      </c>
      <c r="J342" s="48" t="str">
        <f t="shared" si="31"/>
        <v>Mar</v>
      </c>
      <c r="K342" s="48" t="str">
        <f t="shared" si="32"/>
        <v>2025</v>
      </c>
      <c r="L342" s="48">
        <f>'PAYMENT by SAP'!H332</f>
        <v>45746</v>
      </c>
      <c r="M342" s="49">
        <f t="shared" si="33"/>
        <v>-18</v>
      </c>
      <c r="N342" s="50" t="str">
        <f t="shared" si="34"/>
        <v>Current</v>
      </c>
      <c r="O342" s="50" t="str">
        <f t="shared" si="35"/>
        <v>No Risk</v>
      </c>
      <c r="P342" s="15" t="str">
        <f>'PAYMENT by SAP'!J332</f>
        <v>IDR</v>
      </c>
      <c r="Q342" s="15" t="str">
        <f>'PAYMENT by SAP'!K332</f>
        <v>1800000116</v>
      </c>
      <c r="R342" s="51">
        <f>'PAYMENT by SAP'!L332</f>
        <v>103658346</v>
      </c>
      <c r="S342" s="51" t="str">
        <f>'PAYMENT by SAP'!M332</f>
        <v>Biaya Pemusnahan Limbah FABA ex PT PBI</v>
      </c>
      <c r="T342" s="65">
        <f>'PAYMENT by SAP'!N332</f>
        <v>45716</v>
      </c>
      <c r="U342" s="66" t="str">
        <f>'PAYMENT by SAP'!O332</f>
        <v>1800000116</v>
      </c>
      <c r="V342" t="s">
        <v>4950</v>
      </c>
    </row>
    <row r="343" spans="2:22">
      <c r="B343" s="15">
        <f>'PAYMENT by SAP'!B333</f>
        <v>100137</v>
      </c>
      <c r="C343" s="15" t="str">
        <f>'PAYMENT by SAP'!C333</f>
        <v>PT SEMEN GRESIK</v>
      </c>
      <c r="D343" s="15" t="str">
        <v>Group</v>
      </c>
      <c r="E343" s="15" t="str">
        <f>'PAYMENT by SAP'!D333</f>
        <v>0100002604</v>
      </c>
      <c r="F343" s="15">
        <f>'PAYMENT by SAP'!E333</f>
        <v>0</v>
      </c>
      <c r="G343" s="15">
        <f>'PAYMENT by SAP'!F333</f>
        <v>0</v>
      </c>
      <c r="H343" s="47">
        <f t="shared" si="30"/>
        <v>45729</v>
      </c>
      <c r="I343" s="48">
        <f>'PAYMENT by SAP'!G333</f>
        <v>45729</v>
      </c>
      <c r="J343" s="48" t="str">
        <f t="shared" si="31"/>
        <v>Mar</v>
      </c>
      <c r="K343" s="48" t="str">
        <f t="shared" si="32"/>
        <v>2025</v>
      </c>
      <c r="L343" s="48">
        <f>'PAYMENT by SAP'!H333</f>
        <v>45625</v>
      </c>
      <c r="M343" s="49">
        <f t="shared" si="33"/>
        <v>104</v>
      </c>
      <c r="N343" s="50" t="str">
        <f t="shared" si="34"/>
        <v>90-120</v>
      </c>
      <c r="O343" s="50" t="str">
        <f t="shared" si="35"/>
        <v>Warning +</v>
      </c>
      <c r="P343" s="15" t="str">
        <f>'PAYMENT by SAP'!J333</f>
        <v>IDR</v>
      </c>
      <c r="Q343" s="15" t="str">
        <f>'PAYMENT by SAP'!K333</f>
        <v>1800000480</v>
      </c>
      <c r="R343" s="51">
        <f>'PAYMENT by SAP'!L333</f>
        <v>22122551</v>
      </c>
      <c r="S343" s="51" t="str">
        <f>'PAYMENT by SAP'!M333</f>
        <v>Penagihan Batu Gamping Desember 2023 - 2</v>
      </c>
      <c r="T343" s="65">
        <f>'PAYMENT by SAP'!N333</f>
        <v>45595</v>
      </c>
      <c r="U343" s="66" t="str">
        <f>'PAYMENT by SAP'!O333</f>
        <v>1800000480</v>
      </c>
      <c r="V343" s="18" t="s">
        <v>4962</v>
      </c>
    </row>
    <row r="344" spans="2:22">
      <c r="B344" s="15">
        <f>'PAYMENT by SAP'!B334</f>
        <v>100797</v>
      </c>
      <c r="C344" s="15" t="str">
        <f>'PAYMENT by SAP'!C334</f>
        <v>PT. SEMEN INDONESIA BETON</v>
      </c>
      <c r="D344" s="15" t="str">
        <v>Group</v>
      </c>
      <c r="E344" s="15" t="str">
        <f>'PAYMENT by SAP'!D334</f>
        <v>1400000126</v>
      </c>
      <c r="F344" s="15" t="str">
        <f>'PAYMENT by SAP'!E334</f>
        <v>11125421</v>
      </c>
      <c r="G344" s="15" t="str">
        <f>'PAYMENT by SAP'!F334</f>
        <v>PAID BY CMS BANK SYARIAH INDONESIA KC SURABAYA BAS</v>
      </c>
      <c r="H344" s="47">
        <f t="shared" si="30"/>
        <v>45729</v>
      </c>
      <c r="I344" s="48">
        <f>'PAYMENT by SAP'!G334</f>
        <v>45729</v>
      </c>
      <c r="J344" s="48" t="str">
        <f t="shared" si="31"/>
        <v>Mar</v>
      </c>
      <c r="K344" s="48" t="str">
        <f t="shared" si="32"/>
        <v>2025</v>
      </c>
      <c r="L344" s="48">
        <f>'PAYMENT by SAP'!H334</f>
        <v>45718</v>
      </c>
      <c r="M344" s="49">
        <f t="shared" si="33"/>
        <v>11</v>
      </c>
      <c r="N344" s="50" t="str">
        <f t="shared" si="34"/>
        <v>0-30</v>
      </c>
      <c r="O344" s="50" t="str">
        <f t="shared" si="35"/>
        <v>No Risk</v>
      </c>
      <c r="P344" s="15" t="str">
        <f>'PAYMENT by SAP'!J334</f>
        <v>IDR</v>
      </c>
      <c r="Q344" s="15" t="str">
        <f>'PAYMENT by SAP'!K334</f>
        <v>1800000007</v>
      </c>
      <c r="R344" s="51">
        <f>'PAYMENT by SAP'!L334</f>
        <v>27060029</v>
      </c>
      <c r="S344" s="51" t="str">
        <f>'PAYMENT by SAP'!M334</f>
        <v>Pot. Gaji Kary. Penugasan SI - SIB 12.2024</v>
      </c>
      <c r="T344" s="65">
        <f>'PAYMENT by SAP'!N334</f>
        <v>45688</v>
      </c>
      <c r="U344" s="66" t="str">
        <f>'PAYMENT by SAP'!O334</f>
        <v>1800000007</v>
      </c>
      <c r="V344" s="18" t="s">
        <v>4953</v>
      </c>
    </row>
    <row r="345" spans="2:22">
      <c r="B345" s="15">
        <f>'PAYMENT by SAP'!B335</f>
        <v>100621</v>
      </c>
      <c r="C345" s="15" t="str">
        <f>'PAYMENT by SAP'!C335</f>
        <v>PT. SURYA WIJAYA MEGAH</v>
      </c>
      <c r="D345" s="15" t="str">
        <v>External</v>
      </c>
      <c r="E345" s="15" t="str">
        <f>'PAYMENT by SAP'!D335</f>
        <v>1400029220</v>
      </c>
      <c r="F345" s="15" t="str">
        <f>'PAYMENT by SAP'!E335</f>
        <v>11125421</v>
      </c>
      <c r="G345" s="15" t="str">
        <f>'PAYMENT by SAP'!F335</f>
        <v>PAID BY CMS BANK SYARIAH INDONESIA KC SURABAYA BAS</v>
      </c>
      <c r="H345" s="47">
        <f t="shared" si="30"/>
        <v>45729</v>
      </c>
      <c r="I345" s="48">
        <f>'PAYMENT by SAP'!G335</f>
        <v>45729</v>
      </c>
      <c r="J345" s="48" t="str">
        <f t="shared" si="31"/>
        <v>Mar</v>
      </c>
      <c r="K345" s="48" t="str">
        <f t="shared" si="32"/>
        <v>2025</v>
      </c>
      <c r="L345" s="48">
        <f>'PAYMENT by SAP'!H335</f>
        <v>45718</v>
      </c>
      <c r="M345" s="49">
        <f t="shared" si="33"/>
        <v>11</v>
      </c>
      <c r="N345" s="50" t="str">
        <f t="shared" si="34"/>
        <v>0-30</v>
      </c>
      <c r="O345" s="50" t="str">
        <f t="shared" si="35"/>
        <v>No Risk</v>
      </c>
      <c r="P345" s="15" t="str">
        <f>'PAYMENT by SAP'!J335</f>
        <v>IDR</v>
      </c>
      <c r="Q345" s="15" t="str">
        <f>'PAYMENT by SAP'!K335</f>
        <v>1800000054</v>
      </c>
      <c r="R345" s="51">
        <f>'PAYMENT by SAP'!L335</f>
        <v>33938894</v>
      </c>
      <c r="S345" s="51" t="str">
        <f>'PAYMENT by SAP'!M335</f>
        <v>Biaya Pemusnahan Limbah Bottom Ash ex PT SWM</v>
      </c>
      <c r="T345" s="65">
        <f>'PAYMENT by SAP'!N335</f>
        <v>45688</v>
      </c>
      <c r="U345" s="66" t="str">
        <f>'PAYMENT by SAP'!O335</f>
        <v>1800000054</v>
      </c>
      <c r="V345" t="s">
        <v>4950</v>
      </c>
    </row>
    <row r="346" spans="2:22">
      <c r="B346" s="15">
        <f>'PAYMENT by SAP'!B336</f>
        <v>100621</v>
      </c>
      <c r="C346" s="15" t="str">
        <f>'PAYMENT by SAP'!C336</f>
        <v>PT. SURYA WIJAYA MEGAH</v>
      </c>
      <c r="D346" s="15" t="str">
        <v>External</v>
      </c>
      <c r="E346" s="15" t="str">
        <f>'PAYMENT by SAP'!D336</f>
        <v>1400029219</v>
      </c>
      <c r="F346" s="15" t="str">
        <f>'PAYMENT by SAP'!E336</f>
        <v>11125421</v>
      </c>
      <c r="G346" s="15" t="str">
        <f>'PAYMENT by SAP'!F336</f>
        <v>PAID BY CMS BANK SYARIAH INDONESIA KC SURABAYA BAS</v>
      </c>
      <c r="H346" s="47">
        <f t="shared" si="30"/>
        <v>45729</v>
      </c>
      <c r="I346" s="48">
        <f>'PAYMENT by SAP'!G336</f>
        <v>45729</v>
      </c>
      <c r="J346" s="48" t="str">
        <f t="shared" si="31"/>
        <v>Mar</v>
      </c>
      <c r="K346" s="48" t="str">
        <f t="shared" si="32"/>
        <v>2025</v>
      </c>
      <c r="L346" s="48">
        <f>'PAYMENT by SAP'!H336</f>
        <v>45718</v>
      </c>
      <c r="M346" s="49">
        <f t="shared" si="33"/>
        <v>11</v>
      </c>
      <c r="N346" s="50" t="str">
        <f t="shared" si="34"/>
        <v>0-30</v>
      </c>
      <c r="O346" s="50" t="str">
        <f t="shared" si="35"/>
        <v>No Risk</v>
      </c>
      <c r="P346" s="15" t="str">
        <f>'PAYMENT by SAP'!J336</f>
        <v>IDR</v>
      </c>
      <c r="Q346" s="15" t="str">
        <f>'PAYMENT by SAP'!K336</f>
        <v>1800000055</v>
      </c>
      <c r="R346" s="51">
        <f>'PAYMENT by SAP'!L336</f>
        <v>63743636</v>
      </c>
      <c r="S346" s="51" t="str">
        <f>'PAYMENT by SAP'!M336</f>
        <v>Biaya Pemusnahan Limbah SBE ex PT SWM</v>
      </c>
      <c r="T346" s="65">
        <f>'PAYMENT by SAP'!N336</f>
        <v>45688</v>
      </c>
      <c r="U346" s="66" t="str">
        <f>'PAYMENT by SAP'!O336</f>
        <v>1800000055</v>
      </c>
      <c r="V346" t="s">
        <v>4950</v>
      </c>
    </row>
    <row r="347" spans="2:22">
      <c r="B347" s="15">
        <f>'PAYMENT by SAP'!B337</f>
        <v>100137</v>
      </c>
      <c r="C347" s="15" t="str">
        <f>'PAYMENT by SAP'!C337</f>
        <v>PT SEMEN GRESIK</v>
      </c>
      <c r="D347" s="15" t="str">
        <v>Group</v>
      </c>
      <c r="E347" s="15" t="str">
        <f>'PAYMENT by SAP'!D337</f>
        <v>0100002603</v>
      </c>
      <c r="F347" s="15">
        <f>'PAYMENT by SAP'!E337</f>
        <v>0</v>
      </c>
      <c r="G347" s="15">
        <f>'PAYMENT by SAP'!F337</f>
        <v>0</v>
      </c>
      <c r="H347" s="47">
        <f t="shared" si="30"/>
        <v>45729</v>
      </c>
      <c r="I347" s="48">
        <f>'PAYMENT by SAP'!G337</f>
        <v>45729</v>
      </c>
      <c r="J347" s="48" t="str">
        <f t="shared" si="31"/>
        <v>Mar</v>
      </c>
      <c r="K347" s="48" t="str">
        <f t="shared" si="32"/>
        <v>2025</v>
      </c>
      <c r="L347" s="48">
        <f>'PAYMENT by SAP'!H337</f>
        <v>45625</v>
      </c>
      <c r="M347" s="49">
        <f t="shared" si="33"/>
        <v>104</v>
      </c>
      <c r="N347" s="50" t="str">
        <f t="shared" si="34"/>
        <v>90-120</v>
      </c>
      <c r="O347" s="50" t="str">
        <f t="shared" si="35"/>
        <v>Warning +</v>
      </c>
      <c r="P347" s="15" t="str">
        <f>'PAYMENT by SAP'!J337</f>
        <v>IDR</v>
      </c>
      <c r="Q347" s="15" t="str">
        <f>'PAYMENT by SAP'!K337</f>
        <v>1800000479</v>
      </c>
      <c r="R347" s="51">
        <f>'PAYMENT by SAP'!L337</f>
        <v>65653968</v>
      </c>
      <c r="S347" s="51" t="str">
        <f>'PAYMENT by SAP'!M337</f>
        <v>Penagihan Batu Gamping Desember 2023 - 1</v>
      </c>
      <c r="T347" s="65">
        <f>'PAYMENT by SAP'!N337</f>
        <v>45595</v>
      </c>
      <c r="U347" s="66" t="str">
        <f>'PAYMENT by SAP'!O337</f>
        <v>1800000479</v>
      </c>
      <c r="V347" s="18" t="s">
        <v>4962</v>
      </c>
    </row>
    <row r="348" spans="2:22">
      <c r="B348" s="15">
        <f>'PAYMENT by SAP'!B338</f>
        <v>101539</v>
      </c>
      <c r="C348" s="15" t="str">
        <f>'PAYMENT by SAP'!C338</f>
        <v>PT WAHYU SEJATI TUJUH</v>
      </c>
      <c r="D348" s="15" t="str">
        <v>External</v>
      </c>
      <c r="E348" s="15" t="str">
        <f>'PAYMENT by SAP'!D338</f>
        <v>1400029331</v>
      </c>
      <c r="F348" s="15" t="str">
        <f>'PAYMENT by SAP'!E338</f>
        <v>11123101</v>
      </c>
      <c r="G348" s="15" t="str">
        <f>'PAYMENT by SAP'!F338</f>
        <v>PAID BY CMS BANK BCA RN 7100000453</v>
      </c>
      <c r="H348" s="47">
        <f t="shared" si="30"/>
        <v>45730</v>
      </c>
      <c r="I348" s="48">
        <f>'PAYMENT by SAP'!G338</f>
        <v>45730</v>
      </c>
      <c r="J348" s="48" t="str">
        <f t="shared" si="31"/>
        <v>Mar</v>
      </c>
      <c r="K348" s="48" t="str">
        <f t="shared" si="32"/>
        <v>2025</v>
      </c>
      <c r="L348" s="48">
        <f>'PAYMENT by SAP'!H338</f>
        <v>45503</v>
      </c>
      <c r="M348" s="49">
        <f t="shared" si="33"/>
        <v>227</v>
      </c>
      <c r="N348" s="50" t="str">
        <f t="shared" si="34"/>
        <v>120-365</v>
      </c>
      <c r="O348" s="50" t="str">
        <f t="shared" si="35"/>
        <v>High Risk</v>
      </c>
      <c r="P348" s="15" t="str">
        <f>'PAYMENT by SAP'!J338</f>
        <v>IDR</v>
      </c>
      <c r="Q348" s="15" t="str">
        <f>'PAYMENT by SAP'!K338</f>
        <v>1800000397</v>
      </c>
      <c r="R348" s="51">
        <f>'PAYMENT by SAP'!L338</f>
        <v>2731322</v>
      </c>
      <c r="S348" s="51" t="str">
        <f>'PAYMENT by SAP'!M338</f>
        <v>Biaya Pemusnahan Limbah Fly Ash ex PT WST</v>
      </c>
      <c r="T348" s="65">
        <f>'PAYMENT by SAP'!N338</f>
        <v>45473</v>
      </c>
      <c r="U348" s="66" t="str">
        <f>'PAYMENT by SAP'!O338</f>
        <v>1800000397</v>
      </c>
      <c r="V348" t="s">
        <v>4950</v>
      </c>
    </row>
    <row r="349" spans="2:22">
      <c r="B349" s="15">
        <f>'PAYMENT by SAP'!B339</f>
        <v>101539</v>
      </c>
      <c r="C349" s="15" t="str">
        <f>'PAYMENT by SAP'!C339</f>
        <v>PT WAHYU SEJATI TUJUH</v>
      </c>
      <c r="D349" s="15" t="str">
        <v>External</v>
      </c>
      <c r="E349" s="15" t="str">
        <f>'PAYMENT by SAP'!D339</f>
        <v>1400029330</v>
      </c>
      <c r="F349" s="15" t="str">
        <f>'PAYMENT by SAP'!E339</f>
        <v>11123101</v>
      </c>
      <c r="G349" s="15" t="str">
        <f>'PAYMENT by SAP'!F339</f>
        <v>PAID BY CMS BANK BCA RN 7100000453</v>
      </c>
      <c r="H349" s="47">
        <f t="shared" si="30"/>
        <v>45730</v>
      </c>
      <c r="I349" s="48">
        <f>'PAYMENT by SAP'!G339</f>
        <v>45730</v>
      </c>
      <c r="J349" s="48" t="str">
        <f t="shared" si="31"/>
        <v>Mar</v>
      </c>
      <c r="K349" s="48" t="str">
        <f t="shared" si="32"/>
        <v>2025</v>
      </c>
      <c r="L349" s="48">
        <f>'PAYMENT by SAP'!H339</f>
        <v>45503</v>
      </c>
      <c r="M349" s="49">
        <f t="shared" si="33"/>
        <v>227</v>
      </c>
      <c r="N349" s="50" t="str">
        <f t="shared" si="34"/>
        <v>120-365</v>
      </c>
      <c r="O349" s="50" t="str">
        <f t="shared" si="35"/>
        <v>High Risk</v>
      </c>
      <c r="P349" s="15" t="str">
        <f>'PAYMENT by SAP'!J339</f>
        <v>IDR</v>
      </c>
      <c r="Q349" s="15" t="str">
        <f>'PAYMENT by SAP'!K339</f>
        <v>1800000396</v>
      </c>
      <c r="R349" s="51">
        <f>'PAYMENT by SAP'!L339</f>
        <v>29809647</v>
      </c>
      <c r="S349" s="51" t="str">
        <f>'PAYMENT by SAP'!M339</f>
        <v>Biaya Pemusnahan Limbah Dust Aluminium ex PT WST</v>
      </c>
      <c r="T349" s="65">
        <f>'PAYMENT by SAP'!N339</f>
        <v>45473</v>
      </c>
      <c r="U349" s="66" t="str">
        <f>'PAYMENT by SAP'!O339</f>
        <v>1800000396</v>
      </c>
      <c r="V349" t="s">
        <v>4950</v>
      </c>
    </row>
    <row r="350" spans="2:22">
      <c r="B350" s="15">
        <f>'PAYMENT by SAP'!B340</f>
        <v>100142</v>
      </c>
      <c r="C350" s="15" t="str">
        <f>'PAYMENT by SAP'!C340</f>
        <v>PT INDOSAT TBK</v>
      </c>
      <c r="D350" s="15" t="str">
        <v>External</v>
      </c>
      <c r="E350" s="15" t="str">
        <f>'PAYMENT by SAP'!D340</f>
        <v>0100054699</v>
      </c>
      <c r="F350" s="15">
        <f>'PAYMENT by SAP'!E340</f>
        <v>0</v>
      </c>
      <c r="G350" s="15">
        <f>'PAYMENT by SAP'!F340</f>
        <v>0</v>
      </c>
      <c r="H350" s="47">
        <f t="shared" si="30"/>
        <v>45733</v>
      </c>
      <c r="I350" s="48">
        <f>'PAYMENT by SAP'!G340</f>
        <v>45733</v>
      </c>
      <c r="J350" s="48" t="str">
        <f t="shared" si="31"/>
        <v>Mar</v>
      </c>
      <c r="K350" s="48" t="str">
        <f t="shared" si="32"/>
        <v>2025</v>
      </c>
      <c r="L350" s="48">
        <f>'PAYMENT by SAP'!H340</f>
        <v>44357</v>
      </c>
      <c r="M350" s="49">
        <f t="shared" si="33"/>
        <v>1376</v>
      </c>
      <c r="N350" s="50" t="str">
        <f t="shared" si="34"/>
        <v>&gt;365</v>
      </c>
      <c r="O350" s="50" t="str">
        <f t="shared" si="35"/>
        <v>High Risk +</v>
      </c>
      <c r="P350" s="15" t="str">
        <f>'PAYMENT by SAP'!J340</f>
        <v>IDR</v>
      </c>
      <c r="Q350" s="15" t="str">
        <f>'PAYMENT by SAP'!K340</f>
        <v>0100178918</v>
      </c>
      <c r="R350" s="51">
        <f>'PAYMENT by SAP'!L340</f>
        <v>1</v>
      </c>
      <c r="S350" s="51" t="str">
        <f>'PAYMENT by SAP'!M340</f>
        <v>Tagihan Pemakaian Listrik INDOSAT JULI 2020</v>
      </c>
      <c r="T350" s="65">
        <f>'PAYMENT by SAP'!N340</f>
        <v>44357</v>
      </c>
      <c r="U350" s="66" t="str">
        <f>'PAYMENT by SAP'!O340</f>
        <v>1400009210</v>
      </c>
      <c r="V350" s="18" t="s">
        <v>4951</v>
      </c>
    </row>
    <row r="351" spans="2:22">
      <c r="B351" s="15">
        <f>'PAYMENT by SAP'!B341</f>
        <v>100142</v>
      </c>
      <c r="C351" s="15" t="str">
        <f>'PAYMENT by SAP'!C341</f>
        <v>PT INDOSAT TBK</v>
      </c>
      <c r="D351" s="15" t="str">
        <v>External</v>
      </c>
      <c r="E351" s="15" t="str">
        <f>'PAYMENT by SAP'!D341</f>
        <v>0100054699</v>
      </c>
      <c r="F351" s="15">
        <f>'PAYMENT by SAP'!E341</f>
        <v>0</v>
      </c>
      <c r="G351" s="15">
        <f>'PAYMENT by SAP'!F341</f>
        <v>0</v>
      </c>
      <c r="H351" s="47">
        <f t="shared" si="30"/>
        <v>45733</v>
      </c>
      <c r="I351" s="48">
        <f>'PAYMENT by SAP'!G341</f>
        <v>45733</v>
      </c>
      <c r="J351" s="48" t="str">
        <f t="shared" si="31"/>
        <v>Mar</v>
      </c>
      <c r="K351" s="48" t="str">
        <f t="shared" si="32"/>
        <v>2025</v>
      </c>
      <c r="L351" s="48">
        <f>'PAYMENT by SAP'!H341</f>
        <v>44357</v>
      </c>
      <c r="M351" s="49">
        <f t="shared" si="33"/>
        <v>1376</v>
      </c>
      <c r="N351" s="50" t="str">
        <f t="shared" si="34"/>
        <v>&gt;365</v>
      </c>
      <c r="O351" s="50" t="str">
        <f t="shared" si="35"/>
        <v>High Risk +</v>
      </c>
      <c r="P351" s="15" t="str">
        <f>'PAYMENT by SAP'!J341</f>
        <v>IDR</v>
      </c>
      <c r="Q351" s="15" t="str">
        <f>'PAYMENT by SAP'!K341</f>
        <v>0100178924</v>
      </c>
      <c r="R351" s="51">
        <f>'PAYMENT by SAP'!L341</f>
        <v>1</v>
      </c>
      <c r="S351" s="51" t="str">
        <f>'PAYMENT by SAP'!M341</f>
        <v>Tagihan Pemakaian Listrik INDOSAT APRIL 2020</v>
      </c>
      <c r="T351" s="65">
        <f>'PAYMENT by SAP'!N341</f>
        <v>44357</v>
      </c>
      <c r="U351" s="66" t="str">
        <f>'PAYMENT by SAP'!O341</f>
        <v>1800000184</v>
      </c>
      <c r="V351" s="18" t="s">
        <v>4951</v>
      </c>
    </row>
    <row r="352" spans="2:22">
      <c r="B352" s="15">
        <f>'PAYMENT by SAP'!B342</f>
        <v>100142</v>
      </c>
      <c r="C352" s="15" t="str">
        <f>'PAYMENT by SAP'!C342</f>
        <v>PT INDOSAT TBK</v>
      </c>
      <c r="D352" s="15" t="str">
        <v>External</v>
      </c>
      <c r="E352" s="15" t="str">
        <f>'PAYMENT by SAP'!D342</f>
        <v>0100054699</v>
      </c>
      <c r="F352" s="15">
        <f>'PAYMENT by SAP'!E342</f>
        <v>0</v>
      </c>
      <c r="G352" s="15">
        <f>'PAYMENT by SAP'!F342</f>
        <v>0</v>
      </c>
      <c r="H352" s="47">
        <f t="shared" si="30"/>
        <v>45733</v>
      </c>
      <c r="I352" s="48">
        <f>'PAYMENT by SAP'!G342</f>
        <v>45733</v>
      </c>
      <c r="J352" s="48" t="str">
        <f t="shared" si="31"/>
        <v>Mar</v>
      </c>
      <c r="K352" s="48" t="str">
        <f t="shared" si="32"/>
        <v>2025</v>
      </c>
      <c r="L352" s="48">
        <f>'PAYMENT by SAP'!H342</f>
        <v>44357</v>
      </c>
      <c r="M352" s="49">
        <f t="shared" si="33"/>
        <v>1376</v>
      </c>
      <c r="N352" s="50" t="str">
        <f t="shared" si="34"/>
        <v>&gt;365</v>
      </c>
      <c r="O352" s="50" t="str">
        <f t="shared" si="35"/>
        <v>High Risk +</v>
      </c>
      <c r="P352" s="15" t="str">
        <f>'PAYMENT by SAP'!J342</f>
        <v>IDR</v>
      </c>
      <c r="Q352" s="15" t="str">
        <f>'PAYMENT by SAP'!K342</f>
        <v>0100178925</v>
      </c>
      <c r="R352" s="51">
        <f>'PAYMENT by SAP'!L342</f>
        <v>1</v>
      </c>
      <c r="S352" s="51" t="str">
        <f>'PAYMENT by SAP'!M342</f>
        <v>Tagihan Pemakaian Listrik PT INDOSAT AGUSTUS 2020</v>
      </c>
      <c r="T352" s="65">
        <f>'PAYMENT by SAP'!N342</f>
        <v>44357</v>
      </c>
      <c r="U352" s="66" t="str">
        <f>'PAYMENT by SAP'!O342</f>
        <v>1800000342</v>
      </c>
      <c r="V352" s="18" t="s">
        <v>4951</v>
      </c>
    </row>
    <row r="353" spans="2:22">
      <c r="B353" s="15">
        <f>'PAYMENT by SAP'!B343</f>
        <v>101282</v>
      </c>
      <c r="C353" s="15" t="str">
        <f>'PAYMENT by SAP'!C343</f>
        <v>PT SEMEN INDONESIA INDUSTRI BANGUNA</v>
      </c>
      <c r="D353" s="15" t="str">
        <v>Group</v>
      </c>
      <c r="E353" s="15" t="str">
        <f>'PAYMENT by SAP'!D343</f>
        <v>1400000127</v>
      </c>
      <c r="F353" s="15" t="str">
        <f>'PAYMENT by SAP'!E343</f>
        <v>11125421</v>
      </c>
      <c r="G353" s="15" t="str">
        <f>'PAYMENT by SAP'!F343</f>
        <v>PAID BY CMS BANK SYARIAH INDONESIA KC SURABAYA BAS</v>
      </c>
      <c r="H353" s="47">
        <f t="shared" si="30"/>
        <v>45733</v>
      </c>
      <c r="I353" s="48">
        <f>'PAYMENT by SAP'!G343</f>
        <v>45733</v>
      </c>
      <c r="J353" s="48" t="str">
        <f t="shared" si="31"/>
        <v>Mar</v>
      </c>
      <c r="K353" s="48" t="str">
        <f t="shared" si="32"/>
        <v>2025</v>
      </c>
      <c r="L353" s="48">
        <f>'PAYMENT by SAP'!H343</f>
        <v>45746</v>
      </c>
      <c r="M353" s="49">
        <f t="shared" si="33"/>
        <v>-13</v>
      </c>
      <c r="N353" s="50" t="str">
        <f t="shared" si="34"/>
        <v>Current</v>
      </c>
      <c r="O353" s="50" t="str">
        <f t="shared" si="35"/>
        <v>No Risk</v>
      </c>
      <c r="P353" s="15" t="str">
        <f>'PAYMENT by SAP'!J343</f>
        <v>IDR</v>
      </c>
      <c r="Q353" s="15" t="str">
        <f>'PAYMENT by SAP'!K343</f>
        <v>1800000119</v>
      </c>
      <c r="R353" s="51">
        <f>'PAYMENT by SAP'!L343</f>
        <v>46013526</v>
      </c>
      <c r="S353" s="51" t="str">
        <f>'PAYMENT by SAP'!M343</f>
        <v>Asuransi Kesehatan AP SIIB 2024-2025</v>
      </c>
      <c r="T353" s="65">
        <f>'PAYMENT by SAP'!N343</f>
        <v>45716</v>
      </c>
      <c r="U353" s="66" t="str">
        <f>'PAYMENT by SAP'!O343</f>
        <v>1800000119</v>
      </c>
      <c r="V353" s="18" t="s">
        <v>4964</v>
      </c>
    </row>
    <row r="354" spans="2:22">
      <c r="B354" s="15">
        <f>'PAYMENT by SAP'!B344</f>
        <v>100147</v>
      </c>
      <c r="C354" s="15" t="str">
        <f>'PAYMENT by SAP'!C344</f>
        <v>PT TEKNOTAMA LINGKUNGAN INTERNUSA</v>
      </c>
      <c r="D354" s="15" t="str">
        <v>External</v>
      </c>
      <c r="E354" s="15" t="str">
        <f>'PAYMENT by SAP'!D344</f>
        <v>0100054781</v>
      </c>
      <c r="F354" s="15">
        <f>'PAYMENT by SAP'!E344</f>
        <v>0</v>
      </c>
      <c r="G354" s="15">
        <f>'PAYMENT by SAP'!F344</f>
        <v>0</v>
      </c>
      <c r="H354" s="47">
        <f t="shared" si="30"/>
        <v>45734</v>
      </c>
      <c r="I354" s="48">
        <f>'PAYMENT by SAP'!G344</f>
        <v>45734</v>
      </c>
      <c r="J354" s="48" t="str">
        <f t="shared" si="31"/>
        <v>Mar</v>
      </c>
      <c r="K354" s="48" t="str">
        <f t="shared" si="32"/>
        <v>2025</v>
      </c>
      <c r="L354" s="48">
        <f>'PAYMENT by SAP'!H344</f>
        <v>45694</v>
      </c>
      <c r="M354" s="49">
        <f t="shared" si="33"/>
        <v>40</v>
      </c>
      <c r="N354" s="50" t="str">
        <f t="shared" si="34"/>
        <v>30-60</v>
      </c>
      <c r="O354" s="50" t="str">
        <f t="shared" si="35"/>
        <v>Low Risk</v>
      </c>
      <c r="P354" s="15" t="str">
        <f>'PAYMENT by SAP'!J344</f>
        <v>IDR</v>
      </c>
      <c r="Q354" s="15" t="str">
        <f>'PAYMENT by SAP'!K344</f>
        <v>1400019878</v>
      </c>
      <c r="R354" s="51">
        <f>'PAYMENT by SAP'!L344</f>
        <v>216040</v>
      </c>
      <c r="S354" s="51" t="str">
        <f>'PAYMENT by SAP'!M344</f>
        <v>Kurang Bayar PPh Biaya Pemusnahan Limbah FABA</v>
      </c>
      <c r="T354" s="65">
        <f>'PAYMENT by SAP'!N344</f>
        <v>45694</v>
      </c>
      <c r="U354" s="66" t="str">
        <f>'PAYMENT by SAP'!O344</f>
        <v>1800000831</v>
      </c>
      <c r="V354" s="18" t="s">
        <v>4962</v>
      </c>
    </row>
    <row r="355" spans="2:22">
      <c r="B355" s="15">
        <f>'PAYMENT by SAP'!B345</f>
        <v>100147</v>
      </c>
      <c r="C355" s="15" t="str">
        <f>'PAYMENT by SAP'!C345</f>
        <v>PT TEKNOTAMA LINGKUNGAN INTERNUSA</v>
      </c>
      <c r="D355" s="15" t="str">
        <v>External</v>
      </c>
      <c r="E355" s="15" t="str">
        <f>'PAYMENT by SAP'!D345</f>
        <v>0100054781</v>
      </c>
      <c r="F355" s="15">
        <f>'PAYMENT by SAP'!E345</f>
        <v>0</v>
      </c>
      <c r="G355" s="15">
        <f>'PAYMENT by SAP'!F345</f>
        <v>0</v>
      </c>
      <c r="H355" s="47">
        <f t="shared" si="30"/>
        <v>45734</v>
      </c>
      <c r="I355" s="48">
        <f>'PAYMENT by SAP'!G345</f>
        <v>45734</v>
      </c>
      <c r="J355" s="48" t="str">
        <f t="shared" si="31"/>
        <v>Mar</v>
      </c>
      <c r="K355" s="48" t="str">
        <f t="shared" si="32"/>
        <v>2025</v>
      </c>
      <c r="L355" s="48">
        <f>'PAYMENT by SAP'!H345</f>
        <v>45694</v>
      </c>
      <c r="M355" s="49">
        <f t="shared" si="33"/>
        <v>40</v>
      </c>
      <c r="N355" s="50" t="str">
        <f t="shared" si="34"/>
        <v>30-60</v>
      </c>
      <c r="O355" s="50" t="str">
        <f t="shared" si="35"/>
        <v>Low Risk</v>
      </c>
      <c r="P355" s="15" t="str">
        <f>'PAYMENT by SAP'!J345</f>
        <v>IDR</v>
      </c>
      <c r="Q355" s="15" t="str">
        <f>'PAYMENT by SAP'!K345</f>
        <v>1400019878</v>
      </c>
      <c r="R355" s="51">
        <f>'PAYMENT by SAP'!L345</f>
        <v>765908</v>
      </c>
      <c r="S355" s="51" t="str">
        <f>'PAYMENT by SAP'!M345</f>
        <v>Kurang Bayar PPh Biaya Pemusnahan Limbah Alter</v>
      </c>
      <c r="T355" s="65">
        <f>'PAYMENT by SAP'!N345</f>
        <v>45694</v>
      </c>
      <c r="U355" s="66" t="str">
        <f>'PAYMENT by SAP'!O345</f>
        <v>1800000830</v>
      </c>
      <c r="V355" s="18" t="s">
        <v>4962</v>
      </c>
    </row>
    <row r="356" spans="2:22">
      <c r="B356" s="15">
        <f>'PAYMENT by SAP'!B346</f>
        <v>101834</v>
      </c>
      <c r="C356" s="15" t="str">
        <f>'PAYMENT by SAP'!C346</f>
        <v>PETROKOPINDO CIPTASELARAS</v>
      </c>
      <c r="D356" s="15" t="str">
        <v>External</v>
      </c>
      <c r="E356" s="15" t="str">
        <f>'PAYMENT by SAP'!D346</f>
        <v>1400031017</v>
      </c>
      <c r="F356" s="15" t="str">
        <f>'PAYMENT by SAP'!E346</f>
        <v>11125421</v>
      </c>
      <c r="G356" s="15" t="str">
        <f>'PAYMENT by SAP'!F346</f>
        <v>PAID BY CMS BANK SYARIAH INDONESIA KC SURABAYA BAS</v>
      </c>
      <c r="H356" s="47">
        <f t="shared" si="30"/>
        <v>45734</v>
      </c>
      <c r="I356" s="48">
        <f>'PAYMENT by SAP'!G346</f>
        <v>45734</v>
      </c>
      <c r="J356" s="48" t="str">
        <f t="shared" si="31"/>
        <v>Mar</v>
      </c>
      <c r="K356" s="48" t="str">
        <f t="shared" si="32"/>
        <v>2025</v>
      </c>
      <c r="L356" s="48">
        <f>'PAYMENT by SAP'!H346</f>
        <v>45626</v>
      </c>
      <c r="M356" s="49">
        <f t="shared" si="33"/>
        <v>108</v>
      </c>
      <c r="N356" s="50" t="str">
        <f t="shared" si="34"/>
        <v>90-120</v>
      </c>
      <c r="O356" s="50" t="str">
        <f t="shared" si="35"/>
        <v>Warning +</v>
      </c>
      <c r="P356" s="15" t="str">
        <f>'PAYMENT by SAP'!J346</f>
        <v>IDR</v>
      </c>
      <c r="Q356" s="15" t="str">
        <f>'PAYMENT by SAP'!K346</f>
        <v>1800000679</v>
      </c>
      <c r="R356" s="51">
        <f>'PAYMENT by SAP'!L346</f>
        <v>2310132</v>
      </c>
      <c r="S356" s="51" t="str">
        <f>'PAYMENT by SAP'!M346</f>
        <v>Biaya Pemusnahan Limbah Non B3 (AF) ex PT MNJ</v>
      </c>
      <c r="T356" s="65">
        <f>'PAYMENT by SAP'!N346</f>
        <v>45596</v>
      </c>
      <c r="U356" s="66" t="str">
        <f>'PAYMENT by SAP'!O346</f>
        <v>1800000679</v>
      </c>
      <c r="V356" t="s">
        <v>4950</v>
      </c>
    </row>
    <row r="357" spans="2:22">
      <c r="B357" s="15">
        <f>'PAYMENT by SAP'!B347</f>
        <v>101834</v>
      </c>
      <c r="C357" s="15" t="str">
        <f>'PAYMENT by SAP'!C347</f>
        <v>PETROKOPINDO CIPTASELARAS</v>
      </c>
      <c r="D357" s="15" t="str">
        <v>External</v>
      </c>
      <c r="E357" s="15" t="str">
        <f>'PAYMENT by SAP'!D347</f>
        <v>1400031018</v>
      </c>
      <c r="F357" s="15" t="str">
        <f>'PAYMENT by SAP'!E347</f>
        <v>11125421</v>
      </c>
      <c r="G357" s="15" t="str">
        <f>'PAYMENT by SAP'!F347</f>
        <v>PAID BY CMS BANK SYARIAH INDONESIA KC SURABAYA BAS</v>
      </c>
      <c r="H357" s="47">
        <f t="shared" si="30"/>
        <v>45734</v>
      </c>
      <c r="I357" s="48">
        <f>'PAYMENT by SAP'!G347</f>
        <v>45734</v>
      </c>
      <c r="J357" s="48" t="str">
        <f t="shared" si="31"/>
        <v>Mar</v>
      </c>
      <c r="K357" s="48" t="str">
        <f t="shared" si="32"/>
        <v>2025</v>
      </c>
      <c r="L357" s="48">
        <f>'PAYMENT by SAP'!H347</f>
        <v>45656</v>
      </c>
      <c r="M357" s="49">
        <f t="shared" si="33"/>
        <v>78</v>
      </c>
      <c r="N357" s="50" t="str">
        <f t="shared" si="34"/>
        <v>60-90</v>
      </c>
      <c r="O357" s="50" t="str">
        <f t="shared" si="35"/>
        <v>Warning</v>
      </c>
      <c r="P357" s="15" t="str">
        <f>'PAYMENT by SAP'!J347</f>
        <v>IDR</v>
      </c>
      <c r="Q357" s="15" t="str">
        <f>'PAYMENT by SAP'!K347</f>
        <v>1800000761</v>
      </c>
      <c r="R357" s="51">
        <f>'PAYMENT by SAP'!L347</f>
        <v>3272280</v>
      </c>
      <c r="S357" s="51" t="str">
        <f>'PAYMENT by SAP'!M347</f>
        <v>Biaya Pemusnahan Limbah Non B3 - AM ex PT PCS</v>
      </c>
      <c r="T357" s="65">
        <f>'PAYMENT by SAP'!N347</f>
        <v>45626</v>
      </c>
      <c r="U357" s="66" t="str">
        <f>'PAYMENT by SAP'!O347</f>
        <v>1800000761</v>
      </c>
      <c r="V357" t="s">
        <v>4950</v>
      </c>
    </row>
    <row r="358" spans="2:22">
      <c r="B358" s="15">
        <f>'PAYMENT by SAP'!B348</f>
        <v>101834</v>
      </c>
      <c r="C358" s="15" t="str">
        <f>'PAYMENT by SAP'!C348</f>
        <v>PETROKOPINDO CIPTASELARAS</v>
      </c>
      <c r="D358" s="15" t="str">
        <v>External</v>
      </c>
      <c r="E358" s="15" t="str">
        <f>'PAYMENT by SAP'!D348</f>
        <v>1400031016</v>
      </c>
      <c r="F358" s="15" t="str">
        <f>'PAYMENT by SAP'!E348</f>
        <v>11125421</v>
      </c>
      <c r="G358" s="15" t="str">
        <f>'PAYMENT by SAP'!F348</f>
        <v>PAID BY CMS BANK SYARIAH INDONESIA KC SURABAYA BAS</v>
      </c>
      <c r="H358" s="47">
        <f t="shared" si="30"/>
        <v>45734</v>
      </c>
      <c r="I358" s="48">
        <f>'PAYMENT by SAP'!G348</f>
        <v>45734</v>
      </c>
      <c r="J358" s="48" t="str">
        <f t="shared" si="31"/>
        <v>Mar</v>
      </c>
      <c r="K358" s="48" t="str">
        <f t="shared" si="32"/>
        <v>2025</v>
      </c>
      <c r="L358" s="48">
        <f>'PAYMENT by SAP'!H348</f>
        <v>45595</v>
      </c>
      <c r="M358" s="49">
        <f t="shared" si="33"/>
        <v>139</v>
      </c>
      <c r="N358" s="50" t="str">
        <f t="shared" si="34"/>
        <v>120-365</v>
      </c>
      <c r="O358" s="50" t="str">
        <f t="shared" si="35"/>
        <v>High Risk</v>
      </c>
      <c r="P358" s="15" t="str">
        <f>'PAYMENT by SAP'!J348</f>
        <v>IDR</v>
      </c>
      <c r="Q358" s="15" t="str">
        <f>'PAYMENT by SAP'!K348</f>
        <v>1800000626</v>
      </c>
      <c r="R358" s="51">
        <f>'PAYMENT by SAP'!L348</f>
        <v>5841528</v>
      </c>
      <c r="S358" s="51" t="str">
        <f>'PAYMENT by SAP'!M348</f>
        <v>Biaya Pemusnahan Limbah Non B3 - AM ex PT PCS</v>
      </c>
      <c r="T358" s="65">
        <f>'PAYMENT by SAP'!N348</f>
        <v>45565</v>
      </c>
      <c r="U358" s="66" t="str">
        <f>'PAYMENT by SAP'!O348</f>
        <v>1800000626</v>
      </c>
      <c r="V358" t="s">
        <v>4950</v>
      </c>
    </row>
    <row r="359" spans="2:22">
      <c r="B359" s="15">
        <f>'PAYMENT by SAP'!B349</f>
        <v>101118</v>
      </c>
      <c r="C359" s="15" t="str">
        <f>'PAYMENT by SAP'!C349</f>
        <v>PT SINAR PELITA DUNIA</v>
      </c>
      <c r="D359" s="15" t="str">
        <v>External</v>
      </c>
      <c r="E359" s="15" t="str">
        <f>'PAYMENT by SAP'!D349</f>
        <v>1400031183</v>
      </c>
      <c r="F359" s="15" t="str">
        <f>'PAYMENT by SAP'!E349</f>
        <v>11123101</v>
      </c>
      <c r="G359" s="15" t="str">
        <f>'PAYMENT by SAP'!F349</f>
        <v>PAID BY CMS BANK BCA RN 7100000364</v>
      </c>
      <c r="H359" s="47">
        <f t="shared" si="30"/>
        <v>45734</v>
      </c>
      <c r="I359" s="48">
        <f>'PAYMENT by SAP'!G349</f>
        <v>45734</v>
      </c>
      <c r="J359" s="48" t="str">
        <f t="shared" si="31"/>
        <v>Mar</v>
      </c>
      <c r="K359" s="48" t="str">
        <f t="shared" si="32"/>
        <v>2025</v>
      </c>
      <c r="L359" s="48">
        <f>'PAYMENT by SAP'!H349</f>
        <v>45718</v>
      </c>
      <c r="M359" s="49">
        <f t="shared" si="33"/>
        <v>16</v>
      </c>
      <c r="N359" s="50" t="str">
        <f t="shared" si="34"/>
        <v>0-30</v>
      </c>
      <c r="O359" s="50" t="str">
        <f t="shared" si="35"/>
        <v>No Risk</v>
      </c>
      <c r="P359" s="15" t="str">
        <f>'PAYMENT by SAP'!J349</f>
        <v>IDR</v>
      </c>
      <c r="Q359" s="15" t="str">
        <f>'PAYMENT by SAP'!K349</f>
        <v>1800000053</v>
      </c>
      <c r="R359" s="51">
        <f>'PAYMENT by SAP'!L349</f>
        <v>61611705</v>
      </c>
      <c r="S359" s="51" t="str">
        <f>'PAYMENT by SAP'!M349</f>
        <v>Biaya Pemusnahan Limbah Bottom Ash ex PT SPD</v>
      </c>
      <c r="T359" s="65">
        <f>'PAYMENT by SAP'!N349</f>
        <v>45688</v>
      </c>
      <c r="U359" s="66" t="str">
        <f>'PAYMENT by SAP'!O349</f>
        <v>1800000053</v>
      </c>
      <c r="V359" t="s">
        <v>4950</v>
      </c>
    </row>
    <row r="360" spans="2:22">
      <c r="B360" s="15">
        <f>'PAYMENT by SAP'!B350</f>
        <v>101798</v>
      </c>
      <c r="C360" s="15" t="str">
        <f>'PAYMENT by SAP'!C350</f>
        <v>PT. PELINDO MULTI TERMINAL</v>
      </c>
      <c r="D360" s="15" t="str">
        <v>External</v>
      </c>
      <c r="E360" s="15" t="str">
        <f>'PAYMENT by SAP'!D350</f>
        <v>1400000128</v>
      </c>
      <c r="F360" s="15" t="str">
        <f>'PAYMENT by SAP'!E350</f>
        <v>11125421</v>
      </c>
      <c r="G360" s="15" t="str">
        <f>'PAYMENT by SAP'!F350</f>
        <v>2100001498</v>
      </c>
      <c r="H360" s="47">
        <f t="shared" si="30"/>
        <v>45734</v>
      </c>
      <c r="I360" s="48">
        <f>'PAYMENT by SAP'!G350</f>
        <v>45734</v>
      </c>
      <c r="J360" s="48" t="str">
        <f t="shared" si="31"/>
        <v>Mar</v>
      </c>
      <c r="K360" s="48" t="str">
        <f t="shared" si="32"/>
        <v>2025</v>
      </c>
      <c r="L360" s="48">
        <f>'PAYMENT by SAP'!H350</f>
        <v>45722</v>
      </c>
      <c r="M360" s="49">
        <f t="shared" si="33"/>
        <v>12</v>
      </c>
      <c r="N360" s="50" t="str">
        <f t="shared" si="34"/>
        <v>0-30</v>
      </c>
      <c r="O360" s="50" t="str">
        <f t="shared" si="35"/>
        <v>No Risk</v>
      </c>
      <c r="P360" s="15" t="str">
        <f>'PAYMENT by SAP'!J350</f>
        <v>IDR</v>
      </c>
      <c r="Q360" s="15" t="str">
        <f>'PAYMENT by SAP'!K350</f>
        <v>1800000062</v>
      </c>
      <c r="R360" s="51">
        <f>'PAYMENT by SAP'!L350</f>
        <v>907007884</v>
      </c>
      <c r="S360" s="51" t="str">
        <f>'PAYMENT by SAP'!M350</f>
        <v>PENAGIHAN SHARING PROFIT TUKS SI-PMT JANUARI 2025</v>
      </c>
      <c r="T360" s="65">
        <f>'PAYMENT by SAP'!N350</f>
        <v>45692</v>
      </c>
      <c r="U360" s="66" t="str">
        <f>'PAYMENT by SAP'!O350</f>
        <v>1800000062</v>
      </c>
      <c r="V360" s="18" t="s">
        <v>4960</v>
      </c>
    </row>
    <row r="361" spans="2:22">
      <c r="B361" s="15">
        <f>'PAYMENT by SAP'!B351</f>
        <v>101305</v>
      </c>
      <c r="C361" s="15" t="str">
        <f>'PAYMENT by SAP'!C351</f>
        <v>PT SEMEN INDONESIA DISTRIBUTOR</v>
      </c>
      <c r="D361" s="15" t="str">
        <v>Group</v>
      </c>
      <c r="E361" s="15" t="str">
        <f>'PAYMENT by SAP'!D351</f>
        <v>1400000129</v>
      </c>
      <c r="F361" s="15" t="str">
        <f>'PAYMENT by SAP'!E351</f>
        <v>11125421</v>
      </c>
      <c r="G361" s="15" t="str">
        <f>'PAYMENT by SAP'!F351</f>
        <v>PAID BY CMS BANK SYARIAH INDONESIA KC SURABAYA BAS</v>
      </c>
      <c r="H361" s="47">
        <f t="shared" si="30"/>
        <v>45735</v>
      </c>
      <c r="I361" s="48">
        <f>'PAYMENT by SAP'!G351</f>
        <v>45735</v>
      </c>
      <c r="J361" s="48" t="str">
        <f t="shared" si="31"/>
        <v>Mar</v>
      </c>
      <c r="K361" s="48" t="str">
        <f t="shared" si="32"/>
        <v>2025</v>
      </c>
      <c r="L361" s="48">
        <f>'PAYMENT by SAP'!H351</f>
        <v>45746</v>
      </c>
      <c r="M361" s="49">
        <f t="shared" si="33"/>
        <v>-11</v>
      </c>
      <c r="N361" s="50" t="str">
        <f t="shared" si="34"/>
        <v>Current</v>
      </c>
      <c r="O361" s="50" t="str">
        <f t="shared" si="35"/>
        <v>No Risk</v>
      </c>
      <c r="P361" s="15" t="str">
        <f>'PAYMENT by SAP'!J351</f>
        <v>IDR</v>
      </c>
      <c r="Q361" s="15" t="str">
        <f>'PAYMENT by SAP'!K351</f>
        <v>1800000069</v>
      </c>
      <c r="R361" s="51">
        <f>'PAYMENT by SAP'!L351</f>
        <v>2999176</v>
      </c>
      <c r="S361" s="51" t="str">
        <f>'PAYMENT by SAP'!M351</f>
        <v>Pot. Gaji Kary. Penugasan SI - SID  01.2025</v>
      </c>
      <c r="T361" s="65">
        <f>'PAYMENT by SAP'!N351</f>
        <v>45716</v>
      </c>
      <c r="U361" s="66" t="str">
        <f>'PAYMENT by SAP'!O351</f>
        <v>1800000069</v>
      </c>
      <c r="V361" s="18" t="s">
        <v>4953</v>
      </c>
    </row>
    <row r="362" spans="2:22">
      <c r="B362" s="15">
        <f>'PAYMENT by SAP'!B352</f>
        <v>101284</v>
      </c>
      <c r="C362" s="15" t="str">
        <f>'PAYMENT by SAP'!C352</f>
        <v>PT. SINERGI MITRA INVESTAMA</v>
      </c>
      <c r="D362" s="15" t="str">
        <v>Group</v>
      </c>
      <c r="E362" s="15" t="str">
        <f>'PAYMENT by SAP'!D352</f>
        <v>1400000130</v>
      </c>
      <c r="F362" s="15" t="str">
        <f>'PAYMENT by SAP'!E352</f>
        <v>11125421</v>
      </c>
      <c r="G362" s="15" t="str">
        <f>'PAYMENT by SAP'!F352</f>
        <v>PAID BY CMS BANK SYARIAH INDONESIA KC SURABAYA BAS</v>
      </c>
      <c r="H362" s="47">
        <f t="shared" si="30"/>
        <v>45736</v>
      </c>
      <c r="I362" s="48">
        <f>'PAYMENT by SAP'!G352</f>
        <v>45736</v>
      </c>
      <c r="J362" s="48" t="str">
        <f t="shared" si="31"/>
        <v>Mar</v>
      </c>
      <c r="K362" s="48" t="str">
        <f t="shared" si="32"/>
        <v>2025</v>
      </c>
      <c r="L362" s="48">
        <f>'PAYMENT by SAP'!H352</f>
        <v>45746</v>
      </c>
      <c r="M362" s="49">
        <f t="shared" si="33"/>
        <v>-10</v>
      </c>
      <c r="N362" s="50" t="str">
        <f t="shared" si="34"/>
        <v>Current</v>
      </c>
      <c r="O362" s="50" t="str">
        <f t="shared" si="35"/>
        <v>No Risk</v>
      </c>
      <c r="P362" s="15" t="str">
        <f>'PAYMENT by SAP'!J352</f>
        <v>IDR</v>
      </c>
      <c r="Q362" s="15" t="str">
        <f>'PAYMENT by SAP'!K352</f>
        <v>1800000092</v>
      </c>
      <c r="R362" s="51">
        <f>'PAYMENT by SAP'!L352</f>
        <v>928739</v>
      </c>
      <c r="S362" s="51" t="str">
        <f>'PAYMENT by SAP'!M352</f>
        <v>Biaya Tagihan Listrik LT 1 Kopi Kilen Feb 25</v>
      </c>
      <c r="T362" s="65">
        <f>'PAYMENT by SAP'!N352</f>
        <v>45716</v>
      </c>
      <c r="U362" s="66" t="str">
        <f>'PAYMENT by SAP'!O352</f>
        <v>1800000092</v>
      </c>
      <c r="V362" s="18" t="s">
        <v>4951</v>
      </c>
    </row>
    <row r="363" spans="2:22">
      <c r="B363" s="15">
        <f>'PAYMENT by SAP'!B353</f>
        <v>100733</v>
      </c>
      <c r="C363" s="15" t="str">
        <f>'PAYMENT by SAP'!C353</f>
        <v>PT. JAYA SAKTI LINGKUNGAN HIDUP</v>
      </c>
      <c r="D363" s="15" t="str">
        <v>External</v>
      </c>
      <c r="E363" s="15" t="str">
        <f>'PAYMENT by SAP'!D353</f>
        <v>1400034808</v>
      </c>
      <c r="F363" s="15" t="str">
        <f>'PAYMENT by SAP'!E353</f>
        <v>11125421</v>
      </c>
      <c r="G363" s="15" t="str">
        <f>'PAYMENT by SAP'!F353</f>
        <v>PAID BY CMS BANK SYARIAH INDONESIA KC SURABAYA BAS</v>
      </c>
      <c r="H363" s="47">
        <f t="shared" si="30"/>
        <v>45736</v>
      </c>
      <c r="I363" s="48">
        <f>'PAYMENT by SAP'!G353</f>
        <v>45736</v>
      </c>
      <c r="J363" s="48" t="str">
        <f t="shared" si="31"/>
        <v>Mar</v>
      </c>
      <c r="K363" s="48" t="str">
        <f t="shared" si="32"/>
        <v>2025</v>
      </c>
      <c r="L363" s="48">
        <f>'PAYMENT by SAP'!H353</f>
        <v>45746</v>
      </c>
      <c r="M363" s="49">
        <f t="shared" si="33"/>
        <v>-10</v>
      </c>
      <c r="N363" s="50" t="str">
        <f t="shared" si="34"/>
        <v>Current</v>
      </c>
      <c r="O363" s="50" t="str">
        <f t="shared" si="35"/>
        <v>No Risk</v>
      </c>
      <c r="P363" s="15" t="str">
        <f>'PAYMENT by SAP'!J353</f>
        <v>IDR</v>
      </c>
      <c r="Q363" s="15" t="str">
        <f>'PAYMENT by SAP'!K353</f>
        <v>1800000109</v>
      </c>
      <c r="R363" s="51">
        <f>'PAYMENT by SAP'!L353</f>
        <v>7272480</v>
      </c>
      <c r="S363" s="51" t="str">
        <f>'PAYMENT by SAP'!M353</f>
        <v>Biaya Pemusnahan Limbah Resin ex PT JSLH</v>
      </c>
      <c r="T363" s="65">
        <f>'PAYMENT by SAP'!N353</f>
        <v>45716</v>
      </c>
      <c r="U363" s="66" t="str">
        <f>'PAYMENT by SAP'!O353</f>
        <v>1800000109</v>
      </c>
      <c r="V363" t="s">
        <v>4950</v>
      </c>
    </row>
    <row r="364" spans="2:22">
      <c r="B364" s="15">
        <f>'PAYMENT by SAP'!B354</f>
        <v>100733</v>
      </c>
      <c r="C364" s="15" t="str">
        <f>'PAYMENT by SAP'!C354</f>
        <v>PT. JAYA SAKTI LINGKUNGAN HIDUP</v>
      </c>
      <c r="D364" s="15" t="str">
        <v>External</v>
      </c>
      <c r="E364" s="15" t="str">
        <f>'PAYMENT by SAP'!D354</f>
        <v>1400034809</v>
      </c>
      <c r="F364" s="15" t="str">
        <f>'PAYMENT by SAP'!E354</f>
        <v>11125421</v>
      </c>
      <c r="G364" s="15" t="str">
        <f>'PAYMENT by SAP'!F354</f>
        <v>PAID BY CMS BANK SYARIAH INDONESIA KC SURABAYA BAS</v>
      </c>
      <c r="H364" s="47">
        <f t="shared" si="30"/>
        <v>45736</v>
      </c>
      <c r="I364" s="48">
        <f>'PAYMENT by SAP'!G354</f>
        <v>45736</v>
      </c>
      <c r="J364" s="48" t="str">
        <f t="shared" si="31"/>
        <v>Mar</v>
      </c>
      <c r="K364" s="48" t="str">
        <f t="shared" si="32"/>
        <v>2025</v>
      </c>
      <c r="L364" s="48">
        <f>'PAYMENT by SAP'!H354</f>
        <v>45746</v>
      </c>
      <c r="M364" s="49">
        <f t="shared" si="33"/>
        <v>-10</v>
      </c>
      <c r="N364" s="50" t="str">
        <f t="shared" si="34"/>
        <v>Current</v>
      </c>
      <c r="O364" s="50" t="str">
        <f t="shared" si="35"/>
        <v>No Risk</v>
      </c>
      <c r="P364" s="15" t="str">
        <f>'PAYMENT by SAP'!J354</f>
        <v>IDR</v>
      </c>
      <c r="Q364" s="15" t="str">
        <f>'PAYMENT by SAP'!K354</f>
        <v>1800000110</v>
      </c>
      <c r="R364" s="51">
        <f>'PAYMENT by SAP'!L354</f>
        <v>11227000</v>
      </c>
      <c r="S364" s="51" t="str">
        <f>'PAYMENT by SAP'!M354</f>
        <v>Biaya Pemusnahan Limbah Sludge IPAL ex PT JSLH</v>
      </c>
      <c r="T364" s="65">
        <f>'PAYMENT by SAP'!N354</f>
        <v>45716</v>
      </c>
      <c r="U364" s="66" t="str">
        <f>'PAYMENT by SAP'!O354</f>
        <v>1800000110</v>
      </c>
      <c r="V364" t="s">
        <v>4950</v>
      </c>
    </row>
    <row r="365" spans="2:22">
      <c r="B365" s="15">
        <f>'PAYMENT by SAP'!B355</f>
        <v>100733</v>
      </c>
      <c r="C365" s="15" t="str">
        <f>'PAYMENT by SAP'!C355</f>
        <v>PT. JAYA SAKTI LINGKUNGAN HIDUP</v>
      </c>
      <c r="D365" s="15" t="str">
        <v>External</v>
      </c>
      <c r="E365" s="15" t="str">
        <f>'PAYMENT by SAP'!D355</f>
        <v>1400034811</v>
      </c>
      <c r="F365" s="15" t="str">
        <f>'PAYMENT by SAP'!E355</f>
        <v>11125421</v>
      </c>
      <c r="G365" s="15" t="str">
        <f>'PAYMENT by SAP'!F355</f>
        <v>PAID BY CMS BANK SYARIAH INDONESIA KC SURABAYA BAS</v>
      </c>
      <c r="H365" s="47">
        <f t="shared" si="30"/>
        <v>45736</v>
      </c>
      <c r="I365" s="48">
        <f>'PAYMENT by SAP'!G355</f>
        <v>45736</v>
      </c>
      <c r="J365" s="48" t="str">
        <f t="shared" si="31"/>
        <v>Mar</v>
      </c>
      <c r="K365" s="48" t="str">
        <f t="shared" si="32"/>
        <v>2025</v>
      </c>
      <c r="L365" s="48">
        <f>'PAYMENT by SAP'!H355</f>
        <v>45746</v>
      </c>
      <c r="M365" s="49">
        <f t="shared" si="33"/>
        <v>-10</v>
      </c>
      <c r="N365" s="50" t="str">
        <f t="shared" si="34"/>
        <v>Current</v>
      </c>
      <c r="O365" s="50" t="str">
        <f t="shared" si="35"/>
        <v>No Risk</v>
      </c>
      <c r="P365" s="15" t="str">
        <f>'PAYMENT by SAP'!J355</f>
        <v>IDR</v>
      </c>
      <c r="Q365" s="15" t="str">
        <f>'PAYMENT by SAP'!K355</f>
        <v>1800000108</v>
      </c>
      <c r="R365" s="51">
        <f>'PAYMENT by SAP'!L355</f>
        <v>22846400</v>
      </c>
      <c r="S365" s="51" t="str">
        <f>'PAYMENT by SAP'!M355</f>
        <v>Biaya Pemusnahan Limbah Karbon Aktif ex PT JSLH</v>
      </c>
      <c r="T365" s="65">
        <f>'PAYMENT by SAP'!N355</f>
        <v>45716</v>
      </c>
      <c r="U365" s="66" t="str">
        <f>'PAYMENT by SAP'!O355</f>
        <v>1800000108</v>
      </c>
      <c r="V365" t="s">
        <v>4950</v>
      </c>
    </row>
    <row r="366" spans="2:22">
      <c r="B366" s="15">
        <f>'PAYMENT by SAP'!B356</f>
        <v>100733</v>
      </c>
      <c r="C366" s="15" t="str">
        <f>'PAYMENT by SAP'!C356</f>
        <v>PT. JAYA SAKTI LINGKUNGAN HIDUP</v>
      </c>
      <c r="D366" s="15" t="str">
        <v>External</v>
      </c>
      <c r="E366" s="15" t="str">
        <f>'PAYMENT by SAP'!D356</f>
        <v>1400034819</v>
      </c>
      <c r="F366" s="15" t="str">
        <f>'PAYMENT by SAP'!E356</f>
        <v>11125421</v>
      </c>
      <c r="G366" s="15" t="str">
        <f>'PAYMENT by SAP'!F356</f>
        <v>PAID BY CMS BANK SYARIAH INDONESIA KC SURABAYA BAS</v>
      </c>
      <c r="H366" s="47">
        <f t="shared" si="30"/>
        <v>45736</v>
      </c>
      <c r="I366" s="48">
        <f>'PAYMENT by SAP'!G356</f>
        <v>45736</v>
      </c>
      <c r="J366" s="48" t="str">
        <f t="shared" si="31"/>
        <v>Mar</v>
      </c>
      <c r="K366" s="48" t="str">
        <f t="shared" si="32"/>
        <v>2025</v>
      </c>
      <c r="L366" s="48">
        <f>'PAYMENT by SAP'!H356</f>
        <v>45746</v>
      </c>
      <c r="M366" s="49">
        <f t="shared" si="33"/>
        <v>-10</v>
      </c>
      <c r="N366" s="50" t="str">
        <f t="shared" si="34"/>
        <v>Current</v>
      </c>
      <c r="O366" s="50" t="str">
        <f t="shared" si="35"/>
        <v>No Risk</v>
      </c>
      <c r="P366" s="15" t="str">
        <f>'PAYMENT by SAP'!J356</f>
        <v>IDR</v>
      </c>
      <c r="Q366" s="15" t="str">
        <f>'PAYMENT by SAP'!K356</f>
        <v>1800000111</v>
      </c>
      <c r="R366" s="51">
        <f>'PAYMENT by SAP'!L356</f>
        <v>53705608</v>
      </c>
      <c r="S366" s="51" t="str">
        <f>'PAYMENT by SAP'!M356</f>
        <v>Biaya Pemusnahan Limbah SBE ex PT JSLH</v>
      </c>
      <c r="T366" s="65">
        <f>'PAYMENT by SAP'!N356</f>
        <v>45716</v>
      </c>
      <c r="U366" s="66" t="str">
        <f>'PAYMENT by SAP'!O356</f>
        <v>1800000111</v>
      </c>
      <c r="V366" t="s">
        <v>4950</v>
      </c>
    </row>
    <row r="367" spans="2:22">
      <c r="B367" s="15">
        <f>'PAYMENT by SAP'!B357</f>
        <v>100733</v>
      </c>
      <c r="C367" s="15" t="str">
        <f>'PAYMENT by SAP'!C357</f>
        <v>PT. JAYA SAKTI LINGKUNGAN HIDUP</v>
      </c>
      <c r="D367" s="15" t="str">
        <v>External</v>
      </c>
      <c r="E367" s="15" t="str">
        <f>'PAYMENT by SAP'!D357</f>
        <v>1400034828</v>
      </c>
      <c r="F367" s="15" t="str">
        <f>'PAYMENT by SAP'!E357</f>
        <v>11125421</v>
      </c>
      <c r="G367" s="15" t="str">
        <f>'PAYMENT by SAP'!F357</f>
        <v>PAID BY CMS BANK SYARIAH INDONESIA KC SURABAYA BAS</v>
      </c>
      <c r="H367" s="47">
        <f t="shared" si="30"/>
        <v>45736</v>
      </c>
      <c r="I367" s="48">
        <f>'PAYMENT by SAP'!G357</f>
        <v>45736</v>
      </c>
      <c r="J367" s="48" t="str">
        <f t="shared" si="31"/>
        <v>Mar</v>
      </c>
      <c r="K367" s="48" t="str">
        <f t="shared" si="32"/>
        <v>2025</v>
      </c>
      <c r="L367" s="48">
        <f>'PAYMENT by SAP'!H357</f>
        <v>45746</v>
      </c>
      <c r="M367" s="49">
        <f t="shared" si="33"/>
        <v>-10</v>
      </c>
      <c r="N367" s="50" t="str">
        <f t="shared" si="34"/>
        <v>Current</v>
      </c>
      <c r="O367" s="50" t="str">
        <f t="shared" si="35"/>
        <v>No Risk</v>
      </c>
      <c r="P367" s="15" t="str">
        <f>'PAYMENT by SAP'!J357</f>
        <v>IDR</v>
      </c>
      <c r="Q367" s="15" t="str">
        <f>'PAYMENT by SAP'!K357</f>
        <v>1800000107</v>
      </c>
      <c r="R367" s="51">
        <f>'PAYMENT by SAP'!L357</f>
        <v>64674060</v>
      </c>
      <c r="S367" s="51" t="str">
        <f>'PAYMENT by SAP'!M357</f>
        <v>Biaya Pemusnahan Limbah FABA ex PT JSLH</v>
      </c>
      <c r="T367" s="65">
        <f>'PAYMENT by SAP'!N357</f>
        <v>45716</v>
      </c>
      <c r="U367" s="66" t="str">
        <f>'PAYMENT by SAP'!O357</f>
        <v>1800000107</v>
      </c>
      <c r="V367" t="s">
        <v>4950</v>
      </c>
    </row>
    <row r="368" spans="2:22">
      <c r="B368" s="15">
        <f>'PAYMENT by SAP'!B358</f>
        <v>100622</v>
      </c>
      <c r="C368" s="15" t="str">
        <f>'PAYMENT by SAP'!C358</f>
        <v>PT. TRI PUTRA JAYA SENTOSA</v>
      </c>
      <c r="D368" s="15" t="str">
        <v>External</v>
      </c>
      <c r="E368" s="15" t="str">
        <f>'PAYMENT by SAP'!D358</f>
        <v>1400035969</v>
      </c>
      <c r="F368" s="15" t="str">
        <f>'PAYMENT by SAP'!E358</f>
        <v>11125421</v>
      </c>
      <c r="G368" s="15" t="str">
        <f>'PAYMENT by SAP'!F358</f>
        <v>PAID BY CMS BANK SYARIAH INDONESIA KC SURABAYA BAS</v>
      </c>
      <c r="H368" s="47">
        <f t="shared" si="30"/>
        <v>45737</v>
      </c>
      <c r="I368" s="48">
        <f>'PAYMENT by SAP'!G358</f>
        <v>45737</v>
      </c>
      <c r="J368" s="48" t="str">
        <f t="shared" si="31"/>
        <v>Mar</v>
      </c>
      <c r="K368" s="48" t="str">
        <f t="shared" si="32"/>
        <v>2025</v>
      </c>
      <c r="L368" s="48">
        <f>'PAYMENT by SAP'!H358</f>
        <v>45656</v>
      </c>
      <c r="M368" s="49">
        <f t="shared" si="33"/>
        <v>81</v>
      </c>
      <c r="N368" s="50" t="str">
        <f t="shared" si="34"/>
        <v>60-90</v>
      </c>
      <c r="O368" s="50" t="str">
        <f t="shared" si="35"/>
        <v>Warning</v>
      </c>
      <c r="P368" s="15" t="str">
        <f>'PAYMENT by SAP'!J358</f>
        <v>IDR</v>
      </c>
      <c r="Q368" s="15" t="str">
        <f>'PAYMENT by SAP'!K358</f>
        <v>1800000748</v>
      </c>
      <c r="R368" s="51">
        <f>'PAYMENT by SAP'!L358</f>
        <v>18759000</v>
      </c>
      <c r="S368" s="51" t="str">
        <f>'PAYMENT by SAP'!M358</f>
        <v>Biaya Pemusnahan Limbah Sludge Paper ex PT TJS</v>
      </c>
      <c r="T368" s="65">
        <f>'PAYMENT by SAP'!N358</f>
        <v>45626</v>
      </c>
      <c r="U368" s="66" t="str">
        <f>'PAYMENT by SAP'!O358</f>
        <v>1800000748</v>
      </c>
      <c r="V368" t="s">
        <v>4950</v>
      </c>
    </row>
    <row r="369" spans="2:22">
      <c r="B369" s="15">
        <f>'PAYMENT by SAP'!B359</f>
        <v>100622</v>
      </c>
      <c r="C369" s="15" t="str">
        <f>'PAYMENT by SAP'!C359</f>
        <v>PT. TRI PUTRA JAYA SENTOSA</v>
      </c>
      <c r="D369" s="15" t="str">
        <v>External</v>
      </c>
      <c r="E369" s="15" t="str">
        <f>'PAYMENT by SAP'!D359</f>
        <v>1400035967</v>
      </c>
      <c r="F369" s="15" t="str">
        <f>'PAYMENT by SAP'!E359</f>
        <v>11125421</v>
      </c>
      <c r="G369" s="15" t="str">
        <f>'PAYMENT by SAP'!F359</f>
        <v>PAID BY CMS BANK SYARIAH INDONESIA KC SURABAYA BAS</v>
      </c>
      <c r="H369" s="47">
        <f t="shared" si="30"/>
        <v>45737</v>
      </c>
      <c r="I369" s="48">
        <f>'PAYMENT by SAP'!G359</f>
        <v>45737</v>
      </c>
      <c r="J369" s="48" t="str">
        <f t="shared" si="31"/>
        <v>Mar</v>
      </c>
      <c r="K369" s="48" t="str">
        <f t="shared" si="32"/>
        <v>2025</v>
      </c>
      <c r="L369" s="48">
        <f>'PAYMENT by SAP'!H359</f>
        <v>45626</v>
      </c>
      <c r="M369" s="49">
        <f t="shared" si="33"/>
        <v>111</v>
      </c>
      <c r="N369" s="50" t="str">
        <f t="shared" si="34"/>
        <v>90-120</v>
      </c>
      <c r="O369" s="50" t="str">
        <f t="shared" si="35"/>
        <v>Warning +</v>
      </c>
      <c r="P369" s="15" t="str">
        <f>'PAYMENT by SAP'!J359</f>
        <v>IDR</v>
      </c>
      <c r="Q369" s="15" t="str">
        <f>'PAYMENT by SAP'!K359</f>
        <v>1800000685</v>
      </c>
      <c r="R369" s="51">
        <f>'PAYMENT by SAP'!L359</f>
        <v>25535994</v>
      </c>
      <c r="S369" s="51" t="str">
        <f>'PAYMENT by SAP'!M359</f>
        <v>Biaya Pemusnahan Limbah Bottom Ash ex PT TJS</v>
      </c>
      <c r="T369" s="65">
        <f>'PAYMENT by SAP'!N359</f>
        <v>45596</v>
      </c>
      <c r="U369" s="66" t="str">
        <f>'PAYMENT by SAP'!O359</f>
        <v>1800000685</v>
      </c>
      <c r="V369" t="s">
        <v>4950</v>
      </c>
    </row>
    <row r="370" spans="2:22">
      <c r="B370" s="15">
        <f>'PAYMENT by SAP'!B360</f>
        <v>100622</v>
      </c>
      <c r="C370" s="15" t="str">
        <f>'PAYMENT by SAP'!C360</f>
        <v>PT. TRI PUTRA JAYA SENTOSA</v>
      </c>
      <c r="D370" s="15" t="str">
        <v>External</v>
      </c>
      <c r="E370" s="15" t="str">
        <f>'PAYMENT by SAP'!D360</f>
        <v>1400035968</v>
      </c>
      <c r="F370" s="15" t="str">
        <f>'PAYMENT by SAP'!E360</f>
        <v>11125421</v>
      </c>
      <c r="G370" s="15" t="str">
        <f>'PAYMENT by SAP'!F360</f>
        <v>PAID BY CMS BANK SYARIAH INDONESIA KC SURABAYA BAS</v>
      </c>
      <c r="H370" s="47">
        <f t="shared" si="30"/>
        <v>45737</v>
      </c>
      <c r="I370" s="48">
        <f>'PAYMENT by SAP'!G360</f>
        <v>45737</v>
      </c>
      <c r="J370" s="48" t="str">
        <f t="shared" si="31"/>
        <v>Mar</v>
      </c>
      <c r="K370" s="48" t="str">
        <f t="shared" si="32"/>
        <v>2025</v>
      </c>
      <c r="L370" s="48">
        <f>'PAYMENT by SAP'!H360</f>
        <v>45656</v>
      </c>
      <c r="M370" s="49">
        <f t="shared" si="33"/>
        <v>81</v>
      </c>
      <c r="N370" s="50" t="str">
        <f t="shared" si="34"/>
        <v>60-90</v>
      </c>
      <c r="O370" s="50" t="str">
        <f t="shared" si="35"/>
        <v>Warning</v>
      </c>
      <c r="P370" s="15" t="str">
        <f>'PAYMENT by SAP'!J360</f>
        <v>IDR</v>
      </c>
      <c r="Q370" s="15" t="str">
        <f>'PAYMENT by SAP'!K360</f>
        <v>1800000747</v>
      </c>
      <c r="R370" s="51">
        <f>'PAYMENT by SAP'!L360</f>
        <v>39159912</v>
      </c>
      <c r="S370" s="51" t="str">
        <f>'PAYMENT by SAP'!M360</f>
        <v>Biaya Pemusnahan Limbah Bottom Ash ex PT TJS</v>
      </c>
      <c r="T370" s="65">
        <f>'PAYMENT by SAP'!N360</f>
        <v>45626</v>
      </c>
      <c r="U370" s="66" t="str">
        <f>'PAYMENT by SAP'!O360</f>
        <v>1800000747</v>
      </c>
      <c r="V370" t="s">
        <v>4950</v>
      </c>
    </row>
    <row r="371" spans="2:22">
      <c r="B371" s="15">
        <f>'PAYMENT by SAP'!B361</f>
        <v>100137</v>
      </c>
      <c r="C371" s="15" t="str">
        <f>'PAYMENT by SAP'!C361</f>
        <v>PT SEMEN GRESIK</v>
      </c>
      <c r="D371" s="15" t="str">
        <v>Group</v>
      </c>
      <c r="E371" s="15" t="str">
        <f>'PAYMENT by SAP'!D361</f>
        <v>1400000132</v>
      </c>
      <c r="F371" s="15" t="str">
        <f>'PAYMENT by SAP'!E361</f>
        <v>11121871</v>
      </c>
      <c r="G371" s="15" t="str">
        <f>'PAYMENT by SAP'!F361</f>
        <v>SWEEPING GRESIK</v>
      </c>
      <c r="H371" s="47">
        <f t="shared" si="30"/>
        <v>45737</v>
      </c>
      <c r="I371" s="48">
        <f>'PAYMENT by SAP'!G361</f>
        <v>45737</v>
      </c>
      <c r="J371" s="48" t="str">
        <f t="shared" si="31"/>
        <v>Mar</v>
      </c>
      <c r="K371" s="48" t="str">
        <f t="shared" si="32"/>
        <v>2025</v>
      </c>
      <c r="L371" s="48">
        <f>'PAYMENT by SAP'!H361</f>
        <v>45737</v>
      </c>
      <c r="M371" s="49">
        <f t="shared" si="33"/>
        <v>0</v>
      </c>
      <c r="N371" s="50" t="str">
        <f t="shared" si="34"/>
        <v>0-30</v>
      </c>
      <c r="O371" s="50" t="str">
        <f t="shared" si="35"/>
        <v>No Risk</v>
      </c>
      <c r="P371" s="15" t="str">
        <f>'PAYMENT by SAP'!J361</f>
        <v>IDR</v>
      </c>
      <c r="Q371" s="15" t="str">
        <f>'PAYMENT by SAP'!K361</f>
        <v>1800000169</v>
      </c>
      <c r="R371" s="51">
        <f>'PAYMENT by SAP'!L361</f>
        <v>14979134836</v>
      </c>
      <c r="S371" s="51" t="str">
        <f>'PAYMENT by SAP'!M361</f>
        <v>BUNGA SHL SEMEN GRESIK JAN SD MAR 2025</v>
      </c>
      <c r="T371" s="65">
        <f>'PAYMENT by SAP'!N361</f>
        <v>45737</v>
      </c>
      <c r="U371" s="66" t="str">
        <f>'PAYMENT by SAP'!O361</f>
        <v>1800000169</v>
      </c>
      <c r="V371" s="18" t="s">
        <v>4952</v>
      </c>
    </row>
    <row r="372" spans="2:22">
      <c r="B372" s="15">
        <f>'PAYMENT by SAP'!B362</f>
        <v>100137</v>
      </c>
      <c r="C372" s="15" t="str">
        <f>'PAYMENT by SAP'!C362</f>
        <v>PT SEMEN GRESIK</v>
      </c>
      <c r="D372" s="15" t="str">
        <v>Group</v>
      </c>
      <c r="E372" s="15" t="str">
        <f>'PAYMENT by SAP'!D362</f>
        <v>1400000131</v>
      </c>
      <c r="F372" s="15" t="str">
        <f>'PAYMENT by SAP'!E362</f>
        <v>11121871</v>
      </c>
      <c r="G372" s="15" t="str">
        <f>'PAYMENT by SAP'!F362</f>
        <v>SWEEPING PT SEMEN GRESIK</v>
      </c>
      <c r="H372" s="47">
        <f t="shared" si="30"/>
        <v>45737</v>
      </c>
      <c r="I372" s="48">
        <f>'PAYMENT by SAP'!G362</f>
        <v>45737</v>
      </c>
      <c r="J372" s="48" t="str">
        <f t="shared" si="31"/>
        <v>Mar</v>
      </c>
      <c r="K372" s="48" t="str">
        <f t="shared" si="32"/>
        <v>2025</v>
      </c>
      <c r="L372" s="48">
        <f>'PAYMENT by SAP'!H362</f>
        <v>45720</v>
      </c>
      <c r="M372" s="49">
        <f t="shared" si="33"/>
        <v>17</v>
      </c>
      <c r="N372" s="50" t="str">
        <f t="shared" si="34"/>
        <v>0-30</v>
      </c>
      <c r="O372" s="50" t="str">
        <f t="shared" si="35"/>
        <v>No Risk</v>
      </c>
      <c r="P372" s="15" t="str">
        <f>'PAYMENT by SAP'!J362</f>
        <v>IDR</v>
      </c>
      <c r="Q372" s="15" t="str">
        <f>'PAYMENT by SAP'!K362</f>
        <v>1400000124</v>
      </c>
      <c r="R372" s="51">
        <f>'PAYMENT by SAP'!L362</f>
        <v>21500000000</v>
      </c>
      <c r="S372" s="51" t="str">
        <f>'PAYMENT by SAP'!M362</f>
        <v xml:space="preserve"> PEMBAYARAN POKOK SHL GRESIK 26 SEPT 2018</v>
      </c>
      <c r="T372" s="65">
        <f>'PAYMENT by SAP'!N362</f>
        <v>45720</v>
      </c>
      <c r="U372" s="66" t="str">
        <f>'PAYMENT by SAP'!O362</f>
        <v>1800001507</v>
      </c>
      <c r="V372" s="18" t="s">
        <v>4952</v>
      </c>
    </row>
    <row r="373" spans="2:22">
      <c r="B373" s="15">
        <f>'PAYMENT by SAP'!B363</f>
        <v>100590</v>
      </c>
      <c r="C373" s="15" t="str">
        <f>'PAYMENT by SAP'!C363</f>
        <v>PT. SEMEN INDONESIA INTERNATIONAL</v>
      </c>
      <c r="D373" s="15" t="str">
        <v>Group</v>
      </c>
      <c r="E373" s="15" t="str">
        <f>'PAYMENT by SAP'!D363</f>
        <v>1400000134</v>
      </c>
      <c r="F373" s="15" t="str">
        <f>'PAYMENT by SAP'!E363</f>
        <v>11121151</v>
      </c>
      <c r="G373" s="15" t="str">
        <f>'PAYMENT by SAP'!F363</f>
        <v>PT. SEMEN INDONESIA INTERNATIONAL</v>
      </c>
      <c r="H373" s="47">
        <f t="shared" si="30"/>
        <v>45740</v>
      </c>
      <c r="I373" s="48">
        <f>'PAYMENT by SAP'!G363</f>
        <v>45740</v>
      </c>
      <c r="J373" s="48" t="str">
        <f t="shared" si="31"/>
        <v>Mar</v>
      </c>
      <c r="K373" s="48" t="str">
        <f t="shared" si="32"/>
        <v>2025</v>
      </c>
      <c r="L373" s="48">
        <f>'PAYMENT by SAP'!H363</f>
        <v>45718</v>
      </c>
      <c r="M373" s="49">
        <f t="shared" si="33"/>
        <v>22</v>
      </c>
      <c r="N373" s="50" t="str">
        <f t="shared" si="34"/>
        <v>0-30</v>
      </c>
      <c r="O373" s="50" t="str">
        <f t="shared" si="35"/>
        <v>No Risk</v>
      </c>
      <c r="P373" s="15" t="str">
        <f>'PAYMENT by SAP'!J363</f>
        <v>IDR</v>
      </c>
      <c r="Q373" s="15" t="str">
        <f>'PAYMENT by SAP'!K363</f>
        <v>1800000017</v>
      </c>
      <c r="R373" s="51">
        <f>'PAYMENT by SAP'!L363</f>
        <v>6506865</v>
      </c>
      <c r="S373" s="51" t="str">
        <f>'PAYMENT by SAP'!M363</f>
        <v>Pot. Gaji Kary. Penugasan SI - SII 12.2024</v>
      </c>
      <c r="T373" s="65">
        <f>'PAYMENT by SAP'!N363</f>
        <v>45688</v>
      </c>
      <c r="U373" s="66" t="str">
        <f>'PAYMENT by SAP'!O363</f>
        <v>1800000017</v>
      </c>
      <c r="V373" s="18" t="s">
        <v>4953</v>
      </c>
    </row>
    <row r="374" spans="2:22">
      <c r="B374" s="15">
        <f>'PAYMENT by SAP'!B364</f>
        <v>100009</v>
      </c>
      <c r="C374" s="15" t="str">
        <f>'PAYMENT by SAP'!C364</f>
        <v>PT KAWASAN INDUSTRI GRESIK</v>
      </c>
      <c r="D374" s="15" t="str">
        <v>Group</v>
      </c>
      <c r="E374" s="15" t="str">
        <f>'PAYMENT by SAP'!D364</f>
        <v>1400000133</v>
      </c>
      <c r="F374" s="15" t="str">
        <f>'PAYMENT by SAP'!E364</f>
        <v>11125421</v>
      </c>
      <c r="G374" s="15" t="str">
        <f>'PAYMENT by SAP'!F364</f>
        <v>PAID BY CMS BANK SYARIAH INDONESIA KC SURABAYA BAS</v>
      </c>
      <c r="H374" s="47">
        <f t="shared" si="30"/>
        <v>45740</v>
      </c>
      <c r="I374" s="48">
        <f>'PAYMENT by SAP'!G364</f>
        <v>45740</v>
      </c>
      <c r="J374" s="48" t="str">
        <f t="shared" si="31"/>
        <v>Mar</v>
      </c>
      <c r="K374" s="48" t="str">
        <f t="shared" si="32"/>
        <v>2025</v>
      </c>
      <c r="L374" s="48">
        <f>'PAYMENT by SAP'!H364</f>
        <v>45746</v>
      </c>
      <c r="M374" s="49">
        <f t="shared" si="33"/>
        <v>-6</v>
      </c>
      <c r="N374" s="50" t="str">
        <f t="shared" si="34"/>
        <v>Current</v>
      </c>
      <c r="O374" s="50" t="str">
        <f t="shared" si="35"/>
        <v>No Risk</v>
      </c>
      <c r="P374" s="15" t="str">
        <f>'PAYMENT by SAP'!J364</f>
        <v>IDR</v>
      </c>
      <c r="Q374" s="15" t="str">
        <f>'PAYMENT by SAP'!K364</f>
        <v>1800000066</v>
      </c>
      <c r="R374" s="51">
        <f>'PAYMENT by SAP'!L364</f>
        <v>20543932</v>
      </c>
      <c r="S374" s="51" t="str">
        <f>'PAYMENT by SAP'!M364</f>
        <v>Pot. Gaji Kary. Penugasan SI - KIG 01.2025</v>
      </c>
      <c r="T374" s="65">
        <f>'PAYMENT by SAP'!N364</f>
        <v>45716</v>
      </c>
      <c r="U374" s="66" t="str">
        <f>'PAYMENT by SAP'!O364</f>
        <v>1800000066</v>
      </c>
      <c r="V374" s="18" t="s">
        <v>4953</v>
      </c>
    </row>
    <row r="375" spans="2:22">
      <c r="B375" s="15">
        <f>'PAYMENT by SAP'!B365</f>
        <v>100028</v>
      </c>
      <c r="C375" s="15" t="str">
        <f>'PAYMENT by SAP'!C365</f>
        <v>PT BANK NEGARA INDONESIA (PERSERO)</v>
      </c>
      <c r="D375" s="15" t="str">
        <v>External</v>
      </c>
      <c r="E375" s="15" t="str">
        <f>'PAYMENT by SAP'!D365</f>
        <v>1400036943</v>
      </c>
      <c r="F375" s="15" t="str">
        <f>'PAYMENT by SAP'!E365</f>
        <v>11121161</v>
      </c>
      <c r="G375" s="15" t="str">
        <f>'PAYMENT by SAP'!F365</f>
        <v>TAGIHAN PEMAKAIAN LISTRIK BNI</v>
      </c>
      <c r="H375" s="47">
        <f t="shared" si="30"/>
        <v>45741</v>
      </c>
      <c r="I375" s="48">
        <f>'PAYMENT by SAP'!G365</f>
        <v>45741</v>
      </c>
      <c r="J375" s="48" t="str">
        <f t="shared" si="31"/>
        <v>Mar</v>
      </c>
      <c r="K375" s="48" t="str">
        <f t="shared" si="32"/>
        <v>2025</v>
      </c>
      <c r="L375" s="48">
        <f>'PAYMENT by SAP'!H365</f>
        <v>44499</v>
      </c>
      <c r="M375" s="49">
        <f t="shared" si="33"/>
        <v>1242</v>
      </c>
      <c r="N375" s="50" t="str">
        <f t="shared" si="34"/>
        <v>&gt;365</v>
      </c>
      <c r="O375" s="50" t="str">
        <f t="shared" si="35"/>
        <v>High Risk +</v>
      </c>
      <c r="P375" s="15" t="str">
        <f>'PAYMENT by SAP'!J365</f>
        <v>IDR</v>
      </c>
      <c r="Q375" s="15" t="str">
        <f>'PAYMENT by SAP'!K365</f>
        <v>1800000416</v>
      </c>
      <c r="R375" s="51">
        <f>'PAYMENT by SAP'!L365</f>
        <v>92602</v>
      </c>
      <c r="S375" s="51" t="str">
        <f>'PAYMENT by SAP'!M365</f>
        <v>Tagihan Pemakaian Listrik Tuban BNI JULI 2021</v>
      </c>
      <c r="T375" s="65">
        <f>'PAYMENT by SAP'!N365</f>
        <v>44469</v>
      </c>
      <c r="U375" s="66" t="str">
        <f>'PAYMENT by SAP'!O365</f>
        <v>1800000416</v>
      </c>
      <c r="V375" s="18" t="s">
        <v>4951</v>
      </c>
    </row>
    <row r="376" spans="2:22">
      <c r="B376" s="15">
        <f>'PAYMENT by SAP'!B366</f>
        <v>100002</v>
      </c>
      <c r="C376" s="15" t="str">
        <f>'PAYMENT by SAP'!C366</f>
        <v>PT SWABINA GATRA</v>
      </c>
      <c r="D376" s="15" t="str">
        <v>Group</v>
      </c>
      <c r="E376" s="15" t="str">
        <f>'PAYMENT by SAP'!D366</f>
        <v>1400000136</v>
      </c>
      <c r="F376" s="15" t="str">
        <f>'PAYMENT by SAP'!E366</f>
        <v>11121161</v>
      </c>
      <c r="G376" s="15" t="str">
        <f>'PAYMENT by SAP'!F366</f>
        <v>Tagihan Air Sanitasi SWAB - Okt-Nov24</v>
      </c>
      <c r="H376" s="47">
        <f t="shared" si="30"/>
        <v>45741</v>
      </c>
      <c r="I376" s="48">
        <f>'PAYMENT by SAP'!G366</f>
        <v>45741</v>
      </c>
      <c r="J376" s="48" t="str">
        <f t="shared" si="31"/>
        <v>Mar</v>
      </c>
      <c r="K376" s="48" t="str">
        <f t="shared" si="32"/>
        <v>2025</v>
      </c>
      <c r="L376" s="48">
        <f>'PAYMENT by SAP'!H366</f>
        <v>45656</v>
      </c>
      <c r="M376" s="49">
        <f t="shared" si="33"/>
        <v>85</v>
      </c>
      <c r="N376" s="50" t="str">
        <f t="shared" si="34"/>
        <v>60-90</v>
      </c>
      <c r="O376" s="50" t="str">
        <f t="shared" si="35"/>
        <v>Warning</v>
      </c>
      <c r="P376" s="15" t="str">
        <f>'PAYMENT by SAP'!J366</f>
        <v>IDR</v>
      </c>
      <c r="Q376" s="15" t="str">
        <f>'PAYMENT by SAP'!K366</f>
        <v>1800000501</v>
      </c>
      <c r="R376" s="51">
        <f>'PAYMENT by SAP'!L366</f>
        <v>393638</v>
      </c>
      <c r="S376" s="51" t="str">
        <f>'PAYMENT by SAP'!M366</f>
        <v>Tagihan Air Sanitasi SWAB - Okt 24</v>
      </c>
      <c r="T376" s="65">
        <f>'PAYMENT by SAP'!N366</f>
        <v>45626</v>
      </c>
      <c r="U376" s="66" t="str">
        <f>'PAYMENT by SAP'!O366</f>
        <v>1800000501</v>
      </c>
      <c r="V376" s="18" t="s">
        <v>4956</v>
      </c>
    </row>
    <row r="377" spans="2:22">
      <c r="B377" s="15">
        <f>'PAYMENT by SAP'!B367</f>
        <v>100028</v>
      </c>
      <c r="C377" s="15" t="str">
        <f>'PAYMENT by SAP'!C367</f>
        <v>PT BANK NEGARA INDONESIA (PERSERO)</v>
      </c>
      <c r="D377" s="15" t="str">
        <v>External</v>
      </c>
      <c r="E377" s="15" t="str">
        <f>'PAYMENT by SAP'!D367</f>
        <v>1400036943</v>
      </c>
      <c r="F377" s="15" t="str">
        <f>'PAYMENT by SAP'!E367</f>
        <v>11121161</v>
      </c>
      <c r="G377" s="15" t="str">
        <f>'PAYMENT by SAP'!F367</f>
        <v>TAGIHAN PEMAKAIAN LISTRIK BNI</v>
      </c>
      <c r="H377" s="47">
        <f t="shared" si="30"/>
        <v>45741</v>
      </c>
      <c r="I377" s="48">
        <f>'PAYMENT by SAP'!G367</f>
        <v>45741</v>
      </c>
      <c r="J377" s="48" t="str">
        <f t="shared" si="31"/>
        <v>Mar</v>
      </c>
      <c r="K377" s="48" t="str">
        <f t="shared" si="32"/>
        <v>2025</v>
      </c>
      <c r="L377" s="48">
        <f>'PAYMENT by SAP'!H367</f>
        <v>44056</v>
      </c>
      <c r="M377" s="49">
        <f t="shared" si="33"/>
        <v>1685</v>
      </c>
      <c r="N377" s="50" t="str">
        <f t="shared" si="34"/>
        <v>&gt;365</v>
      </c>
      <c r="O377" s="50" t="str">
        <f t="shared" si="35"/>
        <v>High Risk +</v>
      </c>
      <c r="P377" s="15" t="str">
        <f>'PAYMENT by SAP'!J367</f>
        <v>IDR</v>
      </c>
      <c r="Q377" s="15" t="str">
        <f>'PAYMENT by SAP'!K367</f>
        <v>1400099155</v>
      </c>
      <c r="R377" s="51">
        <f>'PAYMENT by SAP'!L367</f>
        <v>1383852</v>
      </c>
      <c r="S377" s="51" t="str">
        <f>'PAYMENT by SAP'!M367</f>
        <v>Tagihan Pemakaian Listrik Periode Juni 2018</v>
      </c>
      <c r="T377" s="65">
        <f>'PAYMENT by SAP'!N367</f>
        <v>44056</v>
      </c>
      <c r="U377" s="66" t="str">
        <f>'PAYMENT by SAP'!O367</f>
        <v>1800000497</v>
      </c>
      <c r="V377" s="18" t="s">
        <v>4951</v>
      </c>
    </row>
    <row r="378" spans="2:22">
      <c r="B378" s="15">
        <f>'PAYMENT by SAP'!B368</f>
        <v>100028</v>
      </c>
      <c r="C378" s="15" t="str">
        <f>'PAYMENT by SAP'!C368</f>
        <v>PT BANK NEGARA INDONESIA (PERSERO)</v>
      </c>
      <c r="D378" s="15" t="str">
        <v>External</v>
      </c>
      <c r="E378" s="15" t="str">
        <f>'PAYMENT by SAP'!D368</f>
        <v>1400036943</v>
      </c>
      <c r="F378" s="15" t="str">
        <f>'PAYMENT by SAP'!E368</f>
        <v>11121161</v>
      </c>
      <c r="G378" s="15" t="str">
        <f>'PAYMENT by SAP'!F368</f>
        <v>TAGIHAN PEMAKAIAN LISTRIK BNI</v>
      </c>
      <c r="H378" s="47">
        <f t="shared" si="30"/>
        <v>45741</v>
      </c>
      <c r="I378" s="48">
        <f>'PAYMENT by SAP'!G368</f>
        <v>45741</v>
      </c>
      <c r="J378" s="48" t="str">
        <f t="shared" si="31"/>
        <v>Mar</v>
      </c>
      <c r="K378" s="48" t="str">
        <f t="shared" si="32"/>
        <v>2025</v>
      </c>
      <c r="L378" s="48">
        <f>'PAYMENT by SAP'!H368</f>
        <v>43830</v>
      </c>
      <c r="M378" s="49">
        <f t="shared" si="33"/>
        <v>1911</v>
      </c>
      <c r="N378" s="50" t="str">
        <f t="shared" si="34"/>
        <v>&gt;365</v>
      </c>
      <c r="O378" s="50" t="str">
        <f t="shared" si="35"/>
        <v>High Risk +</v>
      </c>
      <c r="P378" s="15" t="str">
        <f>'PAYMENT by SAP'!J368</f>
        <v>IDR</v>
      </c>
      <c r="Q378" s="15" t="str">
        <f>'PAYMENT by SAP'!K368</f>
        <v>1400135316</v>
      </c>
      <c r="R378" s="51">
        <f>'PAYMENT by SAP'!L368</f>
        <v>1759835</v>
      </c>
      <c r="S378" s="51" t="str">
        <f>'PAYMENT by SAP'!M368</f>
        <v>Tagihan Pemakaian Listrik Tuban BNI OKT 2019</v>
      </c>
      <c r="T378" s="65">
        <f>'PAYMENT by SAP'!N368</f>
        <v>43830</v>
      </c>
      <c r="U378" s="66" t="str">
        <f>'PAYMENT by SAP'!O368</f>
        <v>1800000392</v>
      </c>
      <c r="V378" s="18" t="s">
        <v>4951</v>
      </c>
    </row>
    <row r="379" spans="2:22">
      <c r="B379" s="15">
        <f>'PAYMENT by SAP'!B369</f>
        <v>100142</v>
      </c>
      <c r="C379" s="15" t="str">
        <f>'PAYMENT by SAP'!C369</f>
        <v>PT INDOSAT TBK</v>
      </c>
      <c r="D379" s="15" t="str">
        <v>External</v>
      </c>
      <c r="E379" s="15" t="str">
        <f>'PAYMENT by SAP'!D369</f>
        <v>1400036969</v>
      </c>
      <c r="F379" s="15" t="str">
        <f>'PAYMENT by SAP'!E369</f>
        <v>11121161</v>
      </c>
      <c r="G379" s="15" t="str">
        <f>'PAYMENT by SAP'!F369</f>
        <v>PAID BY CMS BANK MANDIRI KC GRESIK RN 7100000452</v>
      </c>
      <c r="H379" s="47">
        <f t="shared" si="30"/>
        <v>45741</v>
      </c>
      <c r="I379" s="48">
        <f>'PAYMENT by SAP'!G369</f>
        <v>45741</v>
      </c>
      <c r="J379" s="48" t="str">
        <f t="shared" si="31"/>
        <v>Mar</v>
      </c>
      <c r="K379" s="48" t="str">
        <f t="shared" si="32"/>
        <v>2025</v>
      </c>
      <c r="L379" s="48">
        <f>'PAYMENT by SAP'!H369</f>
        <v>45746</v>
      </c>
      <c r="M379" s="49">
        <f t="shared" si="33"/>
        <v>-5</v>
      </c>
      <c r="N379" s="50" t="str">
        <f t="shared" si="34"/>
        <v>Current</v>
      </c>
      <c r="O379" s="50" t="str">
        <f t="shared" si="35"/>
        <v>No Risk</v>
      </c>
      <c r="P379" s="15" t="str">
        <f>'PAYMENT by SAP'!J369</f>
        <v>IDR</v>
      </c>
      <c r="Q379" s="15" t="str">
        <f>'PAYMENT by SAP'!K369</f>
        <v>1800000098</v>
      </c>
      <c r="R379" s="51">
        <f>'PAYMENT by SAP'!L369</f>
        <v>1762741</v>
      </c>
      <c r="S379" s="51" t="str">
        <f>'PAYMENT by SAP'!M369</f>
        <v>Tagihan Listrik INDOSAT Nov 24</v>
      </c>
      <c r="T379" s="65">
        <f>'PAYMENT by SAP'!N369</f>
        <v>45716</v>
      </c>
      <c r="U379" s="66" t="str">
        <f>'PAYMENT by SAP'!O369</f>
        <v>1800000098</v>
      </c>
      <c r="V379" s="18" t="s">
        <v>4951</v>
      </c>
    </row>
    <row r="380" spans="2:22">
      <c r="B380" s="15">
        <f>'PAYMENT by SAP'!B370</f>
        <v>100142</v>
      </c>
      <c r="C380" s="15" t="str">
        <f>'PAYMENT by SAP'!C370</f>
        <v>PT INDOSAT TBK</v>
      </c>
      <c r="D380" s="15" t="str">
        <v>External</v>
      </c>
      <c r="E380" s="15" t="str">
        <f>'PAYMENT by SAP'!D370</f>
        <v>1400036970</v>
      </c>
      <c r="F380" s="15" t="str">
        <f>'PAYMENT by SAP'!E370</f>
        <v>11121161</v>
      </c>
      <c r="G380" s="15" t="str">
        <f>'PAYMENT by SAP'!F370</f>
        <v>PAID BY CMS BANK MANDIRI KC GRESIK RN 7100000452</v>
      </c>
      <c r="H380" s="47">
        <f t="shared" si="30"/>
        <v>45741</v>
      </c>
      <c r="I380" s="48">
        <f>'PAYMENT by SAP'!G370</f>
        <v>45741</v>
      </c>
      <c r="J380" s="48" t="str">
        <f t="shared" si="31"/>
        <v>Mar</v>
      </c>
      <c r="K380" s="48" t="str">
        <f t="shared" si="32"/>
        <v>2025</v>
      </c>
      <c r="L380" s="48">
        <f>'PAYMENT by SAP'!H370</f>
        <v>45746</v>
      </c>
      <c r="M380" s="49">
        <f t="shared" si="33"/>
        <v>-5</v>
      </c>
      <c r="N380" s="50" t="str">
        <f t="shared" si="34"/>
        <v>Current</v>
      </c>
      <c r="O380" s="50" t="str">
        <f t="shared" si="35"/>
        <v>No Risk</v>
      </c>
      <c r="P380" s="15" t="str">
        <f>'PAYMENT by SAP'!J370</f>
        <v>IDR</v>
      </c>
      <c r="Q380" s="15" t="str">
        <f>'PAYMENT by SAP'!K370</f>
        <v>1800000102</v>
      </c>
      <c r="R380" s="51">
        <f>'PAYMENT by SAP'!L370</f>
        <v>1799032</v>
      </c>
      <c r="S380" s="51" t="str">
        <f>'PAYMENT by SAP'!M370</f>
        <v>Tagihan Listrik INDOSAT Des 24</v>
      </c>
      <c r="T380" s="65">
        <f>'PAYMENT by SAP'!N370</f>
        <v>45716</v>
      </c>
      <c r="U380" s="66" t="str">
        <f>'PAYMENT by SAP'!O370</f>
        <v>1800000102</v>
      </c>
      <c r="V380" s="18" t="s">
        <v>4951</v>
      </c>
    </row>
    <row r="381" spans="2:22">
      <c r="B381" s="15">
        <f>'PAYMENT by SAP'!B371</f>
        <v>100028</v>
      </c>
      <c r="C381" s="15" t="str">
        <f>'PAYMENT by SAP'!C371</f>
        <v>PT BANK NEGARA INDONESIA (PERSERO)</v>
      </c>
      <c r="D381" s="15" t="str">
        <v>External</v>
      </c>
      <c r="E381" s="15" t="str">
        <f>'PAYMENT by SAP'!D371</f>
        <v>1400036943</v>
      </c>
      <c r="F381" s="15" t="str">
        <f>'PAYMENT by SAP'!E371</f>
        <v>11121161</v>
      </c>
      <c r="G381" s="15" t="str">
        <f>'PAYMENT by SAP'!F371</f>
        <v>TAGIHAN PEMAKAIAN LISTRIK BNI</v>
      </c>
      <c r="H381" s="47">
        <f t="shared" ref="H381:H444" si="36">I381</f>
        <v>45741</v>
      </c>
      <c r="I381" s="48">
        <f>'PAYMENT by SAP'!G371</f>
        <v>45741</v>
      </c>
      <c r="J381" s="48" t="str">
        <f t="shared" ref="J381:J444" si="37">TEXT(I381,"MMM")</f>
        <v>Mar</v>
      </c>
      <c r="K381" s="48" t="str">
        <f t="shared" ref="K381:K444" si="38">TEXT(I381,"yyy")</f>
        <v>2025</v>
      </c>
      <c r="L381" s="48">
        <f>'PAYMENT by SAP'!H371</f>
        <v>44499</v>
      </c>
      <c r="M381" s="49">
        <f t="shared" ref="M381:M444" si="39">I381-L381</f>
        <v>1242</v>
      </c>
      <c r="N381" s="50" t="str">
        <f t="shared" ref="N381:N444" si="40">IF(M381&lt;$C$9,$D$9,IF(M381&lt;$C$8,$D$8,IF(M381&lt;$C$7,$D$7,IF(M381&lt;$C$6,$D$6,IF(M381&lt;$C$5,$D$5,IF(M381&lt;$C$4,$D$4,IF(M381&lt;$C$3,$D$3)))))))</f>
        <v>&gt;365</v>
      </c>
      <c r="O381" s="50" t="str">
        <f t="shared" ref="O381:O444" si="41">IF(N381=$D$3,$E$3,IF(N381=$D$4,$E$4,IF(N381=$D$5,$E$5,IF(N381=$D$6,$E$6,IF(N381=$D$7,$E$7,IF(N381=$D$8,$E$8,IF(N381=$D$9,$E$9)))))))</f>
        <v>High Risk +</v>
      </c>
      <c r="P381" s="15" t="str">
        <f>'PAYMENT by SAP'!J371</f>
        <v>IDR</v>
      </c>
      <c r="Q381" s="15" t="str">
        <f>'PAYMENT by SAP'!K371</f>
        <v>1800000392</v>
      </c>
      <c r="R381" s="51">
        <f>'PAYMENT by SAP'!L371</f>
        <v>2944102</v>
      </c>
      <c r="S381" s="51" t="str">
        <f>'PAYMENT by SAP'!M371</f>
        <v>TAGIHAN LISTRIK BNI AGUSTUS 2021</v>
      </c>
      <c r="T381" s="65">
        <f>'PAYMENT by SAP'!N371</f>
        <v>44469</v>
      </c>
      <c r="U381" s="66" t="str">
        <f>'PAYMENT by SAP'!O371</f>
        <v>1800000392</v>
      </c>
      <c r="V381" s="18" t="s">
        <v>4951</v>
      </c>
    </row>
    <row r="382" spans="2:22">
      <c r="B382" s="15">
        <f>'PAYMENT by SAP'!B372</f>
        <v>100028</v>
      </c>
      <c r="C382" s="15" t="str">
        <f>'PAYMENT by SAP'!C372</f>
        <v>PT BANK NEGARA INDONESIA (PERSERO)</v>
      </c>
      <c r="D382" s="15" t="str">
        <v>External</v>
      </c>
      <c r="E382" s="15" t="str">
        <f>'PAYMENT by SAP'!D372</f>
        <v>1400036943</v>
      </c>
      <c r="F382" s="15" t="str">
        <f>'PAYMENT by SAP'!E372</f>
        <v>11121161</v>
      </c>
      <c r="G382" s="15" t="str">
        <f>'PAYMENT by SAP'!F372</f>
        <v>TAGIHAN PEMAKAIAN LISTRIK BNI</v>
      </c>
      <c r="H382" s="47">
        <f t="shared" si="36"/>
        <v>45741</v>
      </c>
      <c r="I382" s="48">
        <f>'PAYMENT by SAP'!G372</f>
        <v>45741</v>
      </c>
      <c r="J382" s="48" t="str">
        <f t="shared" si="37"/>
        <v>Mar</v>
      </c>
      <c r="K382" s="48" t="str">
        <f t="shared" si="38"/>
        <v>2025</v>
      </c>
      <c r="L382" s="48">
        <f>'PAYMENT by SAP'!H372</f>
        <v>44530</v>
      </c>
      <c r="M382" s="49">
        <f t="shared" si="39"/>
        <v>1211</v>
      </c>
      <c r="N382" s="50" t="str">
        <f t="shared" si="40"/>
        <v>&gt;365</v>
      </c>
      <c r="O382" s="50" t="str">
        <f t="shared" si="41"/>
        <v>High Risk +</v>
      </c>
      <c r="P382" s="15" t="str">
        <f>'PAYMENT by SAP'!J372</f>
        <v>IDR</v>
      </c>
      <c r="Q382" s="15" t="str">
        <f>'PAYMENT by SAP'!K372</f>
        <v>1800000438</v>
      </c>
      <c r="R382" s="51">
        <f>'PAYMENT by SAP'!L372</f>
        <v>3263121</v>
      </c>
      <c r="S382" s="51" t="str">
        <f>'PAYMENT by SAP'!M372</f>
        <v>TAGIHAN LISTRIK BNI SEPTEMBER 2021</v>
      </c>
      <c r="T382" s="65">
        <f>'PAYMENT by SAP'!N372</f>
        <v>44500</v>
      </c>
      <c r="U382" s="66" t="str">
        <f>'PAYMENT by SAP'!O372</f>
        <v>1800000438</v>
      </c>
      <c r="V382" s="18" t="s">
        <v>4951</v>
      </c>
    </row>
    <row r="383" spans="2:22">
      <c r="B383" s="15">
        <f>'PAYMENT by SAP'!B373</f>
        <v>100028</v>
      </c>
      <c r="C383" s="15" t="str">
        <f>'PAYMENT by SAP'!C373</f>
        <v>PT BANK NEGARA INDONESIA (PERSERO)</v>
      </c>
      <c r="D383" s="15" t="str">
        <v>External</v>
      </c>
      <c r="E383" s="15" t="str">
        <f>'PAYMENT by SAP'!D373</f>
        <v>1400036943</v>
      </c>
      <c r="F383" s="15" t="str">
        <f>'PAYMENT by SAP'!E373</f>
        <v>11121161</v>
      </c>
      <c r="G383" s="15" t="str">
        <f>'PAYMENT by SAP'!F373</f>
        <v>TAGIHAN PEMAKAIAN LISTRIK BNI</v>
      </c>
      <c r="H383" s="47">
        <f t="shared" si="36"/>
        <v>45741</v>
      </c>
      <c r="I383" s="48">
        <f>'PAYMENT by SAP'!G373</f>
        <v>45741</v>
      </c>
      <c r="J383" s="48" t="str">
        <f t="shared" si="37"/>
        <v>Mar</v>
      </c>
      <c r="K383" s="48" t="str">
        <f t="shared" si="38"/>
        <v>2025</v>
      </c>
      <c r="L383" s="48">
        <f>'PAYMENT by SAP'!H373</f>
        <v>43950</v>
      </c>
      <c r="M383" s="49">
        <f t="shared" si="39"/>
        <v>1791</v>
      </c>
      <c r="N383" s="50" t="str">
        <f t="shared" si="40"/>
        <v>&gt;365</v>
      </c>
      <c r="O383" s="50" t="str">
        <f t="shared" si="41"/>
        <v>High Risk +</v>
      </c>
      <c r="P383" s="15" t="str">
        <f>'PAYMENT by SAP'!J373</f>
        <v>IDR</v>
      </c>
      <c r="Q383" s="15" t="str">
        <f>'PAYMENT by SAP'!K373</f>
        <v>1400183077</v>
      </c>
      <c r="R383" s="51">
        <f>'PAYMENT by SAP'!L373</f>
        <v>3887588</v>
      </c>
      <c r="S383" s="51" t="str">
        <f>'PAYMENT by SAP'!M373</f>
        <v>Tagihan Pemakaian Listrik Periode Juni 2018 18-233</v>
      </c>
      <c r="T383" s="65">
        <f>'PAYMENT by SAP'!N373</f>
        <v>43950</v>
      </c>
      <c r="U383" s="66" t="str">
        <f>'PAYMENT by SAP'!O373</f>
        <v>1800000233</v>
      </c>
      <c r="V383" s="18" t="s">
        <v>4951</v>
      </c>
    </row>
    <row r="384" spans="2:22">
      <c r="B384" s="15">
        <f>'PAYMENT by SAP'!B374</f>
        <v>100028</v>
      </c>
      <c r="C384" s="15" t="str">
        <f>'PAYMENT by SAP'!C374</f>
        <v>PT BANK NEGARA INDONESIA (PERSERO)</v>
      </c>
      <c r="D384" s="15" t="str">
        <v>External</v>
      </c>
      <c r="E384" s="15" t="str">
        <f>'PAYMENT by SAP'!D374</f>
        <v>1400036943</v>
      </c>
      <c r="F384" s="15" t="str">
        <f>'PAYMENT by SAP'!E374</f>
        <v>11121161</v>
      </c>
      <c r="G384" s="15" t="str">
        <f>'PAYMENT by SAP'!F374</f>
        <v>TAGIHAN PEMAKAIAN LISTRIK BNI</v>
      </c>
      <c r="H384" s="47">
        <f t="shared" si="36"/>
        <v>45741</v>
      </c>
      <c r="I384" s="48">
        <f>'PAYMENT by SAP'!G374</f>
        <v>45741</v>
      </c>
      <c r="J384" s="48" t="str">
        <f t="shared" si="37"/>
        <v>Mar</v>
      </c>
      <c r="K384" s="48" t="str">
        <f t="shared" si="38"/>
        <v>2025</v>
      </c>
      <c r="L384" s="48">
        <f>'PAYMENT by SAP'!H374</f>
        <v>44560</v>
      </c>
      <c r="M384" s="49">
        <f t="shared" si="39"/>
        <v>1181</v>
      </c>
      <c r="N384" s="50" t="str">
        <f t="shared" si="40"/>
        <v>&gt;365</v>
      </c>
      <c r="O384" s="50" t="str">
        <f t="shared" si="41"/>
        <v>High Risk +</v>
      </c>
      <c r="P384" s="15" t="str">
        <f>'PAYMENT by SAP'!J374</f>
        <v>IDR</v>
      </c>
      <c r="Q384" s="15" t="str">
        <f>'PAYMENT by SAP'!K374</f>
        <v>1800000486</v>
      </c>
      <c r="R384" s="51">
        <f>'PAYMENT by SAP'!L374</f>
        <v>3961548</v>
      </c>
      <c r="S384" s="51" t="str">
        <f>'PAYMENT by SAP'!M374</f>
        <v>TAGIHAN LISTRIK BNI OKTOBER 2021</v>
      </c>
      <c r="T384" s="65">
        <f>'PAYMENT by SAP'!N374</f>
        <v>44530</v>
      </c>
      <c r="U384" s="66" t="str">
        <f>'PAYMENT by SAP'!O374</f>
        <v>1800000486</v>
      </c>
      <c r="V384" s="18" t="s">
        <v>4951</v>
      </c>
    </row>
    <row r="385" spans="2:22">
      <c r="B385" s="15">
        <f>'PAYMENT by SAP'!B375</f>
        <v>100028</v>
      </c>
      <c r="C385" s="15" t="str">
        <f>'PAYMENT by SAP'!C375</f>
        <v>PT BANK NEGARA INDONESIA (PERSERO)</v>
      </c>
      <c r="D385" s="15" t="str">
        <v>External</v>
      </c>
      <c r="E385" s="15" t="str">
        <f>'PAYMENT by SAP'!D375</f>
        <v>1400036943</v>
      </c>
      <c r="F385" s="15" t="str">
        <f>'PAYMENT by SAP'!E375</f>
        <v>11121161</v>
      </c>
      <c r="G385" s="15" t="str">
        <f>'PAYMENT by SAP'!F375</f>
        <v>TAGIHAN PEMAKAIAN LISTRIK BNI</v>
      </c>
      <c r="H385" s="47">
        <f t="shared" si="36"/>
        <v>45741</v>
      </c>
      <c r="I385" s="48">
        <f>'PAYMENT by SAP'!G375</f>
        <v>45741</v>
      </c>
      <c r="J385" s="48" t="str">
        <f t="shared" si="37"/>
        <v>Mar</v>
      </c>
      <c r="K385" s="48" t="str">
        <f t="shared" si="38"/>
        <v>2025</v>
      </c>
      <c r="L385" s="48">
        <f>'PAYMENT by SAP'!H375</f>
        <v>44104</v>
      </c>
      <c r="M385" s="49">
        <f t="shared" si="39"/>
        <v>1637</v>
      </c>
      <c r="N385" s="50" t="str">
        <f t="shared" si="40"/>
        <v>&gt;365</v>
      </c>
      <c r="O385" s="50" t="str">
        <f t="shared" si="41"/>
        <v>High Risk +</v>
      </c>
      <c r="P385" s="15" t="str">
        <f>'PAYMENT by SAP'!J375</f>
        <v>IDR</v>
      </c>
      <c r="Q385" s="15" t="str">
        <f>'PAYMENT by SAP'!K375</f>
        <v>1800000271</v>
      </c>
      <c r="R385" s="51">
        <f>'PAYMENT by SAP'!L375</f>
        <v>4558836</v>
      </c>
      <c r="S385" s="51" t="str">
        <f>'PAYMENT by SAP'!M375</f>
        <v>Tagihan Pemakaian Listrik BNI JUNI 2020</v>
      </c>
      <c r="T385" s="65">
        <f>'PAYMENT by SAP'!N375</f>
        <v>44074</v>
      </c>
      <c r="U385" s="66" t="str">
        <f>'PAYMENT by SAP'!O375</f>
        <v>1800000271</v>
      </c>
      <c r="V385" s="18" t="s">
        <v>4951</v>
      </c>
    </row>
    <row r="386" spans="2:22">
      <c r="B386" s="15">
        <f>'PAYMENT by SAP'!B376</f>
        <v>100002</v>
      </c>
      <c r="C386" s="15" t="str">
        <f>'PAYMENT by SAP'!C376</f>
        <v>PT SWABINA GATRA</v>
      </c>
      <c r="D386" s="15" t="str">
        <v>Group</v>
      </c>
      <c r="E386" s="15" t="str">
        <f>'PAYMENT by SAP'!D376</f>
        <v>1400000136</v>
      </c>
      <c r="F386" s="15" t="str">
        <f>'PAYMENT by SAP'!E376</f>
        <v>11121161</v>
      </c>
      <c r="G386" s="15" t="str">
        <f>'PAYMENT by SAP'!F376</f>
        <v>Tagihan Air Sanitasi SWAB - Okt-Nov24</v>
      </c>
      <c r="H386" s="47">
        <f t="shared" si="36"/>
        <v>45741</v>
      </c>
      <c r="I386" s="48">
        <f>'PAYMENT by SAP'!G376</f>
        <v>45741</v>
      </c>
      <c r="J386" s="48" t="str">
        <f t="shared" si="37"/>
        <v>Mar</v>
      </c>
      <c r="K386" s="48" t="str">
        <f t="shared" si="38"/>
        <v>2025</v>
      </c>
      <c r="L386" s="48">
        <f>'PAYMENT by SAP'!H376</f>
        <v>45656</v>
      </c>
      <c r="M386" s="49">
        <f t="shared" si="39"/>
        <v>85</v>
      </c>
      <c r="N386" s="50" t="str">
        <f t="shared" si="40"/>
        <v>60-90</v>
      </c>
      <c r="O386" s="50" t="str">
        <f t="shared" si="41"/>
        <v>Warning</v>
      </c>
      <c r="P386" s="15" t="str">
        <f>'PAYMENT by SAP'!J376</f>
        <v>IDR</v>
      </c>
      <c r="Q386" s="15" t="str">
        <f>'PAYMENT by SAP'!K376</f>
        <v>1800000518</v>
      </c>
      <c r="R386" s="51">
        <f>'PAYMENT by SAP'!L376</f>
        <v>5055750</v>
      </c>
      <c r="S386" s="51" t="str">
        <f>'PAYMENT by SAP'!M376</f>
        <v>Penagihan Air Bersih SWAB - Nov 24</v>
      </c>
      <c r="T386" s="65">
        <f>'PAYMENT by SAP'!N376</f>
        <v>45626</v>
      </c>
      <c r="U386" s="66" t="str">
        <f>'PAYMENT by SAP'!O376</f>
        <v>1800000518</v>
      </c>
      <c r="V386" s="18" t="s">
        <v>4956</v>
      </c>
    </row>
    <row r="387" spans="2:22">
      <c r="B387" s="15">
        <f>'PAYMENT by SAP'!B377</f>
        <v>100006</v>
      </c>
      <c r="C387" s="15" t="str">
        <f>'PAYMENT by SAP'!C377</f>
        <v>PT VARIA USAHA BETON</v>
      </c>
      <c r="D387" s="15" t="str">
        <v>Group</v>
      </c>
      <c r="E387" s="15" t="str">
        <f>'PAYMENT by SAP'!D377</f>
        <v>1400000139</v>
      </c>
      <c r="F387" s="15" t="str">
        <f>'PAYMENT by SAP'!E377</f>
        <v>11121161</v>
      </c>
      <c r="G387" s="15" t="str">
        <f>'PAYMENT by SAP'!F377</f>
        <v>PAID BY CMS BANK MANDIRI KC GRESIK RN 2100001510</v>
      </c>
      <c r="H387" s="47">
        <f t="shared" si="36"/>
        <v>45741</v>
      </c>
      <c r="I387" s="48">
        <f>'PAYMENT by SAP'!G377</f>
        <v>45741</v>
      </c>
      <c r="J387" s="48" t="str">
        <f t="shared" si="37"/>
        <v>Mar</v>
      </c>
      <c r="K387" s="48" t="str">
        <f t="shared" si="38"/>
        <v>2025</v>
      </c>
      <c r="L387" s="48">
        <f>'PAYMENT by SAP'!H377</f>
        <v>45746</v>
      </c>
      <c r="M387" s="49">
        <f t="shared" si="39"/>
        <v>-5</v>
      </c>
      <c r="N387" s="50" t="str">
        <f t="shared" si="40"/>
        <v>Current</v>
      </c>
      <c r="O387" s="50" t="str">
        <f t="shared" si="41"/>
        <v>No Risk</v>
      </c>
      <c r="P387" s="15" t="str">
        <f>'PAYMENT by SAP'!J377</f>
        <v>IDR</v>
      </c>
      <c r="Q387" s="15" t="str">
        <f>'PAYMENT by SAP'!K377</f>
        <v>1800000122</v>
      </c>
      <c r="R387" s="51">
        <f>'PAYMENT by SAP'!L377</f>
        <v>5413356</v>
      </c>
      <c r="S387" s="51" t="str">
        <f>'PAYMENT by SAP'!M377</f>
        <v>Asuransi Kesehatan AP VUB 2024-2025</v>
      </c>
      <c r="T387" s="65">
        <f>'PAYMENT by SAP'!N377</f>
        <v>45716</v>
      </c>
      <c r="U387" s="66" t="str">
        <f>'PAYMENT by SAP'!O377</f>
        <v>1800000122</v>
      </c>
      <c r="V387" s="18" t="s">
        <v>4964</v>
      </c>
    </row>
    <row r="388" spans="2:22">
      <c r="B388" s="15">
        <f>'PAYMENT by SAP'!B378</f>
        <v>100028</v>
      </c>
      <c r="C388" s="15" t="str">
        <f>'PAYMENT by SAP'!C378</f>
        <v>PT BANK NEGARA INDONESIA (PERSERO)</v>
      </c>
      <c r="D388" s="15" t="str">
        <v>External</v>
      </c>
      <c r="E388" s="15" t="str">
        <f>'PAYMENT by SAP'!D378</f>
        <v>1400036943</v>
      </c>
      <c r="F388" s="15" t="str">
        <f>'PAYMENT by SAP'!E378</f>
        <v>11121161</v>
      </c>
      <c r="G388" s="15" t="str">
        <f>'PAYMENT by SAP'!F378</f>
        <v>TAGIHAN PEMAKAIAN LISTRIK BNI</v>
      </c>
      <c r="H388" s="47">
        <f t="shared" si="36"/>
        <v>45741</v>
      </c>
      <c r="I388" s="48">
        <f>'PAYMENT by SAP'!G378</f>
        <v>45741</v>
      </c>
      <c r="J388" s="48" t="str">
        <f t="shared" si="37"/>
        <v>Mar</v>
      </c>
      <c r="K388" s="48" t="str">
        <f t="shared" si="38"/>
        <v>2025</v>
      </c>
      <c r="L388" s="48">
        <f>'PAYMENT by SAP'!H378</f>
        <v>44134</v>
      </c>
      <c r="M388" s="49">
        <f t="shared" si="39"/>
        <v>1607</v>
      </c>
      <c r="N388" s="50" t="str">
        <f t="shared" si="40"/>
        <v>&gt;365</v>
      </c>
      <c r="O388" s="50" t="str">
        <f t="shared" si="41"/>
        <v>High Risk +</v>
      </c>
      <c r="P388" s="15" t="str">
        <f>'PAYMENT by SAP'!J378</f>
        <v>IDR</v>
      </c>
      <c r="Q388" s="15" t="str">
        <f>'PAYMENT by SAP'!K378</f>
        <v>1800000309</v>
      </c>
      <c r="R388" s="51">
        <f>'PAYMENT by SAP'!L378</f>
        <v>6679666</v>
      </c>
      <c r="S388" s="51" t="str">
        <f>'PAYMENT by SAP'!M378</f>
        <v>Tagihan Pemakaian Listrik BNI JULI 2020</v>
      </c>
      <c r="T388" s="65">
        <f>'PAYMENT by SAP'!N378</f>
        <v>44104</v>
      </c>
      <c r="U388" s="66" t="str">
        <f>'PAYMENT by SAP'!O378</f>
        <v>1800000309</v>
      </c>
      <c r="V388" s="18" t="s">
        <v>4951</v>
      </c>
    </row>
    <row r="389" spans="2:22">
      <c r="B389" s="15">
        <f>'PAYMENT by SAP'!B379</f>
        <v>100002</v>
      </c>
      <c r="C389" s="15" t="str">
        <f>'PAYMENT by SAP'!C379</f>
        <v>PT SWABINA GATRA</v>
      </c>
      <c r="D389" s="15" t="str">
        <v>Group</v>
      </c>
      <c r="E389" s="15" t="str">
        <f>'PAYMENT by SAP'!D379</f>
        <v>1400036972</v>
      </c>
      <c r="F389" s="15" t="str">
        <f>'PAYMENT by SAP'!E379</f>
        <v>11121161</v>
      </c>
      <c r="G389" s="15" t="str">
        <f>'PAYMENT by SAP'!F379</f>
        <v>Tagihan Pem. Listrik Tuban Swabina September 2024</v>
      </c>
      <c r="H389" s="47">
        <f t="shared" si="36"/>
        <v>45741</v>
      </c>
      <c r="I389" s="48">
        <f>'PAYMENT by SAP'!G379</f>
        <v>45741</v>
      </c>
      <c r="J389" s="48" t="str">
        <f t="shared" si="37"/>
        <v>Mar</v>
      </c>
      <c r="K389" s="48" t="str">
        <f t="shared" si="38"/>
        <v>2025</v>
      </c>
      <c r="L389" s="48">
        <f>'PAYMENT by SAP'!H379</f>
        <v>45656</v>
      </c>
      <c r="M389" s="49">
        <f t="shared" si="39"/>
        <v>85</v>
      </c>
      <c r="N389" s="50" t="str">
        <f t="shared" si="40"/>
        <v>60-90</v>
      </c>
      <c r="O389" s="50" t="str">
        <f t="shared" si="41"/>
        <v>Warning</v>
      </c>
      <c r="P389" s="15" t="str">
        <f>'PAYMENT by SAP'!J379</f>
        <v>IDR</v>
      </c>
      <c r="Q389" s="15" t="str">
        <f>'PAYMENT by SAP'!K379</f>
        <v>1800000771</v>
      </c>
      <c r="R389" s="51">
        <f>'PAYMENT by SAP'!L379</f>
        <v>7880489</v>
      </c>
      <c r="S389" s="51" t="str">
        <f>'PAYMENT by SAP'!M379</f>
        <v>Tagihan Pem. Listrik Tuban Swabina September 2024</v>
      </c>
      <c r="T389" s="65">
        <f>'PAYMENT by SAP'!N379</f>
        <v>45626</v>
      </c>
      <c r="U389" s="66" t="str">
        <f>'PAYMENT by SAP'!O379</f>
        <v>1800000771</v>
      </c>
      <c r="V389" s="18" t="s">
        <v>4951</v>
      </c>
    </row>
    <row r="390" spans="2:22">
      <c r="B390" s="15">
        <f>'PAYMENT by SAP'!B380</f>
        <v>101214</v>
      </c>
      <c r="C390" s="15" t="str">
        <f>'PAYMENT by SAP'!C380</f>
        <v>PT HIJAU ALAM NUSANTARA</v>
      </c>
      <c r="D390" s="15" t="str">
        <v>External</v>
      </c>
      <c r="E390" s="15" t="str">
        <f>'PAYMENT by SAP'!D380</f>
        <v>1400000135</v>
      </c>
      <c r="F390" s="15" t="str">
        <f>'PAYMENT by SAP'!E380</f>
        <v>11121161</v>
      </c>
      <c r="G390" s="15" t="str">
        <f>'PAYMENT by SAP'!F380</f>
        <v>Bayar Pemusnahan lb3 ex hijau alam nusantar</v>
      </c>
      <c r="H390" s="47">
        <f t="shared" si="36"/>
        <v>45741</v>
      </c>
      <c r="I390" s="48">
        <f>'PAYMENT by SAP'!G380</f>
        <v>45741</v>
      </c>
      <c r="J390" s="48" t="str">
        <f t="shared" si="37"/>
        <v>Mar</v>
      </c>
      <c r="K390" s="48" t="str">
        <f t="shared" si="38"/>
        <v>2025</v>
      </c>
      <c r="L390" s="48">
        <f>'PAYMENT by SAP'!H380</f>
        <v>45608</v>
      </c>
      <c r="M390" s="49">
        <f t="shared" si="39"/>
        <v>133</v>
      </c>
      <c r="N390" s="50" t="str">
        <f t="shared" si="40"/>
        <v>120-365</v>
      </c>
      <c r="O390" s="50" t="str">
        <f t="shared" si="41"/>
        <v>High Risk</v>
      </c>
      <c r="P390" s="15" t="str">
        <f>'PAYMENT by SAP'!J380</f>
        <v>IDR</v>
      </c>
      <c r="Q390" s="15" t="str">
        <f>'PAYMENT by SAP'!K380</f>
        <v>1400000466</v>
      </c>
      <c r="R390" s="51">
        <f>'PAYMENT by SAP'!L380</f>
        <v>10000000</v>
      </c>
      <c r="S390" s="51" t="str">
        <f>'PAYMENT by SAP'!M380</f>
        <v>Kurang Bayar Pemusnahan lb3 ex hijau alam nusantar</v>
      </c>
      <c r="T390" s="65">
        <f>'PAYMENT by SAP'!N380</f>
        <v>45608</v>
      </c>
      <c r="U390" s="66" t="str">
        <f>'PAYMENT by SAP'!O380</f>
        <v>1800000098</v>
      </c>
      <c r="V390" t="s">
        <v>4950</v>
      </c>
    </row>
    <row r="391" spans="2:22">
      <c r="B391" s="15">
        <f>'PAYMENT by SAP'!B381</f>
        <v>101524</v>
      </c>
      <c r="C391" s="15" t="str">
        <f>'PAYMENT by SAP'!C381</f>
        <v>PT NUSANTARA INDAH KEMILAU</v>
      </c>
      <c r="D391" s="15" t="str">
        <v>External</v>
      </c>
      <c r="E391" s="15" t="str">
        <f>'PAYMENT by SAP'!D381</f>
        <v>1400036971</v>
      </c>
      <c r="F391" s="15" t="str">
        <f>'PAYMENT by SAP'!E381</f>
        <v>11121161</v>
      </c>
      <c r="G391" s="15" t="str">
        <f>'PAYMENT by SAP'!F381</f>
        <v>Biaya Pemusnahan Limbah Tnh Terkont</v>
      </c>
      <c r="H391" s="47">
        <f t="shared" si="36"/>
        <v>45741</v>
      </c>
      <c r="I391" s="48">
        <f>'PAYMENT by SAP'!G381</f>
        <v>45741</v>
      </c>
      <c r="J391" s="48" t="str">
        <f t="shared" si="37"/>
        <v>Mar</v>
      </c>
      <c r="K391" s="48" t="str">
        <f t="shared" si="38"/>
        <v>2025</v>
      </c>
      <c r="L391" s="48">
        <f>'PAYMENT by SAP'!H381</f>
        <v>45125</v>
      </c>
      <c r="M391" s="49">
        <f t="shared" si="39"/>
        <v>616</v>
      </c>
      <c r="N391" s="50" t="str">
        <f t="shared" si="40"/>
        <v>&gt;365</v>
      </c>
      <c r="O391" s="50" t="str">
        <f t="shared" si="41"/>
        <v>High Risk +</v>
      </c>
      <c r="P391" s="15" t="str">
        <f>'PAYMENT by SAP'!J381</f>
        <v>IDR</v>
      </c>
      <c r="Q391" s="15" t="str">
        <f>'PAYMENT by SAP'!K381</f>
        <v>1400067908</v>
      </c>
      <c r="R391" s="51">
        <f>'PAYMENT by SAP'!L381</f>
        <v>10000000</v>
      </c>
      <c r="S391" s="51" t="str">
        <f>'PAYMENT by SAP'!M381</f>
        <v>Kurang bayar Biaya Pemusnahan Limbah Tnh Terkont</v>
      </c>
      <c r="T391" s="65">
        <f>'PAYMENT by SAP'!N381</f>
        <v>45125</v>
      </c>
      <c r="U391" s="66" t="str">
        <f>'PAYMENT by SAP'!O381</f>
        <v>1800000019</v>
      </c>
      <c r="V391" t="s">
        <v>4950</v>
      </c>
    </row>
    <row r="392" spans="2:22">
      <c r="B392" s="15">
        <f>'PAYMENT by SAP'!B382</f>
        <v>101083</v>
      </c>
      <c r="C392" s="15" t="str">
        <f>'PAYMENT by SAP'!C382</f>
        <v>PT ARDI RESTU ARTA</v>
      </c>
      <c r="D392" s="15" t="str">
        <v>External</v>
      </c>
      <c r="E392" s="15" t="str">
        <f>'PAYMENT by SAP'!D382</f>
        <v>1400036988</v>
      </c>
      <c r="F392" s="15" t="str">
        <f>'PAYMENT by SAP'!E382</f>
        <v>11125421</v>
      </c>
      <c r="G392" s="15" t="str">
        <f>'PAYMENT by SAP'!F382</f>
        <v>PAID BY CMS BANK SYARIAH INDONESIA KC SURABAYA BAS</v>
      </c>
      <c r="H392" s="47">
        <f t="shared" si="36"/>
        <v>45741</v>
      </c>
      <c r="I392" s="48">
        <f>'PAYMENT by SAP'!G382</f>
        <v>45741</v>
      </c>
      <c r="J392" s="48" t="str">
        <f t="shared" si="37"/>
        <v>Mar</v>
      </c>
      <c r="K392" s="48" t="str">
        <f t="shared" si="38"/>
        <v>2025</v>
      </c>
      <c r="L392" s="48">
        <f>'PAYMENT by SAP'!H382</f>
        <v>45746</v>
      </c>
      <c r="M392" s="49">
        <f t="shared" si="39"/>
        <v>-5</v>
      </c>
      <c r="N392" s="50" t="str">
        <f t="shared" si="40"/>
        <v>Current</v>
      </c>
      <c r="O392" s="50" t="str">
        <f t="shared" si="41"/>
        <v>No Risk</v>
      </c>
      <c r="P392" s="15" t="str">
        <f>'PAYMENT by SAP'!J382</f>
        <v>IDR</v>
      </c>
      <c r="Q392" s="15" t="str">
        <f>'PAYMENT by SAP'!K382</f>
        <v>1800000093</v>
      </c>
      <c r="R392" s="51">
        <f>'PAYMENT by SAP'!L382</f>
        <v>10620306</v>
      </c>
      <c r="S392" s="51" t="str">
        <f>'PAYMENT by SAP'!M382</f>
        <v>Biaya Pemusnahan Limbah FABA ex PT ARA</v>
      </c>
      <c r="T392" s="65">
        <f>'PAYMENT by SAP'!N382</f>
        <v>45716</v>
      </c>
      <c r="U392" s="66" t="str">
        <f>'PAYMENT by SAP'!O382</f>
        <v>1800000093</v>
      </c>
      <c r="V392" t="s">
        <v>4950</v>
      </c>
    </row>
    <row r="393" spans="2:22">
      <c r="B393" s="15">
        <f>'PAYMENT by SAP'!B383</f>
        <v>100672</v>
      </c>
      <c r="C393" s="15" t="str">
        <f>'PAYMENT by SAP'!C383</f>
        <v>PT. LEWIND</v>
      </c>
      <c r="D393" s="15" t="str">
        <v>External</v>
      </c>
      <c r="E393" s="15" t="str">
        <f>'PAYMENT by SAP'!D383</f>
        <v>1400036974</v>
      </c>
      <c r="F393" s="15" t="str">
        <f>'PAYMENT by SAP'!E383</f>
        <v>11121161</v>
      </c>
      <c r="G393" s="15" t="str">
        <f>'PAYMENT by SAP'!F383</f>
        <v>Biaya Pemusnahan</v>
      </c>
      <c r="H393" s="47">
        <f t="shared" si="36"/>
        <v>45741</v>
      </c>
      <c r="I393" s="48">
        <f>'PAYMENT by SAP'!G383</f>
        <v>45741</v>
      </c>
      <c r="J393" s="48" t="str">
        <f t="shared" si="37"/>
        <v>Mar</v>
      </c>
      <c r="K393" s="48" t="str">
        <f t="shared" si="38"/>
        <v>2025</v>
      </c>
      <c r="L393" s="48">
        <f>'PAYMENT by SAP'!H383</f>
        <v>45708</v>
      </c>
      <c r="M393" s="49">
        <f t="shared" si="39"/>
        <v>33</v>
      </c>
      <c r="N393" s="50" t="str">
        <f t="shared" si="40"/>
        <v>30-60</v>
      </c>
      <c r="O393" s="50" t="str">
        <f t="shared" si="41"/>
        <v>Low Risk</v>
      </c>
      <c r="P393" s="15" t="str">
        <f>'PAYMENT by SAP'!J383</f>
        <v>IDR</v>
      </c>
      <c r="Q393" s="15" t="str">
        <f>'PAYMENT by SAP'!K383</f>
        <v>1400023940</v>
      </c>
      <c r="R393" s="51">
        <f>'PAYMENT by SAP'!L383</f>
        <v>14000000</v>
      </c>
      <c r="S393" s="51" t="str">
        <f>'PAYMENT by SAP'!M383</f>
        <v>Kurang Bayar Biaya Pemusnahan</v>
      </c>
      <c r="T393" s="65">
        <f>'PAYMENT by SAP'!N383</f>
        <v>45708</v>
      </c>
      <c r="U393" s="66" t="str">
        <f>'PAYMENT by SAP'!O383</f>
        <v>1800000265</v>
      </c>
      <c r="V393" t="s">
        <v>4950</v>
      </c>
    </row>
    <row r="394" spans="2:22">
      <c r="B394" s="15">
        <f>'PAYMENT by SAP'!B384</f>
        <v>100144</v>
      </c>
      <c r="C394" s="15" t="str">
        <f>'PAYMENT by SAP'!C384</f>
        <v>PT SINERGI INFORMATIKA SEMEN INDONE</v>
      </c>
      <c r="D394" s="15" t="str">
        <v>Group</v>
      </c>
      <c r="E394" s="15" t="str">
        <f>'PAYMENT by SAP'!D384</f>
        <v>1400000140</v>
      </c>
      <c r="F394" s="15" t="str">
        <f>'PAYMENT by SAP'!E384</f>
        <v>11121161</v>
      </c>
      <c r="G394" s="15" t="str">
        <f>'PAYMENT by SAP'!F384</f>
        <v>PAID BY CMS BANK MANDIRI KC GRESIK RN 2100001279</v>
      </c>
      <c r="H394" s="47">
        <f t="shared" si="36"/>
        <v>45741</v>
      </c>
      <c r="I394" s="48">
        <f>'PAYMENT by SAP'!G384</f>
        <v>45741</v>
      </c>
      <c r="J394" s="48" t="str">
        <f t="shared" si="37"/>
        <v>Mar</v>
      </c>
      <c r="K394" s="48" t="str">
        <f t="shared" si="38"/>
        <v>2025</v>
      </c>
      <c r="L394" s="48">
        <f>'PAYMENT by SAP'!H384</f>
        <v>45565</v>
      </c>
      <c r="M394" s="49">
        <f t="shared" si="39"/>
        <v>176</v>
      </c>
      <c r="N394" s="50" t="str">
        <f t="shared" si="40"/>
        <v>120-365</v>
      </c>
      <c r="O394" s="50" t="str">
        <f t="shared" si="41"/>
        <v>High Risk</v>
      </c>
      <c r="P394" s="15" t="str">
        <f>'PAYMENT by SAP'!J384</f>
        <v>IDR</v>
      </c>
      <c r="Q394" s="15" t="str">
        <f>'PAYMENT by SAP'!K384</f>
        <v>1800000347</v>
      </c>
      <c r="R394" s="51">
        <f>'PAYMENT by SAP'!L384</f>
        <v>19989803</v>
      </c>
      <c r="S394" s="51" t="str">
        <f>'PAYMENT by SAP'!M384</f>
        <v xml:space="preserve"> Pot. Gaji Kary. Penugasan SI - SISI 07.2024</v>
      </c>
      <c r="T394" s="65">
        <f>'PAYMENT by SAP'!N384</f>
        <v>45535</v>
      </c>
      <c r="U394" s="66" t="str">
        <f>'PAYMENT by SAP'!O384</f>
        <v>1800000347</v>
      </c>
      <c r="V394" s="18" t="s">
        <v>4953</v>
      </c>
    </row>
    <row r="395" spans="2:22">
      <c r="B395" s="15">
        <f>'PAYMENT by SAP'!B385</f>
        <v>100736</v>
      </c>
      <c r="C395" s="15" t="str">
        <f>'PAYMENT by SAP'!C385</f>
        <v>PT. BUMI ANUGERAH ABADI</v>
      </c>
      <c r="D395" s="15" t="str">
        <v>External</v>
      </c>
      <c r="E395" s="15" t="str">
        <f>'PAYMENT by SAP'!D385</f>
        <v>1400036973</v>
      </c>
      <c r="F395" s="15" t="str">
        <f>'PAYMENT by SAP'!E385</f>
        <v>11121161</v>
      </c>
      <c r="G395" s="15" t="str">
        <f>'PAYMENT by SAP'!F385</f>
        <v>Biaya Pemusnahan Limbah FABA ex PT BAA</v>
      </c>
      <c r="H395" s="47">
        <f t="shared" si="36"/>
        <v>45741</v>
      </c>
      <c r="I395" s="48">
        <f>'PAYMENT by SAP'!G385</f>
        <v>45741</v>
      </c>
      <c r="J395" s="48" t="str">
        <f t="shared" si="37"/>
        <v>Mar</v>
      </c>
      <c r="K395" s="48" t="str">
        <f t="shared" si="38"/>
        <v>2025</v>
      </c>
      <c r="L395" s="48">
        <f>'PAYMENT by SAP'!H385</f>
        <v>44539</v>
      </c>
      <c r="M395" s="49">
        <f t="shared" si="39"/>
        <v>1202</v>
      </c>
      <c r="N395" s="50" t="str">
        <f t="shared" si="40"/>
        <v>&gt;365</v>
      </c>
      <c r="O395" s="50" t="str">
        <f t="shared" si="41"/>
        <v>High Risk +</v>
      </c>
      <c r="P395" s="15" t="str">
        <f>'PAYMENT by SAP'!J385</f>
        <v>IDR</v>
      </c>
      <c r="Q395" s="15" t="str">
        <f>'PAYMENT by SAP'!K385</f>
        <v>0100426792</v>
      </c>
      <c r="R395" s="51">
        <f>'PAYMENT by SAP'!L385</f>
        <v>20000000</v>
      </c>
      <c r="S395" s="51" t="str">
        <f>'PAYMENT by SAP'!M385</f>
        <v>DPP+PPN Biaya Pemusnahan Limbah FABA ex PT BAA</v>
      </c>
      <c r="T395" s="65">
        <f>'PAYMENT by SAP'!N385</f>
        <v>44539</v>
      </c>
      <c r="U395" s="66" t="str">
        <f>'PAYMENT by SAP'!O385</f>
        <v>1800000353</v>
      </c>
      <c r="V395" s="18" t="s">
        <v>4950</v>
      </c>
    </row>
    <row r="396" spans="2:22">
      <c r="B396" s="15">
        <f>'PAYMENT by SAP'!B386</f>
        <v>100008</v>
      </c>
      <c r="C396" s="15" t="str">
        <f>'PAYMENT by SAP'!C386</f>
        <v>PT INDUSTRI KEMASAN SEMEN GRESIK</v>
      </c>
      <c r="D396" s="15" t="str">
        <v>Group</v>
      </c>
      <c r="E396" s="15" t="str">
        <f>'PAYMENT by SAP'!D386</f>
        <v>1400000138</v>
      </c>
      <c r="F396" s="15" t="str">
        <f>'PAYMENT by SAP'!E386</f>
        <v>11121161</v>
      </c>
      <c r="G396" s="15" t="str">
        <f>'PAYMENT by SAP'!F386</f>
        <v>PAID BY CMS BANK MANDIRI KC GRESIK RN 2100001470</v>
      </c>
      <c r="H396" s="47">
        <f t="shared" si="36"/>
        <v>45741</v>
      </c>
      <c r="I396" s="48">
        <f>'PAYMENT by SAP'!G386</f>
        <v>45741</v>
      </c>
      <c r="J396" s="48" t="str">
        <f t="shared" si="37"/>
        <v>Mar</v>
      </c>
      <c r="K396" s="48" t="str">
        <f t="shared" si="38"/>
        <v>2025</v>
      </c>
      <c r="L396" s="48">
        <f>'PAYMENT by SAP'!H386</f>
        <v>45718</v>
      </c>
      <c r="M396" s="49">
        <f t="shared" si="39"/>
        <v>23</v>
      </c>
      <c r="N396" s="50" t="str">
        <f t="shared" si="40"/>
        <v>0-30</v>
      </c>
      <c r="O396" s="50" t="str">
        <f t="shared" si="41"/>
        <v>No Risk</v>
      </c>
      <c r="P396" s="15" t="str">
        <f>'PAYMENT by SAP'!J386</f>
        <v>IDR</v>
      </c>
      <c r="Q396" s="15" t="str">
        <f>'PAYMENT by SAP'!K386</f>
        <v>1800000004</v>
      </c>
      <c r="R396" s="51">
        <f>'PAYMENT by SAP'!L386</f>
        <v>23889016</v>
      </c>
      <c r="S396" s="51" t="str">
        <f>'PAYMENT by SAP'!M386</f>
        <v>Pot. Gaji Kary. Penugasan SI - IKSG 12.2024</v>
      </c>
      <c r="T396" s="65">
        <f>'PAYMENT by SAP'!N386</f>
        <v>45688</v>
      </c>
      <c r="U396" s="66" t="str">
        <f>'PAYMENT by SAP'!O386</f>
        <v>1800000004</v>
      </c>
      <c r="V396" s="18" t="s">
        <v>4953</v>
      </c>
    </row>
    <row r="397" spans="2:22">
      <c r="B397" s="15">
        <f>'PAYMENT by SAP'!B387</f>
        <v>100144</v>
      </c>
      <c r="C397" s="15" t="str">
        <f>'PAYMENT by SAP'!C387</f>
        <v>PT SINERGI INFORMATIKA SEMEN INDONE</v>
      </c>
      <c r="D397" s="15" t="str">
        <v>Group</v>
      </c>
      <c r="E397" s="15" t="str">
        <f>'PAYMENT by SAP'!D387</f>
        <v>1400000141</v>
      </c>
      <c r="F397" s="15" t="str">
        <f>'PAYMENT by SAP'!E387</f>
        <v>11121161</v>
      </c>
      <c r="G397" s="15" t="str">
        <f>'PAYMENT by SAP'!F387</f>
        <v>Management Fee SISI Agustus 2020</v>
      </c>
      <c r="H397" s="47">
        <f t="shared" si="36"/>
        <v>45741</v>
      </c>
      <c r="I397" s="48">
        <f>'PAYMENT by SAP'!G387</f>
        <v>45741</v>
      </c>
      <c r="J397" s="48" t="str">
        <f t="shared" si="37"/>
        <v>Mar</v>
      </c>
      <c r="K397" s="48" t="str">
        <f t="shared" si="38"/>
        <v>2025</v>
      </c>
      <c r="L397" s="48">
        <f>'PAYMENT by SAP'!H387</f>
        <v>45678</v>
      </c>
      <c r="M397" s="49">
        <f t="shared" si="39"/>
        <v>63</v>
      </c>
      <c r="N397" s="50" t="str">
        <f t="shared" si="40"/>
        <v>60-90</v>
      </c>
      <c r="O397" s="50" t="str">
        <f t="shared" si="41"/>
        <v>Warning</v>
      </c>
      <c r="P397" s="15" t="str">
        <f>'PAYMENT by SAP'!J387</f>
        <v>IDR</v>
      </c>
      <c r="Q397" s="15" t="str">
        <f>'PAYMENT by SAP'!K387</f>
        <v>0100000345</v>
      </c>
      <c r="R397" s="51">
        <f>'PAYMENT by SAP'!L387</f>
        <v>26730000</v>
      </c>
      <c r="S397" s="51" t="str">
        <f>'PAYMENT by SAP'!M387</f>
        <v>Management Fee SISI Agustus 2020</v>
      </c>
      <c r="T397" s="65">
        <f>'PAYMENT by SAP'!N387</f>
        <v>45678</v>
      </c>
      <c r="U397" s="66" t="str">
        <f>'PAYMENT by SAP'!O387</f>
        <v>1800000967</v>
      </c>
      <c r="V397" s="18" t="s">
        <v>4955</v>
      </c>
    </row>
    <row r="398" spans="2:22">
      <c r="B398" s="15">
        <f>'PAYMENT by SAP'!B388</f>
        <v>101798</v>
      </c>
      <c r="C398" s="15" t="str">
        <f>'PAYMENT by SAP'!C388</f>
        <v>PT. PELINDO MULTI TERMINAL</v>
      </c>
      <c r="D398" s="15" t="str">
        <v>External</v>
      </c>
      <c r="E398" s="15" t="str">
        <f>'PAYMENT by SAP'!D388</f>
        <v>1400000137</v>
      </c>
      <c r="F398" s="15" t="str">
        <f>'PAYMENT by SAP'!E388</f>
        <v>11121161</v>
      </c>
      <c r="G398" s="15" t="str">
        <f>'PAYMENT by SAP'!F388</f>
        <v>PENAGIHAN SHARING PROFIT TUKS SI-PMT OKTOBER 2024</v>
      </c>
      <c r="H398" s="47">
        <f t="shared" si="36"/>
        <v>45741</v>
      </c>
      <c r="I398" s="48">
        <f>'PAYMENT by SAP'!G388</f>
        <v>45741</v>
      </c>
      <c r="J398" s="48" t="str">
        <f t="shared" si="37"/>
        <v>Mar</v>
      </c>
      <c r="K398" s="48" t="str">
        <f t="shared" si="38"/>
        <v>2025</v>
      </c>
      <c r="L398" s="48">
        <f>'PAYMENT by SAP'!H388</f>
        <v>45720</v>
      </c>
      <c r="M398" s="49">
        <f t="shared" si="39"/>
        <v>21</v>
      </c>
      <c r="N398" s="50" t="str">
        <f t="shared" si="40"/>
        <v>0-30</v>
      </c>
      <c r="O398" s="50" t="str">
        <f t="shared" si="41"/>
        <v>No Risk</v>
      </c>
      <c r="P398" s="15" t="str">
        <f>'PAYMENT by SAP'!J388</f>
        <v>IDR</v>
      </c>
      <c r="Q398" s="15" t="str">
        <f>'PAYMENT by SAP'!K388</f>
        <v>0100002203</v>
      </c>
      <c r="R398" s="51">
        <f>'PAYMENT by SAP'!L388</f>
        <v>534101034</v>
      </c>
      <c r="S398" s="51" t="str">
        <f>'PAYMENT by SAP'!M388</f>
        <v>PENAGIHAN SHARING PROFIT TUKS SI-PMT OKTOBER 2024</v>
      </c>
      <c r="T398" s="65">
        <f>'PAYMENT by SAP'!N388</f>
        <v>45720</v>
      </c>
      <c r="U398" s="66" t="str">
        <f>'PAYMENT by SAP'!O388</f>
        <v>1800000476</v>
      </c>
      <c r="V398" s="18" t="s">
        <v>4960</v>
      </c>
    </row>
    <row r="399" spans="2:22">
      <c r="B399" s="15">
        <f>'PAYMENT by SAP'!B389</f>
        <v>100031</v>
      </c>
      <c r="C399" s="15" t="str">
        <f>'PAYMENT by SAP'!C389</f>
        <v>PT DELTA ARTHA BAHARI NUSANTARA</v>
      </c>
      <c r="D399" s="15" t="str">
        <v>External</v>
      </c>
      <c r="E399" s="15" t="str">
        <f>'PAYMENT by SAP'!D389</f>
        <v>1400037213</v>
      </c>
      <c r="F399" s="15" t="str">
        <f>'PAYMENT by SAP'!E389</f>
        <v>11125421</v>
      </c>
      <c r="G399" s="15" t="str">
        <f>'PAYMENT by SAP'!F389</f>
        <v>PAID BY CMS BANK SYARIAH INDONESIA KC SURABAYA BAS</v>
      </c>
      <c r="H399" s="47">
        <f t="shared" si="36"/>
        <v>45742</v>
      </c>
      <c r="I399" s="48">
        <f>'PAYMENT by SAP'!G389</f>
        <v>45742</v>
      </c>
      <c r="J399" s="48" t="str">
        <f t="shared" si="37"/>
        <v>Mar</v>
      </c>
      <c r="K399" s="48" t="str">
        <f t="shared" si="38"/>
        <v>2025</v>
      </c>
      <c r="L399" s="48">
        <f>'PAYMENT by SAP'!H389</f>
        <v>45746</v>
      </c>
      <c r="M399" s="49">
        <f t="shared" si="39"/>
        <v>-4</v>
      </c>
      <c r="N399" s="50" t="str">
        <f t="shared" si="40"/>
        <v>Current</v>
      </c>
      <c r="O399" s="50" t="str">
        <f t="shared" si="41"/>
        <v>No Risk</v>
      </c>
      <c r="P399" s="15" t="str">
        <f>'PAYMENT by SAP'!J389</f>
        <v>IDR</v>
      </c>
      <c r="Q399" s="15" t="str">
        <f>'PAYMENT by SAP'!K389</f>
        <v>1800000088</v>
      </c>
      <c r="R399" s="51">
        <f>'PAYMENT by SAP'!L389</f>
        <v>284937</v>
      </c>
      <c r="S399" s="51" t="str">
        <f>'PAYMENT by SAP'!M389</f>
        <v>Tagihan Listrik DAB Des 24</v>
      </c>
      <c r="T399" s="65">
        <f>'PAYMENT by SAP'!N389</f>
        <v>45716</v>
      </c>
      <c r="U399" s="66" t="str">
        <f>'PAYMENT by SAP'!O389</f>
        <v>1800000088</v>
      </c>
      <c r="V399" s="18" t="s">
        <v>4951</v>
      </c>
    </row>
    <row r="400" spans="2:22">
      <c r="B400" s="15">
        <f>'PAYMENT by SAP'!B390</f>
        <v>100031</v>
      </c>
      <c r="C400" s="15" t="str">
        <f>'PAYMENT by SAP'!C390</f>
        <v>PT DELTA ARTHA BAHARI NUSANTARA</v>
      </c>
      <c r="D400" s="15" t="str">
        <v>External</v>
      </c>
      <c r="E400" s="15" t="str">
        <f>'PAYMENT by SAP'!D390</f>
        <v>1400000142</v>
      </c>
      <c r="F400" s="15" t="str">
        <f>'PAYMENT by SAP'!E390</f>
        <v>11125421</v>
      </c>
      <c r="G400" s="15" t="str">
        <f>'PAYMENT by SAP'!F390</f>
        <v>PAID BY CMS BANK SYARIAH INDONESIA KC SURABAYA BAS</v>
      </c>
      <c r="H400" s="47">
        <f t="shared" si="36"/>
        <v>45742</v>
      </c>
      <c r="I400" s="48">
        <f>'PAYMENT by SAP'!G390</f>
        <v>45742</v>
      </c>
      <c r="J400" s="48" t="str">
        <f t="shared" si="37"/>
        <v>Mar</v>
      </c>
      <c r="K400" s="48" t="str">
        <f t="shared" si="38"/>
        <v>2025</v>
      </c>
      <c r="L400" s="48">
        <f>'PAYMENT by SAP'!H390</f>
        <v>45746</v>
      </c>
      <c r="M400" s="49">
        <f t="shared" si="39"/>
        <v>-4</v>
      </c>
      <c r="N400" s="50" t="str">
        <f t="shared" si="40"/>
        <v>Current</v>
      </c>
      <c r="O400" s="50" t="str">
        <f t="shared" si="41"/>
        <v>No Risk</v>
      </c>
      <c r="P400" s="15" t="str">
        <f>'PAYMENT by SAP'!J390</f>
        <v>IDR</v>
      </c>
      <c r="Q400" s="15" t="str">
        <f>'PAYMENT by SAP'!K390</f>
        <v>1800000103</v>
      </c>
      <c r="R400" s="51">
        <f>'PAYMENT by SAP'!L390</f>
        <v>631300</v>
      </c>
      <c r="S400" s="51" t="str">
        <f>'PAYMENT by SAP'!M390</f>
        <v>Penagihan Air Bersih Februari 2025</v>
      </c>
      <c r="T400" s="65">
        <f>'PAYMENT by SAP'!N390</f>
        <v>45716</v>
      </c>
      <c r="U400" s="66" t="str">
        <f>'PAYMENT by SAP'!O390</f>
        <v>1800000103</v>
      </c>
      <c r="V400" s="18" t="s">
        <v>4956</v>
      </c>
    </row>
    <row r="401" spans="2:22">
      <c r="B401" s="15">
        <f>'PAYMENT by SAP'!B391</f>
        <v>100003</v>
      </c>
      <c r="C401" s="15" t="str">
        <f>'PAYMENT by SAP'!C391</f>
        <v>DANA PENSIUN SEMEN GRESIK</v>
      </c>
      <c r="D401" s="15" t="str">
        <v>Group</v>
      </c>
      <c r="E401" s="15" t="str">
        <f>'PAYMENT by SAP'!D391</f>
        <v>1400000144</v>
      </c>
      <c r="F401" s="15" t="str">
        <f>'PAYMENT by SAP'!E391</f>
        <v>11121161</v>
      </c>
      <c r="G401" s="15" t="str">
        <f>'PAYMENT by SAP'!F391</f>
        <v>PAID BY CMS BANK MANDIRI KC GRESIK RN 2100001506</v>
      </c>
      <c r="H401" s="47">
        <f t="shared" si="36"/>
        <v>45743</v>
      </c>
      <c r="I401" s="48">
        <f>'PAYMENT by SAP'!G391</f>
        <v>45743</v>
      </c>
      <c r="J401" s="48" t="str">
        <f t="shared" si="37"/>
        <v>Mar</v>
      </c>
      <c r="K401" s="48" t="str">
        <f t="shared" si="38"/>
        <v>2025</v>
      </c>
      <c r="L401" s="48">
        <f>'PAYMENT by SAP'!H391</f>
        <v>45746</v>
      </c>
      <c r="M401" s="49">
        <f t="shared" si="39"/>
        <v>-3</v>
      </c>
      <c r="N401" s="50" t="str">
        <f t="shared" si="40"/>
        <v>Current</v>
      </c>
      <c r="O401" s="50" t="str">
        <f t="shared" si="41"/>
        <v>No Risk</v>
      </c>
      <c r="P401" s="15" t="str">
        <f>'PAYMENT by SAP'!J391</f>
        <v>IDR</v>
      </c>
      <c r="Q401" s="15" t="str">
        <f>'PAYMENT by SAP'!K391</f>
        <v>1800000110</v>
      </c>
      <c r="R401" s="51">
        <f>'PAYMENT by SAP'!L391</f>
        <v>428000</v>
      </c>
      <c r="S401" s="51" t="str">
        <f>'PAYMENT by SAP'!M391</f>
        <v>Penagihan Air Bersih Februari 2025</v>
      </c>
      <c r="T401" s="65">
        <f>'PAYMENT by SAP'!N391</f>
        <v>45716</v>
      </c>
      <c r="U401" s="66" t="str">
        <f>'PAYMENT by SAP'!O391</f>
        <v>1800000110</v>
      </c>
      <c r="V401" s="18" t="s">
        <v>4956</v>
      </c>
    </row>
    <row r="402" spans="2:22">
      <c r="B402" s="15">
        <f>'PAYMENT by SAP'!B392</f>
        <v>100120</v>
      </c>
      <c r="C402" s="15" t="str">
        <f>'PAYMENT by SAP'!C392</f>
        <v>PT TELEKOMUNIKASI SELULAR</v>
      </c>
      <c r="D402" s="15" t="str">
        <v>External</v>
      </c>
      <c r="E402" s="15" t="str">
        <f>'PAYMENT by SAP'!D392</f>
        <v>1400000145</v>
      </c>
      <c r="F402" s="15" t="str">
        <f>'PAYMENT by SAP'!E392</f>
        <v>11125421</v>
      </c>
      <c r="G402" s="15" t="str">
        <f>'PAYMENT by SAP'!F392</f>
        <v>PAID BY CMS BANK SYARIAH INDONESIA KC SURABAYA BAS</v>
      </c>
      <c r="H402" s="47">
        <f t="shared" si="36"/>
        <v>45743</v>
      </c>
      <c r="I402" s="48">
        <f>'PAYMENT by SAP'!G392</f>
        <v>45743</v>
      </c>
      <c r="J402" s="48" t="str">
        <f t="shared" si="37"/>
        <v>Mar</v>
      </c>
      <c r="K402" s="48" t="str">
        <f t="shared" si="38"/>
        <v>2025</v>
      </c>
      <c r="L402" s="48">
        <f>'PAYMENT by SAP'!H392</f>
        <v>45747</v>
      </c>
      <c r="M402" s="49">
        <f t="shared" si="39"/>
        <v>-4</v>
      </c>
      <c r="N402" s="50" t="str">
        <f t="shared" si="40"/>
        <v>Current</v>
      </c>
      <c r="O402" s="50" t="str">
        <f t="shared" si="41"/>
        <v>No Risk</v>
      </c>
      <c r="P402" s="15" t="str">
        <f>'PAYMENT by SAP'!J392</f>
        <v>IDR</v>
      </c>
      <c r="Q402" s="15" t="str">
        <f>'PAYMENT by SAP'!K392</f>
        <v>1800000125</v>
      </c>
      <c r="R402" s="51">
        <f>'PAYMENT by SAP'!L392</f>
        <v>5919180</v>
      </c>
      <c r="S402" s="51" t="str">
        <f>'PAYMENT by SAP'!M392</f>
        <v>Biaya Tagihan Listrik Telkomsel Feb 2025</v>
      </c>
      <c r="T402" s="65">
        <f>'PAYMENT by SAP'!N392</f>
        <v>45717</v>
      </c>
      <c r="U402" s="66" t="str">
        <f>'PAYMENT by SAP'!O392</f>
        <v>1800000125</v>
      </c>
      <c r="V402" s="18" t="s">
        <v>4951</v>
      </c>
    </row>
    <row r="403" spans="2:22">
      <c r="B403" s="15">
        <f>'PAYMENT by SAP'!B393</f>
        <v>100018</v>
      </c>
      <c r="C403" s="15" t="str">
        <f>'PAYMENT by SAP'!C393</f>
        <v>PT SEMEN BATURAJA</v>
      </c>
      <c r="D403" s="15" t="str">
        <v>Group</v>
      </c>
      <c r="E403" s="15" t="str">
        <f>'PAYMENT by SAP'!D393</f>
        <v>1400000143</v>
      </c>
      <c r="F403" s="15" t="str">
        <f>'PAYMENT by SAP'!E393</f>
        <v>11125421</v>
      </c>
      <c r="G403" s="15" t="str">
        <f>'PAYMENT by SAP'!F393</f>
        <v>PAID BY CMS BANK SYARIAH INDONESIA KC SURABAYA BAS</v>
      </c>
      <c r="H403" s="47">
        <f t="shared" si="36"/>
        <v>45743</v>
      </c>
      <c r="I403" s="48">
        <f>'PAYMENT by SAP'!G393</f>
        <v>45743</v>
      </c>
      <c r="J403" s="48" t="str">
        <f t="shared" si="37"/>
        <v>Mar</v>
      </c>
      <c r="K403" s="48" t="str">
        <f t="shared" si="38"/>
        <v>2025</v>
      </c>
      <c r="L403" s="48">
        <f>'PAYMENT by SAP'!H393</f>
        <v>45746</v>
      </c>
      <c r="M403" s="49">
        <f t="shared" si="39"/>
        <v>-3</v>
      </c>
      <c r="N403" s="50" t="str">
        <f t="shared" si="40"/>
        <v>Current</v>
      </c>
      <c r="O403" s="50" t="str">
        <f t="shared" si="41"/>
        <v>No Risk</v>
      </c>
      <c r="P403" s="15" t="str">
        <f>'PAYMENT by SAP'!J393</f>
        <v>IDR</v>
      </c>
      <c r="Q403" s="15" t="str">
        <f>'PAYMENT by SAP'!K393</f>
        <v>1800000073</v>
      </c>
      <c r="R403" s="51">
        <f>'PAYMENT by SAP'!L393</f>
        <v>11139057</v>
      </c>
      <c r="S403" s="51" t="str">
        <f>'PAYMENT by SAP'!M393</f>
        <v>Pot. Gaji Kary. Penugasan SI - SMBR 01.2025</v>
      </c>
      <c r="T403" s="65">
        <f>'PAYMENT by SAP'!N393</f>
        <v>45716</v>
      </c>
      <c r="U403" s="66" t="str">
        <f>'PAYMENT by SAP'!O393</f>
        <v>1800000073</v>
      </c>
      <c r="V403" s="18" t="s">
        <v>4953</v>
      </c>
    </row>
    <row r="404" spans="2:22">
      <c r="B404" s="15">
        <f>'PAYMENT by SAP'!B394</f>
        <v>100000</v>
      </c>
      <c r="C404" s="15" t="str">
        <f>'PAYMENT by SAP'!C394</f>
        <v>PT KONSULTA SEMEN GRESIK</v>
      </c>
      <c r="D404" s="15" t="str">
        <v>Group</v>
      </c>
      <c r="E404" s="15" t="str">
        <f>'PAYMENT by SAP'!D394</f>
        <v>1400000146</v>
      </c>
      <c r="F404" s="15" t="str">
        <f>'PAYMENT by SAP'!E394</f>
        <v>11125421</v>
      </c>
      <c r="G404" s="15" t="str">
        <f>'PAYMENT by SAP'!F394</f>
        <v>PAID BY CMS BANK SYARIAH INDONESIA KC SURABAYA BAS</v>
      </c>
      <c r="H404" s="47">
        <f t="shared" si="36"/>
        <v>45744</v>
      </c>
      <c r="I404" s="48">
        <f>'PAYMENT by SAP'!G394</f>
        <v>45744</v>
      </c>
      <c r="J404" s="48" t="str">
        <f t="shared" si="37"/>
        <v>Mar</v>
      </c>
      <c r="K404" s="48" t="str">
        <f t="shared" si="38"/>
        <v>2025</v>
      </c>
      <c r="L404" s="48">
        <f>'PAYMENT by SAP'!H394</f>
        <v>45746</v>
      </c>
      <c r="M404" s="49">
        <f t="shared" si="39"/>
        <v>-2</v>
      </c>
      <c r="N404" s="50" t="str">
        <f t="shared" si="40"/>
        <v>Current</v>
      </c>
      <c r="O404" s="50" t="str">
        <f t="shared" si="41"/>
        <v>No Risk</v>
      </c>
      <c r="P404" s="15" t="str">
        <f>'PAYMENT by SAP'!J394</f>
        <v>IDR</v>
      </c>
      <c r="Q404" s="15" t="str">
        <f>'PAYMENT by SAP'!K394</f>
        <v>1800000109</v>
      </c>
      <c r="R404" s="51">
        <f>'PAYMENT by SAP'!L394</f>
        <v>299600</v>
      </c>
      <c r="S404" s="51" t="str">
        <f>'PAYMENT by SAP'!M394</f>
        <v>Penagihan Air Bersih Februari 2025</v>
      </c>
      <c r="T404" s="65">
        <f>'PAYMENT by SAP'!N394</f>
        <v>45716</v>
      </c>
      <c r="U404" s="66" t="str">
        <f>'PAYMENT by SAP'!O394</f>
        <v>1800000109</v>
      </c>
      <c r="V404" s="18" t="s">
        <v>4956</v>
      </c>
    </row>
    <row r="405" spans="2:22">
      <c r="B405" s="15">
        <f>'PAYMENT by SAP'!B395</f>
        <v>101082</v>
      </c>
      <c r="C405" s="15" t="str">
        <f>'PAYMENT by SAP'!C395</f>
        <v>PT METATU NUSANTARA JAYA</v>
      </c>
      <c r="D405" s="15" t="str">
        <v>External</v>
      </c>
      <c r="E405" s="15" t="str">
        <f>'PAYMENT by SAP'!D395</f>
        <v>1400038889</v>
      </c>
      <c r="F405" s="15" t="str">
        <f>'PAYMENT by SAP'!E395</f>
        <v>11123101</v>
      </c>
      <c r="G405" s="15" t="str">
        <f>'PAYMENT by SAP'!F395</f>
        <v>PAID BY CMS BANK BCA RN 7100000454</v>
      </c>
      <c r="H405" s="47">
        <f t="shared" si="36"/>
        <v>45744</v>
      </c>
      <c r="I405" s="48">
        <f>'PAYMENT by SAP'!G395</f>
        <v>45744</v>
      </c>
      <c r="J405" s="48" t="str">
        <f t="shared" si="37"/>
        <v>Mar</v>
      </c>
      <c r="K405" s="48" t="str">
        <f t="shared" si="38"/>
        <v>2025</v>
      </c>
      <c r="L405" s="48">
        <f>'PAYMENT by SAP'!H395</f>
        <v>45656</v>
      </c>
      <c r="M405" s="49">
        <f t="shared" si="39"/>
        <v>88</v>
      </c>
      <c r="N405" s="50" t="str">
        <f t="shared" si="40"/>
        <v>60-90</v>
      </c>
      <c r="O405" s="50" t="str">
        <f t="shared" si="41"/>
        <v>Warning</v>
      </c>
      <c r="P405" s="15" t="str">
        <f>'PAYMENT by SAP'!J395</f>
        <v>IDR</v>
      </c>
      <c r="Q405" s="15" t="str">
        <f>'PAYMENT by SAP'!K395</f>
        <v>1800000764</v>
      </c>
      <c r="R405" s="51">
        <f>'PAYMENT by SAP'!L395</f>
        <v>2556050</v>
      </c>
      <c r="S405" s="51" t="str">
        <f>'PAYMENT by SAP'!M395</f>
        <v>Biaya Pemusnahan Limbah Used Rags ex PT MNJ</v>
      </c>
      <c r="T405" s="65">
        <f>'PAYMENT by SAP'!N395</f>
        <v>45626</v>
      </c>
      <c r="U405" s="66" t="str">
        <f>'PAYMENT by SAP'!O395</f>
        <v>1800000764</v>
      </c>
      <c r="V405" t="s">
        <v>4950</v>
      </c>
    </row>
    <row r="406" spans="2:22">
      <c r="B406" s="15">
        <f>'PAYMENT by SAP'!B396</f>
        <v>101082</v>
      </c>
      <c r="C406" s="15" t="str">
        <f>'PAYMENT by SAP'!C396</f>
        <v>PT METATU NUSANTARA JAYA</v>
      </c>
      <c r="D406" s="15" t="str">
        <v>External</v>
      </c>
      <c r="E406" s="15" t="str">
        <f>'PAYMENT by SAP'!D396</f>
        <v>1400038890</v>
      </c>
      <c r="F406" s="15" t="str">
        <f>'PAYMENT by SAP'!E396</f>
        <v>11123101</v>
      </c>
      <c r="G406" s="15" t="str">
        <f>'PAYMENT by SAP'!F396</f>
        <v>PAID BY CMS BANK BCA RN 7100000454</v>
      </c>
      <c r="H406" s="47">
        <f t="shared" si="36"/>
        <v>45744</v>
      </c>
      <c r="I406" s="48">
        <f>'PAYMENT by SAP'!G396</f>
        <v>45744</v>
      </c>
      <c r="J406" s="48" t="str">
        <f t="shared" si="37"/>
        <v>Mar</v>
      </c>
      <c r="K406" s="48" t="str">
        <f t="shared" si="38"/>
        <v>2025</v>
      </c>
      <c r="L406" s="48">
        <f>'PAYMENT by SAP'!H396</f>
        <v>45656</v>
      </c>
      <c r="M406" s="49">
        <f t="shared" si="39"/>
        <v>88</v>
      </c>
      <c r="N406" s="50" t="str">
        <f t="shared" si="40"/>
        <v>60-90</v>
      </c>
      <c r="O406" s="50" t="str">
        <f t="shared" si="41"/>
        <v>Warning</v>
      </c>
      <c r="P406" s="15" t="str">
        <f>'PAYMENT by SAP'!J396</f>
        <v>IDR</v>
      </c>
      <c r="Q406" s="15" t="str">
        <f>'PAYMENT by SAP'!K396</f>
        <v>1800000765</v>
      </c>
      <c r="R406" s="51">
        <f>'PAYMENT by SAP'!L396</f>
        <v>2895912</v>
      </c>
      <c r="S406" s="51" t="str">
        <f>'PAYMENT by SAP'!M396</f>
        <v>Biaya Pemusnahan Limbah Residu Prod ex PT MNJ</v>
      </c>
      <c r="T406" s="65">
        <f>'PAYMENT by SAP'!N396</f>
        <v>45626</v>
      </c>
      <c r="U406" s="66" t="str">
        <f>'PAYMENT by SAP'!O396</f>
        <v>1800000765</v>
      </c>
      <c r="V406" t="s">
        <v>4950</v>
      </c>
    </row>
    <row r="407" spans="2:22">
      <c r="B407" s="15">
        <f>'PAYMENT by SAP'!B397</f>
        <v>101082</v>
      </c>
      <c r="C407" s="15" t="str">
        <f>'PAYMENT by SAP'!C397</f>
        <v>PT METATU NUSANTARA JAYA</v>
      </c>
      <c r="D407" s="15" t="str">
        <v>External</v>
      </c>
      <c r="E407" s="15" t="str">
        <f>'PAYMENT by SAP'!D397</f>
        <v>1400038892</v>
      </c>
      <c r="F407" s="15" t="str">
        <f>'PAYMENT by SAP'!E397</f>
        <v>11123101</v>
      </c>
      <c r="G407" s="15" t="str">
        <f>'PAYMENT by SAP'!F397</f>
        <v>PAID BY CMS BANK BCA RN 7100000454</v>
      </c>
      <c r="H407" s="47">
        <f t="shared" si="36"/>
        <v>45744</v>
      </c>
      <c r="I407" s="48">
        <f>'PAYMENT by SAP'!G397</f>
        <v>45744</v>
      </c>
      <c r="J407" s="48" t="str">
        <f t="shared" si="37"/>
        <v>Mar</v>
      </c>
      <c r="K407" s="48" t="str">
        <f t="shared" si="38"/>
        <v>2025</v>
      </c>
      <c r="L407" s="48">
        <f>'PAYMENT by SAP'!H397</f>
        <v>45656</v>
      </c>
      <c r="M407" s="49">
        <f t="shared" si="39"/>
        <v>88</v>
      </c>
      <c r="N407" s="50" t="str">
        <f t="shared" si="40"/>
        <v>60-90</v>
      </c>
      <c r="O407" s="50" t="str">
        <f t="shared" si="41"/>
        <v>Warning</v>
      </c>
      <c r="P407" s="15" t="str">
        <f>'PAYMENT by SAP'!J397</f>
        <v>IDR</v>
      </c>
      <c r="Q407" s="15" t="str">
        <f>'PAYMENT by SAP'!K397</f>
        <v>1800000767</v>
      </c>
      <c r="R407" s="51">
        <f>'PAYMENT by SAP'!L397</f>
        <v>4635334</v>
      </c>
      <c r="S407" s="51" t="str">
        <f>'PAYMENT by SAP'!M397</f>
        <v>Biaya Pemusnahan Limbah SBE ex PT MNJ</v>
      </c>
      <c r="T407" s="65">
        <f>'PAYMENT by SAP'!N397</f>
        <v>45626</v>
      </c>
      <c r="U407" s="66" t="str">
        <f>'PAYMENT by SAP'!O397</f>
        <v>1800000767</v>
      </c>
      <c r="V407" t="s">
        <v>4950</v>
      </c>
    </row>
    <row r="408" spans="2:22">
      <c r="B408" s="15">
        <f>'PAYMENT by SAP'!B398</f>
        <v>101082</v>
      </c>
      <c r="C408" s="15" t="str">
        <f>'PAYMENT by SAP'!C398</f>
        <v>PT METATU NUSANTARA JAYA</v>
      </c>
      <c r="D408" s="15" t="str">
        <v>External</v>
      </c>
      <c r="E408" s="15" t="str">
        <f>'PAYMENT by SAP'!D398</f>
        <v>1400038891</v>
      </c>
      <c r="F408" s="15" t="str">
        <f>'PAYMENT by SAP'!E398</f>
        <v>11123101</v>
      </c>
      <c r="G408" s="15" t="str">
        <f>'PAYMENT by SAP'!F398</f>
        <v>PAID BY CMS BANK BCA RN 7100000454</v>
      </c>
      <c r="H408" s="47">
        <f t="shared" si="36"/>
        <v>45744</v>
      </c>
      <c r="I408" s="48">
        <f>'PAYMENT by SAP'!G398</f>
        <v>45744</v>
      </c>
      <c r="J408" s="48" t="str">
        <f t="shared" si="37"/>
        <v>Mar</v>
      </c>
      <c r="K408" s="48" t="str">
        <f t="shared" si="38"/>
        <v>2025</v>
      </c>
      <c r="L408" s="48">
        <f>'PAYMENT by SAP'!H398</f>
        <v>45656</v>
      </c>
      <c r="M408" s="49">
        <f t="shared" si="39"/>
        <v>88</v>
      </c>
      <c r="N408" s="50" t="str">
        <f t="shared" si="40"/>
        <v>60-90</v>
      </c>
      <c r="O408" s="50" t="str">
        <f t="shared" si="41"/>
        <v>Warning</v>
      </c>
      <c r="P408" s="15" t="str">
        <f>'PAYMENT by SAP'!J398</f>
        <v>IDR</v>
      </c>
      <c r="Q408" s="15" t="str">
        <f>'PAYMENT by SAP'!K398</f>
        <v>1800000766</v>
      </c>
      <c r="R408" s="51">
        <f>'PAYMENT by SAP'!L398</f>
        <v>5225460</v>
      </c>
      <c r="S408" s="51" t="str">
        <f>'PAYMENT by SAP'!M398</f>
        <v>Biaya Pemusnahan Limbah Resin Anorgnk ex PT MNJ</v>
      </c>
      <c r="T408" s="65">
        <f>'PAYMENT by SAP'!N398</f>
        <v>45626</v>
      </c>
      <c r="U408" s="66" t="str">
        <f>'PAYMENT by SAP'!O398</f>
        <v>1800000766</v>
      </c>
      <c r="V408" t="s">
        <v>4950</v>
      </c>
    </row>
    <row r="409" spans="2:22">
      <c r="B409" s="15">
        <f>'PAYMENT by SAP'!B399</f>
        <v>101082</v>
      </c>
      <c r="C409" s="15" t="str">
        <f>'PAYMENT by SAP'!C399</f>
        <v>PT METATU NUSANTARA JAYA</v>
      </c>
      <c r="D409" s="15" t="str">
        <v>External</v>
      </c>
      <c r="E409" s="15" t="str">
        <f>'PAYMENT by SAP'!D399</f>
        <v>1400038885</v>
      </c>
      <c r="F409" s="15" t="str">
        <f>'PAYMENT by SAP'!E399</f>
        <v>11123101</v>
      </c>
      <c r="G409" s="15" t="str">
        <f>'PAYMENT by SAP'!F399</f>
        <v>PAID BY CMS BANK BCA RN 7100000454</v>
      </c>
      <c r="H409" s="47">
        <f t="shared" si="36"/>
        <v>45744</v>
      </c>
      <c r="I409" s="48">
        <f>'PAYMENT by SAP'!G399</f>
        <v>45744</v>
      </c>
      <c r="J409" s="48" t="str">
        <f t="shared" si="37"/>
        <v>Mar</v>
      </c>
      <c r="K409" s="48" t="str">
        <f t="shared" si="38"/>
        <v>2025</v>
      </c>
      <c r="L409" s="48">
        <f>'PAYMENT by SAP'!H399</f>
        <v>45626</v>
      </c>
      <c r="M409" s="49">
        <f t="shared" si="39"/>
        <v>118</v>
      </c>
      <c r="N409" s="50" t="str">
        <f t="shared" si="40"/>
        <v>90-120</v>
      </c>
      <c r="O409" s="50" t="str">
        <f t="shared" si="41"/>
        <v>Warning +</v>
      </c>
      <c r="P409" s="15" t="str">
        <f>'PAYMENT by SAP'!J399</f>
        <v>IDR</v>
      </c>
      <c r="Q409" s="15" t="str">
        <f>'PAYMENT by SAP'!K399</f>
        <v>1800000676</v>
      </c>
      <c r="R409" s="51">
        <f>'PAYMENT by SAP'!L399</f>
        <v>5227640</v>
      </c>
      <c r="S409" s="51" t="str">
        <f>'PAYMENT by SAP'!M399</f>
        <v>Biaya Pemusnahan Limbah Resin (Anorgk) ex PT MNJ</v>
      </c>
      <c r="T409" s="65">
        <f>'PAYMENT by SAP'!N399</f>
        <v>45596</v>
      </c>
      <c r="U409" s="66" t="str">
        <f>'PAYMENT by SAP'!O399</f>
        <v>1800000676</v>
      </c>
      <c r="V409" t="s">
        <v>4950</v>
      </c>
    </row>
    <row r="410" spans="2:22">
      <c r="B410" s="15">
        <f>'PAYMENT by SAP'!B400</f>
        <v>101082</v>
      </c>
      <c r="C410" s="15" t="str">
        <f>'PAYMENT by SAP'!C400</f>
        <v>PT METATU NUSANTARA JAYA</v>
      </c>
      <c r="D410" s="15" t="str">
        <v>External</v>
      </c>
      <c r="E410" s="15" t="str">
        <f>'PAYMENT by SAP'!D400</f>
        <v>1400038884</v>
      </c>
      <c r="F410" s="15" t="str">
        <f>'PAYMENT by SAP'!E400</f>
        <v>11123101</v>
      </c>
      <c r="G410" s="15" t="str">
        <f>'PAYMENT by SAP'!F400</f>
        <v>PAID BY CMS BANK BCA RN 7100000454</v>
      </c>
      <c r="H410" s="47">
        <f t="shared" si="36"/>
        <v>45744</v>
      </c>
      <c r="I410" s="48">
        <f>'PAYMENT by SAP'!G400</f>
        <v>45744</v>
      </c>
      <c r="J410" s="48" t="str">
        <f t="shared" si="37"/>
        <v>Mar</v>
      </c>
      <c r="K410" s="48" t="str">
        <f t="shared" si="38"/>
        <v>2025</v>
      </c>
      <c r="L410" s="48">
        <f>'PAYMENT by SAP'!H400</f>
        <v>45626</v>
      </c>
      <c r="M410" s="49">
        <f t="shared" si="39"/>
        <v>118</v>
      </c>
      <c r="N410" s="50" t="str">
        <f t="shared" si="40"/>
        <v>90-120</v>
      </c>
      <c r="O410" s="50" t="str">
        <f t="shared" si="41"/>
        <v>Warning +</v>
      </c>
      <c r="P410" s="15" t="str">
        <f>'PAYMENT by SAP'!J400</f>
        <v>IDR</v>
      </c>
      <c r="Q410" s="15" t="str">
        <f>'PAYMENT by SAP'!K400</f>
        <v>1800000675</v>
      </c>
      <c r="R410" s="51">
        <f>'PAYMENT by SAP'!L400</f>
        <v>6491604</v>
      </c>
      <c r="S410" s="51" t="str">
        <f>'PAYMENT by SAP'!M400</f>
        <v>Biaya Pemusnahan Limbah Residu Produksi ex PT MNJ</v>
      </c>
      <c r="T410" s="65">
        <f>'PAYMENT by SAP'!N400</f>
        <v>45596</v>
      </c>
      <c r="U410" s="66" t="str">
        <f>'PAYMENT by SAP'!O400</f>
        <v>1800000675</v>
      </c>
      <c r="V410" t="s">
        <v>4950</v>
      </c>
    </row>
    <row r="411" spans="2:22">
      <c r="B411" s="15">
        <f>'PAYMENT by SAP'!B401</f>
        <v>101082</v>
      </c>
      <c r="C411" s="15" t="str">
        <f>'PAYMENT by SAP'!C401</f>
        <v>PT METATU NUSANTARA JAYA</v>
      </c>
      <c r="D411" s="15" t="str">
        <v>External</v>
      </c>
      <c r="E411" s="15" t="str">
        <f>'PAYMENT by SAP'!D401</f>
        <v>1400038886</v>
      </c>
      <c r="F411" s="15" t="str">
        <f>'PAYMENT by SAP'!E401</f>
        <v>11123101</v>
      </c>
      <c r="G411" s="15" t="str">
        <f>'PAYMENT by SAP'!F401</f>
        <v>PAID BY CMS BANK BCA RN 7100000454</v>
      </c>
      <c r="H411" s="47">
        <f t="shared" si="36"/>
        <v>45744</v>
      </c>
      <c r="I411" s="48">
        <f>'PAYMENT by SAP'!G401</f>
        <v>45744</v>
      </c>
      <c r="J411" s="48" t="str">
        <f t="shared" si="37"/>
        <v>Mar</v>
      </c>
      <c r="K411" s="48" t="str">
        <f t="shared" si="38"/>
        <v>2025</v>
      </c>
      <c r="L411" s="48">
        <f>'PAYMENT by SAP'!H401</f>
        <v>45626</v>
      </c>
      <c r="M411" s="49">
        <f t="shared" si="39"/>
        <v>118</v>
      </c>
      <c r="N411" s="50" t="str">
        <f t="shared" si="40"/>
        <v>90-120</v>
      </c>
      <c r="O411" s="50" t="str">
        <f t="shared" si="41"/>
        <v>Warning +</v>
      </c>
      <c r="P411" s="15" t="str">
        <f>'PAYMENT by SAP'!J401</f>
        <v>IDR</v>
      </c>
      <c r="Q411" s="15" t="str">
        <f>'PAYMENT by SAP'!K401</f>
        <v>1800000677</v>
      </c>
      <c r="R411" s="51">
        <f>'PAYMENT by SAP'!L401</f>
        <v>7903808</v>
      </c>
      <c r="S411" s="51" t="str">
        <f>'PAYMENT by SAP'!M401</f>
        <v>Biaya Pemusnahan Limbah SBE ex PT MNJ</v>
      </c>
      <c r="T411" s="65">
        <f>'PAYMENT by SAP'!N401</f>
        <v>45596</v>
      </c>
      <c r="U411" s="66" t="str">
        <f>'PAYMENT by SAP'!O401</f>
        <v>1800000677</v>
      </c>
      <c r="V411" t="s">
        <v>4950</v>
      </c>
    </row>
    <row r="412" spans="2:22">
      <c r="B412" s="15">
        <f>'PAYMENT by SAP'!B402</f>
        <v>101082</v>
      </c>
      <c r="C412" s="15" t="str">
        <f>'PAYMENT by SAP'!C402</f>
        <v>PT METATU NUSANTARA JAYA</v>
      </c>
      <c r="D412" s="15" t="str">
        <v>External</v>
      </c>
      <c r="E412" s="15" t="str">
        <f>'PAYMENT by SAP'!D402</f>
        <v>1400038883</v>
      </c>
      <c r="F412" s="15" t="str">
        <f>'PAYMENT by SAP'!E402</f>
        <v>11123101</v>
      </c>
      <c r="G412" s="15" t="str">
        <f>'PAYMENT by SAP'!F402</f>
        <v>PAID BY CMS BANK BCA RN 7100000454</v>
      </c>
      <c r="H412" s="47">
        <f t="shared" si="36"/>
        <v>45744</v>
      </c>
      <c r="I412" s="48">
        <f>'PAYMENT by SAP'!G402</f>
        <v>45744</v>
      </c>
      <c r="J412" s="48" t="str">
        <f t="shared" si="37"/>
        <v>Mar</v>
      </c>
      <c r="K412" s="48" t="str">
        <f t="shared" si="38"/>
        <v>2025</v>
      </c>
      <c r="L412" s="48">
        <f>'PAYMENT by SAP'!H402</f>
        <v>45626</v>
      </c>
      <c r="M412" s="49">
        <f t="shared" si="39"/>
        <v>118</v>
      </c>
      <c r="N412" s="50" t="str">
        <f t="shared" si="40"/>
        <v>90-120</v>
      </c>
      <c r="O412" s="50" t="str">
        <f t="shared" si="41"/>
        <v>Warning +</v>
      </c>
      <c r="P412" s="15" t="str">
        <f>'PAYMENT by SAP'!J402</f>
        <v>IDR</v>
      </c>
      <c r="Q412" s="15" t="str">
        <f>'PAYMENT by SAP'!K402</f>
        <v>1800000673</v>
      </c>
      <c r="R412" s="51">
        <f>'PAYMENT by SAP'!L402</f>
        <v>10794924</v>
      </c>
      <c r="S412" s="51" t="str">
        <f>'PAYMENT by SAP'!M402</f>
        <v>Biaya Pemusnahan Limbah Glyserin Pitch ex PT MNJ</v>
      </c>
      <c r="T412" s="65">
        <f>'PAYMENT by SAP'!N402</f>
        <v>45596</v>
      </c>
      <c r="U412" s="66" t="str">
        <f>'PAYMENT by SAP'!O402</f>
        <v>1800000673</v>
      </c>
      <c r="V412" t="s">
        <v>4950</v>
      </c>
    </row>
    <row r="413" spans="2:22">
      <c r="B413" s="15">
        <f>'PAYMENT by SAP'!B403</f>
        <v>101082</v>
      </c>
      <c r="C413" s="15" t="str">
        <f>'PAYMENT by SAP'!C403</f>
        <v>PT METATU NUSANTARA JAYA</v>
      </c>
      <c r="D413" s="15" t="str">
        <v>External</v>
      </c>
      <c r="E413" s="15" t="str">
        <f>'PAYMENT by SAP'!D403</f>
        <v>1400038888</v>
      </c>
      <c r="F413" s="15" t="str">
        <f>'PAYMENT by SAP'!E403</f>
        <v>11123101</v>
      </c>
      <c r="G413" s="15" t="str">
        <f>'PAYMENT by SAP'!F403</f>
        <v>PAID BY CMS BANK BCA RN 7100000454</v>
      </c>
      <c r="H413" s="47">
        <f t="shared" si="36"/>
        <v>45744</v>
      </c>
      <c r="I413" s="48">
        <f>'PAYMENT by SAP'!G403</f>
        <v>45744</v>
      </c>
      <c r="J413" s="48" t="str">
        <f t="shared" si="37"/>
        <v>Mar</v>
      </c>
      <c r="K413" s="48" t="str">
        <f t="shared" si="38"/>
        <v>2025</v>
      </c>
      <c r="L413" s="48">
        <f>'PAYMENT by SAP'!H403</f>
        <v>45656</v>
      </c>
      <c r="M413" s="49">
        <f t="shared" si="39"/>
        <v>88</v>
      </c>
      <c r="N413" s="50" t="str">
        <f t="shared" si="40"/>
        <v>60-90</v>
      </c>
      <c r="O413" s="50" t="str">
        <f t="shared" si="41"/>
        <v>Warning</v>
      </c>
      <c r="P413" s="15" t="str">
        <f>'PAYMENT by SAP'!J403</f>
        <v>IDR</v>
      </c>
      <c r="Q413" s="15" t="str">
        <f>'PAYMENT by SAP'!K403</f>
        <v>1800000763</v>
      </c>
      <c r="R413" s="51">
        <f>'PAYMENT by SAP'!L403</f>
        <v>22468824</v>
      </c>
      <c r="S413" s="51" t="str">
        <f>'PAYMENT by SAP'!M403</f>
        <v>Biaya Pemusnahan Limbah Glyserin Pitch ex PT MNJ</v>
      </c>
      <c r="T413" s="65">
        <f>'PAYMENT by SAP'!N403</f>
        <v>45626</v>
      </c>
      <c r="U413" s="66" t="str">
        <f>'PAYMENT by SAP'!O403</f>
        <v>1800000763</v>
      </c>
      <c r="V413" t="s">
        <v>4950</v>
      </c>
    </row>
    <row r="414" spans="2:22">
      <c r="B414" s="15">
        <f>'PAYMENT by SAP'!B404</f>
        <v>101082</v>
      </c>
      <c r="C414" s="15" t="str">
        <f>'PAYMENT by SAP'!C404</f>
        <v>PT METATU NUSANTARA JAYA</v>
      </c>
      <c r="D414" s="15" t="str">
        <v>External</v>
      </c>
      <c r="E414" s="15" t="str">
        <f>'PAYMENT by SAP'!D404</f>
        <v>1400038887</v>
      </c>
      <c r="F414" s="15" t="str">
        <f>'PAYMENT by SAP'!E404</f>
        <v>11123101</v>
      </c>
      <c r="G414" s="15" t="str">
        <f>'PAYMENT by SAP'!F404</f>
        <v>PAID BY CMS BANK BCA RN 7100000454</v>
      </c>
      <c r="H414" s="47">
        <f t="shared" si="36"/>
        <v>45744</v>
      </c>
      <c r="I414" s="48">
        <f>'PAYMENT by SAP'!G404</f>
        <v>45744</v>
      </c>
      <c r="J414" s="48" t="str">
        <f t="shared" si="37"/>
        <v>Mar</v>
      </c>
      <c r="K414" s="48" t="str">
        <f t="shared" si="38"/>
        <v>2025</v>
      </c>
      <c r="L414" s="48">
        <f>'PAYMENT by SAP'!H404</f>
        <v>45626</v>
      </c>
      <c r="M414" s="49">
        <f t="shared" si="39"/>
        <v>118</v>
      </c>
      <c r="N414" s="50" t="str">
        <f t="shared" si="40"/>
        <v>90-120</v>
      </c>
      <c r="O414" s="50" t="str">
        <f t="shared" si="41"/>
        <v>Warning +</v>
      </c>
      <c r="P414" s="15" t="str">
        <f>'PAYMENT by SAP'!J404</f>
        <v>IDR</v>
      </c>
      <c r="Q414" s="15" t="str">
        <f>'PAYMENT by SAP'!K404</f>
        <v>1800000678</v>
      </c>
      <c r="R414" s="51">
        <f>'PAYMENT by SAP'!L404</f>
        <v>119384430</v>
      </c>
      <c r="S414" s="51" t="str">
        <f>'PAYMENT by SAP'!M404</f>
        <v>Biaya Pemusnahan Limbah Sludge Non B3 ex PT MNJ</v>
      </c>
      <c r="T414" s="65">
        <f>'PAYMENT by SAP'!N404</f>
        <v>45596</v>
      </c>
      <c r="U414" s="66" t="str">
        <f>'PAYMENT by SAP'!O404</f>
        <v>1800000678</v>
      </c>
      <c r="V414" t="s">
        <v>4950</v>
      </c>
    </row>
    <row r="415" spans="2:22">
      <c r="B415" s="15">
        <f>'PAYMENT by SAP'!B405</f>
        <v>101082</v>
      </c>
      <c r="C415" s="15" t="str">
        <f>'PAYMENT by SAP'!C405</f>
        <v>PT METATU NUSANTARA JAYA</v>
      </c>
      <c r="D415" s="15" t="str">
        <v>External</v>
      </c>
      <c r="E415" s="15" t="str">
        <f>'PAYMENT by SAP'!D405</f>
        <v>1400038882</v>
      </c>
      <c r="F415" s="15" t="str">
        <f>'PAYMENT by SAP'!E405</f>
        <v>11123101</v>
      </c>
      <c r="G415" s="15" t="str">
        <f>'PAYMENT by SAP'!F405</f>
        <v>PAID BY CMS BANK BCA RN 7100000454</v>
      </c>
      <c r="H415" s="47">
        <f t="shared" si="36"/>
        <v>45744</v>
      </c>
      <c r="I415" s="48">
        <f>'PAYMENT by SAP'!G405</f>
        <v>45744</v>
      </c>
      <c r="J415" s="48" t="str">
        <f t="shared" si="37"/>
        <v>Mar</v>
      </c>
      <c r="K415" s="48" t="str">
        <f t="shared" si="38"/>
        <v>2025</v>
      </c>
      <c r="L415" s="48">
        <f>'PAYMENT by SAP'!H405</f>
        <v>45565</v>
      </c>
      <c r="M415" s="49">
        <f t="shared" si="39"/>
        <v>179</v>
      </c>
      <c r="N415" s="50" t="str">
        <f t="shared" si="40"/>
        <v>120-365</v>
      </c>
      <c r="O415" s="50" t="str">
        <f t="shared" si="41"/>
        <v>High Risk</v>
      </c>
      <c r="P415" s="15" t="str">
        <f>'PAYMENT by SAP'!J405</f>
        <v>IDR</v>
      </c>
      <c r="Q415" s="15" t="str">
        <f>'PAYMENT by SAP'!K405</f>
        <v>1800000539</v>
      </c>
      <c r="R415" s="51">
        <f>'PAYMENT by SAP'!L405</f>
        <v>187299387</v>
      </c>
      <c r="S415" s="51" t="str">
        <f>'PAYMENT by SAP'!M405</f>
        <v>Biaya Pemusnahan Limbah FABA ex PT MNJ</v>
      </c>
      <c r="T415" s="65">
        <f>'PAYMENT by SAP'!N405</f>
        <v>45535</v>
      </c>
      <c r="U415" s="66" t="str">
        <f>'PAYMENT by SAP'!O405</f>
        <v>1800000539</v>
      </c>
      <c r="V415" t="s">
        <v>4950</v>
      </c>
    </row>
    <row r="416" spans="2:22">
      <c r="B416" s="15">
        <f>'PAYMENT by SAP'!B406</f>
        <v>101901</v>
      </c>
      <c r="C416" s="15" t="str">
        <f>'PAYMENT by SAP'!C406</f>
        <v>PT EMDEKI UTAMA TBK</v>
      </c>
      <c r="D416" s="15" t="str">
        <v>External</v>
      </c>
      <c r="E416" s="15" t="str">
        <f>'PAYMENT by SAP'!D406</f>
        <v>1400000152</v>
      </c>
      <c r="F416" s="15" t="str">
        <f>'PAYMENT by SAP'!E406</f>
        <v>11121161</v>
      </c>
      <c r="G416" s="15" t="str">
        <f>'PAYMENT by SAP'!F406</f>
        <v>Tagihan Uji Lab Kubus Mortar Maret 2025</v>
      </c>
      <c r="H416" s="47">
        <f t="shared" si="36"/>
        <v>45747</v>
      </c>
      <c r="I416" s="48">
        <f>'PAYMENT by SAP'!G406</f>
        <v>45747</v>
      </c>
      <c r="J416" s="48" t="str">
        <f t="shared" si="37"/>
        <v>Mar</v>
      </c>
      <c r="K416" s="48" t="str">
        <f t="shared" si="38"/>
        <v>2025</v>
      </c>
      <c r="L416" s="48">
        <f>'PAYMENT by SAP'!H406</f>
        <v>45747</v>
      </c>
      <c r="M416" s="49">
        <f t="shared" si="39"/>
        <v>0</v>
      </c>
      <c r="N416" s="50" t="str">
        <f t="shared" si="40"/>
        <v>0-30</v>
      </c>
      <c r="O416" s="50" t="str">
        <f t="shared" si="41"/>
        <v>No Risk</v>
      </c>
      <c r="P416" s="15" t="str">
        <f>'PAYMENT by SAP'!J406</f>
        <v>IDR</v>
      </c>
      <c r="Q416" s="15" t="str">
        <f>'PAYMENT by SAP'!K406</f>
        <v>1800000149</v>
      </c>
      <c r="R416" s="51">
        <f>'PAYMENT by SAP'!L406</f>
        <v>152600</v>
      </c>
      <c r="S416" s="51" t="str">
        <f>'PAYMENT by SAP'!M406</f>
        <v>Tagihan Uji Lab Kubus Mortar Maret 2025</v>
      </c>
      <c r="T416" s="65">
        <f>'PAYMENT by SAP'!N406</f>
        <v>45747</v>
      </c>
      <c r="U416" s="66" t="str">
        <f>'PAYMENT by SAP'!O406</f>
        <v>1800000149</v>
      </c>
      <c r="V416" t="s">
        <v>4961</v>
      </c>
    </row>
    <row r="417" spans="2:22">
      <c r="B417" s="15">
        <f>'PAYMENT by SAP'!B407</f>
        <v>101909</v>
      </c>
      <c r="C417" s="15" t="str">
        <f>'PAYMENT by SAP'!C407</f>
        <v>PT OMETRACO ARYA SAMANTA</v>
      </c>
      <c r="D417" s="15" t="str">
        <v>External</v>
      </c>
      <c r="E417" s="15" t="str">
        <f>'PAYMENT by SAP'!D407</f>
        <v>1400000153</v>
      </c>
      <c r="F417" s="15" t="str">
        <f>'PAYMENT by SAP'!E407</f>
        <v>11121161</v>
      </c>
      <c r="G417" s="15" t="str">
        <f>'PAYMENT by SAP'!F407</f>
        <v>Tagihan Uji Lab Beton Maret 2025</v>
      </c>
      <c r="H417" s="47">
        <f t="shared" si="36"/>
        <v>45747</v>
      </c>
      <c r="I417" s="48">
        <f>'PAYMENT by SAP'!G407</f>
        <v>45747</v>
      </c>
      <c r="J417" s="48" t="str">
        <f t="shared" si="37"/>
        <v>Mar</v>
      </c>
      <c r="K417" s="48" t="str">
        <f t="shared" si="38"/>
        <v>2025</v>
      </c>
      <c r="L417" s="48">
        <f>'PAYMENT by SAP'!H407</f>
        <v>45747</v>
      </c>
      <c r="M417" s="49">
        <f t="shared" si="39"/>
        <v>0</v>
      </c>
      <c r="N417" s="50" t="str">
        <f t="shared" si="40"/>
        <v>0-30</v>
      </c>
      <c r="O417" s="50" t="str">
        <f t="shared" si="41"/>
        <v>No Risk</v>
      </c>
      <c r="P417" s="15" t="str">
        <f>'PAYMENT by SAP'!J407</f>
        <v>IDR</v>
      </c>
      <c r="Q417" s="15" t="str">
        <f>'PAYMENT by SAP'!K407</f>
        <v>1800000150</v>
      </c>
      <c r="R417" s="51">
        <f>'PAYMENT by SAP'!L407</f>
        <v>376050</v>
      </c>
      <c r="S417" s="51" t="str">
        <f>'PAYMENT by SAP'!M407</f>
        <v>Tagihan Uji Lab Beton Maret 2025</v>
      </c>
      <c r="T417" s="65">
        <f>'PAYMENT by SAP'!N407</f>
        <v>45747</v>
      </c>
      <c r="U417" s="66" t="str">
        <f>'PAYMENT by SAP'!O407</f>
        <v>1800000150</v>
      </c>
      <c r="V417" t="s">
        <v>4961</v>
      </c>
    </row>
    <row r="418" spans="2:22">
      <c r="B418" s="15">
        <f>'PAYMENT by SAP'!B408</f>
        <v>101901</v>
      </c>
      <c r="C418" s="15" t="str">
        <f>'PAYMENT by SAP'!C408</f>
        <v>PT EMDEKI UTAMA TBK</v>
      </c>
      <c r="D418" s="15" t="str">
        <v>External</v>
      </c>
      <c r="E418" s="15" t="str">
        <f>'PAYMENT by SAP'!D408</f>
        <v>1400000155</v>
      </c>
      <c r="F418" s="15" t="str">
        <f>'PAYMENT by SAP'!E408</f>
        <v>11121161</v>
      </c>
      <c r="G418" s="15" t="str">
        <f>'PAYMENT by SAP'!F408</f>
        <v>Tagihan Uji Lab Mortar Maret 2025</v>
      </c>
      <c r="H418" s="47">
        <f t="shared" si="36"/>
        <v>45747</v>
      </c>
      <c r="I418" s="48">
        <f>'PAYMENT by SAP'!G408</f>
        <v>45747</v>
      </c>
      <c r="J418" s="48" t="str">
        <f t="shared" si="37"/>
        <v>Mar</v>
      </c>
      <c r="K418" s="48" t="str">
        <f t="shared" si="38"/>
        <v>2025</v>
      </c>
      <c r="L418" s="48">
        <f>'PAYMENT by SAP'!H408</f>
        <v>45747</v>
      </c>
      <c r="M418" s="49">
        <f t="shared" si="39"/>
        <v>0</v>
      </c>
      <c r="N418" s="50" t="str">
        <f t="shared" si="40"/>
        <v>0-30</v>
      </c>
      <c r="O418" s="50" t="str">
        <f t="shared" si="41"/>
        <v>No Risk</v>
      </c>
      <c r="P418" s="15" t="str">
        <f>'PAYMENT by SAP'!J408</f>
        <v>IDR</v>
      </c>
      <c r="Q418" s="15" t="str">
        <f>'PAYMENT by SAP'!K408</f>
        <v>1800000153</v>
      </c>
      <c r="R418" s="51">
        <f>'PAYMENT by SAP'!L408</f>
        <v>534100</v>
      </c>
      <c r="S418" s="51" t="str">
        <f>'PAYMENT by SAP'!M408</f>
        <v>Tagihan Uji Lab Mortar Maret 2025</v>
      </c>
      <c r="T418" s="65">
        <f>'PAYMENT by SAP'!N408</f>
        <v>45747</v>
      </c>
      <c r="U418" s="66" t="str">
        <f>'PAYMENT by SAP'!O408</f>
        <v>1800000153</v>
      </c>
      <c r="V418" t="s">
        <v>4961</v>
      </c>
    </row>
    <row r="419" spans="2:22">
      <c r="B419" s="15">
        <f>'PAYMENT by SAP'!B409</f>
        <v>100129</v>
      </c>
      <c r="C419" s="15" t="str">
        <f>'PAYMENT by SAP'!C409</f>
        <v>PT ECOMEC RESOURCES INDONESIA</v>
      </c>
      <c r="D419" s="15" t="str">
        <v>External</v>
      </c>
      <c r="E419" s="15" t="str">
        <f>'PAYMENT by SAP'!D409</f>
        <v>1400000156</v>
      </c>
      <c r="F419" s="15" t="str">
        <f>'PAYMENT by SAP'!E409</f>
        <v>11121161</v>
      </c>
      <c r="G419" s="15" t="str">
        <f>'PAYMENT by SAP'!F409</f>
        <v>Tagihan Uji Lab Manganese Maret 2025</v>
      </c>
      <c r="H419" s="47">
        <f t="shared" si="36"/>
        <v>45747</v>
      </c>
      <c r="I419" s="48">
        <f>'PAYMENT by SAP'!G409</f>
        <v>45747</v>
      </c>
      <c r="J419" s="48" t="str">
        <f t="shared" si="37"/>
        <v>Mar</v>
      </c>
      <c r="K419" s="48" t="str">
        <f t="shared" si="38"/>
        <v>2025</v>
      </c>
      <c r="L419" s="48">
        <f>'PAYMENT by SAP'!H409</f>
        <v>45777</v>
      </c>
      <c r="M419" s="49">
        <f t="shared" si="39"/>
        <v>-30</v>
      </c>
      <c r="N419" s="50" t="str">
        <f t="shared" si="40"/>
        <v>Current</v>
      </c>
      <c r="O419" s="50" t="str">
        <f t="shared" si="41"/>
        <v>No Risk</v>
      </c>
      <c r="P419" s="15" t="str">
        <f>'PAYMENT by SAP'!J409</f>
        <v>IDR</v>
      </c>
      <c r="Q419" s="15" t="str">
        <f>'PAYMENT by SAP'!K409</f>
        <v>1800000152</v>
      </c>
      <c r="R419" s="51">
        <f>'PAYMENT by SAP'!L409</f>
        <v>773900</v>
      </c>
      <c r="S419" s="51" t="str">
        <f>'PAYMENT by SAP'!M409</f>
        <v>Tagihan Uji Lab Manganese Maret 2025</v>
      </c>
      <c r="T419" s="65">
        <f>'PAYMENT by SAP'!N409</f>
        <v>45747</v>
      </c>
      <c r="U419" s="66" t="str">
        <f>'PAYMENT by SAP'!O409</f>
        <v>1800000152</v>
      </c>
      <c r="V419" s="18" t="s">
        <v>4961</v>
      </c>
    </row>
    <row r="420" spans="2:22">
      <c r="B420" s="15">
        <f>'PAYMENT by SAP'!B410</f>
        <v>101508</v>
      </c>
      <c r="C420" s="15" t="str">
        <f>'PAYMENT by SAP'!C410</f>
        <v>PT SURYA HUTAMA PERKASA</v>
      </c>
      <c r="D420" s="15" t="str">
        <v>External</v>
      </c>
      <c r="E420" s="15" t="str">
        <f>'PAYMENT by SAP'!D410</f>
        <v>1400000158</v>
      </c>
      <c r="F420" s="15" t="str">
        <f>'PAYMENT by SAP'!E410</f>
        <v>11121161</v>
      </c>
      <c r="G420" s="15" t="str">
        <f>'PAYMENT by SAP'!F410</f>
        <v>Tagihan Uji Lab XRF Pasir Maret 2025</v>
      </c>
      <c r="H420" s="47">
        <f t="shared" si="36"/>
        <v>45747</v>
      </c>
      <c r="I420" s="48">
        <f>'PAYMENT by SAP'!G410</f>
        <v>45747</v>
      </c>
      <c r="J420" s="48" t="str">
        <f t="shared" si="37"/>
        <v>Mar</v>
      </c>
      <c r="K420" s="48" t="str">
        <f t="shared" si="38"/>
        <v>2025</v>
      </c>
      <c r="L420" s="48">
        <f>'PAYMENT by SAP'!H410</f>
        <v>45777</v>
      </c>
      <c r="M420" s="49">
        <f t="shared" si="39"/>
        <v>-30</v>
      </c>
      <c r="N420" s="50" t="str">
        <f t="shared" si="40"/>
        <v>Current</v>
      </c>
      <c r="O420" s="50" t="str">
        <f t="shared" si="41"/>
        <v>No Risk</v>
      </c>
      <c r="P420" s="15" t="str">
        <f>'PAYMENT by SAP'!J410</f>
        <v>IDR</v>
      </c>
      <c r="Q420" s="15" t="str">
        <f>'PAYMENT by SAP'!K410</f>
        <v>1800000176</v>
      </c>
      <c r="R420" s="51">
        <f>'PAYMENT by SAP'!L410</f>
        <v>937400</v>
      </c>
      <c r="S420" s="51" t="str">
        <f>'PAYMENT by SAP'!M410</f>
        <v>Tagihan Uji Lab XRF Pasir Maret 2025</v>
      </c>
      <c r="T420" s="65">
        <f>'PAYMENT by SAP'!N410</f>
        <v>45747</v>
      </c>
      <c r="U420" s="66" t="str">
        <f>'PAYMENT by SAP'!O410</f>
        <v>1800000176</v>
      </c>
      <c r="V420" t="s">
        <v>4961</v>
      </c>
    </row>
    <row r="421" spans="2:22">
      <c r="B421" s="15">
        <f>'PAYMENT by SAP'!B411</f>
        <v>101734</v>
      </c>
      <c r="C421" s="15" t="str">
        <f>'PAYMENT by SAP'!C411</f>
        <v>PT CHINA WEST DEVELOPMENT INDONESIA</v>
      </c>
      <c r="D421" s="15" t="str">
        <v>External</v>
      </c>
      <c r="E421" s="15" t="str">
        <f>'PAYMENT by SAP'!D411</f>
        <v>1400000159</v>
      </c>
      <c r="F421" s="15" t="str">
        <f>'PAYMENT by SAP'!E411</f>
        <v>11121161</v>
      </c>
      <c r="G421" s="15" t="str">
        <f>'PAYMENT by SAP'!F411</f>
        <v>Tagihan Uji Lab Chloride Ion XRF</v>
      </c>
      <c r="H421" s="47">
        <f t="shared" si="36"/>
        <v>45747</v>
      </c>
      <c r="I421" s="48">
        <f>'PAYMENT by SAP'!G411</f>
        <v>45747</v>
      </c>
      <c r="J421" s="48" t="str">
        <f t="shared" si="37"/>
        <v>Mar</v>
      </c>
      <c r="K421" s="48" t="str">
        <f t="shared" si="38"/>
        <v>2025</v>
      </c>
      <c r="L421" s="48">
        <f>'PAYMENT by SAP'!H411</f>
        <v>45747</v>
      </c>
      <c r="M421" s="49">
        <f t="shared" si="39"/>
        <v>0</v>
      </c>
      <c r="N421" s="50" t="str">
        <f t="shared" si="40"/>
        <v>0-30</v>
      </c>
      <c r="O421" s="50" t="str">
        <f t="shared" si="41"/>
        <v>No Risk</v>
      </c>
      <c r="P421" s="15" t="str">
        <f>'PAYMENT by SAP'!J411</f>
        <v>IDR</v>
      </c>
      <c r="Q421" s="15" t="str">
        <f>'PAYMENT by SAP'!K411</f>
        <v>1800000175</v>
      </c>
      <c r="R421" s="51">
        <f>'PAYMENT by SAP'!L411</f>
        <v>1155400</v>
      </c>
      <c r="S421" s="51" t="str">
        <f>'PAYMENT by SAP'!M411</f>
        <v>Tagihan Uji Lab Chloride Ion XRF</v>
      </c>
      <c r="T421" s="65">
        <f>'PAYMENT by SAP'!N411</f>
        <v>45747</v>
      </c>
      <c r="U421" s="66" t="str">
        <f>'PAYMENT by SAP'!O411</f>
        <v>1800000175</v>
      </c>
      <c r="V421" t="s">
        <v>4961</v>
      </c>
    </row>
    <row r="422" spans="2:22">
      <c r="B422" s="15">
        <f>'PAYMENT by SAP'!B412</f>
        <v>101812</v>
      </c>
      <c r="C422" s="15" t="str">
        <f>'PAYMENT by SAP'!C412</f>
        <v>PT. LIVIA ANDALAN INDONESIA</v>
      </c>
      <c r="D422" s="15" t="str">
        <v>External</v>
      </c>
      <c r="E422" s="15" t="str">
        <f>'PAYMENT by SAP'!D412</f>
        <v>1400000154</v>
      </c>
      <c r="F422" s="15" t="str">
        <f>'PAYMENT by SAP'!E412</f>
        <v>11121161</v>
      </c>
      <c r="G422" s="15" t="str">
        <f>'PAYMENT by SAP'!F412</f>
        <v>Tagihan Uji Lab Beton Maret 2025</v>
      </c>
      <c r="H422" s="47">
        <f t="shared" si="36"/>
        <v>45747</v>
      </c>
      <c r="I422" s="48">
        <f>'PAYMENT by SAP'!G412</f>
        <v>45747</v>
      </c>
      <c r="J422" s="48" t="str">
        <f t="shared" si="37"/>
        <v>Mar</v>
      </c>
      <c r="K422" s="48" t="str">
        <f t="shared" si="38"/>
        <v>2025</v>
      </c>
      <c r="L422" s="48">
        <f>'PAYMENT by SAP'!H412</f>
        <v>45777</v>
      </c>
      <c r="M422" s="49">
        <f t="shared" si="39"/>
        <v>-30</v>
      </c>
      <c r="N422" s="50" t="str">
        <f t="shared" si="40"/>
        <v>Current</v>
      </c>
      <c r="O422" s="50" t="str">
        <f t="shared" si="41"/>
        <v>No Risk</v>
      </c>
      <c r="P422" s="15" t="str">
        <f>'PAYMENT by SAP'!J412</f>
        <v>IDR</v>
      </c>
      <c r="Q422" s="15" t="str">
        <f>'PAYMENT by SAP'!K412</f>
        <v>1800000151</v>
      </c>
      <c r="R422" s="51">
        <f>'PAYMENT by SAP'!L412</f>
        <v>1262220</v>
      </c>
      <c r="S422" s="51" t="str">
        <f>'PAYMENT by SAP'!M412</f>
        <v>Tagihan Uji Lab Beton Maret 2025</v>
      </c>
      <c r="T422" s="65">
        <f>'PAYMENT by SAP'!N412</f>
        <v>45747</v>
      </c>
      <c r="U422" s="66" t="str">
        <f>'PAYMENT by SAP'!O412</f>
        <v>1800000151</v>
      </c>
      <c r="V422" t="s">
        <v>4961</v>
      </c>
    </row>
    <row r="423" spans="2:22">
      <c r="B423" s="15">
        <f>'PAYMENT by SAP'!B413</f>
        <v>101904</v>
      </c>
      <c r="C423" s="15" t="str">
        <f>'PAYMENT by SAP'!C413</f>
        <v>ROSYIDA DWI RAHMAWATI</v>
      </c>
      <c r="D423" s="15" t="str">
        <v>External</v>
      </c>
      <c r="E423" s="15" t="str">
        <f>'PAYMENT by SAP'!D413</f>
        <v>1400036934</v>
      </c>
      <c r="F423" s="15" t="str">
        <f>'PAYMENT by SAP'!E413</f>
        <v>11121161</v>
      </c>
      <c r="G423" s="15" t="str">
        <f>'PAYMENT by SAP'!F413</f>
        <v>UM PDP GS FEB-ROSYIDA DWI RAHMAWATI_03/03</v>
      </c>
      <c r="H423" s="47">
        <f t="shared" si="36"/>
        <v>45747</v>
      </c>
      <c r="I423" s="48">
        <f>'PAYMENT by SAP'!G413</f>
        <v>45747</v>
      </c>
      <c r="J423" s="48" t="str">
        <f t="shared" si="37"/>
        <v>Mar</v>
      </c>
      <c r="K423" s="48" t="str">
        <f t="shared" si="38"/>
        <v>2025</v>
      </c>
      <c r="L423" s="48">
        <f>'PAYMENT by SAP'!H413</f>
        <v>45747</v>
      </c>
      <c r="M423" s="49">
        <f t="shared" si="39"/>
        <v>0</v>
      </c>
      <c r="N423" s="50" t="str">
        <f t="shared" si="40"/>
        <v>0-30</v>
      </c>
      <c r="O423" s="50" t="str">
        <f t="shared" si="41"/>
        <v>No Risk</v>
      </c>
      <c r="P423" s="15" t="str">
        <f>'PAYMENT by SAP'!J413</f>
        <v>IDR</v>
      </c>
      <c r="Q423" s="15" t="str">
        <f>'PAYMENT by SAP'!K413</f>
        <v>1800000155</v>
      </c>
      <c r="R423" s="51">
        <f>'PAYMENT by SAP'!L413</f>
        <v>2000000</v>
      </c>
      <c r="S423" s="51" t="str">
        <f>'PAYMENT by SAP'!M413</f>
        <v>PENDAPATAN GRAHA SANDIYA FEBRUARI2025</v>
      </c>
      <c r="T423" s="65">
        <f>'PAYMENT by SAP'!N413</f>
        <v>45747</v>
      </c>
      <c r="U423" s="66" t="str">
        <f>'PAYMENT by SAP'!O413</f>
        <v>1800000155</v>
      </c>
      <c r="V423" t="s">
        <v>4957</v>
      </c>
    </row>
    <row r="424" spans="2:22">
      <c r="B424" s="15">
        <f>'PAYMENT by SAP'!B414</f>
        <v>101905</v>
      </c>
      <c r="C424" s="15" t="str">
        <f>'PAYMENT by SAP'!C414</f>
        <v>MOCH MAHENDRA FIRDAUS</v>
      </c>
      <c r="D424" s="15" t="str">
        <v>External</v>
      </c>
      <c r="E424" s="15" t="str">
        <f>'PAYMENT by SAP'!D414</f>
        <v>1400036935</v>
      </c>
      <c r="F424" s="15" t="str">
        <f>'PAYMENT by SAP'!E414</f>
        <v>11121161</v>
      </c>
      <c r="G424" s="15" t="str">
        <f>'PAYMENT by SAP'!F414</f>
        <v>UM PDP GS FEB-MOCH MAHENDRA FIRDAUS_03/03</v>
      </c>
      <c r="H424" s="47">
        <f t="shared" si="36"/>
        <v>45747</v>
      </c>
      <c r="I424" s="48">
        <f>'PAYMENT by SAP'!G414</f>
        <v>45747</v>
      </c>
      <c r="J424" s="48" t="str">
        <f t="shared" si="37"/>
        <v>Mar</v>
      </c>
      <c r="K424" s="48" t="str">
        <f t="shared" si="38"/>
        <v>2025</v>
      </c>
      <c r="L424" s="48">
        <f>'PAYMENT by SAP'!H414</f>
        <v>45747</v>
      </c>
      <c r="M424" s="49">
        <f t="shared" si="39"/>
        <v>0</v>
      </c>
      <c r="N424" s="50" t="str">
        <f t="shared" si="40"/>
        <v>0-30</v>
      </c>
      <c r="O424" s="50" t="str">
        <f t="shared" si="41"/>
        <v>No Risk</v>
      </c>
      <c r="P424" s="15" t="str">
        <f>'PAYMENT by SAP'!J414</f>
        <v>IDR</v>
      </c>
      <c r="Q424" s="15" t="str">
        <f>'PAYMENT by SAP'!K414</f>
        <v>1800000156</v>
      </c>
      <c r="R424" s="51">
        <f>'PAYMENT by SAP'!L414</f>
        <v>2000000</v>
      </c>
      <c r="S424" s="51" t="str">
        <f>'PAYMENT by SAP'!M414</f>
        <v>PENDAPATAN GRAHA SANDIYA FEBRUARI2025</v>
      </c>
      <c r="T424" s="65">
        <f>'PAYMENT by SAP'!N414</f>
        <v>45747</v>
      </c>
      <c r="U424" s="66" t="str">
        <f>'PAYMENT by SAP'!O414</f>
        <v>1800000156</v>
      </c>
      <c r="V424" t="s">
        <v>4957</v>
      </c>
    </row>
    <row r="425" spans="2:22">
      <c r="B425" s="15">
        <f>'PAYMENT by SAP'!B415</f>
        <v>101906</v>
      </c>
      <c r="C425" s="15" t="str">
        <f>'PAYMENT by SAP'!C415</f>
        <v>FARA MAHENDRA WIJAYA</v>
      </c>
      <c r="D425" s="15" t="str">
        <v>External</v>
      </c>
      <c r="E425" s="15" t="str">
        <f>'PAYMENT by SAP'!D415</f>
        <v>1400036936</v>
      </c>
      <c r="F425" s="15" t="str">
        <f>'PAYMENT by SAP'!E415</f>
        <v>11121161</v>
      </c>
      <c r="G425" s="15" t="str">
        <f>'PAYMENT by SAP'!F415</f>
        <v>UM PDP GS FEB-FARA MAHENDRA WIJAYA_03/03</v>
      </c>
      <c r="H425" s="47">
        <f t="shared" si="36"/>
        <v>45747</v>
      </c>
      <c r="I425" s="48">
        <f>'PAYMENT by SAP'!G415</f>
        <v>45747</v>
      </c>
      <c r="J425" s="48" t="str">
        <f t="shared" si="37"/>
        <v>Mar</v>
      </c>
      <c r="K425" s="48" t="str">
        <f t="shared" si="38"/>
        <v>2025</v>
      </c>
      <c r="L425" s="48">
        <f>'PAYMENT by SAP'!H415</f>
        <v>45747</v>
      </c>
      <c r="M425" s="49">
        <f t="shared" si="39"/>
        <v>0</v>
      </c>
      <c r="N425" s="50" t="str">
        <f t="shared" si="40"/>
        <v>0-30</v>
      </c>
      <c r="O425" s="50" t="str">
        <f t="shared" si="41"/>
        <v>No Risk</v>
      </c>
      <c r="P425" s="15" t="str">
        <f>'PAYMENT by SAP'!J415</f>
        <v>IDR</v>
      </c>
      <c r="Q425" s="15" t="str">
        <f>'PAYMENT by SAP'!K415</f>
        <v>1800000157</v>
      </c>
      <c r="R425" s="51">
        <f>'PAYMENT by SAP'!L415</f>
        <v>2000000</v>
      </c>
      <c r="S425" s="51" t="str">
        <f>'PAYMENT by SAP'!M415</f>
        <v>PENDAPATAN GRAHA SANDIYA FEBRUARI2025</v>
      </c>
      <c r="T425" s="65">
        <f>'PAYMENT by SAP'!N415</f>
        <v>45747</v>
      </c>
      <c r="U425" s="66" t="str">
        <f>'PAYMENT by SAP'!O415</f>
        <v>1800000157</v>
      </c>
      <c r="V425" t="s">
        <v>4957</v>
      </c>
    </row>
    <row r="426" spans="2:22">
      <c r="B426" s="15">
        <f>'PAYMENT by SAP'!B416</f>
        <v>101907</v>
      </c>
      <c r="C426" s="15" t="str">
        <f>'PAYMENT by SAP'!C416</f>
        <v>HUSAIN</v>
      </c>
      <c r="D426" s="15" t="str">
        <v>External</v>
      </c>
      <c r="E426" s="15" t="str">
        <f>'PAYMENT by SAP'!D416</f>
        <v>1400036927</v>
      </c>
      <c r="F426" s="15" t="str">
        <f>'PAYMENT by SAP'!E416</f>
        <v>11121161</v>
      </c>
      <c r="G426" s="15" t="str">
        <f>'PAYMENT by SAP'!F416</f>
        <v>UM PDP GS FEB-HUSAIN_24/02</v>
      </c>
      <c r="H426" s="47">
        <f t="shared" si="36"/>
        <v>45747</v>
      </c>
      <c r="I426" s="48">
        <f>'PAYMENT by SAP'!G416</f>
        <v>45747</v>
      </c>
      <c r="J426" s="48" t="str">
        <f t="shared" si="37"/>
        <v>Mar</v>
      </c>
      <c r="K426" s="48" t="str">
        <f t="shared" si="38"/>
        <v>2025</v>
      </c>
      <c r="L426" s="48">
        <f>'PAYMENT by SAP'!H416</f>
        <v>45747</v>
      </c>
      <c r="M426" s="49">
        <f t="shared" si="39"/>
        <v>0</v>
      </c>
      <c r="N426" s="50" t="str">
        <f t="shared" si="40"/>
        <v>0-30</v>
      </c>
      <c r="O426" s="50" t="str">
        <f t="shared" si="41"/>
        <v>No Risk</v>
      </c>
      <c r="P426" s="15" t="str">
        <f>'PAYMENT by SAP'!J416</f>
        <v>IDR</v>
      </c>
      <c r="Q426" s="15" t="str">
        <f>'PAYMENT by SAP'!K416</f>
        <v>1800000158</v>
      </c>
      <c r="R426" s="51">
        <f>'PAYMENT by SAP'!L416</f>
        <v>2000000</v>
      </c>
      <c r="S426" s="51" t="str">
        <f>'PAYMENT by SAP'!M416</f>
        <v>PENDAPATAN GRAHA SANDIYA FEBRUARI2025</v>
      </c>
      <c r="T426" s="65">
        <f>'PAYMENT by SAP'!N416</f>
        <v>45747</v>
      </c>
      <c r="U426" s="66" t="str">
        <f>'PAYMENT by SAP'!O416</f>
        <v>1800000158</v>
      </c>
      <c r="V426" t="s">
        <v>4957</v>
      </c>
    </row>
    <row r="427" spans="2:22">
      <c r="B427" s="15">
        <f>'PAYMENT by SAP'!B417</f>
        <v>101908</v>
      </c>
      <c r="C427" s="15" t="str">
        <f>'PAYMENT by SAP'!C417</f>
        <v>BAMBANG SUYANTO</v>
      </c>
      <c r="D427" s="15" t="str">
        <v>External</v>
      </c>
      <c r="E427" s="15" t="str">
        <f>'PAYMENT by SAP'!D417</f>
        <v>1400036942</v>
      </c>
      <c r="F427" s="15" t="str">
        <f>'PAYMENT by SAP'!E417</f>
        <v>11121161</v>
      </c>
      <c r="G427" s="15" t="str">
        <f>'PAYMENT by SAP'!F417</f>
        <v>UM PDP GS FEB-BAMBANG SUYANTO_03/03</v>
      </c>
      <c r="H427" s="47">
        <f t="shared" si="36"/>
        <v>45747</v>
      </c>
      <c r="I427" s="48">
        <f>'PAYMENT by SAP'!G417</f>
        <v>45747</v>
      </c>
      <c r="J427" s="48" t="str">
        <f t="shared" si="37"/>
        <v>Mar</v>
      </c>
      <c r="K427" s="48" t="str">
        <f t="shared" si="38"/>
        <v>2025</v>
      </c>
      <c r="L427" s="48">
        <f>'PAYMENT by SAP'!H417</f>
        <v>45747</v>
      </c>
      <c r="M427" s="49">
        <f t="shared" si="39"/>
        <v>0</v>
      </c>
      <c r="N427" s="50" t="str">
        <f t="shared" si="40"/>
        <v>0-30</v>
      </c>
      <c r="O427" s="50" t="str">
        <f t="shared" si="41"/>
        <v>No Risk</v>
      </c>
      <c r="P427" s="15" t="str">
        <f>'PAYMENT by SAP'!J417</f>
        <v>IDR</v>
      </c>
      <c r="Q427" s="15" t="str">
        <f>'PAYMENT by SAP'!K417</f>
        <v>1800000159</v>
      </c>
      <c r="R427" s="51">
        <f>'PAYMENT by SAP'!L417</f>
        <v>2000000</v>
      </c>
      <c r="S427" s="51" t="str">
        <f>'PAYMENT by SAP'!M417</f>
        <v>PENDAPATAN GRAHA SANDIYA FEBRUARI2025</v>
      </c>
      <c r="T427" s="65">
        <f>'PAYMENT by SAP'!N417</f>
        <v>45747</v>
      </c>
      <c r="U427" s="66" t="str">
        <f>'PAYMENT by SAP'!O417</f>
        <v>1800000159</v>
      </c>
      <c r="V427" t="s">
        <v>4957</v>
      </c>
    </row>
    <row r="428" spans="2:22">
      <c r="B428" s="15">
        <f>'PAYMENT by SAP'!B418</f>
        <v>101526</v>
      </c>
      <c r="C428" s="15" t="str">
        <f>'PAYMENT by SAP'!C418</f>
        <v>PT. MERAK JAYA BETON</v>
      </c>
      <c r="D428" s="15" t="str">
        <v>External</v>
      </c>
      <c r="E428" s="15" t="str">
        <f>'PAYMENT by SAP'!D418</f>
        <v>1400000157</v>
      </c>
      <c r="F428" s="15" t="str">
        <f>'PAYMENT by SAP'!E418</f>
        <v>11121161</v>
      </c>
      <c r="G428" s="15" t="str">
        <f>'PAYMENT by SAP'!F418</f>
        <v>Tagihan Uji Lab Permeability Maret 2025</v>
      </c>
      <c r="H428" s="47">
        <f t="shared" si="36"/>
        <v>45747</v>
      </c>
      <c r="I428" s="48">
        <f>'PAYMENT by SAP'!G418</f>
        <v>45747</v>
      </c>
      <c r="J428" s="48" t="str">
        <f t="shared" si="37"/>
        <v>Mar</v>
      </c>
      <c r="K428" s="48" t="str">
        <f t="shared" si="38"/>
        <v>2025</v>
      </c>
      <c r="L428" s="48">
        <f>'PAYMENT by SAP'!H418</f>
        <v>45777</v>
      </c>
      <c r="M428" s="49">
        <f t="shared" si="39"/>
        <v>-30</v>
      </c>
      <c r="N428" s="50" t="str">
        <f t="shared" si="40"/>
        <v>Current</v>
      </c>
      <c r="O428" s="50" t="str">
        <f t="shared" si="41"/>
        <v>No Risk</v>
      </c>
      <c r="P428" s="15" t="str">
        <f>'PAYMENT by SAP'!J418</f>
        <v>IDR</v>
      </c>
      <c r="Q428" s="15" t="str">
        <f>'PAYMENT by SAP'!K418</f>
        <v>1800000174</v>
      </c>
      <c r="R428" s="51">
        <f>'PAYMENT by SAP'!L418</f>
        <v>2328240</v>
      </c>
      <c r="S428" s="51" t="str">
        <f>'PAYMENT by SAP'!M418</f>
        <v>Tagihan Uji Lab Permeability Maret 2025</v>
      </c>
      <c r="T428" s="65">
        <f>'PAYMENT by SAP'!N418</f>
        <v>45747</v>
      </c>
      <c r="U428" s="66" t="str">
        <f>'PAYMENT by SAP'!O418</f>
        <v>1800000174</v>
      </c>
      <c r="V428" t="s">
        <v>4961</v>
      </c>
    </row>
    <row r="429" spans="2:22">
      <c r="B429" s="15">
        <f>'PAYMENT by SAP'!B419</f>
        <v>101874</v>
      </c>
      <c r="C429" s="15" t="str">
        <f>'PAYMENT by SAP'!C419</f>
        <v>JUNI WAHJU WIDODO</v>
      </c>
      <c r="D429" s="15" t="str">
        <v>External</v>
      </c>
      <c r="E429" s="15" t="str">
        <f>'PAYMENT by SAP'!D419</f>
        <v>1400036929</v>
      </c>
      <c r="F429" s="15" t="str">
        <f>'PAYMENT by SAP'!E419</f>
        <v>11121161</v>
      </c>
      <c r="G429" s="15" t="str">
        <f>'PAYMENT by SAP'!F419</f>
        <v>PEL PDP GS FEB-JUNI WAHJU WIDODO_03/03</v>
      </c>
      <c r="H429" s="47">
        <f t="shared" si="36"/>
        <v>45747</v>
      </c>
      <c r="I429" s="48">
        <f>'PAYMENT by SAP'!G419</f>
        <v>45747</v>
      </c>
      <c r="J429" s="48" t="str">
        <f t="shared" si="37"/>
        <v>Mar</v>
      </c>
      <c r="K429" s="48" t="str">
        <f t="shared" si="38"/>
        <v>2025</v>
      </c>
      <c r="L429" s="48">
        <f>'PAYMENT by SAP'!H419</f>
        <v>45747</v>
      </c>
      <c r="M429" s="49">
        <f t="shared" si="39"/>
        <v>0</v>
      </c>
      <c r="N429" s="50" t="str">
        <f t="shared" si="40"/>
        <v>0-30</v>
      </c>
      <c r="O429" s="50" t="str">
        <f t="shared" si="41"/>
        <v>No Risk</v>
      </c>
      <c r="P429" s="15" t="str">
        <f>'PAYMENT by SAP'!J419</f>
        <v>IDR</v>
      </c>
      <c r="Q429" s="15" t="str">
        <f>'PAYMENT by SAP'!K419</f>
        <v>1800000160</v>
      </c>
      <c r="R429" s="51">
        <f>'PAYMENT by SAP'!L419</f>
        <v>6735000</v>
      </c>
      <c r="S429" s="51" t="str">
        <f>'PAYMENT by SAP'!M419</f>
        <v>PENDAPATAN GRAHA SANDIYA FEBRUARI2025</v>
      </c>
      <c r="T429" s="65">
        <f>'PAYMENT by SAP'!N419</f>
        <v>45747</v>
      </c>
      <c r="U429" s="66" t="str">
        <f>'PAYMENT by SAP'!O419</f>
        <v>1800000160</v>
      </c>
      <c r="V429" t="s">
        <v>4957</v>
      </c>
    </row>
    <row r="430" spans="2:22">
      <c r="B430" s="15">
        <f>'PAYMENT by SAP'!B420</f>
        <v>101881</v>
      </c>
      <c r="C430" s="15" t="str">
        <f>'PAYMENT by SAP'!C420</f>
        <v>YATMUJI</v>
      </c>
      <c r="D430" s="15" t="str">
        <v>External</v>
      </c>
      <c r="E430" s="15" t="str">
        <f>'PAYMENT by SAP'!D420</f>
        <v>1400036928</v>
      </c>
      <c r="F430" s="15" t="str">
        <f>'PAYMENT by SAP'!E420</f>
        <v>11121161</v>
      </c>
      <c r="G430" s="15" t="str">
        <f>'PAYMENT by SAP'!F420</f>
        <v>PEL PDP GS FEB-YATMUJI_03/03</v>
      </c>
      <c r="H430" s="47">
        <f t="shared" si="36"/>
        <v>45747</v>
      </c>
      <c r="I430" s="48">
        <f>'PAYMENT by SAP'!G420</f>
        <v>45747</v>
      </c>
      <c r="J430" s="48" t="str">
        <f t="shared" si="37"/>
        <v>Mar</v>
      </c>
      <c r="K430" s="48" t="str">
        <f t="shared" si="38"/>
        <v>2025</v>
      </c>
      <c r="L430" s="48">
        <f>'PAYMENT by SAP'!H420</f>
        <v>45747</v>
      </c>
      <c r="M430" s="49">
        <f t="shared" si="39"/>
        <v>0</v>
      </c>
      <c r="N430" s="50" t="str">
        <f t="shared" si="40"/>
        <v>0-30</v>
      </c>
      <c r="O430" s="50" t="str">
        <f t="shared" si="41"/>
        <v>No Risk</v>
      </c>
      <c r="P430" s="15" t="str">
        <f>'PAYMENT by SAP'!J420</f>
        <v>IDR</v>
      </c>
      <c r="Q430" s="15" t="str">
        <f>'PAYMENT by SAP'!K420</f>
        <v>1800000165</v>
      </c>
      <c r="R430" s="51">
        <f>'PAYMENT by SAP'!L420</f>
        <v>9500000</v>
      </c>
      <c r="S430" s="51" t="str">
        <f>'PAYMENT by SAP'!M420</f>
        <v>PENDAPATAN GRAHA SANDIYA FEBRUARI2025</v>
      </c>
      <c r="T430" s="65">
        <f>'PAYMENT by SAP'!N420</f>
        <v>45747</v>
      </c>
      <c r="U430" s="66" t="str">
        <f>'PAYMENT by SAP'!O420</f>
        <v>1800000165</v>
      </c>
      <c r="V430" t="s">
        <v>4957</v>
      </c>
    </row>
    <row r="431" spans="2:22">
      <c r="B431" s="15">
        <f>'PAYMENT by SAP'!B421</f>
        <v>101895</v>
      </c>
      <c r="C431" s="15" t="str">
        <f>'PAYMENT by SAP'!C421</f>
        <v>MOH FAKHRUDDIN ZAMRONI</v>
      </c>
      <c r="D431" s="15" t="str">
        <v>External</v>
      </c>
      <c r="E431" s="15" t="str">
        <f>'PAYMENT by SAP'!D421</f>
        <v>1400036931</v>
      </c>
      <c r="F431" s="15" t="str">
        <f>'PAYMENT by SAP'!E421</f>
        <v>11121161</v>
      </c>
      <c r="G431" s="15" t="str">
        <f>'PAYMENT by SAP'!F421</f>
        <v>PEL PDP GS FEB-MOH FAKHRUDDIN ZAMRONI_03/03</v>
      </c>
      <c r="H431" s="47">
        <f t="shared" si="36"/>
        <v>45747</v>
      </c>
      <c r="I431" s="48">
        <f>'PAYMENT by SAP'!G421</f>
        <v>45747</v>
      </c>
      <c r="J431" s="48" t="str">
        <f t="shared" si="37"/>
        <v>Mar</v>
      </c>
      <c r="K431" s="48" t="str">
        <f t="shared" si="38"/>
        <v>2025</v>
      </c>
      <c r="L431" s="48">
        <f>'PAYMENT by SAP'!H421</f>
        <v>45747</v>
      </c>
      <c r="M431" s="49">
        <f t="shared" si="39"/>
        <v>0</v>
      </c>
      <c r="N431" s="50" t="str">
        <f t="shared" si="40"/>
        <v>0-30</v>
      </c>
      <c r="O431" s="50" t="str">
        <f t="shared" si="41"/>
        <v>No Risk</v>
      </c>
      <c r="P431" s="15" t="str">
        <f>'PAYMENT by SAP'!J421</f>
        <v>IDR</v>
      </c>
      <c r="Q431" s="15" t="str">
        <f>'PAYMENT by SAP'!K421</f>
        <v>1800000162</v>
      </c>
      <c r="R431" s="51">
        <f>'PAYMENT by SAP'!L421</f>
        <v>11348000</v>
      </c>
      <c r="S431" s="51" t="str">
        <f>'PAYMENT by SAP'!M421</f>
        <v>PENDAPATAN GRAHA SANDIYA FEBRUARI2025</v>
      </c>
      <c r="T431" s="65">
        <f>'PAYMENT by SAP'!N421</f>
        <v>45747</v>
      </c>
      <c r="U431" s="66" t="str">
        <f>'PAYMENT by SAP'!O421</f>
        <v>1800000162</v>
      </c>
      <c r="V431" t="s">
        <v>4957</v>
      </c>
    </row>
    <row r="432" spans="2:22">
      <c r="B432" s="15">
        <f>'PAYMENT by SAP'!B422</f>
        <v>101880</v>
      </c>
      <c r="C432" s="15" t="str">
        <f>'PAYMENT by SAP'!C422</f>
        <v>FEBRI NURCAHYANI</v>
      </c>
      <c r="D432" s="15" t="str">
        <v>External</v>
      </c>
      <c r="E432" s="15" t="str">
        <f>'PAYMENT by SAP'!D422</f>
        <v>1400036930</v>
      </c>
      <c r="F432" s="15" t="str">
        <f>'PAYMENT by SAP'!E422</f>
        <v>11121161</v>
      </c>
      <c r="G432" s="15" t="str">
        <f>'PAYMENT by SAP'!F422</f>
        <v>PEL PDP GS FEB-FEBRI NURCAHYANI_03/03</v>
      </c>
      <c r="H432" s="47">
        <f t="shared" si="36"/>
        <v>45747</v>
      </c>
      <c r="I432" s="48">
        <f>'PAYMENT by SAP'!G422</f>
        <v>45747</v>
      </c>
      <c r="J432" s="48" t="str">
        <f t="shared" si="37"/>
        <v>Mar</v>
      </c>
      <c r="K432" s="48" t="str">
        <f t="shared" si="38"/>
        <v>2025</v>
      </c>
      <c r="L432" s="48">
        <f>'PAYMENT by SAP'!H422</f>
        <v>45747</v>
      </c>
      <c r="M432" s="49">
        <f t="shared" si="39"/>
        <v>0</v>
      </c>
      <c r="N432" s="50" t="str">
        <f t="shared" si="40"/>
        <v>0-30</v>
      </c>
      <c r="O432" s="50" t="str">
        <f t="shared" si="41"/>
        <v>No Risk</v>
      </c>
      <c r="P432" s="15" t="str">
        <f>'PAYMENT by SAP'!J422</f>
        <v>IDR</v>
      </c>
      <c r="Q432" s="15" t="str">
        <f>'PAYMENT by SAP'!K422</f>
        <v>1800000161</v>
      </c>
      <c r="R432" s="51">
        <f>'PAYMENT by SAP'!L422</f>
        <v>12050000</v>
      </c>
      <c r="S432" s="51" t="str">
        <f>'PAYMENT by SAP'!M422</f>
        <v>PENDAPATAN GRAHA SANDIYA FEBRUARI2025</v>
      </c>
      <c r="T432" s="65">
        <f>'PAYMENT by SAP'!N422</f>
        <v>45747</v>
      </c>
      <c r="U432" s="66" t="str">
        <f>'PAYMENT by SAP'!O422</f>
        <v>1800000161</v>
      </c>
      <c r="V432" t="s">
        <v>4957</v>
      </c>
    </row>
    <row r="433" spans="2:22">
      <c r="B433" s="15">
        <f>'PAYMENT by SAP'!B423</f>
        <v>101896</v>
      </c>
      <c r="C433" s="15" t="str">
        <f>'PAYMENT by SAP'!C423</f>
        <v>MOH ZAMRONI AFIF MUKTI</v>
      </c>
      <c r="D433" s="15" t="str">
        <v>External</v>
      </c>
      <c r="E433" s="15" t="str">
        <f>'PAYMENT by SAP'!D423</f>
        <v>1400036932</v>
      </c>
      <c r="F433" s="15" t="str">
        <f>'PAYMENT by SAP'!E423</f>
        <v>11121161</v>
      </c>
      <c r="G433" s="15" t="str">
        <f>'PAYMENT by SAP'!F423</f>
        <v>PEL PDP GS FEB-MOH ZAMRONI AFIF MUKTI_03/03</v>
      </c>
      <c r="H433" s="47">
        <f t="shared" si="36"/>
        <v>45747</v>
      </c>
      <c r="I433" s="48">
        <f>'PAYMENT by SAP'!G423</f>
        <v>45747</v>
      </c>
      <c r="J433" s="48" t="str">
        <f t="shared" si="37"/>
        <v>Mar</v>
      </c>
      <c r="K433" s="48" t="str">
        <f t="shared" si="38"/>
        <v>2025</v>
      </c>
      <c r="L433" s="48">
        <f>'PAYMENT by SAP'!H423</f>
        <v>45747</v>
      </c>
      <c r="M433" s="49">
        <f t="shared" si="39"/>
        <v>0</v>
      </c>
      <c r="N433" s="50" t="str">
        <f t="shared" si="40"/>
        <v>0-30</v>
      </c>
      <c r="O433" s="50" t="str">
        <f t="shared" si="41"/>
        <v>No Risk</v>
      </c>
      <c r="P433" s="15" t="str">
        <f>'PAYMENT by SAP'!J423</f>
        <v>IDR</v>
      </c>
      <c r="Q433" s="15" t="str">
        <f>'PAYMENT by SAP'!K423</f>
        <v>1800000163</v>
      </c>
      <c r="R433" s="51">
        <f>'PAYMENT by SAP'!L423</f>
        <v>12185000</v>
      </c>
      <c r="S433" s="51" t="str">
        <f>'PAYMENT by SAP'!M423</f>
        <v>PENDAPATAN GRAHA SANDIYA FEBRUARI2025</v>
      </c>
      <c r="T433" s="65">
        <f>'PAYMENT by SAP'!N423</f>
        <v>45747</v>
      </c>
      <c r="U433" s="66" t="str">
        <f>'PAYMENT by SAP'!O423</f>
        <v>1800000163</v>
      </c>
      <c r="V433" t="s">
        <v>4957</v>
      </c>
    </row>
    <row r="434" spans="2:22">
      <c r="B434" s="15">
        <f>'PAYMENT by SAP'!B424</f>
        <v>101903</v>
      </c>
      <c r="C434" s="15" t="str">
        <f>'PAYMENT by SAP'!C424</f>
        <v>HALIM</v>
      </c>
      <c r="D434" s="15" t="str">
        <v>External</v>
      </c>
      <c r="E434" s="15" t="str">
        <f>'PAYMENT by SAP'!D424</f>
        <v>1400036933</v>
      </c>
      <c r="F434" s="15" t="str">
        <f>'PAYMENT by SAP'!E424</f>
        <v>11121161</v>
      </c>
      <c r="G434" s="15" t="str">
        <f>'PAYMENT by SAP'!F424</f>
        <v>PEL PDP GS FEB-HALIM_03/03</v>
      </c>
      <c r="H434" s="47">
        <f t="shared" si="36"/>
        <v>45747</v>
      </c>
      <c r="I434" s="48">
        <f>'PAYMENT by SAP'!G424</f>
        <v>45747</v>
      </c>
      <c r="J434" s="48" t="str">
        <f t="shared" si="37"/>
        <v>Mar</v>
      </c>
      <c r="K434" s="48" t="str">
        <f t="shared" si="38"/>
        <v>2025</v>
      </c>
      <c r="L434" s="48">
        <f>'PAYMENT by SAP'!H424</f>
        <v>45747</v>
      </c>
      <c r="M434" s="49">
        <f t="shared" si="39"/>
        <v>0</v>
      </c>
      <c r="N434" s="50" t="str">
        <f t="shared" si="40"/>
        <v>0-30</v>
      </c>
      <c r="O434" s="50" t="str">
        <f t="shared" si="41"/>
        <v>No Risk</v>
      </c>
      <c r="P434" s="15" t="str">
        <f>'PAYMENT by SAP'!J424</f>
        <v>IDR</v>
      </c>
      <c r="Q434" s="15" t="str">
        <f>'PAYMENT by SAP'!K424</f>
        <v>1800000164</v>
      </c>
      <c r="R434" s="51">
        <f>'PAYMENT by SAP'!L424</f>
        <v>15932000</v>
      </c>
      <c r="S434" s="51" t="str">
        <f>'PAYMENT by SAP'!M424</f>
        <v>PENDAPATAN GRAHA SANDIYA FEBRUARI2025</v>
      </c>
      <c r="T434" s="65">
        <f>'PAYMENT by SAP'!N424</f>
        <v>45747</v>
      </c>
      <c r="U434" s="66" t="str">
        <f>'PAYMENT by SAP'!O424</f>
        <v>1800000164</v>
      </c>
      <c r="V434" t="s">
        <v>4957</v>
      </c>
    </row>
    <row r="435" spans="2:22">
      <c r="B435" s="15">
        <f>'PAYMENT by SAP'!B425</f>
        <v>100028</v>
      </c>
      <c r="C435" s="15" t="str">
        <f>'PAYMENT by SAP'!C425</f>
        <v>PT BANK NEGARA INDONESIA (PERSERO)</v>
      </c>
      <c r="D435" s="15" t="str">
        <v>External</v>
      </c>
      <c r="E435" s="15" t="str">
        <f>'PAYMENT by SAP'!D425</f>
        <v>1400036948</v>
      </c>
      <c r="F435" s="15" t="str">
        <f>'PAYMENT by SAP'!E425</f>
        <v>11121161</v>
      </c>
      <c r="G435" s="15" t="str">
        <f>'PAYMENT by SAP'!F425</f>
        <v>TAGIHAN PEMAKAIAN LISTRIK BNI</v>
      </c>
      <c r="H435" s="47">
        <f t="shared" si="36"/>
        <v>45747</v>
      </c>
      <c r="I435" s="48">
        <f>'PAYMENT by SAP'!G425</f>
        <v>45747</v>
      </c>
      <c r="J435" s="48" t="str">
        <f t="shared" si="37"/>
        <v>Mar</v>
      </c>
      <c r="K435" s="48" t="str">
        <f t="shared" si="38"/>
        <v>2025</v>
      </c>
      <c r="L435" s="48">
        <f>'PAYMENT by SAP'!H425</f>
        <v>45777</v>
      </c>
      <c r="M435" s="49">
        <f t="shared" si="39"/>
        <v>-30</v>
      </c>
      <c r="N435" s="50" t="str">
        <f t="shared" si="40"/>
        <v>Current</v>
      </c>
      <c r="O435" s="50" t="str">
        <f t="shared" si="41"/>
        <v>No Risk</v>
      </c>
      <c r="P435" s="15" t="str">
        <f>'PAYMENT by SAP'!J425</f>
        <v>IDR</v>
      </c>
      <c r="Q435" s="15" t="str">
        <f>'PAYMENT by SAP'!K425</f>
        <v>1800000223</v>
      </c>
      <c r="R435" s="51">
        <f>'PAYMENT by SAP'!L425</f>
        <v>24451132</v>
      </c>
      <c r="S435" s="51" t="str">
        <f>'PAYMENT by SAP'!M425</f>
        <v>Tagihan Listrik Periode April 2018</v>
      </c>
      <c r="T435" s="65">
        <f>'PAYMENT by SAP'!N425</f>
        <v>45747</v>
      </c>
      <c r="U435" s="66" t="str">
        <f>'PAYMENT by SAP'!O425</f>
        <v>1800000223</v>
      </c>
      <c r="V435" s="18" t="s">
        <v>4951</v>
      </c>
    </row>
    <row r="436" spans="2:22">
      <c r="B436" s="15">
        <f>'PAYMENT by SAP'!B426</f>
        <v>101284</v>
      </c>
      <c r="C436" s="15" t="str">
        <f>'PAYMENT by SAP'!C426</f>
        <v>PT. SINERGI MITRA INVESTAMA</v>
      </c>
      <c r="D436" s="15" t="str">
        <v>Group</v>
      </c>
      <c r="E436" s="15" t="str">
        <f>'PAYMENT by SAP'!D426</f>
        <v>1400000147</v>
      </c>
      <c r="F436" s="15" t="str">
        <f>'PAYMENT by SAP'!E426</f>
        <v>11121161</v>
      </c>
      <c r="G436" s="15" t="str">
        <f>'PAYMENT by SAP'!F426</f>
        <v>Management Fee SMI Juli 2021</v>
      </c>
      <c r="H436" s="47">
        <f t="shared" si="36"/>
        <v>45747</v>
      </c>
      <c r="I436" s="48">
        <f>'PAYMENT by SAP'!G426</f>
        <v>45747</v>
      </c>
      <c r="J436" s="48" t="str">
        <f t="shared" si="37"/>
        <v>Mar</v>
      </c>
      <c r="K436" s="48" t="str">
        <f t="shared" si="38"/>
        <v>2025</v>
      </c>
      <c r="L436" s="48">
        <f>'PAYMENT by SAP'!H426</f>
        <v>44512</v>
      </c>
      <c r="M436" s="49">
        <f t="shared" si="39"/>
        <v>1235</v>
      </c>
      <c r="N436" s="50" t="str">
        <f t="shared" si="40"/>
        <v>&gt;365</v>
      </c>
      <c r="O436" s="50" t="str">
        <f t="shared" si="41"/>
        <v>High Risk +</v>
      </c>
      <c r="P436" s="15" t="str">
        <f>'PAYMENT by SAP'!J426</f>
        <v>IDR</v>
      </c>
      <c r="Q436" s="15" t="str">
        <f>'PAYMENT by SAP'!K426</f>
        <v>0100006418</v>
      </c>
      <c r="R436" s="51">
        <f>'PAYMENT by SAP'!L426</f>
        <v>44323200</v>
      </c>
      <c r="S436" s="51" t="str">
        <f>'PAYMENT by SAP'!M426</f>
        <v>Management Fee SMI Juli 2021</v>
      </c>
      <c r="T436" s="65">
        <f>'PAYMENT by SAP'!N426</f>
        <v>44512</v>
      </c>
      <c r="U436" s="66" t="str">
        <f>'PAYMENT by SAP'!O426</f>
        <v>1800000540</v>
      </c>
      <c r="V436" s="18" t="s">
        <v>4955</v>
      </c>
    </row>
    <row r="437" spans="2:22">
      <c r="B437" s="15">
        <f>'PAYMENT by SAP'!B427</f>
        <v>101284</v>
      </c>
      <c r="C437" s="15" t="str">
        <f>'PAYMENT by SAP'!C427</f>
        <v>PT. SINERGI MITRA INVESTAMA</v>
      </c>
      <c r="D437" s="15" t="str">
        <v>Group</v>
      </c>
      <c r="E437" s="15" t="str">
        <f>'PAYMENT by SAP'!D427</f>
        <v>1400000148</v>
      </c>
      <c r="F437" s="15" t="str">
        <f>'PAYMENT by SAP'!E427</f>
        <v>11121161</v>
      </c>
      <c r="G437" s="15" t="str">
        <f>'PAYMENT by SAP'!F427</f>
        <v>Management Fee SMI September 2020 1800001114</v>
      </c>
      <c r="H437" s="47">
        <f t="shared" si="36"/>
        <v>45747</v>
      </c>
      <c r="I437" s="48">
        <f>'PAYMENT by SAP'!G427</f>
        <v>45747</v>
      </c>
      <c r="J437" s="48" t="str">
        <f t="shared" si="37"/>
        <v>Mar</v>
      </c>
      <c r="K437" s="48" t="str">
        <f t="shared" si="38"/>
        <v>2025</v>
      </c>
      <c r="L437" s="48">
        <f>'PAYMENT by SAP'!H427</f>
        <v>44408</v>
      </c>
      <c r="M437" s="49">
        <f t="shared" si="39"/>
        <v>1339</v>
      </c>
      <c r="N437" s="50" t="str">
        <f t="shared" si="40"/>
        <v>&gt;365</v>
      </c>
      <c r="O437" s="50" t="str">
        <f t="shared" si="41"/>
        <v>High Risk +</v>
      </c>
      <c r="P437" s="15" t="str">
        <f>'PAYMENT by SAP'!J427</f>
        <v>IDR</v>
      </c>
      <c r="Q437" s="15" t="str">
        <f>'PAYMENT by SAP'!K427</f>
        <v>0100003391</v>
      </c>
      <c r="R437" s="51">
        <f>'PAYMENT by SAP'!L427</f>
        <v>45133200</v>
      </c>
      <c r="S437" s="51" t="str">
        <f>'PAYMENT by SAP'!M427</f>
        <v>Management Fee SMI September 2020 1800001114</v>
      </c>
      <c r="T437" s="65">
        <f>'PAYMENT by SAP'!N427</f>
        <v>44408</v>
      </c>
      <c r="U437" s="66" t="str">
        <f>'PAYMENT by SAP'!O427</f>
        <v>1800001114</v>
      </c>
      <c r="V437" s="18" t="s">
        <v>4955</v>
      </c>
    </row>
    <row r="438" spans="2:22">
      <c r="B438" s="15">
        <f>'PAYMENT by SAP'!B428</f>
        <v>101284</v>
      </c>
      <c r="C438" s="15" t="str">
        <f>'PAYMENT by SAP'!C428</f>
        <v>PT. SINERGI MITRA INVESTAMA</v>
      </c>
      <c r="D438" s="15" t="str">
        <v>Group</v>
      </c>
      <c r="E438" s="15" t="str">
        <f>'PAYMENT by SAP'!D428</f>
        <v>1400000149</v>
      </c>
      <c r="F438" s="15" t="str">
        <f>'PAYMENT by SAP'!E428</f>
        <v>11121161</v>
      </c>
      <c r="G438" s="15" t="str">
        <f>'PAYMENT by SAP'!F428</f>
        <v>Management Fee AP. SMI Agustus 2020 1800000959</v>
      </c>
      <c r="H438" s="47">
        <f t="shared" si="36"/>
        <v>45747</v>
      </c>
      <c r="I438" s="48">
        <f>'PAYMENT by SAP'!G428</f>
        <v>45747</v>
      </c>
      <c r="J438" s="48" t="str">
        <f t="shared" si="37"/>
        <v>Mar</v>
      </c>
      <c r="K438" s="48" t="str">
        <f t="shared" si="38"/>
        <v>2025</v>
      </c>
      <c r="L438" s="48">
        <f>'PAYMENT by SAP'!H428</f>
        <v>44408</v>
      </c>
      <c r="M438" s="49">
        <f t="shared" si="39"/>
        <v>1339</v>
      </c>
      <c r="N438" s="50" t="str">
        <f t="shared" si="40"/>
        <v>&gt;365</v>
      </c>
      <c r="O438" s="50" t="str">
        <f t="shared" si="41"/>
        <v>High Risk +</v>
      </c>
      <c r="P438" s="15" t="str">
        <f>'PAYMENT by SAP'!J428</f>
        <v>IDR</v>
      </c>
      <c r="Q438" s="15" t="str">
        <f>'PAYMENT by SAP'!K428</f>
        <v>0100003391</v>
      </c>
      <c r="R438" s="51">
        <f>'PAYMENT by SAP'!L428</f>
        <v>45133200</v>
      </c>
      <c r="S438" s="51" t="str">
        <f>'PAYMENT by SAP'!M428</f>
        <v>Management Fee AP. SMI Agustus 2020 1800000959</v>
      </c>
      <c r="T438" s="65">
        <f>'PAYMENT by SAP'!N428</f>
        <v>44408</v>
      </c>
      <c r="U438" s="66" t="str">
        <f>'PAYMENT by SAP'!O428</f>
        <v>1800000959</v>
      </c>
      <c r="V438" s="18" t="s">
        <v>4955</v>
      </c>
    </row>
    <row r="439" spans="2:22">
      <c r="B439" s="15">
        <f>'PAYMENT by SAP'!B429</f>
        <v>101284</v>
      </c>
      <c r="C439" s="15" t="str">
        <f>'PAYMENT by SAP'!C429</f>
        <v>PT. SINERGI MITRA INVESTAMA</v>
      </c>
      <c r="D439" s="15" t="str">
        <v>Group</v>
      </c>
      <c r="E439" s="15" t="str">
        <f>'PAYMENT by SAP'!D429</f>
        <v>1400000150</v>
      </c>
      <c r="F439" s="15" t="str">
        <f>'PAYMENT by SAP'!E429</f>
        <v>11121161</v>
      </c>
      <c r="G439" s="15" t="str">
        <f>'PAYMENT by SAP'!F429</f>
        <v>Management Fee SMI Juli 2020 1800000810</v>
      </c>
      <c r="H439" s="47">
        <f t="shared" si="36"/>
        <v>45747</v>
      </c>
      <c r="I439" s="48">
        <f>'PAYMENT by SAP'!G429</f>
        <v>45747</v>
      </c>
      <c r="J439" s="48" t="str">
        <f t="shared" si="37"/>
        <v>Mar</v>
      </c>
      <c r="K439" s="48" t="str">
        <f t="shared" si="38"/>
        <v>2025</v>
      </c>
      <c r="L439" s="48">
        <f>'PAYMENT by SAP'!H429</f>
        <v>44408</v>
      </c>
      <c r="M439" s="49">
        <f t="shared" si="39"/>
        <v>1339</v>
      </c>
      <c r="N439" s="50" t="str">
        <f t="shared" si="40"/>
        <v>&gt;365</v>
      </c>
      <c r="O439" s="50" t="str">
        <f t="shared" si="41"/>
        <v>High Risk +</v>
      </c>
      <c r="P439" s="15" t="str">
        <f>'PAYMENT by SAP'!J429</f>
        <v>IDR</v>
      </c>
      <c r="Q439" s="15" t="str">
        <f>'PAYMENT by SAP'!K429</f>
        <v>0100003391</v>
      </c>
      <c r="R439" s="51">
        <f>'PAYMENT by SAP'!L429</f>
        <v>45133200</v>
      </c>
      <c r="S439" s="51" t="str">
        <f>'PAYMENT by SAP'!M429</f>
        <v>Management Fee SMI Juli 2020 1800000810</v>
      </c>
      <c r="T439" s="65">
        <f>'PAYMENT by SAP'!N429</f>
        <v>44408</v>
      </c>
      <c r="U439" s="66" t="str">
        <f>'PAYMENT by SAP'!O429</f>
        <v>1800000810</v>
      </c>
      <c r="V439" s="18" t="s">
        <v>4955</v>
      </c>
    </row>
    <row r="440" spans="2:22">
      <c r="B440" s="15">
        <f>'PAYMENT by SAP'!B430</f>
        <v>101284</v>
      </c>
      <c r="C440" s="15" t="str">
        <f>'PAYMENT by SAP'!C430</f>
        <v>PT. SINERGI MITRA INVESTAMA</v>
      </c>
      <c r="D440" s="15" t="str">
        <v>Group</v>
      </c>
      <c r="E440" s="15" t="str">
        <f>'PAYMENT by SAP'!D430</f>
        <v>1400000151</v>
      </c>
      <c r="F440" s="15" t="str">
        <f>'PAYMENT by SAP'!E430</f>
        <v>11121161</v>
      </c>
      <c r="G440" s="15" t="str">
        <f>'PAYMENT by SAP'!F430</f>
        <v>Management Fee SMI Juni 2020 1800000681</v>
      </c>
      <c r="H440" s="47">
        <f t="shared" si="36"/>
        <v>45747</v>
      </c>
      <c r="I440" s="48">
        <f>'PAYMENT by SAP'!G430</f>
        <v>45747</v>
      </c>
      <c r="J440" s="48" t="str">
        <f t="shared" si="37"/>
        <v>Mar</v>
      </c>
      <c r="K440" s="48" t="str">
        <f t="shared" si="38"/>
        <v>2025</v>
      </c>
      <c r="L440" s="48">
        <f>'PAYMENT by SAP'!H430</f>
        <v>44408</v>
      </c>
      <c r="M440" s="49">
        <f t="shared" si="39"/>
        <v>1339</v>
      </c>
      <c r="N440" s="50" t="str">
        <f t="shared" si="40"/>
        <v>&gt;365</v>
      </c>
      <c r="O440" s="50" t="str">
        <f t="shared" si="41"/>
        <v>High Risk +</v>
      </c>
      <c r="P440" s="15" t="str">
        <f>'PAYMENT by SAP'!J430</f>
        <v>IDR</v>
      </c>
      <c r="Q440" s="15" t="str">
        <f>'PAYMENT by SAP'!K430</f>
        <v>0100003391</v>
      </c>
      <c r="R440" s="51">
        <f>'PAYMENT by SAP'!L430</f>
        <v>45133200</v>
      </c>
      <c r="S440" s="51" t="str">
        <f>'PAYMENT by SAP'!M430</f>
        <v>Management Fee SMI Juni 2020 1800000681</v>
      </c>
      <c r="T440" s="65">
        <f>'PAYMENT by SAP'!N430</f>
        <v>44408</v>
      </c>
      <c r="U440" s="66" t="str">
        <f>'PAYMENT by SAP'!O430</f>
        <v>1800000681</v>
      </c>
      <c r="V440" s="18" t="s">
        <v>4955</v>
      </c>
    </row>
    <row r="441" spans="2:22">
      <c r="B441" s="15">
        <f>'PAYMENT by SAP'!B431</f>
        <v>100031</v>
      </c>
      <c r="C441" s="15" t="str">
        <f>'PAYMENT by SAP'!C431</f>
        <v>PT DELTA ARTHA BAHARI NUSANTARA</v>
      </c>
      <c r="D441" s="15" t="str">
        <v>External</v>
      </c>
      <c r="E441" s="15" t="str">
        <f>'PAYMENT by SAP'!D431</f>
        <v>1400047919</v>
      </c>
      <c r="F441" s="15" t="str">
        <f>'PAYMENT by SAP'!E431</f>
        <v>11121161</v>
      </c>
      <c r="G441" s="15" t="str">
        <f>'PAYMENT by SAP'!F431</f>
        <v>Tagihan Listrik DAB Jan 25</v>
      </c>
      <c r="H441" s="47">
        <f t="shared" si="36"/>
        <v>45756</v>
      </c>
      <c r="I441" s="48">
        <f>'PAYMENT by SAP'!G431</f>
        <v>45756</v>
      </c>
      <c r="J441" s="48" t="str">
        <f t="shared" si="37"/>
        <v>Apr</v>
      </c>
      <c r="K441" s="48" t="str">
        <f t="shared" si="38"/>
        <v>2025</v>
      </c>
      <c r="L441" s="48">
        <f>'PAYMENT by SAP'!H431</f>
        <v>45746</v>
      </c>
      <c r="M441" s="49">
        <f t="shared" si="39"/>
        <v>10</v>
      </c>
      <c r="N441" s="50" t="str">
        <f t="shared" si="40"/>
        <v>0-30</v>
      </c>
      <c r="O441" s="50" t="str">
        <f t="shared" si="41"/>
        <v>No Risk</v>
      </c>
      <c r="P441" s="15" t="str">
        <f>'PAYMENT by SAP'!J431</f>
        <v>IDR</v>
      </c>
      <c r="Q441" s="15" t="str">
        <f>'PAYMENT by SAP'!K431</f>
        <v>1800000090</v>
      </c>
      <c r="R441" s="51">
        <f>'PAYMENT by SAP'!L431</f>
        <v>205054</v>
      </c>
      <c r="S441" s="51" t="str">
        <f>'PAYMENT by SAP'!M431</f>
        <v>Tagihan Listrik DAB Jan 25</v>
      </c>
      <c r="T441" s="65">
        <f>'PAYMENT by SAP'!N431</f>
        <v>45716</v>
      </c>
      <c r="U441" s="66" t="str">
        <f>'PAYMENT by SAP'!O431</f>
        <v>1800000090</v>
      </c>
      <c r="V441" s="18" t="s">
        <v>4951</v>
      </c>
    </row>
    <row r="442" spans="2:22">
      <c r="B442" s="15">
        <f>'PAYMENT by SAP'!B432</f>
        <v>100146</v>
      </c>
      <c r="C442" s="15" t="str">
        <f>'PAYMENT by SAP'!C432</f>
        <v>PT KITA MANDIRI ABADI</v>
      </c>
      <c r="D442" s="15" t="str">
        <v>External</v>
      </c>
      <c r="E442" s="15" t="str">
        <f>'PAYMENT by SAP'!D432</f>
        <v>1400039409</v>
      </c>
      <c r="F442" s="15" t="str">
        <f>'PAYMENT by SAP'!E432</f>
        <v>11125421</v>
      </c>
      <c r="G442" s="15" t="str">
        <f>'PAYMENT by SAP'!F432</f>
        <v>PAID BY CMS BANK SYARIAH INDONESIA KC SURABAYA BAS</v>
      </c>
      <c r="H442" s="47">
        <f t="shared" si="36"/>
        <v>45756</v>
      </c>
      <c r="I442" s="48">
        <f>'PAYMENT by SAP'!G432</f>
        <v>45756</v>
      </c>
      <c r="J442" s="48" t="str">
        <f t="shared" si="37"/>
        <v>Apr</v>
      </c>
      <c r="K442" s="48" t="str">
        <f t="shared" si="38"/>
        <v>2025</v>
      </c>
      <c r="L442" s="48">
        <f>'PAYMENT by SAP'!H432</f>
        <v>45746</v>
      </c>
      <c r="M442" s="49">
        <f t="shared" si="39"/>
        <v>10</v>
      </c>
      <c r="N442" s="50" t="str">
        <f t="shared" si="40"/>
        <v>0-30</v>
      </c>
      <c r="O442" s="50" t="str">
        <f t="shared" si="41"/>
        <v>No Risk</v>
      </c>
      <c r="P442" s="15" t="str">
        <f>'PAYMENT by SAP'!J432</f>
        <v>IDR</v>
      </c>
      <c r="Q442" s="15" t="str">
        <f>'PAYMENT by SAP'!K432</f>
        <v>1800000112</v>
      </c>
      <c r="R442" s="51">
        <f>'PAYMENT by SAP'!L432</f>
        <v>19473831</v>
      </c>
      <c r="S442" s="51" t="str">
        <f>'PAYMENT by SAP'!M432</f>
        <v>Biaya Pemusnahan Limbah FABA ex PT KMA</v>
      </c>
      <c r="T442" s="65">
        <f>'PAYMENT by SAP'!N432</f>
        <v>45716</v>
      </c>
      <c r="U442" s="66" t="str">
        <f>'PAYMENT by SAP'!O432</f>
        <v>1800000112</v>
      </c>
      <c r="V442" t="s">
        <v>4950</v>
      </c>
    </row>
    <row r="443" spans="2:22">
      <c r="B443" s="15">
        <f>'PAYMENT by SAP'!B433</f>
        <v>101118</v>
      </c>
      <c r="C443" s="15" t="str">
        <f>'PAYMENT by SAP'!C433</f>
        <v>PT SINAR PELITA DUNIA</v>
      </c>
      <c r="D443" s="15" t="str">
        <v>External</v>
      </c>
      <c r="E443" s="15" t="str">
        <f>'PAYMENT by SAP'!D433</f>
        <v>1400039421</v>
      </c>
      <c r="F443" s="15" t="str">
        <f>'PAYMENT by SAP'!E433</f>
        <v>11123101</v>
      </c>
      <c r="G443" s="15" t="str">
        <f>'PAYMENT by SAP'!F433</f>
        <v>PAID BY CMS BANK BCA RN 7100000427</v>
      </c>
      <c r="H443" s="47">
        <f t="shared" si="36"/>
        <v>45756</v>
      </c>
      <c r="I443" s="48">
        <f>'PAYMENT by SAP'!G433</f>
        <v>45756</v>
      </c>
      <c r="J443" s="48" t="str">
        <f t="shared" si="37"/>
        <v>Apr</v>
      </c>
      <c r="K443" s="48" t="str">
        <f t="shared" si="38"/>
        <v>2025</v>
      </c>
      <c r="L443" s="48">
        <f>'PAYMENT by SAP'!H433</f>
        <v>45746</v>
      </c>
      <c r="M443" s="49">
        <f t="shared" si="39"/>
        <v>10</v>
      </c>
      <c r="N443" s="50" t="str">
        <f t="shared" si="40"/>
        <v>0-30</v>
      </c>
      <c r="O443" s="50" t="str">
        <f t="shared" si="41"/>
        <v>No Risk</v>
      </c>
      <c r="P443" s="15" t="str">
        <f>'PAYMENT by SAP'!J433</f>
        <v>IDR</v>
      </c>
      <c r="Q443" s="15" t="str">
        <f>'PAYMENT by SAP'!K433</f>
        <v>1800000124</v>
      </c>
      <c r="R443" s="51">
        <f>'PAYMENT by SAP'!L433</f>
        <v>49858344</v>
      </c>
      <c r="S443" s="51" t="str">
        <f>'PAYMENT by SAP'!M433</f>
        <v>Biaya Pemusnahan Limbah Bottom Ash ex PT SPD</v>
      </c>
      <c r="T443" s="65">
        <f>'PAYMENT by SAP'!N433</f>
        <v>45716</v>
      </c>
      <c r="U443" s="66" t="str">
        <f>'PAYMENT by SAP'!O433</f>
        <v>1800000124</v>
      </c>
      <c r="V443" t="s">
        <v>4950</v>
      </c>
    </row>
    <row r="444" spans="2:22">
      <c r="B444" s="15">
        <f>'PAYMENT by SAP'!B434</f>
        <v>101284</v>
      </c>
      <c r="C444" s="15" t="str">
        <f>'PAYMENT by SAP'!C434</f>
        <v>PT. SINERGI MITRA INVESTAMA</v>
      </c>
      <c r="D444" s="15" t="str">
        <v>Group</v>
      </c>
      <c r="E444" s="15" t="str">
        <f>'PAYMENT by SAP'!D434</f>
        <v>1400000160</v>
      </c>
      <c r="F444" s="15" t="str">
        <f>'PAYMENT by SAP'!E434</f>
        <v>11125421</v>
      </c>
      <c r="G444" s="15" t="str">
        <f>'PAYMENT by SAP'!F434</f>
        <v>PAID BY CMS BANK SYARIAH INDONESIA KC SURABAYA BAS</v>
      </c>
      <c r="H444" s="47">
        <f t="shared" si="36"/>
        <v>45757</v>
      </c>
      <c r="I444" s="48">
        <f>'PAYMENT by SAP'!G434</f>
        <v>45757</v>
      </c>
      <c r="J444" s="48" t="str">
        <f t="shared" si="37"/>
        <v>Apr</v>
      </c>
      <c r="K444" s="48" t="str">
        <f t="shared" si="38"/>
        <v>2025</v>
      </c>
      <c r="L444" s="48">
        <f>'PAYMENT by SAP'!H434</f>
        <v>45718</v>
      </c>
      <c r="M444" s="49">
        <f t="shared" si="39"/>
        <v>39</v>
      </c>
      <c r="N444" s="50" t="str">
        <f t="shared" si="40"/>
        <v>30-60</v>
      </c>
      <c r="O444" s="50" t="str">
        <f t="shared" si="41"/>
        <v>Low Risk</v>
      </c>
      <c r="P444" s="15" t="str">
        <f>'PAYMENT by SAP'!J434</f>
        <v>IDR</v>
      </c>
      <c r="Q444" s="15" t="str">
        <f>'PAYMENT by SAP'!K434</f>
        <v>1800000035</v>
      </c>
      <c r="R444" s="51">
        <f>'PAYMENT by SAP'!L434</f>
        <v>348915</v>
      </c>
      <c r="S444" s="51" t="str">
        <f>'PAYMENT by SAP'!M434</f>
        <v>Biaya Tagihan Listrik Lt 3/4 Gusi Jan 25</v>
      </c>
      <c r="T444" s="65">
        <f>'PAYMENT by SAP'!N434</f>
        <v>45688</v>
      </c>
      <c r="U444" s="66" t="str">
        <f>'PAYMENT by SAP'!O434</f>
        <v>1800000035</v>
      </c>
      <c r="V444" s="18" t="s">
        <v>4951</v>
      </c>
    </row>
    <row r="445" spans="2:22">
      <c r="B445" s="15">
        <f>'PAYMENT by SAP'!B435</f>
        <v>101284</v>
      </c>
      <c r="C445" s="15" t="str">
        <f>'PAYMENT by SAP'!C435</f>
        <v>PT. SINERGI MITRA INVESTAMA</v>
      </c>
      <c r="D445" s="15" t="str">
        <v>Group</v>
      </c>
      <c r="E445" s="15" t="str">
        <f>'PAYMENT by SAP'!D435</f>
        <v>1400000161</v>
      </c>
      <c r="F445" s="15" t="str">
        <f>'PAYMENT by SAP'!E435</f>
        <v>11125421</v>
      </c>
      <c r="G445" s="15" t="str">
        <f>'PAYMENT by SAP'!F435</f>
        <v>PAID BY CMS BANK SYARIAH INDONESIA KC SURABAYA BAS</v>
      </c>
      <c r="H445" s="47">
        <f t="shared" ref="H445:H508" si="42">I445</f>
        <v>45757</v>
      </c>
      <c r="I445" s="48">
        <f>'PAYMENT by SAP'!G435</f>
        <v>45757</v>
      </c>
      <c r="J445" s="48" t="str">
        <f t="shared" ref="J445:J508" si="43">TEXT(I445,"MMM")</f>
        <v>Apr</v>
      </c>
      <c r="K445" s="48" t="str">
        <f t="shared" ref="K445:K508" si="44">TEXT(I445,"yyy")</f>
        <v>2025</v>
      </c>
      <c r="L445" s="48">
        <f>'PAYMENT by SAP'!H435</f>
        <v>45718</v>
      </c>
      <c r="M445" s="49">
        <f t="shared" ref="M445:M508" si="45">I445-L445</f>
        <v>39</v>
      </c>
      <c r="N445" s="50" t="str">
        <f t="shared" ref="N445:N508" si="46">IF(M445&lt;$C$9,$D$9,IF(M445&lt;$C$8,$D$8,IF(M445&lt;$C$7,$D$7,IF(M445&lt;$C$6,$D$6,IF(M445&lt;$C$5,$D$5,IF(M445&lt;$C$4,$D$4,IF(M445&lt;$C$3,$D$3)))))))</f>
        <v>30-60</v>
      </c>
      <c r="O445" s="50" t="str">
        <f t="shared" ref="O445:O508" si="47">IF(N445=$D$3,$E$3,IF(N445=$D$4,$E$4,IF(N445=$D$5,$E$5,IF(N445=$D$6,$E$6,IF(N445=$D$7,$E$7,IF(N445=$D$8,$E$8,IF(N445=$D$9,$E$9)))))))</f>
        <v>Low Risk</v>
      </c>
      <c r="P445" s="15" t="str">
        <f>'PAYMENT by SAP'!J435</f>
        <v>IDR</v>
      </c>
      <c r="Q445" s="15" t="str">
        <f>'PAYMENT by SAP'!K435</f>
        <v>1800000033</v>
      </c>
      <c r="R445" s="51">
        <f>'PAYMENT by SAP'!L435</f>
        <v>641121</v>
      </c>
      <c r="S445" s="51" t="str">
        <f>'PAYMENT by SAP'!M435</f>
        <v>Biaya Tagihan Listrik ATM Mandiri Jan 25</v>
      </c>
      <c r="T445" s="65">
        <f>'PAYMENT by SAP'!N435</f>
        <v>45688</v>
      </c>
      <c r="U445" s="66" t="str">
        <f>'PAYMENT by SAP'!O435</f>
        <v>1800000033</v>
      </c>
      <c r="V445" s="18" t="s">
        <v>4951</v>
      </c>
    </row>
    <row r="446" spans="2:22">
      <c r="B446" s="15">
        <f>'PAYMENT by SAP'!B436</f>
        <v>101531</v>
      </c>
      <c r="C446" s="15" t="str">
        <f>'PAYMENT by SAP'!C436</f>
        <v>PT MULTIHANA KREASINDO</v>
      </c>
      <c r="D446" s="15" t="str">
        <v>External</v>
      </c>
      <c r="E446" s="15" t="str">
        <f>'PAYMENT by SAP'!D436</f>
        <v>1400039662</v>
      </c>
      <c r="F446" s="15" t="str">
        <f>'PAYMENT by SAP'!E436</f>
        <v>11125421</v>
      </c>
      <c r="G446" s="15" t="str">
        <f>'PAYMENT by SAP'!F436</f>
        <v>PAID BY CMS BANK SYARIAH INDONESIA KC SURABAYA BAS</v>
      </c>
      <c r="H446" s="47">
        <f t="shared" si="42"/>
        <v>45757</v>
      </c>
      <c r="I446" s="48">
        <f>'PAYMENT by SAP'!G436</f>
        <v>45757</v>
      </c>
      <c r="J446" s="48" t="str">
        <f t="shared" si="43"/>
        <v>Apr</v>
      </c>
      <c r="K446" s="48" t="str">
        <f t="shared" si="44"/>
        <v>2025</v>
      </c>
      <c r="L446" s="48">
        <f>'PAYMENT by SAP'!H436</f>
        <v>45718</v>
      </c>
      <c r="M446" s="49">
        <f t="shared" si="45"/>
        <v>39</v>
      </c>
      <c r="N446" s="50" t="str">
        <f t="shared" si="46"/>
        <v>30-60</v>
      </c>
      <c r="O446" s="50" t="str">
        <f t="shared" si="47"/>
        <v>Low Risk</v>
      </c>
      <c r="P446" s="15" t="str">
        <f>'PAYMENT by SAP'!J436</f>
        <v>IDR</v>
      </c>
      <c r="Q446" s="15" t="str">
        <f>'PAYMENT by SAP'!K436</f>
        <v>1800000034</v>
      </c>
      <c r="R446" s="51">
        <f>'PAYMENT by SAP'!L436</f>
        <v>2731540</v>
      </c>
      <c r="S446" s="51" t="str">
        <f>'PAYMENT by SAP'!M436</f>
        <v>Biaya Pemusnahan Limbah Gypsum PP ex PT MHK</v>
      </c>
      <c r="T446" s="65">
        <f>'PAYMENT by SAP'!N436</f>
        <v>45688</v>
      </c>
      <c r="U446" s="66" t="str">
        <f>'PAYMENT by SAP'!O436</f>
        <v>1800000034</v>
      </c>
      <c r="V446" t="s">
        <v>4950</v>
      </c>
    </row>
    <row r="447" spans="2:22">
      <c r="B447" s="15">
        <f>'PAYMENT by SAP'!B437</f>
        <v>100146</v>
      </c>
      <c r="C447" s="15" t="str">
        <f>'PAYMENT by SAP'!C437</f>
        <v>PT KITA MANDIRI ABADI</v>
      </c>
      <c r="D447" s="15" t="str">
        <v>External</v>
      </c>
      <c r="E447" s="15" t="str">
        <f>'PAYMENT by SAP'!D437</f>
        <v>1400039659</v>
      </c>
      <c r="F447" s="15" t="str">
        <f>'PAYMENT by SAP'!E437</f>
        <v>11125421</v>
      </c>
      <c r="G447" s="15" t="str">
        <f>'PAYMENT by SAP'!F437</f>
        <v>PAID BY CMS BANK SYARIAH INDONESIA KC SURABAYA BAS</v>
      </c>
      <c r="H447" s="47">
        <f t="shared" si="42"/>
        <v>45757</v>
      </c>
      <c r="I447" s="48">
        <f>'PAYMENT by SAP'!G437</f>
        <v>45757</v>
      </c>
      <c r="J447" s="48" t="str">
        <f t="shared" si="43"/>
        <v>Apr</v>
      </c>
      <c r="K447" s="48" t="str">
        <f t="shared" si="44"/>
        <v>2025</v>
      </c>
      <c r="L447" s="48">
        <f>'PAYMENT by SAP'!H437</f>
        <v>45687</v>
      </c>
      <c r="M447" s="49">
        <f t="shared" si="45"/>
        <v>70</v>
      </c>
      <c r="N447" s="50" t="str">
        <f t="shared" si="46"/>
        <v>60-90</v>
      </c>
      <c r="O447" s="50" t="str">
        <f t="shared" si="47"/>
        <v>Warning</v>
      </c>
      <c r="P447" s="15" t="str">
        <f>'PAYMENT by SAP'!J437</f>
        <v>IDR</v>
      </c>
      <c r="Q447" s="15" t="str">
        <f>'PAYMENT by SAP'!K437</f>
        <v>1800000818</v>
      </c>
      <c r="R447" s="51">
        <f>'PAYMENT by SAP'!L437</f>
        <v>6540120</v>
      </c>
      <c r="S447" s="51" t="str">
        <f>'PAYMENT by SAP'!M437</f>
        <v>Biaya Pemusnahan Limbah Resin ex PT KMA</v>
      </c>
      <c r="T447" s="65">
        <f>'PAYMENT by SAP'!N437</f>
        <v>45657</v>
      </c>
      <c r="U447" s="66" t="str">
        <f>'PAYMENT by SAP'!O437</f>
        <v>1800000818</v>
      </c>
      <c r="V447" t="s">
        <v>4950</v>
      </c>
    </row>
    <row r="448" spans="2:22">
      <c r="B448" s="15">
        <f>'PAYMENT by SAP'!B438</f>
        <v>100007</v>
      </c>
      <c r="C448" s="15" t="str">
        <f>'PAYMENT by SAP'!C438</f>
        <v>ETEX BUILDING PERFORMANCE INDONESIA</v>
      </c>
      <c r="D448" s="15" t="str">
        <v>External</v>
      </c>
      <c r="E448" s="15" t="str">
        <f>'PAYMENT by SAP'!D438</f>
        <v>1400000189</v>
      </c>
      <c r="F448" s="15" t="str">
        <f>'PAYMENT by SAP'!E438</f>
        <v>11121161</v>
      </c>
      <c r="G448" s="15" t="str">
        <f>'PAYMENT by SAP'!F438</f>
        <v>Penagihan Air Proses Januari25</v>
      </c>
      <c r="H448" s="47">
        <f t="shared" si="42"/>
        <v>45757</v>
      </c>
      <c r="I448" s="48">
        <f>'PAYMENT by SAP'!G438</f>
        <v>45757</v>
      </c>
      <c r="J448" s="48" t="str">
        <f t="shared" si="43"/>
        <v>Apr</v>
      </c>
      <c r="K448" s="48" t="str">
        <f t="shared" si="44"/>
        <v>2025</v>
      </c>
      <c r="L448" s="48">
        <f>'PAYMENT by SAP'!H438</f>
        <v>45718</v>
      </c>
      <c r="M448" s="49">
        <f t="shared" si="45"/>
        <v>39</v>
      </c>
      <c r="N448" s="50" t="str">
        <f t="shared" si="46"/>
        <v>30-60</v>
      </c>
      <c r="O448" s="50" t="str">
        <f t="shared" si="47"/>
        <v>Low Risk</v>
      </c>
      <c r="P448" s="15" t="str">
        <f>'PAYMENT by SAP'!J438</f>
        <v>IDR</v>
      </c>
      <c r="Q448" s="15" t="str">
        <f>'PAYMENT by SAP'!K438</f>
        <v>1800000038</v>
      </c>
      <c r="R448" s="51">
        <f>'PAYMENT by SAP'!L438</f>
        <v>18726500</v>
      </c>
      <c r="S448" s="51" t="str">
        <f>'PAYMENT by SAP'!M438</f>
        <v>Penagihan Air Proses Januari25</v>
      </c>
      <c r="T448" s="65">
        <f>'PAYMENT by SAP'!N438</f>
        <v>45688</v>
      </c>
      <c r="U448" s="66" t="str">
        <f>'PAYMENT by SAP'!O438</f>
        <v>1800000038</v>
      </c>
      <c r="V448" s="18" t="s">
        <v>4956</v>
      </c>
    </row>
    <row r="449" spans="2:22">
      <c r="B449" s="15">
        <f>'PAYMENT by SAP'!B439</f>
        <v>100007</v>
      </c>
      <c r="C449" s="15" t="str">
        <f>'PAYMENT by SAP'!C439</f>
        <v>ETEX BUILDING PERFORMANCE INDONESIA</v>
      </c>
      <c r="D449" s="15" t="str">
        <v>External</v>
      </c>
      <c r="E449" s="15" t="str">
        <f>'PAYMENT by SAP'!D439</f>
        <v>1400000183</v>
      </c>
      <c r="F449" s="15" t="str">
        <f>'PAYMENT by SAP'!E439</f>
        <v>11121161</v>
      </c>
      <c r="G449" s="15" t="str">
        <f>'PAYMENT by SAP'!F439</f>
        <v>Penagihan Air Proses Februari 2025</v>
      </c>
      <c r="H449" s="47">
        <f t="shared" si="42"/>
        <v>45757</v>
      </c>
      <c r="I449" s="48">
        <f>'PAYMENT by SAP'!G439</f>
        <v>45757</v>
      </c>
      <c r="J449" s="48" t="str">
        <f t="shared" si="43"/>
        <v>Apr</v>
      </c>
      <c r="K449" s="48" t="str">
        <f t="shared" si="44"/>
        <v>2025</v>
      </c>
      <c r="L449" s="48">
        <f>'PAYMENT by SAP'!H439</f>
        <v>45746</v>
      </c>
      <c r="M449" s="49">
        <f t="shared" si="45"/>
        <v>11</v>
      </c>
      <c r="N449" s="50" t="str">
        <f t="shared" si="46"/>
        <v>0-30</v>
      </c>
      <c r="O449" s="50" t="str">
        <f t="shared" si="47"/>
        <v>No Risk</v>
      </c>
      <c r="P449" s="15" t="str">
        <f>'PAYMENT by SAP'!J439</f>
        <v>IDR</v>
      </c>
      <c r="Q449" s="15" t="str">
        <f>'PAYMENT by SAP'!K439</f>
        <v>1800000105</v>
      </c>
      <c r="R449" s="51">
        <f>'PAYMENT by SAP'!L439</f>
        <v>23294700</v>
      </c>
      <c r="S449" s="51" t="str">
        <f>'PAYMENT by SAP'!M439</f>
        <v>Penagihan Air Proses Februari 2025</v>
      </c>
      <c r="T449" s="65">
        <f>'PAYMENT by SAP'!N439</f>
        <v>45716</v>
      </c>
      <c r="U449" s="66" t="str">
        <f>'PAYMENT by SAP'!O439</f>
        <v>1800000105</v>
      </c>
      <c r="V449" s="18" t="s">
        <v>4956</v>
      </c>
    </row>
    <row r="450" spans="2:22">
      <c r="B450" s="15">
        <f>'PAYMENT by SAP'!B440</f>
        <v>100146</v>
      </c>
      <c r="C450" s="15" t="str">
        <f>'PAYMENT by SAP'!C440</f>
        <v>PT KITA MANDIRI ABADI</v>
      </c>
      <c r="D450" s="15" t="str">
        <v>External</v>
      </c>
      <c r="E450" s="15" t="str">
        <f>'PAYMENT by SAP'!D440</f>
        <v>1400039660</v>
      </c>
      <c r="F450" s="15" t="str">
        <f>'PAYMENT by SAP'!E440</f>
        <v>11125421</v>
      </c>
      <c r="G450" s="15" t="str">
        <f>'PAYMENT by SAP'!F440</f>
        <v>PAID BY CMS BANK SYARIAH INDONESIA KC SURABAYA BAS</v>
      </c>
      <c r="H450" s="47">
        <f t="shared" si="42"/>
        <v>45757</v>
      </c>
      <c r="I450" s="48">
        <f>'PAYMENT by SAP'!G440</f>
        <v>45757</v>
      </c>
      <c r="J450" s="48" t="str">
        <f t="shared" si="43"/>
        <v>Apr</v>
      </c>
      <c r="K450" s="48" t="str">
        <f t="shared" si="44"/>
        <v>2025</v>
      </c>
      <c r="L450" s="48">
        <f>'PAYMENT by SAP'!H440</f>
        <v>45687</v>
      </c>
      <c r="M450" s="49">
        <f t="shared" si="45"/>
        <v>70</v>
      </c>
      <c r="N450" s="50" t="str">
        <f t="shared" si="46"/>
        <v>60-90</v>
      </c>
      <c r="O450" s="50" t="str">
        <f t="shared" si="47"/>
        <v>Warning</v>
      </c>
      <c r="P450" s="15" t="str">
        <f>'PAYMENT by SAP'!J440</f>
        <v>IDR</v>
      </c>
      <c r="Q450" s="15" t="str">
        <f>'PAYMENT by SAP'!K440</f>
        <v>1800000817</v>
      </c>
      <c r="R450" s="51">
        <f>'PAYMENT by SAP'!L440</f>
        <v>26295678</v>
      </c>
      <c r="S450" s="51" t="str">
        <f>'PAYMENT by SAP'!M440</f>
        <v>Biaya Pemusnahan Limbah FABA ex PT KMA</v>
      </c>
      <c r="T450" s="65">
        <f>'PAYMENT by SAP'!N440</f>
        <v>45657</v>
      </c>
      <c r="U450" s="66" t="str">
        <f>'PAYMENT by SAP'!O440</f>
        <v>1800000817</v>
      </c>
      <c r="V450" t="s">
        <v>4950</v>
      </c>
    </row>
    <row r="451" spans="2:22">
      <c r="B451" s="15">
        <f>'PAYMENT by SAP'!B441</f>
        <v>101531</v>
      </c>
      <c r="C451" s="15" t="str">
        <f>'PAYMENT by SAP'!C441</f>
        <v>PT MULTIHANA KREASINDO</v>
      </c>
      <c r="D451" s="15" t="str">
        <v>External</v>
      </c>
      <c r="E451" s="15" t="str">
        <f>'PAYMENT by SAP'!D441</f>
        <v>1400039661</v>
      </c>
      <c r="F451" s="15" t="str">
        <f>'PAYMENT by SAP'!E441</f>
        <v>11125421</v>
      </c>
      <c r="G451" s="15" t="str">
        <f>'PAYMENT by SAP'!F441</f>
        <v>PAID BY CMS BANK SYARIAH INDONESIA KC SURABAYA BAS</v>
      </c>
      <c r="H451" s="47">
        <f t="shared" si="42"/>
        <v>45757</v>
      </c>
      <c r="I451" s="48">
        <f>'PAYMENT by SAP'!G441</f>
        <v>45757</v>
      </c>
      <c r="J451" s="48" t="str">
        <f t="shared" si="43"/>
        <v>Apr</v>
      </c>
      <c r="K451" s="48" t="str">
        <f t="shared" si="44"/>
        <v>2025</v>
      </c>
      <c r="L451" s="48">
        <f>'PAYMENT by SAP'!H441</f>
        <v>45718</v>
      </c>
      <c r="M451" s="49">
        <f t="shared" si="45"/>
        <v>39</v>
      </c>
      <c r="N451" s="50" t="str">
        <f t="shared" si="46"/>
        <v>30-60</v>
      </c>
      <c r="O451" s="50" t="str">
        <f t="shared" si="47"/>
        <v>Low Risk</v>
      </c>
      <c r="P451" s="15" t="str">
        <f>'PAYMENT by SAP'!J441</f>
        <v>IDR</v>
      </c>
      <c r="Q451" s="15" t="str">
        <f>'PAYMENT by SAP'!K441</f>
        <v>1800000033</v>
      </c>
      <c r="R451" s="51">
        <f>'PAYMENT by SAP'!L441</f>
        <v>46154524</v>
      </c>
      <c r="S451" s="51" t="str">
        <f>'PAYMENT by SAP'!M441</f>
        <v>Biaya Pemusnahan Limbah Alter. Material ex PT MHK</v>
      </c>
      <c r="T451" s="65">
        <f>'PAYMENT by SAP'!N441</f>
        <v>45688</v>
      </c>
      <c r="U451" s="66" t="str">
        <f>'PAYMENT by SAP'!O441</f>
        <v>1800000033</v>
      </c>
      <c r="V451" t="s">
        <v>4950</v>
      </c>
    </row>
    <row r="452" spans="2:22">
      <c r="B452" s="15">
        <f>'PAYMENT by SAP'!B442</f>
        <v>101531</v>
      </c>
      <c r="C452" s="15" t="str">
        <f>'PAYMENT by SAP'!C442</f>
        <v>PT MULTIHANA KREASINDO</v>
      </c>
      <c r="D452" s="15" t="str">
        <v>External</v>
      </c>
      <c r="E452" s="15" t="str">
        <f>'PAYMENT by SAP'!D442</f>
        <v>1400039840</v>
      </c>
      <c r="F452" s="15" t="str">
        <f>'PAYMENT by SAP'!E442</f>
        <v>11125421</v>
      </c>
      <c r="G452" s="15" t="str">
        <f>'PAYMENT by SAP'!F442</f>
        <v>PAID BY CMS BANK SYARIAH INDONESIA KC SURABAYA BAS</v>
      </c>
      <c r="H452" s="47">
        <f t="shared" si="42"/>
        <v>45757</v>
      </c>
      <c r="I452" s="48">
        <f>'PAYMENT by SAP'!G442</f>
        <v>45757</v>
      </c>
      <c r="J452" s="48" t="str">
        <f t="shared" si="43"/>
        <v>Apr</v>
      </c>
      <c r="K452" s="48" t="str">
        <f t="shared" si="44"/>
        <v>2025</v>
      </c>
      <c r="L452" s="48">
        <f>'PAYMENT by SAP'!H442</f>
        <v>45746</v>
      </c>
      <c r="M452" s="49">
        <f t="shared" si="45"/>
        <v>11</v>
      </c>
      <c r="N452" s="50" t="str">
        <f t="shared" si="46"/>
        <v>0-30</v>
      </c>
      <c r="O452" s="50" t="str">
        <f t="shared" si="47"/>
        <v>No Risk</v>
      </c>
      <c r="P452" s="15" t="str">
        <f>'PAYMENT by SAP'!J442</f>
        <v>IDR</v>
      </c>
      <c r="Q452" s="15" t="str">
        <f>'PAYMENT by SAP'!K442</f>
        <v>1800000113</v>
      </c>
      <c r="R452" s="51">
        <f>'PAYMENT by SAP'!L442</f>
        <v>56215224</v>
      </c>
      <c r="S452" s="51" t="str">
        <f>'PAYMENT by SAP'!M442</f>
        <v>Biaya Pemusnahan Limbah Non B3; AM ex PT MHK</v>
      </c>
      <c r="T452" s="65">
        <f>'PAYMENT by SAP'!N442</f>
        <v>45716</v>
      </c>
      <c r="U452" s="66" t="str">
        <f>'PAYMENT by SAP'!O442</f>
        <v>1800000113</v>
      </c>
      <c r="V452" t="s">
        <v>4950</v>
      </c>
    </row>
    <row r="453" spans="2:22">
      <c r="B453" s="15">
        <f>'PAYMENT by SAP'!B443</f>
        <v>101284</v>
      </c>
      <c r="C453" s="15" t="str">
        <f>'PAYMENT by SAP'!C443</f>
        <v>PT. SINERGI MITRA INVESTAMA</v>
      </c>
      <c r="D453" s="15" t="str">
        <v>Group</v>
      </c>
      <c r="E453" s="15" t="str">
        <f>'PAYMENT by SAP'!D443</f>
        <v>1400000187</v>
      </c>
      <c r="F453" s="15" t="str">
        <f>'PAYMENT by SAP'!E443</f>
        <v>11121161</v>
      </c>
      <c r="G453" s="15" t="str">
        <f>'PAYMENT by SAP'!F443</f>
        <v>Pembayaran Bagi Hasil Tahun 2020-2021</v>
      </c>
      <c r="H453" s="47">
        <f t="shared" si="42"/>
        <v>45757</v>
      </c>
      <c r="I453" s="48">
        <f>'PAYMENT by SAP'!G443</f>
        <v>45757</v>
      </c>
      <c r="J453" s="48" t="str">
        <f t="shared" si="43"/>
        <v>Apr</v>
      </c>
      <c r="K453" s="48" t="str">
        <f t="shared" si="44"/>
        <v>2025</v>
      </c>
      <c r="L453" s="48">
        <f>'PAYMENT by SAP'!H443</f>
        <v>44859</v>
      </c>
      <c r="M453" s="49">
        <f t="shared" si="45"/>
        <v>898</v>
      </c>
      <c r="N453" s="50" t="str">
        <f t="shared" si="46"/>
        <v>&gt;365</v>
      </c>
      <c r="O453" s="50" t="str">
        <f t="shared" si="47"/>
        <v>High Risk +</v>
      </c>
      <c r="P453" s="15" t="str">
        <f>'PAYMENT by SAP'!J443</f>
        <v>IDR</v>
      </c>
      <c r="Q453" s="15" t="str">
        <f>'PAYMENT by SAP'!K443</f>
        <v>0100008838</v>
      </c>
      <c r="R453" s="51">
        <f>'PAYMENT by SAP'!L443</f>
        <v>500000000</v>
      </c>
      <c r="S453" s="51" t="str">
        <f>'PAYMENT by SAP'!M443</f>
        <v>Pembayaran Bagi Hasil Tahun 2020-2021</v>
      </c>
      <c r="T453" s="65">
        <f>'PAYMENT by SAP'!N443</f>
        <v>44859</v>
      </c>
      <c r="U453" s="66" t="str">
        <f>'PAYMENT by SAP'!O443</f>
        <v>1800000283</v>
      </c>
      <c r="V453" s="18" t="s">
        <v>4960</v>
      </c>
    </row>
    <row r="454" spans="2:22">
      <c r="B454" s="15">
        <f>'PAYMENT by SAP'!B444</f>
        <v>101531</v>
      </c>
      <c r="C454" s="15" t="str">
        <f>'PAYMENT by SAP'!C444</f>
        <v>PT MULTIHANA KREASINDO</v>
      </c>
      <c r="D454" s="15" t="str">
        <v>External</v>
      </c>
      <c r="E454" s="15" t="str">
        <f>'PAYMENT by SAP'!D444</f>
        <v>1400039841</v>
      </c>
      <c r="F454" s="15" t="str">
        <f>'PAYMENT by SAP'!E444</f>
        <v>11125421</v>
      </c>
      <c r="G454" s="15" t="str">
        <f>'PAYMENT by SAP'!F444</f>
        <v>PAID BY CMS BANK SYARIAH INDONESIA KC SURABAYA BAS</v>
      </c>
      <c r="H454" s="47">
        <f t="shared" si="42"/>
        <v>45757</v>
      </c>
      <c r="I454" s="48">
        <f>'PAYMENT by SAP'!G444</f>
        <v>45757</v>
      </c>
      <c r="J454" s="48" t="str">
        <f t="shared" si="43"/>
        <v>Apr</v>
      </c>
      <c r="K454" s="48" t="str">
        <f t="shared" si="44"/>
        <v>2025</v>
      </c>
      <c r="L454" s="48">
        <f>'PAYMENT by SAP'!H444</f>
        <v>45746</v>
      </c>
      <c r="M454" s="49">
        <f t="shared" si="45"/>
        <v>11</v>
      </c>
      <c r="N454" s="50" t="str">
        <f t="shared" si="46"/>
        <v>0-30</v>
      </c>
      <c r="O454" s="50" t="str">
        <f t="shared" si="47"/>
        <v>No Risk</v>
      </c>
      <c r="P454" s="15" t="str">
        <f>'PAYMENT by SAP'!J444</f>
        <v>IDR</v>
      </c>
      <c r="Q454" s="15" t="str">
        <f>'PAYMENT by SAP'!K444</f>
        <v>1800000114</v>
      </c>
      <c r="R454" s="51">
        <f>'PAYMENT by SAP'!L444</f>
        <v>641373440</v>
      </c>
      <c r="S454" s="51" t="str">
        <f>'PAYMENT by SAP'!M444</f>
        <v>Biaya Pemusnahan Limbah Gypsum PP ex PT MHK</v>
      </c>
      <c r="T454" s="65">
        <f>'PAYMENT by SAP'!N444</f>
        <v>45716</v>
      </c>
      <c r="U454" s="66" t="str">
        <f>'PAYMENT by SAP'!O444</f>
        <v>1800000114</v>
      </c>
      <c r="V454" t="s">
        <v>4950</v>
      </c>
    </row>
    <row r="455" spans="2:22">
      <c r="B455" s="15">
        <f>'PAYMENT by SAP'!B445</f>
        <v>100147</v>
      </c>
      <c r="C455" s="15" t="str">
        <f>'PAYMENT by SAP'!C445</f>
        <v>PT TEKNOTAMA LINGKUNGAN INTERNUSA</v>
      </c>
      <c r="D455" s="15" t="str">
        <v>External</v>
      </c>
      <c r="E455" s="15" t="str">
        <f>'PAYMENT by SAP'!D445</f>
        <v>1400047978</v>
      </c>
      <c r="F455" s="15" t="str">
        <f>'PAYMENT by SAP'!E445</f>
        <v>11121161</v>
      </c>
      <c r="G455" s="15" t="str">
        <f>'PAYMENT by SAP'!F445</f>
        <v>Biaya Pemusnahan Limbah</v>
      </c>
      <c r="H455" s="47">
        <f t="shared" si="42"/>
        <v>45758</v>
      </c>
      <c r="I455" s="48">
        <f>'PAYMENT by SAP'!G445</f>
        <v>45758</v>
      </c>
      <c r="J455" s="48" t="str">
        <f t="shared" si="43"/>
        <v>Apr</v>
      </c>
      <c r="K455" s="48" t="str">
        <f t="shared" si="44"/>
        <v>2025</v>
      </c>
      <c r="L455" s="48">
        <f>'PAYMENT by SAP'!H445</f>
        <v>45718</v>
      </c>
      <c r="M455" s="49">
        <f t="shared" si="45"/>
        <v>40</v>
      </c>
      <c r="N455" s="50" t="str">
        <f t="shared" si="46"/>
        <v>30-60</v>
      </c>
      <c r="O455" s="50" t="str">
        <f t="shared" si="47"/>
        <v>Low Risk</v>
      </c>
      <c r="P455" s="15" t="str">
        <f>'PAYMENT by SAP'!J445</f>
        <v>IDR</v>
      </c>
      <c r="Q455" s="15" t="str">
        <f>'PAYMENT by SAP'!K445</f>
        <v>1800000057</v>
      </c>
      <c r="R455" s="51">
        <f>'PAYMENT by SAP'!L445</f>
        <v>12735778</v>
      </c>
      <c r="S455" s="51" t="str">
        <f>'PAYMENT by SAP'!M445</f>
        <v>Biaya Pemusnahan Limbah FABA ex PT TLI</v>
      </c>
      <c r="T455" s="65">
        <f>'PAYMENT by SAP'!N445</f>
        <v>45688</v>
      </c>
      <c r="U455" s="66" t="str">
        <f>'PAYMENT by SAP'!O445</f>
        <v>1800000057</v>
      </c>
      <c r="V455" t="s">
        <v>4950</v>
      </c>
    </row>
    <row r="456" spans="2:22">
      <c r="B456" s="15">
        <f>'PAYMENT by SAP'!B446</f>
        <v>100147</v>
      </c>
      <c r="C456" s="15" t="str">
        <f>'PAYMENT by SAP'!C446</f>
        <v>PT TEKNOTAMA LINGKUNGAN INTERNUSA</v>
      </c>
      <c r="D456" s="15" t="str">
        <v>External</v>
      </c>
      <c r="E456" s="15" t="str">
        <f>'PAYMENT by SAP'!D446</f>
        <v>1400047978</v>
      </c>
      <c r="F456" s="15" t="str">
        <f>'PAYMENT by SAP'!E446</f>
        <v>11121161</v>
      </c>
      <c r="G456" s="15" t="str">
        <f>'PAYMENT by SAP'!F446</f>
        <v>Biaya Pemusnahan Limbah</v>
      </c>
      <c r="H456" s="47">
        <f t="shared" si="42"/>
        <v>45758</v>
      </c>
      <c r="I456" s="48">
        <f>'PAYMENT by SAP'!G446</f>
        <v>45758</v>
      </c>
      <c r="J456" s="48" t="str">
        <f t="shared" si="43"/>
        <v>Apr</v>
      </c>
      <c r="K456" s="48" t="str">
        <f t="shared" si="44"/>
        <v>2025</v>
      </c>
      <c r="L456" s="48">
        <f>'PAYMENT by SAP'!H446</f>
        <v>45718</v>
      </c>
      <c r="M456" s="49">
        <f t="shared" si="45"/>
        <v>40</v>
      </c>
      <c r="N456" s="50" t="str">
        <f t="shared" si="46"/>
        <v>30-60</v>
      </c>
      <c r="O456" s="50" t="str">
        <f t="shared" si="47"/>
        <v>Low Risk</v>
      </c>
      <c r="P456" s="15" t="str">
        <f>'PAYMENT by SAP'!J446</f>
        <v>IDR</v>
      </c>
      <c r="Q456" s="15" t="str">
        <f>'PAYMENT by SAP'!K446</f>
        <v>1800000058</v>
      </c>
      <c r="R456" s="51">
        <f>'PAYMENT by SAP'!L446</f>
        <v>25259442</v>
      </c>
      <c r="S456" s="51" t="str">
        <f>'PAYMENT by SAP'!M446</f>
        <v>Biaya Pemusnahan Limbah Alter.Material ex PT TLI</v>
      </c>
      <c r="T456" s="65">
        <f>'PAYMENT by SAP'!N446</f>
        <v>45688</v>
      </c>
      <c r="U456" s="66" t="str">
        <f>'PAYMENT by SAP'!O446</f>
        <v>1800000058</v>
      </c>
      <c r="V456" t="s">
        <v>4950</v>
      </c>
    </row>
    <row r="457" spans="2:22">
      <c r="B457" s="15">
        <f>'PAYMENT by SAP'!B447</f>
        <v>100007</v>
      </c>
      <c r="C457" s="15" t="str">
        <f>'PAYMENT by SAP'!C447</f>
        <v>ETEX BUILDING PERFORMANCE INDONESIA</v>
      </c>
      <c r="D457" s="15" t="str">
        <v>External</v>
      </c>
      <c r="E457" s="15" t="str">
        <f>'PAYMENT by SAP'!D447</f>
        <v>1400000188</v>
      </c>
      <c r="F457" s="15" t="str">
        <f>'PAYMENT by SAP'!E447</f>
        <v>11121161</v>
      </c>
      <c r="G457" s="15" t="str">
        <f>'PAYMENT by SAP'!F447</f>
        <v>Penagihan Air Januari - Februari 2025</v>
      </c>
      <c r="H457" s="47">
        <f t="shared" si="42"/>
        <v>45761</v>
      </c>
      <c r="I457" s="48">
        <f>'PAYMENT by SAP'!G447</f>
        <v>45761</v>
      </c>
      <c r="J457" s="48" t="str">
        <f t="shared" si="43"/>
        <v>Apr</v>
      </c>
      <c r="K457" s="48" t="str">
        <f t="shared" si="44"/>
        <v>2025</v>
      </c>
      <c r="L457" s="48">
        <f>'PAYMENT by SAP'!H447</f>
        <v>45718</v>
      </c>
      <c r="M457" s="49">
        <f t="shared" si="45"/>
        <v>43</v>
      </c>
      <c r="N457" s="50" t="str">
        <f t="shared" si="46"/>
        <v>30-60</v>
      </c>
      <c r="O457" s="50" t="str">
        <f t="shared" si="47"/>
        <v>Low Risk</v>
      </c>
      <c r="P457" s="15" t="str">
        <f>'PAYMENT by SAP'!J447</f>
        <v>IDR</v>
      </c>
      <c r="Q457" s="15" t="str">
        <f>'PAYMENT by SAP'!K447</f>
        <v>1800000037</v>
      </c>
      <c r="R457" s="51">
        <f>'PAYMENT by SAP'!L447</f>
        <v>17269800</v>
      </c>
      <c r="S457" s="51" t="str">
        <f>'PAYMENT by SAP'!M447</f>
        <v>Penagihan Air Bersih Januari 25</v>
      </c>
      <c r="T457" s="65">
        <f>'PAYMENT by SAP'!N447</f>
        <v>45688</v>
      </c>
      <c r="U457" s="66" t="str">
        <f>'PAYMENT by SAP'!O447</f>
        <v>1800000037</v>
      </c>
      <c r="V457" s="18" t="s">
        <v>4956</v>
      </c>
    </row>
    <row r="458" spans="2:22">
      <c r="B458" s="15">
        <f>'PAYMENT by SAP'!B448</f>
        <v>100007</v>
      </c>
      <c r="C458" s="15" t="str">
        <f>'PAYMENT by SAP'!C448</f>
        <v>ETEX BUILDING PERFORMANCE INDONESIA</v>
      </c>
      <c r="D458" s="15" t="str">
        <v>External</v>
      </c>
      <c r="E458" s="15" t="str">
        <f>'PAYMENT by SAP'!D448</f>
        <v>1400000188</v>
      </c>
      <c r="F458" s="15" t="str">
        <f>'PAYMENT by SAP'!E448</f>
        <v>11121161</v>
      </c>
      <c r="G458" s="15" t="str">
        <f>'PAYMENT by SAP'!F448</f>
        <v>Penagihan Air Januari - Februari 2025</v>
      </c>
      <c r="H458" s="47">
        <f t="shared" si="42"/>
        <v>45761</v>
      </c>
      <c r="I458" s="48">
        <f>'PAYMENT by SAP'!G448</f>
        <v>45761</v>
      </c>
      <c r="J458" s="48" t="str">
        <f t="shared" si="43"/>
        <v>Apr</v>
      </c>
      <c r="K458" s="48" t="str">
        <f t="shared" si="44"/>
        <v>2025</v>
      </c>
      <c r="L458" s="48">
        <f>'PAYMENT by SAP'!H448</f>
        <v>45746</v>
      </c>
      <c r="M458" s="49">
        <f t="shared" si="45"/>
        <v>15</v>
      </c>
      <c r="N458" s="50" t="str">
        <f t="shared" si="46"/>
        <v>0-30</v>
      </c>
      <c r="O458" s="50" t="str">
        <f t="shared" si="47"/>
        <v>No Risk</v>
      </c>
      <c r="P458" s="15" t="str">
        <f>'PAYMENT by SAP'!J448</f>
        <v>IDR</v>
      </c>
      <c r="Q458" s="15" t="str">
        <f>'PAYMENT by SAP'!K448</f>
        <v>1800000104</v>
      </c>
      <c r="R458" s="51">
        <f>'PAYMENT by SAP'!L448</f>
        <v>20715200</v>
      </c>
      <c r="S458" s="51" t="str">
        <f>'PAYMENT by SAP'!M448</f>
        <v>Penagihan Air Bersih Februari 2025</v>
      </c>
      <c r="T458" s="65">
        <f>'PAYMENT by SAP'!N448</f>
        <v>45716</v>
      </c>
      <c r="U458" s="66" t="str">
        <f>'PAYMENT by SAP'!O448</f>
        <v>1800000104</v>
      </c>
      <c r="V458" s="18" t="s">
        <v>4956</v>
      </c>
    </row>
    <row r="459" spans="2:22">
      <c r="B459" s="15">
        <f>'PAYMENT by SAP'!B449</f>
        <v>100146</v>
      </c>
      <c r="C459" s="15" t="str">
        <f>'PAYMENT by SAP'!C449</f>
        <v>PT KITA MANDIRI ABADI</v>
      </c>
      <c r="D459" s="15" t="str">
        <v>External</v>
      </c>
      <c r="E459" s="15" t="str">
        <f>'PAYMENT by SAP'!D449</f>
        <v>1400041936</v>
      </c>
      <c r="F459" s="15" t="str">
        <f>'PAYMENT by SAP'!E449</f>
        <v>11125421</v>
      </c>
      <c r="G459" s="15" t="str">
        <f>'PAYMENT by SAP'!F449</f>
        <v>PAID BY CMS BANK SYARIAH INDONESIA KC SURABAYA BAS</v>
      </c>
      <c r="H459" s="47">
        <f t="shared" si="42"/>
        <v>45761</v>
      </c>
      <c r="I459" s="48">
        <f>'PAYMENT by SAP'!G449</f>
        <v>45761</v>
      </c>
      <c r="J459" s="48" t="str">
        <f t="shared" si="43"/>
        <v>Apr</v>
      </c>
      <c r="K459" s="48" t="str">
        <f t="shared" si="44"/>
        <v>2025</v>
      </c>
      <c r="L459" s="48">
        <f>'PAYMENT by SAP'!H449</f>
        <v>45777</v>
      </c>
      <c r="M459" s="49">
        <f t="shared" si="45"/>
        <v>-16</v>
      </c>
      <c r="N459" s="50" t="str">
        <f t="shared" si="46"/>
        <v>Current</v>
      </c>
      <c r="O459" s="50" t="str">
        <f t="shared" si="47"/>
        <v>No Risk</v>
      </c>
      <c r="P459" s="15" t="str">
        <f>'PAYMENT by SAP'!J449</f>
        <v>IDR</v>
      </c>
      <c r="Q459" s="15" t="str">
        <f>'PAYMENT by SAP'!K449</f>
        <v>1800000173</v>
      </c>
      <c r="R459" s="51">
        <f>'PAYMENT by SAP'!L449</f>
        <v>21671271</v>
      </c>
      <c r="S459" s="51" t="str">
        <f>'PAYMENT by SAP'!M449</f>
        <v>Biaya Pemusnahan Limbah FABA ex PT KMA</v>
      </c>
      <c r="T459" s="65">
        <f>'PAYMENT by SAP'!N449</f>
        <v>45747</v>
      </c>
      <c r="U459" s="66" t="str">
        <f>'PAYMENT by SAP'!O449</f>
        <v>1800000173</v>
      </c>
      <c r="V459" t="s">
        <v>4950</v>
      </c>
    </row>
    <row r="460" spans="2:22">
      <c r="B460" s="15">
        <f>'PAYMENT by SAP'!B450</f>
        <v>100067</v>
      </c>
      <c r="C460" s="15" t="str">
        <f>'PAYMENT by SAP'!C450</f>
        <v>PT SUBUR BUANA RAYA</v>
      </c>
      <c r="D460" s="15" t="str">
        <v>External</v>
      </c>
      <c r="E460" s="15" t="str">
        <f>'PAYMENT by SAP'!D450</f>
        <v>1400000163</v>
      </c>
      <c r="F460" s="15" t="str">
        <f>'PAYMENT by SAP'!E450</f>
        <v>11125421</v>
      </c>
      <c r="G460" s="15" t="str">
        <f>'PAYMENT by SAP'!F450</f>
        <v>PAID BY CMS BANK SYARIAH INDONESIA KC SURABAYA BAS</v>
      </c>
      <c r="H460" s="47">
        <f t="shared" si="42"/>
        <v>45761</v>
      </c>
      <c r="I460" s="48">
        <f>'PAYMENT by SAP'!G450</f>
        <v>45761</v>
      </c>
      <c r="J460" s="48" t="str">
        <f t="shared" si="43"/>
        <v>Apr</v>
      </c>
      <c r="K460" s="48" t="str">
        <f t="shared" si="44"/>
        <v>2025</v>
      </c>
      <c r="L460" s="48">
        <f>'PAYMENT by SAP'!H450</f>
        <v>45716</v>
      </c>
      <c r="M460" s="49">
        <f t="shared" si="45"/>
        <v>45</v>
      </c>
      <c r="N460" s="50" t="str">
        <f t="shared" si="46"/>
        <v>30-60</v>
      </c>
      <c r="O460" s="50" t="str">
        <f t="shared" si="47"/>
        <v>Low Risk</v>
      </c>
      <c r="P460" s="15" t="str">
        <f>'PAYMENT by SAP'!J450</f>
        <v>IDR</v>
      </c>
      <c r="Q460" s="15" t="str">
        <f>'PAYMENT by SAP'!K450</f>
        <v>1800000118</v>
      </c>
      <c r="R460" s="51">
        <f>'PAYMENT by SAP'!L450</f>
        <v>21881324</v>
      </c>
      <c r="S460" s="51" t="str">
        <f>'PAYMENT by SAP'!M450</f>
        <v>Tagihan Pengembalian Ongkos Angkut PT SBR</v>
      </c>
      <c r="T460" s="65">
        <f>'PAYMENT by SAP'!N450</f>
        <v>45716</v>
      </c>
      <c r="U460" s="66" t="str">
        <f>'PAYMENT by SAP'!O450</f>
        <v>1800000118</v>
      </c>
      <c r="V460" s="18" t="s">
        <v>4954</v>
      </c>
    </row>
    <row r="461" spans="2:22">
      <c r="B461" s="15">
        <f>'PAYMENT by SAP'!B451</f>
        <v>100146</v>
      </c>
      <c r="C461" s="15" t="str">
        <f>'PAYMENT by SAP'!C451</f>
        <v>PT KITA MANDIRI ABADI</v>
      </c>
      <c r="D461" s="15" t="str">
        <v>External</v>
      </c>
      <c r="E461" s="15" t="str">
        <f>'PAYMENT by SAP'!D451</f>
        <v>1400041937</v>
      </c>
      <c r="F461" s="15" t="str">
        <f>'PAYMENT by SAP'!E451</f>
        <v>11125421</v>
      </c>
      <c r="G461" s="15" t="str">
        <f>'PAYMENT by SAP'!F451</f>
        <v>PAID BY CMS BANK SYARIAH INDONESIA KC SURABAYA BAS</v>
      </c>
      <c r="H461" s="47">
        <f t="shared" si="42"/>
        <v>45761</v>
      </c>
      <c r="I461" s="48">
        <f>'PAYMENT by SAP'!G451</f>
        <v>45761</v>
      </c>
      <c r="J461" s="48" t="str">
        <f t="shared" si="43"/>
        <v>Apr</v>
      </c>
      <c r="K461" s="48" t="str">
        <f t="shared" si="44"/>
        <v>2025</v>
      </c>
      <c r="L461" s="48">
        <f>'PAYMENT by SAP'!H451</f>
        <v>45777</v>
      </c>
      <c r="M461" s="49">
        <f t="shared" si="45"/>
        <v>-16</v>
      </c>
      <c r="N461" s="50" t="str">
        <f t="shared" si="46"/>
        <v>Current</v>
      </c>
      <c r="O461" s="50" t="str">
        <f t="shared" si="47"/>
        <v>No Risk</v>
      </c>
      <c r="P461" s="15" t="str">
        <f>'PAYMENT by SAP'!J451</f>
        <v>IDR</v>
      </c>
      <c r="Q461" s="15" t="str">
        <f>'PAYMENT by SAP'!K451</f>
        <v>1800000174</v>
      </c>
      <c r="R461" s="51">
        <f>'PAYMENT by SAP'!L451</f>
        <v>28563450</v>
      </c>
      <c r="S461" s="51" t="str">
        <f>'PAYMENT by SAP'!M451</f>
        <v>Biaya Pemusnahan Limbah Resin ec PT KMA</v>
      </c>
      <c r="T461" s="65">
        <f>'PAYMENT by SAP'!N451</f>
        <v>45747</v>
      </c>
      <c r="U461" s="66" t="str">
        <f>'PAYMENT by SAP'!O451</f>
        <v>1800000174</v>
      </c>
      <c r="V461" t="s">
        <v>4950</v>
      </c>
    </row>
    <row r="462" spans="2:22">
      <c r="B462" s="15">
        <f>'PAYMENT by SAP'!B452</f>
        <v>100137</v>
      </c>
      <c r="C462" s="15" t="str">
        <f>'PAYMENT by SAP'!C452</f>
        <v>PT SEMEN GRESIK</v>
      </c>
      <c r="D462" s="15" t="str">
        <v>Group</v>
      </c>
      <c r="E462" s="15" t="str">
        <f>'PAYMENT by SAP'!D452</f>
        <v>1400000162</v>
      </c>
      <c r="F462" s="15" t="str">
        <f>'PAYMENT by SAP'!E452</f>
        <v>11121871</v>
      </c>
      <c r="G462" s="15" t="str">
        <f>'PAYMENT by SAP'!F452</f>
        <v>SWEEPING GRESIK</v>
      </c>
      <c r="H462" s="47">
        <f t="shared" si="42"/>
        <v>45761</v>
      </c>
      <c r="I462" s="48">
        <f>'PAYMENT by SAP'!G452</f>
        <v>45761</v>
      </c>
      <c r="J462" s="48" t="str">
        <f t="shared" si="43"/>
        <v>Apr</v>
      </c>
      <c r="K462" s="48" t="str">
        <f t="shared" si="44"/>
        <v>2025</v>
      </c>
      <c r="L462" s="48">
        <f>'PAYMENT by SAP'!H452</f>
        <v>45737</v>
      </c>
      <c r="M462" s="49">
        <f t="shared" si="45"/>
        <v>24</v>
      </c>
      <c r="N462" s="50" t="str">
        <f t="shared" si="46"/>
        <v>0-30</v>
      </c>
      <c r="O462" s="50" t="str">
        <f t="shared" si="47"/>
        <v>No Risk</v>
      </c>
      <c r="P462" s="15" t="str">
        <f>'PAYMENT by SAP'!J452</f>
        <v>IDR</v>
      </c>
      <c r="Q462" s="15" t="str">
        <f>'PAYMENT by SAP'!K452</f>
        <v>1400000131</v>
      </c>
      <c r="R462" s="51">
        <f>'PAYMENT by SAP'!L452</f>
        <v>7000000000</v>
      </c>
      <c r="S462" s="51" t="str">
        <f>'PAYMENT by SAP'!M452</f>
        <v xml:space="preserve"> PEMBAYARAN POKOK SHL GRESIK 26 SEPT 2018</v>
      </c>
      <c r="T462" s="65">
        <f>'PAYMENT by SAP'!N452</f>
        <v>45737</v>
      </c>
      <c r="U462" s="66" t="str">
        <f>'PAYMENT by SAP'!O452</f>
        <v>1800001507</v>
      </c>
      <c r="V462" s="18" t="s">
        <v>4952</v>
      </c>
    </row>
    <row r="463" spans="2:22">
      <c r="B463" s="15">
        <f>'PAYMENT by SAP'!B453</f>
        <v>100002</v>
      </c>
      <c r="C463" s="15" t="str">
        <f>'PAYMENT by SAP'!C453</f>
        <v>PT SWABINA GATRA</v>
      </c>
      <c r="D463" s="15" t="str">
        <v>Group</v>
      </c>
      <c r="E463" s="15" t="str">
        <f>'PAYMENT by SAP'!D453</f>
        <v>0100074262</v>
      </c>
      <c r="F463" s="15">
        <f>'PAYMENT by SAP'!E453</f>
        <v>0</v>
      </c>
      <c r="G463" s="15">
        <f>'PAYMENT by SAP'!F453</f>
        <v>0</v>
      </c>
      <c r="H463" s="47">
        <f t="shared" si="42"/>
        <v>45762</v>
      </c>
      <c r="I463" s="48">
        <f>'PAYMENT by SAP'!G453</f>
        <v>45762</v>
      </c>
      <c r="J463" s="48" t="str">
        <f t="shared" si="43"/>
        <v>Apr</v>
      </c>
      <c r="K463" s="48" t="str">
        <f t="shared" si="44"/>
        <v>2025</v>
      </c>
      <c r="L463" s="48">
        <f>'PAYMENT by SAP'!H453</f>
        <v>43909</v>
      </c>
      <c r="M463" s="49">
        <f t="shared" si="45"/>
        <v>1853</v>
      </c>
      <c r="N463" s="50" t="str">
        <f t="shared" si="46"/>
        <v>&gt;365</v>
      </c>
      <c r="O463" s="50" t="str">
        <f t="shared" si="47"/>
        <v>High Risk +</v>
      </c>
      <c r="P463" s="15" t="str">
        <f>'PAYMENT by SAP'!J453</f>
        <v>IDR</v>
      </c>
      <c r="Q463" s="15" t="str">
        <f>'PAYMENT by SAP'!K453</f>
        <v>1400042539</v>
      </c>
      <c r="R463" s="51">
        <f>'PAYMENT by SAP'!L453</f>
        <v>56602</v>
      </c>
      <c r="S463" s="51" t="str">
        <f>'PAYMENT by SAP'!M453</f>
        <v>Kurang bayar PPh Tag Pem Air Tuban SWABINA Des 19</v>
      </c>
      <c r="T463" s="65">
        <f>'PAYMENT by SAP'!N453</f>
        <v>43909</v>
      </c>
      <c r="U463" s="66" t="str">
        <f>'PAYMENT by SAP'!O453</f>
        <v>1800000030</v>
      </c>
      <c r="V463" s="18" t="s">
        <v>4962</v>
      </c>
    </row>
    <row r="464" spans="2:22">
      <c r="B464" s="15">
        <f>'PAYMENT by SAP'!B454</f>
        <v>100002</v>
      </c>
      <c r="C464" s="15" t="str">
        <f>'PAYMENT by SAP'!C454</f>
        <v>PT SWABINA GATRA</v>
      </c>
      <c r="D464" s="15" t="str">
        <v>Group</v>
      </c>
      <c r="E464" s="15" t="str">
        <f>'PAYMENT by SAP'!D454</f>
        <v>1400042539</v>
      </c>
      <c r="F464" s="15" t="str">
        <f>'PAYMENT by SAP'!E454</f>
        <v>11121161</v>
      </c>
      <c r="G464" s="15" t="str">
        <f>'PAYMENT by SAP'!F454</f>
        <v>Kurang bayar PPh Tag Pem Air Tuban SWABINA Des 19</v>
      </c>
      <c r="H464" s="47">
        <f t="shared" si="42"/>
        <v>45762</v>
      </c>
      <c r="I464" s="48">
        <f>'PAYMENT by SAP'!G454</f>
        <v>45762</v>
      </c>
      <c r="J464" s="48" t="str">
        <f t="shared" si="43"/>
        <v>Apr</v>
      </c>
      <c r="K464" s="48" t="str">
        <f t="shared" si="44"/>
        <v>2025</v>
      </c>
      <c r="L464" s="48">
        <f>'PAYMENT by SAP'!H454</f>
        <v>43891</v>
      </c>
      <c r="M464" s="49">
        <f t="shared" si="45"/>
        <v>1871</v>
      </c>
      <c r="N464" s="50" t="str">
        <f t="shared" si="46"/>
        <v>&gt;365</v>
      </c>
      <c r="O464" s="50" t="str">
        <f t="shared" si="47"/>
        <v>High Risk +</v>
      </c>
      <c r="P464" s="15" t="str">
        <f>'PAYMENT by SAP'!J454</f>
        <v>IDR</v>
      </c>
      <c r="Q464" s="15" t="str">
        <f>'PAYMENT by SAP'!K454</f>
        <v>1800000030</v>
      </c>
      <c r="R464" s="51">
        <f>'PAYMENT by SAP'!L454</f>
        <v>566016</v>
      </c>
      <c r="S464" s="51" t="str">
        <f>'PAYMENT by SAP'!M454</f>
        <v>Tag Pem Air Tuban SWABINA Des 2019</v>
      </c>
      <c r="T464" s="65">
        <f>'PAYMENT by SAP'!N454</f>
        <v>43861</v>
      </c>
      <c r="U464" s="66" t="str">
        <f>'PAYMENT by SAP'!O454</f>
        <v>1800000030</v>
      </c>
      <c r="V464" s="18" t="s">
        <v>4956</v>
      </c>
    </row>
    <row r="465" spans="2:22">
      <c r="B465" s="15">
        <f>'PAYMENT by SAP'!B455</f>
        <v>100013</v>
      </c>
      <c r="C465" s="15" t="str">
        <f>'PAYMENT by SAP'!C455</f>
        <v>PT SEMEN PADANG</v>
      </c>
      <c r="D465" s="15" t="str">
        <v>Group</v>
      </c>
      <c r="E465" s="15" t="str">
        <f>'PAYMENT by SAP'!D455</f>
        <v>0100003705</v>
      </c>
      <c r="F465" s="15">
        <f>'PAYMENT by SAP'!E455</f>
        <v>0</v>
      </c>
      <c r="G465" s="15">
        <f>'PAYMENT by SAP'!F455</f>
        <v>0</v>
      </c>
      <c r="H465" s="47">
        <f t="shared" si="42"/>
        <v>45762</v>
      </c>
      <c r="I465" s="48">
        <f>'PAYMENT by SAP'!G455</f>
        <v>45762</v>
      </c>
      <c r="J465" s="48" t="str">
        <f t="shared" si="43"/>
        <v>Apr</v>
      </c>
      <c r="K465" s="48" t="str">
        <f t="shared" si="44"/>
        <v>2025</v>
      </c>
      <c r="L465" s="48">
        <f>'PAYMENT by SAP'!H455</f>
        <v>45687</v>
      </c>
      <c r="M465" s="49">
        <f t="shared" si="45"/>
        <v>75</v>
      </c>
      <c r="N465" s="50" t="str">
        <f t="shared" si="46"/>
        <v>60-90</v>
      </c>
      <c r="O465" s="50" t="str">
        <f t="shared" si="47"/>
        <v>Warning</v>
      </c>
      <c r="P465" s="15" t="str">
        <f>'PAYMENT by SAP'!J455</f>
        <v>IDR</v>
      </c>
      <c r="Q465" s="15" t="str">
        <f>'PAYMENT by SAP'!K455</f>
        <v>1800000566</v>
      </c>
      <c r="R465" s="51">
        <f>'PAYMENT by SAP'!L455</f>
        <v>889337</v>
      </c>
      <c r="S465" s="51" t="str">
        <f>'PAYMENT by SAP'!M455</f>
        <v>Biaya Recruitment Bersama BUMN - SP 2024</v>
      </c>
      <c r="T465" s="65">
        <f>'PAYMENT by SAP'!N455</f>
        <v>45657</v>
      </c>
      <c r="U465" s="66" t="str">
        <f>'PAYMENT by SAP'!O455</f>
        <v>1800000566</v>
      </c>
      <c r="V465" s="18" t="s">
        <v>4959</v>
      </c>
    </row>
    <row r="466" spans="2:22">
      <c r="B466" s="15">
        <f>'PAYMENT by SAP'!B456</f>
        <v>100002</v>
      </c>
      <c r="C466" s="15" t="str">
        <f>'PAYMENT by SAP'!C456</f>
        <v>PT SWABINA GATRA</v>
      </c>
      <c r="D466" s="15" t="str">
        <v>Group</v>
      </c>
      <c r="E466" s="15" t="str">
        <f>'PAYMENT by SAP'!D456</f>
        <v>0100003707</v>
      </c>
      <c r="F466" s="15">
        <f>'PAYMENT by SAP'!E456</f>
        <v>0</v>
      </c>
      <c r="G466" s="15">
        <f>'PAYMENT by SAP'!F456</f>
        <v>0</v>
      </c>
      <c r="H466" s="47">
        <f t="shared" si="42"/>
        <v>45762</v>
      </c>
      <c r="I466" s="48">
        <f>'PAYMENT by SAP'!G456</f>
        <v>45762</v>
      </c>
      <c r="J466" s="48" t="str">
        <f t="shared" si="43"/>
        <v>Apr</v>
      </c>
      <c r="K466" s="48" t="str">
        <f t="shared" si="44"/>
        <v>2025</v>
      </c>
      <c r="L466" s="48">
        <f>'PAYMENT by SAP'!H456</f>
        <v>43909</v>
      </c>
      <c r="M466" s="49">
        <f t="shared" si="45"/>
        <v>1853</v>
      </c>
      <c r="N466" s="50" t="str">
        <f t="shared" si="46"/>
        <v>&gt;365</v>
      </c>
      <c r="O466" s="50" t="str">
        <f t="shared" si="47"/>
        <v>High Risk +</v>
      </c>
      <c r="P466" s="15" t="str">
        <f>'PAYMENT by SAP'!J456</f>
        <v>IDR</v>
      </c>
      <c r="Q466" s="15" t="str">
        <f>'PAYMENT by SAP'!K456</f>
        <v>1400000164</v>
      </c>
      <c r="R466" s="51">
        <f>'PAYMENT by SAP'!L456</f>
        <v>986272</v>
      </c>
      <c r="S466" s="51" t="str">
        <f>'PAYMENT by SAP'!M456</f>
        <v>Kurang bayar PPh Tag Pem Air Gresik SWABINA Jan 20</v>
      </c>
      <c r="T466" s="65">
        <f>'PAYMENT by SAP'!N456</f>
        <v>43909</v>
      </c>
      <c r="U466" s="66" t="str">
        <f>'PAYMENT by SAP'!O456</f>
        <v>1800000081</v>
      </c>
      <c r="V466" s="18" t="s">
        <v>4962</v>
      </c>
    </row>
    <row r="467" spans="2:22">
      <c r="B467" s="15">
        <f>'PAYMENT by SAP'!B457</f>
        <v>100002</v>
      </c>
      <c r="C467" s="15" t="str">
        <f>'PAYMENT by SAP'!C457</f>
        <v>PT SWABINA GATRA</v>
      </c>
      <c r="D467" s="15" t="str">
        <v>Group</v>
      </c>
      <c r="E467" s="15" t="str">
        <f>'PAYMENT by SAP'!D457</f>
        <v>1400000164</v>
      </c>
      <c r="F467" s="15" t="str">
        <f>'PAYMENT by SAP'!E457</f>
        <v>11121161</v>
      </c>
      <c r="G467" s="15" t="str">
        <f>'PAYMENT by SAP'!F457</f>
        <v xml:space="preserve"> Sewa Menyewa Tanah &amp; Bangunan di Gresik</v>
      </c>
      <c r="H467" s="47">
        <f t="shared" si="42"/>
        <v>45762</v>
      </c>
      <c r="I467" s="48">
        <f>'PAYMENT by SAP'!G457</f>
        <v>45762</v>
      </c>
      <c r="J467" s="48" t="str">
        <f t="shared" si="43"/>
        <v>Apr</v>
      </c>
      <c r="K467" s="48" t="str">
        <f t="shared" si="44"/>
        <v>2025</v>
      </c>
      <c r="L467" s="48">
        <f>'PAYMENT by SAP'!H457</f>
        <v>43883</v>
      </c>
      <c r="M467" s="49">
        <f t="shared" si="45"/>
        <v>1879</v>
      </c>
      <c r="N467" s="50" t="str">
        <f t="shared" si="46"/>
        <v>&gt;365</v>
      </c>
      <c r="O467" s="50" t="str">
        <f t="shared" si="47"/>
        <v>High Risk +</v>
      </c>
      <c r="P467" s="15" t="str">
        <f>'PAYMENT by SAP'!J457</f>
        <v>IDR</v>
      </c>
      <c r="Q467" s="15" t="str">
        <f>'PAYMENT by SAP'!K457</f>
        <v>1800000081</v>
      </c>
      <c r="R467" s="51">
        <f>'PAYMENT by SAP'!L457</f>
        <v>9862720</v>
      </c>
      <c r="S467" s="51" t="str">
        <f>'PAYMENT by SAP'!M457</f>
        <v>Tag Pem Air Gresik SWABINA Jan 2020</v>
      </c>
      <c r="T467" s="65">
        <f>'PAYMENT by SAP'!N457</f>
        <v>43853</v>
      </c>
      <c r="U467" s="66" t="str">
        <f>'PAYMENT by SAP'!O457</f>
        <v>1800000081</v>
      </c>
      <c r="V467" s="18" t="s">
        <v>4956</v>
      </c>
    </row>
    <row r="468" spans="2:22">
      <c r="B468" s="15">
        <f>'PAYMENT by SAP'!B458</f>
        <v>100002</v>
      </c>
      <c r="C468" s="15" t="str">
        <f>'PAYMENT by SAP'!C458</f>
        <v>PT SWABINA GATRA</v>
      </c>
      <c r="D468" s="15" t="str">
        <v>Group</v>
      </c>
      <c r="E468" s="15" t="str">
        <f>'PAYMENT by SAP'!D458</f>
        <v>0100003707</v>
      </c>
      <c r="F468" s="15">
        <f>'PAYMENT by SAP'!E458</f>
        <v>0</v>
      </c>
      <c r="G468" s="15">
        <f>'PAYMENT by SAP'!F458</f>
        <v>0</v>
      </c>
      <c r="H468" s="47">
        <f t="shared" si="42"/>
        <v>45762</v>
      </c>
      <c r="I468" s="48">
        <f>'PAYMENT by SAP'!G458</f>
        <v>45762</v>
      </c>
      <c r="J468" s="48" t="str">
        <f t="shared" si="43"/>
        <v>Apr</v>
      </c>
      <c r="K468" s="48" t="str">
        <f t="shared" si="44"/>
        <v>2025</v>
      </c>
      <c r="L468" s="48">
        <f>'PAYMENT by SAP'!H458</f>
        <v>43909</v>
      </c>
      <c r="M468" s="49">
        <f t="shared" si="45"/>
        <v>1853</v>
      </c>
      <c r="N468" s="50" t="str">
        <f t="shared" si="46"/>
        <v>&gt;365</v>
      </c>
      <c r="O468" s="50" t="str">
        <f t="shared" si="47"/>
        <v>High Risk +</v>
      </c>
      <c r="P468" s="15" t="str">
        <f>'PAYMENT by SAP'!J458</f>
        <v>IDR</v>
      </c>
      <c r="Q468" s="15" t="str">
        <f>'PAYMENT by SAP'!K458</f>
        <v>1400000164</v>
      </c>
      <c r="R468" s="51">
        <f>'PAYMENT by SAP'!L458</f>
        <v>10418647</v>
      </c>
      <c r="S468" s="51" t="str">
        <f>'PAYMENT by SAP'!M458</f>
        <v>Kurang bayar PPh Sewa Menyewa Tanah &amp; Bangunan</v>
      </c>
      <c r="T468" s="65">
        <f>'PAYMENT by SAP'!N458</f>
        <v>43909</v>
      </c>
      <c r="U468" s="66" t="str">
        <f>'PAYMENT by SAP'!O458</f>
        <v>1800000069</v>
      </c>
      <c r="V468" s="18" t="s">
        <v>4962</v>
      </c>
    </row>
    <row r="469" spans="2:22">
      <c r="B469" s="15">
        <f>'PAYMENT by SAP'!B459</f>
        <v>100002</v>
      </c>
      <c r="C469" s="15" t="str">
        <f>'PAYMENT by SAP'!C459</f>
        <v>PT SWABINA GATRA</v>
      </c>
      <c r="D469" s="15" t="str">
        <v>Group</v>
      </c>
      <c r="E469" s="15" t="str">
        <f>'PAYMENT by SAP'!D459</f>
        <v>1400000164</v>
      </c>
      <c r="F469" s="15" t="str">
        <f>'PAYMENT by SAP'!E459</f>
        <v>11121161</v>
      </c>
      <c r="G469" s="15" t="str">
        <f>'PAYMENT by SAP'!F459</f>
        <v xml:space="preserve"> Sewa Menyewa Tanah &amp; Bangunan di Gresik</v>
      </c>
      <c r="H469" s="47">
        <f t="shared" si="42"/>
        <v>45762</v>
      </c>
      <c r="I469" s="48">
        <f>'PAYMENT by SAP'!G459</f>
        <v>45762</v>
      </c>
      <c r="J469" s="48" t="str">
        <f t="shared" si="43"/>
        <v>Apr</v>
      </c>
      <c r="K469" s="48" t="str">
        <f t="shared" si="44"/>
        <v>2025</v>
      </c>
      <c r="L469" s="48">
        <f>'PAYMENT by SAP'!H459</f>
        <v>43881</v>
      </c>
      <c r="M469" s="49">
        <f t="shared" si="45"/>
        <v>1881</v>
      </c>
      <c r="N469" s="50" t="str">
        <f t="shared" si="46"/>
        <v>&gt;365</v>
      </c>
      <c r="O469" s="50" t="str">
        <f t="shared" si="47"/>
        <v>High Risk +</v>
      </c>
      <c r="P469" s="15" t="str">
        <f>'PAYMENT by SAP'!J459</f>
        <v>IDR</v>
      </c>
      <c r="Q469" s="15" t="str">
        <f>'PAYMENT by SAP'!K459</f>
        <v>1800000069</v>
      </c>
      <c r="R469" s="51">
        <f>'PAYMENT by SAP'!L459</f>
        <v>104186469</v>
      </c>
      <c r="S469" s="51" t="str">
        <f>'PAYMENT by SAP'!M459</f>
        <v>Sewa Menyewa Tanah &amp; Bangunan di Gresik(Swabina)</v>
      </c>
      <c r="T469" s="65">
        <f>'PAYMENT by SAP'!N459</f>
        <v>43851</v>
      </c>
      <c r="U469" s="66" t="str">
        <f>'PAYMENT by SAP'!O459</f>
        <v>1800000069</v>
      </c>
      <c r="V469" s="18" t="s">
        <v>4957</v>
      </c>
    </row>
    <row r="470" spans="2:22">
      <c r="B470" s="15">
        <f>'PAYMENT by SAP'!B460</f>
        <v>100160</v>
      </c>
      <c r="C470" s="15" t="str">
        <f>'PAYMENT by SAP'!C460</f>
        <v>YAYASAN SEMEN INDONESIA FOUNDATION</v>
      </c>
      <c r="D470" s="15" t="str">
        <v>Group</v>
      </c>
      <c r="E470" s="15" t="str">
        <f>'PAYMENT by SAP'!D460</f>
        <v>1400000190</v>
      </c>
      <c r="F470" s="15" t="str">
        <f>'PAYMENT by SAP'!E460</f>
        <v>11121161</v>
      </c>
      <c r="G470" s="15" t="str">
        <f>'PAYMENT by SAP'!F460</f>
        <v>Biaya Pemakaian Air SIF Maret22</v>
      </c>
      <c r="H470" s="47">
        <f t="shared" si="42"/>
        <v>45763</v>
      </c>
      <c r="I470" s="48">
        <f>'PAYMENT by SAP'!G460</f>
        <v>45763</v>
      </c>
      <c r="J470" s="48" t="str">
        <f t="shared" si="43"/>
        <v>Apr</v>
      </c>
      <c r="K470" s="48" t="str">
        <f t="shared" si="44"/>
        <v>2025</v>
      </c>
      <c r="L470" s="48">
        <f>'PAYMENT by SAP'!H460</f>
        <v>44681</v>
      </c>
      <c r="M470" s="49">
        <f>I470-L470</f>
        <v>1082</v>
      </c>
      <c r="N470" s="50" t="str">
        <f t="shared" si="46"/>
        <v>&gt;365</v>
      </c>
      <c r="O470" s="50" t="str">
        <f t="shared" si="47"/>
        <v>High Risk +</v>
      </c>
      <c r="P470" s="15" t="str">
        <f>'PAYMENT by SAP'!J460</f>
        <v>IDR</v>
      </c>
      <c r="Q470" s="15" t="str">
        <f>'PAYMENT by SAP'!K460</f>
        <v>1800000171</v>
      </c>
      <c r="R470" s="51">
        <f>'PAYMENT by SAP'!L460</f>
        <v>10988900</v>
      </c>
      <c r="S470" s="51" t="str">
        <f>'PAYMENT by SAP'!M460</f>
        <v>Biaya Pemakaian Air SIF Maret22</v>
      </c>
      <c r="T470" s="65">
        <f>'PAYMENT by SAP'!N460</f>
        <v>44651</v>
      </c>
      <c r="U470" s="66" t="str">
        <f>'PAYMENT by SAP'!O460</f>
        <v>1800000171</v>
      </c>
      <c r="V470" s="18" t="s">
        <v>4956</v>
      </c>
    </row>
    <row r="471" spans="2:22">
      <c r="B471" s="15">
        <f>'PAYMENT by SAP'!B461</f>
        <v>100160</v>
      </c>
      <c r="C471" s="15" t="str">
        <f>'PAYMENT by SAP'!C461</f>
        <v>YAYASAN SEMEN INDONESIA FOUNDATION</v>
      </c>
      <c r="D471" s="15" t="str">
        <v>Group</v>
      </c>
      <c r="E471" s="15" t="str">
        <f>'PAYMENT by SAP'!D461</f>
        <v>1400000192</v>
      </c>
      <c r="F471" s="15" t="str">
        <f>'PAYMENT by SAP'!E461</f>
        <v>11121161</v>
      </c>
      <c r="G471" s="15" t="str">
        <f>'PAYMENT by SAP'!F461</f>
        <v>Biaya Pemakaian air SIF Feb22</v>
      </c>
      <c r="H471" s="47">
        <f t="shared" si="42"/>
        <v>45763</v>
      </c>
      <c r="I471" s="48">
        <f>'PAYMENT by SAP'!G461</f>
        <v>45763</v>
      </c>
      <c r="J471" s="48" t="str">
        <f t="shared" si="43"/>
        <v>Apr</v>
      </c>
      <c r="K471" s="48" t="str">
        <f t="shared" si="44"/>
        <v>2025</v>
      </c>
      <c r="L471" s="48">
        <f>'PAYMENT by SAP'!H461</f>
        <v>44650</v>
      </c>
      <c r="M471" s="49">
        <f t="shared" si="45"/>
        <v>1113</v>
      </c>
      <c r="N471" s="50" t="str">
        <f t="shared" si="46"/>
        <v>&gt;365</v>
      </c>
      <c r="O471" s="50" t="str">
        <f t="shared" si="47"/>
        <v>High Risk +</v>
      </c>
      <c r="P471" s="15" t="str">
        <f>'PAYMENT by SAP'!J461</f>
        <v>IDR</v>
      </c>
      <c r="Q471" s="15" t="str">
        <f>'PAYMENT by SAP'!K461</f>
        <v>1800000113</v>
      </c>
      <c r="R471" s="51">
        <f>'PAYMENT by SAP'!L461</f>
        <v>15525700</v>
      </c>
      <c r="S471" s="51" t="str">
        <f>'PAYMENT by SAP'!M461</f>
        <v>Biaya Pemakaian air SIF Feb22</v>
      </c>
      <c r="T471" s="65">
        <f>'PAYMENT by SAP'!N461</f>
        <v>44620</v>
      </c>
      <c r="U471" s="66" t="str">
        <f>'PAYMENT by SAP'!O461</f>
        <v>1800000113</v>
      </c>
      <c r="V471" s="18" t="s">
        <v>4956</v>
      </c>
    </row>
    <row r="472" spans="2:22">
      <c r="B472" s="15">
        <f>'PAYMENT by SAP'!B462</f>
        <v>100160</v>
      </c>
      <c r="C472" s="15" t="str">
        <f>'PAYMENT by SAP'!C462</f>
        <v>YAYASAN SEMEN INDONESIA FOUNDATION</v>
      </c>
      <c r="D472" s="15" t="str">
        <v>Group</v>
      </c>
      <c r="E472" s="15" t="str">
        <f>'PAYMENT by SAP'!D462</f>
        <v>1400000191</v>
      </c>
      <c r="F472" s="15" t="str">
        <f>'PAYMENT by SAP'!E462</f>
        <v>11121161</v>
      </c>
      <c r="G472" s="15" t="str">
        <f>'PAYMENT by SAP'!F462</f>
        <v>Biaya Pemakaian air SIF Jan22</v>
      </c>
      <c r="H472" s="47">
        <f t="shared" si="42"/>
        <v>45763</v>
      </c>
      <c r="I472" s="48">
        <f>'PAYMENT by SAP'!G462</f>
        <v>45763</v>
      </c>
      <c r="J472" s="48" t="str">
        <f t="shared" si="43"/>
        <v>Apr</v>
      </c>
      <c r="K472" s="48" t="str">
        <f t="shared" si="44"/>
        <v>2025</v>
      </c>
      <c r="L472" s="48">
        <f>'PAYMENT by SAP'!H462</f>
        <v>44650</v>
      </c>
      <c r="M472" s="49">
        <f t="shared" si="45"/>
        <v>1113</v>
      </c>
      <c r="N472" s="50" t="str">
        <f t="shared" si="46"/>
        <v>&gt;365</v>
      </c>
      <c r="O472" s="50" t="str">
        <f t="shared" si="47"/>
        <v>High Risk +</v>
      </c>
      <c r="P472" s="15" t="str">
        <f>'PAYMENT by SAP'!J462</f>
        <v>IDR</v>
      </c>
      <c r="Q472" s="15" t="str">
        <f>'PAYMENT by SAP'!K462</f>
        <v>1800000110</v>
      </c>
      <c r="R472" s="51">
        <f>'PAYMENT by SAP'!L462</f>
        <v>20554700</v>
      </c>
      <c r="S472" s="51" t="str">
        <f>'PAYMENT by SAP'!M462</f>
        <v>Biaya Pemakaian air SIF Jan22</v>
      </c>
      <c r="T472" s="65">
        <f>'PAYMENT by SAP'!N462</f>
        <v>44620</v>
      </c>
      <c r="U472" s="66" t="str">
        <f>'PAYMENT by SAP'!O462</f>
        <v>1800000110</v>
      </c>
      <c r="V472" s="18" t="s">
        <v>4956</v>
      </c>
    </row>
    <row r="473" spans="2:22">
      <c r="B473" s="15">
        <f>'PAYMENT by SAP'!B463</f>
        <v>101284</v>
      </c>
      <c r="C473" s="15" t="str">
        <f>'PAYMENT by SAP'!C463</f>
        <v>PT. SINERGI MITRA INVESTAMA</v>
      </c>
      <c r="D473" s="15" t="str">
        <v>Group</v>
      </c>
      <c r="E473" s="15" t="str">
        <f>'PAYMENT by SAP'!D463</f>
        <v>1400000165</v>
      </c>
      <c r="F473" s="15" t="str">
        <f>'PAYMENT by SAP'!E463</f>
        <v>11125421</v>
      </c>
      <c r="G473" s="15" t="str">
        <f>'PAYMENT by SAP'!F463</f>
        <v>PAID BY CMS BANK SYARIAH INDONESIA KC SURABAYA BAS</v>
      </c>
      <c r="H473" s="47">
        <f t="shared" si="42"/>
        <v>45764</v>
      </c>
      <c r="I473" s="48">
        <f>'PAYMENT by SAP'!G463</f>
        <v>45764</v>
      </c>
      <c r="J473" s="48" t="str">
        <f t="shared" si="43"/>
        <v>Apr</v>
      </c>
      <c r="K473" s="48" t="str">
        <f t="shared" si="44"/>
        <v>2025</v>
      </c>
      <c r="L473" s="48">
        <f>'PAYMENT by SAP'!H463</f>
        <v>45687</v>
      </c>
      <c r="M473" s="49">
        <f t="shared" si="45"/>
        <v>77</v>
      </c>
      <c r="N473" s="50" t="str">
        <f t="shared" si="46"/>
        <v>60-90</v>
      </c>
      <c r="O473" s="50" t="str">
        <f t="shared" si="47"/>
        <v>Warning</v>
      </c>
      <c r="P473" s="15" t="str">
        <f>'PAYMENT by SAP'!J463</f>
        <v>IDR</v>
      </c>
      <c r="Q473" s="15" t="str">
        <f>'PAYMENT by SAP'!K463</f>
        <v>1800000584</v>
      </c>
      <c r="R473" s="51">
        <f>'PAYMENT by SAP'!L463</f>
        <v>603025</v>
      </c>
      <c r="S473" s="51" t="str">
        <f>'PAYMENT by SAP'!M463</f>
        <v>Tagihan Listrik SMI Kopi Killen - Des 24</v>
      </c>
      <c r="T473" s="65">
        <f>'PAYMENT by SAP'!N463</f>
        <v>45657</v>
      </c>
      <c r="U473" s="66" t="str">
        <f>'PAYMENT by SAP'!O463</f>
        <v>1800000584</v>
      </c>
      <c r="V473" s="18" t="s">
        <v>4951</v>
      </c>
    </row>
    <row r="474" spans="2:22">
      <c r="B474" s="15">
        <f>'PAYMENT by SAP'!B464</f>
        <v>101284</v>
      </c>
      <c r="C474" s="15" t="str">
        <f>'PAYMENT by SAP'!C464</f>
        <v>PT. SINERGI MITRA INVESTAMA</v>
      </c>
      <c r="D474" s="15" t="str">
        <v>Group</v>
      </c>
      <c r="E474" s="15" t="str">
        <f>'PAYMENT by SAP'!D464</f>
        <v>1400000166</v>
      </c>
      <c r="F474" s="15" t="str">
        <f>'PAYMENT by SAP'!E464</f>
        <v>11125421</v>
      </c>
      <c r="G474" s="15" t="str">
        <f>'PAYMENT by SAP'!F464</f>
        <v>PAID BY CMS BANK SYARIAH INDONESIA KC SURABAYA BAS</v>
      </c>
      <c r="H474" s="47">
        <f t="shared" si="42"/>
        <v>45764</v>
      </c>
      <c r="I474" s="48">
        <f>'PAYMENT by SAP'!G464</f>
        <v>45764</v>
      </c>
      <c r="J474" s="48" t="str">
        <f t="shared" si="43"/>
        <v>Apr</v>
      </c>
      <c r="K474" s="48" t="str">
        <f t="shared" si="44"/>
        <v>2025</v>
      </c>
      <c r="L474" s="48">
        <f>'PAYMENT by SAP'!H464</f>
        <v>45777</v>
      </c>
      <c r="M474" s="49">
        <f t="shared" si="45"/>
        <v>-13</v>
      </c>
      <c r="N474" s="50" t="str">
        <f t="shared" si="46"/>
        <v>Current</v>
      </c>
      <c r="O474" s="50" t="str">
        <f t="shared" si="47"/>
        <v>No Risk</v>
      </c>
      <c r="P474" s="15" t="str">
        <f>'PAYMENT by SAP'!J464</f>
        <v>IDR</v>
      </c>
      <c r="Q474" s="15" t="str">
        <f>'PAYMENT by SAP'!K464</f>
        <v>1800000154</v>
      </c>
      <c r="R474" s="51">
        <f>'PAYMENT by SAP'!L464</f>
        <v>923023</v>
      </c>
      <c r="S474" s="51" t="str">
        <f>'PAYMENT by SAP'!M464</f>
        <v>Biaya Tagihan Listrik LT 1 Kopi Kilen Maret 2025</v>
      </c>
      <c r="T474" s="65">
        <f>'PAYMENT by SAP'!N464</f>
        <v>45747</v>
      </c>
      <c r="U474" s="66" t="str">
        <f>'PAYMENT by SAP'!O464</f>
        <v>1800000154</v>
      </c>
      <c r="V474" s="18" t="s">
        <v>4951</v>
      </c>
    </row>
    <row r="475" spans="2:22">
      <c r="B475" s="15">
        <f>'PAYMENT by SAP'!B465</f>
        <v>101082</v>
      </c>
      <c r="C475" s="15" t="str">
        <f>'PAYMENT by SAP'!C465</f>
        <v>PT METATU NUSANTARA JAYA</v>
      </c>
      <c r="D475" s="15" t="str">
        <v>External</v>
      </c>
      <c r="E475" s="15" t="str">
        <f>'PAYMENT by SAP'!D465</f>
        <v>0100077086</v>
      </c>
      <c r="F475" s="15">
        <f>'PAYMENT by SAP'!E465</f>
        <v>0</v>
      </c>
      <c r="G475" s="15">
        <f>'PAYMENT by SAP'!F465</f>
        <v>0</v>
      </c>
      <c r="H475" s="47">
        <f t="shared" si="42"/>
        <v>45768</v>
      </c>
      <c r="I475" s="48">
        <f>'PAYMENT by SAP'!G465</f>
        <v>45768</v>
      </c>
      <c r="J475" s="48" t="str">
        <f t="shared" si="43"/>
        <v>Apr</v>
      </c>
      <c r="K475" s="48" t="str">
        <f t="shared" si="44"/>
        <v>2025</v>
      </c>
      <c r="L475" s="48">
        <f>'PAYMENT by SAP'!H465</f>
        <v>45656</v>
      </c>
      <c r="M475" s="49">
        <f t="shared" si="45"/>
        <v>112</v>
      </c>
      <c r="N475" s="50" t="str">
        <f t="shared" si="46"/>
        <v>90-120</v>
      </c>
      <c r="O475" s="50" t="str">
        <f t="shared" si="47"/>
        <v>Warning +</v>
      </c>
      <c r="P475" s="15" t="str">
        <f>'PAYMENT by SAP'!J465</f>
        <v>IDR</v>
      </c>
      <c r="Q475" s="15" t="str">
        <f>'PAYMENT by SAP'!K465</f>
        <v>1400038889</v>
      </c>
      <c r="R475" s="51">
        <f>'PAYMENT by SAP'!L465</f>
        <v>46900</v>
      </c>
      <c r="S475" s="51" t="str">
        <f>'PAYMENT by SAP'!M465</f>
        <v>1800000764 RESIDUAL</v>
      </c>
      <c r="T475" s="65">
        <f>'PAYMENT by SAP'!N465</f>
        <v>45626</v>
      </c>
      <c r="U475" s="66" t="str">
        <f>'PAYMENT by SAP'!O465</f>
        <v>1800000764</v>
      </c>
      <c r="V475" s="18" t="s">
        <v>4962</v>
      </c>
    </row>
    <row r="476" spans="2:22">
      <c r="B476" s="15">
        <f>'PAYMENT by SAP'!B466</f>
        <v>101082</v>
      </c>
      <c r="C476" s="15" t="str">
        <f>'PAYMENT by SAP'!C466</f>
        <v>PT METATU NUSANTARA JAYA</v>
      </c>
      <c r="D476" s="15" t="str">
        <v>External</v>
      </c>
      <c r="E476" s="15" t="str">
        <f>'PAYMENT by SAP'!D466</f>
        <v>0100077086</v>
      </c>
      <c r="F476" s="15">
        <f>'PAYMENT by SAP'!E466</f>
        <v>0</v>
      </c>
      <c r="G476" s="15">
        <f>'PAYMENT by SAP'!F466</f>
        <v>0</v>
      </c>
      <c r="H476" s="47">
        <f t="shared" si="42"/>
        <v>45768</v>
      </c>
      <c r="I476" s="48">
        <f>'PAYMENT by SAP'!G466</f>
        <v>45768</v>
      </c>
      <c r="J476" s="48" t="str">
        <f t="shared" si="43"/>
        <v>Apr</v>
      </c>
      <c r="K476" s="48" t="str">
        <f t="shared" si="44"/>
        <v>2025</v>
      </c>
      <c r="L476" s="48">
        <f>'PAYMENT by SAP'!H466</f>
        <v>45656</v>
      </c>
      <c r="M476" s="49">
        <f t="shared" si="45"/>
        <v>112</v>
      </c>
      <c r="N476" s="50" t="str">
        <f t="shared" si="46"/>
        <v>90-120</v>
      </c>
      <c r="O476" s="50" t="str">
        <f t="shared" si="47"/>
        <v>Warning +</v>
      </c>
      <c r="P476" s="15" t="str">
        <f>'PAYMENT by SAP'!J466</f>
        <v>IDR</v>
      </c>
      <c r="Q476" s="15" t="str">
        <f>'PAYMENT by SAP'!K466</f>
        <v>1400038890</v>
      </c>
      <c r="R476" s="51">
        <f>'PAYMENT by SAP'!L466</f>
        <v>53136</v>
      </c>
      <c r="S476" s="51" t="str">
        <f>'PAYMENT by SAP'!M466</f>
        <v>1800000765 RESIDUAL</v>
      </c>
      <c r="T476" s="65">
        <f>'PAYMENT by SAP'!N466</f>
        <v>45626</v>
      </c>
      <c r="U476" s="66" t="str">
        <f>'PAYMENT by SAP'!O466</f>
        <v>1800000765</v>
      </c>
      <c r="V476" s="18" t="s">
        <v>4962</v>
      </c>
    </row>
    <row r="477" spans="2:22">
      <c r="B477" s="15">
        <f>'PAYMENT by SAP'!B467</f>
        <v>101796</v>
      </c>
      <c r="C477" s="15" t="str">
        <f>'PAYMENT by SAP'!C467</f>
        <v>PT RIVAN TANJUNG SENTOSA</v>
      </c>
      <c r="D477" s="15" t="str">
        <v>External</v>
      </c>
      <c r="E477" s="15" t="str">
        <f>'PAYMENT by SAP'!D467</f>
        <v>0100077079</v>
      </c>
      <c r="F477" s="15">
        <f>'PAYMENT by SAP'!E467</f>
        <v>0</v>
      </c>
      <c r="G477" s="15">
        <f>'PAYMENT by SAP'!F467</f>
        <v>0</v>
      </c>
      <c r="H477" s="47">
        <f t="shared" si="42"/>
        <v>45768</v>
      </c>
      <c r="I477" s="48">
        <f>'PAYMENT by SAP'!G467</f>
        <v>45768</v>
      </c>
      <c r="J477" s="48" t="str">
        <f t="shared" si="43"/>
        <v>Apr</v>
      </c>
      <c r="K477" s="48" t="str">
        <f t="shared" si="44"/>
        <v>2025</v>
      </c>
      <c r="L477" s="48">
        <f>'PAYMENT by SAP'!H467</f>
        <v>45656</v>
      </c>
      <c r="M477" s="49">
        <f t="shared" si="45"/>
        <v>112</v>
      </c>
      <c r="N477" s="50" t="str">
        <f t="shared" si="46"/>
        <v>90-120</v>
      </c>
      <c r="O477" s="50" t="str">
        <f t="shared" si="47"/>
        <v>Warning +</v>
      </c>
      <c r="P477" s="15" t="str">
        <f>'PAYMENT by SAP'!J467</f>
        <v>IDR</v>
      </c>
      <c r="Q477" s="15" t="str">
        <f>'PAYMENT by SAP'!K467</f>
        <v>1800000745</v>
      </c>
      <c r="R477" s="51">
        <f>'PAYMENT by SAP'!L467</f>
        <v>83400</v>
      </c>
      <c r="S477" s="51" t="str">
        <f>'PAYMENT by SAP'!M467</f>
        <v>Biaya Pemusnahan Limbah Sludge IPAL  ex PT RTS</v>
      </c>
      <c r="T477" s="65">
        <f>'PAYMENT by SAP'!N467</f>
        <v>45626</v>
      </c>
      <c r="U477" s="66" t="str">
        <f>'PAYMENT by SAP'!O467</f>
        <v>1800000745</v>
      </c>
      <c r="V477" t="s">
        <v>4950</v>
      </c>
    </row>
    <row r="478" spans="2:22">
      <c r="B478" s="15">
        <f>'PAYMENT by SAP'!B468</f>
        <v>101082</v>
      </c>
      <c r="C478" s="15" t="str">
        <f>'PAYMENT by SAP'!C468</f>
        <v>PT METATU NUSANTARA JAYA</v>
      </c>
      <c r="D478" s="15" t="str">
        <v>External</v>
      </c>
      <c r="E478" s="15" t="str">
        <f>'PAYMENT by SAP'!D468</f>
        <v>0100077086</v>
      </c>
      <c r="F478" s="15">
        <f>'PAYMENT by SAP'!E468</f>
        <v>0</v>
      </c>
      <c r="G478" s="15">
        <f>'PAYMENT by SAP'!F468</f>
        <v>0</v>
      </c>
      <c r="H478" s="47">
        <f t="shared" si="42"/>
        <v>45768</v>
      </c>
      <c r="I478" s="48">
        <f>'PAYMENT by SAP'!G468</f>
        <v>45768</v>
      </c>
      <c r="J478" s="48" t="str">
        <f t="shared" si="43"/>
        <v>Apr</v>
      </c>
      <c r="K478" s="48" t="str">
        <f t="shared" si="44"/>
        <v>2025</v>
      </c>
      <c r="L478" s="48">
        <f>'PAYMENT by SAP'!H468</f>
        <v>45656</v>
      </c>
      <c r="M478" s="49">
        <f t="shared" si="45"/>
        <v>112</v>
      </c>
      <c r="N478" s="50" t="str">
        <f t="shared" si="46"/>
        <v>90-120</v>
      </c>
      <c r="O478" s="50" t="str">
        <f t="shared" si="47"/>
        <v>Warning +</v>
      </c>
      <c r="P478" s="15" t="str">
        <f>'PAYMENT by SAP'!J468</f>
        <v>IDR</v>
      </c>
      <c r="Q478" s="15" t="str">
        <f>'PAYMENT by SAP'!K468</f>
        <v>1400038892</v>
      </c>
      <c r="R478" s="51">
        <f>'PAYMENT by SAP'!L468</f>
        <v>85052</v>
      </c>
      <c r="S478" s="51" t="str">
        <f>'PAYMENT by SAP'!M468</f>
        <v>1800000767 RESIDUAL</v>
      </c>
      <c r="T478" s="65">
        <f>'PAYMENT by SAP'!N468</f>
        <v>45626</v>
      </c>
      <c r="U478" s="66" t="str">
        <f>'PAYMENT by SAP'!O468</f>
        <v>1800000767</v>
      </c>
      <c r="V478" s="18" t="s">
        <v>4962</v>
      </c>
    </row>
    <row r="479" spans="2:22">
      <c r="B479" s="15">
        <f>'PAYMENT by SAP'!B469</f>
        <v>101082</v>
      </c>
      <c r="C479" s="15" t="str">
        <f>'PAYMENT by SAP'!C469</f>
        <v>PT METATU NUSANTARA JAYA</v>
      </c>
      <c r="D479" s="15" t="str">
        <v>External</v>
      </c>
      <c r="E479" s="15" t="str">
        <f>'PAYMENT by SAP'!D469</f>
        <v>0100077086</v>
      </c>
      <c r="F479" s="15">
        <f>'PAYMENT by SAP'!E469</f>
        <v>0</v>
      </c>
      <c r="G479" s="15">
        <f>'PAYMENT by SAP'!F469</f>
        <v>0</v>
      </c>
      <c r="H479" s="47">
        <f t="shared" si="42"/>
        <v>45768</v>
      </c>
      <c r="I479" s="48">
        <f>'PAYMENT by SAP'!G469</f>
        <v>45768</v>
      </c>
      <c r="J479" s="48" t="str">
        <f t="shared" si="43"/>
        <v>Apr</v>
      </c>
      <c r="K479" s="48" t="str">
        <f t="shared" si="44"/>
        <v>2025</v>
      </c>
      <c r="L479" s="48">
        <f>'PAYMENT by SAP'!H469</f>
        <v>45656</v>
      </c>
      <c r="M479" s="49">
        <f t="shared" si="45"/>
        <v>112</v>
      </c>
      <c r="N479" s="50" t="str">
        <f t="shared" si="46"/>
        <v>90-120</v>
      </c>
      <c r="O479" s="50" t="str">
        <f t="shared" si="47"/>
        <v>Warning +</v>
      </c>
      <c r="P479" s="15" t="str">
        <f>'PAYMENT by SAP'!J469</f>
        <v>IDR</v>
      </c>
      <c r="Q479" s="15" t="str">
        <f>'PAYMENT by SAP'!K469</f>
        <v>1400038891</v>
      </c>
      <c r="R479" s="51">
        <f>'PAYMENT by SAP'!L469</f>
        <v>95880</v>
      </c>
      <c r="S479" s="51" t="str">
        <f>'PAYMENT by SAP'!M469</f>
        <v>1800000766 RESIDUAL</v>
      </c>
      <c r="T479" s="65">
        <f>'PAYMENT by SAP'!N469</f>
        <v>45626</v>
      </c>
      <c r="U479" s="66" t="str">
        <f>'PAYMENT by SAP'!O469</f>
        <v>1800000766</v>
      </c>
      <c r="V479" s="18" t="s">
        <v>4962</v>
      </c>
    </row>
    <row r="480" spans="2:22">
      <c r="B480" s="15">
        <f>'PAYMENT by SAP'!B470</f>
        <v>101082</v>
      </c>
      <c r="C480" s="15" t="str">
        <f>'PAYMENT by SAP'!C470</f>
        <v>PT METATU NUSANTARA JAYA</v>
      </c>
      <c r="D480" s="15" t="str">
        <v>External</v>
      </c>
      <c r="E480" s="15" t="str">
        <f>'PAYMENT by SAP'!D470</f>
        <v>0100077086</v>
      </c>
      <c r="F480" s="15">
        <f>'PAYMENT by SAP'!E470</f>
        <v>0</v>
      </c>
      <c r="G480" s="15">
        <f>'PAYMENT by SAP'!F470</f>
        <v>0</v>
      </c>
      <c r="H480" s="47">
        <f t="shared" si="42"/>
        <v>45768</v>
      </c>
      <c r="I480" s="48">
        <f>'PAYMENT by SAP'!G470</f>
        <v>45768</v>
      </c>
      <c r="J480" s="48" t="str">
        <f t="shared" si="43"/>
        <v>Apr</v>
      </c>
      <c r="K480" s="48" t="str">
        <f t="shared" si="44"/>
        <v>2025</v>
      </c>
      <c r="L480" s="48">
        <f>'PAYMENT by SAP'!H470</f>
        <v>45626</v>
      </c>
      <c r="M480" s="49">
        <f t="shared" si="45"/>
        <v>142</v>
      </c>
      <c r="N480" s="50" t="str">
        <f t="shared" si="46"/>
        <v>120-365</v>
      </c>
      <c r="O480" s="50" t="str">
        <f t="shared" si="47"/>
        <v>High Risk</v>
      </c>
      <c r="P480" s="15" t="str">
        <f>'PAYMENT by SAP'!J470</f>
        <v>IDR</v>
      </c>
      <c r="Q480" s="15" t="str">
        <f>'PAYMENT by SAP'!K470</f>
        <v>1400038885</v>
      </c>
      <c r="R480" s="51">
        <f>'PAYMENT by SAP'!L470</f>
        <v>95920</v>
      </c>
      <c r="S480" s="51" t="str">
        <f>'PAYMENT by SAP'!M470</f>
        <v>1800000676 RESIDUAL</v>
      </c>
      <c r="T480" s="65">
        <f>'PAYMENT by SAP'!N470</f>
        <v>45596</v>
      </c>
      <c r="U480" s="66" t="str">
        <f>'PAYMENT by SAP'!O470</f>
        <v>1800000676</v>
      </c>
      <c r="V480" s="18" t="s">
        <v>4962</v>
      </c>
    </row>
    <row r="481" spans="2:22">
      <c r="B481" s="15">
        <f>'PAYMENT by SAP'!B471</f>
        <v>101082</v>
      </c>
      <c r="C481" s="15" t="str">
        <f>'PAYMENT by SAP'!C471</f>
        <v>PT METATU NUSANTARA JAYA</v>
      </c>
      <c r="D481" s="15" t="str">
        <v>External</v>
      </c>
      <c r="E481" s="15" t="str">
        <f>'PAYMENT by SAP'!D471</f>
        <v>0100077085</v>
      </c>
      <c r="F481" s="15">
        <f>'PAYMENT by SAP'!E471</f>
        <v>0</v>
      </c>
      <c r="G481" s="15">
        <f>'PAYMENT by SAP'!F471</f>
        <v>0</v>
      </c>
      <c r="H481" s="47">
        <f t="shared" si="42"/>
        <v>45768</v>
      </c>
      <c r="I481" s="48">
        <f>'PAYMENT by SAP'!G471</f>
        <v>45768</v>
      </c>
      <c r="J481" s="48" t="str">
        <f t="shared" si="43"/>
        <v>Apr</v>
      </c>
      <c r="K481" s="48" t="str">
        <f t="shared" si="44"/>
        <v>2025</v>
      </c>
      <c r="L481" s="48">
        <f>'PAYMENT by SAP'!H471</f>
        <v>45626</v>
      </c>
      <c r="M481" s="49">
        <f t="shared" si="45"/>
        <v>142</v>
      </c>
      <c r="N481" s="50" t="str">
        <f t="shared" si="46"/>
        <v>120-365</v>
      </c>
      <c r="O481" s="50" t="str">
        <f t="shared" si="47"/>
        <v>High Risk</v>
      </c>
      <c r="P481" s="15" t="str">
        <f>'PAYMENT by SAP'!J471</f>
        <v>IDR</v>
      </c>
      <c r="Q481" s="15" t="str">
        <f>'PAYMENT by SAP'!K471</f>
        <v>1400038884</v>
      </c>
      <c r="R481" s="51">
        <f>'PAYMENT by SAP'!L471</f>
        <v>119112</v>
      </c>
      <c r="S481" s="51" t="str">
        <f>'PAYMENT by SAP'!M471</f>
        <v>1800000675 RESIDUAL</v>
      </c>
      <c r="T481" s="65">
        <f>'PAYMENT by SAP'!N471</f>
        <v>45596</v>
      </c>
      <c r="U481" s="66" t="str">
        <f>'PAYMENT by SAP'!O471</f>
        <v>1800000675</v>
      </c>
      <c r="V481" s="18" t="s">
        <v>4962</v>
      </c>
    </row>
    <row r="482" spans="2:22">
      <c r="B482" s="15">
        <f>'PAYMENT by SAP'!B472</f>
        <v>101082</v>
      </c>
      <c r="C482" s="15" t="str">
        <f>'PAYMENT by SAP'!C472</f>
        <v>PT METATU NUSANTARA JAYA</v>
      </c>
      <c r="D482" s="15" t="str">
        <v>External</v>
      </c>
      <c r="E482" s="15" t="str">
        <f>'PAYMENT by SAP'!D472</f>
        <v>0100077086</v>
      </c>
      <c r="F482" s="15">
        <f>'PAYMENT by SAP'!E472</f>
        <v>0</v>
      </c>
      <c r="G482" s="15">
        <f>'PAYMENT by SAP'!F472</f>
        <v>0</v>
      </c>
      <c r="H482" s="47">
        <f t="shared" si="42"/>
        <v>45768</v>
      </c>
      <c r="I482" s="48">
        <f>'PAYMENT by SAP'!G472</f>
        <v>45768</v>
      </c>
      <c r="J482" s="48" t="str">
        <f t="shared" si="43"/>
        <v>Apr</v>
      </c>
      <c r="K482" s="48" t="str">
        <f t="shared" si="44"/>
        <v>2025</v>
      </c>
      <c r="L482" s="48">
        <f>'PAYMENT by SAP'!H472</f>
        <v>45626</v>
      </c>
      <c r="M482" s="49">
        <f t="shared" si="45"/>
        <v>142</v>
      </c>
      <c r="N482" s="50" t="str">
        <f t="shared" si="46"/>
        <v>120-365</v>
      </c>
      <c r="O482" s="50" t="str">
        <f t="shared" si="47"/>
        <v>High Risk</v>
      </c>
      <c r="P482" s="15" t="str">
        <f>'PAYMENT by SAP'!J472</f>
        <v>IDR</v>
      </c>
      <c r="Q482" s="15" t="str">
        <f>'PAYMENT by SAP'!K472</f>
        <v>1400038886</v>
      </c>
      <c r="R482" s="51">
        <f>'PAYMENT by SAP'!L472</f>
        <v>145024</v>
      </c>
      <c r="S482" s="51" t="str">
        <f>'PAYMENT by SAP'!M472</f>
        <v>1800000677 RESIDUAL</v>
      </c>
      <c r="T482" s="65">
        <f>'PAYMENT by SAP'!N472</f>
        <v>45596</v>
      </c>
      <c r="U482" s="66" t="str">
        <f>'PAYMENT by SAP'!O472</f>
        <v>1800000677</v>
      </c>
      <c r="V482" s="18" t="s">
        <v>4962</v>
      </c>
    </row>
    <row r="483" spans="2:22">
      <c r="B483" s="15">
        <f>'PAYMENT by SAP'!B473</f>
        <v>101082</v>
      </c>
      <c r="C483" s="15" t="str">
        <f>'PAYMENT by SAP'!C473</f>
        <v>PT METATU NUSANTARA JAYA</v>
      </c>
      <c r="D483" s="15" t="str">
        <v>External</v>
      </c>
      <c r="E483" s="15" t="str">
        <f>'PAYMENT by SAP'!D473</f>
        <v>0100077084</v>
      </c>
      <c r="F483" s="15">
        <f>'PAYMENT by SAP'!E473</f>
        <v>0</v>
      </c>
      <c r="G483" s="15">
        <f>'PAYMENT by SAP'!F473</f>
        <v>0</v>
      </c>
      <c r="H483" s="47">
        <f t="shared" si="42"/>
        <v>45768</v>
      </c>
      <c r="I483" s="48">
        <f>'PAYMENT by SAP'!G473</f>
        <v>45768</v>
      </c>
      <c r="J483" s="48" t="str">
        <f t="shared" si="43"/>
        <v>Apr</v>
      </c>
      <c r="K483" s="48" t="str">
        <f t="shared" si="44"/>
        <v>2025</v>
      </c>
      <c r="L483" s="48">
        <f>'PAYMENT by SAP'!H473</f>
        <v>45626</v>
      </c>
      <c r="M483" s="49">
        <f t="shared" si="45"/>
        <v>142</v>
      </c>
      <c r="N483" s="50" t="str">
        <f t="shared" si="46"/>
        <v>120-365</v>
      </c>
      <c r="O483" s="50" t="str">
        <f t="shared" si="47"/>
        <v>High Risk</v>
      </c>
      <c r="P483" s="15" t="str">
        <f>'PAYMENT by SAP'!J473</f>
        <v>IDR</v>
      </c>
      <c r="Q483" s="15" t="str">
        <f>'PAYMENT by SAP'!K473</f>
        <v>1400038883</v>
      </c>
      <c r="R483" s="51">
        <f>'PAYMENT by SAP'!L473</f>
        <v>198072</v>
      </c>
      <c r="S483" s="51" t="str">
        <f>'PAYMENT by SAP'!M473</f>
        <v>1800000673 RESIDUAL</v>
      </c>
      <c r="T483" s="65">
        <f>'PAYMENT by SAP'!N473</f>
        <v>45596</v>
      </c>
      <c r="U483" s="66" t="str">
        <f>'PAYMENT by SAP'!O473</f>
        <v>1800000673</v>
      </c>
      <c r="V483" s="18" t="s">
        <v>4962</v>
      </c>
    </row>
    <row r="484" spans="2:22">
      <c r="B484" s="15">
        <f>'PAYMENT by SAP'!B474</f>
        <v>101082</v>
      </c>
      <c r="C484" s="15" t="str">
        <f>'PAYMENT by SAP'!C474</f>
        <v>PT METATU NUSANTARA JAYA</v>
      </c>
      <c r="D484" s="15" t="str">
        <v>External</v>
      </c>
      <c r="E484" s="15" t="str">
        <f>'PAYMENT by SAP'!D474</f>
        <v>0100077086</v>
      </c>
      <c r="F484" s="15">
        <f>'PAYMENT by SAP'!E474</f>
        <v>0</v>
      </c>
      <c r="G484" s="15">
        <f>'PAYMENT by SAP'!F474</f>
        <v>0</v>
      </c>
      <c r="H484" s="47">
        <f t="shared" si="42"/>
        <v>45768</v>
      </c>
      <c r="I484" s="48">
        <f>'PAYMENT by SAP'!G474</f>
        <v>45768</v>
      </c>
      <c r="J484" s="48" t="str">
        <f t="shared" si="43"/>
        <v>Apr</v>
      </c>
      <c r="K484" s="48" t="str">
        <f t="shared" si="44"/>
        <v>2025</v>
      </c>
      <c r="L484" s="48">
        <f>'PAYMENT by SAP'!H474</f>
        <v>45656</v>
      </c>
      <c r="M484" s="49">
        <f t="shared" si="45"/>
        <v>112</v>
      </c>
      <c r="N484" s="50" t="str">
        <f t="shared" si="46"/>
        <v>90-120</v>
      </c>
      <c r="O484" s="50" t="str">
        <f t="shared" si="47"/>
        <v>Warning +</v>
      </c>
      <c r="P484" s="15" t="str">
        <f>'PAYMENT by SAP'!J474</f>
        <v>IDR</v>
      </c>
      <c r="Q484" s="15" t="str">
        <f>'PAYMENT by SAP'!K474</f>
        <v>1400038888</v>
      </c>
      <c r="R484" s="51">
        <f>'PAYMENT by SAP'!L474</f>
        <v>412272</v>
      </c>
      <c r="S484" s="51" t="str">
        <f>'PAYMENT by SAP'!M474</f>
        <v>1800000763 RESIDUAL</v>
      </c>
      <c r="T484" s="65">
        <f>'PAYMENT by SAP'!N474</f>
        <v>45626</v>
      </c>
      <c r="U484" s="66" t="str">
        <f>'PAYMENT by SAP'!O474</f>
        <v>1800000763</v>
      </c>
      <c r="V484" s="18" t="s">
        <v>4962</v>
      </c>
    </row>
    <row r="485" spans="2:22">
      <c r="B485" s="15">
        <f>'PAYMENT by SAP'!B475</f>
        <v>101330</v>
      </c>
      <c r="C485" s="15" t="str">
        <f>'PAYMENT by SAP'!C475</f>
        <v>PT. CAHAYA INDAH MOJOKERTO</v>
      </c>
      <c r="D485" s="15" t="str">
        <v>External</v>
      </c>
      <c r="E485" s="15" t="str">
        <f>'PAYMENT by SAP'!D475</f>
        <v>1400045847</v>
      </c>
      <c r="F485" s="15" t="str">
        <f>'PAYMENT by SAP'!E475</f>
        <v>11123101</v>
      </c>
      <c r="G485" s="15" t="str">
        <f>'PAYMENT by SAP'!F475</f>
        <v>PAID BY CMS BANK BCA RN 7100000431</v>
      </c>
      <c r="H485" s="47">
        <f t="shared" si="42"/>
        <v>45768</v>
      </c>
      <c r="I485" s="48">
        <f>'PAYMENT by SAP'!G475</f>
        <v>45768</v>
      </c>
      <c r="J485" s="48" t="str">
        <f t="shared" si="43"/>
        <v>Apr</v>
      </c>
      <c r="K485" s="48" t="str">
        <f t="shared" si="44"/>
        <v>2025</v>
      </c>
      <c r="L485" s="48">
        <f>'PAYMENT by SAP'!H475</f>
        <v>45746</v>
      </c>
      <c r="M485" s="49">
        <f t="shared" si="45"/>
        <v>22</v>
      </c>
      <c r="N485" s="50" t="str">
        <f t="shared" si="46"/>
        <v>0-30</v>
      </c>
      <c r="O485" s="50" t="str">
        <f t="shared" si="47"/>
        <v>No Risk</v>
      </c>
      <c r="P485" s="15" t="str">
        <f>'PAYMENT by SAP'!J475</f>
        <v>IDR</v>
      </c>
      <c r="Q485" s="15" t="str">
        <f>'PAYMENT by SAP'!K475</f>
        <v>1800000104</v>
      </c>
      <c r="R485" s="51">
        <f>'PAYMENT by SAP'!L475</f>
        <v>2045712</v>
      </c>
      <c r="S485" s="51" t="str">
        <f>'PAYMENT by SAP'!M475</f>
        <v>Biaya Pemusnahan Limbah Residu Produksi ex PT CIM</v>
      </c>
      <c r="T485" s="65">
        <f>'PAYMENT by SAP'!N475</f>
        <v>45716</v>
      </c>
      <c r="U485" s="66" t="str">
        <f>'PAYMENT by SAP'!O475</f>
        <v>1800000104</v>
      </c>
      <c r="V485" t="s">
        <v>4950</v>
      </c>
    </row>
    <row r="486" spans="2:22">
      <c r="B486" s="15">
        <f>'PAYMENT by SAP'!B476</f>
        <v>101082</v>
      </c>
      <c r="C486" s="15" t="str">
        <f>'PAYMENT by SAP'!C476</f>
        <v>PT METATU NUSANTARA JAYA</v>
      </c>
      <c r="D486" s="15" t="str">
        <v>External</v>
      </c>
      <c r="E486" s="15" t="str">
        <f>'PAYMENT by SAP'!D476</f>
        <v>0100077086</v>
      </c>
      <c r="F486" s="15">
        <f>'PAYMENT by SAP'!E476</f>
        <v>0</v>
      </c>
      <c r="G486" s="15">
        <f>'PAYMENT by SAP'!F476</f>
        <v>0</v>
      </c>
      <c r="H486" s="47">
        <f t="shared" si="42"/>
        <v>45768</v>
      </c>
      <c r="I486" s="48">
        <f>'PAYMENT by SAP'!G476</f>
        <v>45768</v>
      </c>
      <c r="J486" s="48" t="str">
        <f t="shared" si="43"/>
        <v>Apr</v>
      </c>
      <c r="K486" s="48" t="str">
        <f t="shared" si="44"/>
        <v>2025</v>
      </c>
      <c r="L486" s="48">
        <f>'PAYMENT by SAP'!H476</f>
        <v>45626</v>
      </c>
      <c r="M486" s="49">
        <f t="shared" si="45"/>
        <v>142</v>
      </c>
      <c r="N486" s="50" t="str">
        <f t="shared" si="46"/>
        <v>120-365</v>
      </c>
      <c r="O486" s="50" t="str">
        <f t="shared" si="47"/>
        <v>High Risk</v>
      </c>
      <c r="P486" s="15" t="str">
        <f>'PAYMENT by SAP'!J476</f>
        <v>IDR</v>
      </c>
      <c r="Q486" s="15" t="str">
        <f>'PAYMENT by SAP'!K476</f>
        <v>1400038887</v>
      </c>
      <c r="R486" s="51">
        <f>'PAYMENT by SAP'!L476</f>
        <v>2190540</v>
      </c>
      <c r="S486" s="51" t="str">
        <f>'PAYMENT by SAP'!M476</f>
        <v>1800000678 RESIDUAL</v>
      </c>
      <c r="T486" s="65">
        <f>'PAYMENT by SAP'!N476</f>
        <v>45596</v>
      </c>
      <c r="U486" s="66" t="str">
        <f>'PAYMENT by SAP'!O476</f>
        <v>1800000678</v>
      </c>
      <c r="V486" s="18" t="s">
        <v>4962</v>
      </c>
    </row>
    <row r="487" spans="2:22">
      <c r="B487" s="15">
        <f>'PAYMENT by SAP'!B477</f>
        <v>100028</v>
      </c>
      <c r="C487" s="15" t="str">
        <f>'PAYMENT by SAP'!C477</f>
        <v>PT BANK NEGARA INDONESIA (PERSERO)</v>
      </c>
      <c r="D487" s="15" t="str">
        <v>External</v>
      </c>
      <c r="E487" s="15" t="str">
        <f>'PAYMENT by SAP'!D477</f>
        <v>1400049044</v>
      </c>
      <c r="F487" s="15" t="str">
        <f>'PAYMENT by SAP'!E477</f>
        <v>11121161</v>
      </c>
      <c r="G487" s="15" t="str">
        <f>'PAYMENT by SAP'!F477</f>
        <v>Krg byr PPN Tagihan Listrik Periode April 2018</v>
      </c>
      <c r="H487" s="47">
        <f t="shared" si="42"/>
        <v>45768</v>
      </c>
      <c r="I487" s="48">
        <f>'PAYMENT by SAP'!G477</f>
        <v>45768</v>
      </c>
      <c r="J487" s="48" t="str">
        <f t="shared" si="43"/>
        <v>Apr</v>
      </c>
      <c r="K487" s="48" t="str">
        <f t="shared" si="44"/>
        <v>2025</v>
      </c>
      <c r="L487" s="48">
        <f>'PAYMENT by SAP'!H477</f>
        <v>45705</v>
      </c>
      <c r="M487" s="49">
        <f t="shared" si="45"/>
        <v>63</v>
      </c>
      <c r="N487" s="50" t="str">
        <f t="shared" si="46"/>
        <v>60-90</v>
      </c>
      <c r="O487" s="50" t="str">
        <f t="shared" si="47"/>
        <v>Warning</v>
      </c>
      <c r="P487" s="15" t="str">
        <f>'PAYMENT by SAP'!J477</f>
        <v>IDR</v>
      </c>
      <c r="Q487" s="15" t="str">
        <f>'PAYMENT by SAP'!K477</f>
        <v>1400036948</v>
      </c>
      <c r="R487" s="51">
        <f>'PAYMENT by SAP'!L477</f>
        <v>2689625</v>
      </c>
      <c r="S487" s="51" t="str">
        <f>'PAYMENT by SAP'!M477</f>
        <v>Krg byr PPN Tagihan Listrik Periode April 2018</v>
      </c>
      <c r="T487" s="65">
        <f>'PAYMENT by SAP'!N477</f>
        <v>45705</v>
      </c>
      <c r="U487" s="66" t="str">
        <f>'PAYMENT by SAP'!O477</f>
        <v>1800000223</v>
      </c>
      <c r="V487" s="18" t="s">
        <v>4951</v>
      </c>
    </row>
    <row r="488" spans="2:22">
      <c r="B488" s="15">
        <f>'PAYMENT by SAP'!B478</f>
        <v>100028</v>
      </c>
      <c r="C488" s="15" t="str">
        <f>'PAYMENT by SAP'!C478</f>
        <v>PT BANK NEGARA INDONESIA (PERSERO)</v>
      </c>
      <c r="D488" s="15" t="str">
        <v>External</v>
      </c>
      <c r="E488" s="15" t="str">
        <f>'PAYMENT by SAP'!D478</f>
        <v>1400045897</v>
      </c>
      <c r="F488" s="15" t="str">
        <f>'PAYMENT by SAP'!E478</f>
        <v>11125421</v>
      </c>
      <c r="G488" s="15" t="str">
        <f>'PAYMENT by SAP'!F478</f>
        <v>PAID BY CMS BANK SYARIAH INDONESIA KC SURABAYA BAS</v>
      </c>
      <c r="H488" s="47">
        <f t="shared" si="42"/>
        <v>45768</v>
      </c>
      <c r="I488" s="48">
        <f>'PAYMENT by SAP'!G478</f>
        <v>45768</v>
      </c>
      <c r="J488" s="48" t="str">
        <f t="shared" si="43"/>
        <v>Apr</v>
      </c>
      <c r="K488" s="48" t="str">
        <f t="shared" si="44"/>
        <v>2025</v>
      </c>
      <c r="L488" s="48">
        <f>'PAYMENT by SAP'!H478</f>
        <v>45777</v>
      </c>
      <c r="M488" s="49">
        <f t="shared" si="45"/>
        <v>-9</v>
      </c>
      <c r="N488" s="50" t="str">
        <f t="shared" si="46"/>
        <v>Current</v>
      </c>
      <c r="O488" s="50" t="str">
        <f t="shared" si="47"/>
        <v>No Risk</v>
      </c>
      <c r="P488" s="15" t="str">
        <f>'PAYMENT by SAP'!J478</f>
        <v>IDR</v>
      </c>
      <c r="Q488" s="15" t="str">
        <f>'PAYMENT by SAP'!K478</f>
        <v>1800000151</v>
      </c>
      <c r="R488" s="51">
        <f>'PAYMENT by SAP'!L478</f>
        <v>2955340</v>
      </c>
      <c r="S488" s="51" t="str">
        <f>'PAYMENT by SAP'!M478</f>
        <v>TAGIHAN LISTRIK BANK BNI 46</v>
      </c>
      <c r="T488" s="65">
        <f>'PAYMENT by SAP'!N478</f>
        <v>45747</v>
      </c>
      <c r="U488" s="66" t="str">
        <f>'PAYMENT by SAP'!O478</f>
        <v>1800000151</v>
      </c>
      <c r="V488" s="18" t="s">
        <v>4951</v>
      </c>
    </row>
    <row r="489" spans="2:22">
      <c r="B489" s="15">
        <f>'PAYMENT by SAP'!B479</f>
        <v>100001</v>
      </c>
      <c r="C489" s="15" t="str">
        <f>'PAYMENT by SAP'!C479</f>
        <v>KOPERASI KONSUMEN WARGA SEMEN GRESIK</v>
      </c>
      <c r="D489" s="15" t="str">
        <v>Group</v>
      </c>
      <c r="E489" s="15" t="str">
        <f>'PAYMENT by SAP'!D479</f>
        <v>1400000167</v>
      </c>
      <c r="F489" s="15" t="str">
        <f>'PAYMENT by SAP'!E479</f>
        <v>11125421</v>
      </c>
      <c r="G489" s="15" t="str">
        <f>'PAYMENT by SAP'!F479</f>
        <v>PAID BY CMS BANK SYARIAH INDONESIA KC SURABAYA BAS</v>
      </c>
      <c r="H489" s="47">
        <f t="shared" si="42"/>
        <v>45768</v>
      </c>
      <c r="I489" s="48">
        <f>'PAYMENT by SAP'!G479</f>
        <v>45768</v>
      </c>
      <c r="J489" s="48" t="str">
        <f t="shared" si="43"/>
        <v>Apr</v>
      </c>
      <c r="K489" s="48" t="str">
        <f t="shared" si="44"/>
        <v>2025</v>
      </c>
      <c r="L489" s="48">
        <f>'PAYMENT by SAP'!H479</f>
        <v>45746</v>
      </c>
      <c r="M489" s="49">
        <f t="shared" si="45"/>
        <v>22</v>
      </c>
      <c r="N489" s="50" t="str">
        <f t="shared" si="46"/>
        <v>0-30</v>
      </c>
      <c r="O489" s="50" t="str">
        <f t="shared" si="47"/>
        <v>No Risk</v>
      </c>
      <c r="P489" s="15" t="str">
        <f>'PAYMENT by SAP'!J479</f>
        <v>IDR</v>
      </c>
      <c r="Q489" s="15" t="str">
        <f>'PAYMENT by SAP'!K479</f>
        <v>1800000108</v>
      </c>
      <c r="R489" s="51">
        <f>'PAYMENT by SAP'!L479</f>
        <v>4246830</v>
      </c>
      <c r="S489" s="51" t="str">
        <f>'PAYMENT by SAP'!M479</f>
        <v>Penagihan Air Bersih Februari 2025</v>
      </c>
      <c r="T489" s="65">
        <f>'PAYMENT by SAP'!N479</f>
        <v>45716</v>
      </c>
      <c r="U489" s="66" t="str">
        <f>'PAYMENT by SAP'!O479</f>
        <v>1800000108</v>
      </c>
      <c r="V489" s="18" t="s">
        <v>4956</v>
      </c>
    </row>
    <row r="490" spans="2:22">
      <c r="B490" s="15">
        <f>'PAYMENT by SAP'!B480</f>
        <v>101796</v>
      </c>
      <c r="C490" s="15" t="str">
        <f>'PAYMENT by SAP'!C480</f>
        <v>PT RIVAN TANJUNG SENTOSA</v>
      </c>
      <c r="D490" s="15" t="str">
        <v>External</v>
      </c>
      <c r="E490" s="15" t="str">
        <f>'PAYMENT by SAP'!D480</f>
        <v>1400049107</v>
      </c>
      <c r="F490" s="15" t="str">
        <f>'PAYMENT by SAP'!E480</f>
        <v>11121161</v>
      </c>
      <c r="G490" s="15" t="str">
        <f>'PAYMENT by SAP'!F480</f>
        <v>Biaya Pemusnahan Limbah Sludge IPAL  ex PT RTS</v>
      </c>
      <c r="H490" s="47">
        <f t="shared" si="42"/>
        <v>45768</v>
      </c>
      <c r="I490" s="48">
        <f>'PAYMENT by SAP'!G480</f>
        <v>45768</v>
      </c>
      <c r="J490" s="48" t="str">
        <f t="shared" si="43"/>
        <v>Apr</v>
      </c>
      <c r="K490" s="48" t="str">
        <f t="shared" si="44"/>
        <v>2025</v>
      </c>
      <c r="L490" s="48">
        <f>'PAYMENT by SAP'!H480</f>
        <v>45768</v>
      </c>
      <c r="M490" s="49">
        <f t="shared" si="45"/>
        <v>0</v>
      </c>
      <c r="N490" s="50" t="str">
        <f t="shared" si="46"/>
        <v>0-30</v>
      </c>
      <c r="O490" s="50" t="str">
        <f t="shared" si="47"/>
        <v>No Risk</v>
      </c>
      <c r="P490" s="15" t="str">
        <f>'PAYMENT by SAP'!J480</f>
        <v>IDR</v>
      </c>
      <c r="Q490" s="15" t="str">
        <f>'PAYMENT by SAP'!K480</f>
        <v>0100077079</v>
      </c>
      <c r="R490" s="51">
        <f>'PAYMENT by SAP'!L480</f>
        <v>4545300</v>
      </c>
      <c r="S490" s="51" t="str">
        <f>'PAYMENT by SAP'!M480</f>
        <v>Biaya Pemusnahan Limbah Sludge IPAL ex PT RTS</v>
      </c>
      <c r="T490" s="65">
        <f>'PAYMENT by SAP'!N480</f>
        <v>45768</v>
      </c>
      <c r="U490" s="66" t="str">
        <f>'PAYMENT by SAP'!O480</f>
        <v>1800000745</v>
      </c>
      <c r="V490" t="s">
        <v>4950</v>
      </c>
    </row>
    <row r="491" spans="2:22">
      <c r="B491" s="15">
        <f>'PAYMENT by SAP'!B481</f>
        <v>101330</v>
      </c>
      <c r="C491" s="15" t="str">
        <f>'PAYMENT by SAP'!C481</f>
        <v>PT. CAHAYA INDAH MOJOKERTO</v>
      </c>
      <c r="D491" s="15" t="str">
        <v>External</v>
      </c>
      <c r="E491" s="15" t="str">
        <f>'PAYMENT by SAP'!D481</f>
        <v>1400045848</v>
      </c>
      <c r="F491" s="15" t="str">
        <f>'PAYMENT by SAP'!E481</f>
        <v>11123101</v>
      </c>
      <c r="G491" s="15" t="str">
        <f>'PAYMENT by SAP'!F481</f>
        <v>PAID BY CMS BANK BCA RN 7100000432</v>
      </c>
      <c r="H491" s="47">
        <f t="shared" si="42"/>
        <v>45768</v>
      </c>
      <c r="I491" s="48">
        <f>'PAYMENT by SAP'!G481</f>
        <v>45768</v>
      </c>
      <c r="J491" s="48" t="str">
        <f t="shared" si="43"/>
        <v>Apr</v>
      </c>
      <c r="K491" s="48" t="str">
        <f t="shared" si="44"/>
        <v>2025</v>
      </c>
      <c r="L491" s="48">
        <f>'PAYMENT by SAP'!H481</f>
        <v>45746</v>
      </c>
      <c r="M491" s="49">
        <f t="shared" si="45"/>
        <v>22</v>
      </c>
      <c r="N491" s="50" t="str">
        <f t="shared" si="46"/>
        <v>0-30</v>
      </c>
      <c r="O491" s="50" t="str">
        <f t="shared" si="47"/>
        <v>No Risk</v>
      </c>
      <c r="P491" s="15" t="str">
        <f>'PAYMENT by SAP'!J481</f>
        <v>IDR</v>
      </c>
      <c r="Q491" s="15" t="str">
        <f>'PAYMENT by SAP'!K481</f>
        <v>1800000105</v>
      </c>
      <c r="R491" s="51">
        <f>'PAYMENT by SAP'!L481</f>
        <v>4669560</v>
      </c>
      <c r="S491" s="51" t="str">
        <f>'PAYMENT by SAP'!M481</f>
        <v>Biaya Pemusnahan Limbah Resin ex PT CIM</v>
      </c>
      <c r="T491" s="65">
        <f>'PAYMENT by SAP'!N481</f>
        <v>45716</v>
      </c>
      <c r="U491" s="66" t="str">
        <f>'PAYMENT by SAP'!O481</f>
        <v>1800000105</v>
      </c>
      <c r="V491" t="s">
        <v>4950</v>
      </c>
    </row>
    <row r="492" spans="2:22">
      <c r="B492" s="15">
        <f>'PAYMENT by SAP'!B482</f>
        <v>101305</v>
      </c>
      <c r="C492" s="15" t="str">
        <f>'PAYMENT by SAP'!C482</f>
        <v>PT SEMEN INDONESIA DISTRIBUTOR</v>
      </c>
      <c r="D492" s="15" t="str">
        <v>Group</v>
      </c>
      <c r="E492" s="15" t="str">
        <f>'PAYMENT by SAP'!D482</f>
        <v>1400000170</v>
      </c>
      <c r="F492" s="15" t="str">
        <f>'PAYMENT by SAP'!E482</f>
        <v>11125421</v>
      </c>
      <c r="G492" s="15" t="str">
        <f>'PAYMENT by SAP'!F482</f>
        <v>PAID BY CMS BANK SYARIAH INDONESIA KC SURABAYA BAS</v>
      </c>
      <c r="H492" s="47">
        <f t="shared" si="42"/>
        <v>45768</v>
      </c>
      <c r="I492" s="48">
        <f>'PAYMENT by SAP'!G482</f>
        <v>45768</v>
      </c>
      <c r="J492" s="48" t="str">
        <f t="shared" si="43"/>
        <v>Apr</v>
      </c>
      <c r="K492" s="48" t="str">
        <f t="shared" si="44"/>
        <v>2025</v>
      </c>
      <c r="L492" s="48">
        <f>'PAYMENT by SAP'!H482</f>
        <v>45777</v>
      </c>
      <c r="M492" s="49">
        <f t="shared" si="45"/>
        <v>-9</v>
      </c>
      <c r="N492" s="50" t="str">
        <f t="shared" si="46"/>
        <v>Current</v>
      </c>
      <c r="O492" s="50" t="str">
        <f t="shared" si="47"/>
        <v>No Risk</v>
      </c>
      <c r="P492" s="15" t="str">
        <f>'PAYMENT by SAP'!J482</f>
        <v>IDR</v>
      </c>
      <c r="Q492" s="15" t="str">
        <f>'PAYMENT by SAP'!K482</f>
        <v>1800000138</v>
      </c>
      <c r="R492" s="51">
        <f>'PAYMENT by SAP'!L482</f>
        <v>4844288</v>
      </c>
      <c r="S492" s="51" t="str">
        <f>'PAYMENT by SAP'!M482</f>
        <v>Pot. Gaji Kary. Penugasan SI - SID  02.2025</v>
      </c>
      <c r="T492" s="65">
        <f>'PAYMENT by SAP'!N482</f>
        <v>45747</v>
      </c>
      <c r="U492" s="66" t="str">
        <f>'PAYMENT by SAP'!O482</f>
        <v>1800000138</v>
      </c>
      <c r="V492" s="18" t="s">
        <v>4953</v>
      </c>
    </row>
    <row r="493" spans="2:22">
      <c r="B493" s="15">
        <f>'PAYMENT by SAP'!B483</f>
        <v>100147</v>
      </c>
      <c r="C493" s="15" t="str">
        <f>'PAYMENT by SAP'!C483</f>
        <v>PT TEKNOTAMA LINGKUNGAN INTERNUSA</v>
      </c>
      <c r="D493" s="15" t="str">
        <v>External</v>
      </c>
      <c r="E493" s="15" t="str">
        <f>'PAYMENT by SAP'!D483</f>
        <v>1400049043</v>
      </c>
      <c r="F493" s="15" t="str">
        <f>'PAYMENT by SAP'!E483</f>
        <v>11121161</v>
      </c>
      <c r="G493" s="15" t="str">
        <f>'PAYMENT by SAP'!F483</f>
        <v>Biaya Pemusnahan Limbah</v>
      </c>
      <c r="H493" s="47">
        <f t="shared" si="42"/>
        <v>45768</v>
      </c>
      <c r="I493" s="48">
        <f>'PAYMENT by SAP'!G483</f>
        <v>45768</v>
      </c>
      <c r="J493" s="48" t="str">
        <f t="shared" si="43"/>
        <v>Apr</v>
      </c>
      <c r="K493" s="48" t="str">
        <f t="shared" si="44"/>
        <v>2025</v>
      </c>
      <c r="L493" s="48">
        <f>'PAYMENT by SAP'!H483</f>
        <v>45746</v>
      </c>
      <c r="M493" s="49">
        <f t="shared" si="45"/>
        <v>22</v>
      </c>
      <c r="N493" s="50" t="str">
        <f t="shared" si="46"/>
        <v>0-30</v>
      </c>
      <c r="O493" s="50" t="str">
        <f t="shared" si="47"/>
        <v>No Risk</v>
      </c>
      <c r="P493" s="15" t="str">
        <f>'PAYMENT by SAP'!J483</f>
        <v>IDR</v>
      </c>
      <c r="Q493" s="15" t="str">
        <f>'PAYMENT by SAP'!K483</f>
        <v>1800000130</v>
      </c>
      <c r="R493" s="51">
        <f>'PAYMENT by SAP'!L483</f>
        <v>9705905</v>
      </c>
      <c r="S493" s="51" t="str">
        <f>'PAYMENT by SAP'!M483</f>
        <v>Biaya Pemusnahan Limbah FABA ex PT TLI</v>
      </c>
      <c r="T493" s="65">
        <f>'PAYMENT by SAP'!N483</f>
        <v>45716</v>
      </c>
      <c r="U493" s="66" t="str">
        <f>'PAYMENT by SAP'!O483</f>
        <v>1800000130</v>
      </c>
      <c r="V493" t="s">
        <v>4950</v>
      </c>
    </row>
    <row r="494" spans="2:22">
      <c r="B494" s="15">
        <f>'PAYMENT by SAP'!B484</f>
        <v>101330</v>
      </c>
      <c r="C494" s="15" t="str">
        <f>'PAYMENT by SAP'!C484</f>
        <v>PT. CAHAYA INDAH MOJOKERTO</v>
      </c>
      <c r="D494" s="15" t="str">
        <v>External</v>
      </c>
      <c r="E494" s="15" t="str">
        <f>'PAYMENT by SAP'!D484</f>
        <v>1400045843</v>
      </c>
      <c r="F494" s="15" t="str">
        <f>'PAYMENT by SAP'!E484</f>
        <v>11123101</v>
      </c>
      <c r="G494" s="15" t="str">
        <f>'PAYMENT by SAP'!F484</f>
        <v>PAID BY CMS BANK BCA RN 7100000366</v>
      </c>
      <c r="H494" s="47">
        <f t="shared" si="42"/>
        <v>45768</v>
      </c>
      <c r="I494" s="48">
        <f>'PAYMENT by SAP'!G484</f>
        <v>45768</v>
      </c>
      <c r="J494" s="48" t="str">
        <f t="shared" si="43"/>
        <v>Apr</v>
      </c>
      <c r="K494" s="48" t="str">
        <f t="shared" si="44"/>
        <v>2025</v>
      </c>
      <c r="L494" s="48">
        <f>'PAYMENT by SAP'!H484</f>
        <v>45718</v>
      </c>
      <c r="M494" s="49">
        <f t="shared" si="45"/>
        <v>50</v>
      </c>
      <c r="N494" s="50" t="str">
        <f t="shared" si="46"/>
        <v>30-60</v>
      </c>
      <c r="O494" s="50" t="str">
        <f t="shared" si="47"/>
        <v>Low Risk</v>
      </c>
      <c r="P494" s="15" t="str">
        <f>'PAYMENT by SAP'!J484</f>
        <v>IDR</v>
      </c>
      <c r="Q494" s="15" t="str">
        <f>'PAYMENT by SAP'!K484</f>
        <v>1800000024</v>
      </c>
      <c r="R494" s="51">
        <f>'PAYMENT by SAP'!L484</f>
        <v>10985892</v>
      </c>
      <c r="S494" s="51" t="str">
        <f>'PAYMENT by SAP'!M484</f>
        <v>Biaya Pemusnahan Limbah Residu Produksi ex PT CIM</v>
      </c>
      <c r="T494" s="65">
        <f>'PAYMENT by SAP'!N484</f>
        <v>45688</v>
      </c>
      <c r="U494" s="66" t="str">
        <f>'PAYMENT by SAP'!O484</f>
        <v>1800000024</v>
      </c>
      <c r="V494" t="s">
        <v>4950</v>
      </c>
    </row>
    <row r="495" spans="2:22">
      <c r="B495" s="15">
        <f>'PAYMENT by SAP'!B485</f>
        <v>100001</v>
      </c>
      <c r="C495" s="15" t="str">
        <f>'PAYMENT by SAP'!C485</f>
        <v>KOPERASI KONSUMEN WARGA SEMEN GRESIK</v>
      </c>
      <c r="D495" s="15" t="str">
        <v>Group</v>
      </c>
      <c r="E495" s="15" t="str">
        <f>'PAYMENT by SAP'!D485</f>
        <v>1400000168</v>
      </c>
      <c r="F495" s="15" t="str">
        <f>'PAYMENT by SAP'!E485</f>
        <v>11125421</v>
      </c>
      <c r="G495" s="15" t="str">
        <f>'PAYMENT by SAP'!F485</f>
        <v>PAID BY CMS BANK SYARIAH INDONESIA KC SURABAYA BAS</v>
      </c>
      <c r="H495" s="47">
        <f t="shared" si="42"/>
        <v>45768</v>
      </c>
      <c r="I495" s="48">
        <f>'PAYMENT by SAP'!G485</f>
        <v>45768</v>
      </c>
      <c r="J495" s="48" t="str">
        <f t="shared" si="43"/>
        <v>Apr</v>
      </c>
      <c r="K495" s="48" t="str">
        <f t="shared" si="44"/>
        <v>2025</v>
      </c>
      <c r="L495" s="48">
        <f>'PAYMENT by SAP'!H485</f>
        <v>45718</v>
      </c>
      <c r="M495" s="49">
        <f t="shared" si="45"/>
        <v>50</v>
      </c>
      <c r="N495" s="50" t="str">
        <f t="shared" si="46"/>
        <v>30-60</v>
      </c>
      <c r="O495" s="50" t="str">
        <f t="shared" si="47"/>
        <v>Low Risk</v>
      </c>
      <c r="P495" s="15" t="str">
        <f>'PAYMENT by SAP'!J485</f>
        <v>IDR</v>
      </c>
      <c r="Q495" s="15" t="str">
        <f>'PAYMENT by SAP'!K485</f>
        <v>1800000002</v>
      </c>
      <c r="R495" s="51">
        <f>'PAYMENT by SAP'!L485</f>
        <v>12972338</v>
      </c>
      <c r="S495" s="51" t="str">
        <f>'PAYMENT by SAP'!M485</f>
        <v>Pot. Gaji Kary. Penugasan SI - KWSG 12.2024</v>
      </c>
      <c r="T495" s="65">
        <f>'PAYMENT by SAP'!N485</f>
        <v>45688</v>
      </c>
      <c r="U495" s="66" t="str">
        <f>'PAYMENT by SAP'!O485</f>
        <v>1800000002</v>
      </c>
      <c r="V495" s="18" t="s">
        <v>4953</v>
      </c>
    </row>
    <row r="496" spans="2:22">
      <c r="B496" s="15">
        <f>'PAYMENT by SAP'!B486</f>
        <v>101330</v>
      </c>
      <c r="C496" s="15" t="str">
        <f>'PAYMENT by SAP'!C486</f>
        <v>PT. CAHAYA INDAH MOJOKERTO</v>
      </c>
      <c r="D496" s="15" t="str">
        <v>External</v>
      </c>
      <c r="E496" s="15" t="str">
        <f>'PAYMENT by SAP'!D486</f>
        <v>1400045849</v>
      </c>
      <c r="F496" s="15" t="str">
        <f>'PAYMENT by SAP'!E486</f>
        <v>11123101</v>
      </c>
      <c r="G496" s="15" t="str">
        <f>'PAYMENT by SAP'!F486</f>
        <v>PAID BY CMS BANK BCA RN 7100000430</v>
      </c>
      <c r="H496" s="47">
        <f t="shared" si="42"/>
        <v>45768</v>
      </c>
      <c r="I496" s="48">
        <f>'PAYMENT by SAP'!G486</f>
        <v>45768</v>
      </c>
      <c r="J496" s="48" t="str">
        <f t="shared" si="43"/>
        <v>Apr</v>
      </c>
      <c r="K496" s="48" t="str">
        <f t="shared" si="44"/>
        <v>2025</v>
      </c>
      <c r="L496" s="48">
        <f>'PAYMENT by SAP'!H486</f>
        <v>45746</v>
      </c>
      <c r="M496" s="49">
        <f t="shared" si="45"/>
        <v>22</v>
      </c>
      <c r="N496" s="50" t="str">
        <f t="shared" si="46"/>
        <v>0-30</v>
      </c>
      <c r="O496" s="50" t="str">
        <f t="shared" si="47"/>
        <v>No Risk</v>
      </c>
      <c r="P496" s="15" t="str">
        <f>'PAYMENT by SAP'!J486</f>
        <v>IDR</v>
      </c>
      <c r="Q496" s="15" t="str">
        <f>'PAYMENT by SAP'!K486</f>
        <v>1800000106</v>
      </c>
      <c r="R496" s="51">
        <f>'PAYMENT by SAP'!L486</f>
        <v>20272692</v>
      </c>
      <c r="S496" s="51" t="str">
        <f>'PAYMENT by SAP'!M486</f>
        <v>Biaya Pemusnahan Limbah SBE ex PT CIM</v>
      </c>
      <c r="T496" s="65">
        <f>'PAYMENT by SAP'!N486</f>
        <v>45716</v>
      </c>
      <c r="U496" s="66" t="str">
        <f>'PAYMENT by SAP'!O486</f>
        <v>1800000106</v>
      </c>
      <c r="V496" t="s">
        <v>4950</v>
      </c>
    </row>
    <row r="497" spans="2:22">
      <c r="B497" s="15">
        <f>'PAYMENT by SAP'!B487</f>
        <v>100797</v>
      </c>
      <c r="C497" s="15" t="str">
        <f>'PAYMENT by SAP'!C487</f>
        <v>PT. SEMEN INDONESIA BETON</v>
      </c>
      <c r="D497" s="15" t="str">
        <v>Group</v>
      </c>
      <c r="E497" s="15" t="str">
        <f>'PAYMENT by SAP'!D487</f>
        <v>1400000169</v>
      </c>
      <c r="F497" s="15" t="str">
        <f>'PAYMENT by SAP'!E487</f>
        <v>11125421</v>
      </c>
      <c r="G497" s="15" t="str">
        <f>'PAYMENT by SAP'!F487</f>
        <v>PAID BY CMS BANK SYARIAH INDONESIA KC SURABAYA BAS</v>
      </c>
      <c r="H497" s="47">
        <f t="shared" si="42"/>
        <v>45768</v>
      </c>
      <c r="I497" s="48">
        <f>'PAYMENT by SAP'!G487</f>
        <v>45768</v>
      </c>
      <c r="J497" s="48" t="str">
        <f t="shared" si="43"/>
        <v>Apr</v>
      </c>
      <c r="K497" s="48" t="str">
        <f t="shared" si="44"/>
        <v>2025</v>
      </c>
      <c r="L497" s="48">
        <f>'PAYMENT by SAP'!H487</f>
        <v>45746</v>
      </c>
      <c r="M497" s="49">
        <f t="shared" si="45"/>
        <v>22</v>
      </c>
      <c r="N497" s="50" t="str">
        <f t="shared" si="46"/>
        <v>0-30</v>
      </c>
      <c r="O497" s="50" t="str">
        <f t="shared" si="47"/>
        <v>No Risk</v>
      </c>
      <c r="P497" s="15" t="str">
        <f>'PAYMENT by SAP'!J487</f>
        <v>IDR</v>
      </c>
      <c r="Q497" s="15" t="str">
        <f>'PAYMENT by SAP'!K487</f>
        <v>1800000068</v>
      </c>
      <c r="R497" s="51">
        <f>'PAYMENT by SAP'!L487</f>
        <v>20482293</v>
      </c>
      <c r="S497" s="51" t="str">
        <f>'PAYMENT by SAP'!M487</f>
        <v>Pot. Gaji Kary. Penugasan SI - SIB 01.2025</v>
      </c>
      <c r="T497" s="65">
        <f>'PAYMENT by SAP'!N487</f>
        <v>45716</v>
      </c>
      <c r="U497" s="66" t="str">
        <f>'PAYMENT by SAP'!O487</f>
        <v>1800000068</v>
      </c>
      <c r="V497" s="18" t="s">
        <v>4953</v>
      </c>
    </row>
    <row r="498" spans="2:22">
      <c r="B498" s="15">
        <f>'PAYMENT by SAP'!B488</f>
        <v>100009</v>
      </c>
      <c r="C498" s="15" t="str">
        <f>'PAYMENT by SAP'!C488</f>
        <v>PT KAWASAN INDUSTRI GRESIK</v>
      </c>
      <c r="D498" s="15" t="str">
        <v>Group</v>
      </c>
      <c r="E498" s="15" t="str">
        <f>'PAYMENT by SAP'!D488</f>
        <v>1400000171</v>
      </c>
      <c r="F498" s="15" t="str">
        <f>'PAYMENT by SAP'!E488</f>
        <v>11125421</v>
      </c>
      <c r="G498" s="15" t="str">
        <f>'PAYMENT by SAP'!F488</f>
        <v>PAID BY CMS BANK SYARIAH INDONESIA KC SURABAYA BAS</v>
      </c>
      <c r="H498" s="47">
        <f t="shared" si="42"/>
        <v>45768</v>
      </c>
      <c r="I498" s="48">
        <f>'PAYMENT by SAP'!G488</f>
        <v>45768</v>
      </c>
      <c r="J498" s="48" t="str">
        <f t="shared" si="43"/>
        <v>Apr</v>
      </c>
      <c r="K498" s="48" t="str">
        <f t="shared" si="44"/>
        <v>2025</v>
      </c>
      <c r="L498" s="48">
        <f>'PAYMENT by SAP'!H488</f>
        <v>45777</v>
      </c>
      <c r="M498" s="49">
        <f t="shared" si="45"/>
        <v>-9</v>
      </c>
      <c r="N498" s="50" t="str">
        <f t="shared" si="46"/>
        <v>Current</v>
      </c>
      <c r="O498" s="50" t="str">
        <f t="shared" si="47"/>
        <v>No Risk</v>
      </c>
      <c r="P498" s="15" t="str">
        <f>'PAYMENT by SAP'!J488</f>
        <v>IDR</v>
      </c>
      <c r="Q498" s="15" t="str">
        <f>'PAYMENT by SAP'!K488</f>
        <v>1800000135</v>
      </c>
      <c r="R498" s="51">
        <f>'PAYMENT by SAP'!L488</f>
        <v>22363489</v>
      </c>
      <c r="S498" s="51" t="str">
        <f>'PAYMENT by SAP'!M488</f>
        <v>Pot. Gaji Kary. Penugasan SI - KIG 02.2025</v>
      </c>
      <c r="T498" s="65">
        <f>'PAYMENT by SAP'!N488</f>
        <v>45747</v>
      </c>
      <c r="U498" s="66" t="str">
        <f>'PAYMENT by SAP'!O488</f>
        <v>1800000135</v>
      </c>
      <c r="V498" s="18" t="s">
        <v>4953</v>
      </c>
    </row>
    <row r="499" spans="2:22">
      <c r="B499" s="15">
        <f>'PAYMENT by SAP'!B489</f>
        <v>101330</v>
      </c>
      <c r="C499" s="15" t="str">
        <f>'PAYMENT by SAP'!C489</f>
        <v>PT. CAHAYA INDAH MOJOKERTO</v>
      </c>
      <c r="D499" s="15" t="str">
        <v>External</v>
      </c>
      <c r="E499" s="15" t="str">
        <f>'PAYMENT by SAP'!D489</f>
        <v>1400045844</v>
      </c>
      <c r="F499" s="15" t="str">
        <f>'PAYMENT by SAP'!E489</f>
        <v>11123101</v>
      </c>
      <c r="G499" s="15" t="str">
        <f>'PAYMENT by SAP'!F489</f>
        <v>PAID BY CMS BANK BCA RN 7100000368</v>
      </c>
      <c r="H499" s="47">
        <f t="shared" si="42"/>
        <v>45768</v>
      </c>
      <c r="I499" s="48">
        <f>'PAYMENT by SAP'!G489</f>
        <v>45768</v>
      </c>
      <c r="J499" s="48" t="str">
        <f t="shared" si="43"/>
        <v>Apr</v>
      </c>
      <c r="K499" s="48" t="str">
        <f t="shared" si="44"/>
        <v>2025</v>
      </c>
      <c r="L499" s="48">
        <f>'PAYMENT by SAP'!H489</f>
        <v>45718</v>
      </c>
      <c r="M499" s="49">
        <f t="shared" si="45"/>
        <v>50</v>
      </c>
      <c r="N499" s="50" t="str">
        <f t="shared" si="46"/>
        <v>30-60</v>
      </c>
      <c r="O499" s="50" t="str">
        <f t="shared" si="47"/>
        <v>Low Risk</v>
      </c>
      <c r="P499" s="15" t="str">
        <f>'PAYMENT by SAP'!J489</f>
        <v>IDR</v>
      </c>
      <c r="Q499" s="15" t="str">
        <f>'PAYMENT by SAP'!K489</f>
        <v>1800000025</v>
      </c>
      <c r="R499" s="51">
        <f>'PAYMENT by SAP'!L489</f>
        <v>35821760</v>
      </c>
      <c r="S499" s="51" t="str">
        <f>'PAYMENT by SAP'!M489</f>
        <v>Biaya Pemusnahan Limbah Sludge IPAL ex PT CIM</v>
      </c>
      <c r="T499" s="65">
        <f>'PAYMENT by SAP'!N489</f>
        <v>45688</v>
      </c>
      <c r="U499" s="66" t="str">
        <f>'PAYMENT by SAP'!O489</f>
        <v>1800000025</v>
      </c>
      <c r="V499" t="s">
        <v>4950</v>
      </c>
    </row>
    <row r="500" spans="2:22">
      <c r="B500" s="15">
        <f>'PAYMENT by SAP'!B490</f>
        <v>101330</v>
      </c>
      <c r="C500" s="15" t="str">
        <f>'PAYMENT by SAP'!C490</f>
        <v>PT. CAHAYA INDAH MOJOKERTO</v>
      </c>
      <c r="D500" s="15" t="str">
        <v>External</v>
      </c>
      <c r="E500" s="15" t="str">
        <f>'PAYMENT by SAP'!D490</f>
        <v>1400045846</v>
      </c>
      <c r="F500" s="15" t="str">
        <f>'PAYMENT by SAP'!E490</f>
        <v>11123101</v>
      </c>
      <c r="G500" s="15" t="str">
        <f>'PAYMENT by SAP'!F490</f>
        <v>PAID BY CMS BANK BCA RN 7100000433</v>
      </c>
      <c r="H500" s="47">
        <f t="shared" si="42"/>
        <v>45768</v>
      </c>
      <c r="I500" s="48">
        <f>'PAYMENT by SAP'!G490</f>
        <v>45768</v>
      </c>
      <c r="J500" s="48" t="str">
        <f t="shared" si="43"/>
        <v>Apr</v>
      </c>
      <c r="K500" s="48" t="str">
        <f t="shared" si="44"/>
        <v>2025</v>
      </c>
      <c r="L500" s="48">
        <f>'PAYMENT by SAP'!H490</f>
        <v>45746</v>
      </c>
      <c r="M500" s="49">
        <f t="shared" si="45"/>
        <v>22</v>
      </c>
      <c r="N500" s="50" t="str">
        <f t="shared" si="46"/>
        <v>0-30</v>
      </c>
      <c r="O500" s="50" t="str">
        <f t="shared" si="47"/>
        <v>No Risk</v>
      </c>
      <c r="P500" s="15" t="str">
        <f>'PAYMENT by SAP'!J490</f>
        <v>IDR</v>
      </c>
      <c r="Q500" s="15" t="str">
        <f>'PAYMENT by SAP'!K490</f>
        <v>1800000103</v>
      </c>
      <c r="R500" s="51">
        <f>'PAYMENT by SAP'!L490</f>
        <v>55659978</v>
      </c>
      <c r="S500" s="51" t="str">
        <f>'PAYMENT by SAP'!M490</f>
        <v>Biaya Pemusnahan Limbah FABA ex PT CIM</v>
      </c>
      <c r="T500" s="65">
        <f>'PAYMENT by SAP'!N490</f>
        <v>45716</v>
      </c>
      <c r="U500" s="66" t="str">
        <f>'PAYMENT by SAP'!O490</f>
        <v>1800000103</v>
      </c>
      <c r="V500" t="s">
        <v>4950</v>
      </c>
    </row>
    <row r="501" spans="2:22">
      <c r="B501" s="15">
        <f>'PAYMENT by SAP'!B491</f>
        <v>101330</v>
      </c>
      <c r="C501" s="15" t="str">
        <f>'PAYMENT by SAP'!C491</f>
        <v>PT. CAHAYA INDAH MOJOKERTO</v>
      </c>
      <c r="D501" s="15" t="str">
        <v>External</v>
      </c>
      <c r="E501" s="15" t="str">
        <f>'PAYMENT by SAP'!D491</f>
        <v>1400045845</v>
      </c>
      <c r="F501" s="15" t="str">
        <f>'PAYMENT by SAP'!E491</f>
        <v>11123101</v>
      </c>
      <c r="G501" s="15" t="str">
        <f>'PAYMENT by SAP'!F491</f>
        <v>PAID BY CMS BANK BCA RN 7100000367</v>
      </c>
      <c r="H501" s="47">
        <f t="shared" si="42"/>
        <v>45768</v>
      </c>
      <c r="I501" s="48">
        <f>'PAYMENT by SAP'!G491</f>
        <v>45768</v>
      </c>
      <c r="J501" s="48" t="str">
        <f t="shared" si="43"/>
        <v>Apr</v>
      </c>
      <c r="K501" s="48" t="str">
        <f t="shared" si="44"/>
        <v>2025</v>
      </c>
      <c r="L501" s="48">
        <f>'PAYMENT by SAP'!H491</f>
        <v>45718</v>
      </c>
      <c r="M501" s="49">
        <f t="shared" si="45"/>
        <v>50</v>
      </c>
      <c r="N501" s="50" t="str">
        <f t="shared" si="46"/>
        <v>30-60</v>
      </c>
      <c r="O501" s="50" t="str">
        <f t="shared" si="47"/>
        <v>Low Risk</v>
      </c>
      <c r="P501" s="15" t="str">
        <f>'PAYMENT by SAP'!J491</f>
        <v>IDR</v>
      </c>
      <c r="Q501" s="15" t="str">
        <f>'PAYMENT by SAP'!K491</f>
        <v>1800000026</v>
      </c>
      <c r="R501" s="51">
        <f>'PAYMENT by SAP'!L491</f>
        <v>63983436</v>
      </c>
      <c r="S501" s="51" t="str">
        <f>'PAYMENT by SAP'!M491</f>
        <v>Biaya Pemusnahan Limbah SBE ex PT CIM</v>
      </c>
      <c r="T501" s="65">
        <f>'PAYMENT by SAP'!N491</f>
        <v>45688</v>
      </c>
      <c r="U501" s="66" t="str">
        <f>'PAYMENT by SAP'!O491</f>
        <v>1800000026</v>
      </c>
      <c r="V501" t="s">
        <v>4950</v>
      </c>
    </row>
    <row r="502" spans="2:22">
      <c r="B502" s="15">
        <f>'PAYMENT by SAP'!B492</f>
        <v>100147</v>
      </c>
      <c r="C502" s="15" t="str">
        <f>'PAYMENT by SAP'!C492</f>
        <v>PT TEKNOTAMA LINGKUNGAN INTERNUSA</v>
      </c>
      <c r="D502" s="15" t="str">
        <v>External</v>
      </c>
      <c r="E502" s="15" t="str">
        <f>'PAYMENT by SAP'!D492</f>
        <v>1400049043</v>
      </c>
      <c r="F502" s="15" t="str">
        <f>'PAYMENT by SAP'!E492</f>
        <v>11121161</v>
      </c>
      <c r="G502" s="15" t="str">
        <f>'PAYMENT by SAP'!F492</f>
        <v>Biaya Pemusnahan Limbah</v>
      </c>
      <c r="H502" s="47">
        <f t="shared" si="42"/>
        <v>45768</v>
      </c>
      <c r="I502" s="48">
        <f>'PAYMENT by SAP'!G492</f>
        <v>45768</v>
      </c>
      <c r="J502" s="48" t="str">
        <f t="shared" si="43"/>
        <v>Apr</v>
      </c>
      <c r="K502" s="48" t="str">
        <f t="shared" si="44"/>
        <v>2025</v>
      </c>
      <c r="L502" s="48">
        <f>'PAYMENT by SAP'!H492</f>
        <v>45746</v>
      </c>
      <c r="M502" s="49">
        <f t="shared" si="45"/>
        <v>22</v>
      </c>
      <c r="N502" s="50" t="str">
        <f t="shared" si="46"/>
        <v>0-30</v>
      </c>
      <c r="O502" s="50" t="str">
        <f t="shared" si="47"/>
        <v>No Risk</v>
      </c>
      <c r="P502" s="15" t="str">
        <f>'PAYMENT by SAP'!J492</f>
        <v>IDR</v>
      </c>
      <c r="Q502" s="15" t="str">
        <f>'PAYMENT by SAP'!K492</f>
        <v>1800000129</v>
      </c>
      <c r="R502" s="51">
        <f>'PAYMENT by SAP'!L492</f>
        <v>102746670</v>
      </c>
      <c r="S502" s="51" t="str">
        <f>'PAYMENT by SAP'!M492</f>
        <v>Biaya Pemusnahan Limbah Non B3; AM ex PT TLI</v>
      </c>
      <c r="T502" s="65">
        <f>'PAYMENT by SAP'!N492</f>
        <v>45716</v>
      </c>
      <c r="U502" s="66" t="str">
        <f>'PAYMENT by SAP'!O492</f>
        <v>1800000129</v>
      </c>
      <c r="V502" t="s">
        <v>4950</v>
      </c>
    </row>
    <row r="503" spans="2:22">
      <c r="B503" s="15">
        <f>'PAYMENT by SAP'!B493</f>
        <v>101493</v>
      </c>
      <c r="C503" s="15" t="str">
        <f>'PAYMENT by SAP'!C493</f>
        <v>PT. SUMBER LIMBAH GUNA</v>
      </c>
      <c r="D503" s="15" t="str">
        <v>External</v>
      </c>
      <c r="E503" s="15" t="str">
        <f>'PAYMENT by SAP'!D493</f>
        <v>1400046399</v>
      </c>
      <c r="F503" s="15" t="str">
        <f>'PAYMENT by SAP'!E493</f>
        <v>11123101</v>
      </c>
      <c r="G503" s="15" t="str">
        <f>'PAYMENT by SAP'!F493</f>
        <v>PAID BY CMS BANK BCA RN 7100000313</v>
      </c>
      <c r="H503" s="47">
        <f t="shared" si="42"/>
        <v>45768</v>
      </c>
      <c r="I503" s="48">
        <f>'PAYMENT by SAP'!G493</f>
        <v>45768</v>
      </c>
      <c r="J503" s="48" t="str">
        <f t="shared" si="43"/>
        <v>Apr</v>
      </c>
      <c r="K503" s="48" t="str">
        <f t="shared" si="44"/>
        <v>2025</v>
      </c>
      <c r="L503" s="48">
        <f>'PAYMENT by SAP'!H493</f>
        <v>45687</v>
      </c>
      <c r="M503" s="49">
        <f t="shared" si="45"/>
        <v>81</v>
      </c>
      <c r="N503" s="50" t="str">
        <f t="shared" si="46"/>
        <v>60-90</v>
      </c>
      <c r="O503" s="50" t="str">
        <f t="shared" si="47"/>
        <v>Warning</v>
      </c>
      <c r="P503" s="15" t="str">
        <f>'PAYMENT by SAP'!J493</f>
        <v>IDR</v>
      </c>
      <c r="Q503" s="15" t="str">
        <f>'PAYMENT by SAP'!K493</f>
        <v>1800000845</v>
      </c>
      <c r="R503" s="51">
        <f>'PAYMENT by SAP'!L493</f>
        <v>128811837</v>
      </c>
      <c r="S503" s="51" t="str">
        <f>'PAYMENT by SAP'!M493</f>
        <v>Biaya Pemusnahan Limbah Bottom Ash ex PT SLG</v>
      </c>
      <c r="T503" s="65">
        <f>'PAYMENT by SAP'!N493</f>
        <v>45657</v>
      </c>
      <c r="U503" s="66" t="str">
        <f>'PAYMENT by SAP'!O493</f>
        <v>1800000845</v>
      </c>
      <c r="V503" t="s">
        <v>4950</v>
      </c>
    </row>
    <row r="504" spans="2:22">
      <c r="B504" s="15">
        <f>'PAYMENT by SAP'!B494</f>
        <v>101330</v>
      </c>
      <c r="C504" s="15" t="str">
        <f>'PAYMENT by SAP'!C494</f>
        <v>PT. CAHAYA INDAH MOJOKERTO</v>
      </c>
      <c r="D504" s="15" t="str">
        <v>External</v>
      </c>
      <c r="E504" s="15" t="str">
        <f>'PAYMENT by SAP'!D494</f>
        <v>1400045842</v>
      </c>
      <c r="F504" s="15" t="str">
        <f>'PAYMENT by SAP'!E494</f>
        <v>11123101</v>
      </c>
      <c r="G504" s="15" t="str">
        <f>'PAYMENT by SAP'!F494</f>
        <v>PAID BY CMS BANK BCA RN 7100000365</v>
      </c>
      <c r="H504" s="47">
        <f t="shared" si="42"/>
        <v>45768</v>
      </c>
      <c r="I504" s="48">
        <f>'PAYMENT by SAP'!G494</f>
        <v>45768</v>
      </c>
      <c r="J504" s="48" t="str">
        <f t="shared" si="43"/>
        <v>Apr</v>
      </c>
      <c r="K504" s="48" t="str">
        <f t="shared" si="44"/>
        <v>2025</v>
      </c>
      <c r="L504" s="48">
        <f>'PAYMENT by SAP'!H494</f>
        <v>45718</v>
      </c>
      <c r="M504" s="49">
        <f t="shared" si="45"/>
        <v>50</v>
      </c>
      <c r="N504" s="50" t="str">
        <f t="shared" si="46"/>
        <v>30-60</v>
      </c>
      <c r="O504" s="50" t="str">
        <f t="shared" si="47"/>
        <v>Low Risk</v>
      </c>
      <c r="P504" s="15" t="str">
        <f>'PAYMENT by SAP'!J494</f>
        <v>IDR</v>
      </c>
      <c r="Q504" s="15" t="str">
        <f>'PAYMENT by SAP'!K494</f>
        <v>1800000023</v>
      </c>
      <c r="R504" s="51">
        <f>'PAYMENT by SAP'!L494</f>
        <v>239316803</v>
      </c>
      <c r="S504" s="51" t="str">
        <f>'PAYMENT by SAP'!M494</f>
        <v>Biaya Pemusnahan Limbah FABA ex PT CIM</v>
      </c>
      <c r="T504" s="65">
        <f>'PAYMENT by SAP'!N494</f>
        <v>45688</v>
      </c>
      <c r="U504" s="66" t="str">
        <f>'PAYMENT by SAP'!O494</f>
        <v>1800000023</v>
      </c>
      <c r="V504" t="s">
        <v>4950</v>
      </c>
    </row>
    <row r="505" spans="2:22">
      <c r="B505" s="15">
        <f>'PAYMENT by SAP'!B495</f>
        <v>100031</v>
      </c>
      <c r="C505" s="15" t="str">
        <f>'PAYMENT by SAP'!C495</f>
        <v>PT DELTA ARTHA BAHARI NUSANTARA</v>
      </c>
      <c r="D505" s="15" t="str">
        <v>External</v>
      </c>
      <c r="E505" s="15" t="str">
        <f>'PAYMENT by SAP'!D495</f>
        <v>1400046508</v>
      </c>
      <c r="F505" s="15" t="str">
        <f>'PAYMENT by SAP'!E495</f>
        <v>11125421</v>
      </c>
      <c r="G505" s="15" t="str">
        <f>'PAYMENT by SAP'!F495</f>
        <v>PAID BY CMS BANK SYARIAH INDONESIA KC SURABAYA BAS</v>
      </c>
      <c r="H505" s="47">
        <f t="shared" si="42"/>
        <v>45769</v>
      </c>
      <c r="I505" s="48">
        <f>'PAYMENT by SAP'!G495</f>
        <v>45769</v>
      </c>
      <c r="J505" s="48" t="str">
        <f t="shared" si="43"/>
        <v>Apr</v>
      </c>
      <c r="K505" s="48" t="str">
        <f t="shared" si="44"/>
        <v>2025</v>
      </c>
      <c r="L505" s="48">
        <f>'PAYMENT by SAP'!H495</f>
        <v>45777</v>
      </c>
      <c r="M505" s="49">
        <f t="shared" si="45"/>
        <v>-8</v>
      </c>
      <c r="N505" s="50" t="str">
        <f t="shared" si="46"/>
        <v>Current</v>
      </c>
      <c r="O505" s="50" t="str">
        <f t="shared" si="47"/>
        <v>No Risk</v>
      </c>
      <c r="P505" s="15" t="str">
        <f>'PAYMENT by SAP'!J495</f>
        <v>IDR</v>
      </c>
      <c r="Q505" s="15" t="str">
        <f>'PAYMENT by SAP'!K495</f>
        <v>1800000166</v>
      </c>
      <c r="R505" s="51">
        <f>'PAYMENT by SAP'!L495</f>
        <v>210389</v>
      </c>
      <c r="S505" s="51" t="str">
        <f>'PAYMENT by SAP'!M495</f>
        <v>Tagihan Listrik DAB Feb 25</v>
      </c>
      <c r="T505" s="65">
        <f>'PAYMENT by SAP'!N495</f>
        <v>45747</v>
      </c>
      <c r="U505" s="66" t="str">
        <f>'PAYMENT by SAP'!O495</f>
        <v>1800000166</v>
      </c>
      <c r="V505" s="18" t="s">
        <v>4951</v>
      </c>
    </row>
    <row r="506" spans="2:22">
      <c r="B506" s="15">
        <f>'PAYMENT by SAP'!B496</f>
        <v>100002</v>
      </c>
      <c r="C506" s="15" t="str">
        <f>'PAYMENT by SAP'!C496</f>
        <v>PT SWABINA GATRA</v>
      </c>
      <c r="D506" s="15" t="str">
        <v>Group</v>
      </c>
      <c r="E506" s="15" t="str">
        <f>'PAYMENT by SAP'!D496</f>
        <v>1400000172</v>
      </c>
      <c r="F506" s="15" t="str">
        <f>'PAYMENT by SAP'!E496</f>
        <v>11125421</v>
      </c>
      <c r="G506" s="15" t="str">
        <f>'PAYMENT by SAP'!F496</f>
        <v>PAID BY CMS BANK SYARIAH INDONESIA KC SURABAYA BAS</v>
      </c>
      <c r="H506" s="47">
        <f t="shared" si="42"/>
        <v>45769</v>
      </c>
      <c r="I506" s="48">
        <f>'PAYMENT by SAP'!G496</f>
        <v>45769</v>
      </c>
      <c r="J506" s="48" t="str">
        <f t="shared" si="43"/>
        <v>Apr</v>
      </c>
      <c r="K506" s="48" t="str">
        <f t="shared" si="44"/>
        <v>2025</v>
      </c>
      <c r="L506" s="48">
        <f>'PAYMENT by SAP'!H496</f>
        <v>45687</v>
      </c>
      <c r="M506" s="49">
        <f t="shared" si="45"/>
        <v>82</v>
      </c>
      <c r="N506" s="50" t="str">
        <f t="shared" si="46"/>
        <v>60-90</v>
      </c>
      <c r="O506" s="50" t="str">
        <f t="shared" si="47"/>
        <v>Warning</v>
      </c>
      <c r="P506" s="15" t="str">
        <f>'PAYMENT by SAP'!J496</f>
        <v>IDR</v>
      </c>
      <c r="Q506" s="15" t="str">
        <f>'PAYMENT by SAP'!K496</f>
        <v>1800000554</v>
      </c>
      <c r="R506" s="51">
        <f>'PAYMENT by SAP'!L496</f>
        <v>270144</v>
      </c>
      <c r="S506" s="51" t="str">
        <f>'PAYMENT by SAP'!M496</f>
        <v>Tagihan Air Sanitasi SWAB - Nov 2024</v>
      </c>
      <c r="T506" s="65">
        <f>'PAYMENT by SAP'!N496</f>
        <v>45657</v>
      </c>
      <c r="U506" s="66" t="str">
        <f>'PAYMENT by SAP'!O496</f>
        <v>1800000554</v>
      </c>
      <c r="V506" s="18" t="s">
        <v>4956</v>
      </c>
    </row>
    <row r="507" spans="2:22">
      <c r="B507" s="15">
        <f>'PAYMENT by SAP'!B497</f>
        <v>100004</v>
      </c>
      <c r="C507" s="15" t="str">
        <f>'PAYMENT by SAP'!C497</f>
        <v>PT CIPTA NIRMALA</v>
      </c>
      <c r="D507" s="15" t="str">
        <v>Group</v>
      </c>
      <c r="E507" s="15" t="str">
        <f>'PAYMENT by SAP'!D497</f>
        <v>1400000177</v>
      </c>
      <c r="F507" s="15" t="str">
        <f>'PAYMENT by SAP'!E497</f>
        <v>11125421</v>
      </c>
      <c r="G507" s="15" t="str">
        <f>'PAYMENT by SAP'!F497</f>
        <v>PAID BY CMS BANK SYARIAH INDONESIA KC SURABAYA BAS</v>
      </c>
      <c r="H507" s="47">
        <f t="shared" si="42"/>
        <v>45769</v>
      </c>
      <c r="I507" s="48">
        <f>'PAYMENT by SAP'!G497</f>
        <v>45769</v>
      </c>
      <c r="J507" s="48" t="str">
        <f t="shared" si="43"/>
        <v>Apr</v>
      </c>
      <c r="K507" s="48" t="str">
        <f t="shared" si="44"/>
        <v>2025</v>
      </c>
      <c r="L507" s="48">
        <f>'PAYMENT by SAP'!H497</f>
        <v>45687</v>
      </c>
      <c r="M507" s="49">
        <f t="shared" si="45"/>
        <v>82</v>
      </c>
      <c r="N507" s="50" t="str">
        <f t="shared" si="46"/>
        <v>60-90</v>
      </c>
      <c r="O507" s="50" t="str">
        <f t="shared" si="47"/>
        <v>Warning</v>
      </c>
      <c r="P507" s="15" t="str">
        <f>'PAYMENT by SAP'!J497</f>
        <v>IDR</v>
      </c>
      <c r="Q507" s="15" t="str">
        <f>'PAYMENT by SAP'!K497</f>
        <v>1800000580</v>
      </c>
      <c r="R507" s="51">
        <f>'PAYMENT by SAP'!L497</f>
        <v>286650</v>
      </c>
      <c r="S507" s="51" t="str">
        <f>'PAYMENT by SAP'!M497</f>
        <v>Penagihan Air Proses - Des 2024</v>
      </c>
      <c r="T507" s="65">
        <f>'PAYMENT by SAP'!N497</f>
        <v>45657</v>
      </c>
      <c r="U507" s="66" t="str">
        <f>'PAYMENT by SAP'!O497</f>
        <v>1800000580</v>
      </c>
      <c r="V507" s="18" t="s">
        <v>4956</v>
      </c>
    </row>
    <row r="508" spans="2:22">
      <c r="B508" s="15">
        <f>'PAYMENT by SAP'!B498</f>
        <v>100004</v>
      </c>
      <c r="C508" s="15" t="str">
        <f>'PAYMENT by SAP'!C498</f>
        <v>PT CIPTA NIRMALA</v>
      </c>
      <c r="D508" s="15" t="str">
        <v>Group</v>
      </c>
      <c r="E508" s="15" t="str">
        <f>'PAYMENT by SAP'!D498</f>
        <v>1400000178</v>
      </c>
      <c r="F508" s="15" t="str">
        <f>'PAYMENT by SAP'!E498</f>
        <v>11125421</v>
      </c>
      <c r="G508" s="15" t="str">
        <f>'PAYMENT by SAP'!F498</f>
        <v>PAID BY CMS BANK SYARIAH INDONESIA KC SURABAYA BAS</v>
      </c>
      <c r="H508" s="47">
        <f t="shared" si="42"/>
        <v>45769</v>
      </c>
      <c r="I508" s="48">
        <f>'PAYMENT by SAP'!G498</f>
        <v>45769</v>
      </c>
      <c r="J508" s="48" t="str">
        <f t="shared" si="43"/>
        <v>Apr</v>
      </c>
      <c r="K508" s="48" t="str">
        <f t="shared" si="44"/>
        <v>2025</v>
      </c>
      <c r="L508" s="48">
        <f>'PAYMENT by SAP'!H498</f>
        <v>45718</v>
      </c>
      <c r="M508" s="49">
        <f t="shared" si="45"/>
        <v>51</v>
      </c>
      <c r="N508" s="50" t="str">
        <f t="shared" si="46"/>
        <v>30-60</v>
      </c>
      <c r="O508" s="50" t="str">
        <f t="shared" si="47"/>
        <v>Low Risk</v>
      </c>
      <c r="P508" s="15" t="str">
        <f>'PAYMENT by SAP'!J498</f>
        <v>IDR</v>
      </c>
      <c r="Q508" s="15" t="str">
        <f>'PAYMENT by SAP'!K498</f>
        <v>1800000060</v>
      </c>
      <c r="R508" s="51">
        <f>'PAYMENT by SAP'!L498</f>
        <v>304200</v>
      </c>
      <c r="S508" s="51" t="str">
        <f>'PAYMENT by SAP'!M498</f>
        <v>Penagihan Air Proses Januari 2025</v>
      </c>
      <c r="T508" s="65">
        <f>'PAYMENT by SAP'!N498</f>
        <v>45688</v>
      </c>
      <c r="U508" s="66" t="str">
        <f>'PAYMENT by SAP'!O498</f>
        <v>1800000060</v>
      </c>
      <c r="V508" s="18" t="s">
        <v>4956</v>
      </c>
    </row>
    <row r="509" spans="2:22">
      <c r="B509" s="15">
        <f>'PAYMENT by SAP'!B499</f>
        <v>100031</v>
      </c>
      <c r="C509" s="15" t="str">
        <f>'PAYMENT by SAP'!C499</f>
        <v>PT DELTA ARTHA BAHARI NUSANTARA</v>
      </c>
      <c r="D509" s="15" t="str">
        <v>External</v>
      </c>
      <c r="E509" s="15" t="str">
        <f>'PAYMENT by SAP'!D499</f>
        <v>1400000174</v>
      </c>
      <c r="F509" s="15" t="str">
        <f>'PAYMENT by SAP'!E499</f>
        <v>11125421</v>
      </c>
      <c r="G509" s="15" t="str">
        <f>'PAYMENT by SAP'!F499</f>
        <v>PAID BY CMS BANK SYARIAH INDONESIA KC SURABAYA BAS</v>
      </c>
      <c r="H509" s="47">
        <f t="shared" ref="H509:H572" si="48">I509</f>
        <v>45769</v>
      </c>
      <c r="I509" s="48">
        <f>'PAYMENT by SAP'!G499</f>
        <v>45769</v>
      </c>
      <c r="J509" s="48" t="str">
        <f t="shared" ref="J509:J572" si="49">TEXT(I509,"MMM")</f>
        <v>Apr</v>
      </c>
      <c r="K509" s="48" t="str">
        <f t="shared" ref="K509:K572" si="50">TEXT(I509,"yyy")</f>
        <v>2025</v>
      </c>
      <c r="L509" s="48">
        <f>'PAYMENT by SAP'!H499</f>
        <v>45777</v>
      </c>
      <c r="M509" s="49">
        <f t="shared" ref="M509:M572" si="51">I509-L509</f>
        <v>-8</v>
      </c>
      <c r="N509" s="50" t="str">
        <f t="shared" ref="N509:N572" si="52">IF(M509&lt;$C$9,$D$9,IF(M509&lt;$C$8,$D$8,IF(M509&lt;$C$7,$D$7,IF(M509&lt;$C$6,$D$6,IF(M509&lt;$C$5,$D$5,IF(M509&lt;$C$4,$D$4,IF(M509&lt;$C$3,$D$3)))))))</f>
        <v>Current</v>
      </c>
      <c r="O509" s="50" t="str">
        <f t="shared" ref="O509:O572" si="53">IF(N509=$D$3,$E$3,IF(N509=$D$4,$E$4,IF(N509=$D$5,$E$5,IF(N509=$D$6,$E$6,IF(N509=$D$7,$E$7,IF(N509=$D$8,$E$8,IF(N509=$D$9,$E$9)))))))</f>
        <v>No Risk</v>
      </c>
      <c r="P509" s="15" t="str">
        <f>'PAYMENT by SAP'!J499</f>
        <v>IDR</v>
      </c>
      <c r="Q509" s="15" t="str">
        <f>'PAYMENT by SAP'!K499</f>
        <v>1800000155</v>
      </c>
      <c r="R509" s="51">
        <f>'PAYMENT by SAP'!L499</f>
        <v>706200</v>
      </c>
      <c r="S509" s="51" t="str">
        <f>'PAYMENT by SAP'!M499</f>
        <v>Penagihan Air Bersih Maret 2025</v>
      </c>
      <c r="T509" s="65">
        <f>'PAYMENT by SAP'!N499</f>
        <v>45747</v>
      </c>
      <c r="U509" s="66" t="str">
        <f>'PAYMENT by SAP'!O499</f>
        <v>1800000155</v>
      </c>
      <c r="V509" s="18" t="s">
        <v>4956</v>
      </c>
    </row>
    <row r="510" spans="2:22">
      <c r="B510" s="15">
        <f>'PAYMENT by SAP'!B500</f>
        <v>100002</v>
      </c>
      <c r="C510" s="15" t="str">
        <f>'PAYMENT by SAP'!C500</f>
        <v>PT SWABINA GATRA</v>
      </c>
      <c r="D510" s="15" t="str">
        <v>Group</v>
      </c>
      <c r="E510" s="15" t="str">
        <f>'PAYMENT by SAP'!D500</f>
        <v>1400000173</v>
      </c>
      <c r="F510" s="15" t="str">
        <f>'PAYMENT by SAP'!E500</f>
        <v>11125421</v>
      </c>
      <c r="G510" s="15" t="str">
        <f>'PAYMENT by SAP'!F500</f>
        <v>PAID BY CMS BANK SYARIAH INDONESIA KC SURABAYA BAS</v>
      </c>
      <c r="H510" s="47">
        <f t="shared" si="48"/>
        <v>45769</v>
      </c>
      <c r="I510" s="48">
        <f>'PAYMENT by SAP'!G500</f>
        <v>45769</v>
      </c>
      <c r="J510" s="48" t="str">
        <f t="shared" si="49"/>
        <v>Apr</v>
      </c>
      <c r="K510" s="48" t="str">
        <f t="shared" si="50"/>
        <v>2025</v>
      </c>
      <c r="L510" s="48">
        <f>'PAYMENT by SAP'!H500</f>
        <v>45687</v>
      </c>
      <c r="M510" s="49">
        <f t="shared" si="51"/>
        <v>82</v>
      </c>
      <c r="N510" s="50" t="str">
        <f t="shared" si="52"/>
        <v>60-90</v>
      </c>
      <c r="O510" s="50" t="str">
        <f t="shared" si="53"/>
        <v>Warning</v>
      </c>
      <c r="P510" s="15" t="str">
        <f>'PAYMENT by SAP'!J500</f>
        <v>IDR</v>
      </c>
      <c r="Q510" s="15" t="str">
        <f>'PAYMENT by SAP'!K500</f>
        <v>1800000571</v>
      </c>
      <c r="R510" s="51">
        <f>'PAYMENT by SAP'!L500</f>
        <v>5103900</v>
      </c>
      <c r="S510" s="51" t="str">
        <f>'PAYMENT by SAP'!M500</f>
        <v>Penagihan Air Bersih - Des 2024</v>
      </c>
      <c r="T510" s="65">
        <f>'PAYMENT by SAP'!N500</f>
        <v>45657</v>
      </c>
      <c r="U510" s="66" t="str">
        <f>'PAYMENT by SAP'!O500</f>
        <v>1800000571</v>
      </c>
      <c r="V510" s="18" t="s">
        <v>4956</v>
      </c>
    </row>
    <row r="511" spans="2:22">
      <c r="B511" s="15">
        <f>'PAYMENT by SAP'!B501</f>
        <v>100004</v>
      </c>
      <c r="C511" s="15" t="str">
        <f>'PAYMENT by SAP'!C501</f>
        <v>PT CIPTA NIRMALA</v>
      </c>
      <c r="D511" s="15" t="str">
        <v>Group</v>
      </c>
      <c r="E511" s="15" t="str">
        <f>'PAYMENT by SAP'!D501</f>
        <v>1400000179</v>
      </c>
      <c r="F511" s="15" t="str">
        <f>'PAYMENT by SAP'!E501</f>
        <v>11125421</v>
      </c>
      <c r="G511" s="15" t="str">
        <f>'PAYMENT by SAP'!F501</f>
        <v>PAID BY CMS BANK SYARIAH INDONESIA KC SURABAYA BAS</v>
      </c>
      <c r="H511" s="47">
        <f t="shared" si="48"/>
        <v>45769</v>
      </c>
      <c r="I511" s="48">
        <f>'PAYMENT by SAP'!G501</f>
        <v>45769</v>
      </c>
      <c r="J511" s="48" t="str">
        <f t="shared" si="49"/>
        <v>Apr</v>
      </c>
      <c r="K511" s="48" t="str">
        <f t="shared" si="50"/>
        <v>2025</v>
      </c>
      <c r="L511" s="48">
        <f>'PAYMENT by SAP'!H501</f>
        <v>45746</v>
      </c>
      <c r="M511" s="49">
        <f t="shared" si="51"/>
        <v>23</v>
      </c>
      <c r="N511" s="50" t="str">
        <f t="shared" si="52"/>
        <v>0-30</v>
      </c>
      <c r="O511" s="50" t="str">
        <f t="shared" si="53"/>
        <v>No Risk</v>
      </c>
      <c r="P511" s="15" t="str">
        <f>'PAYMENT by SAP'!J501</f>
        <v>IDR</v>
      </c>
      <c r="Q511" s="15" t="str">
        <f>'PAYMENT by SAP'!K501</f>
        <v>1800000064</v>
      </c>
      <c r="R511" s="51">
        <f>'PAYMENT by SAP'!L501</f>
        <v>6674351</v>
      </c>
      <c r="S511" s="51" t="str">
        <f>'PAYMENT by SAP'!M501</f>
        <v>Pot. Gaji Kary. Penugasan SI - PTCN 01.2025</v>
      </c>
      <c r="T511" s="65">
        <f>'PAYMENT by SAP'!N501</f>
        <v>45716</v>
      </c>
      <c r="U511" s="66" t="str">
        <f>'PAYMENT by SAP'!O501</f>
        <v>1800000064</v>
      </c>
      <c r="V511" s="18" t="s">
        <v>4953</v>
      </c>
    </row>
    <row r="512" spans="2:22">
      <c r="B512" s="15">
        <f>'PAYMENT by SAP'!B502</f>
        <v>100002</v>
      </c>
      <c r="C512" s="15" t="str">
        <f>'PAYMENT by SAP'!C502</f>
        <v>PT SWABINA GATRA</v>
      </c>
      <c r="D512" s="15" t="str">
        <v>Group</v>
      </c>
      <c r="E512" s="15" t="str">
        <f>'PAYMENT by SAP'!D502</f>
        <v>1400046486</v>
      </c>
      <c r="F512" s="15" t="str">
        <f>'PAYMENT by SAP'!E502</f>
        <v>11125421</v>
      </c>
      <c r="G512" s="15" t="str">
        <f>'PAYMENT by SAP'!F502</f>
        <v>PAID BY CMS BANK SYARIAH INDONESIA KC SURABAYA BAS</v>
      </c>
      <c r="H512" s="47">
        <f t="shared" si="48"/>
        <v>45769</v>
      </c>
      <c r="I512" s="48">
        <f>'PAYMENT by SAP'!G502</f>
        <v>45769</v>
      </c>
      <c r="J512" s="48" t="str">
        <f t="shared" si="49"/>
        <v>Apr</v>
      </c>
      <c r="K512" s="48" t="str">
        <f t="shared" si="50"/>
        <v>2025</v>
      </c>
      <c r="L512" s="48">
        <f>'PAYMENT by SAP'!H502</f>
        <v>45687</v>
      </c>
      <c r="M512" s="49">
        <f t="shared" si="51"/>
        <v>82</v>
      </c>
      <c r="N512" s="50" t="str">
        <f t="shared" si="52"/>
        <v>60-90</v>
      </c>
      <c r="O512" s="50" t="str">
        <f t="shared" si="53"/>
        <v>Warning</v>
      </c>
      <c r="P512" s="15" t="str">
        <f>'PAYMENT by SAP'!J502</f>
        <v>IDR</v>
      </c>
      <c r="Q512" s="15" t="str">
        <f>'PAYMENT by SAP'!K502</f>
        <v>1800000801</v>
      </c>
      <c r="R512" s="51">
        <f>'PAYMENT by SAP'!L502</f>
        <v>7470911</v>
      </c>
      <c r="S512" s="51" t="str">
        <f>'PAYMENT by SAP'!M502</f>
        <v>Tagihan Pem. Listrik Tuban PT Swabina Oktober 2024</v>
      </c>
      <c r="T512" s="65">
        <f>'PAYMENT by SAP'!N502</f>
        <v>45657</v>
      </c>
      <c r="U512" s="66" t="str">
        <f>'PAYMENT by SAP'!O502</f>
        <v>1800000801</v>
      </c>
      <c r="V512" s="18" t="s">
        <v>4951</v>
      </c>
    </row>
    <row r="513" spans="2:22">
      <c r="B513" s="15">
        <f>'PAYMENT by SAP'!B503</f>
        <v>100712</v>
      </c>
      <c r="C513" s="15" t="str">
        <f>'PAYMENT by SAP'!C503</f>
        <v>PT. ARGUNGSIH NUSANTARA TRANSPOR</v>
      </c>
      <c r="D513" s="15" t="str">
        <v>External</v>
      </c>
      <c r="E513" s="15" t="str">
        <f>'PAYMENT by SAP'!D503</f>
        <v>1400049045</v>
      </c>
      <c r="F513" s="15" t="str">
        <f>'PAYMENT by SAP'!E503</f>
        <v>11121161</v>
      </c>
      <c r="G513" s="15" t="str">
        <f>'PAYMENT by SAP'!F503</f>
        <v>Biaya Pemusnahan Limbah FABA ex PT ANT</v>
      </c>
      <c r="H513" s="47">
        <f t="shared" si="48"/>
        <v>45769</v>
      </c>
      <c r="I513" s="48">
        <f>'PAYMENT by SAP'!G503</f>
        <v>45769</v>
      </c>
      <c r="J513" s="48" t="str">
        <f t="shared" si="49"/>
        <v>Apr</v>
      </c>
      <c r="K513" s="48" t="str">
        <f t="shared" si="50"/>
        <v>2025</v>
      </c>
      <c r="L513" s="48">
        <f>'PAYMENT by SAP'!H503</f>
        <v>45746</v>
      </c>
      <c r="M513" s="49">
        <f t="shared" si="51"/>
        <v>23</v>
      </c>
      <c r="N513" s="50" t="str">
        <f t="shared" si="52"/>
        <v>0-30</v>
      </c>
      <c r="O513" s="50" t="str">
        <f t="shared" si="53"/>
        <v>No Risk</v>
      </c>
      <c r="P513" s="15" t="str">
        <f>'PAYMENT by SAP'!J503</f>
        <v>IDR</v>
      </c>
      <c r="Q513" s="15" t="str">
        <f>'PAYMENT by SAP'!K503</f>
        <v>1800000092</v>
      </c>
      <c r="R513" s="51">
        <f>'PAYMENT by SAP'!L503</f>
        <v>43009329</v>
      </c>
      <c r="S513" s="51" t="str">
        <f>'PAYMENT by SAP'!M503</f>
        <v>Biaya Pemusnahan Limbah FABA ex PT ANT</v>
      </c>
      <c r="T513" s="65">
        <f>'PAYMENT by SAP'!N503</f>
        <v>45716</v>
      </c>
      <c r="U513" s="66" t="str">
        <f>'PAYMENT by SAP'!O503</f>
        <v>1800000092</v>
      </c>
      <c r="V513" t="s">
        <v>4950</v>
      </c>
    </row>
    <row r="514" spans="2:22">
      <c r="B514" s="15">
        <f>'PAYMENT by SAP'!B504</f>
        <v>100004</v>
      </c>
      <c r="C514" s="15" t="str">
        <f>'PAYMENT by SAP'!C504</f>
        <v>PT CIPTA NIRMALA</v>
      </c>
      <c r="D514" s="15" t="str">
        <v>Group</v>
      </c>
      <c r="E514" s="15" t="str">
        <f>'PAYMENT by SAP'!D504</f>
        <v>1400000175</v>
      </c>
      <c r="F514" s="15" t="str">
        <f>'PAYMENT by SAP'!E504</f>
        <v>11125421</v>
      </c>
      <c r="G514" s="15" t="str">
        <f>'PAYMENT by SAP'!F504</f>
        <v>PAID BY CMS BANK SYARIAH INDONESIA KC SURABAYA BAS</v>
      </c>
      <c r="H514" s="47">
        <f t="shared" si="48"/>
        <v>45769</v>
      </c>
      <c r="I514" s="48">
        <f>'PAYMENT by SAP'!G504</f>
        <v>45769</v>
      </c>
      <c r="J514" s="48" t="str">
        <f t="shared" si="49"/>
        <v>Apr</v>
      </c>
      <c r="K514" s="48" t="str">
        <f t="shared" si="50"/>
        <v>2025</v>
      </c>
      <c r="L514" s="48">
        <f>'PAYMENT by SAP'!H504</f>
        <v>45687</v>
      </c>
      <c r="M514" s="49">
        <f t="shared" si="51"/>
        <v>82</v>
      </c>
      <c r="N514" s="50" t="str">
        <f t="shared" si="52"/>
        <v>60-90</v>
      </c>
      <c r="O514" s="50" t="str">
        <f t="shared" si="53"/>
        <v>Warning</v>
      </c>
      <c r="P514" s="15" t="str">
        <f>'PAYMENT by SAP'!J504</f>
        <v>IDR</v>
      </c>
      <c r="Q514" s="15" t="str">
        <f>'PAYMENT by SAP'!K504</f>
        <v>1800000579</v>
      </c>
      <c r="R514" s="51">
        <f>'PAYMENT by SAP'!L504</f>
        <v>63365400</v>
      </c>
      <c r="S514" s="51" t="str">
        <f>'PAYMENT by SAP'!M504</f>
        <v>Penagihan Air Bersih - Des 2024</v>
      </c>
      <c r="T514" s="65">
        <f>'PAYMENT by SAP'!N504</f>
        <v>45657</v>
      </c>
      <c r="U514" s="66" t="str">
        <f>'PAYMENT by SAP'!O504</f>
        <v>1800000579</v>
      </c>
      <c r="V514" s="18" t="s">
        <v>4956</v>
      </c>
    </row>
    <row r="515" spans="2:22">
      <c r="B515" s="15">
        <f>'PAYMENT by SAP'!B505</f>
        <v>100004</v>
      </c>
      <c r="C515" s="15" t="str">
        <f>'PAYMENT by SAP'!C505</f>
        <v>PT CIPTA NIRMALA</v>
      </c>
      <c r="D515" s="15" t="str">
        <v>Group</v>
      </c>
      <c r="E515" s="15" t="str">
        <f>'PAYMENT by SAP'!D505</f>
        <v>1400000176</v>
      </c>
      <c r="F515" s="15" t="str">
        <f>'PAYMENT by SAP'!E505</f>
        <v>11125421</v>
      </c>
      <c r="G515" s="15" t="str">
        <f>'PAYMENT by SAP'!F505</f>
        <v>PAID BY CMS BANK SYARIAH INDONESIA KC SURABAYA BAS</v>
      </c>
      <c r="H515" s="47">
        <f t="shared" si="48"/>
        <v>45769</v>
      </c>
      <c r="I515" s="48">
        <f>'PAYMENT by SAP'!G505</f>
        <v>45769</v>
      </c>
      <c r="J515" s="48" t="str">
        <f t="shared" si="49"/>
        <v>Apr</v>
      </c>
      <c r="K515" s="48" t="str">
        <f t="shared" si="50"/>
        <v>2025</v>
      </c>
      <c r="L515" s="48">
        <f>'PAYMENT by SAP'!H505</f>
        <v>45718</v>
      </c>
      <c r="M515" s="49">
        <f t="shared" si="51"/>
        <v>51</v>
      </c>
      <c r="N515" s="50" t="str">
        <f t="shared" si="52"/>
        <v>30-60</v>
      </c>
      <c r="O515" s="50" t="str">
        <f t="shared" si="53"/>
        <v>Low Risk</v>
      </c>
      <c r="P515" s="15" t="str">
        <f>'PAYMENT by SAP'!J505</f>
        <v>IDR</v>
      </c>
      <c r="Q515" s="15" t="str">
        <f>'PAYMENT by SAP'!K505</f>
        <v>1800000048</v>
      </c>
      <c r="R515" s="51">
        <f>'PAYMENT by SAP'!L505</f>
        <v>76783200</v>
      </c>
      <c r="S515" s="51" t="str">
        <f>'PAYMENT by SAP'!M505</f>
        <v>Penagihan Air Bersih Januari 25</v>
      </c>
      <c r="T515" s="65">
        <f>'PAYMENT by SAP'!N505</f>
        <v>45688</v>
      </c>
      <c r="U515" s="66" t="str">
        <f>'PAYMENT by SAP'!O505</f>
        <v>1800000048</v>
      </c>
      <c r="V515" s="18" t="s">
        <v>4956</v>
      </c>
    </row>
    <row r="516" spans="2:22">
      <c r="B516" s="15">
        <f>'PAYMENT by SAP'!B506</f>
        <v>101493</v>
      </c>
      <c r="C516" s="15" t="str">
        <f>'PAYMENT by SAP'!C506</f>
        <v>PT. SUMBER LIMBAH GUNA</v>
      </c>
      <c r="D516" s="15" t="str">
        <v>External</v>
      </c>
      <c r="E516" s="15" t="str">
        <f>'PAYMENT by SAP'!D506</f>
        <v>1400046485</v>
      </c>
      <c r="F516" s="15" t="str">
        <f>'PAYMENT by SAP'!E506</f>
        <v>11123101</v>
      </c>
      <c r="G516" s="15">
        <f>'PAYMENT by SAP'!F506</f>
        <v>0</v>
      </c>
      <c r="H516" s="47">
        <f t="shared" si="48"/>
        <v>45769</v>
      </c>
      <c r="I516" s="48">
        <f>'PAYMENT by SAP'!G506</f>
        <v>45769</v>
      </c>
      <c r="J516" s="48" t="str">
        <f t="shared" si="49"/>
        <v>Apr</v>
      </c>
      <c r="K516" s="48" t="str">
        <f t="shared" si="50"/>
        <v>2025</v>
      </c>
      <c r="L516" s="48">
        <f>'PAYMENT by SAP'!H506</f>
        <v>45687</v>
      </c>
      <c r="M516" s="49">
        <f t="shared" si="51"/>
        <v>82</v>
      </c>
      <c r="N516" s="50" t="str">
        <f t="shared" si="52"/>
        <v>60-90</v>
      </c>
      <c r="O516" s="50" t="str">
        <f t="shared" si="53"/>
        <v>Warning</v>
      </c>
      <c r="P516" s="15" t="str">
        <f>'PAYMENT by SAP'!J506</f>
        <v>IDR</v>
      </c>
      <c r="Q516" s="15" t="str">
        <f>'PAYMENT by SAP'!K506</f>
        <v>1800000846</v>
      </c>
      <c r="R516" s="51">
        <f>'PAYMENT by SAP'!L506</f>
        <v>236356740</v>
      </c>
      <c r="S516" s="51" t="str">
        <f>'PAYMENT by SAP'!M506</f>
        <v>Biaya Pemusnahan Limbah Sludge Paper ex PT SLG</v>
      </c>
      <c r="T516" s="65">
        <f>'PAYMENT by SAP'!N506</f>
        <v>45657</v>
      </c>
      <c r="U516" s="66" t="str">
        <f>'PAYMENT by SAP'!O506</f>
        <v>1800000846</v>
      </c>
      <c r="V516" t="s">
        <v>4950</v>
      </c>
    </row>
    <row r="517" spans="2:22">
      <c r="B517" s="15">
        <f>'PAYMENT by SAP'!B507</f>
        <v>100733</v>
      </c>
      <c r="C517" s="15" t="str">
        <f>'PAYMENT by SAP'!C507</f>
        <v>PT. JAYA SAKTI LINGKUNGAN HIDUP</v>
      </c>
      <c r="D517" s="15" t="str">
        <v>External</v>
      </c>
      <c r="E517" s="15" t="str">
        <f>'PAYMENT by SAP'!D507</f>
        <v>1400047547</v>
      </c>
      <c r="F517" s="15" t="str">
        <f>'PAYMENT by SAP'!E507</f>
        <v>11125421</v>
      </c>
      <c r="G517" s="15" t="str">
        <f>'PAYMENT by SAP'!F507</f>
        <v>PAID BY CMS BANK SYARIAH INDONESIA KC SURABAYA BAS</v>
      </c>
      <c r="H517" s="47">
        <f t="shared" si="48"/>
        <v>45771</v>
      </c>
      <c r="I517" s="48">
        <f>'PAYMENT by SAP'!G507</f>
        <v>45771</v>
      </c>
      <c r="J517" s="48" t="str">
        <f t="shared" si="49"/>
        <v>Apr</v>
      </c>
      <c r="K517" s="48" t="str">
        <f t="shared" si="50"/>
        <v>2025</v>
      </c>
      <c r="L517" s="48">
        <f>'PAYMENT by SAP'!H507</f>
        <v>45777</v>
      </c>
      <c r="M517" s="49">
        <f t="shared" si="51"/>
        <v>-6</v>
      </c>
      <c r="N517" s="50" t="str">
        <f t="shared" si="52"/>
        <v>Current</v>
      </c>
      <c r="O517" s="50" t="str">
        <f t="shared" si="53"/>
        <v>No Risk</v>
      </c>
      <c r="P517" s="15" t="str">
        <f>'PAYMENT by SAP'!J507</f>
        <v>IDR</v>
      </c>
      <c r="Q517" s="15" t="str">
        <f>'PAYMENT by SAP'!K507</f>
        <v>1800000203</v>
      </c>
      <c r="R517" s="51">
        <f>'PAYMENT by SAP'!L507</f>
        <v>7575500</v>
      </c>
      <c r="S517" s="51" t="str">
        <f>'PAYMENT by SAP'!M507</f>
        <v>Biaya Pemusnahan Limbah Sludge IPAL ex PT JSLH</v>
      </c>
      <c r="T517" s="65">
        <f>'PAYMENT by SAP'!N507</f>
        <v>45747</v>
      </c>
      <c r="U517" s="66" t="str">
        <f>'PAYMENT by SAP'!O507</f>
        <v>1800000203</v>
      </c>
      <c r="V517" t="s">
        <v>4950</v>
      </c>
    </row>
    <row r="518" spans="2:22">
      <c r="B518" s="15">
        <f>'PAYMENT by SAP'!B508</f>
        <v>100733</v>
      </c>
      <c r="C518" s="15" t="str">
        <f>'PAYMENT by SAP'!C508</f>
        <v>PT. JAYA SAKTI LINGKUNGAN HIDUP</v>
      </c>
      <c r="D518" s="15" t="str">
        <v>External</v>
      </c>
      <c r="E518" s="15" t="str">
        <f>'PAYMENT by SAP'!D508</f>
        <v>1400047548</v>
      </c>
      <c r="F518" s="15" t="str">
        <f>'PAYMENT by SAP'!E508</f>
        <v>11125421</v>
      </c>
      <c r="G518" s="15" t="str">
        <f>'PAYMENT by SAP'!F508</f>
        <v>PAID BY CMS BANK SYARIAH INDONESIA KC SURABAYA BAS</v>
      </c>
      <c r="H518" s="47">
        <f t="shared" si="48"/>
        <v>45771</v>
      </c>
      <c r="I518" s="48">
        <f>'PAYMENT by SAP'!G508</f>
        <v>45771</v>
      </c>
      <c r="J518" s="48" t="str">
        <f t="shared" si="49"/>
        <v>Apr</v>
      </c>
      <c r="K518" s="48" t="str">
        <f t="shared" si="50"/>
        <v>2025</v>
      </c>
      <c r="L518" s="48">
        <f>'PAYMENT by SAP'!H508</f>
        <v>45777</v>
      </c>
      <c r="M518" s="49">
        <f t="shared" si="51"/>
        <v>-6</v>
      </c>
      <c r="N518" s="50" t="str">
        <f t="shared" si="52"/>
        <v>Current</v>
      </c>
      <c r="O518" s="50" t="str">
        <f t="shared" si="53"/>
        <v>No Risk</v>
      </c>
      <c r="P518" s="15" t="str">
        <f>'PAYMENT by SAP'!J508</f>
        <v>IDR</v>
      </c>
      <c r="Q518" s="15" t="str">
        <f>'PAYMENT by SAP'!K508</f>
        <v>1800000204</v>
      </c>
      <c r="R518" s="51">
        <f>'PAYMENT by SAP'!L508</f>
        <v>15723686</v>
      </c>
      <c r="S518" s="51" t="str">
        <f>'PAYMENT by SAP'!M508</f>
        <v>Biaya Pemusnahan Limbah SBE ex PT JSLH</v>
      </c>
      <c r="T518" s="65">
        <f>'PAYMENT by SAP'!N508</f>
        <v>45747</v>
      </c>
      <c r="U518" s="66" t="str">
        <f>'PAYMENT by SAP'!O508</f>
        <v>1800000204</v>
      </c>
      <c r="V518" t="s">
        <v>4950</v>
      </c>
    </row>
    <row r="519" spans="2:22">
      <c r="B519" s="15">
        <f>'PAYMENT by SAP'!B509</f>
        <v>100733</v>
      </c>
      <c r="C519" s="15" t="str">
        <f>'PAYMENT by SAP'!C509</f>
        <v>PT. JAYA SAKTI LINGKUNGAN HIDUP</v>
      </c>
      <c r="D519" s="15" t="str">
        <v>External</v>
      </c>
      <c r="E519" s="15" t="str">
        <f>'PAYMENT by SAP'!D509</f>
        <v>1400047549</v>
      </c>
      <c r="F519" s="15" t="str">
        <f>'PAYMENT by SAP'!E509</f>
        <v>11125421</v>
      </c>
      <c r="G519" s="15" t="str">
        <f>'PAYMENT by SAP'!F509</f>
        <v>PAID BY CMS BANK SYARIAH INDONESIA KC SURABAYA BAS</v>
      </c>
      <c r="H519" s="47">
        <f t="shared" si="48"/>
        <v>45771</v>
      </c>
      <c r="I519" s="48">
        <f>'PAYMENT by SAP'!G509</f>
        <v>45771</v>
      </c>
      <c r="J519" s="48" t="str">
        <f t="shared" si="49"/>
        <v>Apr</v>
      </c>
      <c r="K519" s="48" t="str">
        <f t="shared" si="50"/>
        <v>2025</v>
      </c>
      <c r="L519" s="48">
        <f>'PAYMENT by SAP'!H509</f>
        <v>45777</v>
      </c>
      <c r="M519" s="49">
        <f t="shared" si="51"/>
        <v>-6</v>
      </c>
      <c r="N519" s="50" t="str">
        <f t="shared" si="52"/>
        <v>Current</v>
      </c>
      <c r="O519" s="50" t="str">
        <f t="shared" si="53"/>
        <v>No Risk</v>
      </c>
      <c r="P519" s="15" t="str">
        <f>'PAYMENT by SAP'!J509</f>
        <v>IDR</v>
      </c>
      <c r="Q519" s="15" t="str">
        <f>'PAYMENT by SAP'!K509</f>
        <v>1800000202</v>
      </c>
      <c r="R519" s="51">
        <f>'PAYMENT by SAP'!L509</f>
        <v>19587300</v>
      </c>
      <c r="S519" s="51" t="str">
        <f>'PAYMENT by SAP'!M509</f>
        <v>Biaya Pemusnahan Limbah Karbon AKtif ex PT JSLH</v>
      </c>
      <c r="T519" s="65">
        <f>'PAYMENT by SAP'!N509</f>
        <v>45747</v>
      </c>
      <c r="U519" s="66" t="str">
        <f>'PAYMENT by SAP'!O509</f>
        <v>1800000202</v>
      </c>
      <c r="V519" t="s">
        <v>4950</v>
      </c>
    </row>
    <row r="520" spans="2:22">
      <c r="B520" s="15">
        <f>'PAYMENT by SAP'!B510</f>
        <v>100733</v>
      </c>
      <c r="C520" s="15" t="str">
        <f>'PAYMENT by SAP'!C510</f>
        <v>PT. JAYA SAKTI LINGKUNGAN HIDUP</v>
      </c>
      <c r="D520" s="15" t="str">
        <v>External</v>
      </c>
      <c r="E520" s="15" t="str">
        <f>'PAYMENT by SAP'!D510</f>
        <v>1400047550</v>
      </c>
      <c r="F520" s="15" t="str">
        <f>'PAYMENT by SAP'!E510</f>
        <v>11125421</v>
      </c>
      <c r="G520" s="15" t="str">
        <f>'PAYMENT by SAP'!F510</f>
        <v>PAID BY CMS BANK SYARIAH INDONESIA KC SURABAYA BAS</v>
      </c>
      <c r="H520" s="47">
        <f t="shared" si="48"/>
        <v>45771</v>
      </c>
      <c r="I520" s="48">
        <f>'PAYMENT by SAP'!G510</f>
        <v>45771</v>
      </c>
      <c r="J520" s="48" t="str">
        <f t="shared" si="49"/>
        <v>Apr</v>
      </c>
      <c r="K520" s="48" t="str">
        <f t="shared" si="50"/>
        <v>2025</v>
      </c>
      <c r="L520" s="48">
        <f>'PAYMENT by SAP'!H510</f>
        <v>45777</v>
      </c>
      <c r="M520" s="49">
        <f t="shared" si="51"/>
        <v>-6</v>
      </c>
      <c r="N520" s="50" t="str">
        <f t="shared" si="52"/>
        <v>Current</v>
      </c>
      <c r="O520" s="50" t="str">
        <f t="shared" si="53"/>
        <v>No Risk</v>
      </c>
      <c r="P520" s="15" t="str">
        <f>'PAYMENT by SAP'!J510</f>
        <v>IDR</v>
      </c>
      <c r="Q520" s="15" t="str">
        <f>'PAYMENT by SAP'!K510</f>
        <v>1800000201</v>
      </c>
      <c r="R520" s="51">
        <f>'PAYMENT by SAP'!L510</f>
        <v>47515171</v>
      </c>
      <c r="S520" s="51" t="str">
        <f>'PAYMENT by SAP'!M510</f>
        <v>Biaya Pemusnahan Limbah FABA ex PT JSLH</v>
      </c>
      <c r="T520" s="65">
        <f>'PAYMENT by SAP'!N510</f>
        <v>45747</v>
      </c>
      <c r="U520" s="66" t="str">
        <f>'PAYMENT by SAP'!O510</f>
        <v>1800000201</v>
      </c>
      <c r="V520" t="s">
        <v>4950</v>
      </c>
    </row>
    <row r="521" spans="2:22">
      <c r="B521" s="15">
        <f>'PAYMENT by SAP'!B511</f>
        <v>100014</v>
      </c>
      <c r="C521" s="15" t="str">
        <f>'PAYMENT by SAP'!C511</f>
        <v>PT SEMEN TONASA</v>
      </c>
      <c r="D521" s="15" t="str">
        <v>Group</v>
      </c>
      <c r="E521" s="15" t="str">
        <f>'PAYMENT by SAP'!D511</f>
        <v>1400000180</v>
      </c>
      <c r="F521" s="15" t="str">
        <f>'PAYMENT by SAP'!E511</f>
        <v>11121871</v>
      </c>
      <c r="G521" s="15" t="str">
        <f>'PAYMENT by SAP'!F511</f>
        <v>SWEEPING TONASA</v>
      </c>
      <c r="H521" s="47">
        <f t="shared" si="48"/>
        <v>45771</v>
      </c>
      <c r="I521" s="48">
        <f>'PAYMENT by SAP'!G511</f>
        <v>45771</v>
      </c>
      <c r="J521" s="48" t="str">
        <f t="shared" si="49"/>
        <v>Apr</v>
      </c>
      <c r="K521" s="48" t="str">
        <f t="shared" si="50"/>
        <v>2025</v>
      </c>
      <c r="L521" s="48">
        <f>'PAYMENT by SAP'!H511</f>
        <v>45442</v>
      </c>
      <c r="M521" s="49">
        <f t="shared" si="51"/>
        <v>329</v>
      </c>
      <c r="N521" s="50" t="str">
        <f t="shared" si="52"/>
        <v>120-365</v>
      </c>
      <c r="O521" s="50" t="str">
        <f t="shared" si="53"/>
        <v>High Risk</v>
      </c>
      <c r="P521" s="15" t="str">
        <f>'PAYMENT by SAP'!J511</f>
        <v>IDR</v>
      </c>
      <c r="Q521" s="15" t="str">
        <f>'PAYMENT by SAP'!K511</f>
        <v>1800000193</v>
      </c>
      <c r="R521" s="51">
        <f>'PAYMENT by SAP'!L511</f>
        <v>412863312</v>
      </c>
      <c r="S521" s="51" t="str">
        <f>'PAYMENT by SAP'!M511</f>
        <v>Jasa Pengeloaan Keuangan ST (MSA) - 2023</v>
      </c>
      <c r="T521" s="65">
        <f>'PAYMENT by SAP'!N511</f>
        <v>45412</v>
      </c>
      <c r="U521" s="66" t="str">
        <f>'PAYMENT by SAP'!O511</f>
        <v>1800000193</v>
      </c>
      <c r="V521" s="18" t="s">
        <v>4965</v>
      </c>
    </row>
    <row r="522" spans="2:22">
      <c r="B522" s="15">
        <f>'PAYMENT by SAP'!B512</f>
        <v>100014</v>
      </c>
      <c r="C522" s="15" t="str">
        <f>'PAYMENT by SAP'!C512</f>
        <v>PT SEMEN TONASA</v>
      </c>
      <c r="D522" s="15" t="str">
        <v>Group</v>
      </c>
      <c r="E522" s="15" t="str">
        <f>'PAYMENT by SAP'!D512</f>
        <v>1400000180</v>
      </c>
      <c r="F522" s="15" t="str">
        <f>'PAYMENT by SAP'!E512</f>
        <v>11121871</v>
      </c>
      <c r="G522" s="15" t="str">
        <f>'PAYMENT by SAP'!F512</f>
        <v>SWEEPING TONASA</v>
      </c>
      <c r="H522" s="47">
        <f t="shared" si="48"/>
        <v>45771</v>
      </c>
      <c r="I522" s="48">
        <f>'PAYMENT by SAP'!G512</f>
        <v>45771</v>
      </c>
      <c r="J522" s="48" t="str">
        <f t="shared" si="49"/>
        <v>Apr</v>
      </c>
      <c r="K522" s="48" t="str">
        <f t="shared" si="50"/>
        <v>2025</v>
      </c>
      <c r="L522" s="48">
        <f>'PAYMENT by SAP'!H512</f>
        <v>45229</v>
      </c>
      <c r="M522" s="49">
        <f t="shared" si="51"/>
        <v>542</v>
      </c>
      <c r="N522" s="50" t="str">
        <f t="shared" si="52"/>
        <v>&gt;365</v>
      </c>
      <c r="O522" s="50" t="str">
        <f t="shared" si="53"/>
        <v>High Risk +</v>
      </c>
      <c r="P522" s="15" t="str">
        <f>'PAYMENT by SAP'!J512</f>
        <v>IDR</v>
      </c>
      <c r="Q522" s="15" t="str">
        <f>'PAYMENT by SAP'!K512</f>
        <v>1800000543</v>
      </c>
      <c r="R522" s="51">
        <f>'PAYMENT by SAP'!L512</f>
        <v>428217929</v>
      </c>
      <c r="S522" s="51" t="str">
        <f>'PAYMENT by SAP'!M512</f>
        <v>Man. Fee ST - Tantiem TB2022 AW</v>
      </c>
      <c r="T522" s="65">
        <f>'PAYMENT by SAP'!N512</f>
        <v>45199</v>
      </c>
      <c r="U522" s="66" t="str">
        <f>'PAYMENT by SAP'!O512</f>
        <v>1800000543</v>
      </c>
      <c r="V522" s="18" t="s">
        <v>4955</v>
      </c>
    </row>
    <row r="523" spans="2:22">
      <c r="B523" s="15">
        <f>'PAYMENT by SAP'!B513</f>
        <v>100014</v>
      </c>
      <c r="C523" s="15" t="str">
        <f>'PAYMENT by SAP'!C513</f>
        <v>PT SEMEN TONASA</v>
      </c>
      <c r="D523" s="15" t="str">
        <v>Group</v>
      </c>
      <c r="E523" s="15" t="str">
        <f>'PAYMENT by SAP'!D513</f>
        <v>1400000180</v>
      </c>
      <c r="F523" s="15" t="str">
        <f>'PAYMENT by SAP'!E513</f>
        <v>11121871</v>
      </c>
      <c r="G523" s="15" t="str">
        <f>'PAYMENT by SAP'!F513</f>
        <v>SWEEPING TONASA</v>
      </c>
      <c r="H523" s="47">
        <f t="shared" si="48"/>
        <v>45771</v>
      </c>
      <c r="I523" s="48">
        <f>'PAYMENT by SAP'!G513</f>
        <v>45771</v>
      </c>
      <c r="J523" s="48" t="str">
        <f t="shared" si="49"/>
        <v>Apr</v>
      </c>
      <c r="K523" s="48" t="str">
        <f t="shared" si="50"/>
        <v>2025</v>
      </c>
      <c r="L523" s="48">
        <f>'PAYMENT by SAP'!H513</f>
        <v>45792</v>
      </c>
      <c r="M523" s="49">
        <f t="shared" si="51"/>
        <v>-21</v>
      </c>
      <c r="N523" s="50" t="str">
        <f t="shared" si="52"/>
        <v>Current</v>
      </c>
      <c r="O523" s="50" t="str">
        <f t="shared" si="53"/>
        <v>No Risk</v>
      </c>
      <c r="P523" s="15" t="str">
        <f>'PAYMENT by SAP'!J513</f>
        <v>IDR</v>
      </c>
      <c r="Q523" s="15" t="str">
        <f>'PAYMENT by SAP'!K513</f>
        <v>1800000179</v>
      </c>
      <c r="R523" s="51">
        <f>'PAYMENT by SAP'!L513</f>
        <v>1235814085</v>
      </c>
      <c r="S523" s="51" t="str">
        <f>'PAYMENT by SAP'!M513</f>
        <v>Tag. Jasa Keuangan ST-MSA 2024</v>
      </c>
      <c r="T523" s="65">
        <f>'PAYMENT by SAP'!N513</f>
        <v>45747</v>
      </c>
      <c r="U523" s="66" t="str">
        <f>'PAYMENT by SAP'!O513</f>
        <v>1800000179</v>
      </c>
      <c r="V523" s="18" t="s">
        <v>4965</v>
      </c>
    </row>
    <row r="524" spans="2:22">
      <c r="B524" s="15">
        <f>'PAYMENT by SAP'!B514</f>
        <v>100001</v>
      </c>
      <c r="C524" s="15" t="str">
        <f>'PAYMENT by SAP'!C514</f>
        <v>KOPERASI KONSUMEN WARGA SEMEN GRESIK</v>
      </c>
      <c r="D524" s="15" t="str">
        <v>Group</v>
      </c>
      <c r="E524" s="15" t="str">
        <f>'PAYMENT by SAP'!D514</f>
        <v>1400047920</v>
      </c>
      <c r="F524" s="15" t="str">
        <f>'PAYMENT by SAP'!E514</f>
        <v>11125421</v>
      </c>
      <c r="G524" s="15" t="str">
        <f>'PAYMENT by SAP'!F514</f>
        <v>PAID BY CMS BANK SYARIAH INDONESIA KC SURABAYA BAS</v>
      </c>
      <c r="H524" s="47">
        <f t="shared" si="48"/>
        <v>45772</v>
      </c>
      <c r="I524" s="48">
        <f>'PAYMENT by SAP'!G514</f>
        <v>45772</v>
      </c>
      <c r="J524" s="48" t="str">
        <f t="shared" si="49"/>
        <v>Apr</v>
      </c>
      <c r="K524" s="48" t="str">
        <f t="shared" si="50"/>
        <v>2025</v>
      </c>
      <c r="L524" s="48">
        <f>'PAYMENT by SAP'!H514</f>
        <v>45777</v>
      </c>
      <c r="M524" s="49">
        <f t="shared" si="51"/>
        <v>-5</v>
      </c>
      <c r="N524" s="50" t="str">
        <f t="shared" si="52"/>
        <v>Current</v>
      </c>
      <c r="O524" s="50" t="str">
        <f t="shared" si="53"/>
        <v>No Risk</v>
      </c>
      <c r="P524" s="15" t="str">
        <f>'PAYMENT by SAP'!J514</f>
        <v>IDR</v>
      </c>
      <c r="Q524" s="15" t="str">
        <f>'PAYMENT by SAP'!K514</f>
        <v>1800000152</v>
      </c>
      <c r="R524" s="51">
        <f>'PAYMENT by SAP'!L514</f>
        <v>388117</v>
      </c>
      <c r="S524" s="51" t="str">
        <f>'PAYMENT by SAP'!M514</f>
        <v>TAGIHAN LISTRIK KOPERASI KONSUMEN KWSG</v>
      </c>
      <c r="T524" s="65">
        <f>'PAYMENT by SAP'!N514</f>
        <v>45747</v>
      </c>
      <c r="U524" s="66" t="str">
        <f>'PAYMENT by SAP'!O514</f>
        <v>1800000152</v>
      </c>
      <c r="V524" s="18" t="s">
        <v>4951</v>
      </c>
    </row>
    <row r="525" spans="2:22">
      <c r="B525" s="15">
        <f>'PAYMENT by SAP'!B515</f>
        <v>100001</v>
      </c>
      <c r="C525" s="15" t="str">
        <f>'PAYMENT by SAP'!C515</f>
        <v>KOPERASI KONSUMEN WARGA SEMEN GRESIK</v>
      </c>
      <c r="D525" s="15" t="str">
        <v>Group</v>
      </c>
      <c r="E525" s="15" t="str">
        <f>'PAYMENT by SAP'!D515</f>
        <v>1400000186</v>
      </c>
      <c r="F525" s="15" t="str">
        <f>'PAYMENT by SAP'!E515</f>
        <v>11125421</v>
      </c>
      <c r="G525" s="15" t="str">
        <f>'PAYMENT by SAP'!F515</f>
        <v>PAID BY CMS BANK SYARIAH INDONESIA KC SURABAYA BAS</v>
      </c>
      <c r="H525" s="47">
        <f t="shared" si="48"/>
        <v>45772</v>
      </c>
      <c r="I525" s="48">
        <f>'PAYMENT by SAP'!G515</f>
        <v>45772</v>
      </c>
      <c r="J525" s="48" t="str">
        <f t="shared" si="49"/>
        <v>Apr</v>
      </c>
      <c r="K525" s="48" t="str">
        <f t="shared" si="50"/>
        <v>2025</v>
      </c>
      <c r="L525" s="48">
        <f>'PAYMENT by SAP'!H515</f>
        <v>45746</v>
      </c>
      <c r="M525" s="49">
        <f t="shared" si="51"/>
        <v>26</v>
      </c>
      <c r="N525" s="50" t="str">
        <f t="shared" si="52"/>
        <v>0-30</v>
      </c>
      <c r="O525" s="50" t="str">
        <f t="shared" si="53"/>
        <v>No Risk</v>
      </c>
      <c r="P525" s="15" t="str">
        <f>'PAYMENT by SAP'!J515</f>
        <v>IDR</v>
      </c>
      <c r="Q525" s="15" t="str">
        <f>'PAYMENT by SAP'!K515</f>
        <v>1800000063</v>
      </c>
      <c r="R525" s="51">
        <f>'PAYMENT by SAP'!L515</f>
        <v>11360118</v>
      </c>
      <c r="S525" s="51" t="str">
        <f>'PAYMENT by SAP'!M515</f>
        <v>Pot. Gaji Kary. Penugasan SI - KWSG 01.2025</v>
      </c>
      <c r="T525" s="65">
        <f>'PAYMENT by SAP'!N515</f>
        <v>45716</v>
      </c>
      <c r="U525" s="66" t="str">
        <f>'PAYMENT by SAP'!O515</f>
        <v>1800000063</v>
      </c>
      <c r="V525" s="18" t="s">
        <v>4953</v>
      </c>
    </row>
    <row r="526" spans="2:22">
      <c r="B526" s="15">
        <f>'PAYMENT by SAP'!B516</f>
        <v>100018</v>
      </c>
      <c r="C526" s="15" t="str">
        <f>'PAYMENT by SAP'!C516</f>
        <v>PT SEMEN BATURAJA</v>
      </c>
      <c r="D526" s="15" t="str">
        <v>Group</v>
      </c>
      <c r="E526" s="15" t="str">
        <f>'PAYMENT by SAP'!D516</f>
        <v>1400000182</v>
      </c>
      <c r="F526" s="15" t="str">
        <f>'PAYMENT by SAP'!E516</f>
        <v>11125421</v>
      </c>
      <c r="G526" s="15" t="str">
        <f>'PAYMENT by SAP'!F516</f>
        <v>PAID BY CMS BANK SYARIAH INDONESIA KC SURABAYA BAS</v>
      </c>
      <c r="H526" s="47">
        <f t="shared" si="48"/>
        <v>45772</v>
      </c>
      <c r="I526" s="48">
        <f>'PAYMENT by SAP'!G516</f>
        <v>45772</v>
      </c>
      <c r="J526" s="48" t="str">
        <f t="shared" si="49"/>
        <v>Apr</v>
      </c>
      <c r="K526" s="48" t="str">
        <f t="shared" si="50"/>
        <v>2025</v>
      </c>
      <c r="L526" s="48">
        <f>'PAYMENT by SAP'!H516</f>
        <v>45777</v>
      </c>
      <c r="M526" s="49">
        <f t="shared" si="51"/>
        <v>-5</v>
      </c>
      <c r="N526" s="50" t="str">
        <f t="shared" si="52"/>
        <v>Current</v>
      </c>
      <c r="O526" s="50" t="str">
        <f t="shared" si="53"/>
        <v>No Risk</v>
      </c>
      <c r="P526" s="15" t="str">
        <f>'PAYMENT by SAP'!J516</f>
        <v>IDR</v>
      </c>
      <c r="Q526" s="15" t="str">
        <f>'PAYMENT by SAP'!K516</f>
        <v>1800000140</v>
      </c>
      <c r="R526" s="51">
        <f>'PAYMENT by SAP'!L516</f>
        <v>11538286</v>
      </c>
      <c r="S526" s="51" t="str">
        <f>'PAYMENT by SAP'!M516</f>
        <v>Pot. Gaji Kary. Penugasan SI - SMBR 02.2025</v>
      </c>
      <c r="T526" s="65">
        <f>'PAYMENT by SAP'!N516</f>
        <v>45747</v>
      </c>
      <c r="U526" s="66" t="str">
        <f>'PAYMENT by SAP'!O516</f>
        <v>1800000140</v>
      </c>
      <c r="V526" s="18" t="s">
        <v>4953</v>
      </c>
    </row>
    <row r="527" spans="2:22">
      <c r="B527" s="15">
        <f>'PAYMENT by SAP'!B517</f>
        <v>100008</v>
      </c>
      <c r="C527" s="15" t="str">
        <f>'PAYMENT by SAP'!C517</f>
        <v>PT INDUSTRI KEMASAN SEMEN GRESIK</v>
      </c>
      <c r="D527" s="15" t="str">
        <v>Group</v>
      </c>
      <c r="E527" s="15" t="str">
        <f>'PAYMENT by SAP'!D517</f>
        <v>1400000185</v>
      </c>
      <c r="F527" s="15" t="str">
        <f>'PAYMENT by SAP'!E517</f>
        <v>11121161</v>
      </c>
      <c r="G527" s="15" t="str">
        <f>'PAYMENT by SAP'!F517</f>
        <v>PAID BY CMS BANK MANDIRI KC GRESIK RN 2100001511</v>
      </c>
      <c r="H527" s="47">
        <f t="shared" si="48"/>
        <v>45772</v>
      </c>
      <c r="I527" s="48">
        <f>'PAYMENT by SAP'!G517</f>
        <v>45772</v>
      </c>
      <c r="J527" s="48" t="str">
        <f t="shared" si="49"/>
        <v>Apr</v>
      </c>
      <c r="K527" s="48" t="str">
        <f t="shared" si="50"/>
        <v>2025</v>
      </c>
      <c r="L527" s="48">
        <f>'PAYMENT by SAP'!H517</f>
        <v>45746</v>
      </c>
      <c r="M527" s="49">
        <f t="shared" si="51"/>
        <v>26</v>
      </c>
      <c r="N527" s="50" t="str">
        <f t="shared" si="52"/>
        <v>0-30</v>
      </c>
      <c r="O527" s="50" t="str">
        <f t="shared" si="53"/>
        <v>No Risk</v>
      </c>
      <c r="P527" s="15" t="str">
        <f>'PAYMENT by SAP'!J517</f>
        <v>IDR</v>
      </c>
      <c r="Q527" s="15" t="str">
        <f>'PAYMENT by SAP'!K517</f>
        <v>1800000065</v>
      </c>
      <c r="R527" s="51">
        <f>'PAYMENT by SAP'!L517</f>
        <v>23335568</v>
      </c>
      <c r="S527" s="51" t="str">
        <f>'PAYMENT by SAP'!M517</f>
        <v>Pot. Gaji Kary. Penugasan SI - IKSG 01.2025</v>
      </c>
      <c r="T527" s="65">
        <f>'PAYMENT by SAP'!N517</f>
        <v>45716</v>
      </c>
      <c r="U527" s="66" t="str">
        <f>'PAYMENT by SAP'!O517</f>
        <v>1800000065</v>
      </c>
      <c r="V527" s="18" t="s">
        <v>4953</v>
      </c>
    </row>
    <row r="528" spans="2:22">
      <c r="B528" s="15">
        <f>'PAYMENT by SAP'!B518</f>
        <v>100008</v>
      </c>
      <c r="C528" s="15" t="str">
        <f>'PAYMENT by SAP'!C518</f>
        <v>PT INDUSTRI KEMASAN SEMEN GRESIK</v>
      </c>
      <c r="D528" s="15" t="str">
        <v>Group</v>
      </c>
      <c r="E528" s="15" t="str">
        <f>'PAYMENT by SAP'!D518</f>
        <v>1400000184</v>
      </c>
      <c r="F528" s="15" t="str">
        <f>'PAYMENT by SAP'!E518</f>
        <v>11121161</v>
      </c>
      <c r="G528" s="15" t="str">
        <f>'PAYMENT by SAP'!F518</f>
        <v>PAID BY CMS BANK MANDIRI KC GRESIK RN 2100001427</v>
      </c>
      <c r="H528" s="47">
        <f t="shared" si="48"/>
        <v>45772</v>
      </c>
      <c r="I528" s="48">
        <f>'PAYMENT by SAP'!G518</f>
        <v>45772</v>
      </c>
      <c r="J528" s="48" t="str">
        <f t="shared" si="49"/>
        <v>Apr</v>
      </c>
      <c r="K528" s="48" t="str">
        <f t="shared" si="50"/>
        <v>2025</v>
      </c>
      <c r="L528" s="48">
        <f>'PAYMENT by SAP'!H518</f>
        <v>45687</v>
      </c>
      <c r="M528" s="49">
        <f t="shared" si="51"/>
        <v>85</v>
      </c>
      <c r="N528" s="50" t="str">
        <f t="shared" si="52"/>
        <v>60-90</v>
      </c>
      <c r="O528" s="50" t="str">
        <f t="shared" si="53"/>
        <v>Warning</v>
      </c>
      <c r="P528" s="15" t="str">
        <f>'PAYMENT by SAP'!J518</f>
        <v>IDR</v>
      </c>
      <c r="Q528" s="15" t="str">
        <f>'PAYMENT by SAP'!K518</f>
        <v>1800000540</v>
      </c>
      <c r="R528" s="51">
        <f>'PAYMENT by SAP'!L518</f>
        <v>23353976</v>
      </c>
      <c r="S528" s="51" t="str">
        <f>'PAYMENT by SAP'!M518</f>
        <v xml:space="preserve"> Pot. Gaji Kary. Penugasan SI - IKSG 11.2024</v>
      </c>
      <c r="T528" s="65">
        <f>'PAYMENT by SAP'!N518</f>
        <v>45657</v>
      </c>
      <c r="U528" s="66" t="str">
        <f>'PAYMENT by SAP'!O518</f>
        <v>1800000540</v>
      </c>
      <c r="V528" s="18" t="s">
        <v>4953</v>
      </c>
    </row>
    <row r="529" spans="2:22">
      <c r="B529" s="15">
        <f>'PAYMENT by SAP'!B519</f>
        <v>101118</v>
      </c>
      <c r="C529" s="15" t="str">
        <f>'PAYMENT by SAP'!C519</f>
        <v>PT SINAR PELITA DUNIA</v>
      </c>
      <c r="D529" s="15" t="str">
        <v>External</v>
      </c>
      <c r="E529" s="15" t="str">
        <f>'PAYMENT by SAP'!D519</f>
        <v>1400048012</v>
      </c>
      <c r="F529" s="15" t="str">
        <f>'PAYMENT by SAP'!E519</f>
        <v>11125421</v>
      </c>
      <c r="G529" s="15" t="str">
        <f>'PAYMENT by SAP'!F519</f>
        <v>PAID BY CMS BANK SYARIAH INDONESIA KC SURABAYA BAS</v>
      </c>
      <c r="H529" s="47">
        <f t="shared" si="48"/>
        <v>45772</v>
      </c>
      <c r="I529" s="48">
        <f>'PAYMENT by SAP'!G519</f>
        <v>45772</v>
      </c>
      <c r="J529" s="48" t="str">
        <f t="shared" si="49"/>
        <v>Apr</v>
      </c>
      <c r="K529" s="48" t="str">
        <f t="shared" si="50"/>
        <v>2025</v>
      </c>
      <c r="L529" s="48">
        <f>'PAYMENT by SAP'!H519</f>
        <v>45777</v>
      </c>
      <c r="M529" s="49">
        <f t="shared" si="51"/>
        <v>-5</v>
      </c>
      <c r="N529" s="50" t="str">
        <f t="shared" si="52"/>
        <v>Current</v>
      </c>
      <c r="O529" s="50" t="str">
        <f t="shared" si="53"/>
        <v>No Risk</v>
      </c>
      <c r="P529" s="15" t="str">
        <f>'PAYMENT by SAP'!J519</f>
        <v>IDR</v>
      </c>
      <c r="Q529" s="15" t="str">
        <f>'PAYMENT by SAP'!K519</f>
        <v>1800000207</v>
      </c>
      <c r="R529" s="51">
        <f>'PAYMENT by SAP'!L519</f>
        <v>31512663</v>
      </c>
      <c r="S529" s="51" t="str">
        <f>'PAYMENT by SAP'!M519</f>
        <v>Biaya Pemusnahan Limbah FABA ex PT SPD</v>
      </c>
      <c r="T529" s="65">
        <f>'PAYMENT by SAP'!N519</f>
        <v>45747</v>
      </c>
      <c r="U529" s="66" t="str">
        <f>'PAYMENT by SAP'!O519</f>
        <v>1800000207</v>
      </c>
      <c r="V529" t="s">
        <v>4950</v>
      </c>
    </row>
    <row r="530" spans="2:22">
      <c r="B530" s="15">
        <f>'PAYMENT by SAP'!B520</f>
        <v>101798</v>
      </c>
      <c r="C530" s="15" t="str">
        <f>'PAYMENT by SAP'!C520</f>
        <v>PT. PELINDO MULTI TERMINAL</v>
      </c>
      <c r="D530" s="15" t="str">
        <v>External</v>
      </c>
      <c r="E530" s="15" t="str">
        <f>'PAYMENT by SAP'!D520</f>
        <v>1400000181</v>
      </c>
      <c r="F530" s="15" t="str">
        <f>'PAYMENT by SAP'!E520</f>
        <v>11125421</v>
      </c>
      <c r="G530" s="15" t="str">
        <f>'PAYMENT by SAP'!F520</f>
        <v>PAID BY CMS BANK SYARIAH INDONESIA KC SURABAYA BAS</v>
      </c>
      <c r="H530" s="47">
        <f t="shared" si="48"/>
        <v>45772</v>
      </c>
      <c r="I530" s="48">
        <f>'PAYMENT by SAP'!G520</f>
        <v>45772</v>
      </c>
      <c r="J530" s="48" t="str">
        <f t="shared" si="49"/>
        <v>Apr</v>
      </c>
      <c r="K530" s="48" t="str">
        <f t="shared" si="50"/>
        <v>2025</v>
      </c>
      <c r="L530" s="48">
        <f>'PAYMENT by SAP'!H520</f>
        <v>45749</v>
      </c>
      <c r="M530" s="49">
        <f t="shared" si="51"/>
        <v>23</v>
      </c>
      <c r="N530" s="50" t="str">
        <f t="shared" si="52"/>
        <v>0-30</v>
      </c>
      <c r="O530" s="50" t="str">
        <f t="shared" si="53"/>
        <v>No Risk</v>
      </c>
      <c r="P530" s="15" t="str">
        <f>'PAYMENT by SAP'!J520</f>
        <v>IDR</v>
      </c>
      <c r="Q530" s="15" t="str">
        <f>'PAYMENT by SAP'!K520</f>
        <v>1800000128</v>
      </c>
      <c r="R530" s="51">
        <f>'PAYMENT by SAP'!L520</f>
        <v>720993385</v>
      </c>
      <c r="S530" s="51" t="str">
        <f>'PAYMENT by SAP'!M520</f>
        <v>PENAGIHAN SHARING PROFIT TUKS SI-PMT FEB 2025</v>
      </c>
      <c r="T530" s="65">
        <f>'PAYMENT by SAP'!N520</f>
        <v>45719</v>
      </c>
      <c r="U530" s="66" t="str">
        <f>'PAYMENT by SAP'!O520</f>
        <v>1800000128</v>
      </c>
      <c r="V530" s="18" t="s">
        <v>4960</v>
      </c>
    </row>
    <row r="531" spans="2:22">
      <c r="B531" s="15">
        <f>'PAYMENT by SAP'!B521</f>
        <v>101687</v>
      </c>
      <c r="C531" s="15" t="str">
        <f>'PAYMENT by SAP'!C521</f>
        <v>PT SMCC UTAMA INDONESIA</v>
      </c>
      <c r="D531" s="15" t="str">
        <v>External</v>
      </c>
      <c r="E531" s="15" t="str">
        <f>'PAYMENT by SAP'!D521</f>
        <v>1400049103</v>
      </c>
      <c r="F531" s="15" t="str">
        <f>'PAYMENT by SAP'!E521</f>
        <v>11121161</v>
      </c>
      <c r="G531" s="15" t="str">
        <f>'PAYMENT by SAP'!F521</f>
        <v>Tagihan Lab Uji Kuat Tekan Beton Silinder - Jan 25</v>
      </c>
      <c r="H531" s="47">
        <f t="shared" si="48"/>
        <v>45775</v>
      </c>
      <c r="I531" s="48">
        <f>'PAYMENT by SAP'!G521</f>
        <v>45775</v>
      </c>
      <c r="J531" s="48" t="str">
        <f t="shared" si="49"/>
        <v>Apr</v>
      </c>
      <c r="K531" s="48" t="str">
        <f t="shared" si="50"/>
        <v>2025</v>
      </c>
      <c r="L531" s="48">
        <f>'PAYMENT by SAP'!H521</f>
        <v>45718</v>
      </c>
      <c r="M531" s="49">
        <f t="shared" si="51"/>
        <v>57</v>
      </c>
      <c r="N531" s="50" t="str">
        <f t="shared" si="52"/>
        <v>30-60</v>
      </c>
      <c r="O531" s="50" t="str">
        <f t="shared" si="53"/>
        <v>Low Risk</v>
      </c>
      <c r="P531" s="15" t="str">
        <f>'PAYMENT by SAP'!J521</f>
        <v>IDR</v>
      </c>
      <c r="Q531" s="15" t="str">
        <f>'PAYMENT by SAP'!K521</f>
        <v>1800000066</v>
      </c>
      <c r="R531" s="51">
        <f>'PAYMENT by SAP'!L521</f>
        <v>156960</v>
      </c>
      <c r="S531" s="51" t="str">
        <f>'PAYMENT by SAP'!M521</f>
        <v>Tagihan Lab Uji Kuat Tekan Beton Silinder - Jan 25</v>
      </c>
      <c r="T531" s="65">
        <f>'PAYMENT by SAP'!N521</f>
        <v>45688</v>
      </c>
      <c r="U531" s="66" t="str">
        <f>'PAYMENT by SAP'!O521</f>
        <v>1800000066</v>
      </c>
      <c r="V531" t="s">
        <v>4961</v>
      </c>
    </row>
    <row r="532" spans="2:22">
      <c r="B532" s="15">
        <f>'PAYMENT by SAP'!B522</f>
        <v>101901</v>
      </c>
      <c r="C532" s="15" t="str">
        <f>'PAYMENT by SAP'!C522</f>
        <v>PT EMDEKI UTAMA TBK</v>
      </c>
      <c r="D532" s="15" t="str">
        <v>External</v>
      </c>
      <c r="E532" s="15" t="str">
        <f>'PAYMENT by SAP'!D522</f>
        <v>1400000198</v>
      </c>
      <c r="F532" s="15" t="str">
        <f>'PAYMENT by SAP'!E522</f>
        <v>11121161</v>
      </c>
      <c r="G532" s="15" t="str">
        <f>'PAYMENT by SAP'!F522</f>
        <v>Tagihan Uji Kuat Tarik Mortar Feb 2025</v>
      </c>
      <c r="H532" s="47">
        <f t="shared" si="48"/>
        <v>45775</v>
      </c>
      <c r="I532" s="48">
        <f>'PAYMENT by SAP'!G522</f>
        <v>45775</v>
      </c>
      <c r="J532" s="48" t="str">
        <f t="shared" si="49"/>
        <v>Apr</v>
      </c>
      <c r="K532" s="48" t="str">
        <f t="shared" si="50"/>
        <v>2025</v>
      </c>
      <c r="L532" s="48">
        <f>'PAYMENT by SAP'!H522</f>
        <v>45716</v>
      </c>
      <c r="M532" s="49">
        <f t="shared" si="51"/>
        <v>59</v>
      </c>
      <c r="N532" s="50" t="str">
        <f t="shared" si="52"/>
        <v>30-60</v>
      </c>
      <c r="O532" s="50" t="str">
        <f t="shared" si="53"/>
        <v>Low Risk</v>
      </c>
      <c r="P532" s="15" t="str">
        <f>'PAYMENT by SAP'!J522</f>
        <v>IDR</v>
      </c>
      <c r="Q532" s="15" t="str">
        <f>'PAYMENT by SAP'!K522</f>
        <v>1800000117</v>
      </c>
      <c r="R532" s="51">
        <f>'PAYMENT by SAP'!L522</f>
        <v>272500</v>
      </c>
      <c r="S532" s="51" t="str">
        <f>'PAYMENT by SAP'!M522</f>
        <v>Tagihan Uji Kuat Tarik Mortar Feb 2025</v>
      </c>
      <c r="T532" s="65">
        <f>'PAYMENT by SAP'!N522</f>
        <v>45716</v>
      </c>
      <c r="U532" s="66" t="str">
        <f>'PAYMENT by SAP'!O522</f>
        <v>1800000117</v>
      </c>
      <c r="V532" t="s">
        <v>4961</v>
      </c>
    </row>
    <row r="533" spans="2:22">
      <c r="B533" s="15">
        <f>'PAYMENT by SAP'!B523</f>
        <v>100000</v>
      </c>
      <c r="C533" s="15" t="str">
        <f>'PAYMENT by SAP'!C523</f>
        <v>PT KONSULTA SEMEN GRESIK</v>
      </c>
      <c r="D533" s="15" t="str">
        <v>Group</v>
      </c>
      <c r="E533" s="15" t="str">
        <f>'PAYMENT by SAP'!D523</f>
        <v>1400000201</v>
      </c>
      <c r="F533" s="15" t="str">
        <f>'PAYMENT by SAP'!E523</f>
        <v>11125421</v>
      </c>
      <c r="G533" s="15" t="str">
        <f>'PAYMENT by SAP'!F523</f>
        <v>PAID BY CMS BANK SYARIAH INDONESIA KC SURABAYA BAS</v>
      </c>
      <c r="H533" s="47">
        <f t="shared" si="48"/>
        <v>45775</v>
      </c>
      <c r="I533" s="48">
        <f>'PAYMENT by SAP'!G523</f>
        <v>45775</v>
      </c>
      <c r="J533" s="48" t="str">
        <f t="shared" si="49"/>
        <v>Apr</v>
      </c>
      <c r="K533" s="48" t="str">
        <f t="shared" si="50"/>
        <v>2025</v>
      </c>
      <c r="L533" s="48">
        <f>'PAYMENT by SAP'!H523</f>
        <v>45777</v>
      </c>
      <c r="M533" s="49">
        <f t="shared" si="51"/>
        <v>-2</v>
      </c>
      <c r="N533" s="50" t="str">
        <f t="shared" si="52"/>
        <v>Current</v>
      </c>
      <c r="O533" s="50" t="str">
        <f t="shared" si="53"/>
        <v>No Risk</v>
      </c>
      <c r="P533" s="15" t="str">
        <f>'PAYMENT by SAP'!J523</f>
        <v>IDR</v>
      </c>
      <c r="Q533" s="15" t="str">
        <f>'PAYMENT by SAP'!K523</f>
        <v>1800000159</v>
      </c>
      <c r="R533" s="51">
        <f>'PAYMENT by SAP'!L523</f>
        <v>310300</v>
      </c>
      <c r="S533" s="51" t="str">
        <f>'PAYMENT by SAP'!M523</f>
        <v>Penagihan Air Bersih Maret 2025</v>
      </c>
      <c r="T533" s="65">
        <f>'PAYMENT by SAP'!N523</f>
        <v>45747</v>
      </c>
      <c r="U533" s="66" t="str">
        <f>'PAYMENT by SAP'!O523</f>
        <v>1800000159</v>
      </c>
      <c r="V533" s="18" t="s">
        <v>4956</v>
      </c>
    </row>
    <row r="534" spans="2:22">
      <c r="B534" s="15">
        <f>'PAYMENT by SAP'!B524</f>
        <v>101521</v>
      </c>
      <c r="C534" s="15" t="str">
        <f>'PAYMENT by SAP'!C524</f>
        <v>PT ADHI PERSADA BETON</v>
      </c>
      <c r="D534" s="15" t="str">
        <v>External</v>
      </c>
      <c r="E534" s="15" t="str">
        <f>'PAYMENT by SAP'!D524</f>
        <v>1400000199</v>
      </c>
      <c r="F534" s="15" t="str">
        <f>'PAYMENT by SAP'!E524</f>
        <v>11121161</v>
      </c>
      <c r="G534" s="15" t="str">
        <f>'PAYMENT by SAP'!F524</f>
        <v>Tagihan Uji Kuat Tekan Beton Silinder Feb 2025</v>
      </c>
      <c r="H534" s="47">
        <f t="shared" si="48"/>
        <v>45775</v>
      </c>
      <c r="I534" s="48">
        <f>'PAYMENT by SAP'!G524</f>
        <v>45775</v>
      </c>
      <c r="J534" s="48" t="str">
        <f t="shared" si="49"/>
        <v>Apr</v>
      </c>
      <c r="K534" s="48" t="str">
        <f t="shared" si="50"/>
        <v>2025</v>
      </c>
      <c r="L534" s="48">
        <f>'PAYMENT by SAP'!H524</f>
        <v>45746</v>
      </c>
      <c r="M534" s="49">
        <f t="shared" si="51"/>
        <v>29</v>
      </c>
      <c r="N534" s="50" t="str">
        <f t="shared" si="52"/>
        <v>0-30</v>
      </c>
      <c r="O534" s="50" t="str">
        <f t="shared" si="53"/>
        <v>No Risk</v>
      </c>
      <c r="P534" s="15" t="str">
        <f>'PAYMENT by SAP'!J524</f>
        <v>IDR</v>
      </c>
      <c r="Q534" s="15" t="str">
        <f>'PAYMENT by SAP'!K524</f>
        <v>1800000102</v>
      </c>
      <c r="R534" s="51">
        <f>'PAYMENT by SAP'!L524</f>
        <v>366240</v>
      </c>
      <c r="S534" s="51" t="str">
        <f>'PAYMENT by SAP'!M524</f>
        <v>Tagihan Uji Kuat Tekan Beton Silinder Feb 2025</v>
      </c>
      <c r="T534" s="65">
        <f>'PAYMENT by SAP'!N524</f>
        <v>45716</v>
      </c>
      <c r="U534" s="66" t="str">
        <f>'PAYMENT by SAP'!O524</f>
        <v>1800000102</v>
      </c>
      <c r="V534" t="s">
        <v>4961</v>
      </c>
    </row>
    <row r="535" spans="2:22">
      <c r="B535" s="15">
        <f>'PAYMENT by SAP'!B525</f>
        <v>100137</v>
      </c>
      <c r="C535" s="15" t="str">
        <f>'PAYMENT by SAP'!C525</f>
        <v>PT SEMEN GRESIK</v>
      </c>
      <c r="D535" s="15" t="str">
        <v>Group</v>
      </c>
      <c r="E535" s="15" t="str">
        <f>'PAYMENT by SAP'!D525</f>
        <v>1400000197</v>
      </c>
      <c r="F535" s="15" t="str">
        <f>'PAYMENT by SAP'!E525</f>
        <v>11121161</v>
      </c>
      <c r="G535" s="15" t="str">
        <f>'PAYMENT by SAP'!F525</f>
        <v>Biaya Tagihan Listrik Perdin Blok FF03 Jan 25</v>
      </c>
      <c r="H535" s="47">
        <f t="shared" si="48"/>
        <v>45775</v>
      </c>
      <c r="I535" s="48">
        <f>'PAYMENT by SAP'!G525</f>
        <v>45775</v>
      </c>
      <c r="J535" s="48" t="str">
        <f t="shared" si="49"/>
        <v>Apr</v>
      </c>
      <c r="K535" s="48" t="str">
        <f t="shared" si="50"/>
        <v>2025</v>
      </c>
      <c r="L535" s="48">
        <f>'PAYMENT by SAP'!H525</f>
        <v>45718</v>
      </c>
      <c r="M535" s="49">
        <f t="shared" si="51"/>
        <v>57</v>
      </c>
      <c r="N535" s="50" t="str">
        <f t="shared" si="52"/>
        <v>30-60</v>
      </c>
      <c r="O535" s="50" t="str">
        <f t="shared" si="53"/>
        <v>Low Risk</v>
      </c>
      <c r="P535" s="15" t="str">
        <f>'PAYMENT by SAP'!J525</f>
        <v>IDR</v>
      </c>
      <c r="Q535" s="15" t="str">
        <f>'PAYMENT by SAP'!K525</f>
        <v>1800000054</v>
      </c>
      <c r="R535" s="51">
        <f>'PAYMENT by SAP'!L525</f>
        <v>418430</v>
      </c>
      <c r="S535" s="51" t="str">
        <f>'PAYMENT by SAP'!M525</f>
        <v>Biaya Tagihan Listrik Perdin Blok FF03 Jan 25</v>
      </c>
      <c r="T535" s="65">
        <f>'PAYMENT by SAP'!N525</f>
        <v>45688</v>
      </c>
      <c r="U535" s="66" t="str">
        <f>'PAYMENT by SAP'!O525</f>
        <v>1800000054</v>
      </c>
      <c r="V535" s="18" t="s">
        <v>4951</v>
      </c>
    </row>
    <row r="536" spans="2:22">
      <c r="B536" s="15">
        <f>'PAYMENT by SAP'!B526</f>
        <v>100137</v>
      </c>
      <c r="C536" s="15" t="str">
        <f>'PAYMENT by SAP'!C526</f>
        <v>PT SEMEN GRESIK</v>
      </c>
      <c r="D536" s="15" t="str">
        <v>Group</v>
      </c>
      <c r="E536" s="15" t="str">
        <f>'PAYMENT by SAP'!D526</f>
        <v>1400000206</v>
      </c>
      <c r="F536" s="15" t="str">
        <f>'PAYMENT by SAP'!E526</f>
        <v>11121161</v>
      </c>
      <c r="G536" s="15" t="str">
        <f>'PAYMENT by SAP'!F526</f>
        <v>Biaya Tagihan Listrik Perdin Blok FF03 Maret 2025</v>
      </c>
      <c r="H536" s="47">
        <f t="shared" si="48"/>
        <v>45775</v>
      </c>
      <c r="I536" s="48">
        <f>'PAYMENT by SAP'!G526</f>
        <v>45775</v>
      </c>
      <c r="J536" s="48" t="str">
        <f t="shared" si="49"/>
        <v>Apr</v>
      </c>
      <c r="K536" s="48" t="str">
        <f t="shared" si="50"/>
        <v>2025</v>
      </c>
      <c r="L536" s="48">
        <f>'PAYMENT by SAP'!H526</f>
        <v>45777</v>
      </c>
      <c r="M536" s="49">
        <f t="shared" si="51"/>
        <v>-2</v>
      </c>
      <c r="N536" s="50" t="str">
        <f t="shared" si="52"/>
        <v>Current</v>
      </c>
      <c r="O536" s="50" t="str">
        <f t="shared" si="53"/>
        <v>No Risk</v>
      </c>
      <c r="P536" s="15" t="str">
        <f>'PAYMENT by SAP'!J526</f>
        <v>IDR</v>
      </c>
      <c r="Q536" s="15" t="str">
        <f>'PAYMENT by SAP'!K526</f>
        <v>1800000168</v>
      </c>
      <c r="R536" s="51">
        <f>'PAYMENT by SAP'!L526</f>
        <v>418430</v>
      </c>
      <c r="S536" s="51" t="str">
        <f>'PAYMENT by SAP'!M526</f>
        <v>Biaya Tagihan Listrik Perdin Blok FF03 Maret 2025</v>
      </c>
      <c r="T536" s="65">
        <f>'PAYMENT by SAP'!N526</f>
        <v>45747</v>
      </c>
      <c r="U536" s="66" t="str">
        <f>'PAYMENT by SAP'!O526</f>
        <v>1800000168</v>
      </c>
      <c r="V536" s="18" t="s">
        <v>4951</v>
      </c>
    </row>
    <row r="537" spans="2:22">
      <c r="B537" s="15">
        <f>'PAYMENT by SAP'!B527</f>
        <v>101900</v>
      </c>
      <c r="C537" s="15" t="str">
        <f>'PAYMENT by SAP'!C527</f>
        <v>PT ELANG BHUMI PERSADA</v>
      </c>
      <c r="D537" s="15" t="str">
        <v>External</v>
      </c>
      <c r="E537" s="15" t="str">
        <f>'PAYMENT by SAP'!D527</f>
        <v>1400000194</v>
      </c>
      <c r="F537" s="15" t="str">
        <f>'PAYMENT by SAP'!E527</f>
        <v>11121161</v>
      </c>
      <c r="G537" s="15" t="str">
        <f>'PAYMENT by SAP'!F527</f>
        <v>Tagihan Uji Kuat Tekan Capping Feb 2025</v>
      </c>
      <c r="H537" s="47">
        <f t="shared" si="48"/>
        <v>45775</v>
      </c>
      <c r="I537" s="48">
        <f>'PAYMENT by SAP'!G527</f>
        <v>45775</v>
      </c>
      <c r="J537" s="48" t="str">
        <f t="shared" si="49"/>
        <v>Apr</v>
      </c>
      <c r="K537" s="48" t="str">
        <f t="shared" si="50"/>
        <v>2025</v>
      </c>
      <c r="L537" s="48">
        <f>'PAYMENT by SAP'!H527</f>
        <v>45716</v>
      </c>
      <c r="M537" s="49">
        <f t="shared" si="51"/>
        <v>59</v>
      </c>
      <c r="N537" s="50" t="str">
        <f t="shared" si="52"/>
        <v>30-60</v>
      </c>
      <c r="O537" s="50" t="str">
        <f t="shared" si="53"/>
        <v>Low Risk</v>
      </c>
      <c r="P537" s="15" t="str">
        <f>'PAYMENT by SAP'!J527</f>
        <v>IDR</v>
      </c>
      <c r="Q537" s="15" t="str">
        <f>'PAYMENT by SAP'!K527</f>
        <v>1800000100</v>
      </c>
      <c r="R537" s="51">
        <f>'PAYMENT by SAP'!L527</f>
        <v>562440</v>
      </c>
      <c r="S537" s="51" t="str">
        <f>'PAYMENT by SAP'!M527</f>
        <v>Tagihan Uji Kuat Tekan Capping Feb 2025</v>
      </c>
      <c r="T537" s="65">
        <f>'PAYMENT by SAP'!N527</f>
        <v>45716</v>
      </c>
      <c r="U537" s="66" t="str">
        <f>'PAYMENT by SAP'!O527</f>
        <v>1800000100</v>
      </c>
      <c r="V537" t="s">
        <v>4961</v>
      </c>
    </row>
    <row r="538" spans="2:22">
      <c r="B538" s="15">
        <f>'PAYMENT by SAP'!B528</f>
        <v>101532</v>
      </c>
      <c r="C538" s="15" t="str">
        <f>'PAYMENT by SAP'!C528</f>
        <v>PT ANUGERAH BETON INDONESIA MANUNGG</v>
      </c>
      <c r="D538" s="15" t="str">
        <v>External</v>
      </c>
      <c r="E538" s="15" t="str">
        <f>'PAYMENT by SAP'!D528</f>
        <v>1400000193</v>
      </c>
      <c r="F538" s="15" t="str">
        <f>'PAYMENT by SAP'!E528</f>
        <v>11121161</v>
      </c>
      <c r="G538" s="15" t="str">
        <f>'PAYMENT by SAP'!F528</f>
        <v>Tagihan Uji Lab Permeability Feb 2025</v>
      </c>
      <c r="H538" s="47">
        <f t="shared" si="48"/>
        <v>45775</v>
      </c>
      <c r="I538" s="48">
        <f>'PAYMENT by SAP'!G528</f>
        <v>45775</v>
      </c>
      <c r="J538" s="48" t="str">
        <f t="shared" si="49"/>
        <v>Apr</v>
      </c>
      <c r="K538" s="48" t="str">
        <f t="shared" si="50"/>
        <v>2025</v>
      </c>
      <c r="L538" s="48">
        <f>'PAYMENT by SAP'!H528</f>
        <v>45716</v>
      </c>
      <c r="M538" s="49">
        <f t="shared" si="51"/>
        <v>59</v>
      </c>
      <c r="N538" s="50" t="str">
        <f t="shared" si="52"/>
        <v>30-60</v>
      </c>
      <c r="O538" s="50" t="str">
        <f t="shared" si="53"/>
        <v>Low Risk</v>
      </c>
      <c r="P538" s="15" t="str">
        <f>'PAYMENT by SAP'!J528</f>
        <v>IDR</v>
      </c>
      <c r="Q538" s="15" t="str">
        <f>'PAYMENT by SAP'!K528</f>
        <v>1800000098</v>
      </c>
      <c r="R538" s="51">
        <f>'PAYMENT by SAP'!L528</f>
        <v>1164120</v>
      </c>
      <c r="S538" s="51" t="str">
        <f>'PAYMENT by SAP'!M528</f>
        <v>Tagihan Uji Lab Permeability Feb 2025</v>
      </c>
      <c r="T538" s="65">
        <f>'PAYMENT by SAP'!N528</f>
        <v>45716</v>
      </c>
      <c r="U538" s="66" t="str">
        <f>'PAYMENT by SAP'!O528</f>
        <v>1800000098</v>
      </c>
      <c r="V538" t="s">
        <v>4961</v>
      </c>
    </row>
    <row r="539" spans="2:22">
      <c r="B539" s="15">
        <f>'PAYMENT by SAP'!B529</f>
        <v>101878</v>
      </c>
      <c r="C539" s="15" t="str">
        <f>'PAYMENT by SAP'!C529</f>
        <v>PT WIJAYA KARYA BANGUNAN GEDUNG Tbk</v>
      </c>
      <c r="D539" s="15" t="str">
        <v>External</v>
      </c>
      <c r="E539" s="15" t="str">
        <f>'PAYMENT by SAP'!D529</f>
        <v>1400000196</v>
      </c>
      <c r="F539" s="15" t="str">
        <f>'PAYMENT by SAP'!E529</f>
        <v>11121161</v>
      </c>
      <c r="G539" s="15" t="str">
        <f>'PAYMENT by SAP'!F529</f>
        <v>Tagihan Uji Lab Permeability Feb 2025</v>
      </c>
      <c r="H539" s="47">
        <f t="shared" si="48"/>
        <v>45775</v>
      </c>
      <c r="I539" s="48">
        <f>'PAYMENT by SAP'!G529</f>
        <v>45775</v>
      </c>
      <c r="J539" s="48" t="str">
        <f t="shared" si="49"/>
        <v>Apr</v>
      </c>
      <c r="K539" s="48" t="str">
        <f t="shared" si="50"/>
        <v>2025</v>
      </c>
      <c r="L539" s="48">
        <f>'PAYMENT by SAP'!H529</f>
        <v>45716</v>
      </c>
      <c r="M539" s="49">
        <f t="shared" si="51"/>
        <v>59</v>
      </c>
      <c r="N539" s="50" t="str">
        <f t="shared" si="52"/>
        <v>30-60</v>
      </c>
      <c r="O539" s="50" t="str">
        <f t="shared" si="53"/>
        <v>Low Risk</v>
      </c>
      <c r="P539" s="15" t="str">
        <f>'PAYMENT by SAP'!J529</f>
        <v>IDR</v>
      </c>
      <c r="Q539" s="15" t="str">
        <f>'PAYMENT by SAP'!K529</f>
        <v>1800000101</v>
      </c>
      <c r="R539" s="51">
        <f>'PAYMENT by SAP'!L529</f>
        <v>1552160</v>
      </c>
      <c r="S539" s="51" t="str">
        <f>'PAYMENT by SAP'!M529</f>
        <v>Tagihan Uji Lab Permeability Feb 2025</v>
      </c>
      <c r="T539" s="65">
        <f>'PAYMENT by SAP'!N529</f>
        <v>45716</v>
      </c>
      <c r="U539" s="66" t="str">
        <f>'PAYMENT by SAP'!O529</f>
        <v>1800000101</v>
      </c>
      <c r="V539" t="s">
        <v>4961</v>
      </c>
    </row>
    <row r="540" spans="2:22">
      <c r="B540" s="15">
        <f>'PAYMENT by SAP'!B530</f>
        <v>101902</v>
      </c>
      <c r="C540" s="15" t="str">
        <f>'PAYMENT by SAP'!C530</f>
        <v>NUR FIKRI ADITYA</v>
      </c>
      <c r="D540" s="15" t="str">
        <v>External</v>
      </c>
      <c r="E540" s="15" t="str">
        <f>'PAYMENT by SAP'!D530</f>
        <v>1400000195</v>
      </c>
      <c r="F540" s="15" t="str">
        <f>'PAYMENT by SAP'!E530</f>
        <v>11121161</v>
      </c>
      <c r="G540" s="15" t="str">
        <f>'PAYMENT by SAP'!F530</f>
        <v>Tagihan Uji Kuat Tekan Feb 2025</v>
      </c>
      <c r="H540" s="47">
        <f t="shared" si="48"/>
        <v>45775</v>
      </c>
      <c r="I540" s="48">
        <f>'PAYMENT by SAP'!G530</f>
        <v>45775</v>
      </c>
      <c r="J540" s="48" t="str">
        <f t="shared" si="49"/>
        <v>Apr</v>
      </c>
      <c r="K540" s="48" t="str">
        <f t="shared" si="50"/>
        <v>2025</v>
      </c>
      <c r="L540" s="48">
        <f>'PAYMENT by SAP'!H530</f>
        <v>45716</v>
      </c>
      <c r="M540" s="49">
        <f t="shared" si="51"/>
        <v>59</v>
      </c>
      <c r="N540" s="50" t="str">
        <f t="shared" si="52"/>
        <v>30-60</v>
      </c>
      <c r="O540" s="50" t="str">
        <f t="shared" si="53"/>
        <v>Low Risk</v>
      </c>
      <c r="P540" s="15" t="str">
        <f>'PAYMENT by SAP'!J530</f>
        <v>IDR</v>
      </c>
      <c r="Q540" s="15" t="str">
        <f>'PAYMENT by SAP'!K530</f>
        <v>1800000099</v>
      </c>
      <c r="R540" s="51">
        <f>'PAYMENT by SAP'!L530</f>
        <v>2602920</v>
      </c>
      <c r="S540" s="51" t="str">
        <f>'PAYMENT by SAP'!M530</f>
        <v>Tagihan Uji Kuat Tekan Feb 2025</v>
      </c>
      <c r="T540" s="65">
        <f>'PAYMENT by SAP'!N530</f>
        <v>45716</v>
      </c>
      <c r="U540" s="66" t="str">
        <f>'PAYMENT by SAP'!O530</f>
        <v>1800000099</v>
      </c>
      <c r="V540" t="s">
        <v>4961</v>
      </c>
    </row>
    <row r="541" spans="2:22">
      <c r="B541" s="15">
        <f>'PAYMENT by SAP'!B531</f>
        <v>101697</v>
      </c>
      <c r="C541" s="15" t="str">
        <f>'PAYMENT by SAP'!C531</f>
        <v>PT JAYA JAGAT RAYA</v>
      </c>
      <c r="D541" s="15" t="str">
        <v>External</v>
      </c>
      <c r="E541" s="15" t="str">
        <f>'PAYMENT by SAP'!D531</f>
        <v>1400049324</v>
      </c>
      <c r="F541" s="15" t="str">
        <f>'PAYMENT by SAP'!E531</f>
        <v>11121161</v>
      </c>
      <c r="G541" s="15" t="str">
        <f>'PAYMENT by SAP'!F531</f>
        <v>PAID BY CMS BANK MANDIRI KC GRESIK RN 7100000385</v>
      </c>
      <c r="H541" s="47">
        <f t="shared" si="48"/>
        <v>45775</v>
      </c>
      <c r="I541" s="48">
        <f>'PAYMENT by SAP'!G531</f>
        <v>45775</v>
      </c>
      <c r="J541" s="48" t="str">
        <f t="shared" si="49"/>
        <v>Apr</v>
      </c>
      <c r="K541" s="48" t="str">
        <f t="shared" si="50"/>
        <v>2025</v>
      </c>
      <c r="L541" s="48">
        <f>'PAYMENT by SAP'!H531</f>
        <v>45718</v>
      </c>
      <c r="M541" s="49">
        <f t="shared" si="51"/>
        <v>57</v>
      </c>
      <c r="N541" s="50" t="str">
        <f t="shared" si="52"/>
        <v>30-60</v>
      </c>
      <c r="O541" s="50" t="str">
        <f t="shared" si="53"/>
        <v>Low Risk</v>
      </c>
      <c r="P541" s="15" t="str">
        <f>'PAYMENT by SAP'!J531</f>
        <v>IDR</v>
      </c>
      <c r="Q541" s="15" t="str">
        <f>'PAYMENT by SAP'!K531</f>
        <v>1800000027</v>
      </c>
      <c r="R541" s="51">
        <f>'PAYMENT by SAP'!L531</f>
        <v>14377100</v>
      </c>
      <c r="S541" s="51" t="str">
        <f>'PAYMENT by SAP'!M531</f>
        <v>Biaya Pemusnahan Limbah SBE ex PT JJR</v>
      </c>
      <c r="T541" s="65">
        <f>'PAYMENT by SAP'!N531</f>
        <v>45688</v>
      </c>
      <c r="U541" s="66" t="str">
        <f>'PAYMENT by SAP'!O531</f>
        <v>1800000027</v>
      </c>
      <c r="V541" t="s">
        <v>4950</v>
      </c>
    </row>
    <row r="542" spans="2:22">
      <c r="B542" s="15">
        <f>'PAYMENT by SAP'!B532</f>
        <v>100137</v>
      </c>
      <c r="C542" s="15" t="str">
        <f>'PAYMENT by SAP'!C532</f>
        <v>PT SEMEN GRESIK</v>
      </c>
      <c r="D542" s="15" t="str">
        <v>Group</v>
      </c>
      <c r="E542" s="15" t="str">
        <f>'PAYMENT by SAP'!D532</f>
        <v>1400000204</v>
      </c>
      <c r="F542" s="15" t="str">
        <f>'PAYMENT by SAP'!E532</f>
        <v>11121161</v>
      </c>
      <c r="G542" s="15" t="str">
        <f>'PAYMENT by SAP'!F532</f>
        <v>SG - DA - Man. Fee Mar 2023</v>
      </c>
      <c r="H542" s="47">
        <f t="shared" si="48"/>
        <v>45775</v>
      </c>
      <c r="I542" s="48">
        <f>'PAYMENT by SAP'!G532</f>
        <v>45775</v>
      </c>
      <c r="J542" s="48" t="str">
        <f t="shared" si="49"/>
        <v>Apr</v>
      </c>
      <c r="K542" s="48" t="str">
        <f t="shared" si="50"/>
        <v>2025</v>
      </c>
      <c r="L542" s="48">
        <f>'PAYMENT by SAP'!H532</f>
        <v>45046</v>
      </c>
      <c r="M542" s="49">
        <f t="shared" si="51"/>
        <v>729</v>
      </c>
      <c r="N542" s="50" t="str">
        <f t="shared" si="52"/>
        <v>&gt;365</v>
      </c>
      <c r="O542" s="50" t="str">
        <f t="shared" si="53"/>
        <v>High Risk +</v>
      </c>
      <c r="P542" s="15" t="str">
        <f>'PAYMENT by SAP'!J532</f>
        <v>IDR</v>
      </c>
      <c r="Q542" s="15" t="str">
        <f>'PAYMENT by SAP'!K532</f>
        <v>1800000193</v>
      </c>
      <c r="R542" s="51">
        <f>'PAYMENT by SAP'!L532</f>
        <v>204617962</v>
      </c>
      <c r="S542" s="51" t="str">
        <f>'PAYMENT by SAP'!M532</f>
        <v>SG - DA - Man. Fee Mar 2023</v>
      </c>
      <c r="T542" s="65">
        <f>'PAYMENT by SAP'!N532</f>
        <v>45016</v>
      </c>
      <c r="U542" s="66" t="str">
        <f>'PAYMENT by SAP'!O532</f>
        <v>1800000193</v>
      </c>
      <c r="V542" s="18" t="s">
        <v>4955</v>
      </c>
    </row>
    <row r="543" spans="2:22">
      <c r="B543" s="15">
        <f>'PAYMENT by SAP'!B533</f>
        <v>100137</v>
      </c>
      <c r="C543" s="15" t="str">
        <f>'PAYMENT by SAP'!C533</f>
        <v>PT SEMEN GRESIK</v>
      </c>
      <c r="D543" s="15" t="str">
        <v>Group</v>
      </c>
      <c r="E543" s="15" t="str">
        <f>'PAYMENT by SAP'!D533</f>
        <v>1400000208</v>
      </c>
      <c r="F543" s="15" t="str">
        <f>'PAYMENT by SAP'!E533</f>
        <v>11121161</v>
      </c>
      <c r="G543" s="15" t="str">
        <f>'PAYMENT by SAP'!F533</f>
        <v>Bayar Retribusi Jual Beli Tanah Liat Februa</v>
      </c>
      <c r="H543" s="47">
        <f t="shared" si="48"/>
        <v>45775</v>
      </c>
      <c r="I543" s="48">
        <f>'PAYMENT by SAP'!G533</f>
        <v>45775</v>
      </c>
      <c r="J543" s="48" t="str">
        <f t="shared" si="49"/>
        <v>Apr</v>
      </c>
      <c r="K543" s="48" t="str">
        <f t="shared" si="50"/>
        <v>2025</v>
      </c>
      <c r="L543" s="48">
        <f>'PAYMENT by SAP'!H533</f>
        <v>44835</v>
      </c>
      <c r="M543" s="49">
        <f t="shared" si="51"/>
        <v>940</v>
      </c>
      <c r="N543" s="50" t="str">
        <f t="shared" si="52"/>
        <v>&gt;365</v>
      </c>
      <c r="O543" s="50" t="str">
        <f t="shared" si="53"/>
        <v>High Risk +</v>
      </c>
      <c r="P543" s="15" t="str">
        <f>'PAYMENT by SAP'!J533</f>
        <v>IDR</v>
      </c>
      <c r="Q543" s="15" t="str">
        <f>'PAYMENT by SAP'!K533</f>
        <v>1800000592</v>
      </c>
      <c r="R543" s="51">
        <f>'PAYMENT by SAP'!L533</f>
        <v>617664524</v>
      </c>
      <c r="S543" s="51" t="str">
        <f>'PAYMENT by SAP'!M533</f>
        <v>Penagihan Jual Beli Tanah Liat Februari 2022</v>
      </c>
      <c r="T543" s="65">
        <f>'PAYMENT by SAP'!N533</f>
        <v>44805</v>
      </c>
      <c r="U543" s="66" t="str">
        <f>'PAYMENT by SAP'!O533</f>
        <v>1800000592</v>
      </c>
      <c r="V543" s="18" t="s">
        <v>4966</v>
      </c>
    </row>
    <row r="544" spans="2:22">
      <c r="B544" s="15">
        <f>'PAYMENT by SAP'!B534</f>
        <v>100137</v>
      </c>
      <c r="C544" s="15" t="str">
        <f>'PAYMENT by SAP'!C534</f>
        <v>PT SEMEN GRESIK</v>
      </c>
      <c r="D544" s="15" t="str">
        <v>Group</v>
      </c>
      <c r="E544" s="15" t="str">
        <f>'PAYMENT by SAP'!D534</f>
        <v>1400000205</v>
      </c>
      <c r="F544" s="15" t="str">
        <f>'PAYMENT by SAP'!E534</f>
        <v>11121161</v>
      </c>
      <c r="G544" s="15" t="str">
        <f>'PAYMENT by SAP'!F534</f>
        <v>Man. Fee SG - Tantiem TB2021 HPS</v>
      </c>
      <c r="H544" s="47">
        <f t="shared" si="48"/>
        <v>45775</v>
      </c>
      <c r="I544" s="48">
        <f>'PAYMENT by SAP'!G534</f>
        <v>45775</v>
      </c>
      <c r="J544" s="48" t="str">
        <f t="shared" si="49"/>
        <v>Apr</v>
      </c>
      <c r="K544" s="48" t="str">
        <f t="shared" si="50"/>
        <v>2025</v>
      </c>
      <c r="L544" s="48">
        <f>'PAYMENT by SAP'!H534</f>
        <v>44914</v>
      </c>
      <c r="M544" s="49">
        <f t="shared" si="51"/>
        <v>861</v>
      </c>
      <c r="N544" s="50" t="str">
        <f t="shared" si="52"/>
        <v>&gt;365</v>
      </c>
      <c r="O544" s="50" t="str">
        <f t="shared" si="53"/>
        <v>High Risk +</v>
      </c>
      <c r="P544" s="15" t="str">
        <f>'PAYMENT by SAP'!J534</f>
        <v>IDR</v>
      </c>
      <c r="Q544" s="15" t="str">
        <f>'PAYMENT by SAP'!K534</f>
        <v>0100012746</v>
      </c>
      <c r="R544" s="51">
        <f>'PAYMENT by SAP'!L534</f>
        <v>703415971</v>
      </c>
      <c r="S544" s="51" t="str">
        <f>'PAYMENT by SAP'!M534</f>
        <v>Man. Fee SG - Tantiem TB2021 HPS</v>
      </c>
      <c r="T544" s="65">
        <f>'PAYMENT by SAP'!N534</f>
        <v>44914</v>
      </c>
      <c r="U544" s="66" t="str">
        <f>'PAYMENT by SAP'!O534</f>
        <v>1800000693</v>
      </c>
      <c r="V544" s="18" t="s">
        <v>4955</v>
      </c>
    </row>
    <row r="545" spans="2:22">
      <c r="B545" s="15">
        <f>'PAYMENT by SAP'!B535</f>
        <v>100137</v>
      </c>
      <c r="C545" s="15" t="str">
        <f>'PAYMENT by SAP'!C535</f>
        <v>PT SEMEN GRESIK</v>
      </c>
      <c r="D545" s="15" t="str">
        <v>Group</v>
      </c>
      <c r="E545" s="15" t="str">
        <f>'PAYMENT by SAP'!D535</f>
        <v>1400000207</v>
      </c>
      <c r="F545" s="15" t="str">
        <f>'PAYMENT by SAP'!E535</f>
        <v>11121161</v>
      </c>
      <c r="G545" s="15" t="str">
        <f>'PAYMENT by SAP'!F535</f>
        <v>Retribusi Jual Beli Batu Gamping Januari 2020</v>
      </c>
      <c r="H545" s="47">
        <f t="shared" si="48"/>
        <v>45775</v>
      </c>
      <c r="I545" s="48">
        <f>'PAYMENT by SAP'!G535</f>
        <v>45775</v>
      </c>
      <c r="J545" s="48" t="str">
        <f t="shared" si="49"/>
        <v>Apr</v>
      </c>
      <c r="K545" s="48" t="str">
        <f t="shared" si="50"/>
        <v>2025</v>
      </c>
      <c r="L545" s="48">
        <f>'PAYMENT by SAP'!H535</f>
        <v>44467</v>
      </c>
      <c r="M545" s="49">
        <f t="shared" si="51"/>
        <v>1308</v>
      </c>
      <c r="N545" s="50" t="str">
        <f t="shared" si="52"/>
        <v>&gt;365</v>
      </c>
      <c r="O545" s="50" t="str">
        <f t="shared" si="53"/>
        <v>High Risk +</v>
      </c>
      <c r="P545" s="15" t="str">
        <f>'PAYMENT by SAP'!J535</f>
        <v>IDR</v>
      </c>
      <c r="Q545" s="15" t="str">
        <f>'PAYMENT by SAP'!K535</f>
        <v>0100005048</v>
      </c>
      <c r="R545" s="51">
        <f>'PAYMENT by SAP'!L535</f>
        <v>6121346113</v>
      </c>
      <c r="S545" s="51" t="str">
        <f>'PAYMENT by SAP'!M535</f>
        <v>Jual Beli Batu Gamping Januari 2020</v>
      </c>
      <c r="T545" s="65">
        <f>'PAYMENT by SAP'!N535</f>
        <v>44467</v>
      </c>
      <c r="U545" s="66" t="str">
        <f>'PAYMENT by SAP'!O535</f>
        <v>1800000298</v>
      </c>
      <c r="V545" s="18" t="s">
        <v>4966</v>
      </c>
    </row>
    <row r="546" spans="2:22">
      <c r="B546" s="15">
        <f>'PAYMENT by SAP'!B536</f>
        <v>100137</v>
      </c>
      <c r="C546" s="15" t="str">
        <f>'PAYMENT by SAP'!C536</f>
        <v>PT SEMEN GRESIK</v>
      </c>
      <c r="D546" s="15" t="str">
        <v>Group</v>
      </c>
      <c r="E546" s="15" t="str">
        <f>'PAYMENT by SAP'!D536</f>
        <v>1400000200</v>
      </c>
      <c r="F546" s="15" t="str">
        <f>'PAYMENT by SAP'!E536</f>
        <v>11121871</v>
      </c>
      <c r="G546" s="15" t="str">
        <f>'PAYMENT by SAP'!F536</f>
        <v>SWEEPING PT SEMEN GRESIK</v>
      </c>
      <c r="H546" s="47">
        <f t="shared" si="48"/>
        <v>45775</v>
      </c>
      <c r="I546" s="48">
        <f>'PAYMENT by SAP'!G536</f>
        <v>45775</v>
      </c>
      <c r="J546" s="48" t="str">
        <f t="shared" si="49"/>
        <v>Apr</v>
      </c>
      <c r="K546" s="48" t="str">
        <f t="shared" si="50"/>
        <v>2025</v>
      </c>
      <c r="L546" s="48">
        <f>'PAYMENT by SAP'!H536</f>
        <v>45758</v>
      </c>
      <c r="M546" s="49">
        <f t="shared" si="51"/>
        <v>17</v>
      </c>
      <c r="N546" s="50" t="str">
        <f t="shared" si="52"/>
        <v>0-30</v>
      </c>
      <c r="O546" s="50" t="str">
        <f t="shared" si="53"/>
        <v>No Risk</v>
      </c>
      <c r="P546" s="15" t="str">
        <f>'PAYMENT by SAP'!J536</f>
        <v>IDR</v>
      </c>
      <c r="Q546" s="15" t="str">
        <f>'PAYMENT by SAP'!K536</f>
        <v>1400000162</v>
      </c>
      <c r="R546" s="51">
        <f>'PAYMENT by SAP'!L536</f>
        <v>10000000000</v>
      </c>
      <c r="S546" s="51" t="str">
        <f>'PAYMENT by SAP'!M536</f>
        <v xml:space="preserve"> PEMBAYARAN POKOK SHL GRESIK 26 SEPT 2018</v>
      </c>
      <c r="T546" s="65">
        <f>'PAYMENT by SAP'!N536</f>
        <v>45758</v>
      </c>
      <c r="U546" s="66" t="str">
        <f>'PAYMENT by SAP'!O536</f>
        <v>1800001507</v>
      </c>
      <c r="V546" s="18" t="s">
        <v>4952</v>
      </c>
    </row>
    <row r="547" spans="2:22">
      <c r="B547" s="15">
        <f>'PAYMENT by SAP'!B537</f>
        <v>100001</v>
      </c>
      <c r="C547" s="15" t="str">
        <f>'PAYMENT by SAP'!C537</f>
        <v>KOPERASI KONSUMEN WARGA SEMEN GRESIK</v>
      </c>
      <c r="D547" s="15" t="str">
        <v>Group</v>
      </c>
      <c r="E547" s="15" t="str">
        <f>'PAYMENT by SAP'!D537</f>
        <v>1400050266</v>
      </c>
      <c r="F547" s="15" t="str">
        <f>'PAYMENT by SAP'!E537</f>
        <v>11125421</v>
      </c>
      <c r="G547" s="15" t="str">
        <f>'PAYMENT by SAP'!F537</f>
        <v>PAID BY CMS BANK SYARIAH INDONESIA KC SURABAYA BAS</v>
      </c>
      <c r="H547" s="47">
        <f t="shared" si="48"/>
        <v>45776</v>
      </c>
      <c r="I547" s="48">
        <f>'PAYMENT by SAP'!G537</f>
        <v>45776</v>
      </c>
      <c r="J547" s="48" t="str">
        <f t="shared" si="49"/>
        <v>Apr</v>
      </c>
      <c r="K547" s="48" t="str">
        <f t="shared" si="50"/>
        <v>2025</v>
      </c>
      <c r="L547" s="48">
        <f>'PAYMENT by SAP'!H537</f>
        <v>45746</v>
      </c>
      <c r="M547" s="49">
        <f t="shared" si="51"/>
        <v>30</v>
      </c>
      <c r="N547" s="50" t="str">
        <f t="shared" si="52"/>
        <v>30-60</v>
      </c>
      <c r="O547" s="50" t="str">
        <f t="shared" si="53"/>
        <v>Low Risk</v>
      </c>
      <c r="P547" s="15" t="str">
        <f>'PAYMENT by SAP'!J537</f>
        <v>IDR</v>
      </c>
      <c r="Q547" s="15" t="str">
        <f>'PAYMENT by SAP'!K537</f>
        <v>1800000070</v>
      </c>
      <c r="R547" s="51">
        <f>'PAYMENT by SAP'!L537</f>
        <v>367194</v>
      </c>
      <c r="S547" s="51" t="str">
        <f>'PAYMENT by SAP'!M537</f>
        <v>TAGIHAN LISTRIK KOPERASI KONSUMEN KWSG</v>
      </c>
      <c r="T547" s="65">
        <f>'PAYMENT by SAP'!N537</f>
        <v>45716</v>
      </c>
      <c r="U547" s="66" t="str">
        <f>'PAYMENT by SAP'!O537</f>
        <v>1800000070</v>
      </c>
      <c r="V547" s="18" t="s">
        <v>4951</v>
      </c>
    </row>
    <row r="548" spans="2:22">
      <c r="B548" s="15">
        <f>'PAYMENT by SAP'!B538</f>
        <v>100003</v>
      </c>
      <c r="C548" s="15" t="str">
        <f>'PAYMENT by SAP'!C538</f>
        <v>DANA PENSIUN SEMEN GRESIK</v>
      </c>
      <c r="D548" s="15" t="str">
        <v>Group</v>
      </c>
      <c r="E548" s="15" t="str">
        <f>'PAYMENT by SAP'!D538</f>
        <v>1400000211</v>
      </c>
      <c r="F548" s="15" t="str">
        <f>'PAYMENT by SAP'!E538</f>
        <v>11121161</v>
      </c>
      <c r="G548" s="15" t="str">
        <f>'PAYMENT by SAP'!F538</f>
        <v>PAID BY CMS BANK MANDIRI KC GRESIK RN 2100001553</v>
      </c>
      <c r="H548" s="47">
        <f t="shared" si="48"/>
        <v>45776</v>
      </c>
      <c r="I548" s="48">
        <f>'PAYMENT by SAP'!G538</f>
        <v>45776</v>
      </c>
      <c r="J548" s="48" t="str">
        <f t="shared" si="49"/>
        <v>Apr</v>
      </c>
      <c r="K548" s="48" t="str">
        <f t="shared" si="50"/>
        <v>2025</v>
      </c>
      <c r="L548" s="48">
        <f>'PAYMENT by SAP'!H538</f>
        <v>45777</v>
      </c>
      <c r="M548" s="49">
        <f t="shared" si="51"/>
        <v>-1</v>
      </c>
      <c r="N548" s="50" t="str">
        <f t="shared" si="52"/>
        <v>Current</v>
      </c>
      <c r="O548" s="50" t="str">
        <f t="shared" si="53"/>
        <v>No Risk</v>
      </c>
      <c r="P548" s="15" t="str">
        <f>'PAYMENT by SAP'!J538</f>
        <v>IDR</v>
      </c>
      <c r="Q548" s="15" t="str">
        <f>'PAYMENT by SAP'!K538</f>
        <v>1800000162</v>
      </c>
      <c r="R548" s="51">
        <f>'PAYMENT by SAP'!L538</f>
        <v>460100</v>
      </c>
      <c r="S548" s="51" t="str">
        <f>'PAYMENT by SAP'!M538</f>
        <v>Penagihan Air Bersih Maret 2025</v>
      </c>
      <c r="T548" s="65">
        <f>'PAYMENT by SAP'!N538</f>
        <v>45747</v>
      </c>
      <c r="U548" s="66" t="str">
        <f>'PAYMENT by SAP'!O538</f>
        <v>1800000162</v>
      </c>
      <c r="V548" s="18" t="s">
        <v>4956</v>
      </c>
    </row>
    <row r="549" spans="2:22">
      <c r="B549" s="15">
        <f>'PAYMENT by SAP'!B539</f>
        <v>100001</v>
      </c>
      <c r="C549" s="15" t="str">
        <f>'PAYMENT by SAP'!C539</f>
        <v>KOPERASI KONSUMEN WARGA SEMEN GRESIK</v>
      </c>
      <c r="D549" s="15" t="str">
        <v>Group</v>
      </c>
      <c r="E549" s="15" t="str">
        <f>'PAYMENT by SAP'!D539</f>
        <v>1400000209</v>
      </c>
      <c r="F549" s="15" t="str">
        <f>'PAYMENT by SAP'!E539</f>
        <v>11125421</v>
      </c>
      <c r="G549" s="15" t="str">
        <f>'PAYMENT by SAP'!F539</f>
        <v>PAID BY CMS BANK SYARIAH INDONESIA KC SURABAYA BAS</v>
      </c>
      <c r="H549" s="47">
        <f t="shared" si="48"/>
        <v>45776</v>
      </c>
      <c r="I549" s="48">
        <f>'PAYMENT by SAP'!G539</f>
        <v>45776</v>
      </c>
      <c r="J549" s="48" t="str">
        <f t="shared" si="49"/>
        <v>Apr</v>
      </c>
      <c r="K549" s="48" t="str">
        <f t="shared" si="50"/>
        <v>2025</v>
      </c>
      <c r="L549" s="48">
        <f>'PAYMENT by SAP'!H539</f>
        <v>45777</v>
      </c>
      <c r="M549" s="49">
        <f t="shared" si="51"/>
        <v>-1</v>
      </c>
      <c r="N549" s="50" t="str">
        <f t="shared" si="52"/>
        <v>Current</v>
      </c>
      <c r="O549" s="50" t="str">
        <f t="shared" si="53"/>
        <v>No Risk</v>
      </c>
      <c r="P549" s="15" t="str">
        <f>'PAYMENT by SAP'!J539</f>
        <v>IDR</v>
      </c>
      <c r="Q549" s="15" t="str">
        <f>'PAYMENT by SAP'!K539</f>
        <v>1800000161</v>
      </c>
      <c r="R549" s="51">
        <f>'PAYMENT by SAP'!L539</f>
        <v>4323870</v>
      </c>
      <c r="S549" s="51" t="str">
        <f>'PAYMENT by SAP'!M539</f>
        <v>Penagihan Air Bersih Maret 2025</v>
      </c>
      <c r="T549" s="65">
        <f>'PAYMENT by SAP'!N539</f>
        <v>45747</v>
      </c>
      <c r="U549" s="66" t="str">
        <f>'PAYMENT by SAP'!O539</f>
        <v>1800000161</v>
      </c>
      <c r="V549" s="18" t="s">
        <v>4956</v>
      </c>
    </row>
    <row r="550" spans="2:22">
      <c r="B550" s="15">
        <f>'PAYMENT by SAP'!B540</f>
        <v>100672</v>
      </c>
      <c r="C550" s="15" t="str">
        <f>'PAYMENT by SAP'!C540</f>
        <v>PT. LEWIND</v>
      </c>
      <c r="D550" s="15" t="str">
        <v>External</v>
      </c>
      <c r="E550" s="15" t="str">
        <f>'PAYMENT by SAP'!D540</f>
        <v>1400051120</v>
      </c>
      <c r="F550" s="15" t="str">
        <f>'PAYMENT by SAP'!E540</f>
        <v>11121161</v>
      </c>
      <c r="G550" s="15" t="str">
        <f>'PAYMENT by SAP'!F540</f>
        <v xml:space="preserve"> Bayar Biaya Pemusnahan</v>
      </c>
      <c r="H550" s="47">
        <f t="shared" si="48"/>
        <v>45776</v>
      </c>
      <c r="I550" s="48">
        <f>'PAYMENT by SAP'!G540</f>
        <v>45776</v>
      </c>
      <c r="J550" s="48" t="str">
        <f t="shared" si="49"/>
        <v>Apr</v>
      </c>
      <c r="K550" s="48" t="str">
        <f t="shared" si="50"/>
        <v>2025</v>
      </c>
      <c r="L550" s="48">
        <f>'PAYMENT by SAP'!H540</f>
        <v>45695</v>
      </c>
      <c r="M550" s="49">
        <f t="shared" si="51"/>
        <v>81</v>
      </c>
      <c r="N550" s="50" t="str">
        <f t="shared" si="52"/>
        <v>60-90</v>
      </c>
      <c r="O550" s="50" t="str">
        <f t="shared" si="53"/>
        <v>Warning</v>
      </c>
      <c r="P550" s="15" t="str">
        <f>'PAYMENT by SAP'!J540</f>
        <v>IDR</v>
      </c>
      <c r="Q550" s="15" t="str">
        <f>'PAYMENT by SAP'!K540</f>
        <v>1400036974</v>
      </c>
      <c r="R550" s="51">
        <f>'PAYMENT by SAP'!L540</f>
        <v>10000000</v>
      </c>
      <c r="S550" s="51" t="str">
        <f>'PAYMENT by SAP'!M540</f>
        <v>Kurang Bayar Biaya Pemusnahan</v>
      </c>
      <c r="T550" s="65">
        <f>'PAYMENT by SAP'!N540</f>
        <v>45695</v>
      </c>
      <c r="U550" s="66" t="str">
        <f>'PAYMENT by SAP'!O540</f>
        <v>1800000265</v>
      </c>
      <c r="V550" t="s">
        <v>4950</v>
      </c>
    </row>
    <row r="551" spans="2:22">
      <c r="B551" s="15">
        <f>'PAYMENT by SAP'!B541</f>
        <v>100001</v>
      </c>
      <c r="C551" s="15" t="str">
        <f>'PAYMENT by SAP'!C541</f>
        <v>KOPERASI KONSUMEN WARGA SEMEN GRESIK</v>
      </c>
      <c r="D551" s="15" t="str">
        <v>Group</v>
      </c>
      <c r="E551" s="15" t="str">
        <f>'PAYMENT by SAP'!D541</f>
        <v>1400000210</v>
      </c>
      <c r="F551" s="15" t="str">
        <f>'PAYMENT by SAP'!E541</f>
        <v>11125421</v>
      </c>
      <c r="G551" s="15" t="str">
        <f>'PAYMENT by SAP'!F541</f>
        <v>PAID BY CMS BANK SYARIAH INDONESIA KC SURABAYA BAS</v>
      </c>
      <c r="H551" s="47">
        <f t="shared" si="48"/>
        <v>45776</v>
      </c>
      <c r="I551" s="48">
        <f>'PAYMENT by SAP'!G541</f>
        <v>45776</v>
      </c>
      <c r="J551" s="48" t="str">
        <f t="shared" si="49"/>
        <v>Apr</v>
      </c>
      <c r="K551" s="48" t="str">
        <f t="shared" si="50"/>
        <v>2025</v>
      </c>
      <c r="L551" s="48">
        <f>'PAYMENT by SAP'!H541</f>
        <v>45777</v>
      </c>
      <c r="M551" s="49">
        <f t="shared" si="51"/>
        <v>-1</v>
      </c>
      <c r="N551" s="50" t="str">
        <f t="shared" si="52"/>
        <v>Current</v>
      </c>
      <c r="O551" s="50" t="str">
        <f t="shared" si="53"/>
        <v>No Risk</v>
      </c>
      <c r="P551" s="15" t="str">
        <f>'PAYMENT by SAP'!J541</f>
        <v>IDR</v>
      </c>
      <c r="Q551" s="15" t="str">
        <f>'PAYMENT by SAP'!K541</f>
        <v>1800000132</v>
      </c>
      <c r="R551" s="51">
        <f>'PAYMENT by SAP'!L541</f>
        <v>13072847</v>
      </c>
      <c r="S551" s="51" t="str">
        <f>'PAYMENT by SAP'!M541</f>
        <v>Pot. Gaji Kary. Penugasan SI - KWSG 02.2025</v>
      </c>
      <c r="T551" s="65">
        <f>'PAYMENT by SAP'!N541</f>
        <v>45747</v>
      </c>
      <c r="U551" s="66" t="str">
        <f>'PAYMENT by SAP'!O541</f>
        <v>1800000132</v>
      </c>
      <c r="V551" s="18" t="s">
        <v>4953</v>
      </c>
    </row>
    <row r="552" spans="2:22">
      <c r="B552" s="15">
        <f>'PAYMENT by SAP'!B542</f>
        <v>101539</v>
      </c>
      <c r="C552" s="15" t="str">
        <f>'PAYMENT by SAP'!C542</f>
        <v>PT WAHYU SEJATI TUJUH</v>
      </c>
      <c r="D552" s="15" t="str">
        <v>External</v>
      </c>
      <c r="E552" s="15" t="str">
        <f>'PAYMENT by SAP'!D542</f>
        <v>1400050755</v>
      </c>
      <c r="F552" s="15" t="str">
        <f>'PAYMENT by SAP'!E542</f>
        <v>11123101</v>
      </c>
      <c r="G552" s="15" t="str">
        <f>'PAYMENT by SAP'!F542</f>
        <v>PT WAHYU SEJATI TUJUH</v>
      </c>
      <c r="H552" s="47">
        <f t="shared" si="48"/>
        <v>45776</v>
      </c>
      <c r="I552" s="48">
        <f>'PAYMENT by SAP'!G542</f>
        <v>45776</v>
      </c>
      <c r="J552" s="48" t="str">
        <f t="shared" si="49"/>
        <v>Apr</v>
      </c>
      <c r="K552" s="48" t="str">
        <f t="shared" si="50"/>
        <v>2025</v>
      </c>
      <c r="L552" s="48">
        <f>'PAYMENT by SAP'!H542</f>
        <v>45560</v>
      </c>
      <c r="M552" s="49">
        <f t="shared" si="51"/>
        <v>216</v>
      </c>
      <c r="N552" s="50" t="str">
        <f t="shared" si="52"/>
        <v>120-365</v>
      </c>
      <c r="O552" s="50" t="str">
        <f t="shared" si="53"/>
        <v>High Risk</v>
      </c>
      <c r="P552" s="15" t="str">
        <f>'PAYMENT by SAP'!J542</f>
        <v>IDR</v>
      </c>
      <c r="Q552" s="15" t="str">
        <f>'PAYMENT by SAP'!K542</f>
        <v>1400131394</v>
      </c>
      <c r="R552" s="51">
        <f>'PAYMENT by SAP'!L542</f>
        <v>43676004</v>
      </c>
      <c r="S552" s="51" t="str">
        <f>'PAYMENT by SAP'!M542</f>
        <v>RESIDUAL INV 1800000291</v>
      </c>
      <c r="T552" s="65">
        <f>'PAYMENT by SAP'!N542</f>
        <v>45560</v>
      </c>
      <c r="U552" s="66" t="str">
        <f>'PAYMENT by SAP'!O542</f>
        <v>1800000291</v>
      </c>
      <c r="V552" s="18" t="s">
        <v>4950</v>
      </c>
    </row>
    <row r="553" spans="2:22">
      <c r="B553" s="15">
        <f>'PAYMENT by SAP'!B543</f>
        <v>100001</v>
      </c>
      <c r="C553" s="15" t="str">
        <f>'PAYMENT by SAP'!C543</f>
        <v>KOPERASI KONSUMEN WARGA SEMEN GRESIK</v>
      </c>
      <c r="D553" s="15" t="str">
        <v>Group</v>
      </c>
      <c r="E553" s="15" t="str">
        <f>'PAYMENT by SAP'!D543</f>
        <v>1400000212</v>
      </c>
      <c r="F553" s="15" t="str">
        <f>'PAYMENT by SAP'!E543</f>
        <v>11125421</v>
      </c>
      <c r="G553" s="15" t="str">
        <f>'PAYMENT by SAP'!F543</f>
        <v>PAID BY CMS BANK SYARIAH INDONESIA KC SURABAYA BAS</v>
      </c>
      <c r="H553" s="47">
        <f t="shared" si="48"/>
        <v>45776</v>
      </c>
      <c r="I553" s="48">
        <f>'PAYMENT by SAP'!G543</f>
        <v>45776</v>
      </c>
      <c r="J553" s="48" t="str">
        <f t="shared" si="49"/>
        <v>Apr</v>
      </c>
      <c r="K553" s="48" t="str">
        <f t="shared" si="50"/>
        <v>2025</v>
      </c>
      <c r="L553" s="48">
        <f>'PAYMENT by SAP'!H543</f>
        <v>45746</v>
      </c>
      <c r="M553" s="49">
        <f t="shared" si="51"/>
        <v>30</v>
      </c>
      <c r="N553" s="50" t="str">
        <f t="shared" si="52"/>
        <v>30-60</v>
      </c>
      <c r="O553" s="50" t="str">
        <f t="shared" si="53"/>
        <v>Low Risk</v>
      </c>
      <c r="P553" s="15" t="str">
        <f>'PAYMENT by SAP'!J543</f>
        <v>IDR</v>
      </c>
      <c r="Q553" s="15" t="str">
        <f>'PAYMENT by SAP'!K543</f>
        <v>1800000124</v>
      </c>
      <c r="R553" s="51">
        <f>'PAYMENT by SAP'!L543</f>
        <v>61105000</v>
      </c>
      <c r="S553" s="51" t="str">
        <f>'PAYMENT by SAP'!M543</f>
        <v>Penagihan Sewa Tanah &amp; Bangunan di Tuban</v>
      </c>
      <c r="T553" s="65">
        <f>'PAYMENT by SAP'!N543</f>
        <v>45716</v>
      </c>
      <c r="U553" s="66" t="str">
        <f>'PAYMENT by SAP'!O543</f>
        <v>1800000124</v>
      </c>
      <c r="V553" s="18" t="s">
        <v>4957</v>
      </c>
    </row>
    <row r="554" spans="2:22">
      <c r="B554" s="15">
        <f>'PAYMENT by SAP'!B544</f>
        <v>101521</v>
      </c>
      <c r="C554" s="15" t="str">
        <f>'PAYMENT by SAP'!C544</f>
        <v>PT ADHI PERSADA BETON</v>
      </c>
      <c r="D554" s="15" t="str">
        <v>External</v>
      </c>
      <c r="E554" s="15" t="str">
        <f>'PAYMENT by SAP'!D544</f>
        <v>1400000203</v>
      </c>
      <c r="F554" s="15" t="str">
        <f>'PAYMENT by SAP'!E544</f>
        <v>11121161</v>
      </c>
      <c r="G554" s="15" t="str">
        <f>'PAYMENT by SAP'!F544</f>
        <v>-</v>
      </c>
      <c r="H554" s="47">
        <f t="shared" si="48"/>
        <v>45777</v>
      </c>
      <c r="I554" s="48">
        <f>'PAYMENT by SAP'!G544</f>
        <v>45777</v>
      </c>
      <c r="J554" s="48" t="str">
        <f t="shared" si="49"/>
        <v>Apr</v>
      </c>
      <c r="K554" s="48" t="str">
        <f t="shared" si="50"/>
        <v>2025</v>
      </c>
      <c r="L554" s="48">
        <f>'PAYMENT by SAP'!H544</f>
        <v>45807</v>
      </c>
      <c r="M554" s="49">
        <f t="shared" si="51"/>
        <v>-30</v>
      </c>
      <c r="N554" s="50" t="str">
        <f t="shared" si="52"/>
        <v>Current</v>
      </c>
      <c r="O554" s="50" t="str">
        <f t="shared" si="53"/>
        <v>No Risk</v>
      </c>
      <c r="P554" s="15" t="str">
        <f>'PAYMENT by SAP'!J544</f>
        <v>IDR</v>
      </c>
      <c r="Q554" s="15" t="str">
        <f>'PAYMENT by SAP'!K544</f>
        <v>1800000209</v>
      </c>
      <c r="R554" s="51">
        <f>'PAYMENT by SAP'!L544</f>
        <v>183120</v>
      </c>
      <c r="S554" s="51" t="str">
        <f>'PAYMENT by SAP'!M544</f>
        <v>Tagihan Uji Lab Kuat Tekan April 2025</v>
      </c>
      <c r="T554" s="65">
        <f>'PAYMENT by SAP'!N544</f>
        <v>45777</v>
      </c>
      <c r="U554" s="66" t="str">
        <f>'PAYMENT by SAP'!O544</f>
        <v>1800000209</v>
      </c>
      <c r="V554" t="s">
        <v>4961</v>
      </c>
    </row>
    <row r="555" spans="2:22">
      <c r="B555" s="15">
        <f>'PAYMENT by SAP'!B545</f>
        <v>100012</v>
      </c>
      <c r="C555" s="15" t="str">
        <f>'PAYMENT by SAP'!C545</f>
        <v>PT SEMEN INDONESIA LOGISTIK</v>
      </c>
      <c r="D555" s="15" t="str">
        <v>Group</v>
      </c>
      <c r="E555" s="15" t="str">
        <f>'PAYMENT by SAP'!D545</f>
        <v>1400051604</v>
      </c>
      <c r="F555" s="15" t="str">
        <f>'PAYMENT by SAP'!E545</f>
        <v>11111001</v>
      </c>
      <c r="G555" s="15" t="str">
        <f>'PAYMENT by SAP'!F545</f>
        <v>KOMPENSASI SILOG</v>
      </c>
      <c r="H555" s="47">
        <f t="shared" si="48"/>
        <v>45777</v>
      </c>
      <c r="I555" s="48">
        <f>'PAYMENT by SAP'!G545</f>
        <v>45777</v>
      </c>
      <c r="J555" s="48" t="str">
        <f t="shared" si="49"/>
        <v>Apr</v>
      </c>
      <c r="K555" s="48" t="str">
        <f t="shared" si="50"/>
        <v>2025</v>
      </c>
      <c r="L555" s="48">
        <f>'PAYMENT by SAP'!H545</f>
        <v>45473</v>
      </c>
      <c r="M555" s="49">
        <f t="shared" si="51"/>
        <v>304</v>
      </c>
      <c r="N555" s="50" t="str">
        <f t="shared" si="52"/>
        <v>120-365</v>
      </c>
      <c r="O555" s="50" t="str">
        <f t="shared" si="53"/>
        <v>High Risk</v>
      </c>
      <c r="P555" s="15" t="str">
        <f>'PAYMENT by SAP'!J545</f>
        <v>IDR</v>
      </c>
      <c r="Q555" s="15" t="str">
        <f>'PAYMENT by SAP'!K545</f>
        <v>1800000342</v>
      </c>
      <c r="R555" s="51">
        <f>'PAYMENT by SAP'!L545</f>
        <v>1097046</v>
      </c>
      <c r="S555" s="51" t="str">
        <f>'PAYMENT by SAP'!M545</f>
        <v>Tagihan Pem. Listrik Tuban Silog Maret 2024</v>
      </c>
      <c r="T555" s="65">
        <f>'PAYMENT by SAP'!N545</f>
        <v>45443</v>
      </c>
      <c r="U555" s="66" t="str">
        <f>'PAYMENT by SAP'!O545</f>
        <v>1800000342</v>
      </c>
      <c r="V555" s="18" t="s">
        <v>4951</v>
      </c>
    </row>
    <row r="556" spans="2:22">
      <c r="B556" s="15">
        <f>'PAYMENT by SAP'!B546</f>
        <v>100012</v>
      </c>
      <c r="C556" s="15" t="str">
        <f>'PAYMENT by SAP'!C546</f>
        <v>PT SEMEN INDONESIA LOGISTIK</v>
      </c>
      <c r="D556" s="15" t="str">
        <v>Group</v>
      </c>
      <c r="E556" s="15" t="str">
        <f>'PAYMENT by SAP'!D546</f>
        <v>1400051604</v>
      </c>
      <c r="F556" s="15" t="str">
        <f>'PAYMENT by SAP'!E546</f>
        <v>11111001</v>
      </c>
      <c r="G556" s="15" t="str">
        <f>'PAYMENT by SAP'!F546</f>
        <v>KOMPENSASI SILOG</v>
      </c>
      <c r="H556" s="47">
        <f t="shared" si="48"/>
        <v>45777</v>
      </c>
      <c r="I556" s="48">
        <f>'PAYMENT by SAP'!G546</f>
        <v>45777</v>
      </c>
      <c r="J556" s="48" t="str">
        <f t="shared" si="49"/>
        <v>Apr</v>
      </c>
      <c r="K556" s="48" t="str">
        <f t="shared" si="50"/>
        <v>2025</v>
      </c>
      <c r="L556" s="48">
        <f>'PAYMENT by SAP'!H546</f>
        <v>45381</v>
      </c>
      <c r="M556" s="49">
        <f t="shared" si="51"/>
        <v>396</v>
      </c>
      <c r="N556" s="50" t="str">
        <f t="shared" si="52"/>
        <v>&gt;365</v>
      </c>
      <c r="O556" s="50" t="str">
        <f t="shared" si="53"/>
        <v>High Risk +</v>
      </c>
      <c r="P556" s="15" t="str">
        <f>'PAYMENT by SAP'!J546</f>
        <v>IDR</v>
      </c>
      <c r="Q556" s="15" t="str">
        <f>'PAYMENT by SAP'!K546</f>
        <v>1800000120</v>
      </c>
      <c r="R556" s="51">
        <f>'PAYMENT by SAP'!L546</f>
        <v>1536695</v>
      </c>
      <c r="S556" s="51" t="str">
        <f>'PAYMENT by SAP'!M546</f>
        <v>Tagihan Pem. Listrik Tuban Silog Desember 2023</v>
      </c>
      <c r="T556" s="65">
        <f>'PAYMENT by SAP'!N546</f>
        <v>45351</v>
      </c>
      <c r="U556" s="66" t="str">
        <f>'PAYMENT by SAP'!O546</f>
        <v>1800000120</v>
      </c>
      <c r="V556" s="18" t="s">
        <v>4951</v>
      </c>
    </row>
    <row r="557" spans="2:22">
      <c r="B557" s="15">
        <f>'PAYMENT by SAP'!B547</f>
        <v>100142</v>
      </c>
      <c r="C557" s="15" t="str">
        <f>'PAYMENT by SAP'!C547</f>
        <v>PT INDOSAT TBK</v>
      </c>
      <c r="D557" s="15" t="str">
        <v>External</v>
      </c>
      <c r="E557" s="15" t="str">
        <f>'PAYMENT by SAP'!D547</f>
        <v>1400051119</v>
      </c>
      <c r="F557" s="15" t="str">
        <f>'PAYMENT by SAP'!E547</f>
        <v>11121161</v>
      </c>
      <c r="G557" s="15" t="str">
        <f>'PAYMENT by SAP'!F547</f>
        <v>PAID BY CMS BANK MANDIRI KC GRESIK RN 7100000466</v>
      </c>
      <c r="H557" s="47">
        <f t="shared" si="48"/>
        <v>45777</v>
      </c>
      <c r="I557" s="48">
        <f>'PAYMENT by SAP'!G547</f>
        <v>45777</v>
      </c>
      <c r="J557" s="48" t="str">
        <f t="shared" si="49"/>
        <v>Apr</v>
      </c>
      <c r="K557" s="48" t="str">
        <f t="shared" si="50"/>
        <v>2025</v>
      </c>
      <c r="L557" s="48">
        <f>'PAYMENT by SAP'!H547</f>
        <v>45778</v>
      </c>
      <c r="M557" s="49">
        <f t="shared" si="51"/>
        <v>-1</v>
      </c>
      <c r="N557" s="50" t="str">
        <f t="shared" si="52"/>
        <v>Current</v>
      </c>
      <c r="O557" s="50" t="str">
        <f t="shared" si="53"/>
        <v>No Risk</v>
      </c>
      <c r="P557" s="15" t="str">
        <f>'PAYMENT by SAP'!J547</f>
        <v>IDR</v>
      </c>
      <c r="Q557" s="15" t="str">
        <f>'PAYMENT by SAP'!K547</f>
        <v>1800000171</v>
      </c>
      <c r="R557" s="51">
        <f>'PAYMENT by SAP'!L547</f>
        <v>1739929</v>
      </c>
      <c r="S557" s="51" t="str">
        <f>'PAYMENT by SAP'!M547</f>
        <v>Tagihan Listrik INDOSAT Jan 25</v>
      </c>
      <c r="T557" s="65">
        <f>'PAYMENT by SAP'!N547</f>
        <v>45748</v>
      </c>
      <c r="U557" s="66" t="str">
        <f>'PAYMENT by SAP'!O547</f>
        <v>1800000171</v>
      </c>
      <c r="V557" s="18" t="s">
        <v>4951</v>
      </c>
    </row>
    <row r="558" spans="2:22">
      <c r="B558" s="15">
        <f>'PAYMENT by SAP'!B548</f>
        <v>100129</v>
      </c>
      <c r="C558" s="15" t="str">
        <f>'PAYMENT by SAP'!C548</f>
        <v>PT ECOMEC RESOURCES INDONESIA</v>
      </c>
      <c r="D558" s="15" t="str">
        <v>External</v>
      </c>
      <c r="E558" s="15" t="str">
        <f>'PAYMENT by SAP'!D548</f>
        <v>1400000202</v>
      </c>
      <c r="F558" s="15" t="str">
        <f>'PAYMENT by SAP'!E548</f>
        <v>11121161</v>
      </c>
      <c r="G558" s="15">
        <f>'PAYMENT by SAP'!F548</f>
        <v>0</v>
      </c>
      <c r="H558" s="47">
        <f t="shared" si="48"/>
        <v>45777</v>
      </c>
      <c r="I558" s="48">
        <f>'PAYMENT by SAP'!G548</f>
        <v>45777</v>
      </c>
      <c r="J558" s="48" t="str">
        <f t="shared" si="49"/>
        <v>Apr</v>
      </c>
      <c r="K558" s="48" t="str">
        <f t="shared" si="50"/>
        <v>2025</v>
      </c>
      <c r="L558" s="48">
        <f>'PAYMENT by SAP'!H548</f>
        <v>45807</v>
      </c>
      <c r="M558" s="49">
        <f t="shared" si="51"/>
        <v>-30</v>
      </c>
      <c r="N558" s="50" t="str">
        <f t="shared" si="52"/>
        <v>Current</v>
      </c>
      <c r="O558" s="50" t="str">
        <f t="shared" si="53"/>
        <v>No Risk</v>
      </c>
      <c r="P558" s="15" t="str">
        <f>'PAYMENT by SAP'!J548</f>
        <v>IDR</v>
      </c>
      <c r="Q558" s="15" t="str">
        <f>'PAYMENT by SAP'!K548</f>
        <v>1800000210</v>
      </c>
      <c r="R558" s="51">
        <f>'PAYMENT by SAP'!L548</f>
        <v>1874800</v>
      </c>
      <c r="S558" s="51" t="str">
        <f>'PAYMENT by SAP'!M548</f>
        <v>Tagihan Uji Lab XRF Manganese April 2025</v>
      </c>
      <c r="T558" s="65">
        <f>'PAYMENT by SAP'!N548</f>
        <v>45777</v>
      </c>
      <c r="U558" s="66" t="str">
        <f>'PAYMENT by SAP'!O548</f>
        <v>1800000210</v>
      </c>
      <c r="V558" s="18" t="s">
        <v>4961</v>
      </c>
    </row>
    <row r="559" spans="2:22">
      <c r="B559" s="15">
        <f>'PAYMENT by SAP'!B549</f>
        <v>100012</v>
      </c>
      <c r="C559" s="15" t="str">
        <f>'PAYMENT by SAP'!C549</f>
        <v>PT SEMEN INDONESIA LOGISTIK</v>
      </c>
      <c r="D559" s="15" t="str">
        <v>Group</v>
      </c>
      <c r="E559" s="15" t="str">
        <f>'PAYMENT by SAP'!D549</f>
        <v>1400051604</v>
      </c>
      <c r="F559" s="15" t="str">
        <f>'PAYMENT by SAP'!E549</f>
        <v>11111001</v>
      </c>
      <c r="G559" s="15" t="str">
        <f>'PAYMENT by SAP'!F549</f>
        <v>KOMPENSASI SILOG</v>
      </c>
      <c r="H559" s="47">
        <f t="shared" si="48"/>
        <v>45777</v>
      </c>
      <c r="I559" s="48">
        <f>'PAYMENT by SAP'!G549</f>
        <v>45777</v>
      </c>
      <c r="J559" s="48" t="str">
        <f t="shared" si="49"/>
        <v>Apr</v>
      </c>
      <c r="K559" s="48" t="str">
        <f t="shared" si="50"/>
        <v>2025</v>
      </c>
      <c r="L559" s="48">
        <f>'PAYMENT by SAP'!H549</f>
        <v>45595</v>
      </c>
      <c r="M559" s="49">
        <f t="shared" si="51"/>
        <v>182</v>
      </c>
      <c r="N559" s="50" t="str">
        <f t="shared" si="52"/>
        <v>120-365</v>
      </c>
      <c r="O559" s="50" t="str">
        <f t="shared" si="53"/>
        <v>High Risk</v>
      </c>
      <c r="P559" s="15" t="str">
        <f>'PAYMENT by SAP'!J549</f>
        <v>IDR</v>
      </c>
      <c r="Q559" s="15" t="str">
        <f>'PAYMENT by SAP'!K549</f>
        <v>1800000579</v>
      </c>
      <c r="R559" s="51">
        <f>'PAYMENT by SAP'!L549</f>
        <v>2292600</v>
      </c>
      <c r="S559" s="51" t="str">
        <f>'PAYMENT by SAP'!M549</f>
        <v>Tagihan Pem. Listrik Tuban Silog Juli 2024</v>
      </c>
      <c r="T559" s="65">
        <f>'PAYMENT by SAP'!N549</f>
        <v>45565</v>
      </c>
      <c r="U559" s="66" t="str">
        <f>'PAYMENT by SAP'!O549</f>
        <v>1800000579</v>
      </c>
      <c r="V559" s="18" t="s">
        <v>4951</v>
      </c>
    </row>
    <row r="560" spans="2:22">
      <c r="B560" s="15">
        <f>'PAYMENT by SAP'!B550</f>
        <v>100012</v>
      </c>
      <c r="C560" s="15" t="str">
        <f>'PAYMENT by SAP'!C550</f>
        <v>PT SEMEN INDONESIA LOGISTIK</v>
      </c>
      <c r="D560" s="15" t="str">
        <v>Group</v>
      </c>
      <c r="E560" s="15" t="str">
        <f>'PAYMENT by SAP'!D550</f>
        <v>1400051604</v>
      </c>
      <c r="F560" s="15" t="str">
        <f>'PAYMENT by SAP'!E550</f>
        <v>11111001</v>
      </c>
      <c r="G560" s="15" t="str">
        <f>'PAYMENT by SAP'!F550</f>
        <v>KOMPENSASI SILOG</v>
      </c>
      <c r="H560" s="47">
        <f t="shared" si="48"/>
        <v>45777</v>
      </c>
      <c r="I560" s="48">
        <f>'PAYMENT by SAP'!G550</f>
        <v>45777</v>
      </c>
      <c r="J560" s="48" t="str">
        <f t="shared" si="49"/>
        <v>Apr</v>
      </c>
      <c r="K560" s="48" t="str">
        <f t="shared" si="50"/>
        <v>2025</v>
      </c>
      <c r="L560" s="48">
        <f>'PAYMENT by SAP'!H550</f>
        <v>45503</v>
      </c>
      <c r="M560" s="49">
        <f t="shared" si="51"/>
        <v>274</v>
      </c>
      <c r="N560" s="50" t="str">
        <f t="shared" si="52"/>
        <v>120-365</v>
      </c>
      <c r="O560" s="50" t="str">
        <f t="shared" si="53"/>
        <v>High Risk</v>
      </c>
      <c r="P560" s="15" t="str">
        <f>'PAYMENT by SAP'!J550</f>
        <v>IDR</v>
      </c>
      <c r="Q560" s="15" t="str">
        <f>'PAYMENT by SAP'!K550</f>
        <v>1800000440</v>
      </c>
      <c r="R560" s="51">
        <f>'PAYMENT by SAP'!L550</f>
        <v>2389033</v>
      </c>
      <c r="S560" s="51" t="str">
        <f>'PAYMENT by SAP'!M550</f>
        <v>Tagihan Pem. Listrik Tuban Silog April 2024</v>
      </c>
      <c r="T560" s="65">
        <f>'PAYMENT by SAP'!N550</f>
        <v>45473</v>
      </c>
      <c r="U560" s="66" t="str">
        <f>'PAYMENT by SAP'!O550</f>
        <v>1800000440</v>
      </c>
      <c r="V560" s="18" t="s">
        <v>4951</v>
      </c>
    </row>
    <row r="561" spans="2:22">
      <c r="B561" s="15">
        <f>'PAYMENT by SAP'!B551</f>
        <v>100012</v>
      </c>
      <c r="C561" s="15" t="str">
        <f>'PAYMENT by SAP'!C551</f>
        <v>PT SEMEN INDONESIA LOGISTIK</v>
      </c>
      <c r="D561" s="15" t="str">
        <v>Group</v>
      </c>
      <c r="E561" s="15" t="str">
        <f>'PAYMENT by SAP'!D551</f>
        <v>1400051604</v>
      </c>
      <c r="F561" s="15" t="str">
        <f>'PAYMENT by SAP'!E551</f>
        <v>11111001</v>
      </c>
      <c r="G561" s="15" t="str">
        <f>'PAYMENT by SAP'!F551</f>
        <v>KOMPENSASI SILOG</v>
      </c>
      <c r="H561" s="47">
        <f t="shared" si="48"/>
        <v>45777</v>
      </c>
      <c r="I561" s="48">
        <f>'PAYMENT by SAP'!G551</f>
        <v>45777</v>
      </c>
      <c r="J561" s="48" t="str">
        <f t="shared" si="49"/>
        <v>Apr</v>
      </c>
      <c r="K561" s="48" t="str">
        <f t="shared" si="50"/>
        <v>2025</v>
      </c>
      <c r="L561" s="48">
        <f>'PAYMENT by SAP'!H551</f>
        <v>45534</v>
      </c>
      <c r="M561" s="49">
        <f t="shared" si="51"/>
        <v>243</v>
      </c>
      <c r="N561" s="50" t="str">
        <f t="shared" si="52"/>
        <v>120-365</v>
      </c>
      <c r="O561" s="50" t="str">
        <f t="shared" si="53"/>
        <v>High Risk</v>
      </c>
      <c r="P561" s="15" t="str">
        <f>'PAYMENT by SAP'!J551</f>
        <v>IDR</v>
      </c>
      <c r="Q561" s="15" t="str">
        <f>'PAYMENT by SAP'!K551</f>
        <v>1800000504</v>
      </c>
      <c r="R561" s="51">
        <f>'PAYMENT by SAP'!L551</f>
        <v>2596414</v>
      </c>
      <c r="S561" s="51" t="str">
        <f>'PAYMENT by SAP'!M551</f>
        <v>Tagihan Pem. Listrik Tuban Silog Mei 2024</v>
      </c>
      <c r="T561" s="65">
        <f>'PAYMENT by SAP'!N551</f>
        <v>45504</v>
      </c>
      <c r="U561" s="66" t="str">
        <f>'PAYMENT by SAP'!O551</f>
        <v>1800000504</v>
      </c>
      <c r="V561" s="18" t="s">
        <v>4951</v>
      </c>
    </row>
    <row r="562" spans="2:22">
      <c r="B562" s="15">
        <f>'PAYMENT by SAP'!B552</f>
        <v>100012</v>
      </c>
      <c r="C562" s="15" t="str">
        <f>'PAYMENT by SAP'!C552</f>
        <v>PT SEMEN INDONESIA LOGISTIK</v>
      </c>
      <c r="D562" s="15" t="str">
        <v>Group</v>
      </c>
      <c r="E562" s="15" t="str">
        <f>'PAYMENT by SAP'!D552</f>
        <v>1400051604</v>
      </c>
      <c r="F562" s="15" t="str">
        <f>'PAYMENT by SAP'!E552</f>
        <v>11111001</v>
      </c>
      <c r="G562" s="15" t="str">
        <f>'PAYMENT by SAP'!F552</f>
        <v>KOMPENSASI SILOG</v>
      </c>
      <c r="H562" s="47">
        <f t="shared" si="48"/>
        <v>45777</v>
      </c>
      <c r="I562" s="48">
        <f>'PAYMENT by SAP'!G552</f>
        <v>45777</v>
      </c>
      <c r="J562" s="48" t="str">
        <f t="shared" si="49"/>
        <v>Apr</v>
      </c>
      <c r="K562" s="48" t="str">
        <f t="shared" si="50"/>
        <v>2025</v>
      </c>
      <c r="L562" s="48">
        <f>'PAYMENT by SAP'!H552</f>
        <v>45687</v>
      </c>
      <c r="M562" s="49">
        <f t="shared" si="51"/>
        <v>90</v>
      </c>
      <c r="N562" s="50" t="str">
        <f t="shared" si="52"/>
        <v>90-120</v>
      </c>
      <c r="O562" s="50" t="str">
        <f t="shared" si="53"/>
        <v>Warning +</v>
      </c>
      <c r="P562" s="15" t="str">
        <f>'PAYMENT by SAP'!J552</f>
        <v>IDR</v>
      </c>
      <c r="Q562" s="15" t="str">
        <f>'PAYMENT by SAP'!K552</f>
        <v>1800000799</v>
      </c>
      <c r="R562" s="51">
        <f>'PAYMENT by SAP'!L552</f>
        <v>2904789</v>
      </c>
      <c r="S562" s="51" t="str">
        <f>'PAYMENT by SAP'!M552</f>
        <v>Tagihan Pem. Listrik Tuban Silog Oktober 2024</v>
      </c>
      <c r="T562" s="65">
        <f>'PAYMENT by SAP'!N552</f>
        <v>45657</v>
      </c>
      <c r="U562" s="66" t="str">
        <f>'PAYMENT by SAP'!O552</f>
        <v>1800000799</v>
      </c>
      <c r="V562" s="18" t="s">
        <v>4951</v>
      </c>
    </row>
    <row r="563" spans="2:22">
      <c r="B563" s="15">
        <f>'PAYMENT by SAP'!B553</f>
        <v>100012</v>
      </c>
      <c r="C563" s="15" t="str">
        <f>'PAYMENT by SAP'!C553</f>
        <v>PT SEMEN INDONESIA LOGISTIK</v>
      </c>
      <c r="D563" s="15" t="str">
        <v>Group</v>
      </c>
      <c r="E563" s="15" t="str">
        <f>'PAYMENT by SAP'!D553</f>
        <v>1400051604</v>
      </c>
      <c r="F563" s="15" t="str">
        <f>'PAYMENT by SAP'!E553</f>
        <v>11111001</v>
      </c>
      <c r="G563" s="15" t="str">
        <f>'PAYMENT by SAP'!F553</f>
        <v>KOMPENSASI SILOG</v>
      </c>
      <c r="H563" s="47">
        <f t="shared" si="48"/>
        <v>45777</v>
      </c>
      <c r="I563" s="48">
        <f>'PAYMENT by SAP'!G553</f>
        <v>45777</v>
      </c>
      <c r="J563" s="48" t="str">
        <f t="shared" si="49"/>
        <v>Apr</v>
      </c>
      <c r="K563" s="48" t="str">
        <f t="shared" si="50"/>
        <v>2025</v>
      </c>
      <c r="L563" s="48">
        <f>'PAYMENT by SAP'!H553</f>
        <v>45626</v>
      </c>
      <c r="M563" s="49">
        <f t="shared" si="51"/>
        <v>151</v>
      </c>
      <c r="N563" s="50" t="str">
        <f t="shared" si="52"/>
        <v>120-365</v>
      </c>
      <c r="O563" s="50" t="str">
        <f t="shared" si="53"/>
        <v>High Risk</v>
      </c>
      <c r="P563" s="15" t="str">
        <f>'PAYMENT by SAP'!J553</f>
        <v>IDR</v>
      </c>
      <c r="Q563" s="15" t="str">
        <f>'PAYMENT by SAP'!K553</f>
        <v>1800000692</v>
      </c>
      <c r="R563" s="51">
        <f>'PAYMENT by SAP'!L553</f>
        <v>3141826</v>
      </c>
      <c r="S563" s="51" t="str">
        <f>'PAYMENT by SAP'!M553</f>
        <v>Tagihan Pem. Listrik Tuban Silog Agustus 2024</v>
      </c>
      <c r="T563" s="65">
        <f>'PAYMENT by SAP'!N553</f>
        <v>45596</v>
      </c>
      <c r="U563" s="66" t="str">
        <f>'PAYMENT by SAP'!O553</f>
        <v>1800000692</v>
      </c>
      <c r="V563" s="18" t="s">
        <v>4951</v>
      </c>
    </row>
    <row r="564" spans="2:22">
      <c r="B564" s="15">
        <f>'PAYMENT by SAP'!B554</f>
        <v>100012</v>
      </c>
      <c r="C564" s="15" t="str">
        <f>'PAYMENT by SAP'!C554</f>
        <v>PT SEMEN INDONESIA LOGISTIK</v>
      </c>
      <c r="D564" s="15" t="str">
        <v>Group</v>
      </c>
      <c r="E564" s="15" t="str">
        <f>'PAYMENT by SAP'!D554</f>
        <v>1400051604</v>
      </c>
      <c r="F564" s="15" t="str">
        <f>'PAYMENT by SAP'!E554</f>
        <v>11111001</v>
      </c>
      <c r="G564" s="15" t="str">
        <f>'PAYMENT by SAP'!F554</f>
        <v>KOMPENSASI SILOG</v>
      </c>
      <c r="H564" s="47">
        <f t="shared" si="48"/>
        <v>45777</v>
      </c>
      <c r="I564" s="48">
        <f>'PAYMENT by SAP'!G554</f>
        <v>45777</v>
      </c>
      <c r="J564" s="48" t="str">
        <f t="shared" si="49"/>
        <v>Apr</v>
      </c>
      <c r="K564" s="48" t="str">
        <f t="shared" si="50"/>
        <v>2025</v>
      </c>
      <c r="L564" s="48">
        <f>'PAYMENT by SAP'!H554</f>
        <v>45565</v>
      </c>
      <c r="M564" s="49">
        <f t="shared" si="51"/>
        <v>212</v>
      </c>
      <c r="N564" s="50" t="str">
        <f t="shared" si="52"/>
        <v>120-365</v>
      </c>
      <c r="O564" s="50" t="str">
        <f t="shared" si="53"/>
        <v>High Risk</v>
      </c>
      <c r="P564" s="15" t="str">
        <f>'PAYMENT by SAP'!J554</f>
        <v>IDR</v>
      </c>
      <c r="Q564" s="15" t="str">
        <f>'PAYMENT by SAP'!K554</f>
        <v>1800000556</v>
      </c>
      <c r="R564" s="51">
        <f>'PAYMENT by SAP'!L554</f>
        <v>3284920</v>
      </c>
      <c r="S564" s="51" t="str">
        <f>'PAYMENT by SAP'!M554</f>
        <v>Tagihan Pem. Listrik Tuban Silog Juni 2024</v>
      </c>
      <c r="T564" s="65">
        <f>'PAYMENT by SAP'!N554</f>
        <v>45535</v>
      </c>
      <c r="U564" s="66" t="str">
        <f>'PAYMENT by SAP'!O554</f>
        <v>1800000556</v>
      </c>
      <c r="V564" s="18" t="s">
        <v>4951</v>
      </c>
    </row>
    <row r="565" spans="2:22">
      <c r="B565" s="15">
        <f>'PAYMENT by SAP'!B555</f>
        <v>100012</v>
      </c>
      <c r="C565" s="15" t="str">
        <f>'PAYMENT by SAP'!C555</f>
        <v>PT SEMEN INDONESIA LOGISTIK</v>
      </c>
      <c r="D565" s="15" t="str">
        <v>Group</v>
      </c>
      <c r="E565" s="15" t="str">
        <f>'PAYMENT by SAP'!D555</f>
        <v>1400051604</v>
      </c>
      <c r="F565" s="15" t="str">
        <f>'PAYMENT by SAP'!E555</f>
        <v>11111001</v>
      </c>
      <c r="G565" s="15" t="str">
        <f>'PAYMENT by SAP'!F555</f>
        <v>KOMPENSASI SILOG</v>
      </c>
      <c r="H565" s="47">
        <f t="shared" si="48"/>
        <v>45777</v>
      </c>
      <c r="I565" s="48">
        <f>'PAYMENT by SAP'!G555</f>
        <v>45777</v>
      </c>
      <c r="J565" s="48" t="str">
        <f t="shared" si="49"/>
        <v>Apr</v>
      </c>
      <c r="K565" s="48" t="str">
        <f t="shared" si="50"/>
        <v>2025</v>
      </c>
      <c r="L565" s="48">
        <f>'PAYMENT by SAP'!H555</f>
        <v>45442</v>
      </c>
      <c r="M565" s="49">
        <f t="shared" si="51"/>
        <v>335</v>
      </c>
      <c r="N565" s="50" t="str">
        <f t="shared" si="52"/>
        <v>120-365</v>
      </c>
      <c r="O565" s="50" t="str">
        <f t="shared" si="53"/>
        <v>High Risk</v>
      </c>
      <c r="P565" s="15" t="str">
        <f>'PAYMENT by SAP'!J555</f>
        <v>IDR</v>
      </c>
      <c r="Q565" s="15" t="str">
        <f>'PAYMENT by SAP'!K555</f>
        <v>1800000270</v>
      </c>
      <c r="R565" s="51">
        <f>'PAYMENT by SAP'!L555</f>
        <v>3994163</v>
      </c>
      <c r="S565" s="51" t="str">
        <f>'PAYMENT by SAP'!M555</f>
        <v>Tagihan Pem. Listrik Tuban Silog Februari 2024</v>
      </c>
      <c r="T565" s="65">
        <f>'PAYMENT by SAP'!N555</f>
        <v>45412</v>
      </c>
      <c r="U565" s="66" t="str">
        <f>'PAYMENT by SAP'!O555</f>
        <v>1800000270</v>
      </c>
      <c r="V565" s="18" t="s">
        <v>4951</v>
      </c>
    </row>
    <row r="566" spans="2:22">
      <c r="B566" s="15">
        <f>'PAYMENT by SAP'!B556</f>
        <v>100012</v>
      </c>
      <c r="C566" s="15" t="str">
        <f>'PAYMENT by SAP'!C556</f>
        <v>PT SEMEN INDONESIA LOGISTIK</v>
      </c>
      <c r="D566" s="15" t="str">
        <v>Group</v>
      </c>
      <c r="E566" s="15" t="str">
        <f>'PAYMENT by SAP'!D556</f>
        <v>1400051604</v>
      </c>
      <c r="F566" s="15" t="str">
        <f>'PAYMENT by SAP'!E556</f>
        <v>11111001</v>
      </c>
      <c r="G566" s="15" t="str">
        <f>'PAYMENT by SAP'!F556</f>
        <v>KOMPENSASI SILOG</v>
      </c>
      <c r="H566" s="47">
        <f t="shared" si="48"/>
        <v>45777</v>
      </c>
      <c r="I566" s="48">
        <f>'PAYMENT by SAP'!G556</f>
        <v>45777</v>
      </c>
      <c r="J566" s="48" t="str">
        <f t="shared" si="49"/>
        <v>Apr</v>
      </c>
      <c r="K566" s="48" t="str">
        <f t="shared" si="50"/>
        <v>2025</v>
      </c>
      <c r="L566" s="48">
        <f>'PAYMENT by SAP'!H556</f>
        <v>45412</v>
      </c>
      <c r="M566" s="49">
        <f t="shared" si="51"/>
        <v>365</v>
      </c>
      <c r="N566" s="50" t="str">
        <f t="shared" si="52"/>
        <v>&gt;365</v>
      </c>
      <c r="O566" s="50" t="str">
        <f t="shared" si="53"/>
        <v>High Risk +</v>
      </c>
      <c r="P566" s="15" t="str">
        <f>'PAYMENT by SAP'!J556</f>
        <v>IDR</v>
      </c>
      <c r="Q566" s="15" t="str">
        <f>'PAYMENT by SAP'!K556</f>
        <v>1800000219</v>
      </c>
      <c r="R566" s="51">
        <f>'PAYMENT by SAP'!L556</f>
        <v>5448943</v>
      </c>
      <c r="S566" s="51" t="str">
        <f>'PAYMENT by SAP'!M556</f>
        <v>Tagihan Pem. Listrik Tuban Silog Januari 2024</v>
      </c>
      <c r="T566" s="65">
        <f>'PAYMENT by SAP'!N556</f>
        <v>45382</v>
      </c>
      <c r="U566" s="66" t="str">
        <f>'PAYMENT by SAP'!O556</f>
        <v>1800000219</v>
      </c>
      <c r="V566" s="18" t="s">
        <v>4951</v>
      </c>
    </row>
    <row r="567" spans="2:22">
      <c r="B567" s="15">
        <f>'PAYMENT by SAP'!B557</f>
        <v>100012</v>
      </c>
      <c r="C567" s="15" t="str">
        <f>'PAYMENT by SAP'!C557</f>
        <v>PT SEMEN INDONESIA LOGISTIK</v>
      </c>
      <c r="D567" s="15" t="str">
        <v>Group</v>
      </c>
      <c r="E567" s="15" t="str">
        <f>'PAYMENT by SAP'!D557</f>
        <v>1400000214</v>
      </c>
      <c r="F567" s="15" t="str">
        <f>'PAYMENT by SAP'!E557</f>
        <v>11111001</v>
      </c>
      <c r="G567" s="15" t="str">
        <f>'PAYMENT by SAP'!F557</f>
        <v>KOMPENSASI SILOG</v>
      </c>
      <c r="H567" s="47">
        <f t="shared" si="48"/>
        <v>45777</v>
      </c>
      <c r="I567" s="48">
        <f>'PAYMENT by SAP'!G557</f>
        <v>45777</v>
      </c>
      <c r="J567" s="48" t="str">
        <f t="shared" si="49"/>
        <v>Apr</v>
      </c>
      <c r="K567" s="48" t="str">
        <f t="shared" si="50"/>
        <v>2025</v>
      </c>
      <c r="L567" s="48">
        <f>'PAYMENT by SAP'!H557</f>
        <v>45718</v>
      </c>
      <c r="M567" s="49">
        <f t="shared" si="51"/>
        <v>59</v>
      </c>
      <c r="N567" s="50" t="str">
        <f t="shared" si="52"/>
        <v>30-60</v>
      </c>
      <c r="O567" s="50" t="str">
        <f t="shared" si="53"/>
        <v>Low Risk</v>
      </c>
      <c r="P567" s="15" t="str">
        <f>'PAYMENT by SAP'!J557</f>
        <v>IDR</v>
      </c>
      <c r="Q567" s="15" t="str">
        <f>'PAYMENT by SAP'!K557</f>
        <v>1800000039</v>
      </c>
      <c r="R567" s="51">
        <f>'PAYMENT by SAP'!L557</f>
        <v>6818040</v>
      </c>
      <c r="S567" s="51" t="str">
        <f>'PAYMENT by SAP'!M557</f>
        <v>Penagihan Air Bersih Januari 25</v>
      </c>
      <c r="T567" s="65">
        <f>'PAYMENT by SAP'!N557</f>
        <v>45688</v>
      </c>
      <c r="U567" s="66" t="str">
        <f>'PAYMENT by SAP'!O557</f>
        <v>1800000039</v>
      </c>
      <c r="V567" s="18" t="s">
        <v>4956</v>
      </c>
    </row>
    <row r="568" spans="2:22">
      <c r="B568" s="15">
        <f>'PAYMENT by SAP'!B558</f>
        <v>100012</v>
      </c>
      <c r="C568" s="15" t="str">
        <f>'PAYMENT by SAP'!C558</f>
        <v>PT SEMEN INDONESIA LOGISTIK</v>
      </c>
      <c r="D568" s="15" t="str">
        <v>Group</v>
      </c>
      <c r="E568" s="15" t="str">
        <f>'PAYMENT by SAP'!D558</f>
        <v>1400051604</v>
      </c>
      <c r="F568" s="15" t="str">
        <f>'PAYMENT by SAP'!E558</f>
        <v>11111001</v>
      </c>
      <c r="G568" s="15" t="str">
        <f>'PAYMENT by SAP'!F558</f>
        <v>KOMPENSASI SILOG</v>
      </c>
      <c r="H568" s="47">
        <f t="shared" si="48"/>
        <v>45777</v>
      </c>
      <c r="I568" s="48">
        <f>'PAYMENT by SAP'!G558</f>
        <v>45777</v>
      </c>
      <c r="J568" s="48" t="str">
        <f t="shared" si="49"/>
        <v>Apr</v>
      </c>
      <c r="K568" s="48" t="str">
        <f t="shared" si="50"/>
        <v>2025</v>
      </c>
      <c r="L568" s="48">
        <f>'PAYMENT by SAP'!H558</f>
        <v>45565</v>
      </c>
      <c r="M568" s="49">
        <f t="shared" si="51"/>
        <v>212</v>
      </c>
      <c r="N568" s="50" t="str">
        <f t="shared" si="52"/>
        <v>120-365</v>
      </c>
      <c r="O568" s="50" t="str">
        <f t="shared" si="53"/>
        <v>High Risk</v>
      </c>
      <c r="P568" s="15" t="str">
        <f>'PAYMENT by SAP'!J558</f>
        <v>IDR</v>
      </c>
      <c r="Q568" s="15" t="str">
        <f>'PAYMENT by SAP'!K558</f>
        <v>1800000544</v>
      </c>
      <c r="R568" s="51">
        <f>'PAYMENT by SAP'!L558</f>
        <v>6935016</v>
      </c>
      <c r="S568" s="51" t="str">
        <f>'PAYMENT by SAP'!M558</f>
        <v>Biaya Pemusnahan Limbah SBE ex PT SILOG</v>
      </c>
      <c r="T568" s="65">
        <f>'PAYMENT by SAP'!N558</f>
        <v>45535</v>
      </c>
      <c r="U568" s="66" t="str">
        <f>'PAYMENT by SAP'!O558</f>
        <v>1800000544</v>
      </c>
      <c r="V568" t="s">
        <v>4950</v>
      </c>
    </row>
    <row r="569" spans="2:22">
      <c r="B569" s="15">
        <f>'PAYMENT by SAP'!B559</f>
        <v>100012</v>
      </c>
      <c r="C569" s="15" t="str">
        <f>'PAYMENT by SAP'!C559</f>
        <v>PT SEMEN INDONESIA LOGISTIK</v>
      </c>
      <c r="D569" s="15" t="str">
        <v>Group</v>
      </c>
      <c r="E569" s="15" t="str">
        <f>'PAYMENT by SAP'!D559</f>
        <v>1400000214</v>
      </c>
      <c r="F569" s="15" t="str">
        <f>'PAYMENT by SAP'!E559</f>
        <v>11111001</v>
      </c>
      <c r="G569" s="15" t="str">
        <f>'PAYMENT by SAP'!F559</f>
        <v>KOMPENSASI SILOG</v>
      </c>
      <c r="H569" s="47">
        <f t="shared" si="48"/>
        <v>45777</v>
      </c>
      <c r="I569" s="48">
        <f>'PAYMENT by SAP'!G559</f>
        <v>45777</v>
      </c>
      <c r="J569" s="48" t="str">
        <f t="shared" si="49"/>
        <v>Apr</v>
      </c>
      <c r="K569" s="48" t="str">
        <f t="shared" si="50"/>
        <v>2025</v>
      </c>
      <c r="L569" s="48">
        <f>'PAYMENT by SAP'!H559</f>
        <v>45687</v>
      </c>
      <c r="M569" s="49">
        <f t="shared" si="51"/>
        <v>90</v>
      </c>
      <c r="N569" s="50" t="str">
        <f t="shared" si="52"/>
        <v>90-120</v>
      </c>
      <c r="O569" s="50" t="str">
        <f t="shared" si="53"/>
        <v>Warning +</v>
      </c>
      <c r="P569" s="15" t="str">
        <f>'PAYMENT by SAP'!J559</f>
        <v>IDR</v>
      </c>
      <c r="Q569" s="15" t="str">
        <f>'PAYMENT by SAP'!K559</f>
        <v>1800000568</v>
      </c>
      <c r="R569" s="51">
        <f>'PAYMENT by SAP'!L559</f>
        <v>7126200</v>
      </c>
      <c r="S569" s="51" t="str">
        <f>'PAYMENT by SAP'!M559</f>
        <v>Penagihan Air Bersih - Des 2024</v>
      </c>
      <c r="T569" s="65">
        <f>'PAYMENT by SAP'!N559</f>
        <v>45657</v>
      </c>
      <c r="U569" s="66" t="str">
        <f>'PAYMENT by SAP'!O559</f>
        <v>1800000568</v>
      </c>
      <c r="V569" s="18" t="s">
        <v>4956</v>
      </c>
    </row>
    <row r="570" spans="2:22">
      <c r="B570" s="15">
        <f>'PAYMENT by SAP'!B560</f>
        <v>100012</v>
      </c>
      <c r="C570" s="15" t="str">
        <f>'PAYMENT by SAP'!C560</f>
        <v>PT SEMEN INDONESIA LOGISTIK</v>
      </c>
      <c r="D570" s="15" t="str">
        <v>Group</v>
      </c>
      <c r="E570" s="15" t="str">
        <f>'PAYMENT by SAP'!D560</f>
        <v>1400000214</v>
      </c>
      <c r="F570" s="15" t="str">
        <f>'PAYMENT by SAP'!E560</f>
        <v>11111001</v>
      </c>
      <c r="G570" s="15" t="str">
        <f>'PAYMENT by SAP'!F560</f>
        <v>KOMPENSASI SILOG</v>
      </c>
      <c r="H570" s="47">
        <f t="shared" si="48"/>
        <v>45777</v>
      </c>
      <c r="I570" s="48">
        <f>'PAYMENT by SAP'!G560</f>
        <v>45777</v>
      </c>
      <c r="J570" s="48" t="str">
        <f t="shared" si="49"/>
        <v>Apr</v>
      </c>
      <c r="K570" s="48" t="str">
        <f t="shared" si="50"/>
        <v>2025</v>
      </c>
      <c r="L570" s="48">
        <f>'PAYMENT by SAP'!H560</f>
        <v>45626</v>
      </c>
      <c r="M570" s="49">
        <f t="shared" si="51"/>
        <v>151</v>
      </c>
      <c r="N570" s="50" t="str">
        <f t="shared" si="52"/>
        <v>120-365</v>
      </c>
      <c r="O570" s="50" t="str">
        <f t="shared" si="53"/>
        <v>High Risk</v>
      </c>
      <c r="P570" s="15" t="str">
        <f>'PAYMENT by SAP'!J560</f>
        <v>IDR</v>
      </c>
      <c r="Q570" s="15" t="str">
        <f>'PAYMENT by SAP'!K560</f>
        <v>1800000459</v>
      </c>
      <c r="R570" s="51">
        <f>'PAYMENT by SAP'!L560</f>
        <v>8453000</v>
      </c>
      <c r="S570" s="51" t="str">
        <f>'PAYMENT by SAP'!M560</f>
        <v>Tagihan Air Bersih SILOG - Okt 24</v>
      </c>
      <c r="T570" s="65">
        <f>'PAYMENT by SAP'!N560</f>
        <v>45596</v>
      </c>
      <c r="U570" s="66" t="str">
        <f>'PAYMENT by SAP'!O560</f>
        <v>1800000459</v>
      </c>
      <c r="V570" s="18" t="s">
        <v>4956</v>
      </c>
    </row>
    <row r="571" spans="2:22">
      <c r="B571" s="15">
        <f>'PAYMENT by SAP'!B561</f>
        <v>100012</v>
      </c>
      <c r="C571" s="15" t="str">
        <f>'PAYMENT by SAP'!C561</f>
        <v>PT SEMEN INDONESIA LOGISTIK</v>
      </c>
      <c r="D571" s="15" t="str">
        <v>Group</v>
      </c>
      <c r="E571" s="15" t="str">
        <f>'PAYMENT by SAP'!D561</f>
        <v>1400000214</v>
      </c>
      <c r="F571" s="15" t="str">
        <f>'PAYMENT by SAP'!E561</f>
        <v>11111001</v>
      </c>
      <c r="G571" s="15" t="str">
        <f>'PAYMENT by SAP'!F561</f>
        <v>KOMPENSASI SILOG</v>
      </c>
      <c r="H571" s="47">
        <f t="shared" si="48"/>
        <v>45777</v>
      </c>
      <c r="I571" s="48">
        <f>'PAYMENT by SAP'!G561</f>
        <v>45777</v>
      </c>
      <c r="J571" s="48" t="str">
        <f t="shared" si="49"/>
        <v>Apr</v>
      </c>
      <c r="K571" s="48" t="str">
        <f t="shared" si="50"/>
        <v>2025</v>
      </c>
      <c r="L571" s="48">
        <f>'PAYMENT by SAP'!H561</f>
        <v>45534</v>
      </c>
      <c r="M571" s="49">
        <f t="shared" si="51"/>
        <v>243</v>
      </c>
      <c r="N571" s="50" t="str">
        <f t="shared" si="52"/>
        <v>120-365</v>
      </c>
      <c r="O571" s="50" t="str">
        <f t="shared" si="53"/>
        <v>High Risk</v>
      </c>
      <c r="P571" s="15" t="str">
        <f>'PAYMENT by SAP'!J561</f>
        <v>IDR</v>
      </c>
      <c r="Q571" s="15" t="str">
        <f>'PAYMENT by SAP'!K561</f>
        <v>1800000316</v>
      </c>
      <c r="R571" s="51">
        <f>'PAYMENT by SAP'!L561</f>
        <v>8589960</v>
      </c>
      <c r="S571" s="51" t="str">
        <f>'PAYMENT by SAP'!M561</f>
        <v>Tagihan Air Bersih SILOG - Juli 24</v>
      </c>
      <c r="T571" s="65">
        <f>'PAYMENT by SAP'!N561</f>
        <v>45504</v>
      </c>
      <c r="U571" s="66" t="str">
        <f>'PAYMENT by SAP'!O561</f>
        <v>1800000316</v>
      </c>
      <c r="V571" s="18" t="s">
        <v>4956</v>
      </c>
    </row>
    <row r="572" spans="2:22">
      <c r="B572" s="15">
        <f>'PAYMENT by SAP'!B562</f>
        <v>100012</v>
      </c>
      <c r="C572" s="15" t="str">
        <f>'PAYMENT by SAP'!C562</f>
        <v>PT SEMEN INDONESIA LOGISTIK</v>
      </c>
      <c r="D572" s="15" t="str">
        <v>Group</v>
      </c>
      <c r="E572" s="15" t="str">
        <f>'PAYMENT by SAP'!D562</f>
        <v>1400051604</v>
      </c>
      <c r="F572" s="15" t="str">
        <f>'PAYMENT by SAP'!E562</f>
        <v>11111001</v>
      </c>
      <c r="G572" s="15" t="str">
        <f>'PAYMENT by SAP'!F562</f>
        <v>KOMPENSASI SILOG</v>
      </c>
      <c r="H572" s="47">
        <f t="shared" si="48"/>
        <v>45777</v>
      </c>
      <c r="I572" s="48">
        <f>'PAYMENT by SAP'!G562</f>
        <v>45777</v>
      </c>
      <c r="J572" s="48" t="str">
        <f t="shared" si="49"/>
        <v>Apr</v>
      </c>
      <c r="K572" s="48" t="str">
        <f t="shared" si="50"/>
        <v>2025</v>
      </c>
      <c r="L572" s="48">
        <f>'PAYMENT by SAP'!H562</f>
        <v>45565</v>
      </c>
      <c r="M572" s="49">
        <f t="shared" si="51"/>
        <v>212</v>
      </c>
      <c r="N572" s="50" t="str">
        <f t="shared" si="52"/>
        <v>120-365</v>
      </c>
      <c r="O572" s="50" t="str">
        <f t="shared" si="53"/>
        <v>High Risk</v>
      </c>
      <c r="P572" s="15" t="str">
        <f>'PAYMENT by SAP'!J562</f>
        <v>IDR</v>
      </c>
      <c r="Q572" s="15" t="str">
        <f>'PAYMENT by SAP'!K562</f>
        <v>1800000542</v>
      </c>
      <c r="R572" s="51">
        <f>'PAYMENT by SAP'!L562</f>
        <v>8937016</v>
      </c>
      <c r="S572" s="51" t="str">
        <f>'PAYMENT by SAP'!M562</f>
        <v>Biaya Pemusnahan Limbah Fly Ash ex PT SILOG</v>
      </c>
      <c r="T572" s="65">
        <f>'PAYMENT by SAP'!N562</f>
        <v>45535</v>
      </c>
      <c r="U572" s="66" t="str">
        <f>'PAYMENT by SAP'!O562</f>
        <v>1800000542</v>
      </c>
      <c r="V572" t="s">
        <v>4950</v>
      </c>
    </row>
    <row r="573" spans="2:22">
      <c r="B573" s="15">
        <f>'PAYMENT by SAP'!B563</f>
        <v>100012</v>
      </c>
      <c r="C573" s="15" t="str">
        <f>'PAYMENT by SAP'!C563</f>
        <v>PT SEMEN INDONESIA LOGISTIK</v>
      </c>
      <c r="D573" s="15" t="str">
        <v>Group</v>
      </c>
      <c r="E573" s="15" t="str">
        <f>'PAYMENT by SAP'!D563</f>
        <v>1400000214</v>
      </c>
      <c r="F573" s="15" t="str">
        <f>'PAYMENT by SAP'!E563</f>
        <v>11111001</v>
      </c>
      <c r="G573" s="15" t="str">
        <f>'PAYMENT by SAP'!F563</f>
        <v>KOMPENSASI SILOG</v>
      </c>
      <c r="H573" s="47">
        <f t="shared" ref="H573:H636" si="54">I573</f>
        <v>45777</v>
      </c>
      <c r="I573" s="48">
        <f>'PAYMENT by SAP'!G563</f>
        <v>45777</v>
      </c>
      <c r="J573" s="48" t="str">
        <f t="shared" ref="J573:J636" si="55">TEXT(I573,"MMM")</f>
        <v>Apr</v>
      </c>
      <c r="K573" s="48" t="str">
        <f t="shared" ref="K573:K636" si="56">TEXT(I573,"yyy")</f>
        <v>2025</v>
      </c>
      <c r="L573" s="48">
        <f>'PAYMENT by SAP'!H563</f>
        <v>45565</v>
      </c>
      <c r="M573" s="49">
        <f t="shared" ref="M573:M636" si="57">I573-L573</f>
        <v>212</v>
      </c>
      <c r="N573" s="50" t="str">
        <f t="shared" ref="N573:N636" si="58">IF(M573&lt;$C$9,$D$9,IF(M573&lt;$C$8,$D$8,IF(M573&lt;$C$7,$D$7,IF(M573&lt;$C$6,$D$6,IF(M573&lt;$C$5,$D$5,IF(M573&lt;$C$4,$D$4,IF(M573&lt;$C$3,$D$3)))))))</f>
        <v>120-365</v>
      </c>
      <c r="O573" s="50" t="str">
        <f t="shared" ref="O573:O636" si="59">IF(N573=$D$3,$E$3,IF(N573=$D$4,$E$4,IF(N573=$D$5,$E$5,IF(N573=$D$6,$E$6,IF(N573=$D$7,$E$7,IF(N573=$D$8,$E$8,IF(N573=$D$9,$E$9)))))))</f>
        <v>High Risk</v>
      </c>
      <c r="P573" s="15" t="str">
        <f>'PAYMENT by SAP'!J563</f>
        <v>IDR</v>
      </c>
      <c r="Q573" s="15" t="str">
        <f>'PAYMENT by SAP'!K563</f>
        <v>1800000360</v>
      </c>
      <c r="R573" s="51">
        <f>'PAYMENT by SAP'!L563</f>
        <v>11276730</v>
      </c>
      <c r="S573" s="51" t="str">
        <f>'PAYMENT by SAP'!M563</f>
        <v>Tagihan Air Bersih SILOG - Agustus 24</v>
      </c>
      <c r="T573" s="65">
        <f>'PAYMENT by SAP'!N563</f>
        <v>45535</v>
      </c>
      <c r="U573" s="66" t="str">
        <f>'PAYMENT by SAP'!O563</f>
        <v>1800000360</v>
      </c>
      <c r="V573" s="18" t="s">
        <v>4956</v>
      </c>
    </row>
    <row r="574" spans="2:22">
      <c r="B574" s="15">
        <f>'PAYMENT by SAP'!B564</f>
        <v>100621</v>
      </c>
      <c r="C574" s="15" t="str">
        <f>'PAYMENT by SAP'!C564</f>
        <v>PT. SURYA WIJAYA MEGAH</v>
      </c>
      <c r="D574" s="15" t="str">
        <v>External</v>
      </c>
      <c r="E574" s="15" t="str">
        <f>'PAYMENT by SAP'!D564</f>
        <v>1400050843</v>
      </c>
      <c r="F574" s="15" t="str">
        <f>'PAYMENT by SAP'!E564</f>
        <v>11125421</v>
      </c>
      <c r="G574" s="15" t="str">
        <f>'PAYMENT by SAP'!F564</f>
        <v>PAID BY CMS BANK SYARIAH INDONESIA KC SURABAYA BAS</v>
      </c>
      <c r="H574" s="47">
        <f t="shared" si="54"/>
        <v>45777</v>
      </c>
      <c r="I574" s="48">
        <f>'PAYMENT by SAP'!G564</f>
        <v>45777</v>
      </c>
      <c r="J574" s="48" t="str">
        <f t="shared" si="55"/>
        <v>Apr</v>
      </c>
      <c r="K574" s="48" t="str">
        <f t="shared" si="56"/>
        <v>2025</v>
      </c>
      <c r="L574" s="48">
        <f>'PAYMENT by SAP'!H564</f>
        <v>45746</v>
      </c>
      <c r="M574" s="49">
        <f t="shared" si="57"/>
        <v>31</v>
      </c>
      <c r="N574" s="50" t="str">
        <f t="shared" si="58"/>
        <v>30-60</v>
      </c>
      <c r="O574" s="50" t="str">
        <f t="shared" si="59"/>
        <v>Low Risk</v>
      </c>
      <c r="P574" s="15" t="str">
        <f>'PAYMENT by SAP'!J564</f>
        <v>IDR</v>
      </c>
      <c r="Q574" s="15" t="str">
        <f>'PAYMENT by SAP'!K564</f>
        <v>1800000125</v>
      </c>
      <c r="R574" s="51">
        <f>'PAYMENT by SAP'!L564</f>
        <v>11564355</v>
      </c>
      <c r="S574" s="51" t="str">
        <f>'PAYMENT by SAP'!M564</f>
        <v>Biaya Pemusnahan Limbah Bottom Ash ex PT SWM</v>
      </c>
      <c r="T574" s="65">
        <f>'PAYMENT by SAP'!N564</f>
        <v>45716</v>
      </c>
      <c r="U574" s="66" t="str">
        <f>'PAYMENT by SAP'!O564</f>
        <v>1800000125</v>
      </c>
      <c r="V574" t="s">
        <v>4950</v>
      </c>
    </row>
    <row r="575" spans="2:22">
      <c r="B575" s="15">
        <f>'PAYMENT by SAP'!B565</f>
        <v>100012</v>
      </c>
      <c r="C575" s="15" t="str">
        <f>'PAYMENT by SAP'!C565</f>
        <v>PT SEMEN INDONESIA LOGISTIK</v>
      </c>
      <c r="D575" s="15" t="str">
        <v>Group</v>
      </c>
      <c r="E575" s="15" t="str">
        <f>'PAYMENT by SAP'!D565</f>
        <v>1400000214</v>
      </c>
      <c r="F575" s="15" t="str">
        <f>'PAYMENT by SAP'!E565</f>
        <v>11111001</v>
      </c>
      <c r="G575" s="15" t="str">
        <f>'PAYMENT by SAP'!F565</f>
        <v>KOMPENSASI SILOG</v>
      </c>
      <c r="H575" s="47">
        <f t="shared" si="54"/>
        <v>45777</v>
      </c>
      <c r="I575" s="48">
        <f>'PAYMENT by SAP'!G565</f>
        <v>45777</v>
      </c>
      <c r="J575" s="48" t="str">
        <f t="shared" si="55"/>
        <v>Apr</v>
      </c>
      <c r="K575" s="48" t="str">
        <f t="shared" si="56"/>
        <v>2025</v>
      </c>
      <c r="L575" s="48">
        <f>'PAYMENT by SAP'!H565</f>
        <v>45595</v>
      </c>
      <c r="M575" s="49">
        <f t="shared" si="57"/>
        <v>182</v>
      </c>
      <c r="N575" s="50" t="str">
        <f t="shared" si="58"/>
        <v>120-365</v>
      </c>
      <c r="O575" s="50" t="str">
        <f t="shared" si="59"/>
        <v>High Risk</v>
      </c>
      <c r="P575" s="15" t="str">
        <f>'PAYMENT by SAP'!J565</f>
        <v>IDR</v>
      </c>
      <c r="Q575" s="15" t="str">
        <f>'PAYMENT by SAP'!K565</f>
        <v>1800000404</v>
      </c>
      <c r="R575" s="51">
        <f>'PAYMENT by SAP'!L565</f>
        <v>13616820</v>
      </c>
      <c r="S575" s="51" t="str">
        <f>'PAYMENT by SAP'!M565</f>
        <v>Tagihan Air Bersih SILOG - Sep 24</v>
      </c>
      <c r="T575" s="65">
        <f>'PAYMENT by SAP'!N565</f>
        <v>45565</v>
      </c>
      <c r="U575" s="66" t="str">
        <f>'PAYMENT by SAP'!O565</f>
        <v>1800000404</v>
      </c>
      <c r="V575" s="18" t="s">
        <v>4956</v>
      </c>
    </row>
    <row r="576" spans="2:22">
      <c r="B576" s="15">
        <f>'PAYMENT by SAP'!B566</f>
        <v>100012</v>
      </c>
      <c r="C576" s="15" t="str">
        <f>'PAYMENT by SAP'!C566</f>
        <v>PT SEMEN INDONESIA LOGISTIK</v>
      </c>
      <c r="D576" s="15" t="str">
        <v>Group</v>
      </c>
      <c r="E576" s="15" t="str">
        <f>'PAYMENT by SAP'!D566</f>
        <v>1400000214</v>
      </c>
      <c r="F576" s="15" t="str">
        <f>'PAYMENT by SAP'!E566</f>
        <v>11111001</v>
      </c>
      <c r="G576" s="15" t="str">
        <f>'PAYMENT by SAP'!F566</f>
        <v>KOMPENSASI SILOG</v>
      </c>
      <c r="H576" s="47">
        <f t="shared" si="54"/>
        <v>45777</v>
      </c>
      <c r="I576" s="48">
        <f>'PAYMENT by SAP'!G566</f>
        <v>45777</v>
      </c>
      <c r="J576" s="48" t="str">
        <f t="shared" si="55"/>
        <v>Apr</v>
      </c>
      <c r="K576" s="48" t="str">
        <f t="shared" si="56"/>
        <v>2025</v>
      </c>
      <c r="L576" s="48">
        <f>'PAYMENT by SAP'!H566</f>
        <v>45643</v>
      </c>
      <c r="M576" s="49">
        <f t="shared" si="57"/>
        <v>134</v>
      </c>
      <c r="N576" s="50" t="str">
        <f t="shared" si="58"/>
        <v>120-365</v>
      </c>
      <c r="O576" s="50" t="str">
        <f t="shared" si="59"/>
        <v>High Risk</v>
      </c>
      <c r="P576" s="15" t="str">
        <f>'PAYMENT by SAP'!J566</f>
        <v>IDR</v>
      </c>
      <c r="Q576" s="15" t="str">
        <f>'PAYMENT by SAP'!K566</f>
        <v>0100013268</v>
      </c>
      <c r="R576" s="51">
        <f>'PAYMENT by SAP'!L566</f>
        <v>14830200</v>
      </c>
      <c r="S576" s="51" t="str">
        <f>'PAYMENT by SAP'!M566</f>
        <v>Tagihan Air Bersih SILOG - Mar 24</v>
      </c>
      <c r="T576" s="65">
        <f>'PAYMENT by SAP'!N566</f>
        <v>45643</v>
      </c>
      <c r="U576" s="66" t="str">
        <f>'PAYMENT by SAP'!O566</f>
        <v>1800000129</v>
      </c>
      <c r="V576" s="18" t="s">
        <v>4956</v>
      </c>
    </row>
    <row r="577" spans="2:22">
      <c r="B577" s="15">
        <f>'PAYMENT by SAP'!B567</f>
        <v>100012</v>
      </c>
      <c r="C577" s="15" t="str">
        <f>'PAYMENT by SAP'!C567</f>
        <v>PT SEMEN INDONESIA LOGISTIK</v>
      </c>
      <c r="D577" s="15" t="str">
        <v>Group</v>
      </c>
      <c r="E577" s="15" t="str">
        <f>'PAYMENT by SAP'!D567</f>
        <v>1400051604</v>
      </c>
      <c r="F577" s="15" t="str">
        <f>'PAYMENT by SAP'!E567</f>
        <v>11111001</v>
      </c>
      <c r="G577" s="15" t="str">
        <f>'PAYMENT by SAP'!F567</f>
        <v>KOMPENSASI SILOG</v>
      </c>
      <c r="H577" s="47">
        <f t="shared" si="54"/>
        <v>45777</v>
      </c>
      <c r="I577" s="48">
        <f>'PAYMENT by SAP'!G567</f>
        <v>45777</v>
      </c>
      <c r="J577" s="48" t="str">
        <f t="shared" si="55"/>
        <v>Apr</v>
      </c>
      <c r="K577" s="48" t="str">
        <f t="shared" si="56"/>
        <v>2025</v>
      </c>
      <c r="L577" s="48">
        <f>'PAYMENT by SAP'!H567</f>
        <v>45565</v>
      </c>
      <c r="M577" s="49">
        <f t="shared" si="57"/>
        <v>212</v>
      </c>
      <c r="N577" s="50" t="str">
        <f t="shared" si="58"/>
        <v>120-365</v>
      </c>
      <c r="O577" s="50" t="str">
        <f t="shared" si="59"/>
        <v>High Risk</v>
      </c>
      <c r="P577" s="15" t="str">
        <f>'PAYMENT by SAP'!J567</f>
        <v>IDR</v>
      </c>
      <c r="Q577" s="15" t="str">
        <f>'PAYMENT by SAP'!K567</f>
        <v>1800000543</v>
      </c>
      <c r="R577" s="51">
        <f>'PAYMENT by SAP'!L567</f>
        <v>16268250</v>
      </c>
      <c r="S577" s="51" t="str">
        <f>'PAYMENT by SAP'!M567</f>
        <v>Biaya Pemusnahan Limbah Sand Blasting ex PT SILOG</v>
      </c>
      <c r="T577" s="65">
        <f>'PAYMENT by SAP'!N567</f>
        <v>45535</v>
      </c>
      <c r="U577" s="66" t="str">
        <f>'PAYMENT by SAP'!O567</f>
        <v>1800000543</v>
      </c>
      <c r="V577" t="s">
        <v>4950</v>
      </c>
    </row>
    <row r="578" spans="2:22">
      <c r="B578" s="15">
        <f>'PAYMENT by SAP'!B568</f>
        <v>100012</v>
      </c>
      <c r="C578" s="15" t="str">
        <f>'PAYMENT by SAP'!C568</f>
        <v>PT SEMEN INDONESIA LOGISTIK</v>
      </c>
      <c r="D578" s="15" t="str">
        <v>Group</v>
      </c>
      <c r="E578" s="15" t="str">
        <f>'PAYMENT by SAP'!D568</f>
        <v>1400051604</v>
      </c>
      <c r="F578" s="15" t="str">
        <f>'PAYMENT by SAP'!E568</f>
        <v>11111001</v>
      </c>
      <c r="G578" s="15" t="str">
        <f>'PAYMENT by SAP'!F568</f>
        <v>KOMPENSASI SILOG</v>
      </c>
      <c r="H578" s="47">
        <f t="shared" si="54"/>
        <v>45777</v>
      </c>
      <c r="I578" s="48">
        <f>'PAYMENT by SAP'!G568</f>
        <v>45777</v>
      </c>
      <c r="J578" s="48" t="str">
        <f t="shared" si="55"/>
        <v>Apr</v>
      </c>
      <c r="K578" s="48" t="str">
        <f t="shared" si="56"/>
        <v>2025</v>
      </c>
      <c r="L578" s="48">
        <f>'PAYMENT by SAP'!H568</f>
        <v>45595</v>
      </c>
      <c r="M578" s="49">
        <f t="shared" si="57"/>
        <v>182</v>
      </c>
      <c r="N578" s="50" t="str">
        <f t="shared" si="58"/>
        <v>120-365</v>
      </c>
      <c r="O578" s="50" t="str">
        <f t="shared" si="59"/>
        <v>High Risk</v>
      </c>
      <c r="P578" s="15" t="str">
        <f>'PAYMENT by SAP'!J568</f>
        <v>IDR</v>
      </c>
      <c r="Q578" s="15" t="str">
        <f>'PAYMENT by SAP'!K568</f>
        <v>1800000612</v>
      </c>
      <c r="R578" s="51">
        <f>'PAYMENT by SAP'!L568</f>
        <v>19674936</v>
      </c>
      <c r="S578" s="51" t="str">
        <f>'PAYMENT by SAP'!M568</f>
        <v>Biaya Pemusnahan Limbah Fly Ash ex PT SILOG</v>
      </c>
      <c r="T578" s="65">
        <f>'PAYMENT by SAP'!N568</f>
        <v>45565</v>
      </c>
      <c r="U578" s="66" t="str">
        <f>'PAYMENT by SAP'!O568</f>
        <v>1800000612</v>
      </c>
      <c r="V578" t="s">
        <v>4950</v>
      </c>
    </row>
    <row r="579" spans="2:22">
      <c r="B579" s="15">
        <f>'PAYMENT by SAP'!B569</f>
        <v>100736</v>
      </c>
      <c r="C579" s="15" t="str">
        <f>'PAYMENT by SAP'!C569</f>
        <v>PT. BUMI ANUGERAH ABADI</v>
      </c>
      <c r="D579" s="15" t="str">
        <v>External</v>
      </c>
      <c r="E579" s="15" t="str">
        <f>'PAYMENT by SAP'!D569</f>
        <v>1400051121</v>
      </c>
      <c r="F579" s="15" t="str">
        <f>'PAYMENT by SAP'!E569</f>
        <v>11121161</v>
      </c>
      <c r="G579" s="15" t="str">
        <f>'PAYMENT by SAP'!F569</f>
        <v>DPP+PPN Biaya Pemusnahan Limbah FABA ex PT BAA</v>
      </c>
      <c r="H579" s="47">
        <f t="shared" si="54"/>
        <v>45777</v>
      </c>
      <c r="I579" s="48">
        <f>'PAYMENT by SAP'!G569</f>
        <v>45777</v>
      </c>
      <c r="J579" s="48" t="str">
        <f t="shared" si="55"/>
        <v>Apr</v>
      </c>
      <c r="K579" s="48" t="str">
        <f t="shared" si="56"/>
        <v>2025</v>
      </c>
      <c r="L579" s="48">
        <f>'PAYMENT by SAP'!H569</f>
        <v>45733</v>
      </c>
      <c r="M579" s="49">
        <f t="shared" si="57"/>
        <v>44</v>
      </c>
      <c r="N579" s="50" t="str">
        <f t="shared" si="58"/>
        <v>30-60</v>
      </c>
      <c r="O579" s="50" t="str">
        <f t="shared" si="59"/>
        <v>Low Risk</v>
      </c>
      <c r="P579" s="15" t="str">
        <f>'PAYMENT by SAP'!J569</f>
        <v>IDR</v>
      </c>
      <c r="Q579" s="15" t="str">
        <f>'PAYMENT by SAP'!K569</f>
        <v>1400036973</v>
      </c>
      <c r="R579" s="51">
        <f>'PAYMENT by SAP'!L569</f>
        <v>20108068</v>
      </c>
      <c r="S579" s="51" t="str">
        <f>'PAYMENT by SAP'!M569</f>
        <v>DPP+PPN Biaya Pemusnahan Limbah FABA ex PT BAA</v>
      </c>
      <c r="T579" s="65">
        <f>'PAYMENT by SAP'!N569</f>
        <v>45733</v>
      </c>
      <c r="U579" s="66" t="str">
        <f>'PAYMENT by SAP'!O569</f>
        <v>1800000353</v>
      </c>
      <c r="V579" s="18" t="s">
        <v>4950</v>
      </c>
    </row>
    <row r="580" spans="2:22">
      <c r="B580" s="15">
        <f>'PAYMENT by SAP'!B570</f>
        <v>100012</v>
      </c>
      <c r="C580" s="15" t="str">
        <f>'PAYMENT by SAP'!C570</f>
        <v>PT SEMEN INDONESIA LOGISTIK</v>
      </c>
      <c r="D580" s="15" t="str">
        <v>Group</v>
      </c>
      <c r="E580" s="15" t="str">
        <f>'PAYMENT by SAP'!D570</f>
        <v>1400000214</v>
      </c>
      <c r="F580" s="15" t="str">
        <f>'PAYMENT by SAP'!E570</f>
        <v>11111001</v>
      </c>
      <c r="G580" s="15" t="str">
        <f>'PAYMENT by SAP'!F570</f>
        <v>KOMPENSASI SILOG</v>
      </c>
      <c r="H580" s="47">
        <f t="shared" si="54"/>
        <v>45777</v>
      </c>
      <c r="I580" s="48">
        <f>'PAYMENT by SAP'!G570</f>
        <v>45777</v>
      </c>
      <c r="J580" s="48" t="str">
        <f t="shared" si="55"/>
        <v>Apr</v>
      </c>
      <c r="K580" s="48" t="str">
        <f t="shared" si="56"/>
        <v>2025</v>
      </c>
      <c r="L580" s="48">
        <f>'PAYMENT by SAP'!H570</f>
        <v>45626</v>
      </c>
      <c r="M580" s="49">
        <f t="shared" si="57"/>
        <v>151</v>
      </c>
      <c r="N580" s="50" t="str">
        <f t="shared" si="58"/>
        <v>120-365</v>
      </c>
      <c r="O580" s="50" t="str">
        <f t="shared" si="59"/>
        <v>High Risk</v>
      </c>
      <c r="P580" s="15" t="str">
        <f>'PAYMENT by SAP'!J570</f>
        <v>IDR</v>
      </c>
      <c r="Q580" s="15" t="str">
        <f>'PAYMENT by SAP'!K570</f>
        <v>1800000442</v>
      </c>
      <c r="R580" s="51">
        <f>'PAYMENT by SAP'!L570</f>
        <v>20119482</v>
      </c>
      <c r="S580" s="51" t="str">
        <f>'PAYMENT by SAP'!M570</f>
        <v xml:space="preserve"> Pot. Gaji Kary. Penugasan SI - Silog 09.2024</v>
      </c>
      <c r="T580" s="65">
        <f>'PAYMENT by SAP'!N570</f>
        <v>45596</v>
      </c>
      <c r="U580" s="66" t="str">
        <f>'PAYMENT by SAP'!O570</f>
        <v>1800000442</v>
      </c>
      <c r="V580" s="18" t="s">
        <v>4953</v>
      </c>
    </row>
    <row r="581" spans="2:22">
      <c r="B581" s="15">
        <f>'PAYMENT by SAP'!B571</f>
        <v>100012</v>
      </c>
      <c r="C581" s="15" t="str">
        <f>'PAYMENT by SAP'!C571</f>
        <v>PT SEMEN INDONESIA LOGISTIK</v>
      </c>
      <c r="D581" s="15" t="str">
        <v>Group</v>
      </c>
      <c r="E581" s="15" t="str">
        <f>'PAYMENT by SAP'!D571</f>
        <v>1400000214</v>
      </c>
      <c r="F581" s="15" t="str">
        <f>'PAYMENT by SAP'!E571</f>
        <v>11111001</v>
      </c>
      <c r="G581" s="15" t="str">
        <f>'PAYMENT by SAP'!F571</f>
        <v>KOMPENSASI SILOG</v>
      </c>
      <c r="H581" s="47">
        <f t="shared" si="54"/>
        <v>45777</v>
      </c>
      <c r="I581" s="48">
        <f>'PAYMENT by SAP'!G571</f>
        <v>45777</v>
      </c>
      <c r="J581" s="48" t="str">
        <f t="shared" si="55"/>
        <v>Apr</v>
      </c>
      <c r="K581" s="48" t="str">
        <f t="shared" si="56"/>
        <v>2025</v>
      </c>
      <c r="L581" s="48">
        <f>'PAYMENT by SAP'!H571</f>
        <v>45656</v>
      </c>
      <c r="M581" s="49">
        <f t="shared" si="57"/>
        <v>121</v>
      </c>
      <c r="N581" s="50" t="str">
        <f t="shared" si="58"/>
        <v>120-365</v>
      </c>
      <c r="O581" s="50" t="str">
        <f t="shared" si="59"/>
        <v>High Risk</v>
      </c>
      <c r="P581" s="15" t="str">
        <f>'PAYMENT by SAP'!J571</f>
        <v>IDR</v>
      </c>
      <c r="Q581" s="15" t="str">
        <f>'PAYMENT by SAP'!K571</f>
        <v>1800000491</v>
      </c>
      <c r="R581" s="51">
        <f>'PAYMENT by SAP'!L571</f>
        <v>20591622</v>
      </c>
      <c r="S581" s="51" t="str">
        <f>'PAYMENT by SAP'!M571</f>
        <v xml:space="preserve"> Pot. Gaji Kary. Penugasan SI - Silog 10.2024</v>
      </c>
      <c r="T581" s="65">
        <f>'PAYMENT by SAP'!N571</f>
        <v>45626</v>
      </c>
      <c r="U581" s="66" t="str">
        <f>'PAYMENT by SAP'!O571</f>
        <v>1800000491</v>
      </c>
      <c r="V581" s="18" t="s">
        <v>4953</v>
      </c>
    </row>
    <row r="582" spans="2:22">
      <c r="B582" s="15">
        <f>'PAYMENT by SAP'!B572</f>
        <v>100012</v>
      </c>
      <c r="C582" s="15" t="str">
        <f>'PAYMENT by SAP'!C572</f>
        <v>PT SEMEN INDONESIA LOGISTIK</v>
      </c>
      <c r="D582" s="15" t="str">
        <v>Group</v>
      </c>
      <c r="E582" s="15" t="str">
        <f>'PAYMENT by SAP'!D572</f>
        <v>1400000214</v>
      </c>
      <c r="F582" s="15" t="str">
        <f>'PAYMENT by SAP'!E572</f>
        <v>11111001</v>
      </c>
      <c r="G582" s="15" t="str">
        <f>'PAYMENT by SAP'!F572</f>
        <v>KOMPENSASI SILOG</v>
      </c>
      <c r="H582" s="47">
        <f t="shared" si="54"/>
        <v>45777</v>
      </c>
      <c r="I582" s="48">
        <f>'PAYMENT by SAP'!G572</f>
        <v>45777</v>
      </c>
      <c r="J582" s="48" t="str">
        <f t="shared" si="55"/>
        <v>Apr</v>
      </c>
      <c r="K582" s="48" t="str">
        <f t="shared" si="56"/>
        <v>2025</v>
      </c>
      <c r="L582" s="48">
        <f>'PAYMENT by SAP'!H572</f>
        <v>45595</v>
      </c>
      <c r="M582" s="49">
        <f t="shared" si="57"/>
        <v>182</v>
      </c>
      <c r="N582" s="50" t="str">
        <f t="shared" si="58"/>
        <v>120-365</v>
      </c>
      <c r="O582" s="50" t="str">
        <f t="shared" si="59"/>
        <v>High Risk</v>
      </c>
      <c r="P582" s="15" t="str">
        <f>'PAYMENT by SAP'!J572</f>
        <v>IDR</v>
      </c>
      <c r="Q582" s="15" t="str">
        <f>'PAYMENT by SAP'!K572</f>
        <v>1800000389</v>
      </c>
      <c r="R582" s="51">
        <f>'PAYMENT by SAP'!L572</f>
        <v>23010276</v>
      </c>
      <c r="S582" s="51" t="str">
        <f>'PAYMENT by SAP'!M572</f>
        <v xml:space="preserve"> Pot. Gaji Kary. Penugasan SI - Silog 08.2024</v>
      </c>
      <c r="T582" s="65">
        <f>'PAYMENT by SAP'!N572</f>
        <v>45565</v>
      </c>
      <c r="U582" s="66" t="str">
        <f>'PAYMENT by SAP'!O572</f>
        <v>1800000389</v>
      </c>
      <c r="V582" s="18" t="s">
        <v>4953</v>
      </c>
    </row>
    <row r="583" spans="2:22">
      <c r="B583" s="15">
        <f>'PAYMENT by SAP'!B573</f>
        <v>100012</v>
      </c>
      <c r="C583" s="15" t="str">
        <f>'PAYMENT by SAP'!C573</f>
        <v>PT SEMEN INDONESIA LOGISTIK</v>
      </c>
      <c r="D583" s="15" t="str">
        <v>Group</v>
      </c>
      <c r="E583" s="15" t="str">
        <f>'PAYMENT by SAP'!D573</f>
        <v>1400000214</v>
      </c>
      <c r="F583" s="15" t="str">
        <f>'PAYMENT by SAP'!E573</f>
        <v>11111001</v>
      </c>
      <c r="G583" s="15" t="str">
        <f>'PAYMENT by SAP'!F573</f>
        <v>KOMPENSASI SILOG</v>
      </c>
      <c r="H583" s="47">
        <f t="shared" si="54"/>
        <v>45777</v>
      </c>
      <c r="I583" s="48">
        <f>'PAYMENT by SAP'!G573</f>
        <v>45777</v>
      </c>
      <c r="J583" s="48" t="str">
        <f t="shared" si="55"/>
        <v>Apr</v>
      </c>
      <c r="K583" s="48" t="str">
        <f t="shared" si="56"/>
        <v>2025</v>
      </c>
      <c r="L583" s="48">
        <f>'PAYMENT by SAP'!H573</f>
        <v>45565</v>
      </c>
      <c r="M583" s="49">
        <f t="shared" si="57"/>
        <v>212</v>
      </c>
      <c r="N583" s="50" t="str">
        <f t="shared" si="58"/>
        <v>120-365</v>
      </c>
      <c r="O583" s="50" t="str">
        <f t="shared" si="59"/>
        <v>High Risk</v>
      </c>
      <c r="P583" s="15" t="str">
        <f>'PAYMENT by SAP'!J573</f>
        <v>IDR</v>
      </c>
      <c r="Q583" s="15" t="str">
        <f>'PAYMENT by SAP'!K573</f>
        <v>1800000345</v>
      </c>
      <c r="R583" s="51">
        <f>'PAYMENT by SAP'!L573</f>
        <v>37083060</v>
      </c>
      <c r="S583" s="51" t="str">
        <f>'PAYMENT by SAP'!M573</f>
        <v xml:space="preserve"> Pot. Gaji Kary. Penugasan SI - Silog 07.2024</v>
      </c>
      <c r="T583" s="65">
        <f>'PAYMENT by SAP'!N573</f>
        <v>45535</v>
      </c>
      <c r="U583" s="66" t="str">
        <f>'PAYMENT by SAP'!O573</f>
        <v>1800000345</v>
      </c>
      <c r="V583" s="18" t="s">
        <v>4953</v>
      </c>
    </row>
    <row r="584" spans="2:22">
      <c r="B584" s="15">
        <f>'PAYMENT by SAP'!B574</f>
        <v>100012</v>
      </c>
      <c r="C584" s="15" t="str">
        <f>'PAYMENT by SAP'!C574</f>
        <v>PT SEMEN INDONESIA LOGISTIK</v>
      </c>
      <c r="D584" s="15" t="str">
        <v>Group</v>
      </c>
      <c r="E584" s="15" t="str">
        <f>'PAYMENT by SAP'!D574</f>
        <v>1400000214</v>
      </c>
      <c r="F584" s="15" t="str">
        <f>'PAYMENT by SAP'!E574</f>
        <v>11111001</v>
      </c>
      <c r="G584" s="15" t="str">
        <f>'PAYMENT by SAP'!F574</f>
        <v>KOMPENSASI SILOG</v>
      </c>
      <c r="H584" s="47">
        <f t="shared" si="54"/>
        <v>45777</v>
      </c>
      <c r="I584" s="48">
        <f>'PAYMENT by SAP'!G574</f>
        <v>45777</v>
      </c>
      <c r="J584" s="48" t="str">
        <f t="shared" si="55"/>
        <v>Apr</v>
      </c>
      <c r="K584" s="48" t="str">
        <f t="shared" si="56"/>
        <v>2025</v>
      </c>
      <c r="L584" s="48">
        <f>'PAYMENT by SAP'!H574</f>
        <v>45260</v>
      </c>
      <c r="M584" s="49">
        <f t="shared" si="57"/>
        <v>517</v>
      </c>
      <c r="N584" s="50" t="str">
        <f t="shared" si="58"/>
        <v>&gt;365</v>
      </c>
      <c r="O584" s="50" t="str">
        <f t="shared" si="59"/>
        <v>High Risk +</v>
      </c>
      <c r="P584" s="15" t="str">
        <f>'PAYMENT by SAP'!J574</f>
        <v>IDR</v>
      </c>
      <c r="Q584" s="15" t="str">
        <f>'PAYMENT by SAP'!K574</f>
        <v>1800000584</v>
      </c>
      <c r="R584" s="51">
        <f>'PAYMENT by SAP'!L574</f>
        <v>42083100</v>
      </c>
      <c r="S584" s="51" t="str">
        <f>'PAYMENT by SAP'!M574</f>
        <v>Asuransi Kesehatan AP SILOG 2023-2024</v>
      </c>
      <c r="T584" s="65">
        <f>'PAYMENT by SAP'!N574</f>
        <v>45230</v>
      </c>
      <c r="U584" s="66" t="str">
        <f>'PAYMENT by SAP'!O574</f>
        <v>1800000584</v>
      </c>
      <c r="V584" s="18" t="s">
        <v>4964</v>
      </c>
    </row>
    <row r="585" spans="2:22">
      <c r="B585" s="15">
        <f>'PAYMENT by SAP'!B575</f>
        <v>100621</v>
      </c>
      <c r="C585" s="15" t="str">
        <f>'PAYMENT by SAP'!C575</f>
        <v>PT. SURYA WIJAYA MEGAH</v>
      </c>
      <c r="D585" s="15" t="str">
        <v>External</v>
      </c>
      <c r="E585" s="15" t="str">
        <f>'PAYMENT by SAP'!D575</f>
        <v>1400050844</v>
      </c>
      <c r="F585" s="15" t="str">
        <f>'PAYMENT by SAP'!E575</f>
        <v>11125421</v>
      </c>
      <c r="G585" s="15" t="str">
        <f>'PAYMENT by SAP'!F575</f>
        <v>PAID BY CMS BANK SYARIAH INDONESIA KC SURABAYA BAS</v>
      </c>
      <c r="H585" s="47">
        <f t="shared" si="54"/>
        <v>45777</v>
      </c>
      <c r="I585" s="48">
        <f>'PAYMENT by SAP'!G575</f>
        <v>45777</v>
      </c>
      <c r="J585" s="48" t="str">
        <f t="shared" si="55"/>
        <v>Apr</v>
      </c>
      <c r="K585" s="48" t="str">
        <f t="shared" si="56"/>
        <v>2025</v>
      </c>
      <c r="L585" s="48">
        <f>'PAYMENT by SAP'!H575</f>
        <v>45746</v>
      </c>
      <c r="M585" s="49">
        <f t="shared" si="57"/>
        <v>31</v>
      </c>
      <c r="N585" s="50" t="str">
        <f t="shared" si="58"/>
        <v>30-60</v>
      </c>
      <c r="O585" s="50" t="str">
        <f t="shared" si="59"/>
        <v>Low Risk</v>
      </c>
      <c r="P585" s="15" t="str">
        <f>'PAYMENT by SAP'!J575</f>
        <v>IDR</v>
      </c>
      <c r="Q585" s="15" t="str">
        <f>'PAYMENT by SAP'!K575</f>
        <v>1800000126</v>
      </c>
      <c r="R585" s="51">
        <f>'PAYMENT by SAP'!L575</f>
        <v>43056090</v>
      </c>
      <c r="S585" s="51" t="str">
        <f>'PAYMENT by SAP'!M575</f>
        <v>Biaya Pemusnahan Limbah SBE ex PT SWM</v>
      </c>
      <c r="T585" s="65">
        <f>'PAYMENT by SAP'!N575</f>
        <v>45716</v>
      </c>
      <c r="U585" s="66" t="str">
        <f>'PAYMENT by SAP'!O575</f>
        <v>1800000126</v>
      </c>
      <c r="V585" t="s">
        <v>4950</v>
      </c>
    </row>
    <row r="586" spans="2:22">
      <c r="B586" s="15">
        <f>'PAYMENT by SAP'!B576</f>
        <v>101082</v>
      </c>
      <c r="C586" s="15" t="str">
        <f>'PAYMENT by SAP'!C576</f>
        <v>PT METATU NUSANTARA JAYA</v>
      </c>
      <c r="D586" s="15" t="str">
        <v>External</v>
      </c>
      <c r="E586" s="15" t="str">
        <f>'PAYMENT by SAP'!D576</f>
        <v>1400050943</v>
      </c>
      <c r="F586" s="15" t="str">
        <f>'PAYMENT by SAP'!E576</f>
        <v>11123101</v>
      </c>
      <c r="G586" s="15" t="str">
        <f>'PAYMENT by SAP'!F576</f>
        <v>PAID BY CMS BANK BCA RN 7100000512</v>
      </c>
      <c r="H586" s="47">
        <f t="shared" si="54"/>
        <v>45777</v>
      </c>
      <c r="I586" s="48">
        <f>'PAYMENT by SAP'!G576</f>
        <v>45777</v>
      </c>
      <c r="J586" s="48" t="str">
        <f t="shared" si="55"/>
        <v>Apr</v>
      </c>
      <c r="K586" s="48" t="str">
        <f t="shared" si="56"/>
        <v>2025</v>
      </c>
      <c r="L586" s="48">
        <f>'PAYMENT by SAP'!H576</f>
        <v>45626</v>
      </c>
      <c r="M586" s="49">
        <f t="shared" si="57"/>
        <v>151</v>
      </c>
      <c r="N586" s="50" t="str">
        <f t="shared" si="58"/>
        <v>120-365</v>
      </c>
      <c r="O586" s="50" t="str">
        <f t="shared" si="59"/>
        <v>High Risk</v>
      </c>
      <c r="P586" s="15" t="str">
        <f>'PAYMENT by SAP'!J576</f>
        <v>IDR</v>
      </c>
      <c r="Q586" s="15" t="str">
        <f>'PAYMENT by SAP'!K576</f>
        <v>1800000674</v>
      </c>
      <c r="R586" s="51">
        <f>'PAYMENT by SAP'!L576</f>
        <v>73771200</v>
      </c>
      <c r="S586" s="51" t="str">
        <f>'PAYMENT by SAP'!M576</f>
        <v>Biaya Pemusnahan Limbah Used Refractory ex PT MNJ</v>
      </c>
      <c r="T586" s="65">
        <f>'PAYMENT by SAP'!N576</f>
        <v>45596</v>
      </c>
      <c r="U586" s="66" t="str">
        <f>'PAYMENT by SAP'!O576</f>
        <v>1800000674</v>
      </c>
      <c r="V586" t="s">
        <v>4950</v>
      </c>
    </row>
    <row r="587" spans="2:22">
      <c r="B587" s="15">
        <f>'PAYMENT by SAP'!B577</f>
        <v>101493</v>
      </c>
      <c r="C587" s="15" t="str">
        <f>'PAYMENT by SAP'!C577</f>
        <v>PT. SUMBER LIMBAH GUNA</v>
      </c>
      <c r="D587" s="15" t="str">
        <v>External</v>
      </c>
      <c r="E587" s="15" t="str">
        <f>'PAYMENT by SAP'!D577</f>
        <v>1400050958</v>
      </c>
      <c r="F587" s="15" t="str">
        <f>'PAYMENT by SAP'!E577</f>
        <v>11125421</v>
      </c>
      <c r="G587" s="15" t="str">
        <f>'PAYMENT by SAP'!F577</f>
        <v>PAID BY CMS BANK SYARIAH INDONESIA KC SURABAYA BAS</v>
      </c>
      <c r="H587" s="47">
        <f t="shared" si="54"/>
        <v>45777</v>
      </c>
      <c r="I587" s="48">
        <f>'PAYMENT by SAP'!G577</f>
        <v>45777</v>
      </c>
      <c r="J587" s="48" t="str">
        <f t="shared" si="55"/>
        <v>Apr</v>
      </c>
      <c r="K587" s="48" t="str">
        <f t="shared" si="56"/>
        <v>2025</v>
      </c>
      <c r="L587" s="48">
        <f>'PAYMENT by SAP'!H577</f>
        <v>45718</v>
      </c>
      <c r="M587" s="49">
        <f t="shared" si="57"/>
        <v>59</v>
      </c>
      <c r="N587" s="50" t="str">
        <f t="shared" si="58"/>
        <v>30-60</v>
      </c>
      <c r="O587" s="50" t="str">
        <f t="shared" si="59"/>
        <v>Low Risk</v>
      </c>
      <c r="P587" s="15" t="str">
        <f>'PAYMENT by SAP'!J577</f>
        <v>IDR</v>
      </c>
      <c r="Q587" s="15" t="str">
        <f>'PAYMENT by SAP'!K577</f>
        <v>1800000064</v>
      </c>
      <c r="R587" s="51">
        <f>'PAYMENT by SAP'!L577</f>
        <v>94415255</v>
      </c>
      <c r="S587" s="51" t="str">
        <f>'PAYMENT by SAP'!M577</f>
        <v>Biaya Pemusnahan Limbah Bottom Ash ex PT SLG</v>
      </c>
      <c r="T587" s="65">
        <f>'PAYMENT by SAP'!N577</f>
        <v>45688</v>
      </c>
      <c r="U587" s="66" t="str">
        <f>'PAYMENT by SAP'!O577</f>
        <v>1800000064</v>
      </c>
      <c r="V587" t="s">
        <v>4950</v>
      </c>
    </row>
    <row r="588" spans="2:22">
      <c r="B588" s="15">
        <f>'PAYMENT by SAP'!B578</f>
        <v>101082</v>
      </c>
      <c r="C588" s="15" t="str">
        <f>'PAYMENT by SAP'!C578</f>
        <v>PT METATU NUSANTARA JAYA</v>
      </c>
      <c r="D588" s="15" t="str">
        <v>External</v>
      </c>
      <c r="E588" s="15" t="str">
        <f>'PAYMENT by SAP'!D578</f>
        <v>1400050944</v>
      </c>
      <c r="F588" s="15" t="str">
        <f>'PAYMENT by SAP'!E578</f>
        <v>11123101</v>
      </c>
      <c r="G588" s="15" t="str">
        <f>'PAYMENT by SAP'!F578</f>
        <v>PAID BY CMS BANK BCA RN 7100000512</v>
      </c>
      <c r="H588" s="47">
        <f t="shared" si="54"/>
        <v>45777</v>
      </c>
      <c r="I588" s="48">
        <f>'PAYMENT by SAP'!G578</f>
        <v>45777</v>
      </c>
      <c r="J588" s="48" t="str">
        <f t="shared" si="55"/>
        <v>Apr</v>
      </c>
      <c r="K588" s="48" t="str">
        <f t="shared" si="56"/>
        <v>2025</v>
      </c>
      <c r="L588" s="48">
        <f>'PAYMENT by SAP'!H578</f>
        <v>45656</v>
      </c>
      <c r="M588" s="49">
        <f t="shared" si="57"/>
        <v>121</v>
      </c>
      <c r="N588" s="50" t="str">
        <f t="shared" si="58"/>
        <v>120-365</v>
      </c>
      <c r="O588" s="50" t="str">
        <f t="shared" si="59"/>
        <v>High Risk</v>
      </c>
      <c r="P588" s="15" t="str">
        <f>'PAYMENT by SAP'!J578</f>
        <v>IDR</v>
      </c>
      <c r="Q588" s="15" t="str">
        <f>'PAYMENT by SAP'!K578</f>
        <v>1800000768</v>
      </c>
      <c r="R588" s="51">
        <f>'PAYMENT by SAP'!L578</f>
        <v>223102290</v>
      </c>
      <c r="S588" s="51" t="str">
        <f>'PAYMENT by SAP'!M578</f>
        <v>Biaya Pemusnahan Limbah Sludge Non-B3 ex PT MNJ</v>
      </c>
      <c r="T588" s="65">
        <f>'PAYMENT by SAP'!N578</f>
        <v>45626</v>
      </c>
      <c r="U588" s="66" t="str">
        <f>'PAYMENT by SAP'!O578</f>
        <v>1800000768</v>
      </c>
      <c r="V588" t="s">
        <v>4950</v>
      </c>
    </row>
    <row r="589" spans="2:22">
      <c r="B589" s="15">
        <f>'PAYMENT by SAP'!B579</f>
        <v>101493</v>
      </c>
      <c r="C589" s="15" t="str">
        <f>'PAYMENT by SAP'!C579</f>
        <v>PT. SUMBER LIMBAH GUNA</v>
      </c>
      <c r="D589" s="15" t="str">
        <v>External</v>
      </c>
      <c r="E589" s="15" t="str">
        <f>'PAYMENT by SAP'!D579</f>
        <v>1400050959</v>
      </c>
      <c r="F589" s="15" t="str">
        <f>'PAYMENT by SAP'!E579</f>
        <v>11125421</v>
      </c>
      <c r="G589" s="15" t="str">
        <f>'PAYMENT by SAP'!F579</f>
        <v>PAID BY CMS BANK SYARIAH INDONESIA KC SURABAYA BAS</v>
      </c>
      <c r="H589" s="47">
        <f t="shared" si="54"/>
        <v>45777</v>
      </c>
      <c r="I589" s="48">
        <f>'PAYMENT by SAP'!G579</f>
        <v>45777</v>
      </c>
      <c r="J589" s="48" t="str">
        <f t="shared" si="55"/>
        <v>Apr</v>
      </c>
      <c r="K589" s="48" t="str">
        <f t="shared" si="56"/>
        <v>2025</v>
      </c>
      <c r="L589" s="48">
        <f>'PAYMENT by SAP'!H579</f>
        <v>45718</v>
      </c>
      <c r="M589" s="49">
        <f t="shared" si="57"/>
        <v>59</v>
      </c>
      <c r="N589" s="50" t="str">
        <f t="shared" si="58"/>
        <v>30-60</v>
      </c>
      <c r="O589" s="50" t="str">
        <f t="shared" si="59"/>
        <v>Low Risk</v>
      </c>
      <c r="P589" s="15" t="str">
        <f>'PAYMENT by SAP'!J579</f>
        <v>IDR</v>
      </c>
      <c r="Q589" s="15" t="str">
        <f>'PAYMENT by SAP'!K579</f>
        <v>1800000065</v>
      </c>
      <c r="R589" s="51">
        <f>'PAYMENT by SAP'!L579</f>
        <v>242169660</v>
      </c>
      <c r="S589" s="51" t="str">
        <f>'PAYMENT by SAP'!M579</f>
        <v>Biaya Pemusnahan Limbah Sludge Paper ex PT SLG</v>
      </c>
      <c r="T589" s="65">
        <f>'PAYMENT by SAP'!N579</f>
        <v>45688</v>
      </c>
      <c r="U589" s="66" t="str">
        <f>'PAYMENT by SAP'!O579</f>
        <v>1800000065</v>
      </c>
      <c r="V589" t="s">
        <v>4950</v>
      </c>
    </row>
    <row r="590" spans="2:22">
      <c r="B590" s="15">
        <f>'PAYMENT by SAP'!B580</f>
        <v>101082</v>
      </c>
      <c r="C590" s="15" t="str">
        <f>'PAYMENT by SAP'!C580</f>
        <v>PT METATU NUSANTARA JAYA</v>
      </c>
      <c r="D590" s="15" t="str">
        <v>External</v>
      </c>
      <c r="E590" s="15" t="str">
        <f>'PAYMENT by SAP'!D580</f>
        <v>1400050942</v>
      </c>
      <c r="F590" s="15" t="str">
        <f>'PAYMENT by SAP'!E580</f>
        <v>11123101</v>
      </c>
      <c r="G590" s="15" t="str">
        <f>'PAYMENT by SAP'!F580</f>
        <v>PAID BY CMS BANK BCA RN 7100000512</v>
      </c>
      <c r="H590" s="47">
        <f t="shared" si="54"/>
        <v>45777</v>
      </c>
      <c r="I590" s="48">
        <f>'PAYMENT by SAP'!G580</f>
        <v>45777</v>
      </c>
      <c r="J590" s="48" t="str">
        <f t="shared" si="55"/>
        <v>Apr</v>
      </c>
      <c r="K590" s="48" t="str">
        <f t="shared" si="56"/>
        <v>2025</v>
      </c>
      <c r="L590" s="48">
        <f>'PAYMENT by SAP'!H580</f>
        <v>45626</v>
      </c>
      <c r="M590" s="49">
        <f t="shared" si="57"/>
        <v>151</v>
      </c>
      <c r="N590" s="50" t="str">
        <f t="shared" si="58"/>
        <v>120-365</v>
      </c>
      <c r="O590" s="50" t="str">
        <f t="shared" si="59"/>
        <v>High Risk</v>
      </c>
      <c r="P590" s="15" t="str">
        <f>'PAYMENT by SAP'!J580</f>
        <v>IDR</v>
      </c>
      <c r="Q590" s="15" t="str">
        <f>'PAYMENT by SAP'!K580</f>
        <v>1800000672</v>
      </c>
      <c r="R590" s="51">
        <f>'PAYMENT by SAP'!L580</f>
        <v>416873007</v>
      </c>
      <c r="S590" s="51" t="str">
        <f>'PAYMENT by SAP'!M580</f>
        <v>Biaya Pemusnahan Limbah FABA ex PT MNJ</v>
      </c>
      <c r="T590" s="65">
        <f>'PAYMENT by SAP'!N580</f>
        <v>45596</v>
      </c>
      <c r="U590" s="66" t="str">
        <f>'PAYMENT by SAP'!O580</f>
        <v>1800000672</v>
      </c>
      <c r="V590" t="s">
        <v>4950</v>
      </c>
    </row>
    <row r="591" spans="2:22">
      <c r="B591" s="15">
        <f>'PAYMENT by SAP'!B581</f>
        <v>100137</v>
      </c>
      <c r="C591" s="15" t="str">
        <f>'PAYMENT by SAP'!C581</f>
        <v>PT SEMEN GRESIK</v>
      </c>
      <c r="D591" s="15" t="str">
        <v>Group</v>
      </c>
      <c r="E591" s="15" t="str">
        <f>'PAYMENT by SAP'!D581</f>
        <v>1400000213</v>
      </c>
      <c r="F591" s="15" t="str">
        <f>'PAYMENT by SAP'!E581</f>
        <v>11121871</v>
      </c>
      <c r="G591" s="15" t="str">
        <f>'PAYMENT by SAP'!F581</f>
        <v>SWEEPING GRESIK</v>
      </c>
      <c r="H591" s="47">
        <f t="shared" si="54"/>
        <v>45777</v>
      </c>
      <c r="I591" s="48">
        <f>'PAYMENT by SAP'!G581</f>
        <v>45777</v>
      </c>
      <c r="J591" s="48" t="str">
        <f t="shared" si="55"/>
        <v>Apr</v>
      </c>
      <c r="K591" s="48" t="str">
        <f t="shared" si="56"/>
        <v>2025</v>
      </c>
      <c r="L591" s="48">
        <f>'PAYMENT by SAP'!H581</f>
        <v>45775</v>
      </c>
      <c r="M591" s="49">
        <f t="shared" si="57"/>
        <v>2</v>
      </c>
      <c r="N591" s="50" t="str">
        <f t="shared" si="58"/>
        <v>0-30</v>
      </c>
      <c r="O591" s="50" t="str">
        <f t="shared" si="59"/>
        <v>No Risk</v>
      </c>
      <c r="P591" s="15" t="str">
        <f>'PAYMENT by SAP'!J581</f>
        <v>IDR</v>
      </c>
      <c r="Q591" s="15" t="str">
        <f>'PAYMENT by SAP'!K581</f>
        <v>1400000200</v>
      </c>
      <c r="R591" s="51">
        <f>'PAYMENT by SAP'!L581</f>
        <v>6500000000</v>
      </c>
      <c r="S591" s="51" t="str">
        <f>'PAYMENT by SAP'!M581</f>
        <v xml:space="preserve"> PEMBAYARAN POKOK SHL GRESIK 26 SEPT 2018</v>
      </c>
      <c r="T591" s="65">
        <f>'PAYMENT by SAP'!N581</f>
        <v>45775</v>
      </c>
      <c r="U591" s="66" t="str">
        <f>'PAYMENT by SAP'!O581</f>
        <v>1800001507</v>
      </c>
      <c r="V591" s="18" t="s">
        <v>4952</v>
      </c>
    </row>
    <row r="592" spans="2:22">
      <c r="B592" s="15">
        <f>'PAYMENT by SAP'!B582</f>
        <v>101691</v>
      </c>
      <c r="C592" s="15" t="str">
        <f>'PAYMENT by SAP'!C582</f>
        <v>PT. BYAKTA LOKA HIJAU KIRANA</v>
      </c>
      <c r="D592" s="15" t="str">
        <v>External</v>
      </c>
      <c r="E592" s="15" t="str">
        <f>'PAYMENT by SAP'!D582</f>
        <v>1400051284</v>
      </c>
      <c r="F592" s="15" t="str">
        <f>'PAYMENT by SAP'!E582</f>
        <v>11125421</v>
      </c>
      <c r="G592" s="15" t="str">
        <f>'PAYMENT by SAP'!F582</f>
        <v>PAID BY CMS BANK SYARIAH INDONESIA KC SURABAYA BAS</v>
      </c>
      <c r="H592" s="47">
        <f t="shared" si="54"/>
        <v>45779</v>
      </c>
      <c r="I592" s="48">
        <f>'PAYMENT by SAP'!G582</f>
        <v>45779</v>
      </c>
      <c r="J592" s="48" t="str">
        <f t="shared" si="55"/>
        <v>Mei</v>
      </c>
      <c r="K592" s="48" t="str">
        <f t="shared" si="56"/>
        <v>2025</v>
      </c>
      <c r="L592" s="48">
        <f>'PAYMENT by SAP'!H582</f>
        <v>45746</v>
      </c>
      <c r="M592" s="49">
        <f t="shared" si="57"/>
        <v>33</v>
      </c>
      <c r="N592" s="50" t="str">
        <f t="shared" si="58"/>
        <v>30-60</v>
      </c>
      <c r="O592" s="50" t="str">
        <f t="shared" si="59"/>
        <v>Low Risk</v>
      </c>
      <c r="P592" s="15" t="str">
        <f>'PAYMENT by SAP'!J582</f>
        <v>IDR</v>
      </c>
      <c r="Q592" s="15" t="str">
        <f>'PAYMENT by SAP'!K582</f>
        <v>1800000094</v>
      </c>
      <c r="R592" s="51">
        <f>'PAYMENT by SAP'!L582</f>
        <v>5068500</v>
      </c>
      <c r="S592" s="51" t="str">
        <f>'PAYMENT by SAP'!M582</f>
        <v>Biaya Pemusnahan Limbah Sludge Cat ex PT BLHK</v>
      </c>
      <c r="T592" s="65">
        <f>'PAYMENT by SAP'!N582</f>
        <v>45716</v>
      </c>
      <c r="U592" s="66" t="str">
        <f>'PAYMENT by SAP'!O582</f>
        <v>1800000094</v>
      </c>
      <c r="V592" t="s">
        <v>4950</v>
      </c>
    </row>
    <row r="593" spans="2:22">
      <c r="B593" s="15">
        <f>'PAYMENT by SAP'!B583</f>
        <v>100012</v>
      </c>
      <c r="C593" s="15" t="str">
        <f>'PAYMENT by SAP'!C583</f>
        <v>PT SEMEN INDONESIA LOGISTIK</v>
      </c>
      <c r="D593" s="15" t="str">
        <v>Group</v>
      </c>
      <c r="E593" s="15" t="str">
        <f>'PAYMENT by SAP'!D583</f>
        <v>0100091385</v>
      </c>
      <c r="F593" s="15">
        <f>'PAYMENT by SAP'!E583</f>
        <v>0</v>
      </c>
      <c r="G593" s="15">
        <f>'PAYMENT by SAP'!F583</f>
        <v>0</v>
      </c>
      <c r="H593" s="47">
        <f t="shared" si="54"/>
        <v>45782</v>
      </c>
      <c r="I593" s="48">
        <f>'PAYMENT by SAP'!G583</f>
        <v>45782</v>
      </c>
      <c r="J593" s="48" t="str">
        <f t="shared" si="55"/>
        <v>Mei</v>
      </c>
      <c r="K593" s="48" t="str">
        <f t="shared" si="56"/>
        <v>2025</v>
      </c>
      <c r="L593" s="48">
        <f>'PAYMENT by SAP'!H583</f>
        <v>43522</v>
      </c>
      <c r="M593" s="49">
        <f t="shared" si="57"/>
        <v>2260</v>
      </c>
      <c r="N593" s="50" t="str">
        <f t="shared" si="58"/>
        <v>&gt;365</v>
      </c>
      <c r="O593" s="50" t="str">
        <f t="shared" si="59"/>
        <v>High Risk +</v>
      </c>
      <c r="P593" s="15" t="str">
        <f>'PAYMENT by SAP'!J583</f>
        <v>IDR</v>
      </c>
      <c r="Q593" s="15" t="str">
        <f>'PAYMENT by SAP'!K583</f>
        <v>1400045357</v>
      </c>
      <c r="R593" s="51">
        <f>'PAYMENT by SAP'!L583</f>
        <v>23463</v>
      </c>
      <c r="S593" s="51" t="str">
        <f>'PAYMENT by SAP'!M583</f>
        <v>PPh Tagihan Pemakaian Listrik SILOG PEB 2019</v>
      </c>
      <c r="T593" s="65">
        <f>'PAYMENT by SAP'!N583</f>
        <v>43522</v>
      </c>
      <c r="U593" s="66" t="str">
        <f>'PAYMENT by SAP'!O583</f>
        <v>1800000050</v>
      </c>
      <c r="V593" s="18" t="s">
        <v>4962</v>
      </c>
    </row>
    <row r="594" spans="2:22">
      <c r="B594" s="15">
        <f>'PAYMENT by SAP'!B584</f>
        <v>100012</v>
      </c>
      <c r="C594" s="15" t="str">
        <f>'PAYMENT by SAP'!C584</f>
        <v>PT SEMEN INDONESIA LOGISTIK</v>
      </c>
      <c r="D594" s="15" t="str">
        <v>Group</v>
      </c>
      <c r="E594" s="15" t="str">
        <f>'PAYMENT by SAP'!D584</f>
        <v>0100091387</v>
      </c>
      <c r="F594" s="15">
        <f>'PAYMENT by SAP'!E584</f>
        <v>0</v>
      </c>
      <c r="G594" s="15">
        <f>'PAYMENT by SAP'!F584</f>
        <v>0</v>
      </c>
      <c r="H594" s="47">
        <f t="shared" si="54"/>
        <v>45782</v>
      </c>
      <c r="I594" s="48">
        <f>'PAYMENT by SAP'!G584</f>
        <v>45782</v>
      </c>
      <c r="J594" s="48" t="str">
        <f t="shared" si="55"/>
        <v>Mei</v>
      </c>
      <c r="K594" s="48" t="str">
        <f t="shared" si="56"/>
        <v>2025</v>
      </c>
      <c r="L594" s="48">
        <f>'PAYMENT by SAP'!H584</f>
        <v>43738</v>
      </c>
      <c r="M594" s="49">
        <f t="shared" si="57"/>
        <v>2044</v>
      </c>
      <c r="N594" s="50" t="str">
        <f t="shared" si="58"/>
        <v>&gt;365</v>
      </c>
      <c r="O594" s="50" t="str">
        <f t="shared" si="59"/>
        <v>High Risk +</v>
      </c>
      <c r="P594" s="15" t="str">
        <f>'PAYMENT by SAP'!J584</f>
        <v>IDR</v>
      </c>
      <c r="Q594" s="15" t="str">
        <f>'PAYMENT by SAP'!K584</f>
        <v>1400031484</v>
      </c>
      <c r="R594" s="51">
        <f>'PAYMENT by SAP'!L584</f>
        <v>193197</v>
      </c>
      <c r="S594" s="51" t="str">
        <f>'PAYMENT by SAP'!M584</f>
        <v>PPHTagihan Pemakaian Listrik Tuban SILOG JULI 2019</v>
      </c>
      <c r="T594" s="65">
        <f>'PAYMENT by SAP'!N584</f>
        <v>43738</v>
      </c>
      <c r="U594" s="66" t="str">
        <f>'PAYMENT by SAP'!O584</f>
        <v>1800000237</v>
      </c>
      <c r="V594" s="18" t="s">
        <v>4962</v>
      </c>
    </row>
    <row r="595" spans="2:22">
      <c r="B595" s="15">
        <f>'PAYMENT by SAP'!B585</f>
        <v>100012</v>
      </c>
      <c r="C595" s="15" t="str">
        <f>'PAYMENT by SAP'!C585</f>
        <v>PT SEMEN INDONESIA LOGISTIK</v>
      </c>
      <c r="D595" s="15" t="str">
        <v>Group</v>
      </c>
      <c r="E595" s="15" t="str">
        <f>'PAYMENT by SAP'!D585</f>
        <v>0100091386</v>
      </c>
      <c r="F595" s="15">
        <f>'PAYMENT by SAP'!E585</f>
        <v>0</v>
      </c>
      <c r="G595" s="15">
        <f>'PAYMENT by SAP'!F585</f>
        <v>0</v>
      </c>
      <c r="H595" s="47">
        <f t="shared" si="54"/>
        <v>45782</v>
      </c>
      <c r="I595" s="48">
        <f>'PAYMENT by SAP'!G585</f>
        <v>45782</v>
      </c>
      <c r="J595" s="48" t="str">
        <f t="shared" si="55"/>
        <v>Mei</v>
      </c>
      <c r="K595" s="48" t="str">
        <f t="shared" si="56"/>
        <v>2025</v>
      </c>
      <c r="L595" s="48">
        <f>'PAYMENT by SAP'!H585</f>
        <v>43708</v>
      </c>
      <c r="M595" s="49">
        <f t="shared" si="57"/>
        <v>2074</v>
      </c>
      <c r="N595" s="50" t="str">
        <f t="shared" si="58"/>
        <v>&gt;365</v>
      </c>
      <c r="O595" s="50" t="str">
        <f t="shared" si="59"/>
        <v>High Risk +</v>
      </c>
      <c r="P595" s="15" t="str">
        <f>'PAYMENT by SAP'!J585</f>
        <v>IDR</v>
      </c>
      <c r="Q595" s="15" t="str">
        <f>'PAYMENT by SAP'!K585</f>
        <v>1400031484</v>
      </c>
      <c r="R595" s="51">
        <f>'PAYMENT by SAP'!L585</f>
        <v>194934</v>
      </c>
      <c r="S595" s="51" t="str">
        <f>'PAYMENT by SAP'!M585</f>
        <v>PPHTagihan Pemakaian Listrik Tuban SILOG JUNI 2019</v>
      </c>
      <c r="T595" s="65">
        <f>'PAYMENT by SAP'!N585</f>
        <v>43708</v>
      </c>
      <c r="U595" s="66" t="str">
        <f>'PAYMENT by SAP'!O585</f>
        <v>1800000147</v>
      </c>
      <c r="V595" s="18" t="s">
        <v>4962</v>
      </c>
    </row>
    <row r="596" spans="2:22">
      <c r="B596" s="15">
        <f>'PAYMENT by SAP'!B586</f>
        <v>100012</v>
      </c>
      <c r="C596" s="15" t="str">
        <f>'PAYMENT by SAP'!C586</f>
        <v>PT SEMEN INDONESIA LOGISTIK</v>
      </c>
      <c r="D596" s="15" t="str">
        <v>Group</v>
      </c>
      <c r="E596" s="15" t="str">
        <f>'PAYMENT by SAP'!D586</f>
        <v>0100004387</v>
      </c>
      <c r="F596" s="15">
        <f>'PAYMENT by SAP'!E586</f>
        <v>0</v>
      </c>
      <c r="G596" s="15">
        <f>'PAYMENT by SAP'!F586</f>
        <v>0</v>
      </c>
      <c r="H596" s="47">
        <f t="shared" si="54"/>
        <v>45782</v>
      </c>
      <c r="I596" s="48">
        <f>'PAYMENT by SAP'!G586</f>
        <v>45782</v>
      </c>
      <c r="J596" s="48" t="str">
        <f t="shared" si="55"/>
        <v>Mei</v>
      </c>
      <c r="K596" s="48" t="str">
        <f t="shared" si="56"/>
        <v>2025</v>
      </c>
      <c r="L596" s="48">
        <f>'PAYMENT by SAP'!H586</f>
        <v>43337</v>
      </c>
      <c r="M596" s="49">
        <f t="shared" si="57"/>
        <v>2445</v>
      </c>
      <c r="N596" s="50" t="str">
        <f t="shared" si="58"/>
        <v>&gt;365</v>
      </c>
      <c r="O596" s="50" t="str">
        <f t="shared" si="59"/>
        <v>High Risk +</v>
      </c>
      <c r="P596" s="15" t="str">
        <f>'PAYMENT by SAP'!J586</f>
        <v>IDR</v>
      </c>
      <c r="Q596" s="15" t="str">
        <f>'PAYMENT by SAP'!K586</f>
        <v>1400000767</v>
      </c>
      <c r="R596" s="51">
        <f>'PAYMENT by SAP'!L586</f>
        <v>462289</v>
      </c>
      <c r="S596" s="51" t="str">
        <f>'PAYMENT by SAP'!M586</f>
        <v>pph SILOG DR 18.1178 Air</v>
      </c>
      <c r="T596" s="65">
        <f>'PAYMENT by SAP'!N586</f>
        <v>43337</v>
      </c>
      <c r="U596" s="66" t="str">
        <f>'PAYMENT by SAP'!O586</f>
        <v>1800001178</v>
      </c>
      <c r="V596" s="18" t="s">
        <v>4962</v>
      </c>
    </row>
    <row r="597" spans="2:22">
      <c r="B597" s="15">
        <f>'PAYMENT by SAP'!B587</f>
        <v>100012</v>
      </c>
      <c r="C597" s="15" t="str">
        <f>'PAYMENT by SAP'!C587</f>
        <v>PT SEMEN INDONESIA LOGISTIK</v>
      </c>
      <c r="D597" s="15" t="str">
        <v>Group</v>
      </c>
      <c r="E597" s="15" t="str">
        <f>'PAYMENT by SAP'!D587</f>
        <v>0100004391</v>
      </c>
      <c r="F597" s="15">
        <f>'PAYMENT by SAP'!E587</f>
        <v>0</v>
      </c>
      <c r="G597" s="15">
        <f>'PAYMENT by SAP'!F587</f>
        <v>0</v>
      </c>
      <c r="H597" s="47">
        <f t="shared" si="54"/>
        <v>45782</v>
      </c>
      <c r="I597" s="48">
        <f>'PAYMENT by SAP'!G587</f>
        <v>45782</v>
      </c>
      <c r="J597" s="48" t="str">
        <f t="shared" si="55"/>
        <v>Mei</v>
      </c>
      <c r="K597" s="48" t="str">
        <f t="shared" si="56"/>
        <v>2025</v>
      </c>
      <c r="L597" s="48">
        <f>'PAYMENT by SAP'!H587</f>
        <v>43461</v>
      </c>
      <c r="M597" s="49">
        <f t="shared" si="57"/>
        <v>2321</v>
      </c>
      <c r="N597" s="50" t="str">
        <f t="shared" si="58"/>
        <v>&gt;365</v>
      </c>
      <c r="O597" s="50" t="str">
        <f t="shared" si="59"/>
        <v>High Risk +</v>
      </c>
      <c r="P597" s="15" t="str">
        <f>'PAYMENT by SAP'!J587</f>
        <v>IDR</v>
      </c>
      <c r="Q597" s="15" t="str">
        <f>'PAYMENT by SAP'!K587</f>
        <v>1400000282</v>
      </c>
      <c r="R597" s="51">
        <f>'PAYMENT by SAP'!L587</f>
        <v>934642</v>
      </c>
      <c r="S597" s="51" t="str">
        <f>'PAYMENT by SAP'!M587</f>
        <v>pph pemakaian air bersih des 2018</v>
      </c>
      <c r="T597" s="65">
        <f>'PAYMENT by SAP'!N587</f>
        <v>43461</v>
      </c>
      <c r="U597" s="66" t="str">
        <f>'PAYMENT by SAP'!O587</f>
        <v>1800002112</v>
      </c>
      <c r="V597" s="18" t="s">
        <v>4962</v>
      </c>
    </row>
    <row r="598" spans="2:22">
      <c r="B598" s="15">
        <f>'PAYMENT by SAP'!B588</f>
        <v>100012</v>
      </c>
      <c r="C598" s="15" t="str">
        <f>'PAYMENT by SAP'!C588</f>
        <v>PT SEMEN INDONESIA LOGISTIK</v>
      </c>
      <c r="D598" s="15" t="str">
        <v>Group</v>
      </c>
      <c r="E598" s="15" t="str">
        <f>'PAYMENT by SAP'!D588</f>
        <v>0100004385</v>
      </c>
      <c r="F598" s="15">
        <f>'PAYMENT by SAP'!E588</f>
        <v>0</v>
      </c>
      <c r="G598" s="15">
        <f>'PAYMENT by SAP'!F588</f>
        <v>0</v>
      </c>
      <c r="H598" s="47">
        <f t="shared" si="54"/>
        <v>45782</v>
      </c>
      <c r="I598" s="48">
        <f>'PAYMENT by SAP'!G588</f>
        <v>45782</v>
      </c>
      <c r="J598" s="48" t="str">
        <f t="shared" si="55"/>
        <v>Mei</v>
      </c>
      <c r="K598" s="48" t="str">
        <f t="shared" si="56"/>
        <v>2025</v>
      </c>
      <c r="L598" s="48">
        <f>'PAYMENT by SAP'!H588</f>
        <v>43310</v>
      </c>
      <c r="M598" s="49">
        <f t="shared" si="57"/>
        <v>2472</v>
      </c>
      <c r="N598" s="50" t="str">
        <f t="shared" si="58"/>
        <v>&gt;365</v>
      </c>
      <c r="O598" s="50" t="str">
        <f t="shared" si="59"/>
        <v>High Risk +</v>
      </c>
      <c r="P598" s="15" t="str">
        <f>'PAYMENT by SAP'!J588</f>
        <v>IDR</v>
      </c>
      <c r="Q598" s="15" t="str">
        <f>'PAYMENT by SAP'!K588</f>
        <v>1400000447</v>
      </c>
      <c r="R598" s="51">
        <f>'PAYMENT by SAP'!L588</f>
        <v>1037680</v>
      </c>
      <c r="S598" s="51" t="str">
        <f>'PAYMENT by SAP'!M588</f>
        <v>sisa pph Tagihan Pemakaian Air Bersih Periode Juni</v>
      </c>
      <c r="T598" s="65">
        <f>'PAYMENT by SAP'!N588</f>
        <v>43310</v>
      </c>
      <c r="U598" s="66" t="str">
        <f>'PAYMENT by SAP'!O588</f>
        <v>1800000974</v>
      </c>
      <c r="V598" s="18" t="s">
        <v>4962</v>
      </c>
    </row>
    <row r="599" spans="2:22">
      <c r="B599" s="15">
        <f>'PAYMENT by SAP'!B589</f>
        <v>100012</v>
      </c>
      <c r="C599" s="15" t="str">
        <f>'PAYMENT by SAP'!C589</f>
        <v>PT SEMEN INDONESIA LOGISTIK</v>
      </c>
      <c r="D599" s="15" t="str">
        <v>Group</v>
      </c>
      <c r="E599" s="15" t="str">
        <f>'PAYMENT by SAP'!D589</f>
        <v>0100004383</v>
      </c>
      <c r="F599" s="15">
        <f>'PAYMENT by SAP'!E589</f>
        <v>0</v>
      </c>
      <c r="G599" s="15">
        <f>'PAYMENT by SAP'!F589</f>
        <v>0</v>
      </c>
      <c r="H599" s="47">
        <f t="shared" si="54"/>
        <v>45782</v>
      </c>
      <c r="I599" s="48">
        <f>'PAYMENT by SAP'!G589</f>
        <v>45782</v>
      </c>
      <c r="J599" s="48" t="str">
        <f t="shared" si="55"/>
        <v>Mei</v>
      </c>
      <c r="K599" s="48" t="str">
        <f t="shared" si="56"/>
        <v>2025</v>
      </c>
      <c r="L599" s="48">
        <f>'PAYMENT by SAP'!H589</f>
        <v>43220</v>
      </c>
      <c r="M599" s="49">
        <f t="shared" si="57"/>
        <v>2562</v>
      </c>
      <c r="N599" s="50" t="str">
        <f t="shared" si="58"/>
        <v>&gt;365</v>
      </c>
      <c r="O599" s="50" t="str">
        <f t="shared" si="59"/>
        <v>High Risk +</v>
      </c>
      <c r="P599" s="15" t="str">
        <f>'PAYMENT by SAP'!J589</f>
        <v>IDR</v>
      </c>
      <c r="Q599" s="15" t="str">
        <f>'PAYMENT by SAP'!K589</f>
        <v>1400000471</v>
      </c>
      <c r="R599" s="51">
        <f>'PAYMENT by SAP'!L589</f>
        <v>1096480</v>
      </c>
      <c r="S599" s="51" t="str">
        <f>'PAYMENT by SAP'!M589</f>
        <v>sisa &amp; pph PT. Silog DR 18.691 Air</v>
      </c>
      <c r="T599" s="65">
        <f>'PAYMENT by SAP'!N589</f>
        <v>43220</v>
      </c>
      <c r="U599" s="66" t="str">
        <f>'PAYMENT by SAP'!O589</f>
        <v>1800000691</v>
      </c>
      <c r="V599" s="18" t="s">
        <v>4962</v>
      </c>
    </row>
    <row r="600" spans="2:22">
      <c r="B600" s="15">
        <f>'PAYMENT by SAP'!B590</f>
        <v>100012</v>
      </c>
      <c r="C600" s="15" t="str">
        <f>'PAYMENT by SAP'!C590</f>
        <v>PT SEMEN INDONESIA LOGISTIK</v>
      </c>
      <c r="D600" s="15" t="str">
        <v>Group</v>
      </c>
      <c r="E600" s="15" t="str">
        <f>'PAYMENT by SAP'!D590</f>
        <v>0100004384</v>
      </c>
      <c r="F600" s="15">
        <f>'PAYMENT by SAP'!E590</f>
        <v>0</v>
      </c>
      <c r="G600" s="15">
        <f>'PAYMENT by SAP'!F590</f>
        <v>0</v>
      </c>
      <c r="H600" s="47">
        <f t="shared" si="54"/>
        <v>45782</v>
      </c>
      <c r="I600" s="48">
        <f>'PAYMENT by SAP'!G590</f>
        <v>45782</v>
      </c>
      <c r="J600" s="48" t="str">
        <f t="shared" si="55"/>
        <v>Mei</v>
      </c>
      <c r="K600" s="48" t="str">
        <f t="shared" si="56"/>
        <v>2025</v>
      </c>
      <c r="L600" s="48">
        <f>'PAYMENT by SAP'!H590</f>
        <v>43251</v>
      </c>
      <c r="M600" s="49">
        <f t="shared" si="57"/>
        <v>2531</v>
      </c>
      <c r="N600" s="50" t="str">
        <f t="shared" si="58"/>
        <v>&gt;365</v>
      </c>
      <c r="O600" s="50" t="str">
        <f t="shared" si="59"/>
        <v>High Risk +</v>
      </c>
      <c r="P600" s="15" t="str">
        <f>'PAYMENT by SAP'!J590</f>
        <v>IDR</v>
      </c>
      <c r="Q600" s="15" t="str">
        <f>'PAYMENT by SAP'!K590</f>
        <v>1400000471</v>
      </c>
      <c r="R600" s="51">
        <f>'PAYMENT by SAP'!L590</f>
        <v>1178240</v>
      </c>
      <c r="S600" s="51" t="str">
        <f>'PAYMENT by SAP'!M590</f>
        <v>sisa &amp; pph PT. Silog DR 18.799 Air</v>
      </c>
      <c r="T600" s="65">
        <f>'PAYMENT by SAP'!N590</f>
        <v>43251</v>
      </c>
      <c r="U600" s="66" t="str">
        <f>'PAYMENT by SAP'!O590</f>
        <v>1800000799</v>
      </c>
      <c r="V600" s="18" t="s">
        <v>4962</v>
      </c>
    </row>
    <row r="601" spans="2:22">
      <c r="B601" s="15">
        <f>'PAYMENT by SAP'!B591</f>
        <v>100012</v>
      </c>
      <c r="C601" s="15" t="str">
        <f>'PAYMENT by SAP'!C591</f>
        <v>PT SEMEN INDONESIA LOGISTIK</v>
      </c>
      <c r="D601" s="15" t="str">
        <v>Group</v>
      </c>
      <c r="E601" s="15" t="str">
        <f>'PAYMENT by SAP'!D591</f>
        <v>0100004388</v>
      </c>
      <c r="F601" s="15">
        <f>'PAYMENT by SAP'!E591</f>
        <v>0</v>
      </c>
      <c r="G601" s="15">
        <f>'PAYMENT by SAP'!F591</f>
        <v>0</v>
      </c>
      <c r="H601" s="47">
        <f t="shared" si="54"/>
        <v>45782</v>
      </c>
      <c r="I601" s="48">
        <f>'PAYMENT by SAP'!G591</f>
        <v>45782</v>
      </c>
      <c r="J601" s="48" t="str">
        <f t="shared" si="55"/>
        <v>Mei</v>
      </c>
      <c r="K601" s="48" t="str">
        <f t="shared" si="56"/>
        <v>2025</v>
      </c>
      <c r="L601" s="48">
        <f>'PAYMENT by SAP'!H591</f>
        <v>43341</v>
      </c>
      <c r="M601" s="49">
        <f t="shared" si="57"/>
        <v>2441</v>
      </c>
      <c r="N601" s="50" t="str">
        <f t="shared" si="58"/>
        <v>&gt;365</v>
      </c>
      <c r="O601" s="50" t="str">
        <f t="shared" si="59"/>
        <v>High Risk +</v>
      </c>
      <c r="P601" s="15" t="str">
        <f>'PAYMENT by SAP'!J591</f>
        <v>IDR</v>
      </c>
      <c r="Q601" s="15" t="str">
        <f>'PAYMENT by SAP'!K591</f>
        <v>1400000693</v>
      </c>
      <c r="R601" s="51">
        <f>'PAYMENT by SAP'!L591</f>
        <v>1215212</v>
      </c>
      <c r="S601" s="51" t="str">
        <f>'PAYMENT by SAP'!M591</f>
        <v>PPH Tagihan Pemakaian Air Periode Agustus 2018</v>
      </c>
      <c r="T601" s="65">
        <f>'PAYMENT by SAP'!N591</f>
        <v>43341</v>
      </c>
      <c r="U601" s="66" t="str">
        <f>'PAYMENT by SAP'!O591</f>
        <v>1800001244</v>
      </c>
      <c r="V601" s="18" t="s">
        <v>4962</v>
      </c>
    </row>
    <row r="602" spans="2:22">
      <c r="B602" s="15">
        <f>'PAYMENT by SAP'!B592</f>
        <v>100012</v>
      </c>
      <c r="C602" s="15" t="str">
        <f>'PAYMENT by SAP'!C592</f>
        <v>PT SEMEN INDONESIA LOGISTIK</v>
      </c>
      <c r="D602" s="15" t="str">
        <v>Group</v>
      </c>
      <c r="E602" s="15" t="str">
        <f>'PAYMENT by SAP'!D592</f>
        <v>0100004390</v>
      </c>
      <c r="F602" s="15">
        <f>'PAYMENT by SAP'!E592</f>
        <v>0</v>
      </c>
      <c r="G602" s="15">
        <f>'PAYMENT by SAP'!F592</f>
        <v>0</v>
      </c>
      <c r="H602" s="47">
        <f t="shared" si="54"/>
        <v>45782</v>
      </c>
      <c r="I602" s="48">
        <f>'PAYMENT by SAP'!G592</f>
        <v>45782</v>
      </c>
      <c r="J602" s="48" t="str">
        <f t="shared" si="55"/>
        <v>Mei</v>
      </c>
      <c r="K602" s="48" t="str">
        <f t="shared" si="56"/>
        <v>2025</v>
      </c>
      <c r="L602" s="48">
        <f>'PAYMENT by SAP'!H592</f>
        <v>43372</v>
      </c>
      <c r="M602" s="49">
        <f t="shared" si="57"/>
        <v>2410</v>
      </c>
      <c r="N602" s="50" t="str">
        <f t="shared" si="58"/>
        <v>&gt;365</v>
      </c>
      <c r="O602" s="50" t="str">
        <f t="shared" si="59"/>
        <v>High Risk +</v>
      </c>
      <c r="P602" s="15" t="str">
        <f>'PAYMENT by SAP'!J592</f>
        <v>IDR</v>
      </c>
      <c r="Q602" s="15" t="str">
        <f>'PAYMENT by SAP'!K592</f>
        <v>1400000044</v>
      </c>
      <c r="R602" s="51">
        <f>'PAYMENT by SAP'!L592</f>
        <v>1263157</v>
      </c>
      <c r="S602" s="51" t="str">
        <f>'PAYMENT by SAP'!M592</f>
        <v>pph pemakaian air bersih sept 2018</v>
      </c>
      <c r="T602" s="65">
        <f>'PAYMENT by SAP'!N592</f>
        <v>43372</v>
      </c>
      <c r="U602" s="66" t="str">
        <f>'PAYMENT by SAP'!O592</f>
        <v>1800001523</v>
      </c>
      <c r="V602" s="18" t="s">
        <v>4962</v>
      </c>
    </row>
    <row r="603" spans="2:22">
      <c r="B603" s="15">
        <f>'PAYMENT by SAP'!B593</f>
        <v>100142</v>
      </c>
      <c r="C603" s="15" t="str">
        <f>'PAYMENT by SAP'!C593</f>
        <v>PT INDOSAT TBK</v>
      </c>
      <c r="D603" s="15" t="str">
        <v>External</v>
      </c>
      <c r="E603" s="15" t="str">
        <f>'PAYMENT by SAP'!D593</f>
        <v>1400055764</v>
      </c>
      <c r="F603" s="15" t="str">
        <f>'PAYMENT by SAP'!E593</f>
        <v>11121161</v>
      </c>
      <c r="G603" s="15" t="str">
        <f>'PAYMENT by SAP'!F593</f>
        <v>Tagihan Pem Listrik Tuban</v>
      </c>
      <c r="H603" s="47">
        <f t="shared" si="54"/>
        <v>45782</v>
      </c>
      <c r="I603" s="48">
        <f>'PAYMENT by SAP'!G593</f>
        <v>45782</v>
      </c>
      <c r="J603" s="48" t="str">
        <f t="shared" si="55"/>
        <v>Mei</v>
      </c>
      <c r="K603" s="48" t="str">
        <f t="shared" si="56"/>
        <v>2025</v>
      </c>
      <c r="L603" s="48">
        <f>'PAYMENT by SAP'!H593</f>
        <v>45168</v>
      </c>
      <c r="M603" s="49">
        <f t="shared" si="57"/>
        <v>614</v>
      </c>
      <c r="N603" s="50" t="str">
        <f t="shared" si="58"/>
        <v>&gt;365</v>
      </c>
      <c r="O603" s="50" t="str">
        <f t="shared" si="59"/>
        <v>High Risk +</v>
      </c>
      <c r="P603" s="15" t="str">
        <f>'PAYMENT by SAP'!J593</f>
        <v>IDR</v>
      </c>
      <c r="Q603" s="15" t="str">
        <f>'PAYMENT by SAP'!K593</f>
        <v>1800000431</v>
      </c>
      <c r="R603" s="51">
        <f>'PAYMENT by SAP'!L593</f>
        <v>1315834</v>
      </c>
      <c r="S603" s="51" t="str">
        <f>'PAYMENT by SAP'!M593</f>
        <v>Tagihan Pem Listrik Tuban Indosat Mei 2023</v>
      </c>
      <c r="T603" s="65">
        <f>'PAYMENT by SAP'!N593</f>
        <v>45138</v>
      </c>
      <c r="U603" s="66" t="str">
        <f>'PAYMENT by SAP'!O593</f>
        <v>1800000431</v>
      </c>
      <c r="V603" s="18" t="s">
        <v>4951</v>
      </c>
    </row>
    <row r="604" spans="2:22">
      <c r="B604" s="15">
        <f>'PAYMENT by SAP'!B594</f>
        <v>100012</v>
      </c>
      <c r="C604" s="15" t="str">
        <f>'PAYMENT by SAP'!C594</f>
        <v>PT SEMEN INDONESIA LOGISTIK</v>
      </c>
      <c r="D604" s="15" t="str">
        <v>Group</v>
      </c>
      <c r="E604" s="15" t="str">
        <f>'PAYMENT by SAP'!D594</f>
        <v>0100004381</v>
      </c>
      <c r="F604" s="15">
        <f>'PAYMENT by SAP'!E594</f>
        <v>0</v>
      </c>
      <c r="G604" s="15">
        <f>'PAYMENT by SAP'!F594</f>
        <v>0</v>
      </c>
      <c r="H604" s="47">
        <f t="shared" si="54"/>
        <v>45782</v>
      </c>
      <c r="I604" s="48">
        <f>'PAYMENT by SAP'!G594</f>
        <v>45782</v>
      </c>
      <c r="J604" s="48" t="str">
        <f t="shared" si="55"/>
        <v>Mei</v>
      </c>
      <c r="K604" s="48" t="str">
        <f t="shared" si="56"/>
        <v>2025</v>
      </c>
      <c r="L604" s="48">
        <f>'PAYMENT by SAP'!H594</f>
        <v>42867</v>
      </c>
      <c r="M604" s="49">
        <f t="shared" si="57"/>
        <v>2915</v>
      </c>
      <c r="N604" s="50" t="str">
        <f t="shared" si="58"/>
        <v>&gt;365</v>
      </c>
      <c r="O604" s="50" t="str">
        <f t="shared" si="59"/>
        <v>High Risk +</v>
      </c>
      <c r="P604" s="15" t="str">
        <f>'PAYMENT by SAP'!J594</f>
        <v>IDR</v>
      </c>
      <c r="Q604" s="15" t="str">
        <f>'PAYMENT by SAP'!K594</f>
        <v>1400015430</v>
      </c>
      <c r="R604" s="51">
        <f>'PAYMENT by SAP'!L594</f>
        <v>1393840</v>
      </c>
      <c r="S604" s="51" t="str">
        <f>'PAYMENT by SAP'!M594</f>
        <v>PPH Air April 2017</v>
      </c>
      <c r="T604" s="65">
        <f>'PAYMENT by SAP'!N594</f>
        <v>42867</v>
      </c>
      <c r="U604" s="66" t="str">
        <f>'PAYMENT by SAP'!O594</f>
        <v>1800000282</v>
      </c>
      <c r="V604" s="18" t="s">
        <v>4962</v>
      </c>
    </row>
    <row r="605" spans="2:22">
      <c r="B605" s="15">
        <f>'PAYMENT by SAP'!B595</f>
        <v>100142</v>
      </c>
      <c r="C605" s="15" t="str">
        <f>'PAYMENT by SAP'!C595</f>
        <v>PT INDOSAT TBK</v>
      </c>
      <c r="D605" s="15" t="str">
        <v>External</v>
      </c>
      <c r="E605" s="15" t="str">
        <f>'PAYMENT by SAP'!D595</f>
        <v>1400055764</v>
      </c>
      <c r="F605" s="15" t="str">
        <f>'PAYMENT by SAP'!E595</f>
        <v>11121161</v>
      </c>
      <c r="G605" s="15" t="str">
        <f>'PAYMENT by SAP'!F595</f>
        <v>Tagihan Pem Listrik Tuban</v>
      </c>
      <c r="H605" s="47">
        <f t="shared" si="54"/>
        <v>45782</v>
      </c>
      <c r="I605" s="48">
        <f>'PAYMENT by SAP'!G595</f>
        <v>45782</v>
      </c>
      <c r="J605" s="48" t="str">
        <f t="shared" si="55"/>
        <v>Mei</v>
      </c>
      <c r="K605" s="48" t="str">
        <f t="shared" si="56"/>
        <v>2025</v>
      </c>
      <c r="L605" s="48">
        <f>'PAYMENT by SAP'!H595</f>
        <v>45137</v>
      </c>
      <c r="M605" s="49">
        <f t="shared" si="57"/>
        <v>645</v>
      </c>
      <c r="N605" s="50" t="str">
        <f t="shared" si="58"/>
        <v>&gt;365</v>
      </c>
      <c r="O605" s="50" t="str">
        <f t="shared" si="59"/>
        <v>High Risk +</v>
      </c>
      <c r="P605" s="15" t="str">
        <f>'PAYMENT by SAP'!J595</f>
        <v>IDR</v>
      </c>
      <c r="Q605" s="15" t="str">
        <f>'PAYMENT by SAP'!K595</f>
        <v>1800000326</v>
      </c>
      <c r="R605" s="51">
        <f>'PAYMENT by SAP'!L595</f>
        <v>1681637</v>
      </c>
      <c r="S605" s="51" t="str">
        <f>'PAYMENT by SAP'!M595</f>
        <v>Tagihan Pem Listrik Tuban Indosat April 2023</v>
      </c>
      <c r="T605" s="65">
        <f>'PAYMENT by SAP'!N595</f>
        <v>45107</v>
      </c>
      <c r="U605" s="66" t="str">
        <f>'PAYMENT by SAP'!O595</f>
        <v>1800000326</v>
      </c>
      <c r="V605" s="18" t="s">
        <v>4951</v>
      </c>
    </row>
    <row r="606" spans="2:22">
      <c r="B606" s="15">
        <f>'PAYMENT by SAP'!B596</f>
        <v>100012</v>
      </c>
      <c r="C606" s="15" t="str">
        <f>'PAYMENT by SAP'!C596</f>
        <v>PT SEMEN INDONESIA LOGISTIK</v>
      </c>
      <c r="D606" s="15" t="str">
        <v>Group</v>
      </c>
      <c r="E606" s="15" t="str">
        <f>'PAYMENT by SAP'!D596</f>
        <v>0100004382</v>
      </c>
      <c r="F606" s="15">
        <f>'PAYMENT by SAP'!E596</f>
        <v>0</v>
      </c>
      <c r="G606" s="15">
        <f>'PAYMENT by SAP'!F596</f>
        <v>0</v>
      </c>
      <c r="H606" s="47">
        <f t="shared" si="54"/>
        <v>45782</v>
      </c>
      <c r="I606" s="48">
        <f>'PAYMENT by SAP'!G596</f>
        <v>45782</v>
      </c>
      <c r="J606" s="48" t="str">
        <f t="shared" si="55"/>
        <v>Mei</v>
      </c>
      <c r="K606" s="48" t="str">
        <f t="shared" si="56"/>
        <v>2025</v>
      </c>
      <c r="L606" s="48">
        <f>'PAYMENT by SAP'!H596</f>
        <v>43188</v>
      </c>
      <c r="M606" s="49">
        <f t="shared" si="57"/>
        <v>2594</v>
      </c>
      <c r="N606" s="50" t="str">
        <f t="shared" si="58"/>
        <v>&gt;365</v>
      </c>
      <c r="O606" s="50" t="str">
        <f t="shared" si="59"/>
        <v>High Risk +</v>
      </c>
      <c r="P606" s="15" t="str">
        <f>'PAYMENT by SAP'!J596</f>
        <v>IDR</v>
      </c>
      <c r="Q606" s="15" t="str">
        <f>'PAYMENT by SAP'!K596</f>
        <v>1400000453</v>
      </c>
      <c r="R606" s="51">
        <f>'PAYMENT by SAP'!L596</f>
        <v>2352000</v>
      </c>
      <c r="S606" s="51" t="str">
        <f>'PAYMENT by SAP'!M596</f>
        <v>sisa pph Tagihan Pemakaian Air Bersih Periode mar</v>
      </c>
      <c r="T606" s="65">
        <f>'PAYMENT by SAP'!N596</f>
        <v>43188</v>
      </c>
      <c r="U606" s="66" t="str">
        <f>'PAYMENT by SAP'!O596</f>
        <v>1800000448</v>
      </c>
      <c r="V606" s="18" t="s">
        <v>4962</v>
      </c>
    </row>
    <row r="607" spans="2:22">
      <c r="B607" s="15">
        <f>'PAYMENT by SAP'!B597</f>
        <v>100012</v>
      </c>
      <c r="C607" s="15" t="str">
        <f>'PAYMENT by SAP'!C597</f>
        <v>PT SEMEN INDONESIA LOGISTIK</v>
      </c>
      <c r="D607" s="15" t="str">
        <v>Group</v>
      </c>
      <c r="E607" s="15" t="str">
        <f>'PAYMENT by SAP'!D597</f>
        <v>0100004389</v>
      </c>
      <c r="F607" s="15">
        <f>'PAYMENT by SAP'!E597</f>
        <v>0</v>
      </c>
      <c r="G607" s="15">
        <f>'PAYMENT by SAP'!F597</f>
        <v>0</v>
      </c>
      <c r="H607" s="47">
        <f t="shared" si="54"/>
        <v>45782</v>
      </c>
      <c r="I607" s="48">
        <f>'PAYMENT by SAP'!G597</f>
        <v>45782</v>
      </c>
      <c r="J607" s="48" t="str">
        <f t="shared" si="55"/>
        <v>Mei</v>
      </c>
      <c r="K607" s="48" t="str">
        <f t="shared" si="56"/>
        <v>2025</v>
      </c>
      <c r="L607" s="48">
        <f>'PAYMENT by SAP'!H597</f>
        <v>43372</v>
      </c>
      <c r="M607" s="49">
        <f t="shared" si="57"/>
        <v>2410</v>
      </c>
      <c r="N607" s="50" t="str">
        <f t="shared" si="58"/>
        <v>&gt;365</v>
      </c>
      <c r="O607" s="50" t="str">
        <f t="shared" si="59"/>
        <v>High Risk +</v>
      </c>
      <c r="P607" s="15" t="str">
        <f>'PAYMENT by SAP'!J597</f>
        <v>IDR</v>
      </c>
      <c r="Q607" s="15" t="str">
        <f>'PAYMENT by SAP'!K597</f>
        <v>1400000044</v>
      </c>
      <c r="R607" s="51">
        <f>'PAYMENT by SAP'!L597</f>
        <v>2448843</v>
      </c>
      <c r="S607" s="51" t="str">
        <f>'PAYMENT by SAP'!M597</f>
        <v>pph pemakaian listrik sept 2018</v>
      </c>
      <c r="T607" s="65">
        <f>'PAYMENT by SAP'!N597</f>
        <v>43372</v>
      </c>
      <c r="U607" s="66" t="str">
        <f>'PAYMENT by SAP'!O597</f>
        <v>1800001522</v>
      </c>
      <c r="V607" s="18" t="s">
        <v>4962</v>
      </c>
    </row>
    <row r="608" spans="2:22">
      <c r="B608" s="15">
        <f>'PAYMENT by SAP'!B598</f>
        <v>100012</v>
      </c>
      <c r="C608" s="15" t="str">
        <f>'PAYMENT by SAP'!C598</f>
        <v>PT SEMEN INDONESIA LOGISTIK</v>
      </c>
      <c r="D608" s="15" t="str">
        <v>Group</v>
      </c>
      <c r="E608" s="15" t="str">
        <f>'PAYMENT by SAP'!D598</f>
        <v>0100004379</v>
      </c>
      <c r="F608" s="15">
        <f>'PAYMENT by SAP'!E598</f>
        <v>0</v>
      </c>
      <c r="G608" s="15">
        <f>'PAYMENT by SAP'!F598</f>
        <v>0</v>
      </c>
      <c r="H608" s="47">
        <f t="shared" si="54"/>
        <v>45782</v>
      </c>
      <c r="I608" s="48">
        <f>'PAYMENT by SAP'!G598</f>
        <v>45782</v>
      </c>
      <c r="J608" s="48" t="str">
        <f t="shared" si="55"/>
        <v>Mei</v>
      </c>
      <c r="K608" s="48" t="str">
        <f t="shared" si="56"/>
        <v>2025</v>
      </c>
      <c r="L608" s="48">
        <f>'PAYMENT by SAP'!H598</f>
        <v>42855</v>
      </c>
      <c r="M608" s="49">
        <f t="shared" si="57"/>
        <v>2927</v>
      </c>
      <c r="N608" s="50" t="str">
        <f t="shared" si="58"/>
        <v>&gt;365</v>
      </c>
      <c r="O608" s="50" t="str">
        <f t="shared" si="59"/>
        <v>High Risk +</v>
      </c>
      <c r="P608" s="15" t="str">
        <f>'PAYMENT by SAP'!J598</f>
        <v>IDR</v>
      </c>
      <c r="Q608" s="15" t="str">
        <f>'PAYMENT by SAP'!K598</f>
        <v>1400015430</v>
      </c>
      <c r="R608" s="51">
        <f>'PAYMENT by SAP'!L598</f>
        <v>3846080</v>
      </c>
      <c r="S608" s="51" t="str">
        <f>'PAYMENT by SAP'!M598</f>
        <v>PPH Air Jan,Peb, MAret 2017</v>
      </c>
      <c r="T608" s="65">
        <f>'PAYMENT by SAP'!N598</f>
        <v>42855</v>
      </c>
      <c r="U608" s="66" t="str">
        <f>'PAYMENT by SAP'!O598</f>
        <v>1800000191</v>
      </c>
      <c r="V608" s="18" t="s">
        <v>4962</v>
      </c>
    </row>
    <row r="609" spans="2:22">
      <c r="B609" s="15">
        <f>'PAYMENT by SAP'!B599</f>
        <v>100012</v>
      </c>
      <c r="C609" s="15" t="str">
        <f>'PAYMENT by SAP'!C599</f>
        <v>PT SEMEN INDONESIA LOGISTIK</v>
      </c>
      <c r="D609" s="15" t="str">
        <v>Group</v>
      </c>
      <c r="E609" s="15" t="str">
        <f>'PAYMENT by SAP'!D599</f>
        <v>0100091389</v>
      </c>
      <c r="F609" s="15">
        <f>'PAYMENT by SAP'!E599</f>
        <v>0</v>
      </c>
      <c r="G609" s="15">
        <f>'PAYMENT by SAP'!F599</f>
        <v>0</v>
      </c>
      <c r="H609" s="47">
        <f t="shared" si="54"/>
        <v>45782</v>
      </c>
      <c r="I609" s="48">
        <f>'PAYMENT by SAP'!G599</f>
        <v>45782</v>
      </c>
      <c r="J609" s="48" t="str">
        <f t="shared" si="55"/>
        <v>Mei</v>
      </c>
      <c r="K609" s="48" t="str">
        <f t="shared" si="56"/>
        <v>2025</v>
      </c>
      <c r="L609" s="48">
        <f>'PAYMENT by SAP'!H599</f>
        <v>43361</v>
      </c>
      <c r="M609" s="49">
        <f t="shared" si="57"/>
        <v>2421</v>
      </c>
      <c r="N609" s="50" t="str">
        <f t="shared" si="58"/>
        <v>&gt;365</v>
      </c>
      <c r="O609" s="50" t="str">
        <f t="shared" si="59"/>
        <v>High Risk +</v>
      </c>
      <c r="P609" s="15" t="str">
        <f>'PAYMENT by SAP'!J599</f>
        <v>IDR</v>
      </c>
      <c r="Q609" s="15" t="str">
        <f>'PAYMENT by SAP'!K599</f>
        <v>1400062978</v>
      </c>
      <c r="R609" s="51">
        <f>'PAYMENT by SAP'!L599</f>
        <v>4666663</v>
      </c>
      <c r="S609" s="51" t="str">
        <f>'PAYMENT by SAP'!M599</f>
        <v>pph Tagihan Pemakaian Listrik Periode Juni 2018</v>
      </c>
      <c r="T609" s="65">
        <f>'PAYMENT by SAP'!N599</f>
        <v>43361</v>
      </c>
      <c r="U609" s="66" t="str">
        <f>'PAYMENT by SAP'!O599</f>
        <v>1800000501</v>
      </c>
      <c r="V609" s="18" t="s">
        <v>4962</v>
      </c>
    </row>
    <row r="610" spans="2:22">
      <c r="B610" s="15">
        <f>'PAYMENT by SAP'!B600</f>
        <v>100012</v>
      </c>
      <c r="C610" s="15" t="str">
        <f>'PAYMENT by SAP'!C600</f>
        <v>PT SEMEN INDONESIA LOGISTIK</v>
      </c>
      <c r="D610" s="15" t="str">
        <v>Group</v>
      </c>
      <c r="E610" s="15" t="str">
        <f>'PAYMENT by SAP'!D600</f>
        <v>0100004375</v>
      </c>
      <c r="F610" s="15">
        <f>'PAYMENT by SAP'!E600</f>
        <v>0</v>
      </c>
      <c r="G610" s="15">
        <f>'PAYMENT by SAP'!F600</f>
        <v>0</v>
      </c>
      <c r="H610" s="47">
        <f t="shared" si="54"/>
        <v>45782</v>
      </c>
      <c r="I610" s="48">
        <f>'PAYMENT by SAP'!G600</f>
        <v>45782</v>
      </c>
      <c r="J610" s="48" t="str">
        <f t="shared" si="55"/>
        <v>Mei</v>
      </c>
      <c r="K610" s="48" t="str">
        <f t="shared" si="56"/>
        <v>2025</v>
      </c>
      <c r="L610" s="48">
        <f>'PAYMENT by SAP'!H600</f>
        <v>42430</v>
      </c>
      <c r="M610" s="49">
        <f t="shared" si="57"/>
        <v>3352</v>
      </c>
      <c r="N610" s="50" t="str">
        <f t="shared" si="58"/>
        <v>&gt;365</v>
      </c>
      <c r="O610" s="50" t="str">
        <f t="shared" si="59"/>
        <v>High Risk +</v>
      </c>
      <c r="P610" s="15" t="str">
        <f>'PAYMENT by SAP'!J600</f>
        <v>IDR</v>
      </c>
      <c r="Q610" s="15" t="str">
        <f>'PAYMENT by SAP'!K600</f>
        <v>1400000134</v>
      </c>
      <c r="R610" s="51">
        <f>'PAYMENT by SAP'!L600</f>
        <v>7154470</v>
      </c>
      <c r="S610" s="51" t="str">
        <f>'PAYMENT by SAP'!M600</f>
        <v>PPH Final Sewa Tnh Tuban 1 Juni '14 s.d 31 Mei 16</v>
      </c>
      <c r="T610" s="65">
        <f>'PAYMENT by SAP'!N600</f>
        <v>42400</v>
      </c>
      <c r="U610" s="66" t="str">
        <f>'PAYMENT by SAP'!O600</f>
        <v>1800000004</v>
      </c>
      <c r="V610" s="18" t="s">
        <v>4962</v>
      </c>
    </row>
    <row r="611" spans="2:22">
      <c r="B611" s="15">
        <f>'PAYMENT by SAP'!B601</f>
        <v>100012</v>
      </c>
      <c r="C611" s="15" t="str">
        <f>'PAYMENT by SAP'!C601</f>
        <v>PT SEMEN INDONESIA LOGISTIK</v>
      </c>
      <c r="D611" s="15" t="str">
        <v>Group</v>
      </c>
      <c r="E611" s="15" t="str">
        <f>'PAYMENT by SAP'!D601</f>
        <v>0100091388</v>
      </c>
      <c r="F611" s="15">
        <f>'PAYMENT by SAP'!E601</f>
        <v>0</v>
      </c>
      <c r="G611" s="15">
        <f>'PAYMENT by SAP'!F601</f>
        <v>0</v>
      </c>
      <c r="H611" s="47">
        <f t="shared" si="54"/>
        <v>45782</v>
      </c>
      <c r="I611" s="48">
        <f>'PAYMENT by SAP'!G601</f>
        <v>45782</v>
      </c>
      <c r="J611" s="48" t="str">
        <f t="shared" si="55"/>
        <v>Mei</v>
      </c>
      <c r="K611" s="48" t="str">
        <f t="shared" si="56"/>
        <v>2025</v>
      </c>
      <c r="L611" s="48">
        <f>'PAYMENT by SAP'!H601</f>
        <v>43290</v>
      </c>
      <c r="M611" s="49">
        <f t="shared" si="57"/>
        <v>2492</v>
      </c>
      <c r="N611" s="50" t="str">
        <f t="shared" si="58"/>
        <v>&gt;365</v>
      </c>
      <c r="O611" s="50" t="str">
        <f t="shared" si="59"/>
        <v>High Risk +</v>
      </c>
      <c r="P611" s="15" t="str">
        <f>'PAYMENT by SAP'!J601</f>
        <v>IDR</v>
      </c>
      <c r="Q611" s="15" t="str">
        <f>'PAYMENT by SAP'!K601</f>
        <v>1400035027</v>
      </c>
      <c r="R611" s="51">
        <f>'PAYMENT by SAP'!L601</f>
        <v>8866475</v>
      </c>
      <c r="S611" s="51" t="str">
        <f>'PAYMENT by SAP'!M601</f>
        <v>sisa &amp; pph SILOG DR 18.158 Air</v>
      </c>
      <c r="T611" s="65">
        <f>'PAYMENT by SAP'!N601</f>
        <v>43290</v>
      </c>
      <c r="U611" s="66" t="str">
        <f>'PAYMENT by SAP'!O601</f>
        <v>1800000158</v>
      </c>
      <c r="V611" s="18" t="s">
        <v>4962</v>
      </c>
    </row>
    <row r="612" spans="2:22">
      <c r="B612" s="15">
        <f>'PAYMENT by SAP'!B602</f>
        <v>100012</v>
      </c>
      <c r="C612" s="15" t="str">
        <f>'PAYMENT by SAP'!C602</f>
        <v>PT SEMEN INDONESIA LOGISTIK</v>
      </c>
      <c r="D612" s="15" t="str">
        <v>Group</v>
      </c>
      <c r="E612" s="15" t="str">
        <f>'PAYMENT by SAP'!D602</f>
        <v>0100004386</v>
      </c>
      <c r="F612" s="15">
        <f>'PAYMENT by SAP'!E602</f>
        <v>0</v>
      </c>
      <c r="G612" s="15">
        <f>'PAYMENT by SAP'!F602</f>
        <v>0</v>
      </c>
      <c r="H612" s="47">
        <f t="shared" si="54"/>
        <v>45782</v>
      </c>
      <c r="I612" s="48">
        <f>'PAYMENT by SAP'!G602</f>
        <v>45782</v>
      </c>
      <c r="J612" s="48" t="str">
        <f t="shared" si="55"/>
        <v>Mei</v>
      </c>
      <c r="K612" s="48" t="str">
        <f t="shared" si="56"/>
        <v>2025</v>
      </c>
      <c r="L612" s="48">
        <f>'PAYMENT by SAP'!H602</f>
        <v>43100</v>
      </c>
      <c r="M612" s="49">
        <f t="shared" si="57"/>
        <v>2682</v>
      </c>
      <c r="N612" s="50" t="str">
        <f t="shared" si="58"/>
        <v>&gt;365</v>
      </c>
      <c r="O612" s="50" t="str">
        <f t="shared" si="59"/>
        <v>High Risk +</v>
      </c>
      <c r="P612" s="15" t="str">
        <f>'PAYMENT by SAP'!J602</f>
        <v>IDR</v>
      </c>
      <c r="Q612" s="15" t="str">
        <f>'PAYMENT by SAP'!K602</f>
        <v>1400000967</v>
      </c>
      <c r="R612" s="51">
        <f>'PAYMENT by SAP'!L602</f>
        <v>23298858</v>
      </c>
      <c r="S612" s="51" t="str">
        <f>'PAYMENT by SAP'!M602</f>
        <v>pph SILOG Dr 18.1865 SEWA TANAH</v>
      </c>
      <c r="T612" s="65">
        <f>'PAYMENT by SAP'!N602</f>
        <v>43100</v>
      </c>
      <c r="U612" s="66" t="str">
        <f>'PAYMENT by SAP'!O602</f>
        <v>1800001074</v>
      </c>
      <c r="V612" s="18" t="s">
        <v>4962</v>
      </c>
    </row>
    <row r="613" spans="2:22">
      <c r="B613" s="15">
        <f>'PAYMENT by SAP'!B603</f>
        <v>100012</v>
      </c>
      <c r="C613" s="15" t="str">
        <f>'PAYMENT by SAP'!C603</f>
        <v>PT SEMEN INDONESIA LOGISTIK</v>
      </c>
      <c r="D613" s="15" t="str">
        <v>Group</v>
      </c>
      <c r="E613" s="15" t="str">
        <f>'PAYMENT by SAP'!D603</f>
        <v>0100004392</v>
      </c>
      <c r="F613" s="15">
        <f>'PAYMENT by SAP'!E603</f>
        <v>0</v>
      </c>
      <c r="G613" s="15">
        <f>'PAYMENT by SAP'!F603</f>
        <v>0</v>
      </c>
      <c r="H613" s="47">
        <f t="shared" si="54"/>
        <v>45782</v>
      </c>
      <c r="I613" s="48">
        <f>'PAYMENT by SAP'!G603</f>
        <v>45782</v>
      </c>
      <c r="J613" s="48" t="str">
        <f t="shared" si="55"/>
        <v>Mei</v>
      </c>
      <c r="K613" s="48" t="str">
        <f t="shared" si="56"/>
        <v>2025</v>
      </c>
      <c r="L613" s="48">
        <f>'PAYMENT by SAP'!H603</f>
        <v>42430</v>
      </c>
      <c r="M613" s="49">
        <f t="shared" si="57"/>
        <v>3352</v>
      </c>
      <c r="N613" s="50" t="str">
        <f t="shared" si="58"/>
        <v>&gt;365</v>
      </c>
      <c r="O613" s="50" t="str">
        <f t="shared" si="59"/>
        <v>High Risk +</v>
      </c>
      <c r="P613" s="15" t="str">
        <f>'PAYMENT by SAP'!J603</f>
        <v>IDR</v>
      </c>
      <c r="Q613" s="15" t="str">
        <f>'PAYMENT by SAP'!K603</f>
        <v>1400000329</v>
      </c>
      <c r="R613" s="51">
        <f>'PAYMENT by SAP'!L603</f>
        <v>28348700</v>
      </c>
      <c r="S613" s="51" t="str">
        <f>'PAYMENT by SAP'!M603</f>
        <v>PPH Final Sewa Tnh &amp; Bgn Sayung 1 Des 13-30 nop 15</v>
      </c>
      <c r="T613" s="65">
        <f>'PAYMENT by SAP'!N603</f>
        <v>42400</v>
      </c>
      <c r="U613" s="66" t="str">
        <f>'PAYMENT by SAP'!O603</f>
        <v>1800000080</v>
      </c>
      <c r="V613" s="18" t="s">
        <v>4962</v>
      </c>
    </row>
    <row r="614" spans="2:22">
      <c r="B614" s="15">
        <f>'PAYMENT by SAP'!B604</f>
        <v>100012</v>
      </c>
      <c r="C614" s="15" t="str">
        <f>'PAYMENT by SAP'!C604</f>
        <v>PT SEMEN INDONESIA LOGISTIK</v>
      </c>
      <c r="D614" s="15" t="str">
        <v>Group</v>
      </c>
      <c r="E614" s="15" t="str">
        <f>'PAYMENT by SAP'!D604</f>
        <v>0100004376</v>
      </c>
      <c r="F614" s="15">
        <f>'PAYMENT by SAP'!E604</f>
        <v>0</v>
      </c>
      <c r="G614" s="15">
        <f>'PAYMENT by SAP'!F604</f>
        <v>0</v>
      </c>
      <c r="H614" s="47">
        <f t="shared" si="54"/>
        <v>45782</v>
      </c>
      <c r="I614" s="48">
        <f>'PAYMENT by SAP'!G604</f>
        <v>45782</v>
      </c>
      <c r="J614" s="48" t="str">
        <f t="shared" si="55"/>
        <v>Mei</v>
      </c>
      <c r="K614" s="48" t="str">
        <f t="shared" si="56"/>
        <v>2025</v>
      </c>
      <c r="L614" s="48">
        <f>'PAYMENT by SAP'!H604</f>
        <v>42430</v>
      </c>
      <c r="M614" s="49">
        <f t="shared" si="57"/>
        <v>3352</v>
      </c>
      <c r="N614" s="50" t="str">
        <f t="shared" si="58"/>
        <v>&gt;365</v>
      </c>
      <c r="O614" s="50" t="str">
        <f t="shared" si="59"/>
        <v>High Risk +</v>
      </c>
      <c r="P614" s="15" t="str">
        <f>'PAYMENT by SAP'!J604</f>
        <v>IDR</v>
      </c>
      <c r="Q614" s="15" t="str">
        <f>'PAYMENT by SAP'!K604</f>
        <v>1400000134</v>
      </c>
      <c r="R614" s="51">
        <f>'PAYMENT by SAP'!L604</f>
        <v>46597716</v>
      </c>
      <c r="S614" s="51" t="str">
        <f>'PAYMENT by SAP'!M604</f>
        <v>PPH Final Tnh &amp; Bgn Palur 1 Sep '13 s.d 31 Agst 15</v>
      </c>
      <c r="T614" s="65">
        <f>'PAYMENT by SAP'!N604</f>
        <v>42400</v>
      </c>
      <c r="U614" s="66" t="str">
        <f>'PAYMENT by SAP'!O604</f>
        <v>1800000079</v>
      </c>
      <c r="V614" s="18" t="s">
        <v>4962</v>
      </c>
    </row>
    <row r="615" spans="2:22">
      <c r="B615" s="15">
        <f>'PAYMENT by SAP'!B605</f>
        <v>100012</v>
      </c>
      <c r="C615" s="15" t="str">
        <f>'PAYMENT by SAP'!C605</f>
        <v>PT SEMEN INDONESIA LOGISTIK</v>
      </c>
      <c r="D615" s="15" t="str">
        <v>Group</v>
      </c>
      <c r="E615" s="15" t="str">
        <f>'PAYMENT by SAP'!D605</f>
        <v>0100004377</v>
      </c>
      <c r="F615" s="15">
        <f>'PAYMENT by SAP'!E605</f>
        <v>0</v>
      </c>
      <c r="G615" s="15">
        <f>'PAYMENT by SAP'!F605</f>
        <v>0</v>
      </c>
      <c r="H615" s="47">
        <f t="shared" si="54"/>
        <v>45782</v>
      </c>
      <c r="I615" s="48">
        <f>'PAYMENT by SAP'!G605</f>
        <v>45782</v>
      </c>
      <c r="J615" s="48" t="str">
        <f t="shared" si="55"/>
        <v>Mei</v>
      </c>
      <c r="K615" s="48" t="str">
        <f t="shared" si="56"/>
        <v>2025</v>
      </c>
      <c r="L615" s="48">
        <f>'PAYMENT by SAP'!H605</f>
        <v>42470</v>
      </c>
      <c r="M615" s="49">
        <f t="shared" si="57"/>
        <v>3312</v>
      </c>
      <c r="N615" s="50" t="str">
        <f t="shared" si="58"/>
        <v>&gt;365</v>
      </c>
      <c r="O615" s="50" t="str">
        <f t="shared" si="59"/>
        <v>High Risk +</v>
      </c>
      <c r="P615" s="15" t="str">
        <f>'PAYMENT by SAP'!J605</f>
        <v>IDR</v>
      </c>
      <c r="Q615" s="15" t="str">
        <f>'PAYMENT by SAP'!K605</f>
        <v>1400000155</v>
      </c>
      <c r="R615" s="51">
        <f>'PAYMENT by SAP'!L605</f>
        <v>71194672</v>
      </c>
      <c r="S615" s="51" t="str">
        <f>'PAYMENT by SAP'!M605</f>
        <v>PPH Final Sewa Tanah Gresik Tahun 2015</v>
      </c>
      <c r="T615" s="65">
        <f>'PAYMENT by SAP'!N605</f>
        <v>42470</v>
      </c>
      <c r="U615" s="66" t="str">
        <f>'PAYMENT by SAP'!O605</f>
        <v>1800000112</v>
      </c>
      <c r="V615" s="18" t="s">
        <v>4962</v>
      </c>
    </row>
    <row r="616" spans="2:22">
      <c r="B616" s="15">
        <f>'PAYMENT by SAP'!B606</f>
        <v>100012</v>
      </c>
      <c r="C616" s="15" t="str">
        <f>'PAYMENT by SAP'!C606</f>
        <v>PT SEMEN INDONESIA LOGISTIK</v>
      </c>
      <c r="D616" s="15" t="str">
        <v>Group</v>
      </c>
      <c r="E616" s="15" t="str">
        <f>'PAYMENT by SAP'!D606</f>
        <v>0100004378</v>
      </c>
      <c r="F616" s="15">
        <f>'PAYMENT by SAP'!E606</f>
        <v>0</v>
      </c>
      <c r="G616" s="15">
        <f>'PAYMENT by SAP'!F606</f>
        <v>0</v>
      </c>
      <c r="H616" s="47">
        <f t="shared" si="54"/>
        <v>45782</v>
      </c>
      <c r="I616" s="48">
        <f>'PAYMENT by SAP'!G606</f>
        <v>45782</v>
      </c>
      <c r="J616" s="48" t="str">
        <f t="shared" si="55"/>
        <v>Mei</v>
      </c>
      <c r="K616" s="48" t="str">
        <f t="shared" si="56"/>
        <v>2025</v>
      </c>
      <c r="L616" s="48">
        <f>'PAYMENT by SAP'!H606</f>
        <v>42489</v>
      </c>
      <c r="M616" s="49">
        <f t="shared" si="57"/>
        <v>3293</v>
      </c>
      <c r="N616" s="50" t="str">
        <f t="shared" si="58"/>
        <v>&gt;365</v>
      </c>
      <c r="O616" s="50" t="str">
        <f t="shared" si="59"/>
        <v>High Risk +</v>
      </c>
      <c r="P616" s="15" t="str">
        <f>'PAYMENT by SAP'!J606</f>
        <v>IDR</v>
      </c>
      <c r="Q616" s="15" t="str">
        <f>'PAYMENT by SAP'!K606</f>
        <v>1400000155</v>
      </c>
      <c r="R616" s="51">
        <f>'PAYMENT by SAP'!L606</f>
        <v>89081903</v>
      </c>
      <c r="S616" s="51" t="str">
        <f>'PAYMENT by SAP'!M606</f>
        <v>PPH Final Sewa Tanah Gresik Tahun 2015</v>
      </c>
      <c r="T616" s="65">
        <f>'PAYMENT by SAP'!N606</f>
        <v>42489</v>
      </c>
      <c r="U616" s="66" t="str">
        <f>'PAYMENT by SAP'!O606</f>
        <v>1800000113</v>
      </c>
      <c r="V616" s="18" t="s">
        <v>4962</v>
      </c>
    </row>
    <row r="617" spans="2:22">
      <c r="B617" s="15">
        <f>'PAYMENT by SAP'!B607</f>
        <v>100012</v>
      </c>
      <c r="C617" s="15" t="str">
        <f>'PAYMENT by SAP'!C607</f>
        <v>PT SEMEN INDONESIA LOGISTIK</v>
      </c>
      <c r="D617" s="15" t="str">
        <v>Group</v>
      </c>
      <c r="E617" s="15" t="str">
        <f>'PAYMENT by SAP'!D607</f>
        <v>0100004380</v>
      </c>
      <c r="F617" s="15">
        <f>'PAYMENT by SAP'!E607</f>
        <v>0</v>
      </c>
      <c r="G617" s="15">
        <f>'PAYMENT by SAP'!F607</f>
        <v>0</v>
      </c>
      <c r="H617" s="47">
        <f t="shared" si="54"/>
        <v>45782</v>
      </c>
      <c r="I617" s="48">
        <f>'PAYMENT by SAP'!G607</f>
        <v>45782</v>
      </c>
      <c r="J617" s="48" t="str">
        <f t="shared" si="55"/>
        <v>Mei</v>
      </c>
      <c r="K617" s="48" t="str">
        <f t="shared" si="56"/>
        <v>2025</v>
      </c>
      <c r="L617" s="48">
        <f>'PAYMENT by SAP'!H607</f>
        <v>42891</v>
      </c>
      <c r="M617" s="49">
        <f t="shared" si="57"/>
        <v>2891</v>
      </c>
      <c r="N617" s="50" t="str">
        <f t="shared" si="58"/>
        <v>&gt;365</v>
      </c>
      <c r="O617" s="50" t="str">
        <f t="shared" si="59"/>
        <v>High Risk +</v>
      </c>
      <c r="P617" s="15" t="str">
        <f>'PAYMENT by SAP'!J607</f>
        <v>IDR</v>
      </c>
      <c r="Q617" s="15" t="str">
        <f>'PAYMENT by SAP'!K607</f>
        <v>1400015619</v>
      </c>
      <c r="R617" s="51">
        <f>'PAYMENT by SAP'!L607</f>
        <v>89081903</v>
      </c>
      <c r="S617" s="51" t="str">
        <f>'PAYMENT by SAP'!M607</f>
        <v>PPH Sewa tanah bulan Juli 2017</v>
      </c>
      <c r="T617" s="65">
        <f>'PAYMENT by SAP'!N607</f>
        <v>42891</v>
      </c>
      <c r="U617" s="66" t="str">
        <f>'PAYMENT by SAP'!O607</f>
        <v>1800000339</v>
      </c>
      <c r="V617" s="18" t="s">
        <v>4962</v>
      </c>
    </row>
    <row r="618" spans="2:22">
      <c r="B618" s="15">
        <f>'PAYMENT by SAP'!B608</f>
        <v>100012</v>
      </c>
      <c r="C618" s="15" t="str">
        <f>'PAYMENT by SAP'!C608</f>
        <v>PT SEMEN INDONESIA LOGISTIK</v>
      </c>
      <c r="D618" s="15" t="str">
        <v>Group</v>
      </c>
      <c r="E618" s="15" t="str">
        <f>'PAYMENT by SAP'!D608</f>
        <v>0100004393</v>
      </c>
      <c r="F618" s="15">
        <f>'PAYMENT by SAP'!E608</f>
        <v>0</v>
      </c>
      <c r="G618" s="15">
        <f>'PAYMENT by SAP'!F608</f>
        <v>0</v>
      </c>
      <c r="H618" s="47">
        <f t="shared" si="54"/>
        <v>45782</v>
      </c>
      <c r="I618" s="48">
        <f>'PAYMENT by SAP'!G608</f>
        <v>45782</v>
      </c>
      <c r="J618" s="48" t="str">
        <f t="shared" si="55"/>
        <v>Mei</v>
      </c>
      <c r="K618" s="48" t="str">
        <f t="shared" si="56"/>
        <v>2025</v>
      </c>
      <c r="L618" s="48">
        <f>'PAYMENT by SAP'!H608</f>
        <v>42430</v>
      </c>
      <c r="M618" s="49">
        <f t="shared" si="57"/>
        <v>3352</v>
      </c>
      <c r="N618" s="50" t="str">
        <f t="shared" si="58"/>
        <v>&gt;365</v>
      </c>
      <c r="O618" s="50" t="str">
        <f t="shared" si="59"/>
        <v>High Risk +</v>
      </c>
      <c r="P618" s="15" t="str">
        <f>'PAYMENT by SAP'!J608</f>
        <v>IDR</v>
      </c>
      <c r="Q618" s="15" t="str">
        <f>'PAYMENT by SAP'!K608</f>
        <v>1400000134</v>
      </c>
      <c r="R618" s="51">
        <f>'PAYMENT by SAP'!L608</f>
        <v>89081903</v>
      </c>
      <c r="S618" s="51" t="str">
        <f>'PAYMENT by SAP'!M608</f>
        <v>PPH Final Sewa Tanah Gresik Tahun 2014</v>
      </c>
      <c r="T618" s="65">
        <f>'PAYMENT by SAP'!N608</f>
        <v>42400</v>
      </c>
      <c r="U618" s="66" t="str">
        <f>'PAYMENT by SAP'!O608</f>
        <v>1800000003</v>
      </c>
      <c r="V618" s="18" t="s">
        <v>4962</v>
      </c>
    </row>
    <row r="619" spans="2:22">
      <c r="B619" s="15">
        <f>'PAYMENT by SAP'!B609</f>
        <v>100137</v>
      </c>
      <c r="C619" s="15" t="str">
        <f>'PAYMENT by SAP'!C609</f>
        <v>PT SEMEN GRESIK</v>
      </c>
      <c r="D619" s="15" t="str">
        <v>Group</v>
      </c>
      <c r="E619" s="15" t="str">
        <f>'PAYMENT by SAP'!D609</f>
        <v>1400000229</v>
      </c>
      <c r="F619" s="15" t="str">
        <f>'PAYMENT by SAP'!E609</f>
        <v>11121161</v>
      </c>
      <c r="G619" s="15" t="str">
        <f>'PAYMENT by SAP'!F609</f>
        <v>Bayar Retribusi Jual Beli Batu Gamping 2019</v>
      </c>
      <c r="H619" s="47">
        <f t="shared" si="54"/>
        <v>45784</v>
      </c>
      <c r="I619" s="48">
        <f>'PAYMENT by SAP'!G609</f>
        <v>45784</v>
      </c>
      <c r="J619" s="48" t="str">
        <f t="shared" si="55"/>
        <v>Mei</v>
      </c>
      <c r="K619" s="48" t="str">
        <f t="shared" si="56"/>
        <v>2025</v>
      </c>
      <c r="L619" s="48">
        <f>'PAYMENT by SAP'!H609</f>
        <v>44704</v>
      </c>
      <c r="M619" s="49">
        <f t="shared" si="57"/>
        <v>1080</v>
      </c>
      <c r="N619" s="50" t="str">
        <f t="shared" si="58"/>
        <v>&gt;365</v>
      </c>
      <c r="O619" s="50" t="str">
        <f t="shared" si="59"/>
        <v>High Risk +</v>
      </c>
      <c r="P619" s="15" t="str">
        <f>'PAYMENT by SAP'!J609</f>
        <v>IDR</v>
      </c>
      <c r="Q619" s="15" t="str">
        <f>'PAYMENT by SAP'!K609</f>
        <v>0100003907</v>
      </c>
      <c r="R619" s="51">
        <f>'PAYMENT by SAP'!L609</f>
        <v>990526336</v>
      </c>
      <c r="S619" s="51" t="str">
        <f>'PAYMENT by SAP'!M609</f>
        <v>Jual Beli Batu Gamping 2019</v>
      </c>
      <c r="T619" s="65">
        <f>'PAYMENT by SAP'!N609</f>
        <v>44704</v>
      </c>
      <c r="U619" s="66" t="str">
        <f>'PAYMENT by SAP'!O609</f>
        <v>1800000673</v>
      </c>
      <c r="V619" s="18" t="s">
        <v>4966</v>
      </c>
    </row>
    <row r="620" spans="2:22">
      <c r="B620" s="15">
        <f>'PAYMENT by SAP'!B610</f>
        <v>100137</v>
      </c>
      <c r="C620" s="15" t="str">
        <f>'PAYMENT by SAP'!C610</f>
        <v>PT SEMEN GRESIK</v>
      </c>
      <c r="D620" s="15" t="str">
        <v>Group</v>
      </c>
      <c r="E620" s="15" t="str">
        <f>'PAYMENT by SAP'!D610</f>
        <v>1400000228</v>
      </c>
      <c r="F620" s="15" t="str">
        <f>'PAYMENT by SAP'!E610</f>
        <v>11121161</v>
      </c>
      <c r="G620" s="15" t="str">
        <f>'PAYMENT by SAP'!F610</f>
        <v>BAYAR PENAGIHAN BATU KAPUR PABRIK REMBANG</v>
      </c>
      <c r="H620" s="47">
        <f t="shared" si="54"/>
        <v>45784</v>
      </c>
      <c r="I620" s="48">
        <f>'PAYMENT by SAP'!G610</f>
        <v>45784</v>
      </c>
      <c r="J620" s="48" t="str">
        <f t="shared" si="55"/>
        <v>Mei</v>
      </c>
      <c r="K620" s="48" t="str">
        <f t="shared" si="56"/>
        <v>2025</v>
      </c>
      <c r="L620" s="48">
        <f>'PAYMENT by SAP'!H610</f>
        <v>44467</v>
      </c>
      <c r="M620" s="49">
        <f t="shared" si="57"/>
        <v>1317</v>
      </c>
      <c r="N620" s="50" t="str">
        <f t="shared" si="58"/>
        <v>&gt;365</v>
      </c>
      <c r="O620" s="50" t="str">
        <f t="shared" si="59"/>
        <v>High Risk +</v>
      </c>
      <c r="P620" s="15" t="str">
        <f>'PAYMENT by SAP'!J610</f>
        <v>IDR</v>
      </c>
      <c r="Q620" s="15" t="str">
        <f>'PAYMENT by SAP'!K610</f>
        <v>0100005048</v>
      </c>
      <c r="R620" s="51">
        <f>'PAYMENT by SAP'!L610</f>
        <v>7936866282</v>
      </c>
      <c r="S620" s="51" t="str">
        <f>'PAYMENT by SAP'!M610</f>
        <v>PENAGIHAN BATU KAPUR PABRIK REMBANG</v>
      </c>
      <c r="T620" s="65">
        <f>'PAYMENT by SAP'!N610</f>
        <v>44467</v>
      </c>
      <c r="U620" s="66" t="str">
        <f>'PAYMENT by SAP'!O610</f>
        <v>1800001822</v>
      </c>
      <c r="V620" s="18" t="s">
        <v>4966</v>
      </c>
    </row>
    <row r="621" spans="2:22">
      <c r="B621" s="15">
        <f>'PAYMENT by SAP'!B611</f>
        <v>101490</v>
      </c>
      <c r="C621" s="15" t="str">
        <f>'PAYMENT by SAP'!C611</f>
        <v>PT. PUTRA BIMA INTERNUSA</v>
      </c>
      <c r="D621" s="15" t="str">
        <v>External</v>
      </c>
      <c r="E621" s="15" t="str">
        <f>'PAYMENT by SAP'!D611</f>
        <v>1400053169</v>
      </c>
      <c r="F621" s="15" t="str">
        <f>'PAYMENT by SAP'!E611</f>
        <v>11125421</v>
      </c>
      <c r="G621" s="15" t="str">
        <f>'PAYMENT by SAP'!F611</f>
        <v>PAID BY CMS BANK SYARIAH INDONESIA KC SURABAYA BAS</v>
      </c>
      <c r="H621" s="47">
        <f t="shared" si="54"/>
        <v>45785</v>
      </c>
      <c r="I621" s="48">
        <f>'PAYMENT by SAP'!G611</f>
        <v>45785</v>
      </c>
      <c r="J621" s="48" t="str">
        <f t="shared" si="55"/>
        <v>Mei</v>
      </c>
      <c r="K621" s="48" t="str">
        <f t="shared" si="56"/>
        <v>2025</v>
      </c>
      <c r="L621" s="48">
        <f>'PAYMENT by SAP'!H611</f>
        <v>45777</v>
      </c>
      <c r="M621" s="49">
        <f t="shared" si="57"/>
        <v>8</v>
      </c>
      <c r="N621" s="50" t="str">
        <f t="shared" si="58"/>
        <v>0-30</v>
      </c>
      <c r="O621" s="50" t="str">
        <f t="shared" si="59"/>
        <v>No Risk</v>
      </c>
      <c r="P621" s="15" t="str">
        <f>'PAYMENT by SAP'!J611</f>
        <v>IDR</v>
      </c>
      <c r="Q621" s="15" t="str">
        <f>'PAYMENT by SAP'!K611</f>
        <v>1800000179</v>
      </c>
      <c r="R621" s="51">
        <f>'PAYMENT by SAP'!L611</f>
        <v>1082697</v>
      </c>
      <c r="S621" s="51" t="str">
        <f>'PAYMENT by SAP'!M611</f>
        <v>Biaya Pemusnahan Limbah CacahanPlastik ex PT PBI</v>
      </c>
      <c r="T621" s="65">
        <f>'PAYMENT by SAP'!N611</f>
        <v>45747</v>
      </c>
      <c r="U621" s="66" t="str">
        <f>'PAYMENT by SAP'!O611</f>
        <v>1800000179</v>
      </c>
      <c r="V621" t="s">
        <v>4950</v>
      </c>
    </row>
    <row r="622" spans="2:22">
      <c r="B622" s="15">
        <f>'PAYMENT by SAP'!B612</f>
        <v>101082</v>
      </c>
      <c r="C622" s="15" t="str">
        <f>'PAYMENT by SAP'!C612</f>
        <v>PT METATU NUSANTARA JAYA</v>
      </c>
      <c r="D622" s="15" t="str">
        <v>External</v>
      </c>
      <c r="E622" s="15" t="str">
        <f>'PAYMENT by SAP'!D612</f>
        <v>0100091545</v>
      </c>
      <c r="F622" s="15">
        <f>'PAYMENT by SAP'!E612</f>
        <v>0</v>
      </c>
      <c r="G622" s="15">
        <f>'PAYMENT by SAP'!F612</f>
        <v>0</v>
      </c>
      <c r="H622" s="47">
        <f t="shared" si="54"/>
        <v>45785</v>
      </c>
      <c r="I622" s="48">
        <f>'PAYMENT by SAP'!G612</f>
        <v>45785</v>
      </c>
      <c r="J622" s="48" t="str">
        <f t="shared" si="55"/>
        <v>Mei</v>
      </c>
      <c r="K622" s="48" t="str">
        <f t="shared" si="56"/>
        <v>2025</v>
      </c>
      <c r="L622" s="48">
        <f>'PAYMENT by SAP'!H612</f>
        <v>45626</v>
      </c>
      <c r="M622" s="49">
        <f t="shared" si="57"/>
        <v>159</v>
      </c>
      <c r="N622" s="50" t="str">
        <f t="shared" si="58"/>
        <v>120-365</v>
      </c>
      <c r="O622" s="50" t="str">
        <f t="shared" si="59"/>
        <v>High Risk</v>
      </c>
      <c r="P622" s="15" t="str">
        <f>'PAYMENT by SAP'!J612</f>
        <v>IDR</v>
      </c>
      <c r="Q622" s="15" t="str">
        <f>'PAYMENT by SAP'!K612</f>
        <v>1400050943</v>
      </c>
      <c r="R622" s="51">
        <f>'PAYMENT by SAP'!L612</f>
        <v>1353600</v>
      </c>
      <c r="S622" s="51" t="str">
        <f>'PAYMENT by SAP'!M612</f>
        <v>1800000674 RESIDUAL</v>
      </c>
      <c r="T622" s="65">
        <f>'PAYMENT by SAP'!N612</f>
        <v>45596</v>
      </c>
      <c r="U622" s="66" t="str">
        <f>'PAYMENT by SAP'!O612</f>
        <v>1800000674</v>
      </c>
      <c r="V622" s="18" t="s">
        <v>4962</v>
      </c>
    </row>
    <row r="623" spans="2:22">
      <c r="B623" s="15">
        <f>'PAYMENT by SAP'!B613</f>
        <v>101398</v>
      </c>
      <c r="C623" s="15" t="str">
        <f>'PAYMENT by SAP'!C613</f>
        <v>PT SOLUSI BANGUN INDONESIA</v>
      </c>
      <c r="D623" s="15" t="str">
        <v>Group</v>
      </c>
      <c r="E623" s="15" t="str">
        <f>'PAYMENT by SAP'!D613</f>
        <v>0100004451</v>
      </c>
      <c r="F623" s="15">
        <f>'PAYMENT by SAP'!E613</f>
        <v>0</v>
      </c>
      <c r="G623" s="15">
        <f>'PAYMENT by SAP'!F613</f>
        <v>0</v>
      </c>
      <c r="H623" s="47">
        <f t="shared" si="54"/>
        <v>45785</v>
      </c>
      <c r="I623" s="48">
        <f>'PAYMENT by SAP'!G613</f>
        <v>45785</v>
      </c>
      <c r="J623" s="48" t="str">
        <f t="shared" si="55"/>
        <v>Mei</v>
      </c>
      <c r="K623" s="48" t="str">
        <f t="shared" si="56"/>
        <v>2025</v>
      </c>
      <c r="L623" s="48">
        <f>'PAYMENT by SAP'!H613</f>
        <v>45687</v>
      </c>
      <c r="M623" s="49">
        <f t="shared" si="57"/>
        <v>98</v>
      </c>
      <c r="N623" s="50" t="str">
        <f t="shared" si="58"/>
        <v>90-120</v>
      </c>
      <c r="O623" s="50" t="str">
        <f t="shared" si="59"/>
        <v>Warning +</v>
      </c>
      <c r="P623" s="15" t="str">
        <f>'PAYMENT by SAP'!J613</f>
        <v>IDR</v>
      </c>
      <c r="Q623" s="15" t="str">
        <f>'PAYMENT by SAP'!K613</f>
        <v>1400000027</v>
      </c>
      <c r="R623" s="51">
        <f>'PAYMENT by SAP'!L613</f>
        <v>2747250</v>
      </c>
      <c r="S623" s="51" t="str">
        <f>'PAYMENT by SAP'!M613</f>
        <v>Kurang Bayar PPh Management Fee SBI Oktober 2020</v>
      </c>
      <c r="T623" s="65">
        <f>'PAYMENT by SAP'!N613</f>
        <v>45687</v>
      </c>
      <c r="U623" s="66" t="str">
        <f>'PAYMENT by SAP'!O613</f>
        <v>1800001184</v>
      </c>
      <c r="V623" s="18" t="s">
        <v>4962</v>
      </c>
    </row>
    <row r="624" spans="2:22">
      <c r="B624" s="15">
        <f>'PAYMENT by SAP'!B614</f>
        <v>101082</v>
      </c>
      <c r="C624" s="15" t="str">
        <f>'PAYMENT by SAP'!C614</f>
        <v>PT METATU NUSANTARA JAYA</v>
      </c>
      <c r="D624" s="15" t="str">
        <v>External</v>
      </c>
      <c r="E624" s="15" t="str">
        <f>'PAYMENT by SAP'!D614</f>
        <v>0100091545</v>
      </c>
      <c r="F624" s="15">
        <f>'PAYMENT by SAP'!E614</f>
        <v>0</v>
      </c>
      <c r="G624" s="15">
        <f>'PAYMENT by SAP'!F614</f>
        <v>0</v>
      </c>
      <c r="H624" s="47">
        <f t="shared" si="54"/>
        <v>45785</v>
      </c>
      <c r="I624" s="48">
        <f>'PAYMENT by SAP'!G614</f>
        <v>45785</v>
      </c>
      <c r="J624" s="48" t="str">
        <f t="shared" si="55"/>
        <v>Mei</v>
      </c>
      <c r="K624" s="48" t="str">
        <f t="shared" si="56"/>
        <v>2025</v>
      </c>
      <c r="L624" s="48">
        <f>'PAYMENT by SAP'!H614</f>
        <v>45656</v>
      </c>
      <c r="M624" s="49">
        <f t="shared" si="57"/>
        <v>129</v>
      </c>
      <c r="N624" s="50" t="str">
        <f t="shared" si="58"/>
        <v>120-365</v>
      </c>
      <c r="O624" s="50" t="str">
        <f t="shared" si="59"/>
        <v>High Risk</v>
      </c>
      <c r="P624" s="15" t="str">
        <f>'PAYMENT by SAP'!J614</f>
        <v>IDR</v>
      </c>
      <c r="Q624" s="15" t="str">
        <f>'PAYMENT by SAP'!K614</f>
        <v>1400050944</v>
      </c>
      <c r="R624" s="51">
        <f>'PAYMENT by SAP'!L614</f>
        <v>4093620</v>
      </c>
      <c r="S624" s="51" t="str">
        <f>'PAYMENT by SAP'!M614</f>
        <v>1800000768 RESIDUAL</v>
      </c>
      <c r="T624" s="65">
        <f>'PAYMENT by SAP'!N614</f>
        <v>45626</v>
      </c>
      <c r="U624" s="66" t="str">
        <f>'PAYMENT by SAP'!O614</f>
        <v>1800000768</v>
      </c>
      <c r="V624" s="18" t="s">
        <v>4962</v>
      </c>
    </row>
    <row r="625" spans="2:22">
      <c r="B625" s="15">
        <f>'PAYMENT by SAP'!B615</f>
        <v>101490</v>
      </c>
      <c r="C625" s="15" t="str">
        <f>'PAYMENT by SAP'!C615</f>
        <v>PT. PUTRA BIMA INTERNUSA</v>
      </c>
      <c r="D625" s="15" t="str">
        <v>External</v>
      </c>
      <c r="E625" s="15" t="str">
        <f>'PAYMENT by SAP'!D615</f>
        <v>1400053171</v>
      </c>
      <c r="F625" s="15" t="str">
        <f>'PAYMENT by SAP'!E615</f>
        <v>11125421</v>
      </c>
      <c r="G625" s="15" t="str">
        <f>'PAYMENT by SAP'!F615</f>
        <v>PAID BY CMS BANK SYARIAH INDONESIA KC SURABAYA BAS</v>
      </c>
      <c r="H625" s="47">
        <f t="shared" si="54"/>
        <v>45785</v>
      </c>
      <c r="I625" s="48">
        <f>'PAYMENT by SAP'!G615</f>
        <v>45785</v>
      </c>
      <c r="J625" s="48" t="str">
        <f t="shared" si="55"/>
        <v>Mei</v>
      </c>
      <c r="K625" s="48" t="str">
        <f t="shared" si="56"/>
        <v>2025</v>
      </c>
      <c r="L625" s="48">
        <f>'PAYMENT by SAP'!H615</f>
        <v>45777</v>
      </c>
      <c r="M625" s="49">
        <f t="shared" si="57"/>
        <v>8</v>
      </c>
      <c r="N625" s="50" t="str">
        <f t="shared" si="58"/>
        <v>0-30</v>
      </c>
      <c r="O625" s="50" t="str">
        <f t="shared" si="59"/>
        <v>No Risk</v>
      </c>
      <c r="P625" s="15" t="str">
        <f>'PAYMENT by SAP'!J615</f>
        <v>IDR</v>
      </c>
      <c r="Q625" s="15" t="str">
        <f>'PAYMENT by SAP'!K615</f>
        <v>1800000178</v>
      </c>
      <c r="R625" s="51">
        <f>'PAYMENT by SAP'!L615</f>
        <v>6084598</v>
      </c>
      <c r="S625" s="51" t="str">
        <f>'PAYMENT by SAP'!M615</f>
        <v>Biaya Pemusnahan Limbah Non B3 ex PT PBI</v>
      </c>
      <c r="T625" s="65">
        <f>'PAYMENT by SAP'!N615</f>
        <v>45747</v>
      </c>
      <c r="U625" s="66" t="str">
        <f>'PAYMENT by SAP'!O615</f>
        <v>1800000178</v>
      </c>
      <c r="V625" t="s">
        <v>4950</v>
      </c>
    </row>
    <row r="626" spans="2:22">
      <c r="B626" s="15">
        <f>'PAYMENT by SAP'!B616</f>
        <v>101082</v>
      </c>
      <c r="C626" s="15" t="str">
        <f>'PAYMENT by SAP'!C616</f>
        <v>PT METATU NUSANTARA JAYA</v>
      </c>
      <c r="D626" s="15" t="str">
        <v>External</v>
      </c>
      <c r="E626" s="15" t="str">
        <f>'PAYMENT by SAP'!D616</f>
        <v>0100091545</v>
      </c>
      <c r="F626" s="15">
        <f>'PAYMENT by SAP'!E616</f>
        <v>0</v>
      </c>
      <c r="G626" s="15">
        <f>'PAYMENT by SAP'!F616</f>
        <v>0</v>
      </c>
      <c r="H626" s="47">
        <f t="shared" si="54"/>
        <v>45785</v>
      </c>
      <c r="I626" s="48">
        <f>'PAYMENT by SAP'!G616</f>
        <v>45785</v>
      </c>
      <c r="J626" s="48" t="str">
        <f t="shared" si="55"/>
        <v>Mei</v>
      </c>
      <c r="K626" s="48" t="str">
        <f t="shared" si="56"/>
        <v>2025</v>
      </c>
      <c r="L626" s="48">
        <f>'PAYMENT by SAP'!H616</f>
        <v>45626</v>
      </c>
      <c r="M626" s="49">
        <f t="shared" si="57"/>
        <v>159</v>
      </c>
      <c r="N626" s="50" t="str">
        <f t="shared" si="58"/>
        <v>120-365</v>
      </c>
      <c r="O626" s="50" t="str">
        <f t="shared" si="59"/>
        <v>High Risk</v>
      </c>
      <c r="P626" s="15" t="str">
        <f>'PAYMENT by SAP'!J616</f>
        <v>IDR</v>
      </c>
      <c r="Q626" s="15" t="str">
        <f>'PAYMENT by SAP'!K616</f>
        <v>1400050942</v>
      </c>
      <c r="R626" s="51">
        <f>'PAYMENT by SAP'!L616</f>
        <v>7649046</v>
      </c>
      <c r="S626" s="51" t="str">
        <f>'PAYMENT by SAP'!M616</f>
        <v>1800000672 RESIDUAL</v>
      </c>
      <c r="T626" s="65">
        <f>'PAYMENT by SAP'!N616</f>
        <v>45596</v>
      </c>
      <c r="U626" s="66" t="str">
        <f>'PAYMENT by SAP'!O616</f>
        <v>1800000672</v>
      </c>
      <c r="V626" s="18" t="s">
        <v>4962</v>
      </c>
    </row>
    <row r="627" spans="2:22">
      <c r="B627" s="15">
        <f>'PAYMENT by SAP'!B617</f>
        <v>101490</v>
      </c>
      <c r="C627" s="15" t="str">
        <f>'PAYMENT by SAP'!C617</f>
        <v>PT. PUTRA BIMA INTERNUSA</v>
      </c>
      <c r="D627" s="15" t="str">
        <v>External</v>
      </c>
      <c r="E627" s="15" t="str">
        <f>'PAYMENT by SAP'!D617</f>
        <v>1400053173</v>
      </c>
      <c r="F627" s="15" t="str">
        <f>'PAYMENT by SAP'!E617</f>
        <v>11125421</v>
      </c>
      <c r="G627" s="15" t="str">
        <f>'PAYMENT by SAP'!F617</f>
        <v>PAID BY CMS BANK SYARIAH INDONESIA KC SURABAYA BAS</v>
      </c>
      <c r="H627" s="47">
        <f t="shared" si="54"/>
        <v>45785</v>
      </c>
      <c r="I627" s="48">
        <f>'PAYMENT by SAP'!G617</f>
        <v>45785</v>
      </c>
      <c r="J627" s="48" t="str">
        <f t="shared" si="55"/>
        <v>Mei</v>
      </c>
      <c r="K627" s="48" t="str">
        <f t="shared" si="56"/>
        <v>2025</v>
      </c>
      <c r="L627" s="48">
        <f>'PAYMENT by SAP'!H617</f>
        <v>45777</v>
      </c>
      <c r="M627" s="49">
        <f t="shared" si="57"/>
        <v>8</v>
      </c>
      <c r="N627" s="50" t="str">
        <f t="shared" si="58"/>
        <v>0-30</v>
      </c>
      <c r="O627" s="50" t="str">
        <f t="shared" si="59"/>
        <v>No Risk</v>
      </c>
      <c r="P627" s="15" t="str">
        <f>'PAYMENT by SAP'!J617</f>
        <v>IDR</v>
      </c>
      <c r="Q627" s="15" t="str">
        <f>'PAYMENT by SAP'!K617</f>
        <v>1800000180</v>
      </c>
      <c r="R627" s="51">
        <f>'PAYMENT by SAP'!L617</f>
        <v>12783520</v>
      </c>
      <c r="S627" s="51" t="str">
        <f>'PAYMENT by SAP'!M617</f>
        <v>Biaya Pemusnahan Limbah Sludge IPAL ex PT PBI</v>
      </c>
      <c r="T627" s="65">
        <f>'PAYMENT by SAP'!N617</f>
        <v>45747</v>
      </c>
      <c r="U627" s="66" t="str">
        <f>'PAYMENT by SAP'!O617</f>
        <v>1800000180</v>
      </c>
      <c r="V627" t="s">
        <v>4950</v>
      </c>
    </row>
    <row r="628" spans="2:22">
      <c r="B628" s="15">
        <f>'PAYMENT by SAP'!B618</f>
        <v>101490</v>
      </c>
      <c r="C628" s="15" t="str">
        <f>'PAYMENT by SAP'!C618</f>
        <v>PT. PUTRA BIMA INTERNUSA</v>
      </c>
      <c r="D628" s="15" t="str">
        <v>External</v>
      </c>
      <c r="E628" s="15" t="str">
        <f>'PAYMENT by SAP'!D618</f>
        <v>1400053179</v>
      </c>
      <c r="F628" s="15" t="str">
        <f>'PAYMENT by SAP'!E618</f>
        <v>11125421</v>
      </c>
      <c r="G628" s="15" t="str">
        <f>'PAYMENT by SAP'!F618</f>
        <v>PAID BY CMS BANK SYARIAH INDONESIA KC SURABAYA BAS</v>
      </c>
      <c r="H628" s="47">
        <f t="shared" si="54"/>
        <v>45785</v>
      </c>
      <c r="I628" s="48">
        <f>'PAYMENT by SAP'!G618</f>
        <v>45785</v>
      </c>
      <c r="J628" s="48" t="str">
        <f t="shared" si="55"/>
        <v>Mei</v>
      </c>
      <c r="K628" s="48" t="str">
        <f t="shared" si="56"/>
        <v>2025</v>
      </c>
      <c r="L628" s="48">
        <f>'PAYMENT by SAP'!H618</f>
        <v>45777</v>
      </c>
      <c r="M628" s="49">
        <f t="shared" si="57"/>
        <v>8</v>
      </c>
      <c r="N628" s="50" t="str">
        <f t="shared" si="58"/>
        <v>0-30</v>
      </c>
      <c r="O628" s="50" t="str">
        <f t="shared" si="59"/>
        <v>No Risk</v>
      </c>
      <c r="P628" s="15" t="str">
        <f>'PAYMENT by SAP'!J618</f>
        <v>IDR</v>
      </c>
      <c r="Q628" s="15" t="str">
        <f>'PAYMENT by SAP'!K618</f>
        <v>1800000177</v>
      </c>
      <c r="R628" s="51">
        <f>'PAYMENT by SAP'!L618</f>
        <v>19642890</v>
      </c>
      <c r="S628" s="51" t="str">
        <f>'PAYMENT by SAP'!M618</f>
        <v>Biaya Pemusnahan Limbah Karbon Aktif ex PT PBI</v>
      </c>
      <c r="T628" s="65">
        <f>'PAYMENT by SAP'!N618</f>
        <v>45747</v>
      </c>
      <c r="U628" s="66" t="str">
        <f>'PAYMENT by SAP'!O618</f>
        <v>1800000177</v>
      </c>
      <c r="V628" t="s">
        <v>4950</v>
      </c>
    </row>
    <row r="629" spans="2:22">
      <c r="B629" s="15">
        <f>'PAYMENT by SAP'!B619</f>
        <v>101490</v>
      </c>
      <c r="C629" s="15" t="str">
        <f>'PAYMENT by SAP'!C619</f>
        <v>PT. PUTRA BIMA INTERNUSA</v>
      </c>
      <c r="D629" s="15" t="str">
        <v>External</v>
      </c>
      <c r="E629" s="15" t="str">
        <f>'PAYMENT by SAP'!D619</f>
        <v>1400053170</v>
      </c>
      <c r="F629" s="15" t="str">
        <f>'PAYMENT by SAP'!E619</f>
        <v>11125421</v>
      </c>
      <c r="G629" s="15" t="str">
        <f>'PAYMENT by SAP'!F619</f>
        <v>PAID BY CMS BANK SYARIAH INDONESIA KC SURABAYA BAS</v>
      </c>
      <c r="H629" s="47">
        <f t="shared" si="54"/>
        <v>45785</v>
      </c>
      <c r="I629" s="48">
        <f>'PAYMENT by SAP'!G619</f>
        <v>45785</v>
      </c>
      <c r="J629" s="48" t="str">
        <f t="shared" si="55"/>
        <v>Mei</v>
      </c>
      <c r="K629" s="48" t="str">
        <f t="shared" si="56"/>
        <v>2025</v>
      </c>
      <c r="L629" s="48">
        <f>'PAYMENT by SAP'!H619</f>
        <v>45777</v>
      </c>
      <c r="M629" s="49">
        <f t="shared" si="57"/>
        <v>8</v>
      </c>
      <c r="N629" s="50" t="str">
        <f t="shared" si="58"/>
        <v>0-30</v>
      </c>
      <c r="O629" s="50" t="str">
        <f t="shared" si="59"/>
        <v>No Risk</v>
      </c>
      <c r="P629" s="15" t="str">
        <f>'PAYMENT by SAP'!J619</f>
        <v>IDR</v>
      </c>
      <c r="Q629" s="15" t="str">
        <f>'PAYMENT by SAP'!K619</f>
        <v>1800000181</v>
      </c>
      <c r="R629" s="51">
        <f>'PAYMENT by SAP'!L619</f>
        <v>22038492</v>
      </c>
      <c r="S629" s="51" t="str">
        <f>'PAYMENT by SAP'!M619</f>
        <v>Biaya Pemusnahan Limbah Sludge Non B3 ex PT PBI</v>
      </c>
      <c r="T629" s="65">
        <f>'PAYMENT by SAP'!N619</f>
        <v>45747</v>
      </c>
      <c r="U629" s="66" t="str">
        <f>'PAYMENT by SAP'!O619</f>
        <v>1800000181</v>
      </c>
      <c r="V629" t="s">
        <v>4950</v>
      </c>
    </row>
    <row r="630" spans="2:22">
      <c r="B630" s="15">
        <f>'PAYMENT by SAP'!B620</f>
        <v>101490</v>
      </c>
      <c r="C630" s="15" t="str">
        <f>'PAYMENT by SAP'!C620</f>
        <v>PT. PUTRA BIMA INTERNUSA</v>
      </c>
      <c r="D630" s="15" t="str">
        <v>External</v>
      </c>
      <c r="E630" s="15" t="str">
        <f>'PAYMENT by SAP'!D620</f>
        <v>1400053178</v>
      </c>
      <c r="F630" s="15" t="str">
        <f>'PAYMENT by SAP'!E620</f>
        <v>11125421</v>
      </c>
      <c r="G630" s="15" t="str">
        <f>'PAYMENT by SAP'!F620</f>
        <v>PAID BY CMS BANK SYARIAH INDONESIA KC SURABAYA BAS</v>
      </c>
      <c r="H630" s="47">
        <f t="shared" si="54"/>
        <v>45785</v>
      </c>
      <c r="I630" s="48">
        <f>'PAYMENT by SAP'!G620</f>
        <v>45785</v>
      </c>
      <c r="J630" s="48" t="str">
        <f t="shared" si="55"/>
        <v>Mei</v>
      </c>
      <c r="K630" s="48" t="str">
        <f t="shared" si="56"/>
        <v>2025</v>
      </c>
      <c r="L630" s="48">
        <f>'PAYMENT by SAP'!H620</f>
        <v>45777</v>
      </c>
      <c r="M630" s="49">
        <f t="shared" si="57"/>
        <v>8</v>
      </c>
      <c r="N630" s="50" t="str">
        <f t="shared" si="58"/>
        <v>0-30</v>
      </c>
      <c r="O630" s="50" t="str">
        <f t="shared" si="59"/>
        <v>No Risk</v>
      </c>
      <c r="P630" s="15" t="str">
        <f>'PAYMENT by SAP'!J620</f>
        <v>IDR</v>
      </c>
      <c r="Q630" s="15" t="str">
        <f>'PAYMENT by SAP'!K620</f>
        <v>1800000175</v>
      </c>
      <c r="R630" s="51">
        <f>'PAYMENT by SAP'!L620</f>
        <v>26697697</v>
      </c>
      <c r="S630" s="51" t="str">
        <f>'PAYMENT by SAP'!M620</f>
        <v>Biaya Pemusnahan Limbah Bottom Ash nonB3 ex PT PBI</v>
      </c>
      <c r="T630" s="65">
        <f>'PAYMENT by SAP'!N620</f>
        <v>45747</v>
      </c>
      <c r="U630" s="66" t="str">
        <f>'PAYMENT by SAP'!O620</f>
        <v>1800000175</v>
      </c>
      <c r="V630" t="s">
        <v>4950</v>
      </c>
    </row>
    <row r="631" spans="2:22">
      <c r="B631" s="15">
        <f>'PAYMENT by SAP'!B621</f>
        <v>101490</v>
      </c>
      <c r="C631" s="15" t="str">
        <f>'PAYMENT by SAP'!C621</f>
        <v>PT. PUTRA BIMA INTERNUSA</v>
      </c>
      <c r="D631" s="15" t="str">
        <v>External</v>
      </c>
      <c r="E631" s="15" t="str">
        <f>'PAYMENT by SAP'!D621</f>
        <v>1400053172</v>
      </c>
      <c r="F631" s="15" t="str">
        <f>'PAYMENT by SAP'!E621</f>
        <v>11125421</v>
      </c>
      <c r="G631" s="15" t="str">
        <f>'PAYMENT by SAP'!F621</f>
        <v>PAID BY CMS BANK SYARIAH INDONESIA KC SURABAYA BAS</v>
      </c>
      <c r="H631" s="47">
        <f t="shared" si="54"/>
        <v>45785</v>
      </c>
      <c r="I631" s="48">
        <f>'PAYMENT by SAP'!G621</f>
        <v>45785</v>
      </c>
      <c r="J631" s="48" t="str">
        <f t="shared" si="55"/>
        <v>Mei</v>
      </c>
      <c r="K631" s="48" t="str">
        <f t="shared" si="56"/>
        <v>2025</v>
      </c>
      <c r="L631" s="48">
        <f>'PAYMENT by SAP'!H621</f>
        <v>45777</v>
      </c>
      <c r="M631" s="49">
        <f t="shared" si="57"/>
        <v>8</v>
      </c>
      <c r="N631" s="50" t="str">
        <f t="shared" si="58"/>
        <v>0-30</v>
      </c>
      <c r="O631" s="50" t="str">
        <f t="shared" si="59"/>
        <v>No Risk</v>
      </c>
      <c r="P631" s="15" t="str">
        <f>'PAYMENT by SAP'!J621</f>
        <v>IDR</v>
      </c>
      <c r="Q631" s="15" t="str">
        <f>'PAYMENT by SAP'!K621</f>
        <v>1800000176</v>
      </c>
      <c r="R631" s="51">
        <f>'PAYMENT by SAP'!L621</f>
        <v>71140267</v>
      </c>
      <c r="S631" s="51" t="str">
        <f>'PAYMENT by SAP'!M621</f>
        <v>Biaya Pemusnahan Limbah FABA ex PT PBI</v>
      </c>
      <c r="T631" s="65">
        <f>'PAYMENT by SAP'!N621</f>
        <v>45747</v>
      </c>
      <c r="U631" s="66" t="str">
        <f>'PAYMENT by SAP'!O621</f>
        <v>1800000176</v>
      </c>
      <c r="V631" t="s">
        <v>4950</v>
      </c>
    </row>
    <row r="632" spans="2:22">
      <c r="B632" s="15">
        <f>'PAYMENT by SAP'!B622</f>
        <v>100137</v>
      </c>
      <c r="C632" s="15" t="str">
        <f>'PAYMENT by SAP'!C622</f>
        <v>PT SEMEN GRESIK</v>
      </c>
      <c r="D632" s="15" t="str">
        <v>Group</v>
      </c>
      <c r="E632" s="15" t="str">
        <f>'PAYMENT by SAP'!D622</f>
        <v>1400000215</v>
      </c>
      <c r="F632" s="15" t="str">
        <f>'PAYMENT by SAP'!E622</f>
        <v>11121871</v>
      </c>
      <c r="G632" s="15" t="str">
        <f>'PAYMENT by SAP'!F622</f>
        <v>SWEEPING PT SEMEN GRESIK</v>
      </c>
      <c r="H632" s="47">
        <f t="shared" si="54"/>
        <v>45785</v>
      </c>
      <c r="I632" s="48">
        <f>'PAYMENT by SAP'!G622</f>
        <v>45785</v>
      </c>
      <c r="J632" s="48" t="str">
        <f t="shared" si="55"/>
        <v>Mei</v>
      </c>
      <c r="K632" s="48" t="str">
        <f t="shared" si="56"/>
        <v>2025</v>
      </c>
      <c r="L632" s="48">
        <f>'PAYMENT by SAP'!H622</f>
        <v>45776</v>
      </c>
      <c r="M632" s="49">
        <f t="shared" si="57"/>
        <v>9</v>
      </c>
      <c r="N632" s="50" t="str">
        <f t="shared" si="58"/>
        <v>0-30</v>
      </c>
      <c r="O632" s="50" t="str">
        <f t="shared" si="59"/>
        <v>No Risk</v>
      </c>
      <c r="P632" s="15" t="str">
        <f>'PAYMENT by SAP'!J622</f>
        <v>IDR</v>
      </c>
      <c r="Q632" s="15" t="str">
        <f>'PAYMENT by SAP'!K622</f>
        <v>1400000213</v>
      </c>
      <c r="R632" s="51">
        <f>'PAYMENT by SAP'!L622</f>
        <v>5000000000</v>
      </c>
      <c r="S632" s="51" t="str">
        <f>'PAYMENT by SAP'!M622</f>
        <v xml:space="preserve"> PEMBAYARAN POKOK SHL GRESIK 26 SEPT 2018</v>
      </c>
      <c r="T632" s="65">
        <f>'PAYMENT by SAP'!N622</f>
        <v>45776</v>
      </c>
      <c r="U632" s="66" t="str">
        <f>'PAYMENT by SAP'!O622</f>
        <v>1800001507</v>
      </c>
      <c r="V632" s="18" t="s">
        <v>4952</v>
      </c>
    </row>
    <row r="633" spans="2:22">
      <c r="B633" s="15">
        <f>'PAYMENT by SAP'!B623</f>
        <v>100002</v>
      </c>
      <c r="C633" s="15" t="str">
        <f>'PAYMENT by SAP'!C623</f>
        <v>PT SWABINA GATRA</v>
      </c>
      <c r="D633" s="15" t="str">
        <v>Group</v>
      </c>
      <c r="E633" s="15" t="str">
        <f>'PAYMENT by SAP'!D623</f>
        <v>1400000216</v>
      </c>
      <c r="F633" s="15" t="str">
        <f>'PAYMENT by SAP'!E623</f>
        <v>11125421</v>
      </c>
      <c r="G633" s="15" t="str">
        <f>'PAYMENT by SAP'!F623</f>
        <v>PAID BY CMS BANK SYARIAH INDONESIA KC SURABAYA BAS</v>
      </c>
      <c r="H633" s="47">
        <f t="shared" si="54"/>
        <v>45786</v>
      </c>
      <c r="I633" s="48">
        <f>'PAYMENT by SAP'!G623</f>
        <v>45786</v>
      </c>
      <c r="J633" s="48" t="str">
        <f t="shared" si="55"/>
        <v>Mei</v>
      </c>
      <c r="K633" s="48" t="str">
        <f t="shared" si="56"/>
        <v>2025</v>
      </c>
      <c r="L633" s="48">
        <f>'PAYMENT by SAP'!H623</f>
        <v>45718</v>
      </c>
      <c r="M633" s="49">
        <f t="shared" si="57"/>
        <v>68</v>
      </c>
      <c r="N633" s="50" t="str">
        <f t="shared" si="58"/>
        <v>60-90</v>
      </c>
      <c r="O633" s="50" t="str">
        <f t="shared" si="59"/>
        <v>Warning</v>
      </c>
      <c r="P633" s="15" t="str">
        <f>'PAYMENT by SAP'!J623</f>
        <v>IDR</v>
      </c>
      <c r="Q633" s="15" t="str">
        <f>'PAYMENT by SAP'!K623</f>
        <v>1800000001</v>
      </c>
      <c r="R633" s="51">
        <f>'PAYMENT by SAP'!L623</f>
        <v>289440</v>
      </c>
      <c r="S633" s="51" t="str">
        <f>'PAYMENT by SAP'!M623</f>
        <v>Tagihan Air Sanitasi SWAB - Des 2024</v>
      </c>
      <c r="T633" s="65">
        <f>'PAYMENT by SAP'!N623</f>
        <v>45688</v>
      </c>
      <c r="U633" s="66" t="str">
        <f>'PAYMENT by SAP'!O623</f>
        <v>1800000001</v>
      </c>
      <c r="V633" s="18" t="s">
        <v>4956</v>
      </c>
    </row>
    <row r="634" spans="2:22">
      <c r="B634" s="15">
        <f>'PAYMENT by SAP'!B624</f>
        <v>100002</v>
      </c>
      <c r="C634" s="15" t="str">
        <f>'PAYMENT by SAP'!C624</f>
        <v>PT SWABINA GATRA</v>
      </c>
      <c r="D634" s="15" t="str">
        <v>Group</v>
      </c>
      <c r="E634" s="15" t="str">
        <f>'PAYMENT by SAP'!D624</f>
        <v>1400000217</v>
      </c>
      <c r="F634" s="15" t="str">
        <f>'PAYMENT by SAP'!E624</f>
        <v>11125421</v>
      </c>
      <c r="G634" s="15" t="str">
        <f>'PAYMENT by SAP'!F624</f>
        <v>PAID BY CMS BANK SYARIAH INDONESIA KC SURABAYA BAS</v>
      </c>
      <c r="H634" s="47">
        <f t="shared" si="54"/>
        <v>45786</v>
      </c>
      <c r="I634" s="48">
        <f>'PAYMENT by SAP'!G624</f>
        <v>45786</v>
      </c>
      <c r="J634" s="48" t="str">
        <f t="shared" si="55"/>
        <v>Mei</v>
      </c>
      <c r="K634" s="48" t="str">
        <f t="shared" si="56"/>
        <v>2025</v>
      </c>
      <c r="L634" s="48">
        <f>'PAYMENT by SAP'!H624</f>
        <v>45718</v>
      </c>
      <c r="M634" s="49">
        <f t="shared" si="57"/>
        <v>68</v>
      </c>
      <c r="N634" s="50" t="str">
        <f t="shared" si="58"/>
        <v>60-90</v>
      </c>
      <c r="O634" s="50" t="str">
        <f t="shared" si="59"/>
        <v>Warning</v>
      </c>
      <c r="P634" s="15" t="str">
        <f>'PAYMENT by SAP'!J624</f>
        <v>IDR</v>
      </c>
      <c r="Q634" s="15" t="str">
        <f>'PAYMENT by SAP'!K624</f>
        <v>1800000042</v>
      </c>
      <c r="R634" s="51">
        <f>'PAYMENT by SAP'!L624</f>
        <v>5142420</v>
      </c>
      <c r="S634" s="51" t="str">
        <f>'PAYMENT by SAP'!M624</f>
        <v>Penagihan Air Bersih Januari 25</v>
      </c>
      <c r="T634" s="65">
        <f>'PAYMENT by SAP'!N624</f>
        <v>45688</v>
      </c>
      <c r="U634" s="66" t="str">
        <f>'PAYMENT by SAP'!O624</f>
        <v>1800000042</v>
      </c>
      <c r="V634" s="18" t="s">
        <v>4956</v>
      </c>
    </row>
    <row r="635" spans="2:22">
      <c r="B635" s="15">
        <f>'PAYMENT by SAP'!B625</f>
        <v>100672</v>
      </c>
      <c r="C635" s="15" t="str">
        <f>'PAYMENT by SAP'!C625</f>
        <v>PT. LEWIND</v>
      </c>
      <c r="D635" s="15" t="str">
        <v>External</v>
      </c>
      <c r="E635" s="15" t="str">
        <f>'PAYMENT by SAP'!D625</f>
        <v>1400056034</v>
      </c>
      <c r="F635" s="15" t="str">
        <f>'PAYMENT by SAP'!E625</f>
        <v>11121161</v>
      </c>
      <c r="G635" s="15" t="str">
        <f>'PAYMENT by SAP'!F625</f>
        <v>Bayar Biaya Pemusnahan</v>
      </c>
      <c r="H635" s="47">
        <f t="shared" si="54"/>
        <v>45786</v>
      </c>
      <c r="I635" s="48">
        <f>'PAYMENT by SAP'!G625</f>
        <v>45786</v>
      </c>
      <c r="J635" s="48" t="str">
        <f t="shared" si="55"/>
        <v>Mei</v>
      </c>
      <c r="K635" s="48" t="str">
        <f t="shared" si="56"/>
        <v>2025</v>
      </c>
      <c r="L635" s="48">
        <f>'PAYMENT by SAP'!H625</f>
        <v>45776</v>
      </c>
      <c r="M635" s="49">
        <f t="shared" si="57"/>
        <v>10</v>
      </c>
      <c r="N635" s="50" t="str">
        <f t="shared" si="58"/>
        <v>0-30</v>
      </c>
      <c r="O635" s="50" t="str">
        <f t="shared" si="59"/>
        <v>No Risk</v>
      </c>
      <c r="P635" s="15" t="str">
        <f>'PAYMENT by SAP'!J625</f>
        <v>IDR</v>
      </c>
      <c r="Q635" s="15" t="str">
        <f>'PAYMENT by SAP'!K625</f>
        <v>1400051120</v>
      </c>
      <c r="R635" s="51">
        <f>'PAYMENT by SAP'!L625</f>
        <v>10000000</v>
      </c>
      <c r="S635" s="51" t="str">
        <f>'PAYMENT by SAP'!M625</f>
        <v>Kurang Bayar Biaya Pemusnahan</v>
      </c>
      <c r="T635" s="65">
        <f>'PAYMENT by SAP'!N625</f>
        <v>45776</v>
      </c>
      <c r="U635" s="66" t="str">
        <f>'PAYMENT by SAP'!O625</f>
        <v>1800000265</v>
      </c>
      <c r="V635" t="s">
        <v>4950</v>
      </c>
    </row>
    <row r="636" spans="2:22">
      <c r="B636" s="15">
        <f>'PAYMENT by SAP'!B626</f>
        <v>100146</v>
      </c>
      <c r="C636" s="15" t="str">
        <f>'PAYMENT by SAP'!C626</f>
        <v>PT KITA MANDIRI ABADI</v>
      </c>
      <c r="D636" s="15" t="str">
        <v>External</v>
      </c>
      <c r="E636" s="15" t="str">
        <f>'PAYMENT by SAP'!D626</f>
        <v>1400053338</v>
      </c>
      <c r="F636" s="15" t="str">
        <f>'PAYMENT by SAP'!E626</f>
        <v>11125421</v>
      </c>
      <c r="G636" s="15" t="str">
        <f>'PAYMENT by SAP'!F626</f>
        <v>PAID BY CMS BANK SYARIAH INDONESIA KC SURABAYA BAS</v>
      </c>
      <c r="H636" s="47">
        <f t="shared" si="54"/>
        <v>45786</v>
      </c>
      <c r="I636" s="48">
        <f>'PAYMENT by SAP'!G626</f>
        <v>45786</v>
      </c>
      <c r="J636" s="48" t="str">
        <f t="shared" si="55"/>
        <v>Mei</v>
      </c>
      <c r="K636" s="48" t="str">
        <f t="shared" si="56"/>
        <v>2025</v>
      </c>
      <c r="L636" s="48">
        <f>'PAYMENT by SAP'!H626</f>
        <v>45807</v>
      </c>
      <c r="M636" s="49">
        <f t="shared" si="57"/>
        <v>-21</v>
      </c>
      <c r="N636" s="50" t="str">
        <f t="shared" si="58"/>
        <v>Current</v>
      </c>
      <c r="O636" s="50" t="str">
        <f t="shared" si="59"/>
        <v>No Risk</v>
      </c>
      <c r="P636" s="15" t="str">
        <f>'PAYMENT by SAP'!J626</f>
        <v>IDR</v>
      </c>
      <c r="Q636" s="15" t="str">
        <f>'PAYMENT by SAP'!K626</f>
        <v>1800000249</v>
      </c>
      <c r="R636" s="51">
        <f>'PAYMENT by SAP'!L626</f>
        <v>16055046</v>
      </c>
      <c r="S636" s="51" t="str">
        <f>'PAYMENT by SAP'!M626</f>
        <v>Biaya Pemusnahan Limbah FABA ex PT KMA</v>
      </c>
      <c r="T636" s="65">
        <f>'PAYMENT by SAP'!N626</f>
        <v>45777</v>
      </c>
      <c r="U636" s="66" t="str">
        <f>'PAYMENT by SAP'!O626</f>
        <v>1800000249</v>
      </c>
      <c r="V636" t="s">
        <v>4950</v>
      </c>
    </row>
    <row r="637" spans="2:22">
      <c r="B637" s="15">
        <f>'PAYMENT by SAP'!B627</f>
        <v>100120</v>
      </c>
      <c r="C637" s="15" t="str">
        <f>'PAYMENT by SAP'!C627</f>
        <v>PT TELEKOMUNIKASI SELULAR</v>
      </c>
      <c r="D637" s="15" t="str">
        <v>External</v>
      </c>
      <c r="E637" s="15" t="str">
        <f>'PAYMENT by SAP'!D627</f>
        <v>1400000218</v>
      </c>
      <c r="F637" s="15" t="str">
        <f>'PAYMENT by SAP'!E627</f>
        <v>11125421</v>
      </c>
      <c r="G637" s="15" t="str">
        <f>'PAYMENT by SAP'!F627</f>
        <v>PAID BY CMS BANK SYARIAH INDONESIA KC SURABAYA BAS</v>
      </c>
      <c r="H637" s="47">
        <f t="shared" ref="H637:H700" si="60">I637</f>
        <v>45789</v>
      </c>
      <c r="I637" s="48">
        <f>'PAYMENT by SAP'!G627</f>
        <v>45789</v>
      </c>
      <c r="J637" s="48" t="str">
        <f t="shared" ref="J637:J700" si="61">TEXT(I637,"MMM")</f>
        <v>Mei</v>
      </c>
      <c r="K637" s="48" t="str">
        <f t="shared" ref="K637:K700" si="62">TEXT(I637,"yyy")</f>
        <v>2025</v>
      </c>
      <c r="L637" s="48">
        <f>'PAYMENT by SAP'!H627</f>
        <v>45778</v>
      </c>
      <c r="M637" s="49">
        <f t="shared" ref="M637:M700" si="63">I637-L637</f>
        <v>11</v>
      </c>
      <c r="N637" s="50" t="str">
        <f t="shared" ref="N637:N700" si="64">IF(M637&lt;$C$9,$D$9,IF(M637&lt;$C$8,$D$8,IF(M637&lt;$C$7,$D$7,IF(M637&lt;$C$6,$D$6,IF(M637&lt;$C$5,$D$5,IF(M637&lt;$C$4,$D$4,IF(M637&lt;$C$3,$D$3)))))))</f>
        <v>0-30</v>
      </c>
      <c r="O637" s="50" t="str">
        <f t="shared" ref="O637:O700" si="65">IF(N637=$D$3,$E$3,IF(N637=$D$4,$E$4,IF(N637=$D$5,$E$5,IF(N637=$D$6,$E$6,IF(N637=$D$7,$E$7,IF(N637=$D$8,$E$8,IF(N637=$D$9,$E$9)))))))</f>
        <v>No Risk</v>
      </c>
      <c r="P637" s="15" t="str">
        <f>'PAYMENT by SAP'!J627</f>
        <v>IDR</v>
      </c>
      <c r="Q637" s="15" t="str">
        <f>'PAYMENT by SAP'!K627</f>
        <v>1800000181</v>
      </c>
      <c r="R637" s="51">
        <f>'PAYMENT by SAP'!L627</f>
        <v>5102043</v>
      </c>
      <c r="S637" s="51" t="str">
        <f>'PAYMENT by SAP'!M627</f>
        <v>Biaya Tagihan Listrik Telkomsel Maret 2025</v>
      </c>
      <c r="T637" s="65">
        <f>'PAYMENT by SAP'!N627</f>
        <v>45748</v>
      </c>
      <c r="U637" s="66" t="str">
        <f>'PAYMENT by SAP'!O627</f>
        <v>1800000181</v>
      </c>
      <c r="V637" s="18" t="s">
        <v>4951</v>
      </c>
    </row>
    <row r="638" spans="2:22">
      <c r="B638" s="15">
        <f>'PAYMENT by SAP'!B628</f>
        <v>100069</v>
      </c>
      <c r="C638" s="15" t="str">
        <f>'PAYMENT by SAP'!C628</f>
        <v>PT BANK MANDIRI (PERSERO) TBK.</v>
      </c>
      <c r="D638" s="15" t="str">
        <v>External</v>
      </c>
      <c r="E638" s="15" t="str">
        <f>'PAYMENT by SAP'!D628</f>
        <v>1400056288</v>
      </c>
      <c r="F638" s="15" t="str">
        <f>'PAYMENT by SAP'!E628</f>
        <v>11121161</v>
      </c>
      <c r="G638" s="15" t="str">
        <f>'PAYMENT by SAP'!F628</f>
        <v>TAGIHAN LISTRIK KCP BANK MANDIRI</v>
      </c>
      <c r="H638" s="47">
        <f t="shared" si="60"/>
        <v>45791</v>
      </c>
      <c r="I638" s="48">
        <f>'PAYMENT by SAP'!G628</f>
        <v>45791</v>
      </c>
      <c r="J638" s="48" t="str">
        <f t="shared" si="61"/>
        <v>Mei</v>
      </c>
      <c r="K638" s="48" t="str">
        <f t="shared" si="62"/>
        <v>2025</v>
      </c>
      <c r="L638" s="48">
        <f>'PAYMENT by SAP'!H628</f>
        <v>45777</v>
      </c>
      <c r="M638" s="49">
        <f t="shared" si="63"/>
        <v>14</v>
      </c>
      <c r="N638" s="50" t="str">
        <f t="shared" si="64"/>
        <v>0-30</v>
      </c>
      <c r="O638" s="50" t="str">
        <f t="shared" si="65"/>
        <v>No Risk</v>
      </c>
      <c r="P638" s="15" t="str">
        <f>'PAYMENT by SAP'!J628</f>
        <v>IDR</v>
      </c>
      <c r="Q638" s="15" t="str">
        <f>'PAYMENT by SAP'!K628</f>
        <v>1800000149</v>
      </c>
      <c r="R638" s="51">
        <f>'PAYMENT by SAP'!L628</f>
        <v>202558</v>
      </c>
      <c r="S638" s="51" t="str">
        <f>'PAYMENT by SAP'!M628</f>
        <v>TAGIHAN LISTRIK ATM KPSI BANK MANDIRI</v>
      </c>
      <c r="T638" s="65">
        <f>'PAYMENT by SAP'!N628</f>
        <v>45747</v>
      </c>
      <c r="U638" s="66" t="str">
        <f>'PAYMENT by SAP'!O628</f>
        <v>1800000149</v>
      </c>
      <c r="V638" s="18" t="s">
        <v>4951</v>
      </c>
    </row>
    <row r="639" spans="2:22">
      <c r="B639" s="15">
        <f>'PAYMENT by SAP'!B629</f>
        <v>100069</v>
      </c>
      <c r="C639" s="15" t="str">
        <f>'PAYMENT by SAP'!C629</f>
        <v>PT BANK MANDIRI (PERSERO) TBK.</v>
      </c>
      <c r="D639" s="15" t="str">
        <v>External</v>
      </c>
      <c r="E639" s="15" t="str">
        <f>'PAYMENT by SAP'!D629</f>
        <v>1400056289</v>
      </c>
      <c r="F639" s="15" t="str">
        <f>'PAYMENT by SAP'!E629</f>
        <v>11121161</v>
      </c>
      <c r="G639" s="15" t="str">
        <f>'PAYMENT by SAP'!F629</f>
        <v>KRG BYR TAGIHAN LISTRIK ATM KPSI BANK MANDIRI FEB</v>
      </c>
      <c r="H639" s="47">
        <f t="shared" si="60"/>
        <v>45791</v>
      </c>
      <c r="I639" s="48">
        <f>'PAYMENT by SAP'!G629</f>
        <v>45791</v>
      </c>
      <c r="J639" s="48" t="str">
        <f t="shared" si="61"/>
        <v>Mei</v>
      </c>
      <c r="K639" s="48" t="str">
        <f t="shared" si="62"/>
        <v>2025</v>
      </c>
      <c r="L639" s="48">
        <f>'PAYMENT by SAP'!H629</f>
        <v>45746</v>
      </c>
      <c r="M639" s="49">
        <f t="shared" si="63"/>
        <v>45</v>
      </c>
      <c r="N639" s="50" t="str">
        <f t="shared" si="64"/>
        <v>30-60</v>
      </c>
      <c r="O639" s="50" t="str">
        <f t="shared" si="65"/>
        <v>Low Risk</v>
      </c>
      <c r="P639" s="15" t="str">
        <f>'PAYMENT by SAP'!J629</f>
        <v>IDR</v>
      </c>
      <c r="Q639" s="15" t="str">
        <f>'PAYMENT by SAP'!K629</f>
        <v>1800000067</v>
      </c>
      <c r="R639" s="51">
        <f>'PAYMENT by SAP'!L629</f>
        <v>213174</v>
      </c>
      <c r="S639" s="51" t="str">
        <f>'PAYMENT by SAP'!M629</f>
        <v>TAGIHAN LISTRIK ATM KPSI BANK MANDIRI</v>
      </c>
      <c r="T639" s="65">
        <f>'PAYMENT by SAP'!N629</f>
        <v>45716</v>
      </c>
      <c r="U639" s="66" t="str">
        <f>'PAYMENT by SAP'!O629</f>
        <v>1800000067</v>
      </c>
      <c r="V639" s="18" t="s">
        <v>4951</v>
      </c>
    </row>
    <row r="640" spans="2:22">
      <c r="B640" s="15">
        <f>'PAYMENT by SAP'!B630</f>
        <v>100069</v>
      </c>
      <c r="C640" s="15" t="str">
        <f>'PAYMENT by SAP'!C630</f>
        <v>PT BANK MANDIRI (PERSERO) TBK.</v>
      </c>
      <c r="D640" s="15" t="str">
        <v>External</v>
      </c>
      <c r="E640" s="15" t="str">
        <f>'PAYMENT by SAP'!D630</f>
        <v>1400056287</v>
      </c>
      <c r="F640" s="15" t="str">
        <f>'PAYMENT by SAP'!E630</f>
        <v>11121161</v>
      </c>
      <c r="G640" s="15" t="str">
        <f>'PAYMENT by SAP'!F630</f>
        <v>TAGIHAN LISTRIK KCP BANK MANDIRI</v>
      </c>
      <c r="H640" s="47">
        <f t="shared" si="60"/>
        <v>45791</v>
      </c>
      <c r="I640" s="48">
        <f>'PAYMENT by SAP'!G630</f>
        <v>45791</v>
      </c>
      <c r="J640" s="48" t="str">
        <f t="shared" si="61"/>
        <v>Mei</v>
      </c>
      <c r="K640" s="48" t="str">
        <f t="shared" si="62"/>
        <v>2025</v>
      </c>
      <c r="L640" s="48">
        <f>'PAYMENT by SAP'!H630</f>
        <v>45718</v>
      </c>
      <c r="M640" s="49">
        <f t="shared" si="63"/>
        <v>73</v>
      </c>
      <c r="N640" s="50" t="str">
        <f t="shared" si="64"/>
        <v>60-90</v>
      </c>
      <c r="O640" s="50" t="str">
        <f t="shared" si="65"/>
        <v>Warning</v>
      </c>
      <c r="P640" s="15" t="str">
        <f>'PAYMENT by SAP'!J630</f>
        <v>IDR</v>
      </c>
      <c r="Q640" s="15" t="str">
        <f>'PAYMENT by SAP'!K630</f>
        <v>1800000000</v>
      </c>
      <c r="R640" s="51">
        <f>'PAYMENT by SAP'!L630</f>
        <v>299330</v>
      </c>
      <c r="S640" s="51" t="str">
        <f>'PAYMENT by SAP'!M630</f>
        <v>TAGIHAN LISTRIK ATM KPSI BANK MANDIRI</v>
      </c>
      <c r="T640" s="65">
        <f>'PAYMENT by SAP'!N630</f>
        <v>45688</v>
      </c>
      <c r="U640" s="66" t="str">
        <f>'PAYMENT by SAP'!O630</f>
        <v>1800000000</v>
      </c>
      <c r="V640" s="18" t="s">
        <v>4951</v>
      </c>
    </row>
    <row r="641" spans="2:22">
      <c r="B641" s="15">
        <f>'PAYMENT by SAP'!B631</f>
        <v>100069</v>
      </c>
      <c r="C641" s="15" t="str">
        <f>'PAYMENT by SAP'!C631</f>
        <v>PT BANK MANDIRI (PERSERO) TBK.</v>
      </c>
      <c r="D641" s="15" t="str">
        <v>External</v>
      </c>
      <c r="E641" s="15" t="str">
        <f>'PAYMENT by SAP'!D631</f>
        <v>1400056287</v>
      </c>
      <c r="F641" s="15" t="str">
        <f>'PAYMENT by SAP'!E631</f>
        <v>11121161</v>
      </c>
      <c r="G641" s="15" t="str">
        <f>'PAYMENT by SAP'!F631</f>
        <v>TAGIHAN LISTRIK KCP BANK MANDIRI</v>
      </c>
      <c r="H641" s="47">
        <f t="shared" si="60"/>
        <v>45791</v>
      </c>
      <c r="I641" s="48">
        <f>'PAYMENT by SAP'!G631</f>
        <v>45791</v>
      </c>
      <c r="J641" s="48" t="str">
        <f t="shared" si="61"/>
        <v>Mei</v>
      </c>
      <c r="K641" s="48" t="str">
        <f t="shared" si="62"/>
        <v>2025</v>
      </c>
      <c r="L641" s="48">
        <f>'PAYMENT by SAP'!H631</f>
        <v>45718</v>
      </c>
      <c r="M641" s="49">
        <f t="shared" si="63"/>
        <v>73</v>
      </c>
      <c r="N641" s="50" t="str">
        <f t="shared" si="64"/>
        <v>60-90</v>
      </c>
      <c r="O641" s="50" t="str">
        <f t="shared" si="65"/>
        <v>Warning</v>
      </c>
      <c r="P641" s="15" t="str">
        <f>'PAYMENT by SAP'!J631</f>
        <v>IDR</v>
      </c>
      <c r="Q641" s="15" t="str">
        <f>'PAYMENT by SAP'!K631</f>
        <v>1800000001</v>
      </c>
      <c r="R641" s="51">
        <f>'PAYMENT by SAP'!L631</f>
        <v>2626853</v>
      </c>
      <c r="S641" s="51" t="str">
        <f>'PAYMENT by SAP'!M631</f>
        <v>TAGIHAN LISTRIK KCP BANK MANDIRI</v>
      </c>
      <c r="T641" s="65">
        <f>'PAYMENT by SAP'!N631</f>
        <v>45688</v>
      </c>
      <c r="U641" s="66" t="str">
        <f>'PAYMENT by SAP'!O631</f>
        <v>1800000001</v>
      </c>
      <c r="V641" s="18" t="s">
        <v>4951</v>
      </c>
    </row>
    <row r="642" spans="2:22">
      <c r="B642" s="15">
        <f>'PAYMENT by SAP'!B632</f>
        <v>100069</v>
      </c>
      <c r="C642" s="15" t="str">
        <f>'PAYMENT by SAP'!C632</f>
        <v>PT BANK MANDIRI (PERSERO) TBK.</v>
      </c>
      <c r="D642" s="15" t="str">
        <v>External</v>
      </c>
      <c r="E642" s="15" t="str">
        <f>'PAYMENT by SAP'!D632</f>
        <v>1400056288</v>
      </c>
      <c r="F642" s="15" t="str">
        <f>'PAYMENT by SAP'!E632</f>
        <v>11121161</v>
      </c>
      <c r="G642" s="15" t="str">
        <f>'PAYMENT by SAP'!F632</f>
        <v>TAGIHAN LISTRIK KCP BANK MANDIRI</v>
      </c>
      <c r="H642" s="47">
        <f t="shared" si="60"/>
        <v>45791</v>
      </c>
      <c r="I642" s="48">
        <f>'PAYMENT by SAP'!G632</f>
        <v>45791</v>
      </c>
      <c r="J642" s="48" t="str">
        <f t="shared" si="61"/>
        <v>Mei</v>
      </c>
      <c r="K642" s="48" t="str">
        <f t="shared" si="62"/>
        <v>2025</v>
      </c>
      <c r="L642" s="48">
        <f>'PAYMENT by SAP'!H632</f>
        <v>45777</v>
      </c>
      <c r="M642" s="49">
        <f t="shared" si="63"/>
        <v>14</v>
      </c>
      <c r="N642" s="50" t="str">
        <f t="shared" si="64"/>
        <v>0-30</v>
      </c>
      <c r="O642" s="50" t="str">
        <f t="shared" si="65"/>
        <v>No Risk</v>
      </c>
      <c r="P642" s="15" t="str">
        <f>'PAYMENT by SAP'!J632</f>
        <v>IDR</v>
      </c>
      <c r="Q642" s="15" t="str">
        <f>'PAYMENT by SAP'!K632</f>
        <v>1800000150</v>
      </c>
      <c r="R642" s="51">
        <f>'PAYMENT by SAP'!L632</f>
        <v>2933370</v>
      </c>
      <c r="S642" s="51" t="str">
        <f>'PAYMENT by SAP'!M632</f>
        <v>TAGIHAN LISTRIK KCP BANK MANDIRI</v>
      </c>
      <c r="T642" s="65">
        <f>'PAYMENT by SAP'!N632</f>
        <v>45747</v>
      </c>
      <c r="U642" s="66" t="str">
        <f>'PAYMENT by SAP'!O632</f>
        <v>1800000150</v>
      </c>
      <c r="V642" s="18" t="s">
        <v>4951</v>
      </c>
    </row>
    <row r="643" spans="2:22">
      <c r="B643" s="15">
        <f>'PAYMENT by SAP'!B633</f>
        <v>100069</v>
      </c>
      <c r="C643" s="15" t="str">
        <f>'PAYMENT by SAP'!C633</f>
        <v>PT BANK MANDIRI (PERSERO) TBK.</v>
      </c>
      <c r="D643" s="15" t="str">
        <v>External</v>
      </c>
      <c r="E643" s="15" t="str">
        <f>'PAYMENT by SAP'!D633</f>
        <v>1400056289</v>
      </c>
      <c r="F643" s="15" t="str">
        <f>'PAYMENT by SAP'!E633</f>
        <v>11121161</v>
      </c>
      <c r="G643" s="15" t="str">
        <f>'PAYMENT by SAP'!F633</f>
        <v>KRG BYR TAGIHAN LISTRIK ATM KPSI BANK MANDIRI FEB</v>
      </c>
      <c r="H643" s="47">
        <f t="shared" si="60"/>
        <v>45791</v>
      </c>
      <c r="I643" s="48">
        <f>'PAYMENT by SAP'!G633</f>
        <v>45791</v>
      </c>
      <c r="J643" s="48" t="str">
        <f t="shared" si="61"/>
        <v>Mei</v>
      </c>
      <c r="K643" s="48" t="str">
        <f t="shared" si="62"/>
        <v>2025</v>
      </c>
      <c r="L643" s="48">
        <f>'PAYMENT by SAP'!H633</f>
        <v>45746</v>
      </c>
      <c r="M643" s="49">
        <f t="shared" si="63"/>
        <v>45</v>
      </c>
      <c r="N643" s="50" t="str">
        <f t="shared" si="64"/>
        <v>30-60</v>
      </c>
      <c r="O643" s="50" t="str">
        <f t="shared" si="65"/>
        <v>Low Risk</v>
      </c>
      <c r="P643" s="15" t="str">
        <f>'PAYMENT by SAP'!J633</f>
        <v>IDR</v>
      </c>
      <c r="Q643" s="15" t="str">
        <f>'PAYMENT by SAP'!K633</f>
        <v>1800000068</v>
      </c>
      <c r="R643" s="51">
        <f>'PAYMENT by SAP'!L633</f>
        <v>2938601</v>
      </c>
      <c r="S643" s="51" t="str">
        <f>'PAYMENT by SAP'!M633</f>
        <v>TAGIHAN LISTRIK KCP BANK MANDIRI</v>
      </c>
      <c r="T643" s="65">
        <f>'PAYMENT by SAP'!N633</f>
        <v>45716</v>
      </c>
      <c r="U643" s="66" t="str">
        <f>'PAYMENT by SAP'!O633</f>
        <v>1800000068</v>
      </c>
      <c r="V643" s="18" t="s">
        <v>4951</v>
      </c>
    </row>
    <row r="644" spans="2:22">
      <c r="B644" s="15">
        <f>'PAYMENT by SAP'!B634</f>
        <v>100146</v>
      </c>
      <c r="C644" s="15" t="str">
        <f>'PAYMENT by SAP'!C634</f>
        <v>PT KITA MANDIRI ABADI</v>
      </c>
      <c r="D644" s="15" t="str">
        <v>External</v>
      </c>
      <c r="E644" s="15" t="str">
        <f>'PAYMENT by SAP'!D634</f>
        <v>1400054045</v>
      </c>
      <c r="F644" s="15" t="str">
        <f>'PAYMENT by SAP'!E634</f>
        <v>11125421</v>
      </c>
      <c r="G644" s="15" t="str">
        <f>'PAYMENT by SAP'!F634</f>
        <v>PAID BY CMS BANK SYARIAH INDONESIA KC SURABAYA BAS</v>
      </c>
      <c r="H644" s="47">
        <f t="shared" si="60"/>
        <v>45791</v>
      </c>
      <c r="I644" s="48">
        <f>'PAYMENT by SAP'!G634</f>
        <v>45791</v>
      </c>
      <c r="J644" s="48" t="str">
        <f t="shared" si="61"/>
        <v>Mei</v>
      </c>
      <c r="K644" s="48" t="str">
        <f t="shared" si="62"/>
        <v>2025</v>
      </c>
      <c r="L644" s="48">
        <f>'PAYMENT by SAP'!H634</f>
        <v>45807</v>
      </c>
      <c r="M644" s="49">
        <f t="shared" si="63"/>
        <v>-16</v>
      </c>
      <c r="N644" s="50" t="str">
        <f t="shared" si="64"/>
        <v>Current</v>
      </c>
      <c r="O644" s="50" t="str">
        <f t="shared" si="65"/>
        <v>No Risk</v>
      </c>
      <c r="P644" s="15" t="str">
        <f>'PAYMENT by SAP'!J634</f>
        <v>IDR</v>
      </c>
      <c r="Q644" s="15" t="str">
        <f>'PAYMENT by SAP'!K634</f>
        <v>1800000250</v>
      </c>
      <c r="R644" s="51">
        <f>'PAYMENT by SAP'!L634</f>
        <v>4663020</v>
      </c>
      <c r="S644" s="51" t="str">
        <f>'PAYMENT by SAP'!M634</f>
        <v>Biaya Pemusnahan Limbah Resin ex PT KMA</v>
      </c>
      <c r="T644" s="65">
        <f>'PAYMENT by SAP'!N634</f>
        <v>45777</v>
      </c>
      <c r="U644" s="66" t="str">
        <f>'PAYMENT by SAP'!O634</f>
        <v>1800000250</v>
      </c>
      <c r="V644" t="s">
        <v>4950</v>
      </c>
    </row>
    <row r="645" spans="2:22">
      <c r="B645" s="15">
        <f>'PAYMENT by SAP'!B635</f>
        <v>101531</v>
      </c>
      <c r="C645" s="15" t="str">
        <f>'PAYMENT by SAP'!C635</f>
        <v>PT MULTIHANA KREASINDO</v>
      </c>
      <c r="D645" s="15" t="str">
        <v>External</v>
      </c>
      <c r="E645" s="15" t="str">
        <f>'PAYMENT by SAP'!D635</f>
        <v>1400054312</v>
      </c>
      <c r="F645" s="15" t="str">
        <f>'PAYMENT by SAP'!E635</f>
        <v>11125421</v>
      </c>
      <c r="G645" s="15" t="str">
        <f>'PAYMENT by SAP'!F635</f>
        <v>PAID BY CMS BANK SYARIAH INDONESIA KC SURABAYA BAS</v>
      </c>
      <c r="H645" s="47">
        <f t="shared" si="60"/>
        <v>45791</v>
      </c>
      <c r="I645" s="48">
        <f>'PAYMENT by SAP'!G635</f>
        <v>45791</v>
      </c>
      <c r="J645" s="48" t="str">
        <f t="shared" si="61"/>
        <v>Mei</v>
      </c>
      <c r="K645" s="48" t="str">
        <f t="shared" si="62"/>
        <v>2025</v>
      </c>
      <c r="L645" s="48">
        <f>'PAYMENT by SAP'!H635</f>
        <v>45777</v>
      </c>
      <c r="M645" s="49">
        <f t="shared" si="63"/>
        <v>14</v>
      </c>
      <c r="N645" s="50" t="str">
        <f t="shared" si="64"/>
        <v>0-30</v>
      </c>
      <c r="O645" s="50" t="str">
        <f t="shared" si="65"/>
        <v>No Risk</v>
      </c>
      <c r="P645" s="15" t="str">
        <f>'PAYMENT by SAP'!J635</f>
        <v>IDR</v>
      </c>
      <c r="Q645" s="15" t="str">
        <f>'PAYMENT by SAP'!K635</f>
        <v>1800000208</v>
      </c>
      <c r="R645" s="51">
        <f>'PAYMENT by SAP'!L635</f>
        <v>45482866</v>
      </c>
      <c r="S645" s="51" t="str">
        <f>'PAYMENT by SAP'!M635</f>
        <v>Biaya Pemusnahan Limbah NonB3-Alter.Mat. ex PT MHK</v>
      </c>
      <c r="T645" s="65">
        <f>'PAYMENT by SAP'!N635</f>
        <v>45747</v>
      </c>
      <c r="U645" s="66" t="str">
        <f>'PAYMENT by SAP'!O635</f>
        <v>1800000208</v>
      </c>
      <c r="V645" t="s">
        <v>4950</v>
      </c>
    </row>
    <row r="646" spans="2:22">
      <c r="B646" s="15">
        <f>'PAYMENT by SAP'!B636</f>
        <v>100028</v>
      </c>
      <c r="C646" s="15" t="str">
        <f>'PAYMENT by SAP'!C636</f>
        <v>PT BANK NEGARA INDONESIA (PERSERO)</v>
      </c>
      <c r="D646" s="15" t="str">
        <v>External</v>
      </c>
      <c r="E646" s="15" t="str">
        <f>'PAYMENT by SAP'!D636</f>
        <v>1400054519</v>
      </c>
      <c r="F646" s="15" t="str">
        <f>'PAYMENT by SAP'!E636</f>
        <v>11125421</v>
      </c>
      <c r="G646" s="15" t="str">
        <f>'PAYMENT by SAP'!F636</f>
        <v>PAID BY CMS BANK SYARIAH INDONESIA KC SURABAYA BAS</v>
      </c>
      <c r="H646" s="47">
        <f t="shared" si="60"/>
        <v>45792</v>
      </c>
      <c r="I646" s="48">
        <f>'PAYMENT by SAP'!G636</f>
        <v>45792</v>
      </c>
      <c r="J646" s="48" t="str">
        <f t="shared" si="61"/>
        <v>Mei</v>
      </c>
      <c r="K646" s="48" t="str">
        <f t="shared" si="62"/>
        <v>2025</v>
      </c>
      <c r="L646" s="48">
        <f>'PAYMENT by SAP'!H636</f>
        <v>45807</v>
      </c>
      <c r="M646" s="49">
        <f t="shared" si="63"/>
        <v>-15</v>
      </c>
      <c r="N646" s="50" t="str">
        <f t="shared" si="64"/>
        <v>Current</v>
      </c>
      <c r="O646" s="50" t="str">
        <f t="shared" si="65"/>
        <v>No Risk</v>
      </c>
      <c r="P646" s="15" t="str">
        <f>'PAYMENT by SAP'!J636</f>
        <v>IDR</v>
      </c>
      <c r="Q646" s="15" t="str">
        <f>'PAYMENT by SAP'!K636</f>
        <v>1800000228</v>
      </c>
      <c r="R646" s="51">
        <f>'PAYMENT by SAP'!L636</f>
        <v>3332994</v>
      </c>
      <c r="S646" s="51" t="str">
        <f>'PAYMENT by SAP'!M636</f>
        <v>TAGIHAN LISTRIK BANK BNI 46</v>
      </c>
      <c r="T646" s="65">
        <f>'PAYMENT by SAP'!N636</f>
        <v>45777</v>
      </c>
      <c r="U646" s="66" t="str">
        <f>'PAYMENT by SAP'!O636</f>
        <v>1800000228</v>
      </c>
      <c r="V646" s="18" t="s">
        <v>4951</v>
      </c>
    </row>
    <row r="647" spans="2:22">
      <c r="B647" s="15">
        <f>'PAYMENT by SAP'!B637</f>
        <v>101691</v>
      </c>
      <c r="C647" s="15" t="str">
        <f>'PAYMENT by SAP'!C637</f>
        <v>PT. BYAKTA LOKA HIJAU KIRANA</v>
      </c>
      <c r="D647" s="15" t="str">
        <v>External</v>
      </c>
      <c r="E647" s="15" t="str">
        <f>'PAYMENT by SAP'!D637</f>
        <v>1400054526</v>
      </c>
      <c r="F647" s="15" t="str">
        <f>'PAYMENT by SAP'!E637</f>
        <v>11125421</v>
      </c>
      <c r="G647" s="15" t="str">
        <f>'PAYMENT by SAP'!F637</f>
        <v>PAID BY CMS BANK SYARIAH INDONESIA KC SURABAYA BAS</v>
      </c>
      <c r="H647" s="47">
        <f t="shared" si="60"/>
        <v>45792</v>
      </c>
      <c r="I647" s="48">
        <f>'PAYMENT by SAP'!G637</f>
        <v>45792</v>
      </c>
      <c r="J647" s="48" t="str">
        <f t="shared" si="61"/>
        <v>Mei</v>
      </c>
      <c r="K647" s="48" t="str">
        <f t="shared" si="62"/>
        <v>2025</v>
      </c>
      <c r="L647" s="48">
        <f>'PAYMENT by SAP'!H637</f>
        <v>45807</v>
      </c>
      <c r="M647" s="49">
        <f t="shared" si="63"/>
        <v>-15</v>
      </c>
      <c r="N647" s="50" t="str">
        <f t="shared" si="64"/>
        <v>Current</v>
      </c>
      <c r="O647" s="50" t="str">
        <f t="shared" si="65"/>
        <v>No Risk</v>
      </c>
      <c r="P647" s="15" t="str">
        <f>'PAYMENT by SAP'!J637</f>
        <v>IDR</v>
      </c>
      <c r="Q647" s="15" t="str">
        <f>'PAYMENT by SAP'!K637</f>
        <v>1800000244</v>
      </c>
      <c r="R647" s="51">
        <f>'PAYMENT by SAP'!L637</f>
        <v>4470417</v>
      </c>
      <c r="S647" s="51" t="str">
        <f>'PAYMENT by SAP'!M637</f>
        <v>Biaya Pemusnahan Limbah Sludge Cat ex PT BLHK</v>
      </c>
      <c r="T647" s="65">
        <f>'PAYMENT by SAP'!N637</f>
        <v>45777</v>
      </c>
      <c r="U647" s="66" t="str">
        <f>'PAYMENT by SAP'!O637</f>
        <v>1800000244</v>
      </c>
      <c r="V647" t="s">
        <v>4950</v>
      </c>
    </row>
    <row r="648" spans="2:22">
      <c r="B648" s="15">
        <f>'PAYMENT by SAP'!B638</f>
        <v>100147</v>
      </c>
      <c r="C648" s="15" t="str">
        <f>'PAYMENT by SAP'!C638</f>
        <v>PT TEKNOTAMA LINGKUNGAN INTERNUSA</v>
      </c>
      <c r="D648" s="15" t="str">
        <v>External</v>
      </c>
      <c r="E648" s="15" t="str">
        <f>'PAYMENT by SAP'!D638</f>
        <v>1400056033</v>
      </c>
      <c r="F648" s="15" t="str">
        <f>'PAYMENT by SAP'!E638</f>
        <v>11121161</v>
      </c>
      <c r="G648" s="15" t="str">
        <f>'PAYMENT by SAP'!F638</f>
        <v>Pemusnahan Limbah NonB3&amp;Bottom FLYASH</v>
      </c>
      <c r="H648" s="47">
        <f t="shared" si="60"/>
        <v>45792</v>
      </c>
      <c r="I648" s="48">
        <f>'PAYMENT by SAP'!G638</f>
        <v>45792</v>
      </c>
      <c r="J648" s="48" t="str">
        <f t="shared" si="61"/>
        <v>Mei</v>
      </c>
      <c r="K648" s="48" t="str">
        <f t="shared" si="62"/>
        <v>2025</v>
      </c>
      <c r="L648" s="48">
        <f>'PAYMENT by SAP'!H638</f>
        <v>45777</v>
      </c>
      <c r="M648" s="49">
        <f t="shared" si="63"/>
        <v>15</v>
      </c>
      <c r="N648" s="50" t="str">
        <f t="shared" si="64"/>
        <v>0-30</v>
      </c>
      <c r="O648" s="50" t="str">
        <f t="shared" si="65"/>
        <v>No Risk</v>
      </c>
      <c r="P648" s="15" t="str">
        <f>'PAYMENT by SAP'!J638</f>
        <v>IDR</v>
      </c>
      <c r="Q648" s="15" t="str">
        <f>'PAYMENT by SAP'!K638</f>
        <v>1800000198</v>
      </c>
      <c r="R648" s="51">
        <f>'PAYMENT by SAP'!L638</f>
        <v>9781442</v>
      </c>
      <c r="S648" s="51" t="str">
        <f>'PAYMENT by SAP'!M638</f>
        <v>Biaya Pemusnahan Limbah Bottom Ash ex PT TLI</v>
      </c>
      <c r="T648" s="65">
        <f>'PAYMENT by SAP'!N638</f>
        <v>45747</v>
      </c>
      <c r="U648" s="66" t="str">
        <f>'PAYMENT by SAP'!O638</f>
        <v>1800000198</v>
      </c>
      <c r="V648" t="s">
        <v>4950</v>
      </c>
    </row>
    <row r="649" spans="2:22">
      <c r="B649" s="15">
        <f>'PAYMENT by SAP'!B639</f>
        <v>100797</v>
      </c>
      <c r="C649" s="15" t="str">
        <f>'PAYMENT by SAP'!C639</f>
        <v>PT. SEMEN INDONESIA BETON</v>
      </c>
      <c r="D649" s="15" t="str">
        <v>Group</v>
      </c>
      <c r="E649" s="15" t="str">
        <f>'PAYMENT by SAP'!D639</f>
        <v>1400000219</v>
      </c>
      <c r="F649" s="15" t="str">
        <f>'PAYMENT by SAP'!E639</f>
        <v>11125421</v>
      </c>
      <c r="G649" s="15" t="str">
        <f>'PAYMENT by SAP'!F639</f>
        <v>PAID BY CMS BANK SYARIAH INDONESIA KC SURABAYA BAS</v>
      </c>
      <c r="H649" s="47">
        <f t="shared" si="60"/>
        <v>45792</v>
      </c>
      <c r="I649" s="48">
        <f>'PAYMENT by SAP'!G639</f>
        <v>45792</v>
      </c>
      <c r="J649" s="48" t="str">
        <f t="shared" si="61"/>
        <v>Mei</v>
      </c>
      <c r="K649" s="48" t="str">
        <f t="shared" si="62"/>
        <v>2025</v>
      </c>
      <c r="L649" s="48">
        <f>'PAYMENT by SAP'!H639</f>
        <v>45777</v>
      </c>
      <c r="M649" s="49">
        <f t="shared" si="63"/>
        <v>15</v>
      </c>
      <c r="N649" s="50" t="str">
        <f t="shared" si="64"/>
        <v>0-30</v>
      </c>
      <c r="O649" s="50" t="str">
        <f t="shared" si="65"/>
        <v>No Risk</v>
      </c>
      <c r="P649" s="15" t="str">
        <f>'PAYMENT by SAP'!J639</f>
        <v>IDR</v>
      </c>
      <c r="Q649" s="15" t="str">
        <f>'PAYMENT by SAP'!K639</f>
        <v>1800000137</v>
      </c>
      <c r="R649" s="51">
        <f>'PAYMENT by SAP'!L639</f>
        <v>20482293</v>
      </c>
      <c r="S649" s="51" t="str">
        <f>'PAYMENT by SAP'!M639</f>
        <v>Pot. Gaji Kary. Penugasan SI - SIB 02.2025</v>
      </c>
      <c r="T649" s="65">
        <f>'PAYMENT by SAP'!N639</f>
        <v>45747</v>
      </c>
      <c r="U649" s="66" t="str">
        <f>'PAYMENT by SAP'!O639</f>
        <v>1800000137</v>
      </c>
      <c r="V649" s="18" t="s">
        <v>4953</v>
      </c>
    </row>
    <row r="650" spans="2:22">
      <c r="B650" s="15">
        <f>'PAYMENT by SAP'!B640</f>
        <v>100147</v>
      </c>
      <c r="C650" s="15" t="str">
        <f>'PAYMENT by SAP'!C640</f>
        <v>PT TEKNOTAMA LINGKUNGAN INTERNUSA</v>
      </c>
      <c r="D650" s="15" t="str">
        <v>External</v>
      </c>
      <c r="E650" s="15" t="str">
        <f>'PAYMENT by SAP'!D640</f>
        <v>1400056033</v>
      </c>
      <c r="F650" s="15" t="str">
        <f>'PAYMENT by SAP'!E640</f>
        <v>11121161</v>
      </c>
      <c r="G650" s="15" t="str">
        <f>'PAYMENT by SAP'!F640</f>
        <v>Pemusnahan Limbah NonB3&amp;Bottom FLYASH</v>
      </c>
      <c r="H650" s="47">
        <f t="shared" si="60"/>
        <v>45792</v>
      </c>
      <c r="I650" s="48">
        <f>'PAYMENT by SAP'!G640</f>
        <v>45792</v>
      </c>
      <c r="J650" s="48" t="str">
        <f t="shared" si="61"/>
        <v>Mei</v>
      </c>
      <c r="K650" s="48" t="str">
        <f t="shared" si="62"/>
        <v>2025</v>
      </c>
      <c r="L650" s="48">
        <f>'PAYMENT by SAP'!H640</f>
        <v>45777</v>
      </c>
      <c r="M650" s="49">
        <f t="shared" si="63"/>
        <v>15</v>
      </c>
      <c r="N650" s="50" t="str">
        <f t="shared" si="64"/>
        <v>0-30</v>
      </c>
      <c r="O650" s="50" t="str">
        <f t="shared" si="65"/>
        <v>No Risk</v>
      </c>
      <c r="P650" s="15" t="str">
        <f>'PAYMENT by SAP'!J640</f>
        <v>IDR</v>
      </c>
      <c r="Q650" s="15" t="str">
        <f>'PAYMENT by SAP'!K640</f>
        <v>1800000197</v>
      </c>
      <c r="R650" s="51">
        <f>'PAYMENT by SAP'!L640</f>
        <v>123585072</v>
      </c>
      <c r="S650" s="51" t="str">
        <f>'PAYMENT by SAP'!M640</f>
        <v>Biaya Pemusnahan Limbah NonB3-Alter.Mat. ex PT TLI</v>
      </c>
      <c r="T650" s="65">
        <f>'PAYMENT by SAP'!N640</f>
        <v>45747</v>
      </c>
      <c r="U650" s="66" t="str">
        <f>'PAYMENT by SAP'!O640</f>
        <v>1800000197</v>
      </c>
      <c r="V650" t="s">
        <v>4950</v>
      </c>
    </row>
    <row r="651" spans="2:22">
      <c r="B651" s="15">
        <f>'PAYMENT by SAP'!B641</f>
        <v>100137</v>
      </c>
      <c r="C651" s="15" t="str">
        <f>'PAYMENT by SAP'!C641</f>
        <v>PT SEMEN GRESIK</v>
      </c>
      <c r="D651" s="15" t="str">
        <v>Group</v>
      </c>
      <c r="E651" s="15" t="str">
        <f>'PAYMENT by SAP'!D641</f>
        <v>1400000220</v>
      </c>
      <c r="F651" s="15" t="str">
        <f>'PAYMENT by SAP'!E641</f>
        <v>11121871</v>
      </c>
      <c r="G651" s="15" t="str">
        <f>'PAYMENT by SAP'!F641</f>
        <v>SWEEPING PT SEMEN GRESIK</v>
      </c>
      <c r="H651" s="47">
        <f t="shared" si="60"/>
        <v>45792</v>
      </c>
      <c r="I651" s="48">
        <f>'PAYMENT by SAP'!G641</f>
        <v>45792</v>
      </c>
      <c r="J651" s="48" t="str">
        <f t="shared" si="61"/>
        <v>Mei</v>
      </c>
      <c r="K651" s="48" t="str">
        <f t="shared" si="62"/>
        <v>2025</v>
      </c>
      <c r="L651" s="48">
        <f>'PAYMENT by SAP'!H641</f>
        <v>45785</v>
      </c>
      <c r="M651" s="49">
        <f t="shared" si="63"/>
        <v>7</v>
      </c>
      <c r="N651" s="50" t="str">
        <f t="shared" si="64"/>
        <v>0-30</v>
      </c>
      <c r="O651" s="50" t="str">
        <f t="shared" si="65"/>
        <v>No Risk</v>
      </c>
      <c r="P651" s="15" t="str">
        <f>'PAYMENT by SAP'!J641</f>
        <v>IDR</v>
      </c>
      <c r="Q651" s="15" t="str">
        <f>'PAYMENT by SAP'!K641</f>
        <v>1400000215</v>
      </c>
      <c r="R651" s="51">
        <f>'PAYMENT by SAP'!L641</f>
        <v>5000000000</v>
      </c>
      <c r="S651" s="51" t="str">
        <f>'PAYMENT by SAP'!M641</f>
        <v xml:space="preserve"> PEMBAYARAN POKOK SHL GRESIK 26 SEPT 2018</v>
      </c>
      <c r="T651" s="65">
        <f>'PAYMENT by SAP'!N641</f>
        <v>45785</v>
      </c>
      <c r="U651" s="66" t="str">
        <f>'PAYMENT by SAP'!O641</f>
        <v>1800001507</v>
      </c>
      <c r="V651" s="18" t="s">
        <v>4952</v>
      </c>
    </row>
    <row r="652" spans="2:22">
      <c r="B652" s="15">
        <f>'PAYMENT by SAP'!B642</f>
        <v>101284</v>
      </c>
      <c r="C652" s="15" t="str">
        <f>'PAYMENT by SAP'!C642</f>
        <v>PT. SINERGI MITRA INVESTAMA</v>
      </c>
      <c r="D652" s="15" t="str">
        <v>Group</v>
      </c>
      <c r="E652" s="15" t="str">
        <f>'PAYMENT by SAP'!D642</f>
        <v>1400000224</v>
      </c>
      <c r="F652" s="15" t="str">
        <f>'PAYMENT by SAP'!E642</f>
        <v>11125421</v>
      </c>
      <c r="G652" s="15" t="str">
        <f>'PAYMENT by SAP'!F642</f>
        <v>PAID BY CMS BANK SYARIAH INDONESIA KC SURABAYA BAS</v>
      </c>
      <c r="H652" s="47">
        <f t="shared" si="60"/>
        <v>45793</v>
      </c>
      <c r="I652" s="48">
        <f>'PAYMENT by SAP'!G642</f>
        <v>45793</v>
      </c>
      <c r="J652" s="48" t="str">
        <f t="shared" si="61"/>
        <v>Mei</v>
      </c>
      <c r="K652" s="48" t="str">
        <f t="shared" si="62"/>
        <v>2025</v>
      </c>
      <c r="L652" s="48">
        <f>'PAYMENT by SAP'!H642</f>
        <v>45746</v>
      </c>
      <c r="M652" s="49">
        <f t="shared" si="63"/>
        <v>47</v>
      </c>
      <c r="N652" s="50" t="str">
        <f t="shared" si="64"/>
        <v>30-60</v>
      </c>
      <c r="O652" s="50" t="str">
        <f t="shared" si="65"/>
        <v>Low Risk</v>
      </c>
      <c r="P652" s="15" t="str">
        <f>'PAYMENT by SAP'!J642</f>
        <v>IDR</v>
      </c>
      <c r="Q652" s="15" t="str">
        <f>'PAYMENT by SAP'!K642</f>
        <v>1800000094</v>
      </c>
      <c r="R652" s="51">
        <f>'PAYMENT by SAP'!L642</f>
        <v>348915</v>
      </c>
      <c r="S652" s="51" t="str">
        <f>'PAYMENT by SAP'!M642</f>
        <v>Biaya Tagihan Listrik ATM Lt 3/4 Gusi Feb 2025</v>
      </c>
      <c r="T652" s="65">
        <f>'PAYMENT by SAP'!N642</f>
        <v>45716</v>
      </c>
      <c r="U652" s="66" t="str">
        <f>'PAYMENT by SAP'!O642</f>
        <v>1800000094</v>
      </c>
      <c r="V652" s="18" t="s">
        <v>4951</v>
      </c>
    </row>
    <row r="653" spans="2:22">
      <c r="B653" s="15">
        <f>'PAYMENT by SAP'!B643</f>
        <v>101284</v>
      </c>
      <c r="C653" s="15" t="str">
        <f>'PAYMENT by SAP'!C643</f>
        <v>PT. SINERGI MITRA INVESTAMA</v>
      </c>
      <c r="D653" s="15" t="str">
        <v>Group</v>
      </c>
      <c r="E653" s="15" t="str">
        <f>'PAYMENT by SAP'!D643</f>
        <v>1400000226</v>
      </c>
      <c r="F653" s="15" t="str">
        <f>'PAYMENT by SAP'!E643</f>
        <v>11125421</v>
      </c>
      <c r="G653" s="15" t="str">
        <f>'PAYMENT by SAP'!F643</f>
        <v>PAID BY CMS BANK SYARIAH INDONESIA KC SURABAYA BAS</v>
      </c>
      <c r="H653" s="47">
        <f t="shared" si="60"/>
        <v>45793</v>
      </c>
      <c r="I653" s="48">
        <f>'PAYMENT by SAP'!G643</f>
        <v>45793</v>
      </c>
      <c r="J653" s="48" t="str">
        <f t="shared" si="61"/>
        <v>Mei</v>
      </c>
      <c r="K653" s="48" t="str">
        <f t="shared" si="62"/>
        <v>2025</v>
      </c>
      <c r="L653" s="48">
        <f>'PAYMENT by SAP'!H643</f>
        <v>45777</v>
      </c>
      <c r="M653" s="49">
        <f t="shared" si="63"/>
        <v>16</v>
      </c>
      <c r="N653" s="50" t="str">
        <f t="shared" si="64"/>
        <v>0-30</v>
      </c>
      <c r="O653" s="50" t="str">
        <f t="shared" si="65"/>
        <v>No Risk</v>
      </c>
      <c r="P653" s="15" t="str">
        <f>'PAYMENT by SAP'!J643</f>
        <v>IDR</v>
      </c>
      <c r="Q653" s="15" t="str">
        <f>'PAYMENT by SAP'!K643</f>
        <v>1800000171</v>
      </c>
      <c r="R653" s="51">
        <f>'PAYMENT by SAP'!L643</f>
        <v>348915</v>
      </c>
      <c r="S653" s="51" t="str">
        <f>'PAYMENT by SAP'!M643</f>
        <v>Biaya Tagihan Listrik ATM Lt 3/4 Gusi Maret 2025</v>
      </c>
      <c r="T653" s="65">
        <f>'PAYMENT by SAP'!N643</f>
        <v>45747</v>
      </c>
      <c r="U653" s="66" t="str">
        <f>'PAYMENT by SAP'!O643</f>
        <v>1800000171</v>
      </c>
      <c r="V653" s="18" t="s">
        <v>4951</v>
      </c>
    </row>
    <row r="654" spans="2:22">
      <c r="B654" s="15">
        <f>'PAYMENT by SAP'!B644</f>
        <v>101284</v>
      </c>
      <c r="C654" s="15" t="str">
        <f>'PAYMENT by SAP'!C644</f>
        <v>PT. SINERGI MITRA INVESTAMA</v>
      </c>
      <c r="D654" s="15" t="str">
        <v>Group</v>
      </c>
      <c r="E654" s="15" t="str">
        <f>'PAYMENT by SAP'!D644</f>
        <v>1400000225</v>
      </c>
      <c r="F654" s="15" t="str">
        <f>'PAYMENT by SAP'!E644</f>
        <v>11125421</v>
      </c>
      <c r="G654" s="15" t="str">
        <f>'PAYMENT by SAP'!F644</f>
        <v>PAID BY CMS BANK SYARIAH INDONESIA KC SURABAYA BAS</v>
      </c>
      <c r="H654" s="47">
        <f t="shared" si="60"/>
        <v>45793</v>
      </c>
      <c r="I654" s="48">
        <f>'PAYMENT by SAP'!G644</f>
        <v>45793</v>
      </c>
      <c r="J654" s="48" t="str">
        <f t="shared" si="61"/>
        <v>Mei</v>
      </c>
      <c r="K654" s="48" t="str">
        <f t="shared" si="62"/>
        <v>2025</v>
      </c>
      <c r="L654" s="48">
        <f>'PAYMENT by SAP'!H644</f>
        <v>45777</v>
      </c>
      <c r="M654" s="49">
        <f t="shared" si="63"/>
        <v>16</v>
      </c>
      <c r="N654" s="50" t="str">
        <f t="shared" si="64"/>
        <v>0-30</v>
      </c>
      <c r="O654" s="50" t="str">
        <f t="shared" si="65"/>
        <v>No Risk</v>
      </c>
      <c r="P654" s="15" t="str">
        <f>'PAYMENT by SAP'!J644</f>
        <v>IDR</v>
      </c>
      <c r="Q654" s="15" t="str">
        <f>'PAYMENT by SAP'!K644</f>
        <v>1800000170</v>
      </c>
      <c r="R654" s="51">
        <f>'PAYMENT by SAP'!L644</f>
        <v>597312</v>
      </c>
      <c r="S654" s="51" t="str">
        <f>'PAYMENT by SAP'!M644</f>
        <v>Biaya Tagihan Listrik ATM Mandiri Maret 2025</v>
      </c>
      <c r="T654" s="65">
        <f>'PAYMENT by SAP'!N644</f>
        <v>45747</v>
      </c>
      <c r="U654" s="66" t="str">
        <f>'PAYMENT by SAP'!O644</f>
        <v>1800000170</v>
      </c>
      <c r="V654" s="18" t="s">
        <v>4951</v>
      </c>
    </row>
    <row r="655" spans="2:22">
      <c r="B655" s="15">
        <f>'PAYMENT by SAP'!B645</f>
        <v>101284</v>
      </c>
      <c r="C655" s="15" t="str">
        <f>'PAYMENT by SAP'!C645</f>
        <v>PT. SINERGI MITRA INVESTAMA</v>
      </c>
      <c r="D655" s="15" t="str">
        <v>Group</v>
      </c>
      <c r="E655" s="15" t="str">
        <f>'PAYMENT by SAP'!D645</f>
        <v>1400000223</v>
      </c>
      <c r="F655" s="15" t="str">
        <f>'PAYMENT by SAP'!E645</f>
        <v>11125421</v>
      </c>
      <c r="G655" s="15" t="str">
        <f>'PAYMENT by SAP'!F645</f>
        <v>PAID BY CMS BANK SYARIAH INDONESIA KC SURABAYA BAS</v>
      </c>
      <c r="H655" s="47">
        <f t="shared" si="60"/>
        <v>45793</v>
      </c>
      <c r="I655" s="48">
        <f>'PAYMENT by SAP'!G645</f>
        <v>45793</v>
      </c>
      <c r="J655" s="48" t="str">
        <f t="shared" si="61"/>
        <v>Mei</v>
      </c>
      <c r="K655" s="48" t="str">
        <f t="shared" si="62"/>
        <v>2025</v>
      </c>
      <c r="L655" s="48">
        <f>'PAYMENT by SAP'!H645</f>
        <v>45746</v>
      </c>
      <c r="M655" s="49">
        <f t="shared" si="63"/>
        <v>47</v>
      </c>
      <c r="N655" s="50" t="str">
        <f t="shared" si="64"/>
        <v>30-60</v>
      </c>
      <c r="O655" s="50" t="str">
        <f t="shared" si="65"/>
        <v>Low Risk</v>
      </c>
      <c r="P655" s="15" t="str">
        <f>'PAYMENT by SAP'!J645</f>
        <v>IDR</v>
      </c>
      <c r="Q655" s="15" t="str">
        <f>'PAYMENT by SAP'!K645</f>
        <v>1800000093</v>
      </c>
      <c r="R655" s="51">
        <f>'PAYMENT by SAP'!L645</f>
        <v>665883</v>
      </c>
      <c r="S655" s="51" t="str">
        <f>'PAYMENT by SAP'!M645</f>
        <v>Biaya Tagihan Listrik ATM Mandiri Feb 2025</v>
      </c>
      <c r="T655" s="65">
        <f>'PAYMENT by SAP'!N645</f>
        <v>45716</v>
      </c>
      <c r="U655" s="66" t="str">
        <f>'PAYMENT by SAP'!O645</f>
        <v>1800000093</v>
      </c>
      <c r="V655" s="18" t="s">
        <v>4951</v>
      </c>
    </row>
    <row r="656" spans="2:22">
      <c r="B656" s="15">
        <f>'PAYMENT by SAP'!B646</f>
        <v>101284</v>
      </c>
      <c r="C656" s="15" t="str">
        <f>'PAYMENT by SAP'!C646</f>
        <v>PT. SINERGI MITRA INVESTAMA</v>
      </c>
      <c r="D656" s="15" t="str">
        <v>Group</v>
      </c>
      <c r="E656" s="15" t="str">
        <f>'PAYMENT by SAP'!D646</f>
        <v>1400000222</v>
      </c>
      <c r="F656" s="15" t="str">
        <f>'PAYMENT by SAP'!E646</f>
        <v>11125421</v>
      </c>
      <c r="G656" s="15" t="str">
        <f>'PAYMENT by SAP'!F646</f>
        <v>PAID BY CMS BANK SYARIAH INDONESIA KC SURABAYA BAS</v>
      </c>
      <c r="H656" s="47">
        <f t="shared" si="60"/>
        <v>45793</v>
      </c>
      <c r="I656" s="48">
        <f>'PAYMENT by SAP'!G646</f>
        <v>45793</v>
      </c>
      <c r="J656" s="48" t="str">
        <f t="shared" si="61"/>
        <v>Mei</v>
      </c>
      <c r="K656" s="48" t="str">
        <f t="shared" si="62"/>
        <v>2025</v>
      </c>
      <c r="L656" s="48">
        <f>'PAYMENT by SAP'!H646</f>
        <v>45807</v>
      </c>
      <c r="M656" s="49">
        <f t="shared" si="63"/>
        <v>-14</v>
      </c>
      <c r="N656" s="50" t="str">
        <f t="shared" si="64"/>
        <v>Current</v>
      </c>
      <c r="O656" s="50" t="str">
        <f t="shared" si="65"/>
        <v>No Risk</v>
      </c>
      <c r="P656" s="15" t="str">
        <f>'PAYMENT by SAP'!J646</f>
        <v>IDR</v>
      </c>
      <c r="Q656" s="15" t="str">
        <f>'PAYMENT by SAP'!K646</f>
        <v>1800000206</v>
      </c>
      <c r="R656" s="51">
        <f>'PAYMENT by SAP'!L646</f>
        <v>888738</v>
      </c>
      <c r="S656" s="51" t="str">
        <f>'PAYMENT by SAP'!M646</f>
        <v>Biaya Tagihan Listrik LT 1 Kopi Kilen April 2025</v>
      </c>
      <c r="T656" s="65">
        <f>'PAYMENT by SAP'!N646</f>
        <v>45777</v>
      </c>
      <c r="U656" s="66" t="str">
        <f>'PAYMENT by SAP'!O646</f>
        <v>1800000206</v>
      </c>
      <c r="V656" s="18" t="s">
        <v>4951</v>
      </c>
    </row>
    <row r="657" spans="2:22">
      <c r="B657" s="15">
        <f>'PAYMENT by SAP'!B647</f>
        <v>101284</v>
      </c>
      <c r="C657" s="15" t="str">
        <f>'PAYMENT by SAP'!C647</f>
        <v>PT. SINERGI MITRA INVESTAMA</v>
      </c>
      <c r="D657" s="15" t="str">
        <v>Group</v>
      </c>
      <c r="E657" s="15" t="str">
        <f>'PAYMENT by SAP'!D647</f>
        <v>1400055479</v>
      </c>
      <c r="F657" s="15" t="str">
        <f>'PAYMENT by SAP'!E647</f>
        <v>11125421</v>
      </c>
      <c r="G657" s="15" t="str">
        <f>'PAYMENT by SAP'!F647</f>
        <v>PAID BY CMS BANK SYARIAH INDONESIA KC SURABAYA BAS</v>
      </c>
      <c r="H657" s="47">
        <f t="shared" si="60"/>
        <v>45793</v>
      </c>
      <c r="I657" s="48">
        <f>'PAYMENT by SAP'!G647</f>
        <v>45793</v>
      </c>
      <c r="J657" s="48" t="str">
        <f t="shared" si="61"/>
        <v>Mei</v>
      </c>
      <c r="K657" s="48" t="str">
        <f t="shared" si="62"/>
        <v>2025</v>
      </c>
      <c r="L657" s="48">
        <f>'PAYMENT by SAP'!H647</f>
        <v>45746</v>
      </c>
      <c r="M657" s="49">
        <f t="shared" si="63"/>
        <v>47</v>
      </c>
      <c r="N657" s="50" t="str">
        <f t="shared" si="64"/>
        <v>30-60</v>
      </c>
      <c r="O657" s="50" t="str">
        <f t="shared" si="65"/>
        <v>Low Risk</v>
      </c>
      <c r="P657" s="15" t="str">
        <f>'PAYMENT by SAP'!J647</f>
        <v>IDR</v>
      </c>
      <c r="Q657" s="15" t="str">
        <f>'PAYMENT by SAP'!K647</f>
        <v>1800000089</v>
      </c>
      <c r="R657" s="51">
        <f>'PAYMENT by SAP'!L647</f>
        <v>16505031</v>
      </c>
      <c r="S657" s="51" t="str">
        <f>'PAYMENT by SAP'!M647</f>
        <v>Tagihan Listrik SMI Des 24</v>
      </c>
      <c r="T657" s="65">
        <f>'PAYMENT by SAP'!N647</f>
        <v>45716</v>
      </c>
      <c r="U657" s="66" t="str">
        <f>'PAYMENT by SAP'!O647</f>
        <v>1800000089</v>
      </c>
      <c r="V657" s="18" t="s">
        <v>4951</v>
      </c>
    </row>
    <row r="658" spans="2:22">
      <c r="B658" s="15">
        <f>'PAYMENT by SAP'!B648</f>
        <v>100621</v>
      </c>
      <c r="C658" s="15" t="str">
        <f>'PAYMENT by SAP'!C648</f>
        <v>PT. SURYA WIJAYA MEGAH</v>
      </c>
      <c r="D658" s="15" t="str">
        <v>External</v>
      </c>
      <c r="E658" s="15" t="str">
        <f>'PAYMENT by SAP'!D648</f>
        <v>1400055476</v>
      </c>
      <c r="F658" s="15" t="str">
        <f>'PAYMENT by SAP'!E648</f>
        <v>11125421</v>
      </c>
      <c r="G658" s="15" t="str">
        <f>'PAYMENT by SAP'!F648</f>
        <v>PAID BY CMS BANK SYARIAH INDONESIA KC SURABAYA BAS</v>
      </c>
      <c r="H658" s="47">
        <f t="shared" si="60"/>
        <v>45793</v>
      </c>
      <c r="I658" s="48">
        <f>'PAYMENT by SAP'!G648</f>
        <v>45793</v>
      </c>
      <c r="J658" s="48" t="str">
        <f t="shared" si="61"/>
        <v>Mei</v>
      </c>
      <c r="K658" s="48" t="str">
        <f t="shared" si="62"/>
        <v>2025</v>
      </c>
      <c r="L658" s="48">
        <f>'PAYMENT by SAP'!H648</f>
        <v>45777</v>
      </c>
      <c r="M658" s="49">
        <f t="shared" si="63"/>
        <v>16</v>
      </c>
      <c r="N658" s="50" t="str">
        <f t="shared" si="64"/>
        <v>0-30</v>
      </c>
      <c r="O658" s="50" t="str">
        <f t="shared" si="65"/>
        <v>No Risk</v>
      </c>
      <c r="P658" s="15" t="str">
        <f>'PAYMENT by SAP'!J648</f>
        <v>IDR</v>
      </c>
      <c r="Q658" s="15" t="str">
        <f>'PAYMENT by SAP'!K648</f>
        <v>1800000218</v>
      </c>
      <c r="R658" s="51">
        <f>'PAYMENT by SAP'!L648</f>
        <v>16688881</v>
      </c>
      <c r="S658" s="51" t="str">
        <f>'PAYMENT by SAP'!M648</f>
        <v>Biaya Pemusnahan Limbah FABA ex PT SWM</v>
      </c>
      <c r="T658" s="65">
        <f>'PAYMENT by SAP'!N648</f>
        <v>45747</v>
      </c>
      <c r="U658" s="66" t="str">
        <f>'PAYMENT by SAP'!O648</f>
        <v>1800000218</v>
      </c>
      <c r="V658" t="s">
        <v>4950</v>
      </c>
    </row>
    <row r="659" spans="2:22">
      <c r="B659" s="15">
        <f>'PAYMENT by SAP'!B649</f>
        <v>101284</v>
      </c>
      <c r="C659" s="15" t="str">
        <f>'PAYMENT by SAP'!C649</f>
        <v>PT. SINERGI MITRA INVESTAMA</v>
      </c>
      <c r="D659" s="15" t="str">
        <v>Group</v>
      </c>
      <c r="E659" s="15" t="str">
        <f>'PAYMENT by SAP'!D649</f>
        <v>1400055480</v>
      </c>
      <c r="F659" s="15" t="str">
        <f>'PAYMENT by SAP'!E649</f>
        <v>11125421</v>
      </c>
      <c r="G659" s="15" t="str">
        <f>'PAYMENT by SAP'!F649</f>
        <v>PAID BY CMS BANK SYARIAH INDONESIA KC SURABAYA BAS</v>
      </c>
      <c r="H659" s="47">
        <f t="shared" si="60"/>
        <v>45793</v>
      </c>
      <c r="I659" s="48">
        <f>'PAYMENT by SAP'!G649</f>
        <v>45793</v>
      </c>
      <c r="J659" s="48" t="str">
        <f t="shared" si="61"/>
        <v>Mei</v>
      </c>
      <c r="K659" s="48" t="str">
        <f t="shared" si="62"/>
        <v>2025</v>
      </c>
      <c r="L659" s="48">
        <f>'PAYMENT by SAP'!H649</f>
        <v>45777</v>
      </c>
      <c r="M659" s="49">
        <f t="shared" si="63"/>
        <v>16</v>
      </c>
      <c r="N659" s="50" t="str">
        <f t="shared" si="64"/>
        <v>0-30</v>
      </c>
      <c r="O659" s="50" t="str">
        <f t="shared" si="65"/>
        <v>No Risk</v>
      </c>
      <c r="P659" s="15" t="str">
        <f>'PAYMENT by SAP'!J649</f>
        <v>IDR</v>
      </c>
      <c r="Q659" s="15" t="str">
        <f>'PAYMENT by SAP'!K649</f>
        <v>1800000167</v>
      </c>
      <c r="R659" s="51">
        <f>'PAYMENT by SAP'!L649</f>
        <v>17539381</v>
      </c>
      <c r="S659" s="51" t="str">
        <f>'PAYMENT by SAP'!M649</f>
        <v>Tagihan Listrik SMI Feb 25</v>
      </c>
      <c r="T659" s="65">
        <f>'PAYMENT by SAP'!N649</f>
        <v>45747</v>
      </c>
      <c r="U659" s="66" t="str">
        <f>'PAYMENT by SAP'!O649</f>
        <v>1800000167</v>
      </c>
      <c r="V659" s="18" t="s">
        <v>4951</v>
      </c>
    </row>
    <row r="660" spans="2:22">
      <c r="B660" s="15">
        <f>'PAYMENT by SAP'!B650</f>
        <v>101284</v>
      </c>
      <c r="C660" s="15" t="str">
        <f>'PAYMENT by SAP'!C650</f>
        <v>PT. SINERGI MITRA INVESTAMA</v>
      </c>
      <c r="D660" s="15" t="str">
        <v>Group</v>
      </c>
      <c r="E660" s="15" t="str">
        <f>'PAYMENT by SAP'!D650</f>
        <v>1400055478</v>
      </c>
      <c r="F660" s="15" t="str">
        <f>'PAYMENT by SAP'!E650</f>
        <v>11125421</v>
      </c>
      <c r="G660" s="15" t="str">
        <f>'PAYMENT by SAP'!F650</f>
        <v>PAID BY CMS BANK SYARIAH INDONESIA KC SURABAYA BAS</v>
      </c>
      <c r="H660" s="47">
        <f t="shared" si="60"/>
        <v>45793</v>
      </c>
      <c r="I660" s="48">
        <f>'PAYMENT by SAP'!G650</f>
        <v>45793</v>
      </c>
      <c r="J660" s="48" t="str">
        <f t="shared" si="61"/>
        <v>Mei</v>
      </c>
      <c r="K660" s="48" t="str">
        <f t="shared" si="62"/>
        <v>2025</v>
      </c>
      <c r="L660" s="48">
        <f>'PAYMENT by SAP'!H650</f>
        <v>45746</v>
      </c>
      <c r="M660" s="49">
        <f t="shared" si="63"/>
        <v>47</v>
      </c>
      <c r="N660" s="50" t="str">
        <f t="shared" si="64"/>
        <v>30-60</v>
      </c>
      <c r="O660" s="50" t="str">
        <f t="shared" si="65"/>
        <v>Low Risk</v>
      </c>
      <c r="P660" s="15" t="str">
        <f>'PAYMENT by SAP'!J650</f>
        <v>IDR</v>
      </c>
      <c r="Q660" s="15" t="str">
        <f>'PAYMENT by SAP'!K650</f>
        <v>1800000091</v>
      </c>
      <c r="R660" s="51">
        <f>'PAYMENT by SAP'!L650</f>
        <v>17574744</v>
      </c>
      <c r="S660" s="51" t="str">
        <f>'PAYMENT by SAP'!M650</f>
        <v>Tagihan Listrik SMI Jan 25</v>
      </c>
      <c r="T660" s="65">
        <f>'PAYMENT by SAP'!N650</f>
        <v>45716</v>
      </c>
      <c r="U660" s="66" t="str">
        <f>'PAYMENT by SAP'!O650</f>
        <v>1800000091</v>
      </c>
      <c r="V660" s="18" t="s">
        <v>4951</v>
      </c>
    </row>
    <row r="661" spans="2:22">
      <c r="B661" s="15">
        <f>'PAYMENT by SAP'!B651</f>
        <v>100621</v>
      </c>
      <c r="C661" s="15" t="str">
        <f>'PAYMENT by SAP'!C651</f>
        <v>PT. SURYA WIJAYA MEGAH</v>
      </c>
      <c r="D661" s="15" t="str">
        <v>External</v>
      </c>
      <c r="E661" s="15" t="str">
        <f>'PAYMENT by SAP'!D651</f>
        <v>1400055477</v>
      </c>
      <c r="F661" s="15" t="str">
        <f>'PAYMENT by SAP'!E651</f>
        <v>11125421</v>
      </c>
      <c r="G661" s="15" t="str">
        <f>'PAYMENT by SAP'!F651</f>
        <v>PAID BY CMS BANK SYARIAH INDONESIA KC SURABAYA BAS</v>
      </c>
      <c r="H661" s="47">
        <f t="shared" si="60"/>
        <v>45793</v>
      </c>
      <c r="I661" s="48">
        <f>'PAYMENT by SAP'!G651</f>
        <v>45793</v>
      </c>
      <c r="J661" s="48" t="str">
        <f t="shared" si="61"/>
        <v>Mei</v>
      </c>
      <c r="K661" s="48" t="str">
        <f t="shared" si="62"/>
        <v>2025</v>
      </c>
      <c r="L661" s="48">
        <f>'PAYMENT by SAP'!H651</f>
        <v>45777</v>
      </c>
      <c r="M661" s="49">
        <f t="shared" si="63"/>
        <v>16</v>
      </c>
      <c r="N661" s="50" t="str">
        <f t="shared" si="64"/>
        <v>0-30</v>
      </c>
      <c r="O661" s="50" t="str">
        <f t="shared" si="65"/>
        <v>No Risk</v>
      </c>
      <c r="P661" s="15" t="str">
        <f>'PAYMENT by SAP'!J651</f>
        <v>IDR</v>
      </c>
      <c r="Q661" s="15" t="str">
        <f>'PAYMENT by SAP'!K651</f>
        <v>1800000219</v>
      </c>
      <c r="R661" s="51">
        <f>'PAYMENT by SAP'!L651</f>
        <v>18308730</v>
      </c>
      <c r="S661" s="51" t="str">
        <f>'PAYMENT by SAP'!M651</f>
        <v>Biaya Pemusnahan Limbah SBE ex PT SWM</v>
      </c>
      <c r="T661" s="65">
        <f>'PAYMENT by SAP'!N651</f>
        <v>45747</v>
      </c>
      <c r="U661" s="66" t="str">
        <f>'PAYMENT by SAP'!O651</f>
        <v>1800000219</v>
      </c>
      <c r="V661" t="s">
        <v>4950</v>
      </c>
    </row>
    <row r="662" spans="2:22">
      <c r="B662" s="15">
        <f>'PAYMENT by SAP'!B652</f>
        <v>101798</v>
      </c>
      <c r="C662" s="15" t="str">
        <f>'PAYMENT by SAP'!C652</f>
        <v>PT. PELINDO MULTI TERMINAL</v>
      </c>
      <c r="D662" s="15" t="str">
        <v>External</v>
      </c>
      <c r="E662" s="15" t="str">
        <f>'PAYMENT by SAP'!D652</f>
        <v>1400000221</v>
      </c>
      <c r="F662" s="15" t="str">
        <f>'PAYMENT by SAP'!E652</f>
        <v>11125421</v>
      </c>
      <c r="G662" s="15" t="str">
        <f>'PAYMENT by SAP'!F652</f>
        <v>PAID BY CMS BANK SYARIAH INDONESIA KC SURABAYA BAS</v>
      </c>
      <c r="H662" s="47">
        <f t="shared" si="60"/>
        <v>45793</v>
      </c>
      <c r="I662" s="48">
        <f>'PAYMENT by SAP'!G652</f>
        <v>45793</v>
      </c>
      <c r="J662" s="48" t="str">
        <f t="shared" si="61"/>
        <v>Mei</v>
      </c>
      <c r="K662" s="48" t="str">
        <f t="shared" si="62"/>
        <v>2025</v>
      </c>
      <c r="L662" s="48">
        <f>'PAYMENT by SAP'!H652</f>
        <v>45779</v>
      </c>
      <c r="M662" s="49">
        <f t="shared" si="63"/>
        <v>14</v>
      </c>
      <c r="N662" s="50" t="str">
        <f t="shared" si="64"/>
        <v>0-30</v>
      </c>
      <c r="O662" s="50" t="str">
        <f t="shared" si="65"/>
        <v>No Risk</v>
      </c>
      <c r="P662" s="15" t="str">
        <f>'PAYMENT by SAP'!J652</f>
        <v>IDR</v>
      </c>
      <c r="Q662" s="15" t="str">
        <f>'PAYMENT by SAP'!K652</f>
        <v>1800000202</v>
      </c>
      <c r="R662" s="51">
        <f>'PAYMENT by SAP'!L652</f>
        <v>540923912</v>
      </c>
      <c r="S662" s="51" t="str">
        <f>'PAYMENT by SAP'!M652</f>
        <v>PENAGIHAN SHARING PROFIT TUKS SI-PMT Maret 2025</v>
      </c>
      <c r="T662" s="65">
        <f>'PAYMENT by SAP'!N652</f>
        <v>45749</v>
      </c>
      <c r="U662" s="66" t="str">
        <f>'PAYMENT by SAP'!O652</f>
        <v>1800000202</v>
      </c>
      <c r="V662" s="18" t="s">
        <v>4960</v>
      </c>
    </row>
    <row r="663" spans="2:22">
      <c r="B663" s="15">
        <f>'PAYMENT by SAP'!B653</f>
        <v>100622</v>
      </c>
      <c r="C663" s="15" t="str">
        <f>'PAYMENT by SAP'!C653</f>
        <v>PT. TRI PUTRA JAYA SENTOSA</v>
      </c>
      <c r="D663" s="15" t="str">
        <v>External</v>
      </c>
      <c r="E663" s="15" t="str">
        <f>'PAYMENT by SAP'!D653</f>
        <v>1400055575</v>
      </c>
      <c r="F663" s="15" t="str">
        <f>'PAYMENT by SAP'!E653</f>
        <v>11125421</v>
      </c>
      <c r="G663" s="15" t="str">
        <f>'PAYMENT by SAP'!F653</f>
        <v>PAID BY CMS BANK SYARIAH INDONESIA KC SURABAYA BAS</v>
      </c>
      <c r="H663" s="47">
        <f t="shared" si="60"/>
        <v>45794</v>
      </c>
      <c r="I663" s="48">
        <f>'PAYMENT by SAP'!G653</f>
        <v>45794</v>
      </c>
      <c r="J663" s="48" t="str">
        <f t="shared" si="61"/>
        <v>Mei</v>
      </c>
      <c r="K663" s="48" t="str">
        <f t="shared" si="62"/>
        <v>2025</v>
      </c>
      <c r="L663" s="48">
        <f>'PAYMENT by SAP'!H653</f>
        <v>45687</v>
      </c>
      <c r="M663" s="49">
        <f t="shared" si="63"/>
        <v>107</v>
      </c>
      <c r="N663" s="50" t="str">
        <f t="shared" si="64"/>
        <v>90-120</v>
      </c>
      <c r="O663" s="50" t="str">
        <f t="shared" si="65"/>
        <v>Warning +</v>
      </c>
      <c r="P663" s="15" t="str">
        <f>'PAYMENT by SAP'!J653</f>
        <v>IDR</v>
      </c>
      <c r="Q663" s="15" t="str">
        <f>'PAYMENT by SAP'!K653</f>
        <v>1800000829</v>
      </c>
      <c r="R663" s="51">
        <f>'PAYMENT by SAP'!L653</f>
        <v>15645450</v>
      </c>
      <c r="S663" s="51" t="str">
        <f>'PAYMENT by SAP'!M653</f>
        <v>Biaya Pemusnahan Limbah Sludge Paper ex PT TJS</v>
      </c>
      <c r="T663" s="65">
        <f>'PAYMENT by SAP'!N653</f>
        <v>45657</v>
      </c>
      <c r="U663" s="66" t="str">
        <f>'PAYMENT by SAP'!O653</f>
        <v>1800000829</v>
      </c>
      <c r="V663" t="s">
        <v>4950</v>
      </c>
    </row>
    <row r="664" spans="2:22">
      <c r="B664" s="15">
        <f>'PAYMENT by SAP'!B654</f>
        <v>101697</v>
      </c>
      <c r="C664" s="15" t="str">
        <f>'PAYMENT by SAP'!C654</f>
        <v>PT JAYA JAGAT RAYA</v>
      </c>
      <c r="D664" s="15" t="str">
        <v>External</v>
      </c>
      <c r="E664" s="15" t="str">
        <f>'PAYMENT by SAP'!D654</f>
        <v>0100108950</v>
      </c>
      <c r="F664" s="15">
        <f>'PAYMENT by SAP'!E654</f>
        <v>0</v>
      </c>
      <c r="G664" s="15">
        <f>'PAYMENT by SAP'!F654</f>
        <v>0</v>
      </c>
      <c r="H664" s="47">
        <f t="shared" si="60"/>
        <v>45796</v>
      </c>
      <c r="I664" s="48">
        <f>'PAYMENT by SAP'!G654</f>
        <v>45796</v>
      </c>
      <c r="J664" s="48" t="str">
        <f t="shared" si="61"/>
        <v>Mei</v>
      </c>
      <c r="K664" s="48" t="str">
        <f t="shared" si="62"/>
        <v>2025</v>
      </c>
      <c r="L664" s="48">
        <f>'PAYMENT by SAP'!H654</f>
        <v>45687</v>
      </c>
      <c r="M664" s="49">
        <f t="shared" si="63"/>
        <v>109</v>
      </c>
      <c r="N664" s="50" t="str">
        <f t="shared" si="64"/>
        <v>90-120</v>
      </c>
      <c r="O664" s="50" t="str">
        <f t="shared" si="65"/>
        <v>Warning +</v>
      </c>
      <c r="P664" s="15" t="str">
        <f>'PAYMENT by SAP'!J654</f>
        <v>IDR</v>
      </c>
      <c r="Q664" s="15" t="str">
        <f>'PAYMENT by SAP'!K654</f>
        <v>1800000812</v>
      </c>
      <c r="R664" s="51">
        <f>'PAYMENT by SAP'!L654</f>
        <v>61996</v>
      </c>
      <c r="S664" s="51" t="str">
        <f>'PAYMENT by SAP'!M654</f>
        <v>Biaya Pemusnahan Limbah Bottom Ash ex PT JJR</v>
      </c>
      <c r="T664" s="65">
        <f>'PAYMENT by SAP'!N654</f>
        <v>45657</v>
      </c>
      <c r="U664" s="66" t="str">
        <f>'PAYMENT by SAP'!O654</f>
        <v>1800000812</v>
      </c>
      <c r="V664" t="s">
        <v>4950</v>
      </c>
    </row>
    <row r="665" spans="2:22">
      <c r="B665" s="15">
        <f>'PAYMENT by SAP'!B655</f>
        <v>100000</v>
      </c>
      <c r="C665" s="15" t="str">
        <f>'PAYMENT by SAP'!C655</f>
        <v>PT KONSULTA SEMEN GRESIK</v>
      </c>
      <c r="D665" s="15" t="str">
        <v>Group</v>
      </c>
      <c r="E665" s="15" t="str">
        <f>'PAYMENT by SAP'!D655</f>
        <v>1400000227</v>
      </c>
      <c r="F665" s="15" t="str">
        <f>'PAYMENT by SAP'!E655</f>
        <v>11125421</v>
      </c>
      <c r="G665" s="15" t="str">
        <f>'PAYMENT by SAP'!F655</f>
        <v>PAID BY CMS BANK SYARIAH INDONESIA KC SURABAYA BAS</v>
      </c>
      <c r="H665" s="47">
        <f t="shared" si="60"/>
        <v>45796</v>
      </c>
      <c r="I665" s="48">
        <f>'PAYMENT by SAP'!G655</f>
        <v>45796</v>
      </c>
      <c r="J665" s="48" t="str">
        <f t="shared" si="61"/>
        <v>Mei</v>
      </c>
      <c r="K665" s="48" t="str">
        <f t="shared" si="62"/>
        <v>2025</v>
      </c>
      <c r="L665" s="48">
        <f>'PAYMENT by SAP'!H655</f>
        <v>45807</v>
      </c>
      <c r="M665" s="49">
        <f t="shared" si="63"/>
        <v>-11</v>
      </c>
      <c r="N665" s="50" t="str">
        <f t="shared" si="64"/>
        <v>Current</v>
      </c>
      <c r="O665" s="50" t="str">
        <f t="shared" si="65"/>
        <v>No Risk</v>
      </c>
      <c r="P665" s="15" t="str">
        <f>'PAYMENT by SAP'!J655</f>
        <v>IDR</v>
      </c>
      <c r="Q665" s="15" t="str">
        <f>'PAYMENT by SAP'!K655</f>
        <v>1800000216</v>
      </c>
      <c r="R665" s="51">
        <f>'PAYMENT by SAP'!L655</f>
        <v>246100</v>
      </c>
      <c r="S665" s="51" t="str">
        <f>'PAYMENT by SAP'!M655</f>
        <v>Penagihan Penyediaan Air Bersih April 2025</v>
      </c>
      <c r="T665" s="65">
        <f>'PAYMENT by SAP'!N655</f>
        <v>45777</v>
      </c>
      <c r="U665" s="66" t="str">
        <f>'PAYMENT by SAP'!O655</f>
        <v>1800000216</v>
      </c>
      <c r="V665" s="18" t="s">
        <v>4956</v>
      </c>
    </row>
    <row r="666" spans="2:22">
      <c r="B666" s="15">
        <f>'PAYMENT by SAP'!B656</f>
        <v>101697</v>
      </c>
      <c r="C666" s="15" t="str">
        <f>'PAYMENT by SAP'!C656</f>
        <v>PT JAYA JAGAT RAYA</v>
      </c>
      <c r="D666" s="15" t="str">
        <v>External</v>
      </c>
      <c r="E666" s="15" t="str">
        <f>'PAYMENT by SAP'!D656</f>
        <v>0100108952</v>
      </c>
      <c r="F666" s="15">
        <f>'PAYMENT by SAP'!E656</f>
        <v>0</v>
      </c>
      <c r="G666" s="15">
        <f>'PAYMENT by SAP'!F656</f>
        <v>0</v>
      </c>
      <c r="H666" s="47">
        <f t="shared" si="60"/>
        <v>45796</v>
      </c>
      <c r="I666" s="48">
        <f>'PAYMENT by SAP'!G656</f>
        <v>45796</v>
      </c>
      <c r="J666" s="48" t="str">
        <f t="shared" si="61"/>
        <v>Mei</v>
      </c>
      <c r="K666" s="48" t="str">
        <f t="shared" si="62"/>
        <v>2025</v>
      </c>
      <c r="L666" s="48">
        <f>'PAYMENT by SAP'!H656</f>
        <v>45687</v>
      </c>
      <c r="M666" s="49">
        <f t="shared" si="63"/>
        <v>109</v>
      </c>
      <c r="N666" s="50" t="str">
        <f t="shared" si="64"/>
        <v>90-120</v>
      </c>
      <c r="O666" s="50" t="str">
        <f t="shared" si="65"/>
        <v>Warning +</v>
      </c>
      <c r="P666" s="15" t="str">
        <f>'PAYMENT by SAP'!J656</f>
        <v>IDR</v>
      </c>
      <c r="Q666" s="15" t="str">
        <f>'PAYMENT by SAP'!K656</f>
        <v>1800000813</v>
      </c>
      <c r="R666" s="51">
        <f>'PAYMENT by SAP'!L656</f>
        <v>269800</v>
      </c>
      <c r="S666" s="51" t="str">
        <f>'PAYMENT by SAP'!M656</f>
        <v>Biaya Pemusnahan Limbah SBE ex PT JJR</v>
      </c>
      <c r="T666" s="65">
        <f>'PAYMENT by SAP'!N656</f>
        <v>45657</v>
      </c>
      <c r="U666" s="66" t="str">
        <f>'PAYMENT by SAP'!O656</f>
        <v>1800000813</v>
      </c>
      <c r="V666" t="s">
        <v>4950</v>
      </c>
    </row>
    <row r="667" spans="2:22">
      <c r="B667" s="15">
        <f>'PAYMENT by SAP'!B657</f>
        <v>101083</v>
      </c>
      <c r="C667" s="15" t="str">
        <f>'PAYMENT by SAP'!C657</f>
        <v>PT ARDI RESTU ARTA</v>
      </c>
      <c r="D667" s="15" t="str">
        <v>External</v>
      </c>
      <c r="E667" s="15" t="str">
        <f>'PAYMENT by SAP'!D657</f>
        <v>1400055752</v>
      </c>
      <c r="F667" s="15" t="str">
        <f>'PAYMENT by SAP'!E657</f>
        <v>11125421</v>
      </c>
      <c r="G667" s="15" t="str">
        <f>'PAYMENT by SAP'!F657</f>
        <v>PAID BY CMS BANK SYARIAH INDONESIA KC SURABAYA BAS</v>
      </c>
      <c r="H667" s="47">
        <f t="shared" si="60"/>
        <v>45796</v>
      </c>
      <c r="I667" s="48">
        <f>'PAYMENT by SAP'!G657</f>
        <v>45796</v>
      </c>
      <c r="J667" s="48" t="str">
        <f t="shared" si="61"/>
        <v>Mei</v>
      </c>
      <c r="K667" s="48" t="str">
        <f t="shared" si="62"/>
        <v>2025</v>
      </c>
      <c r="L667" s="48">
        <f>'PAYMENT by SAP'!H657</f>
        <v>45807</v>
      </c>
      <c r="M667" s="49">
        <f t="shared" si="63"/>
        <v>-11</v>
      </c>
      <c r="N667" s="50" t="str">
        <f t="shared" si="64"/>
        <v>Current</v>
      </c>
      <c r="O667" s="50" t="str">
        <f t="shared" si="65"/>
        <v>No Risk</v>
      </c>
      <c r="P667" s="15" t="str">
        <f>'PAYMENT by SAP'!J657</f>
        <v>IDR</v>
      </c>
      <c r="Q667" s="15" t="str">
        <f>'PAYMENT by SAP'!K657</f>
        <v>1800000243</v>
      </c>
      <c r="R667" s="51">
        <f>'PAYMENT by SAP'!L657</f>
        <v>18795960</v>
      </c>
      <c r="S667" s="51" t="str">
        <f>'PAYMENT by SAP'!M657</f>
        <v>Biaya Pemusnahan Limbah FABA ex PT ARA</v>
      </c>
      <c r="T667" s="65">
        <f>'PAYMENT by SAP'!N657</f>
        <v>45777</v>
      </c>
      <c r="U667" s="66" t="str">
        <f>'PAYMENT by SAP'!O657</f>
        <v>1800000243</v>
      </c>
      <c r="V667" t="s">
        <v>4950</v>
      </c>
    </row>
    <row r="668" spans="2:22">
      <c r="B668" s="15">
        <f>'PAYMENT by SAP'!B658</f>
        <v>100672</v>
      </c>
      <c r="C668" s="15" t="str">
        <f>'PAYMENT by SAP'!C658</f>
        <v>PT. LEWIND</v>
      </c>
      <c r="D668" s="15" t="str">
        <v>External</v>
      </c>
      <c r="E668" s="15" t="str">
        <f>'PAYMENT by SAP'!D658</f>
        <v>1400059308</v>
      </c>
      <c r="F668" s="15" t="str">
        <f>'PAYMENT by SAP'!E658</f>
        <v>11121161</v>
      </c>
      <c r="G668" s="15" t="str">
        <f>'PAYMENT by SAP'!F658</f>
        <v>Bayar Biaya Pemusnahan</v>
      </c>
      <c r="H668" s="47">
        <f t="shared" si="60"/>
        <v>45797</v>
      </c>
      <c r="I668" s="48">
        <f>'PAYMENT by SAP'!G658</f>
        <v>45797</v>
      </c>
      <c r="J668" s="48" t="str">
        <f t="shared" si="61"/>
        <v>Mei</v>
      </c>
      <c r="K668" s="48" t="str">
        <f t="shared" si="62"/>
        <v>2025</v>
      </c>
      <c r="L668" s="48">
        <f>'PAYMENT by SAP'!H658</f>
        <v>45786</v>
      </c>
      <c r="M668" s="49">
        <f t="shared" si="63"/>
        <v>11</v>
      </c>
      <c r="N668" s="50" t="str">
        <f t="shared" si="64"/>
        <v>0-30</v>
      </c>
      <c r="O668" s="50" t="str">
        <f t="shared" si="65"/>
        <v>No Risk</v>
      </c>
      <c r="P668" s="15" t="str">
        <f>'PAYMENT by SAP'!J658</f>
        <v>IDR</v>
      </c>
      <c r="Q668" s="15" t="str">
        <f>'PAYMENT by SAP'!K658</f>
        <v>1400056034</v>
      </c>
      <c r="R668" s="51">
        <f>'PAYMENT by SAP'!L658</f>
        <v>5000000</v>
      </c>
      <c r="S668" s="51" t="str">
        <f>'PAYMENT by SAP'!M658</f>
        <v>Kurang Bayar Biaya Pemusnahan</v>
      </c>
      <c r="T668" s="65">
        <f>'PAYMENT by SAP'!N658</f>
        <v>45786</v>
      </c>
      <c r="U668" s="66" t="str">
        <f>'PAYMENT by SAP'!O658</f>
        <v>1800000265</v>
      </c>
      <c r="V668" t="s">
        <v>4950</v>
      </c>
    </row>
    <row r="669" spans="2:22">
      <c r="B669" s="15">
        <f>'PAYMENT by SAP'!B659</f>
        <v>100712</v>
      </c>
      <c r="C669" s="15" t="str">
        <f>'PAYMENT by SAP'!C659</f>
        <v>PT. ARGUNGSIH NUSANTARA TRANSPOR</v>
      </c>
      <c r="D669" s="15" t="str">
        <v>External</v>
      </c>
      <c r="E669" s="15" t="str">
        <f>'PAYMENT by SAP'!D659</f>
        <v>1400059307</v>
      </c>
      <c r="F669" s="15" t="str">
        <f>'PAYMENT by SAP'!E659</f>
        <v>11121161</v>
      </c>
      <c r="G669" s="15" t="str">
        <f>'PAYMENT by SAP'!F659</f>
        <v>Biaya Pemusnahan Limbah FABA ex PT ANT</v>
      </c>
      <c r="H669" s="47">
        <f t="shared" si="60"/>
        <v>45797</v>
      </c>
      <c r="I669" s="48">
        <f>'PAYMENT by SAP'!G659</f>
        <v>45797</v>
      </c>
      <c r="J669" s="48" t="str">
        <f t="shared" si="61"/>
        <v>Mei</v>
      </c>
      <c r="K669" s="48" t="str">
        <f t="shared" si="62"/>
        <v>2025</v>
      </c>
      <c r="L669" s="48">
        <f>'PAYMENT by SAP'!H659</f>
        <v>45777</v>
      </c>
      <c r="M669" s="49">
        <f t="shared" si="63"/>
        <v>20</v>
      </c>
      <c r="N669" s="50" t="str">
        <f t="shared" si="64"/>
        <v>0-30</v>
      </c>
      <c r="O669" s="50" t="str">
        <f t="shared" si="65"/>
        <v>No Risk</v>
      </c>
      <c r="P669" s="15" t="str">
        <f>'PAYMENT by SAP'!J659</f>
        <v>IDR</v>
      </c>
      <c r="Q669" s="15" t="str">
        <f>'PAYMENT by SAP'!K659</f>
        <v>1800000199</v>
      </c>
      <c r="R669" s="51">
        <f>'PAYMENT by SAP'!L659</f>
        <v>30674017</v>
      </c>
      <c r="S669" s="51" t="str">
        <f>'PAYMENT by SAP'!M659</f>
        <v>Biaya Pemusnahan Limbah FABA ex PT ANT</v>
      </c>
      <c r="T669" s="65">
        <f>'PAYMENT by SAP'!N659</f>
        <v>45747</v>
      </c>
      <c r="U669" s="66" t="str">
        <f>'PAYMENT by SAP'!O659</f>
        <v>1800000199</v>
      </c>
      <c r="V669" t="s">
        <v>4950</v>
      </c>
    </row>
    <row r="670" spans="2:22">
      <c r="B670" s="15">
        <f>'PAYMENT by SAP'!B660</f>
        <v>100126</v>
      </c>
      <c r="C670" s="15" t="str">
        <f>'PAYMENT by SAP'!C660</f>
        <v>PT TRIATA MULIA INDONESIA</v>
      </c>
      <c r="D670" s="15" t="str">
        <v>External</v>
      </c>
      <c r="E670" s="15" t="str">
        <f>'PAYMENT by SAP'!D660</f>
        <v>1400056035</v>
      </c>
      <c r="F670" s="15" t="str">
        <f>'PAYMENT by SAP'!E660</f>
        <v>11121161</v>
      </c>
      <c r="G670" s="15" t="str">
        <f>'PAYMENT by SAP'!F660</f>
        <v>PAID BY CMS BANK MANDIRI KC GRESIK RN 7100000065</v>
      </c>
      <c r="H670" s="47">
        <f t="shared" si="60"/>
        <v>45797</v>
      </c>
      <c r="I670" s="48">
        <f>'PAYMENT by SAP'!G660</f>
        <v>45797</v>
      </c>
      <c r="J670" s="48" t="str">
        <f t="shared" si="61"/>
        <v>Mei</v>
      </c>
      <c r="K670" s="48" t="str">
        <f t="shared" si="62"/>
        <v>2025</v>
      </c>
      <c r="L670" s="48">
        <f>'PAYMENT by SAP'!H660</f>
        <v>45534</v>
      </c>
      <c r="M670" s="49">
        <f t="shared" si="63"/>
        <v>263</v>
      </c>
      <c r="N670" s="50" t="str">
        <f t="shared" si="64"/>
        <v>120-365</v>
      </c>
      <c r="O670" s="50" t="str">
        <f t="shared" si="65"/>
        <v>High Risk</v>
      </c>
      <c r="P670" s="15" t="str">
        <f>'PAYMENT by SAP'!J660</f>
        <v>IDR</v>
      </c>
      <c r="Q670" s="15" t="str">
        <f>'PAYMENT by SAP'!K660</f>
        <v>1800000500</v>
      </c>
      <c r="R670" s="51">
        <f>'PAYMENT by SAP'!L660</f>
        <v>96534324</v>
      </c>
      <c r="S670" s="51" t="str">
        <f>'PAYMENT by SAP'!M660</f>
        <v>Biaya Pemusnahan Limbah Sludge Paper ex PT TMI</v>
      </c>
      <c r="T670" s="65">
        <f>'PAYMENT by SAP'!N660</f>
        <v>45504</v>
      </c>
      <c r="U670" s="66" t="str">
        <f>'PAYMENT by SAP'!O660</f>
        <v>1800000500</v>
      </c>
      <c r="V670" t="s">
        <v>4950</v>
      </c>
    </row>
    <row r="671" spans="2:22">
      <c r="B671" s="15">
        <f>'PAYMENT by SAP'!B661</f>
        <v>101493</v>
      </c>
      <c r="C671" s="15" t="str">
        <f>'PAYMENT by SAP'!C661</f>
        <v>PT. SUMBER LIMBAH GUNA</v>
      </c>
      <c r="D671" s="15" t="str">
        <v>External</v>
      </c>
      <c r="E671" s="15" t="str">
        <f>'PAYMENT by SAP'!D661</f>
        <v>1400056117</v>
      </c>
      <c r="F671" s="15" t="str">
        <f>'PAYMENT by SAP'!E661</f>
        <v>11125421</v>
      </c>
      <c r="G671" s="15" t="str">
        <f>'PAYMENT by SAP'!F661</f>
        <v>PAID BY CMS BANK SYARIAH INDONESIA KC SURABAYA BAS</v>
      </c>
      <c r="H671" s="47">
        <f t="shared" si="60"/>
        <v>45797</v>
      </c>
      <c r="I671" s="48">
        <f>'PAYMENT by SAP'!G661</f>
        <v>45797</v>
      </c>
      <c r="J671" s="48" t="str">
        <f t="shared" si="61"/>
        <v>Mei</v>
      </c>
      <c r="K671" s="48" t="str">
        <f t="shared" si="62"/>
        <v>2025</v>
      </c>
      <c r="L671" s="48">
        <f>'PAYMENT by SAP'!H661</f>
        <v>45746</v>
      </c>
      <c r="M671" s="49">
        <f t="shared" si="63"/>
        <v>51</v>
      </c>
      <c r="N671" s="50" t="str">
        <f t="shared" si="64"/>
        <v>30-60</v>
      </c>
      <c r="O671" s="50" t="str">
        <f t="shared" si="65"/>
        <v>Low Risk</v>
      </c>
      <c r="P671" s="15" t="str">
        <f>'PAYMENT by SAP'!J661</f>
        <v>IDR</v>
      </c>
      <c r="Q671" s="15" t="str">
        <f>'PAYMENT by SAP'!K661</f>
        <v>1800000135</v>
      </c>
      <c r="R671" s="51">
        <f>'PAYMENT by SAP'!L661</f>
        <v>131930766</v>
      </c>
      <c r="S671" s="51" t="str">
        <f>'PAYMENT by SAP'!M661</f>
        <v>Biaya Pemusnahan Limbah FABA ex PT SLG</v>
      </c>
      <c r="T671" s="65">
        <f>'PAYMENT by SAP'!N661</f>
        <v>45716</v>
      </c>
      <c r="U671" s="66" t="str">
        <f>'PAYMENT by SAP'!O661</f>
        <v>1800000135</v>
      </c>
      <c r="V671" t="s">
        <v>4950</v>
      </c>
    </row>
    <row r="672" spans="2:22">
      <c r="B672" s="15">
        <f>'PAYMENT by SAP'!B662</f>
        <v>100126</v>
      </c>
      <c r="C672" s="15" t="str">
        <f>'PAYMENT by SAP'!C662</f>
        <v>PT TRIATA MULIA INDONESIA</v>
      </c>
      <c r="D672" s="15" t="str">
        <v>External</v>
      </c>
      <c r="E672" s="15" t="str">
        <f>'PAYMENT by SAP'!D662</f>
        <v>1400056036</v>
      </c>
      <c r="F672" s="15" t="str">
        <f>'PAYMENT by SAP'!E662</f>
        <v>11121161</v>
      </c>
      <c r="G672" s="15" t="str">
        <f>'PAYMENT by SAP'!F662</f>
        <v>PAID BY CMS BANK MANDIRI KC GRESIK RN 7100000131</v>
      </c>
      <c r="H672" s="47">
        <f t="shared" si="60"/>
        <v>45797</v>
      </c>
      <c r="I672" s="48">
        <f>'PAYMENT by SAP'!G662</f>
        <v>45797</v>
      </c>
      <c r="J672" s="48" t="str">
        <f t="shared" si="61"/>
        <v>Mei</v>
      </c>
      <c r="K672" s="48" t="str">
        <f t="shared" si="62"/>
        <v>2025</v>
      </c>
      <c r="L672" s="48">
        <f>'PAYMENT by SAP'!H662</f>
        <v>45595</v>
      </c>
      <c r="M672" s="49">
        <f t="shared" si="63"/>
        <v>202</v>
      </c>
      <c r="N672" s="50" t="str">
        <f t="shared" si="64"/>
        <v>120-365</v>
      </c>
      <c r="O672" s="50" t="str">
        <f t="shared" si="65"/>
        <v>High Risk</v>
      </c>
      <c r="P672" s="15" t="str">
        <f>'PAYMENT by SAP'!J662</f>
        <v>IDR</v>
      </c>
      <c r="Q672" s="15" t="str">
        <f>'PAYMENT by SAP'!K662</f>
        <v>1800000623</v>
      </c>
      <c r="R672" s="51">
        <f>'PAYMENT by SAP'!L662</f>
        <v>214954104</v>
      </c>
      <c r="S672" s="51" t="str">
        <f>'PAYMENT by SAP'!M662</f>
        <v>Biaya Pemusnahan Limbah Sludge Paper ex PT TMI</v>
      </c>
      <c r="T672" s="65">
        <f>'PAYMENT by SAP'!N662</f>
        <v>45565</v>
      </c>
      <c r="U672" s="66" t="str">
        <f>'PAYMENT by SAP'!O662</f>
        <v>1800000623</v>
      </c>
      <c r="V672" t="s">
        <v>4950</v>
      </c>
    </row>
    <row r="673" spans="2:22">
      <c r="B673" s="15">
        <f>'PAYMENT by SAP'!B663</f>
        <v>101493</v>
      </c>
      <c r="C673" s="15" t="str">
        <f>'PAYMENT by SAP'!C663</f>
        <v>PT. SUMBER LIMBAH GUNA</v>
      </c>
      <c r="D673" s="15" t="str">
        <v>External</v>
      </c>
      <c r="E673" s="15" t="str">
        <f>'PAYMENT by SAP'!D663</f>
        <v>1400056118</v>
      </c>
      <c r="F673" s="15" t="str">
        <f>'PAYMENT by SAP'!E663</f>
        <v>11125421</v>
      </c>
      <c r="G673" s="15" t="str">
        <f>'PAYMENT by SAP'!F663</f>
        <v>PAID BY CMS BANK SYARIAH INDONESIA KC SURABAYA BAS</v>
      </c>
      <c r="H673" s="47">
        <f t="shared" si="60"/>
        <v>45797</v>
      </c>
      <c r="I673" s="48">
        <f>'PAYMENT by SAP'!G663</f>
        <v>45797</v>
      </c>
      <c r="J673" s="48" t="str">
        <f t="shared" si="61"/>
        <v>Mei</v>
      </c>
      <c r="K673" s="48" t="str">
        <f t="shared" si="62"/>
        <v>2025</v>
      </c>
      <c r="L673" s="48">
        <f>'PAYMENT by SAP'!H663</f>
        <v>45746</v>
      </c>
      <c r="M673" s="49">
        <f t="shared" si="63"/>
        <v>51</v>
      </c>
      <c r="N673" s="50" t="str">
        <f t="shared" si="64"/>
        <v>30-60</v>
      </c>
      <c r="O673" s="50" t="str">
        <f t="shared" si="65"/>
        <v>Low Risk</v>
      </c>
      <c r="P673" s="15" t="str">
        <f>'PAYMENT by SAP'!J663</f>
        <v>IDR</v>
      </c>
      <c r="Q673" s="15" t="str">
        <f>'PAYMENT by SAP'!K663</f>
        <v>1800000136</v>
      </c>
      <c r="R673" s="51">
        <f>'PAYMENT by SAP'!L663</f>
        <v>375223780</v>
      </c>
      <c r="S673" s="51" t="str">
        <f>'PAYMENT by SAP'!M663</f>
        <v>Biaya Pemusnahan Limbah Sludge Paper ex PT SLG</v>
      </c>
      <c r="T673" s="65">
        <f>'PAYMENT by SAP'!N663</f>
        <v>45716</v>
      </c>
      <c r="U673" s="66" t="str">
        <f>'PAYMENT by SAP'!O663</f>
        <v>1800000136</v>
      </c>
      <c r="V673" t="s">
        <v>4950</v>
      </c>
    </row>
    <row r="674" spans="2:22">
      <c r="B674" s="15">
        <f>'PAYMENT by SAP'!B664</f>
        <v>100137</v>
      </c>
      <c r="C674" s="15" t="str">
        <f>'PAYMENT by SAP'!C664</f>
        <v>PT SEMEN GRESIK</v>
      </c>
      <c r="D674" s="15" t="str">
        <v>Group</v>
      </c>
      <c r="E674" s="15" t="str">
        <f>'PAYMENT by SAP'!D664</f>
        <v>1400000230</v>
      </c>
      <c r="F674" s="15" t="str">
        <f>'PAYMENT by SAP'!E664</f>
        <v>11121871</v>
      </c>
      <c r="G674" s="15" t="str">
        <f>'PAYMENT by SAP'!F664</f>
        <v>SWEEPING GRESIK</v>
      </c>
      <c r="H674" s="47">
        <f t="shared" si="60"/>
        <v>45797</v>
      </c>
      <c r="I674" s="48">
        <f>'PAYMENT by SAP'!G664</f>
        <v>45797</v>
      </c>
      <c r="J674" s="48" t="str">
        <f t="shared" si="61"/>
        <v>Mei</v>
      </c>
      <c r="K674" s="48" t="str">
        <f t="shared" si="62"/>
        <v>2025</v>
      </c>
      <c r="L674" s="48">
        <f>'PAYMENT by SAP'!H664</f>
        <v>45792</v>
      </c>
      <c r="M674" s="49">
        <f t="shared" si="63"/>
        <v>5</v>
      </c>
      <c r="N674" s="50" t="str">
        <f t="shared" si="64"/>
        <v>0-30</v>
      </c>
      <c r="O674" s="50" t="str">
        <f t="shared" si="65"/>
        <v>No Risk</v>
      </c>
      <c r="P674" s="15" t="str">
        <f>'PAYMENT by SAP'!J664</f>
        <v>IDR</v>
      </c>
      <c r="Q674" s="15" t="str">
        <f>'PAYMENT by SAP'!K664</f>
        <v>1400000220</v>
      </c>
      <c r="R674" s="51">
        <f>'PAYMENT by SAP'!L664</f>
        <v>18000000000</v>
      </c>
      <c r="S674" s="51" t="str">
        <f>'PAYMENT by SAP'!M664</f>
        <v xml:space="preserve"> PEMBAYARAN POKOK SHL GRESIK 26 SEPT 2018</v>
      </c>
      <c r="T674" s="65">
        <f>'PAYMENT by SAP'!N664</f>
        <v>45792</v>
      </c>
      <c r="U674" s="66" t="str">
        <f>'PAYMENT by SAP'!O664</f>
        <v>1800001507</v>
      </c>
      <c r="V674" s="18" t="s">
        <v>4952</v>
      </c>
    </row>
    <row r="675" spans="2:22">
      <c r="B675" s="15">
        <f>'PAYMENT by SAP'!B665</f>
        <v>101305</v>
      </c>
      <c r="C675" s="15" t="str">
        <f>'PAYMENT by SAP'!C665</f>
        <v>PT SEMEN INDONESIA DISTRIBUTOR</v>
      </c>
      <c r="D675" s="15" t="str">
        <v>Group</v>
      </c>
      <c r="E675" s="15" t="str">
        <f>'PAYMENT by SAP'!D665</f>
        <v>1400000232</v>
      </c>
      <c r="F675" s="15" t="str">
        <f>'PAYMENT by SAP'!E665</f>
        <v>11125421</v>
      </c>
      <c r="G675" s="15" t="str">
        <f>'PAYMENT by SAP'!F665</f>
        <v>PAID BY CMS BANK SYARIAH INDONESIA KC SURABAYA BAS</v>
      </c>
      <c r="H675" s="47">
        <f t="shared" si="60"/>
        <v>45798</v>
      </c>
      <c r="I675" s="48">
        <f>'PAYMENT by SAP'!G665</f>
        <v>45798</v>
      </c>
      <c r="J675" s="48" t="str">
        <f t="shared" si="61"/>
        <v>Mei</v>
      </c>
      <c r="K675" s="48" t="str">
        <f t="shared" si="62"/>
        <v>2025</v>
      </c>
      <c r="L675" s="48">
        <f>'PAYMENT by SAP'!H665</f>
        <v>45807</v>
      </c>
      <c r="M675" s="49">
        <f t="shared" si="63"/>
        <v>-9</v>
      </c>
      <c r="N675" s="50" t="str">
        <f t="shared" si="64"/>
        <v>Current</v>
      </c>
      <c r="O675" s="50" t="str">
        <f t="shared" si="65"/>
        <v>No Risk</v>
      </c>
      <c r="P675" s="15" t="str">
        <f>'PAYMENT by SAP'!J665</f>
        <v>IDR</v>
      </c>
      <c r="Q675" s="15" t="str">
        <f>'PAYMENT by SAP'!K665</f>
        <v>1800000189</v>
      </c>
      <c r="R675" s="51">
        <f>'PAYMENT by SAP'!L665</f>
        <v>4449548</v>
      </c>
      <c r="S675" s="51" t="str">
        <f>'PAYMENT by SAP'!M665</f>
        <v>Pot. Gaji Kary. Penugasan SIG - SID  03.2025</v>
      </c>
      <c r="T675" s="65">
        <f>'PAYMENT by SAP'!N665</f>
        <v>45777</v>
      </c>
      <c r="U675" s="66" t="str">
        <f>'PAYMENT by SAP'!O665</f>
        <v>1800000189</v>
      </c>
      <c r="V675" s="18" t="s">
        <v>4953</v>
      </c>
    </row>
    <row r="676" spans="2:22">
      <c r="B676" s="15">
        <f>'PAYMENT by SAP'!B666</f>
        <v>100137</v>
      </c>
      <c r="C676" s="15" t="str">
        <f>'PAYMENT by SAP'!C666</f>
        <v>PT SEMEN GRESIK</v>
      </c>
      <c r="D676" s="15" t="str">
        <v>Group</v>
      </c>
      <c r="E676" s="15" t="str">
        <f>'PAYMENT by SAP'!D666</f>
        <v>1400000231</v>
      </c>
      <c r="F676" s="15" t="str">
        <f>'PAYMENT by SAP'!E666</f>
        <v>11121871</v>
      </c>
      <c r="G676" s="15" t="str">
        <f>'PAYMENT by SAP'!F666</f>
        <v>SWEEPING GRESIK</v>
      </c>
      <c r="H676" s="47">
        <f t="shared" si="60"/>
        <v>45798</v>
      </c>
      <c r="I676" s="48">
        <f>'PAYMENT by SAP'!G666</f>
        <v>45798</v>
      </c>
      <c r="J676" s="48" t="str">
        <f t="shared" si="61"/>
        <v>Mei</v>
      </c>
      <c r="K676" s="48" t="str">
        <f t="shared" si="62"/>
        <v>2025</v>
      </c>
      <c r="L676" s="48">
        <f>'PAYMENT by SAP'!H666</f>
        <v>45828</v>
      </c>
      <c r="M676" s="49">
        <f t="shared" si="63"/>
        <v>-30</v>
      </c>
      <c r="N676" s="50" t="str">
        <f t="shared" si="64"/>
        <v>Current</v>
      </c>
      <c r="O676" s="50" t="str">
        <f t="shared" si="65"/>
        <v>No Risk</v>
      </c>
      <c r="P676" s="15" t="str">
        <f>'PAYMENT by SAP'!J666</f>
        <v>IDR</v>
      </c>
      <c r="Q676" s="15" t="str">
        <f>'PAYMENT by SAP'!K666</f>
        <v>1400000230</v>
      </c>
      <c r="R676" s="51">
        <f>'PAYMENT by SAP'!L666</f>
        <v>7000000000</v>
      </c>
      <c r="S676" s="51" t="str">
        <f>'PAYMENT by SAP'!M666</f>
        <v xml:space="preserve"> PEMBAYARAN POKOK SHL GRESIK 26 SEPT 2018</v>
      </c>
      <c r="T676" s="65">
        <f>'PAYMENT by SAP'!N666</f>
        <v>45828</v>
      </c>
      <c r="U676" s="66" t="str">
        <f>'PAYMENT by SAP'!O666</f>
        <v>1800001507</v>
      </c>
      <c r="V676" s="18" t="s">
        <v>4952</v>
      </c>
    </row>
    <row r="677" spans="2:22">
      <c r="B677" s="15">
        <f>'PAYMENT by SAP'!B667</f>
        <v>100012</v>
      </c>
      <c r="C677" s="15" t="str">
        <f>'PAYMENT by SAP'!C667</f>
        <v>PT SEMEN INDONESIA LOGISTIK</v>
      </c>
      <c r="D677" s="15" t="str">
        <v>Group</v>
      </c>
      <c r="E677" s="15" t="str">
        <f>'PAYMENT by SAP'!D667</f>
        <v>0100004906</v>
      </c>
      <c r="F677" s="15">
        <f>'PAYMENT by SAP'!E667</f>
        <v>0</v>
      </c>
      <c r="G677" s="15">
        <f>'PAYMENT by SAP'!F667</f>
        <v>0</v>
      </c>
      <c r="H677" s="47">
        <f t="shared" si="60"/>
        <v>45799</v>
      </c>
      <c r="I677" s="48">
        <f>'PAYMENT by SAP'!G667</f>
        <v>45799</v>
      </c>
      <c r="J677" s="48" t="str">
        <f t="shared" si="61"/>
        <v>Mei</v>
      </c>
      <c r="K677" s="48" t="str">
        <f t="shared" si="62"/>
        <v>2025</v>
      </c>
      <c r="L677" s="48">
        <f>'PAYMENT by SAP'!H667</f>
        <v>45777</v>
      </c>
      <c r="M677" s="49">
        <f t="shared" si="63"/>
        <v>22</v>
      </c>
      <c r="N677" s="50" t="str">
        <f t="shared" si="64"/>
        <v>0-30</v>
      </c>
      <c r="O677" s="50" t="str">
        <f t="shared" si="65"/>
        <v>No Risk</v>
      </c>
      <c r="P677" s="15" t="str">
        <f>'PAYMENT by SAP'!J667</f>
        <v>IDR</v>
      </c>
      <c r="Q677" s="15" t="str">
        <f>'PAYMENT by SAP'!K667</f>
        <v>1400000214</v>
      </c>
      <c r="R677" s="51">
        <f>'PAYMENT by SAP'!L667</f>
        <v>757560</v>
      </c>
      <c r="S677" s="51" t="str">
        <f>'PAYMENT by SAP'!M667</f>
        <v>Kurang Bayar Penagihan Air Bersih Januari 25</v>
      </c>
      <c r="T677" s="65">
        <f>'PAYMENT by SAP'!N667</f>
        <v>45777</v>
      </c>
      <c r="U677" s="66" t="str">
        <f>'PAYMENT by SAP'!O667</f>
        <v>1800000039</v>
      </c>
      <c r="V677" s="18" t="s">
        <v>4956</v>
      </c>
    </row>
    <row r="678" spans="2:22">
      <c r="B678" s="15">
        <f>'PAYMENT by SAP'!B668</f>
        <v>100012</v>
      </c>
      <c r="C678" s="15" t="str">
        <f>'PAYMENT by SAP'!C668</f>
        <v>PT SEMEN INDONESIA LOGISTIK</v>
      </c>
      <c r="D678" s="15" t="str">
        <v>Group</v>
      </c>
      <c r="E678" s="15" t="str">
        <f>'PAYMENT by SAP'!D668</f>
        <v>0100004908</v>
      </c>
      <c r="F678" s="15">
        <f>'PAYMENT by SAP'!E668</f>
        <v>0</v>
      </c>
      <c r="G678" s="15">
        <f>'PAYMENT by SAP'!F668</f>
        <v>0</v>
      </c>
      <c r="H678" s="47">
        <f t="shared" si="60"/>
        <v>45799</v>
      </c>
      <c r="I678" s="48">
        <f>'PAYMENT by SAP'!G668</f>
        <v>45799</v>
      </c>
      <c r="J678" s="48" t="str">
        <f t="shared" si="61"/>
        <v>Mei</v>
      </c>
      <c r="K678" s="48" t="str">
        <f t="shared" si="62"/>
        <v>2025</v>
      </c>
      <c r="L678" s="48">
        <f>'PAYMENT by SAP'!H668</f>
        <v>45746</v>
      </c>
      <c r="M678" s="49">
        <f t="shared" si="63"/>
        <v>53</v>
      </c>
      <c r="N678" s="50" t="str">
        <f t="shared" si="64"/>
        <v>30-60</v>
      </c>
      <c r="O678" s="50" t="str">
        <f t="shared" si="65"/>
        <v>Low Risk</v>
      </c>
      <c r="P678" s="15" t="str">
        <f>'PAYMENT by SAP'!J668</f>
        <v>IDR</v>
      </c>
      <c r="Q678" s="15" t="str">
        <f>'PAYMENT by SAP'!K668</f>
        <v>1800000107</v>
      </c>
      <c r="R678" s="51">
        <f>'PAYMENT by SAP'!L668</f>
        <v>919130</v>
      </c>
      <c r="S678" s="51" t="str">
        <f>'PAYMENT by SAP'!M668</f>
        <v>Penagihan Air Bersih Februari 2025</v>
      </c>
      <c r="T678" s="65">
        <f>'PAYMENT by SAP'!N668</f>
        <v>45716</v>
      </c>
      <c r="U678" s="66" t="str">
        <f>'PAYMENT by SAP'!O668</f>
        <v>1800000107</v>
      </c>
      <c r="V678" s="18" t="s">
        <v>4956</v>
      </c>
    </row>
    <row r="679" spans="2:22">
      <c r="B679" s="15">
        <f>'PAYMENT by SAP'!B669</f>
        <v>100012</v>
      </c>
      <c r="C679" s="15" t="str">
        <f>'PAYMENT by SAP'!C669</f>
        <v>PT SEMEN INDONESIA LOGISTIK</v>
      </c>
      <c r="D679" s="15" t="str">
        <v>Group</v>
      </c>
      <c r="E679" s="15" t="str">
        <f>'PAYMENT by SAP'!D669</f>
        <v>0100004907</v>
      </c>
      <c r="F679" s="15">
        <f>'PAYMENT by SAP'!E669</f>
        <v>0</v>
      </c>
      <c r="G679" s="15">
        <f>'PAYMENT by SAP'!F669</f>
        <v>0</v>
      </c>
      <c r="H679" s="47">
        <f t="shared" si="60"/>
        <v>45799</v>
      </c>
      <c r="I679" s="48">
        <f>'PAYMENT by SAP'!G669</f>
        <v>45799</v>
      </c>
      <c r="J679" s="48" t="str">
        <f t="shared" si="61"/>
        <v>Mei</v>
      </c>
      <c r="K679" s="48" t="str">
        <f t="shared" si="62"/>
        <v>2025</v>
      </c>
      <c r="L679" s="48">
        <f>'PAYMENT by SAP'!H669</f>
        <v>45777</v>
      </c>
      <c r="M679" s="49">
        <f t="shared" si="63"/>
        <v>22</v>
      </c>
      <c r="N679" s="50" t="str">
        <f t="shared" si="64"/>
        <v>0-30</v>
      </c>
      <c r="O679" s="50" t="str">
        <f t="shared" si="65"/>
        <v>No Risk</v>
      </c>
      <c r="P679" s="15" t="str">
        <f>'PAYMENT by SAP'!J669</f>
        <v>IDR</v>
      </c>
      <c r="Q679" s="15" t="str">
        <f>'PAYMENT by SAP'!K669</f>
        <v>1800000158</v>
      </c>
      <c r="R679" s="51">
        <f>'PAYMENT by SAP'!L669</f>
        <v>929830</v>
      </c>
      <c r="S679" s="51" t="str">
        <f>'PAYMENT by SAP'!M669</f>
        <v>Penagihan Air Bersih Maret 2025</v>
      </c>
      <c r="T679" s="65">
        <f>'PAYMENT by SAP'!N669</f>
        <v>45747</v>
      </c>
      <c r="U679" s="66" t="str">
        <f>'PAYMENT by SAP'!O669</f>
        <v>1800000158</v>
      </c>
      <c r="V679" s="18" t="s">
        <v>4956</v>
      </c>
    </row>
    <row r="680" spans="2:22">
      <c r="B680" s="15">
        <f>'PAYMENT by SAP'!B670</f>
        <v>101539</v>
      </c>
      <c r="C680" s="15" t="str">
        <f>'PAYMENT by SAP'!C670</f>
        <v>PT WAHYU SEJATI TUJUH</v>
      </c>
      <c r="D680" s="15" t="str">
        <v>External</v>
      </c>
      <c r="E680" s="15" t="str">
        <f>'PAYMENT by SAP'!D670</f>
        <v>1400056959</v>
      </c>
      <c r="F680" s="15" t="str">
        <f>'PAYMENT by SAP'!E670</f>
        <v>11123101</v>
      </c>
      <c r="G680" s="15" t="str">
        <f>'PAYMENT by SAP'!F670</f>
        <v>PAID BY CMS BANK BCA RN 7100000568</v>
      </c>
      <c r="H680" s="47">
        <f t="shared" si="60"/>
        <v>45799</v>
      </c>
      <c r="I680" s="48">
        <f>'PAYMENT by SAP'!G670</f>
        <v>45799</v>
      </c>
      <c r="J680" s="48" t="str">
        <f t="shared" si="61"/>
        <v>Mei</v>
      </c>
      <c r="K680" s="48" t="str">
        <f t="shared" si="62"/>
        <v>2025</v>
      </c>
      <c r="L680" s="48">
        <f>'PAYMENT by SAP'!H670</f>
        <v>45626</v>
      </c>
      <c r="M680" s="49">
        <f t="shared" si="63"/>
        <v>173</v>
      </c>
      <c r="N680" s="50" t="str">
        <f t="shared" si="64"/>
        <v>120-365</v>
      </c>
      <c r="O680" s="50" t="str">
        <f t="shared" si="65"/>
        <v>High Risk</v>
      </c>
      <c r="P680" s="15" t="str">
        <f>'PAYMENT by SAP'!J670</f>
        <v>IDR</v>
      </c>
      <c r="Q680" s="15" t="str">
        <f>'PAYMENT by SAP'!K670</f>
        <v>1800000691</v>
      </c>
      <c r="R680" s="51">
        <f>'PAYMENT by SAP'!L670</f>
        <v>1090000</v>
      </c>
      <c r="S680" s="51" t="str">
        <f>'PAYMENT by SAP'!M670</f>
        <v>Biaya Pemusnahan Limbah Used Rags ex PT WST</v>
      </c>
      <c r="T680" s="65">
        <f>'PAYMENT by SAP'!N670</f>
        <v>45596</v>
      </c>
      <c r="U680" s="66" t="str">
        <f>'PAYMENT by SAP'!O670</f>
        <v>1800000691</v>
      </c>
      <c r="V680" t="s">
        <v>4950</v>
      </c>
    </row>
    <row r="681" spans="2:22">
      <c r="B681" s="15">
        <f>'PAYMENT by SAP'!B671</f>
        <v>100050</v>
      </c>
      <c r="C681" s="15" t="str">
        <f>'PAYMENT by SAP'!C671</f>
        <v>MAHKOTA CATERING</v>
      </c>
      <c r="D681" s="15" t="str">
        <v>External</v>
      </c>
      <c r="E681" s="15" t="str">
        <f>'PAYMENT by SAP'!D671</f>
        <v>1400059825</v>
      </c>
      <c r="F681" s="15" t="str">
        <f>'PAYMENT by SAP'!E671</f>
        <v>11121161</v>
      </c>
      <c r="G681" s="15" t="str">
        <f>'PAYMENT by SAP'!F671</f>
        <v>TAGIHAN AIR &amp; LISTRIK CV. MAHKOTA KATERING</v>
      </c>
      <c r="H681" s="47">
        <f t="shared" si="60"/>
        <v>45799</v>
      </c>
      <c r="I681" s="48">
        <f>'PAYMENT by SAP'!G671</f>
        <v>45799</v>
      </c>
      <c r="J681" s="48" t="str">
        <f t="shared" si="61"/>
        <v>Mei</v>
      </c>
      <c r="K681" s="48" t="str">
        <f t="shared" si="62"/>
        <v>2025</v>
      </c>
      <c r="L681" s="48">
        <f>'PAYMENT by SAP'!H671</f>
        <v>45626</v>
      </c>
      <c r="M681" s="49">
        <f t="shared" si="63"/>
        <v>173</v>
      </c>
      <c r="N681" s="50" t="str">
        <f t="shared" si="64"/>
        <v>120-365</v>
      </c>
      <c r="O681" s="50" t="str">
        <f t="shared" si="65"/>
        <v>High Risk</v>
      </c>
      <c r="P681" s="15" t="str">
        <f>'PAYMENT by SAP'!J671</f>
        <v>IDR</v>
      </c>
      <c r="Q681" s="15" t="str">
        <f>'PAYMENT by SAP'!K671</f>
        <v>1800000636</v>
      </c>
      <c r="R681" s="51">
        <f>'PAYMENT by SAP'!L671</f>
        <v>1185800</v>
      </c>
      <c r="S681" s="51" t="str">
        <f>'PAYMENT by SAP'!M671</f>
        <v>TAGIHAN AIR CV. MAHKOTA KATERING</v>
      </c>
      <c r="T681" s="65">
        <f>'PAYMENT by SAP'!N671</f>
        <v>45596</v>
      </c>
      <c r="U681" s="66" t="str">
        <f>'PAYMENT by SAP'!O671</f>
        <v>1800000636</v>
      </c>
      <c r="V681" s="18" t="s">
        <v>4956</v>
      </c>
    </row>
    <row r="682" spans="2:22">
      <c r="B682" s="15">
        <f>'PAYMENT by SAP'!B672</f>
        <v>100050</v>
      </c>
      <c r="C682" s="15" t="str">
        <f>'PAYMENT by SAP'!C672</f>
        <v>MAHKOTA CATERING</v>
      </c>
      <c r="D682" s="15" t="str">
        <v>External</v>
      </c>
      <c r="E682" s="15" t="str">
        <f>'PAYMENT by SAP'!D672</f>
        <v>1400059825</v>
      </c>
      <c r="F682" s="15" t="str">
        <f>'PAYMENT by SAP'!E672</f>
        <v>11121161</v>
      </c>
      <c r="G682" s="15" t="str">
        <f>'PAYMENT by SAP'!F672</f>
        <v>TAGIHAN AIR &amp; LISTRIK CV. MAHKOTA KATERING</v>
      </c>
      <c r="H682" s="47">
        <f t="shared" si="60"/>
        <v>45799</v>
      </c>
      <c r="I682" s="48">
        <f>'PAYMENT by SAP'!G672</f>
        <v>45799</v>
      </c>
      <c r="J682" s="48" t="str">
        <f t="shared" si="61"/>
        <v>Mei</v>
      </c>
      <c r="K682" s="48" t="str">
        <f t="shared" si="62"/>
        <v>2025</v>
      </c>
      <c r="L682" s="48">
        <f>'PAYMENT by SAP'!H672</f>
        <v>45595</v>
      </c>
      <c r="M682" s="49">
        <f t="shared" si="63"/>
        <v>204</v>
      </c>
      <c r="N682" s="50" t="str">
        <f t="shared" si="64"/>
        <v>120-365</v>
      </c>
      <c r="O682" s="50" t="str">
        <f t="shared" si="65"/>
        <v>High Risk</v>
      </c>
      <c r="P682" s="15" t="str">
        <f>'PAYMENT by SAP'!J672</f>
        <v>IDR</v>
      </c>
      <c r="Q682" s="15" t="str">
        <f>'PAYMENT by SAP'!K672</f>
        <v>1800000630</v>
      </c>
      <c r="R682" s="51">
        <f>'PAYMENT by SAP'!L672</f>
        <v>1235850</v>
      </c>
      <c r="S682" s="51" t="str">
        <f>'PAYMENT by SAP'!M672</f>
        <v>TAGIHAN AIR CV. MAHKOTA KATERIN - AGUS 24</v>
      </c>
      <c r="T682" s="65">
        <f>'PAYMENT by SAP'!N672</f>
        <v>45565</v>
      </c>
      <c r="U682" s="66" t="str">
        <f>'PAYMENT by SAP'!O672</f>
        <v>1800000630</v>
      </c>
      <c r="V682" s="18" t="s">
        <v>4956</v>
      </c>
    </row>
    <row r="683" spans="2:22">
      <c r="B683" s="15">
        <f>'PAYMENT by SAP'!B673</f>
        <v>100050</v>
      </c>
      <c r="C683" s="15" t="str">
        <f>'PAYMENT by SAP'!C673</f>
        <v>MAHKOTA CATERING</v>
      </c>
      <c r="D683" s="15" t="str">
        <v>External</v>
      </c>
      <c r="E683" s="15" t="str">
        <f>'PAYMENT by SAP'!D673</f>
        <v>1400059825</v>
      </c>
      <c r="F683" s="15" t="str">
        <f>'PAYMENT by SAP'!E673</f>
        <v>11121161</v>
      </c>
      <c r="G683" s="15" t="str">
        <f>'PAYMENT by SAP'!F673</f>
        <v>TAGIHAN AIR &amp; LISTRIK CV. MAHKOTA KATERING</v>
      </c>
      <c r="H683" s="47">
        <f t="shared" si="60"/>
        <v>45799</v>
      </c>
      <c r="I683" s="48">
        <f>'PAYMENT by SAP'!G673</f>
        <v>45799</v>
      </c>
      <c r="J683" s="48" t="str">
        <f t="shared" si="61"/>
        <v>Mei</v>
      </c>
      <c r="K683" s="48" t="str">
        <f t="shared" si="62"/>
        <v>2025</v>
      </c>
      <c r="L683" s="48">
        <f>'PAYMENT by SAP'!H673</f>
        <v>45565</v>
      </c>
      <c r="M683" s="49">
        <f t="shared" si="63"/>
        <v>234</v>
      </c>
      <c r="N683" s="50" t="str">
        <f t="shared" si="64"/>
        <v>120-365</v>
      </c>
      <c r="O683" s="50" t="str">
        <f t="shared" si="65"/>
        <v>High Risk</v>
      </c>
      <c r="P683" s="15" t="str">
        <f>'PAYMENT by SAP'!J673</f>
        <v>IDR</v>
      </c>
      <c r="Q683" s="15" t="str">
        <f>'PAYMENT by SAP'!K673</f>
        <v>1800000514</v>
      </c>
      <c r="R683" s="51">
        <f>'PAYMENT by SAP'!L673</f>
        <v>1243550</v>
      </c>
      <c r="S683" s="51" t="str">
        <f>'PAYMENT by SAP'!M673</f>
        <v>TAGIHAN AIR CV. MAHKOTA KATERING - JULI 24</v>
      </c>
      <c r="T683" s="65">
        <f>'PAYMENT by SAP'!N673</f>
        <v>45535</v>
      </c>
      <c r="U683" s="66" t="str">
        <f>'PAYMENT by SAP'!O673</f>
        <v>1800000514</v>
      </c>
      <c r="V683" s="18" t="s">
        <v>4956</v>
      </c>
    </row>
    <row r="684" spans="2:22">
      <c r="B684" s="15">
        <f>'PAYMENT by SAP'!B674</f>
        <v>100050</v>
      </c>
      <c r="C684" s="15" t="str">
        <f>'PAYMENT by SAP'!C674</f>
        <v>MAHKOTA CATERING</v>
      </c>
      <c r="D684" s="15" t="str">
        <v>External</v>
      </c>
      <c r="E684" s="15" t="str">
        <f>'PAYMENT by SAP'!D674</f>
        <v>1400059825</v>
      </c>
      <c r="F684" s="15" t="str">
        <f>'PAYMENT by SAP'!E674</f>
        <v>11121161</v>
      </c>
      <c r="G684" s="15" t="str">
        <f>'PAYMENT by SAP'!F674</f>
        <v>TAGIHAN AIR &amp; LISTRIK CV. MAHKOTA KATERING</v>
      </c>
      <c r="H684" s="47">
        <f t="shared" si="60"/>
        <v>45799</v>
      </c>
      <c r="I684" s="48">
        <f>'PAYMENT by SAP'!G674</f>
        <v>45799</v>
      </c>
      <c r="J684" s="48" t="str">
        <f t="shared" si="61"/>
        <v>Mei</v>
      </c>
      <c r="K684" s="48" t="str">
        <f t="shared" si="62"/>
        <v>2025</v>
      </c>
      <c r="L684" s="48">
        <f>'PAYMENT by SAP'!H674</f>
        <v>45534</v>
      </c>
      <c r="M684" s="49">
        <f t="shared" si="63"/>
        <v>265</v>
      </c>
      <c r="N684" s="50" t="str">
        <f t="shared" si="64"/>
        <v>120-365</v>
      </c>
      <c r="O684" s="50" t="str">
        <f t="shared" si="65"/>
        <v>High Risk</v>
      </c>
      <c r="P684" s="15" t="str">
        <f>'PAYMENT by SAP'!J674</f>
        <v>IDR</v>
      </c>
      <c r="Q684" s="15" t="str">
        <f>'PAYMENT by SAP'!K674</f>
        <v>1800000446</v>
      </c>
      <c r="R684" s="51">
        <f>'PAYMENT by SAP'!L674</f>
        <v>1324400</v>
      </c>
      <c r="S684" s="51" t="str">
        <f>'PAYMENT by SAP'!M674</f>
        <v>TAGIHAN AIR CV. MAHKOTA KATERING</v>
      </c>
      <c r="T684" s="65">
        <f>'PAYMENT by SAP'!N674</f>
        <v>45504</v>
      </c>
      <c r="U684" s="66" t="str">
        <f>'PAYMENT by SAP'!O674</f>
        <v>1800000446</v>
      </c>
      <c r="V684" s="18" t="s">
        <v>4956</v>
      </c>
    </row>
    <row r="685" spans="2:22">
      <c r="B685" s="15">
        <f>'PAYMENT by SAP'!B675</f>
        <v>100050</v>
      </c>
      <c r="C685" s="15" t="str">
        <f>'PAYMENT by SAP'!C675</f>
        <v>MAHKOTA CATERING</v>
      </c>
      <c r="D685" s="15" t="str">
        <v>External</v>
      </c>
      <c r="E685" s="15" t="str">
        <f>'PAYMENT by SAP'!D675</f>
        <v>1400059825</v>
      </c>
      <c r="F685" s="15" t="str">
        <f>'PAYMENT by SAP'!E675</f>
        <v>11121161</v>
      </c>
      <c r="G685" s="15" t="str">
        <f>'PAYMENT by SAP'!F675</f>
        <v>TAGIHAN AIR &amp; LISTRIK CV. MAHKOTA KATERING</v>
      </c>
      <c r="H685" s="47">
        <f t="shared" si="60"/>
        <v>45799</v>
      </c>
      <c r="I685" s="48">
        <f>'PAYMENT by SAP'!G675</f>
        <v>45799</v>
      </c>
      <c r="J685" s="48" t="str">
        <f t="shared" si="61"/>
        <v>Mei</v>
      </c>
      <c r="K685" s="48" t="str">
        <f t="shared" si="62"/>
        <v>2025</v>
      </c>
      <c r="L685" s="48">
        <f>'PAYMENT by SAP'!H675</f>
        <v>45595</v>
      </c>
      <c r="M685" s="49">
        <f t="shared" si="63"/>
        <v>204</v>
      </c>
      <c r="N685" s="50" t="str">
        <f t="shared" si="64"/>
        <v>120-365</v>
      </c>
      <c r="O685" s="50" t="str">
        <f t="shared" si="65"/>
        <v>High Risk</v>
      </c>
      <c r="P685" s="15" t="str">
        <f>'PAYMENT by SAP'!J675</f>
        <v>IDR</v>
      </c>
      <c r="Q685" s="15" t="str">
        <f>'PAYMENT by SAP'!K675</f>
        <v>1800000565</v>
      </c>
      <c r="R685" s="51">
        <f>'PAYMENT by SAP'!L675</f>
        <v>1415430</v>
      </c>
      <c r="S685" s="51" t="str">
        <f>'PAYMENT by SAP'!M675</f>
        <v>TAGIHAN LISTRIK CV. MAHKOTA KATERING - AGUS 24</v>
      </c>
      <c r="T685" s="65">
        <f>'PAYMENT by SAP'!N675</f>
        <v>45565</v>
      </c>
      <c r="U685" s="66" t="str">
        <f>'PAYMENT by SAP'!O675</f>
        <v>1800000565</v>
      </c>
      <c r="V685" s="18" t="s">
        <v>4951</v>
      </c>
    </row>
    <row r="686" spans="2:22">
      <c r="B686" s="15">
        <f>'PAYMENT by SAP'!B676</f>
        <v>100050</v>
      </c>
      <c r="C686" s="15" t="str">
        <f>'PAYMENT by SAP'!C676</f>
        <v>MAHKOTA CATERING</v>
      </c>
      <c r="D686" s="15" t="str">
        <v>External</v>
      </c>
      <c r="E686" s="15" t="str">
        <f>'PAYMENT by SAP'!D676</f>
        <v>1400059825</v>
      </c>
      <c r="F686" s="15" t="str">
        <f>'PAYMENT by SAP'!E676</f>
        <v>11121161</v>
      </c>
      <c r="G686" s="15" t="str">
        <f>'PAYMENT by SAP'!F676</f>
        <v>TAGIHAN AIR &amp; LISTRIK CV. MAHKOTA KATERING</v>
      </c>
      <c r="H686" s="47">
        <f t="shared" si="60"/>
        <v>45799</v>
      </c>
      <c r="I686" s="48">
        <f>'PAYMENT by SAP'!G676</f>
        <v>45799</v>
      </c>
      <c r="J686" s="48" t="str">
        <f t="shared" si="61"/>
        <v>Mei</v>
      </c>
      <c r="K686" s="48" t="str">
        <f t="shared" si="62"/>
        <v>2025</v>
      </c>
      <c r="L686" s="48">
        <f>'PAYMENT by SAP'!H676</f>
        <v>45503</v>
      </c>
      <c r="M686" s="49">
        <f t="shared" si="63"/>
        <v>296</v>
      </c>
      <c r="N686" s="50" t="str">
        <f t="shared" si="64"/>
        <v>120-365</v>
      </c>
      <c r="O686" s="50" t="str">
        <f t="shared" si="65"/>
        <v>High Risk</v>
      </c>
      <c r="P686" s="15" t="str">
        <f>'PAYMENT by SAP'!J676</f>
        <v>IDR</v>
      </c>
      <c r="Q686" s="15" t="str">
        <f>'PAYMENT by SAP'!K676</f>
        <v>1800000368</v>
      </c>
      <c r="R686" s="51">
        <f>'PAYMENT by SAP'!L676</f>
        <v>1501500</v>
      </c>
      <c r="S686" s="51" t="str">
        <f>'PAYMENT by SAP'!M676</f>
        <v>TAGIHAN AIR CV. MAHKOTA KATERING - MEI 24</v>
      </c>
      <c r="T686" s="65">
        <f>'PAYMENT by SAP'!N676</f>
        <v>45473</v>
      </c>
      <c r="U686" s="66" t="str">
        <f>'PAYMENT by SAP'!O676</f>
        <v>1800000368</v>
      </c>
      <c r="V686" s="18" t="s">
        <v>4956</v>
      </c>
    </row>
    <row r="687" spans="2:22">
      <c r="B687" s="15">
        <f>'PAYMENT by SAP'!B677</f>
        <v>100050</v>
      </c>
      <c r="C687" s="15" t="str">
        <f>'PAYMENT by SAP'!C677</f>
        <v>MAHKOTA CATERING</v>
      </c>
      <c r="D687" s="15" t="str">
        <v>External</v>
      </c>
      <c r="E687" s="15" t="str">
        <f>'PAYMENT by SAP'!D677</f>
        <v>1400059825</v>
      </c>
      <c r="F687" s="15" t="str">
        <f>'PAYMENT by SAP'!E677</f>
        <v>11121161</v>
      </c>
      <c r="G687" s="15" t="str">
        <f>'PAYMENT by SAP'!F677</f>
        <v>TAGIHAN AIR &amp; LISTRIK CV. MAHKOTA KATERING</v>
      </c>
      <c r="H687" s="47">
        <f t="shared" si="60"/>
        <v>45799</v>
      </c>
      <c r="I687" s="48">
        <f>'PAYMENT by SAP'!G677</f>
        <v>45799</v>
      </c>
      <c r="J687" s="48" t="str">
        <f t="shared" si="61"/>
        <v>Mei</v>
      </c>
      <c r="K687" s="48" t="str">
        <f t="shared" si="62"/>
        <v>2025</v>
      </c>
      <c r="L687" s="48">
        <f>'PAYMENT by SAP'!H677</f>
        <v>45565</v>
      </c>
      <c r="M687" s="49">
        <f t="shared" si="63"/>
        <v>234</v>
      </c>
      <c r="N687" s="50" t="str">
        <f t="shared" si="64"/>
        <v>120-365</v>
      </c>
      <c r="O687" s="50" t="str">
        <f t="shared" si="65"/>
        <v>High Risk</v>
      </c>
      <c r="P687" s="15" t="str">
        <f>'PAYMENT by SAP'!J677</f>
        <v>IDR</v>
      </c>
      <c r="Q687" s="15" t="str">
        <f>'PAYMENT by SAP'!K677</f>
        <v>1800000513</v>
      </c>
      <c r="R687" s="51">
        <f>'PAYMENT by SAP'!L677</f>
        <v>1502007</v>
      </c>
      <c r="S687" s="51" t="str">
        <f>'PAYMENT by SAP'!M677</f>
        <v>TAGIHAN LISTRIK CV. MAHKOTA KATERING - JULI 24</v>
      </c>
      <c r="T687" s="65">
        <f>'PAYMENT by SAP'!N677</f>
        <v>45535</v>
      </c>
      <c r="U687" s="66" t="str">
        <f>'PAYMENT by SAP'!O677</f>
        <v>1800000513</v>
      </c>
      <c r="V687" s="18" t="s">
        <v>4951</v>
      </c>
    </row>
    <row r="688" spans="2:22">
      <c r="B688" s="15">
        <f>'PAYMENT by SAP'!B678</f>
        <v>100050</v>
      </c>
      <c r="C688" s="15" t="str">
        <f>'PAYMENT by SAP'!C678</f>
        <v>MAHKOTA CATERING</v>
      </c>
      <c r="D688" s="15" t="str">
        <v>External</v>
      </c>
      <c r="E688" s="15" t="str">
        <f>'PAYMENT by SAP'!D678</f>
        <v>1400059825</v>
      </c>
      <c r="F688" s="15" t="str">
        <f>'PAYMENT by SAP'!E678</f>
        <v>11121161</v>
      </c>
      <c r="G688" s="15" t="str">
        <f>'PAYMENT by SAP'!F678</f>
        <v>TAGIHAN AIR &amp; LISTRIK CV. MAHKOTA KATERING</v>
      </c>
      <c r="H688" s="47">
        <f t="shared" si="60"/>
        <v>45799</v>
      </c>
      <c r="I688" s="48">
        <f>'PAYMENT by SAP'!G678</f>
        <v>45799</v>
      </c>
      <c r="J688" s="48" t="str">
        <f t="shared" si="61"/>
        <v>Mei</v>
      </c>
      <c r="K688" s="48" t="str">
        <f t="shared" si="62"/>
        <v>2025</v>
      </c>
      <c r="L688" s="48">
        <f>'PAYMENT by SAP'!H678</f>
        <v>45626</v>
      </c>
      <c r="M688" s="49">
        <f t="shared" si="63"/>
        <v>173</v>
      </c>
      <c r="N688" s="50" t="str">
        <f t="shared" si="64"/>
        <v>120-365</v>
      </c>
      <c r="O688" s="50" t="str">
        <f t="shared" si="65"/>
        <v>High Risk</v>
      </c>
      <c r="P688" s="15" t="str">
        <f>'PAYMENT by SAP'!J678</f>
        <v>IDR</v>
      </c>
      <c r="Q688" s="15" t="str">
        <f>'PAYMENT by SAP'!K678</f>
        <v>1800000635</v>
      </c>
      <c r="R688" s="51">
        <f>'PAYMENT by SAP'!L678</f>
        <v>1758718</v>
      </c>
      <c r="S688" s="51" t="str">
        <f>'PAYMENT by SAP'!M678</f>
        <v>TAGIHAN LISTRIK CV. MAHKOTA KATERING</v>
      </c>
      <c r="T688" s="65">
        <f>'PAYMENT by SAP'!N678</f>
        <v>45596</v>
      </c>
      <c r="U688" s="66" t="str">
        <f>'PAYMENT by SAP'!O678</f>
        <v>1800000635</v>
      </c>
      <c r="V688" s="18" t="s">
        <v>4951</v>
      </c>
    </row>
    <row r="689" spans="2:22">
      <c r="B689" s="15">
        <f>'PAYMENT by SAP'!B679</f>
        <v>100050</v>
      </c>
      <c r="C689" s="15" t="str">
        <f>'PAYMENT by SAP'!C679</f>
        <v>MAHKOTA CATERING</v>
      </c>
      <c r="D689" s="15" t="str">
        <v>External</v>
      </c>
      <c r="E689" s="15" t="str">
        <f>'PAYMENT by SAP'!D679</f>
        <v>1400059825</v>
      </c>
      <c r="F689" s="15" t="str">
        <f>'PAYMENT by SAP'!E679</f>
        <v>11121161</v>
      </c>
      <c r="G689" s="15" t="str">
        <f>'PAYMENT by SAP'!F679</f>
        <v>TAGIHAN AIR &amp; LISTRIK CV. MAHKOTA KATERING</v>
      </c>
      <c r="H689" s="47">
        <f t="shared" si="60"/>
        <v>45799</v>
      </c>
      <c r="I689" s="48">
        <f>'PAYMENT by SAP'!G679</f>
        <v>45799</v>
      </c>
      <c r="J689" s="48" t="str">
        <f t="shared" si="61"/>
        <v>Mei</v>
      </c>
      <c r="K689" s="48" t="str">
        <f t="shared" si="62"/>
        <v>2025</v>
      </c>
      <c r="L689" s="48">
        <f>'PAYMENT by SAP'!H679</f>
        <v>45503</v>
      </c>
      <c r="M689" s="49">
        <f t="shared" si="63"/>
        <v>296</v>
      </c>
      <c r="N689" s="50" t="str">
        <f t="shared" si="64"/>
        <v>120-365</v>
      </c>
      <c r="O689" s="50" t="str">
        <f t="shared" si="65"/>
        <v>High Risk</v>
      </c>
      <c r="P689" s="15" t="str">
        <f>'PAYMENT by SAP'!J679</f>
        <v>IDR</v>
      </c>
      <c r="Q689" s="15" t="str">
        <f>'PAYMENT by SAP'!K679</f>
        <v>1800000367</v>
      </c>
      <c r="R689" s="51">
        <f>'PAYMENT by SAP'!L679</f>
        <v>1998314</v>
      </c>
      <c r="S689" s="51" t="str">
        <f>'PAYMENT by SAP'!M679</f>
        <v>TAGIHAN LISTRIK CV. MAHKOTA KATERING - MEI 24</v>
      </c>
      <c r="T689" s="65">
        <f>'PAYMENT by SAP'!N679</f>
        <v>45473</v>
      </c>
      <c r="U689" s="66" t="str">
        <f>'PAYMENT by SAP'!O679</f>
        <v>1800000367</v>
      </c>
      <c r="V689" s="18" t="s">
        <v>4951</v>
      </c>
    </row>
    <row r="690" spans="2:22">
      <c r="B690" s="15">
        <f>'PAYMENT by SAP'!B680</f>
        <v>100050</v>
      </c>
      <c r="C690" s="15" t="str">
        <f>'PAYMENT by SAP'!C680</f>
        <v>MAHKOTA CATERING</v>
      </c>
      <c r="D690" s="15" t="str">
        <v>External</v>
      </c>
      <c r="E690" s="15" t="str">
        <f>'PAYMENT by SAP'!D680</f>
        <v>1400059825</v>
      </c>
      <c r="F690" s="15" t="str">
        <f>'PAYMENT by SAP'!E680</f>
        <v>11121161</v>
      </c>
      <c r="G690" s="15" t="str">
        <f>'PAYMENT by SAP'!F680</f>
        <v>TAGIHAN AIR &amp; LISTRIK CV. MAHKOTA KATERING</v>
      </c>
      <c r="H690" s="47">
        <f t="shared" si="60"/>
        <v>45799</v>
      </c>
      <c r="I690" s="48">
        <f>'PAYMENT by SAP'!G680</f>
        <v>45799</v>
      </c>
      <c r="J690" s="48" t="str">
        <f t="shared" si="61"/>
        <v>Mei</v>
      </c>
      <c r="K690" s="48" t="str">
        <f t="shared" si="62"/>
        <v>2025</v>
      </c>
      <c r="L690" s="48">
        <f>'PAYMENT by SAP'!H680</f>
        <v>45534</v>
      </c>
      <c r="M690" s="49">
        <f t="shared" si="63"/>
        <v>265</v>
      </c>
      <c r="N690" s="50" t="str">
        <f t="shared" si="64"/>
        <v>120-365</v>
      </c>
      <c r="O690" s="50" t="str">
        <f t="shared" si="65"/>
        <v>High Risk</v>
      </c>
      <c r="P690" s="15" t="str">
        <f>'PAYMENT by SAP'!J680</f>
        <v>IDR</v>
      </c>
      <c r="Q690" s="15" t="str">
        <f>'PAYMENT by SAP'!K680</f>
        <v>1800000445</v>
      </c>
      <c r="R690" s="51">
        <f>'PAYMENT by SAP'!L680</f>
        <v>2192609</v>
      </c>
      <c r="S690" s="51" t="str">
        <f>'PAYMENT by SAP'!M680</f>
        <v>TAGIHAN LISTRIK CV. MAHKOTA KATERING</v>
      </c>
      <c r="T690" s="65">
        <f>'PAYMENT by SAP'!N680</f>
        <v>45504</v>
      </c>
      <c r="U690" s="66" t="str">
        <f>'PAYMENT by SAP'!O680</f>
        <v>1800000445</v>
      </c>
      <c r="V690" s="18" t="s">
        <v>4951</v>
      </c>
    </row>
    <row r="691" spans="2:22">
      <c r="B691" s="15">
        <f>'PAYMENT by SAP'!B681</f>
        <v>100120</v>
      </c>
      <c r="C691" s="15" t="str">
        <f>'PAYMENT by SAP'!C681</f>
        <v>PT TELEKOMUNIKASI SELULAR</v>
      </c>
      <c r="D691" s="15" t="str">
        <v>External</v>
      </c>
      <c r="E691" s="15" t="str">
        <f>'PAYMENT by SAP'!D681</f>
        <v>1400000233</v>
      </c>
      <c r="F691" s="15" t="str">
        <f>'PAYMENT by SAP'!E681</f>
        <v>11125421</v>
      </c>
      <c r="G691" s="15" t="str">
        <f>'PAYMENT by SAP'!F681</f>
        <v>PAID BY CMS BANK SYARIAH INDONESIA KC SURABAYA BAS</v>
      </c>
      <c r="H691" s="47">
        <f t="shared" si="60"/>
        <v>45799</v>
      </c>
      <c r="I691" s="48">
        <f>'PAYMENT by SAP'!G681</f>
        <v>45799</v>
      </c>
      <c r="J691" s="48" t="str">
        <f t="shared" si="61"/>
        <v>Mei</v>
      </c>
      <c r="K691" s="48" t="str">
        <f t="shared" si="62"/>
        <v>2025</v>
      </c>
      <c r="L691" s="48">
        <f>'PAYMENT by SAP'!H681</f>
        <v>45809</v>
      </c>
      <c r="M691" s="49">
        <f t="shared" si="63"/>
        <v>-10</v>
      </c>
      <c r="N691" s="50" t="str">
        <f t="shared" si="64"/>
        <v>Current</v>
      </c>
      <c r="O691" s="50" t="str">
        <f t="shared" si="65"/>
        <v>No Risk</v>
      </c>
      <c r="P691" s="15" t="str">
        <f>'PAYMENT by SAP'!J681</f>
        <v>IDR</v>
      </c>
      <c r="Q691" s="15" t="str">
        <f>'PAYMENT by SAP'!K681</f>
        <v>1800000243</v>
      </c>
      <c r="R691" s="51">
        <f>'PAYMENT by SAP'!L681</f>
        <v>5378232</v>
      </c>
      <c r="S691" s="51" t="str">
        <f>'PAYMENT by SAP'!M681</f>
        <v>Biaya Tagihan Listrik Telkomsel April 2025</v>
      </c>
      <c r="T691" s="65">
        <f>'PAYMENT by SAP'!N681</f>
        <v>45779</v>
      </c>
      <c r="U691" s="66" t="str">
        <f>'PAYMENT by SAP'!O681</f>
        <v>1800000243</v>
      </c>
      <c r="V691" s="18" t="s">
        <v>4951</v>
      </c>
    </row>
    <row r="692" spans="2:22">
      <c r="B692" s="15">
        <f>'PAYMENT by SAP'!B682</f>
        <v>101539</v>
      </c>
      <c r="C692" s="15" t="str">
        <f>'PAYMENT by SAP'!C682</f>
        <v>PT WAHYU SEJATI TUJUH</v>
      </c>
      <c r="D692" s="15" t="str">
        <v>External</v>
      </c>
      <c r="E692" s="15" t="str">
        <f>'PAYMENT by SAP'!D682</f>
        <v>1400056958</v>
      </c>
      <c r="F692" s="15" t="str">
        <f>'PAYMENT by SAP'!E682</f>
        <v>11123101</v>
      </c>
      <c r="G692" s="15" t="str">
        <f>'PAYMENT by SAP'!F682</f>
        <v>PAID BY CMS BANK BCA RN 7100000568</v>
      </c>
      <c r="H692" s="47">
        <f t="shared" si="60"/>
        <v>45799</v>
      </c>
      <c r="I692" s="48">
        <f>'PAYMENT by SAP'!G682</f>
        <v>45799</v>
      </c>
      <c r="J692" s="48" t="str">
        <f t="shared" si="61"/>
        <v>Mei</v>
      </c>
      <c r="K692" s="48" t="str">
        <f t="shared" si="62"/>
        <v>2025</v>
      </c>
      <c r="L692" s="48">
        <f>'PAYMENT by SAP'!H682</f>
        <v>45626</v>
      </c>
      <c r="M692" s="49">
        <f t="shared" si="63"/>
        <v>173</v>
      </c>
      <c r="N692" s="50" t="str">
        <f t="shared" si="64"/>
        <v>120-365</v>
      </c>
      <c r="O692" s="50" t="str">
        <f t="shared" si="65"/>
        <v>High Risk</v>
      </c>
      <c r="P692" s="15" t="str">
        <f>'PAYMENT by SAP'!J682</f>
        <v>IDR</v>
      </c>
      <c r="Q692" s="15" t="str">
        <f>'PAYMENT by SAP'!K682</f>
        <v>1800000690</v>
      </c>
      <c r="R692" s="51">
        <f>'PAYMENT by SAP'!L682</f>
        <v>7304526</v>
      </c>
      <c r="S692" s="51" t="str">
        <f>'PAYMENT by SAP'!M682</f>
        <v>Biaya Pemusnahan Limbah Dust Aluminium ex PT WST</v>
      </c>
      <c r="T692" s="65">
        <f>'PAYMENT by SAP'!N682</f>
        <v>45596</v>
      </c>
      <c r="U692" s="66" t="str">
        <f>'PAYMENT by SAP'!O682</f>
        <v>1800000690</v>
      </c>
      <c r="V692" t="s">
        <v>4950</v>
      </c>
    </row>
    <row r="693" spans="2:22">
      <c r="B693" s="15">
        <f>'PAYMENT by SAP'!B683</f>
        <v>100120</v>
      </c>
      <c r="C693" s="15" t="str">
        <f>'PAYMENT by SAP'!C683</f>
        <v>PT TELEKOMUNIKASI SELULAR</v>
      </c>
      <c r="D693" s="15" t="str">
        <v>External</v>
      </c>
      <c r="E693" s="15" t="str">
        <f>'PAYMENT by SAP'!D683</f>
        <v>0100004914</v>
      </c>
      <c r="F693" s="15">
        <f>'PAYMENT by SAP'!E683</f>
        <v>0</v>
      </c>
      <c r="G693" s="15">
        <f>'PAYMENT by SAP'!F683</f>
        <v>0</v>
      </c>
      <c r="H693" s="47">
        <f t="shared" si="60"/>
        <v>45800</v>
      </c>
      <c r="I693" s="48">
        <f>'PAYMENT by SAP'!G683</f>
        <v>45800</v>
      </c>
      <c r="J693" s="48" t="str">
        <f t="shared" si="61"/>
        <v>Mei</v>
      </c>
      <c r="K693" s="48" t="str">
        <f t="shared" si="62"/>
        <v>2025</v>
      </c>
      <c r="L693" s="48">
        <f>'PAYMENT by SAP'!H683</f>
        <v>44873</v>
      </c>
      <c r="M693" s="49">
        <f t="shared" si="63"/>
        <v>927</v>
      </c>
      <c r="N693" s="50" t="str">
        <f t="shared" si="64"/>
        <v>&gt;365</v>
      </c>
      <c r="O693" s="50" t="str">
        <f t="shared" si="65"/>
        <v>High Risk +</v>
      </c>
      <c r="P693" s="15" t="str">
        <f>'PAYMENT by SAP'!J683</f>
        <v>IDR</v>
      </c>
      <c r="Q693" s="15" t="str">
        <f>'PAYMENT by SAP'!K683</f>
        <v>0100009856</v>
      </c>
      <c r="R693" s="51">
        <f>'PAYMENT by SAP'!L683</f>
        <v>6675</v>
      </c>
      <c r="S693" s="51" t="str">
        <f>'PAYMENT by SAP'!M683</f>
        <v>PEMAKAIAN LISTRIK TELKOM SELULALAR SEPT 21</v>
      </c>
      <c r="T693" s="65">
        <f>'PAYMENT by SAP'!N683</f>
        <v>44873</v>
      </c>
      <c r="U693" s="66" t="str">
        <f>'PAYMENT by SAP'!O683</f>
        <v>1800000834</v>
      </c>
      <c r="V693" s="18" t="s">
        <v>4951</v>
      </c>
    </row>
    <row r="694" spans="2:22">
      <c r="B694" s="15">
        <f>'PAYMENT by SAP'!B684</f>
        <v>101118</v>
      </c>
      <c r="C694" s="15" t="str">
        <f>'PAYMENT by SAP'!C684</f>
        <v>PT SINAR PELITA DUNIA</v>
      </c>
      <c r="D694" s="15" t="str">
        <v>External</v>
      </c>
      <c r="E694" s="15" t="str">
        <f>'PAYMENT by SAP'!D684</f>
        <v>1400057307</v>
      </c>
      <c r="F694" s="15" t="str">
        <f>'PAYMENT by SAP'!E684</f>
        <v>11125421</v>
      </c>
      <c r="G694" s="15" t="str">
        <f>'PAYMENT by SAP'!F684</f>
        <v>PAID BY CMS BANK SYARIAH INDONESIA KC SURABAYA BAS</v>
      </c>
      <c r="H694" s="47">
        <f t="shared" si="60"/>
        <v>45800</v>
      </c>
      <c r="I694" s="48">
        <f>'PAYMENT by SAP'!G684</f>
        <v>45800</v>
      </c>
      <c r="J694" s="48" t="str">
        <f t="shared" si="61"/>
        <v>Mei</v>
      </c>
      <c r="K694" s="48" t="str">
        <f t="shared" si="62"/>
        <v>2025</v>
      </c>
      <c r="L694" s="48">
        <f>'PAYMENT by SAP'!H684</f>
        <v>45807</v>
      </c>
      <c r="M694" s="49">
        <f t="shared" si="63"/>
        <v>-7</v>
      </c>
      <c r="N694" s="50" t="str">
        <f t="shared" si="64"/>
        <v>Current</v>
      </c>
      <c r="O694" s="50" t="str">
        <f t="shared" si="65"/>
        <v>No Risk</v>
      </c>
      <c r="P694" s="15" t="str">
        <f>'PAYMENT by SAP'!J684</f>
        <v>IDR</v>
      </c>
      <c r="Q694" s="15" t="str">
        <f>'PAYMENT by SAP'!K684</f>
        <v>1800000272</v>
      </c>
      <c r="R694" s="51">
        <f>'PAYMENT by SAP'!L684</f>
        <v>3842577</v>
      </c>
      <c r="S694" s="51" t="str">
        <f>'PAYMENT by SAP'!M684</f>
        <v>Biaya Pemusnahan Limbah Bottom Ash ex PT SPD</v>
      </c>
      <c r="T694" s="65">
        <f>'PAYMENT by SAP'!N684</f>
        <v>45777</v>
      </c>
      <c r="U694" s="66" t="str">
        <f>'PAYMENT by SAP'!O684</f>
        <v>1800000272</v>
      </c>
      <c r="V694" t="s">
        <v>4950</v>
      </c>
    </row>
    <row r="695" spans="2:22">
      <c r="B695" s="15">
        <f>'PAYMENT by SAP'!B685</f>
        <v>101798</v>
      </c>
      <c r="C695" s="15" t="str">
        <f>'PAYMENT by SAP'!C685</f>
        <v>PT. PELINDO MULTI TERMINAL</v>
      </c>
      <c r="D695" s="15" t="str">
        <v>External</v>
      </c>
      <c r="E695" s="15" t="str">
        <f>'PAYMENT by SAP'!D685</f>
        <v>0100004917</v>
      </c>
      <c r="F695" s="15">
        <f>'PAYMENT by SAP'!E685</f>
        <v>0</v>
      </c>
      <c r="G695" s="15">
        <f>'PAYMENT by SAP'!F685</f>
        <v>0</v>
      </c>
      <c r="H695" s="47">
        <f t="shared" si="60"/>
        <v>45800</v>
      </c>
      <c r="I695" s="48">
        <f>'PAYMENT by SAP'!G685</f>
        <v>45800</v>
      </c>
      <c r="J695" s="48" t="str">
        <f t="shared" si="61"/>
        <v>Mei</v>
      </c>
      <c r="K695" s="48" t="str">
        <f t="shared" si="62"/>
        <v>2025</v>
      </c>
      <c r="L695" s="48">
        <f>'PAYMENT by SAP'!H685</f>
        <v>45706</v>
      </c>
      <c r="M695" s="49">
        <f t="shared" si="63"/>
        <v>94</v>
      </c>
      <c r="N695" s="50" t="str">
        <f t="shared" si="64"/>
        <v>90-120</v>
      </c>
      <c r="O695" s="50" t="str">
        <f t="shared" si="65"/>
        <v>Warning +</v>
      </c>
      <c r="P695" s="15" t="str">
        <f>'PAYMENT by SAP'!J685</f>
        <v>IDR</v>
      </c>
      <c r="Q695" s="15" t="str">
        <f>'PAYMENT by SAP'!K685</f>
        <v>1400000112</v>
      </c>
      <c r="R695" s="51">
        <f>'PAYMENT by SAP'!L685</f>
        <v>9991002</v>
      </c>
      <c r="S695" s="51" t="str">
        <f>'PAYMENT by SAP'!M685</f>
        <v>KURANG BAYAR PPh PENAGIHAN SHAR. PROFIT SI-PMT 1-2</v>
      </c>
      <c r="T695" s="65">
        <f>'PAYMENT by SAP'!N685</f>
        <v>45706</v>
      </c>
      <c r="U695" s="66" t="str">
        <f>'PAYMENT by SAP'!O685</f>
        <v>1800000582</v>
      </c>
      <c r="V695" s="18" t="s">
        <v>4962</v>
      </c>
    </row>
    <row r="696" spans="2:22">
      <c r="B696" s="15">
        <f>'PAYMENT by SAP'!B686</f>
        <v>101539</v>
      </c>
      <c r="C696" s="15" t="str">
        <f>'PAYMENT by SAP'!C686</f>
        <v>PT WAHYU SEJATI TUJUH</v>
      </c>
      <c r="D696" s="15" t="str">
        <v>External</v>
      </c>
      <c r="E696" s="15" t="str">
        <f>'PAYMENT by SAP'!D686</f>
        <v>0100116824</v>
      </c>
      <c r="F696" s="15">
        <f>'PAYMENT by SAP'!E686</f>
        <v>0</v>
      </c>
      <c r="G696" s="15">
        <f>'PAYMENT by SAP'!F686</f>
        <v>0</v>
      </c>
      <c r="H696" s="47">
        <f t="shared" si="60"/>
        <v>45803</v>
      </c>
      <c r="I696" s="48">
        <f>'PAYMENT by SAP'!G686</f>
        <v>45803</v>
      </c>
      <c r="J696" s="48" t="str">
        <f t="shared" si="61"/>
        <v>Mei</v>
      </c>
      <c r="K696" s="48" t="str">
        <f t="shared" si="62"/>
        <v>2025</v>
      </c>
      <c r="L696" s="48">
        <f>'PAYMENT by SAP'!H686</f>
        <v>45626</v>
      </c>
      <c r="M696" s="49">
        <f t="shared" si="63"/>
        <v>177</v>
      </c>
      <c r="N696" s="50" t="str">
        <f t="shared" si="64"/>
        <v>120-365</v>
      </c>
      <c r="O696" s="50" t="str">
        <f t="shared" si="65"/>
        <v>High Risk</v>
      </c>
      <c r="P696" s="15" t="str">
        <f>'PAYMENT by SAP'!J686</f>
        <v>IDR</v>
      </c>
      <c r="Q696" s="15" t="str">
        <f>'PAYMENT by SAP'!K686</f>
        <v>1400056959</v>
      </c>
      <c r="R696" s="51">
        <f>'PAYMENT by SAP'!L686</f>
        <v>20000</v>
      </c>
      <c r="S696" s="51" t="str">
        <f>'PAYMENT by SAP'!M686</f>
        <v>1800000691 RESIDUAL</v>
      </c>
      <c r="T696" s="65">
        <f>'PAYMENT by SAP'!N686</f>
        <v>45596</v>
      </c>
      <c r="U696" s="66" t="str">
        <f>'PAYMENT by SAP'!O686</f>
        <v>1800000691</v>
      </c>
      <c r="V696" s="18" t="s">
        <v>4962</v>
      </c>
    </row>
    <row r="697" spans="2:22">
      <c r="B697" s="15">
        <f>'PAYMENT by SAP'!B687</f>
        <v>101539</v>
      </c>
      <c r="C697" s="15" t="str">
        <f>'PAYMENT by SAP'!C687</f>
        <v>PT WAHYU SEJATI TUJUH</v>
      </c>
      <c r="D697" s="15" t="str">
        <v>External</v>
      </c>
      <c r="E697" s="15" t="str">
        <f>'PAYMENT by SAP'!D687</f>
        <v>0100116824</v>
      </c>
      <c r="F697" s="15">
        <f>'PAYMENT by SAP'!E687</f>
        <v>0</v>
      </c>
      <c r="G697" s="15">
        <f>'PAYMENT by SAP'!F687</f>
        <v>0</v>
      </c>
      <c r="H697" s="47">
        <f t="shared" si="60"/>
        <v>45803</v>
      </c>
      <c r="I697" s="48">
        <f>'PAYMENT by SAP'!G687</f>
        <v>45803</v>
      </c>
      <c r="J697" s="48" t="str">
        <f t="shared" si="61"/>
        <v>Mei</v>
      </c>
      <c r="K697" s="48" t="str">
        <f t="shared" si="62"/>
        <v>2025</v>
      </c>
      <c r="L697" s="48">
        <f>'PAYMENT by SAP'!H687</f>
        <v>45626</v>
      </c>
      <c r="M697" s="49">
        <f t="shared" si="63"/>
        <v>177</v>
      </c>
      <c r="N697" s="50" t="str">
        <f t="shared" si="64"/>
        <v>120-365</v>
      </c>
      <c r="O697" s="50" t="str">
        <f t="shared" si="65"/>
        <v>High Risk</v>
      </c>
      <c r="P697" s="15" t="str">
        <f>'PAYMENT by SAP'!J687</f>
        <v>IDR</v>
      </c>
      <c r="Q697" s="15" t="str">
        <f>'PAYMENT by SAP'!K687</f>
        <v>1400056958</v>
      </c>
      <c r="R697" s="51">
        <f>'PAYMENT by SAP'!L687</f>
        <v>134028</v>
      </c>
      <c r="S697" s="51" t="str">
        <f>'PAYMENT by SAP'!M687</f>
        <v>1800000690 RESIDUAL</v>
      </c>
      <c r="T697" s="65">
        <f>'PAYMENT by SAP'!N687</f>
        <v>45596</v>
      </c>
      <c r="U697" s="66" t="str">
        <f>'PAYMENT by SAP'!O687</f>
        <v>1800000690</v>
      </c>
      <c r="V697" s="18" t="s">
        <v>4962</v>
      </c>
    </row>
    <row r="698" spans="2:22">
      <c r="B698" s="15">
        <f>'PAYMENT by SAP'!B688</f>
        <v>101284</v>
      </c>
      <c r="C698" s="15" t="str">
        <f>'PAYMENT by SAP'!C688</f>
        <v>PT. SINERGI MITRA INVESTAMA</v>
      </c>
      <c r="D698" s="15" t="str">
        <v>Group</v>
      </c>
      <c r="E698" s="15" t="str">
        <f>'PAYMENT by SAP'!D688</f>
        <v>1400000235</v>
      </c>
      <c r="F698" s="15" t="str">
        <f>'PAYMENT by SAP'!E688</f>
        <v>11125421</v>
      </c>
      <c r="G698" s="15" t="str">
        <f>'PAYMENT by SAP'!F688</f>
        <v>PAID BY CMS BANK SYARIAH INDONESIA KC SURABAYA BAS</v>
      </c>
      <c r="H698" s="47">
        <f t="shared" si="60"/>
        <v>45803</v>
      </c>
      <c r="I698" s="48">
        <f>'PAYMENT by SAP'!G688</f>
        <v>45803</v>
      </c>
      <c r="J698" s="48" t="str">
        <f t="shared" si="61"/>
        <v>Mei</v>
      </c>
      <c r="K698" s="48" t="str">
        <f t="shared" si="62"/>
        <v>2025</v>
      </c>
      <c r="L698" s="48">
        <f>'PAYMENT by SAP'!H688</f>
        <v>45807</v>
      </c>
      <c r="M698" s="49">
        <f t="shared" si="63"/>
        <v>-4</v>
      </c>
      <c r="N698" s="50" t="str">
        <f t="shared" si="64"/>
        <v>Current</v>
      </c>
      <c r="O698" s="50" t="str">
        <f t="shared" si="65"/>
        <v>No Risk</v>
      </c>
      <c r="P698" s="15" t="str">
        <f>'PAYMENT by SAP'!J688</f>
        <v>IDR</v>
      </c>
      <c r="Q698" s="15" t="str">
        <f>'PAYMENT by SAP'!K688</f>
        <v>1800000205</v>
      </c>
      <c r="R698" s="51">
        <f>'PAYMENT by SAP'!L688</f>
        <v>348915</v>
      </c>
      <c r="S698" s="51" t="str">
        <f>'PAYMENT by SAP'!M688</f>
        <v>Biaya Tagihan Listrik Lt 3/4 Gusi April 2025</v>
      </c>
      <c r="T698" s="65">
        <f>'PAYMENT by SAP'!N688</f>
        <v>45777</v>
      </c>
      <c r="U698" s="66" t="str">
        <f>'PAYMENT by SAP'!O688</f>
        <v>1800000205</v>
      </c>
      <c r="V698" s="18" t="s">
        <v>4951</v>
      </c>
    </row>
    <row r="699" spans="2:22">
      <c r="B699" s="15">
        <f>'PAYMENT by SAP'!B689</f>
        <v>101490</v>
      </c>
      <c r="C699" s="15" t="str">
        <f>'PAYMENT by SAP'!C689</f>
        <v>PT. PUTRA BIMA INTERNUSA</v>
      </c>
      <c r="D699" s="15" t="str">
        <v>External</v>
      </c>
      <c r="E699" s="15" t="str">
        <f>'PAYMENT by SAP'!D689</f>
        <v>1400057966</v>
      </c>
      <c r="F699" s="15" t="str">
        <f>'PAYMENT by SAP'!E689</f>
        <v>11125421</v>
      </c>
      <c r="G699" s="15" t="str">
        <f>'PAYMENT by SAP'!F689</f>
        <v>PAID BY CMS BANK SYARIAH INDONESIA KC SURABAYA BAS</v>
      </c>
      <c r="H699" s="47">
        <f t="shared" si="60"/>
        <v>45803</v>
      </c>
      <c r="I699" s="48">
        <f>'PAYMENT by SAP'!G689</f>
        <v>45803</v>
      </c>
      <c r="J699" s="48" t="str">
        <f t="shared" si="61"/>
        <v>Mei</v>
      </c>
      <c r="K699" s="48" t="str">
        <f t="shared" si="62"/>
        <v>2025</v>
      </c>
      <c r="L699" s="48">
        <f>'PAYMENT by SAP'!H689</f>
        <v>45807</v>
      </c>
      <c r="M699" s="49">
        <f t="shared" si="63"/>
        <v>-4</v>
      </c>
      <c r="N699" s="50" t="str">
        <f t="shared" si="64"/>
        <v>Current</v>
      </c>
      <c r="O699" s="50" t="str">
        <f t="shared" si="65"/>
        <v>No Risk</v>
      </c>
      <c r="P699" s="15" t="str">
        <f>'PAYMENT by SAP'!J689</f>
        <v>IDR</v>
      </c>
      <c r="Q699" s="15" t="str">
        <f>'PAYMENT by SAP'!K689</f>
        <v>1800000265</v>
      </c>
      <c r="R699" s="51">
        <f>'PAYMENT by SAP'!L689</f>
        <v>1728195</v>
      </c>
      <c r="S699" s="51" t="str">
        <f>'PAYMENT by SAP'!M689</f>
        <v>Biaya Pemusnahan Limbah RDF ex PT PBI</v>
      </c>
      <c r="T699" s="65">
        <f>'PAYMENT by SAP'!N689</f>
        <v>45777</v>
      </c>
      <c r="U699" s="66" t="str">
        <f>'PAYMENT by SAP'!O689</f>
        <v>1800000265</v>
      </c>
      <c r="V699" t="s">
        <v>4950</v>
      </c>
    </row>
    <row r="700" spans="2:22">
      <c r="B700" s="15">
        <f>'PAYMENT by SAP'!B690</f>
        <v>101490</v>
      </c>
      <c r="C700" s="15" t="str">
        <f>'PAYMENT by SAP'!C690</f>
        <v>PT. PUTRA BIMA INTERNUSA</v>
      </c>
      <c r="D700" s="15" t="str">
        <v>External</v>
      </c>
      <c r="E700" s="15" t="str">
        <f>'PAYMENT by SAP'!D690</f>
        <v>1400057959</v>
      </c>
      <c r="F700" s="15" t="str">
        <f>'PAYMENT by SAP'!E690</f>
        <v>11125421</v>
      </c>
      <c r="G700" s="15" t="str">
        <f>'PAYMENT by SAP'!F690</f>
        <v>PAID BY CMS BANK SYARIAH INDONESIA KC SURABAYA BAS</v>
      </c>
      <c r="H700" s="47">
        <f t="shared" si="60"/>
        <v>45803</v>
      </c>
      <c r="I700" s="48">
        <f>'PAYMENT by SAP'!G690</f>
        <v>45803</v>
      </c>
      <c r="J700" s="48" t="str">
        <f t="shared" si="61"/>
        <v>Mei</v>
      </c>
      <c r="K700" s="48" t="str">
        <f t="shared" si="62"/>
        <v>2025</v>
      </c>
      <c r="L700" s="48">
        <f>'PAYMENT by SAP'!H690</f>
        <v>45807</v>
      </c>
      <c r="M700" s="49">
        <f t="shared" si="63"/>
        <v>-4</v>
      </c>
      <c r="N700" s="50" t="str">
        <f t="shared" si="64"/>
        <v>Current</v>
      </c>
      <c r="O700" s="50" t="str">
        <f t="shared" si="65"/>
        <v>No Risk</v>
      </c>
      <c r="P700" s="15" t="str">
        <f>'PAYMENT by SAP'!J690</f>
        <v>IDR</v>
      </c>
      <c r="Q700" s="15" t="str">
        <f>'PAYMENT by SAP'!K690</f>
        <v>1800000264</v>
      </c>
      <c r="R700" s="51">
        <f>'PAYMENT by SAP'!L690</f>
        <v>1942598</v>
      </c>
      <c r="S700" s="51" t="str">
        <f>'PAYMENT by SAP'!M690</f>
        <v>Biaya Pemusnahan Limbah Non B3 ex PT PBI</v>
      </c>
      <c r="T700" s="65">
        <f>'PAYMENT by SAP'!N690</f>
        <v>45777</v>
      </c>
      <c r="U700" s="66" t="str">
        <f>'PAYMENT by SAP'!O690</f>
        <v>1800000264</v>
      </c>
      <c r="V700" t="s">
        <v>4950</v>
      </c>
    </row>
    <row r="701" spans="2:22">
      <c r="B701" s="15">
        <f>'PAYMENT by SAP'!B691</f>
        <v>101490</v>
      </c>
      <c r="C701" s="15" t="str">
        <f>'PAYMENT by SAP'!C691</f>
        <v>PT. PUTRA BIMA INTERNUSA</v>
      </c>
      <c r="D701" s="15" t="str">
        <v>External</v>
      </c>
      <c r="E701" s="15" t="str">
        <f>'PAYMENT by SAP'!D691</f>
        <v>1400057958</v>
      </c>
      <c r="F701" s="15" t="str">
        <f>'PAYMENT by SAP'!E691</f>
        <v>11125421</v>
      </c>
      <c r="G701" s="15" t="str">
        <f>'PAYMENT by SAP'!F691</f>
        <v>PAID BY CMS BANK SYARIAH INDONESIA KC SURABAYA BAS</v>
      </c>
      <c r="H701" s="47">
        <f t="shared" ref="H701:H764" si="66">I701</f>
        <v>45803</v>
      </c>
      <c r="I701" s="48">
        <f>'PAYMENT by SAP'!G691</f>
        <v>45803</v>
      </c>
      <c r="J701" s="48" t="str">
        <f t="shared" ref="J701:J764" si="67">TEXT(I701,"MMM")</f>
        <v>Mei</v>
      </c>
      <c r="K701" s="48" t="str">
        <f t="shared" ref="K701:K764" si="68">TEXT(I701,"yyy")</f>
        <v>2025</v>
      </c>
      <c r="L701" s="48">
        <f>'PAYMENT by SAP'!H691</f>
        <v>45807</v>
      </c>
      <c r="M701" s="49">
        <f t="shared" ref="M701:M764" si="69">I701-L701</f>
        <v>-4</v>
      </c>
      <c r="N701" s="50" t="str">
        <f t="shared" ref="N701:N764" si="70">IF(M701&lt;$C$9,$D$9,IF(M701&lt;$C$8,$D$8,IF(M701&lt;$C$7,$D$7,IF(M701&lt;$C$6,$D$6,IF(M701&lt;$C$5,$D$5,IF(M701&lt;$C$4,$D$4,IF(M701&lt;$C$3,$D$3)))))))</f>
        <v>Current</v>
      </c>
      <c r="O701" s="50" t="str">
        <f t="shared" ref="O701:O764" si="71">IF(N701=$D$3,$E$3,IF(N701=$D$4,$E$4,IF(N701=$D$5,$E$5,IF(N701=$D$6,$E$6,IF(N701=$D$7,$E$7,IF(N701=$D$8,$E$8,IF(N701=$D$9,$E$9)))))))</f>
        <v>No Risk</v>
      </c>
      <c r="P701" s="15" t="str">
        <f>'PAYMENT by SAP'!J691</f>
        <v>IDR</v>
      </c>
      <c r="Q701" s="15" t="str">
        <f>'PAYMENT by SAP'!K691</f>
        <v>1800000266</v>
      </c>
      <c r="R701" s="51">
        <f>'PAYMENT by SAP'!L691</f>
        <v>8850800</v>
      </c>
      <c r="S701" s="51" t="str">
        <f>'PAYMENT by SAP'!M691</f>
        <v>Biaya Pemusnahan Limbah Sludge IPAL ex PT PBI</v>
      </c>
      <c r="T701" s="65">
        <f>'PAYMENT by SAP'!N691</f>
        <v>45777</v>
      </c>
      <c r="U701" s="66" t="str">
        <f>'PAYMENT by SAP'!O691</f>
        <v>1800000266</v>
      </c>
      <c r="V701" t="s">
        <v>4950</v>
      </c>
    </row>
    <row r="702" spans="2:22">
      <c r="B702" s="15">
        <f>'PAYMENT by SAP'!B692</f>
        <v>100009</v>
      </c>
      <c r="C702" s="15" t="str">
        <f>'PAYMENT by SAP'!C692</f>
        <v>PT KAWASAN INDUSTRI GRESIK</v>
      </c>
      <c r="D702" s="15" t="str">
        <v>Group</v>
      </c>
      <c r="E702" s="15" t="str">
        <f>'PAYMENT by SAP'!D692</f>
        <v>1400000234</v>
      </c>
      <c r="F702" s="15" t="str">
        <f>'PAYMENT by SAP'!E692</f>
        <v>11125421</v>
      </c>
      <c r="G702" s="15" t="str">
        <f>'PAYMENT by SAP'!F692</f>
        <v>PAID BY CMS BANK SYARIAH INDONESIA KC SURABAYA BAS</v>
      </c>
      <c r="H702" s="47">
        <f t="shared" si="66"/>
        <v>45803</v>
      </c>
      <c r="I702" s="48">
        <f>'PAYMENT by SAP'!G692</f>
        <v>45803</v>
      </c>
      <c r="J702" s="48" t="str">
        <f t="shared" si="67"/>
        <v>Mei</v>
      </c>
      <c r="K702" s="48" t="str">
        <f t="shared" si="68"/>
        <v>2025</v>
      </c>
      <c r="L702" s="48">
        <f>'PAYMENT by SAP'!H692</f>
        <v>45807</v>
      </c>
      <c r="M702" s="49">
        <f t="shared" si="69"/>
        <v>-4</v>
      </c>
      <c r="N702" s="50" t="str">
        <f t="shared" si="70"/>
        <v>Current</v>
      </c>
      <c r="O702" s="50" t="str">
        <f t="shared" si="71"/>
        <v>No Risk</v>
      </c>
      <c r="P702" s="15" t="str">
        <f>'PAYMENT by SAP'!J692</f>
        <v>IDR</v>
      </c>
      <c r="Q702" s="15" t="str">
        <f>'PAYMENT by SAP'!K692</f>
        <v>1800000186</v>
      </c>
      <c r="R702" s="51">
        <f>'PAYMENT by SAP'!L692</f>
        <v>19204276</v>
      </c>
      <c r="S702" s="51" t="str">
        <f>'PAYMENT by SAP'!M692</f>
        <v>Pot. Gaji Kary. Penugasan SIG - KIG 03.2025</v>
      </c>
      <c r="T702" s="65">
        <f>'PAYMENT by SAP'!N692</f>
        <v>45777</v>
      </c>
      <c r="U702" s="66" t="str">
        <f>'PAYMENT by SAP'!O692</f>
        <v>1800000186</v>
      </c>
      <c r="V702" s="18" t="s">
        <v>4953</v>
      </c>
    </row>
    <row r="703" spans="2:22">
      <c r="B703" s="15">
        <f>'PAYMENT by SAP'!B693</f>
        <v>101284</v>
      </c>
      <c r="C703" s="15" t="str">
        <f>'PAYMENT by SAP'!C693</f>
        <v>PT. SINERGI MITRA INVESTAMA</v>
      </c>
      <c r="D703" s="15" t="str">
        <v>Group</v>
      </c>
      <c r="E703" s="15" t="str">
        <f>'PAYMENT by SAP'!D693</f>
        <v>1400058951</v>
      </c>
      <c r="F703" s="15" t="str">
        <f>'PAYMENT by SAP'!E693</f>
        <v>11125421</v>
      </c>
      <c r="G703" s="15" t="str">
        <f>'PAYMENT by SAP'!F693</f>
        <v>PAID BY CMS BANK SYARIAH INDONESIA KC SURABAYA BAS</v>
      </c>
      <c r="H703" s="47">
        <f t="shared" si="66"/>
        <v>45803</v>
      </c>
      <c r="I703" s="48">
        <f>'PAYMENT by SAP'!G693</f>
        <v>45803</v>
      </c>
      <c r="J703" s="48" t="str">
        <f t="shared" si="67"/>
        <v>Mei</v>
      </c>
      <c r="K703" s="48" t="str">
        <f t="shared" si="68"/>
        <v>2025</v>
      </c>
      <c r="L703" s="48">
        <f>'PAYMENT by SAP'!H693</f>
        <v>45807</v>
      </c>
      <c r="M703" s="49">
        <f t="shared" si="69"/>
        <v>-4</v>
      </c>
      <c r="N703" s="50" t="str">
        <f t="shared" si="70"/>
        <v>Current</v>
      </c>
      <c r="O703" s="50" t="str">
        <f t="shared" si="71"/>
        <v>No Risk</v>
      </c>
      <c r="P703" s="15" t="str">
        <f>'PAYMENT by SAP'!J693</f>
        <v>IDR</v>
      </c>
      <c r="Q703" s="15" t="str">
        <f>'PAYMENT by SAP'!K693</f>
        <v>1800000234</v>
      </c>
      <c r="R703" s="51">
        <f>'PAYMENT by SAP'!L693</f>
        <v>19650981</v>
      </c>
      <c r="S703" s="51" t="str">
        <f>'PAYMENT by SAP'!M693</f>
        <v>Tagihan Listrik SMI Mar 25</v>
      </c>
      <c r="T703" s="65">
        <f>'PAYMENT by SAP'!N693</f>
        <v>45777</v>
      </c>
      <c r="U703" s="66" t="str">
        <f>'PAYMENT by SAP'!O693</f>
        <v>1800000234</v>
      </c>
      <c r="V703" s="18" t="s">
        <v>4951</v>
      </c>
    </row>
    <row r="704" spans="2:22">
      <c r="B704" s="15">
        <f>'PAYMENT by SAP'!B694</f>
        <v>101490</v>
      </c>
      <c r="C704" s="15" t="str">
        <f>'PAYMENT by SAP'!C694</f>
        <v>PT. PUTRA BIMA INTERNUSA</v>
      </c>
      <c r="D704" s="15" t="str">
        <v>External</v>
      </c>
      <c r="E704" s="15" t="str">
        <f>'PAYMENT by SAP'!D694</f>
        <v>1400057960</v>
      </c>
      <c r="F704" s="15" t="str">
        <f>'PAYMENT by SAP'!E694</f>
        <v>11125421</v>
      </c>
      <c r="G704" s="15" t="str">
        <f>'PAYMENT by SAP'!F694</f>
        <v>PAID BY CMS BANK SYARIAH INDONESIA KC SURABAYA BAS</v>
      </c>
      <c r="H704" s="47">
        <f t="shared" si="66"/>
        <v>45803</v>
      </c>
      <c r="I704" s="48">
        <f>'PAYMENT by SAP'!G694</f>
        <v>45803</v>
      </c>
      <c r="J704" s="48" t="str">
        <f t="shared" si="67"/>
        <v>Mei</v>
      </c>
      <c r="K704" s="48" t="str">
        <f t="shared" si="68"/>
        <v>2025</v>
      </c>
      <c r="L704" s="48">
        <f>'PAYMENT by SAP'!H694</f>
        <v>45807</v>
      </c>
      <c r="M704" s="49">
        <f t="shared" si="69"/>
        <v>-4</v>
      </c>
      <c r="N704" s="50" t="str">
        <f t="shared" si="70"/>
        <v>Current</v>
      </c>
      <c r="O704" s="50" t="str">
        <f t="shared" si="71"/>
        <v>No Risk</v>
      </c>
      <c r="P704" s="15" t="str">
        <f>'PAYMENT by SAP'!J694</f>
        <v>IDR</v>
      </c>
      <c r="Q704" s="15" t="str">
        <f>'PAYMENT by SAP'!K694</f>
        <v>1800000267</v>
      </c>
      <c r="R704" s="51">
        <f>'PAYMENT by SAP'!L694</f>
        <v>22685952</v>
      </c>
      <c r="S704" s="51" t="str">
        <f>'PAYMENT by SAP'!M694</f>
        <v>Biaya Pemusnahan Limbah Sludge Non B3 ex PT PBI</v>
      </c>
      <c r="T704" s="65">
        <f>'PAYMENT by SAP'!N694</f>
        <v>45777</v>
      </c>
      <c r="U704" s="66" t="str">
        <f>'PAYMENT by SAP'!O694</f>
        <v>1800000267</v>
      </c>
      <c r="V704" t="s">
        <v>4950</v>
      </c>
    </row>
    <row r="705" spans="2:22">
      <c r="B705" s="15">
        <f>'PAYMENT by SAP'!B695</f>
        <v>101490</v>
      </c>
      <c r="C705" s="15" t="str">
        <f>'PAYMENT by SAP'!C695</f>
        <v>PT. PUTRA BIMA INTERNUSA</v>
      </c>
      <c r="D705" s="15" t="str">
        <v>External</v>
      </c>
      <c r="E705" s="15" t="str">
        <f>'PAYMENT by SAP'!D695</f>
        <v>1400057961</v>
      </c>
      <c r="F705" s="15" t="str">
        <f>'PAYMENT by SAP'!E695</f>
        <v>11125421</v>
      </c>
      <c r="G705" s="15" t="str">
        <f>'PAYMENT by SAP'!F695</f>
        <v>PAID BY CMS BANK SYARIAH INDONESIA KC SURABAYA BAS</v>
      </c>
      <c r="H705" s="47">
        <f t="shared" si="66"/>
        <v>45803</v>
      </c>
      <c r="I705" s="48">
        <f>'PAYMENT by SAP'!G695</f>
        <v>45803</v>
      </c>
      <c r="J705" s="48" t="str">
        <f t="shared" si="67"/>
        <v>Mei</v>
      </c>
      <c r="K705" s="48" t="str">
        <f t="shared" si="68"/>
        <v>2025</v>
      </c>
      <c r="L705" s="48">
        <f>'PAYMENT by SAP'!H695</f>
        <v>45807</v>
      </c>
      <c r="M705" s="49">
        <f t="shared" si="69"/>
        <v>-4</v>
      </c>
      <c r="N705" s="50" t="str">
        <f t="shared" si="70"/>
        <v>Current</v>
      </c>
      <c r="O705" s="50" t="str">
        <f t="shared" si="71"/>
        <v>No Risk</v>
      </c>
      <c r="P705" s="15" t="str">
        <f>'PAYMENT by SAP'!J695</f>
        <v>IDR</v>
      </c>
      <c r="Q705" s="15" t="str">
        <f>'PAYMENT by SAP'!K695</f>
        <v>1800000263</v>
      </c>
      <c r="R705" s="51">
        <f>'PAYMENT by SAP'!L695</f>
        <v>23753280</v>
      </c>
      <c r="S705" s="51" t="str">
        <f>'PAYMENT by SAP'!M695</f>
        <v>Biaya Pemusnahan Limbah Karbon Aktif ex PT PBI</v>
      </c>
      <c r="T705" s="65">
        <f>'PAYMENT by SAP'!N695</f>
        <v>45777</v>
      </c>
      <c r="U705" s="66" t="str">
        <f>'PAYMENT by SAP'!O695</f>
        <v>1800000263</v>
      </c>
      <c r="V705" t="s">
        <v>4950</v>
      </c>
    </row>
    <row r="706" spans="2:22">
      <c r="B706" s="15">
        <f>'PAYMENT by SAP'!B696</f>
        <v>101490</v>
      </c>
      <c r="C706" s="15" t="str">
        <f>'PAYMENT by SAP'!C696</f>
        <v>PT. PUTRA BIMA INTERNUSA</v>
      </c>
      <c r="D706" s="15" t="str">
        <v>External</v>
      </c>
      <c r="E706" s="15" t="str">
        <f>'PAYMENT by SAP'!D696</f>
        <v>1400057965</v>
      </c>
      <c r="F706" s="15" t="str">
        <f>'PAYMENT by SAP'!E696</f>
        <v>11125421</v>
      </c>
      <c r="G706" s="15" t="str">
        <f>'PAYMENT by SAP'!F696</f>
        <v>PAID BY CMS BANK SYARIAH INDONESIA KC SURABAYA BAS</v>
      </c>
      <c r="H706" s="47">
        <f t="shared" si="66"/>
        <v>45803</v>
      </c>
      <c r="I706" s="48">
        <f>'PAYMENT by SAP'!G696</f>
        <v>45803</v>
      </c>
      <c r="J706" s="48" t="str">
        <f t="shared" si="67"/>
        <v>Mei</v>
      </c>
      <c r="K706" s="48" t="str">
        <f t="shared" si="68"/>
        <v>2025</v>
      </c>
      <c r="L706" s="48">
        <f>'PAYMENT by SAP'!H696</f>
        <v>45807</v>
      </c>
      <c r="M706" s="49">
        <f t="shared" si="69"/>
        <v>-4</v>
      </c>
      <c r="N706" s="50" t="str">
        <f t="shared" si="70"/>
        <v>Current</v>
      </c>
      <c r="O706" s="50" t="str">
        <f t="shared" si="71"/>
        <v>No Risk</v>
      </c>
      <c r="P706" s="15" t="str">
        <f>'PAYMENT by SAP'!J696</f>
        <v>IDR</v>
      </c>
      <c r="Q706" s="15" t="str">
        <f>'PAYMENT by SAP'!K696</f>
        <v>1800000261</v>
      </c>
      <c r="R706" s="51">
        <f>'PAYMENT by SAP'!L696</f>
        <v>24835050</v>
      </c>
      <c r="S706" s="51" t="str">
        <f>'PAYMENT by SAP'!M696</f>
        <v>Biaya Pemusnahan Limbah Bottom Ash NonB3 ex PT PBI</v>
      </c>
      <c r="T706" s="65">
        <f>'PAYMENT by SAP'!N696</f>
        <v>45777</v>
      </c>
      <c r="U706" s="66" t="str">
        <f>'PAYMENT by SAP'!O696</f>
        <v>1800000261</v>
      </c>
      <c r="V706" t="s">
        <v>4950</v>
      </c>
    </row>
    <row r="707" spans="2:22">
      <c r="B707" s="15">
        <f>'PAYMENT by SAP'!B697</f>
        <v>101490</v>
      </c>
      <c r="C707" s="15" t="str">
        <f>'PAYMENT by SAP'!C697</f>
        <v>PT. PUTRA BIMA INTERNUSA</v>
      </c>
      <c r="D707" s="15" t="str">
        <v>External</v>
      </c>
      <c r="E707" s="15" t="str">
        <f>'PAYMENT by SAP'!D697</f>
        <v>1400057967</v>
      </c>
      <c r="F707" s="15" t="str">
        <f>'PAYMENT by SAP'!E697</f>
        <v>11125421</v>
      </c>
      <c r="G707" s="15" t="str">
        <f>'PAYMENT by SAP'!F697</f>
        <v>PAID BY CMS BANK SYARIAH INDONESIA KC SURABAYA BAS</v>
      </c>
      <c r="H707" s="47">
        <f t="shared" si="66"/>
        <v>45803</v>
      </c>
      <c r="I707" s="48">
        <f>'PAYMENT by SAP'!G697</f>
        <v>45803</v>
      </c>
      <c r="J707" s="48" t="str">
        <f t="shared" si="67"/>
        <v>Mei</v>
      </c>
      <c r="K707" s="48" t="str">
        <f t="shared" si="68"/>
        <v>2025</v>
      </c>
      <c r="L707" s="48">
        <f>'PAYMENT by SAP'!H697</f>
        <v>45807</v>
      </c>
      <c r="M707" s="49">
        <f t="shared" si="69"/>
        <v>-4</v>
      </c>
      <c r="N707" s="50" t="str">
        <f t="shared" si="70"/>
        <v>Current</v>
      </c>
      <c r="O707" s="50" t="str">
        <f t="shared" si="71"/>
        <v>No Risk</v>
      </c>
      <c r="P707" s="15" t="str">
        <f>'PAYMENT by SAP'!J697</f>
        <v>IDR</v>
      </c>
      <c r="Q707" s="15" t="str">
        <f>'PAYMENT by SAP'!K697</f>
        <v>1800000262</v>
      </c>
      <c r="R707" s="51">
        <f>'PAYMENT by SAP'!L697</f>
        <v>80512850</v>
      </c>
      <c r="S707" s="51" t="str">
        <f>'PAYMENT by SAP'!M697</f>
        <v>Biaya Pemusnahan Limbah FABA ex PT PBI</v>
      </c>
      <c r="T707" s="65">
        <f>'PAYMENT by SAP'!N697</f>
        <v>45777</v>
      </c>
      <c r="U707" s="66" t="str">
        <f>'PAYMENT by SAP'!O697</f>
        <v>1800000262</v>
      </c>
      <c r="V707" t="s">
        <v>4950</v>
      </c>
    </row>
    <row r="708" spans="2:22">
      <c r="B708" s="15">
        <f>'PAYMENT by SAP'!B698</f>
        <v>100031</v>
      </c>
      <c r="C708" s="15" t="str">
        <f>'PAYMENT by SAP'!C698</f>
        <v>PT DELTA ARTHA BAHARI NUSANTARA</v>
      </c>
      <c r="D708" s="15" t="str">
        <v>External</v>
      </c>
      <c r="E708" s="15" t="str">
        <f>'PAYMENT by SAP'!D698</f>
        <v>0100005029</v>
      </c>
      <c r="F708" s="15">
        <f>'PAYMENT by SAP'!E698</f>
        <v>0</v>
      </c>
      <c r="G708" s="15">
        <f>'PAYMENT by SAP'!F698</f>
        <v>0</v>
      </c>
      <c r="H708" s="47">
        <f t="shared" si="66"/>
        <v>45804</v>
      </c>
      <c r="I708" s="48">
        <f>'PAYMENT by SAP'!G698</f>
        <v>45804</v>
      </c>
      <c r="J708" s="48" t="str">
        <f t="shared" si="67"/>
        <v>Mei</v>
      </c>
      <c r="K708" s="48" t="str">
        <f t="shared" si="68"/>
        <v>2025</v>
      </c>
      <c r="L708" s="48">
        <f>'PAYMENT by SAP'!H698</f>
        <v>45777</v>
      </c>
      <c r="M708" s="49">
        <f t="shared" si="69"/>
        <v>27</v>
      </c>
      <c r="N708" s="50" t="str">
        <f t="shared" si="70"/>
        <v>0-30</v>
      </c>
      <c r="O708" s="50" t="str">
        <f t="shared" si="71"/>
        <v>No Risk</v>
      </c>
      <c r="P708" s="15" t="str">
        <f>'PAYMENT by SAP'!J698</f>
        <v>IDR</v>
      </c>
      <c r="Q708" s="15" t="str">
        <f>'PAYMENT by SAP'!K698</f>
        <v>1800000000</v>
      </c>
      <c r="R708" s="51">
        <f>'PAYMENT by SAP'!L698</f>
        <v>74100</v>
      </c>
      <c r="S708" s="51" t="str">
        <f>'PAYMENT by SAP'!M698</f>
        <v>Penagihan Air Proses - Des 2024</v>
      </c>
      <c r="T708" s="65">
        <f>'PAYMENT by SAP'!N698</f>
        <v>45747</v>
      </c>
      <c r="U708" s="66" t="str">
        <f>'PAYMENT by SAP'!O698</f>
        <v>1800000000</v>
      </c>
      <c r="V708" s="18" t="s">
        <v>4956</v>
      </c>
    </row>
    <row r="709" spans="2:22">
      <c r="B709" s="15">
        <f>'PAYMENT by SAP'!B699</f>
        <v>101284</v>
      </c>
      <c r="C709" s="15" t="str">
        <f>'PAYMENT by SAP'!C699</f>
        <v>PT. SINERGI MITRA INVESTAMA</v>
      </c>
      <c r="D709" s="15" t="str">
        <v>Group</v>
      </c>
      <c r="E709" s="15" t="str">
        <f>'PAYMENT by SAP'!D699</f>
        <v>1400000238</v>
      </c>
      <c r="F709" s="15" t="str">
        <f>'PAYMENT by SAP'!E699</f>
        <v>11125421</v>
      </c>
      <c r="G709" s="15" t="str">
        <f>'PAYMENT by SAP'!F699</f>
        <v>PAID BY CMS BANK SYARIAH INDONESIA KC SURABAYA BAS</v>
      </c>
      <c r="H709" s="47">
        <f t="shared" si="66"/>
        <v>45804</v>
      </c>
      <c r="I709" s="48">
        <f>'PAYMENT by SAP'!G699</f>
        <v>45804</v>
      </c>
      <c r="J709" s="48" t="str">
        <f t="shared" si="67"/>
        <v>Mei</v>
      </c>
      <c r="K709" s="48" t="str">
        <f t="shared" si="68"/>
        <v>2025</v>
      </c>
      <c r="L709" s="48">
        <f>'PAYMENT by SAP'!H699</f>
        <v>45807</v>
      </c>
      <c r="M709" s="49">
        <f t="shared" si="69"/>
        <v>-3</v>
      </c>
      <c r="N709" s="50" t="str">
        <f t="shared" si="70"/>
        <v>Current</v>
      </c>
      <c r="O709" s="50" t="str">
        <f t="shared" si="71"/>
        <v>No Risk</v>
      </c>
      <c r="P709" s="15" t="str">
        <f>'PAYMENT by SAP'!J699</f>
        <v>IDR</v>
      </c>
      <c r="Q709" s="15" t="str">
        <f>'PAYMENT by SAP'!K699</f>
        <v>1800000207</v>
      </c>
      <c r="R709" s="51">
        <f>'PAYMENT by SAP'!L699</f>
        <v>742072</v>
      </c>
      <c r="S709" s="51" t="str">
        <f>'PAYMENT by SAP'!M699</f>
        <v>Biaya Tagihan Listrik ATM Mandiri April 2025</v>
      </c>
      <c r="T709" s="65">
        <f>'PAYMENT by SAP'!N699</f>
        <v>45777</v>
      </c>
      <c r="U709" s="66" t="str">
        <f>'PAYMENT by SAP'!O699</f>
        <v>1800000207</v>
      </c>
      <c r="V709" s="18" t="s">
        <v>4951</v>
      </c>
    </row>
    <row r="710" spans="2:22">
      <c r="B710" s="15">
        <f>'PAYMENT by SAP'!B700</f>
        <v>100018</v>
      </c>
      <c r="C710" s="15" t="str">
        <f>'PAYMENT by SAP'!C700</f>
        <v>PT SEMEN BATURAJA</v>
      </c>
      <c r="D710" s="15" t="str">
        <v>Group</v>
      </c>
      <c r="E710" s="15" t="str">
        <f>'PAYMENT by SAP'!D700</f>
        <v>1400000237</v>
      </c>
      <c r="F710" s="15" t="str">
        <f>'PAYMENT by SAP'!E700</f>
        <v>11125421</v>
      </c>
      <c r="G710" s="15" t="str">
        <f>'PAYMENT by SAP'!F700</f>
        <v>PAID BY CMS BANK SYARIAH INDONESIA KC SURABAYA BAS</v>
      </c>
      <c r="H710" s="47">
        <f t="shared" si="66"/>
        <v>45804</v>
      </c>
      <c r="I710" s="48">
        <f>'PAYMENT by SAP'!G700</f>
        <v>45804</v>
      </c>
      <c r="J710" s="48" t="str">
        <f t="shared" si="67"/>
        <v>Mei</v>
      </c>
      <c r="K710" s="48" t="str">
        <f t="shared" si="68"/>
        <v>2025</v>
      </c>
      <c r="L710" s="48">
        <f>'PAYMENT by SAP'!H700</f>
        <v>45807</v>
      </c>
      <c r="M710" s="49">
        <f t="shared" si="69"/>
        <v>-3</v>
      </c>
      <c r="N710" s="50" t="str">
        <f t="shared" si="70"/>
        <v>Current</v>
      </c>
      <c r="O710" s="50" t="str">
        <f t="shared" si="71"/>
        <v>No Risk</v>
      </c>
      <c r="P710" s="15" t="str">
        <f>'PAYMENT by SAP'!J700</f>
        <v>IDR</v>
      </c>
      <c r="Q710" s="15" t="str">
        <f>'PAYMENT by SAP'!K700</f>
        <v>1800000191</v>
      </c>
      <c r="R710" s="51">
        <f>'PAYMENT by SAP'!L700</f>
        <v>11154210</v>
      </c>
      <c r="S710" s="51" t="str">
        <f>'PAYMENT by SAP'!M700</f>
        <v>Pot. Gaji Kary. Penugasan SIG - SMBR 03.2025</v>
      </c>
      <c r="T710" s="65">
        <f>'PAYMENT by SAP'!N700</f>
        <v>45777</v>
      </c>
      <c r="U710" s="66" t="str">
        <f>'PAYMENT by SAP'!O700</f>
        <v>1800000191</v>
      </c>
      <c r="V710" s="18" t="s">
        <v>4953</v>
      </c>
    </row>
    <row r="711" spans="2:22">
      <c r="B711" s="15">
        <f>'PAYMENT by SAP'!B701</f>
        <v>101798</v>
      </c>
      <c r="C711" s="15" t="str">
        <f>'PAYMENT by SAP'!C701</f>
        <v>PT. PELINDO MULTI TERMINAL</v>
      </c>
      <c r="D711" s="15" t="str">
        <v>External</v>
      </c>
      <c r="E711" s="15" t="str">
        <f>'PAYMENT by SAP'!D701</f>
        <v>1400000236</v>
      </c>
      <c r="F711" s="15" t="str">
        <f>'PAYMENT by SAP'!E701</f>
        <v>11125421</v>
      </c>
      <c r="G711" s="15" t="str">
        <f>'PAYMENT by SAP'!F701</f>
        <v>PAID BY CMS BANK SYARIAH INDONESIA KC SURABAYA BAS</v>
      </c>
      <c r="H711" s="47">
        <f t="shared" si="66"/>
        <v>45804</v>
      </c>
      <c r="I711" s="48">
        <f>'PAYMENT by SAP'!G701</f>
        <v>45804</v>
      </c>
      <c r="J711" s="48" t="str">
        <f t="shared" si="67"/>
        <v>Mei</v>
      </c>
      <c r="K711" s="48" t="str">
        <f t="shared" si="68"/>
        <v>2025</v>
      </c>
      <c r="L711" s="48">
        <f>'PAYMENT by SAP'!H701</f>
        <v>45809</v>
      </c>
      <c r="M711" s="49">
        <f t="shared" si="69"/>
        <v>-5</v>
      </c>
      <c r="N711" s="50" t="str">
        <f t="shared" si="70"/>
        <v>Current</v>
      </c>
      <c r="O711" s="50" t="str">
        <f t="shared" si="71"/>
        <v>No Risk</v>
      </c>
      <c r="P711" s="15" t="str">
        <f>'PAYMENT by SAP'!J701</f>
        <v>IDR</v>
      </c>
      <c r="Q711" s="15" t="str">
        <f>'PAYMENT by SAP'!K701</f>
        <v>1800000245</v>
      </c>
      <c r="R711" s="51">
        <f>'PAYMENT by SAP'!L701</f>
        <v>474252758</v>
      </c>
      <c r="S711" s="51" t="str">
        <f>'PAYMENT by SAP'!M701</f>
        <v>PENAGIHAN SHARING PROFIT BULAN APRIL 2025</v>
      </c>
      <c r="T711" s="65">
        <f>'PAYMENT by SAP'!N701</f>
        <v>45779</v>
      </c>
      <c r="U711" s="66" t="str">
        <f>'PAYMENT by SAP'!O701</f>
        <v>1800000245</v>
      </c>
      <c r="V711" s="18" t="s">
        <v>4960</v>
      </c>
    </row>
    <row r="712" spans="2:22">
      <c r="B712" s="15">
        <f>'PAYMENT by SAP'!B702</f>
        <v>101082</v>
      </c>
      <c r="C712" s="15" t="str">
        <f>'PAYMENT by SAP'!C702</f>
        <v>PT METATU NUSANTARA JAYA</v>
      </c>
      <c r="D712" s="15" t="str">
        <v>External</v>
      </c>
      <c r="E712" s="15" t="str">
        <f>'PAYMENT by SAP'!D702</f>
        <v>0100116989</v>
      </c>
      <c r="F712" s="15">
        <f>'PAYMENT by SAP'!E702</f>
        <v>0</v>
      </c>
      <c r="G712" s="15">
        <f>'PAYMENT by SAP'!F702</f>
        <v>0</v>
      </c>
      <c r="H712" s="47">
        <f t="shared" si="66"/>
        <v>45805</v>
      </c>
      <c r="I712" s="48">
        <f>'PAYMENT by SAP'!G702</f>
        <v>45805</v>
      </c>
      <c r="J712" s="48" t="str">
        <f t="shared" si="67"/>
        <v>Mei</v>
      </c>
      <c r="K712" s="48" t="str">
        <f t="shared" si="68"/>
        <v>2025</v>
      </c>
      <c r="L712" s="48">
        <f>'PAYMENT by SAP'!H702</f>
        <v>45687</v>
      </c>
      <c r="M712" s="49">
        <f t="shared" si="69"/>
        <v>118</v>
      </c>
      <c r="N712" s="50" t="str">
        <f t="shared" si="70"/>
        <v>90-120</v>
      </c>
      <c r="O712" s="50" t="str">
        <f t="shared" si="71"/>
        <v>Warning +</v>
      </c>
      <c r="P712" s="15" t="str">
        <f>'PAYMENT by SAP'!J702</f>
        <v>IDR</v>
      </c>
      <c r="Q712" s="15" t="str">
        <f>'PAYMENT by SAP'!K702</f>
        <v>1400059377</v>
      </c>
      <c r="R712" s="51">
        <f>'PAYMENT by SAP'!L702</f>
        <v>92920</v>
      </c>
      <c r="S712" s="51" t="str">
        <f>'PAYMENT by SAP'!M702</f>
        <v>1800000842 RESIDUAL</v>
      </c>
      <c r="T712" s="65">
        <f>'PAYMENT by SAP'!N702</f>
        <v>45657</v>
      </c>
      <c r="U712" s="66" t="str">
        <f>'PAYMENT by SAP'!O702</f>
        <v>1800000842</v>
      </c>
      <c r="V712" s="18" t="s">
        <v>4962</v>
      </c>
    </row>
    <row r="713" spans="2:22">
      <c r="B713" s="15">
        <f>'PAYMENT by SAP'!B703</f>
        <v>101082</v>
      </c>
      <c r="C713" s="15" t="str">
        <f>'PAYMENT by SAP'!C703</f>
        <v>PT METATU NUSANTARA JAYA</v>
      </c>
      <c r="D713" s="15" t="str">
        <v>External</v>
      </c>
      <c r="E713" s="15" t="str">
        <f>'PAYMENT by SAP'!D703</f>
        <v>0100116989</v>
      </c>
      <c r="F713" s="15">
        <f>'PAYMENT by SAP'!E703</f>
        <v>0</v>
      </c>
      <c r="G713" s="15">
        <f>'PAYMENT by SAP'!F703</f>
        <v>0</v>
      </c>
      <c r="H713" s="47">
        <f t="shared" si="66"/>
        <v>45805</v>
      </c>
      <c r="I713" s="48">
        <f>'PAYMENT by SAP'!G703</f>
        <v>45805</v>
      </c>
      <c r="J713" s="48" t="str">
        <f t="shared" si="67"/>
        <v>Mei</v>
      </c>
      <c r="K713" s="48" t="str">
        <f t="shared" si="68"/>
        <v>2025</v>
      </c>
      <c r="L713" s="48">
        <f>'PAYMENT by SAP'!H703</f>
        <v>45687</v>
      </c>
      <c r="M713" s="49">
        <f t="shared" si="69"/>
        <v>118</v>
      </c>
      <c r="N713" s="50" t="str">
        <f t="shared" si="70"/>
        <v>90-120</v>
      </c>
      <c r="O713" s="50" t="str">
        <f t="shared" si="71"/>
        <v>Warning +</v>
      </c>
      <c r="P713" s="15" t="str">
        <f>'PAYMENT by SAP'!J703</f>
        <v>IDR</v>
      </c>
      <c r="Q713" s="15" t="str">
        <f>'PAYMENT by SAP'!K703</f>
        <v>1400059376</v>
      </c>
      <c r="R713" s="51">
        <f>'PAYMENT by SAP'!L703</f>
        <v>108360</v>
      </c>
      <c r="S713" s="51" t="str">
        <f>'PAYMENT by SAP'!M703</f>
        <v>1800000841 RESIDUAL</v>
      </c>
      <c r="T713" s="65">
        <f>'PAYMENT by SAP'!N703</f>
        <v>45657</v>
      </c>
      <c r="U713" s="66" t="str">
        <f>'PAYMENT by SAP'!O703</f>
        <v>1800000841</v>
      </c>
      <c r="V713" s="18" t="s">
        <v>4962</v>
      </c>
    </row>
    <row r="714" spans="2:22">
      <c r="B714" s="15">
        <f>'PAYMENT by SAP'!B704</f>
        <v>101082</v>
      </c>
      <c r="C714" s="15" t="str">
        <f>'PAYMENT by SAP'!C704</f>
        <v>PT METATU NUSANTARA JAYA</v>
      </c>
      <c r="D714" s="15" t="str">
        <v>External</v>
      </c>
      <c r="E714" s="15" t="str">
        <f>'PAYMENT by SAP'!D704</f>
        <v>0100116989</v>
      </c>
      <c r="F714" s="15">
        <f>'PAYMENT by SAP'!E704</f>
        <v>0</v>
      </c>
      <c r="G714" s="15">
        <f>'PAYMENT by SAP'!F704</f>
        <v>0</v>
      </c>
      <c r="H714" s="47">
        <f t="shared" si="66"/>
        <v>45805</v>
      </c>
      <c r="I714" s="48">
        <f>'PAYMENT by SAP'!G704</f>
        <v>45805</v>
      </c>
      <c r="J714" s="48" t="str">
        <f t="shared" si="67"/>
        <v>Mei</v>
      </c>
      <c r="K714" s="48" t="str">
        <f t="shared" si="68"/>
        <v>2025</v>
      </c>
      <c r="L714" s="48">
        <f>'PAYMENT by SAP'!H704</f>
        <v>45687</v>
      </c>
      <c r="M714" s="49">
        <f t="shared" si="69"/>
        <v>118</v>
      </c>
      <c r="N714" s="50" t="str">
        <f t="shared" si="70"/>
        <v>90-120</v>
      </c>
      <c r="O714" s="50" t="str">
        <f t="shared" si="71"/>
        <v>Warning +</v>
      </c>
      <c r="P714" s="15" t="str">
        <f>'PAYMENT by SAP'!J704</f>
        <v>IDR</v>
      </c>
      <c r="Q714" s="15" t="str">
        <f>'PAYMENT by SAP'!K704</f>
        <v>1400059374</v>
      </c>
      <c r="R714" s="51">
        <f>'PAYMENT by SAP'!L704</f>
        <v>241100</v>
      </c>
      <c r="S714" s="51" t="str">
        <f>'PAYMENT by SAP'!M704</f>
        <v>1800000839 RESIDUAL</v>
      </c>
      <c r="T714" s="65">
        <f>'PAYMENT by SAP'!N704</f>
        <v>45657</v>
      </c>
      <c r="U714" s="66" t="str">
        <f>'PAYMENT by SAP'!O704</f>
        <v>1800000839</v>
      </c>
      <c r="V714" s="18" t="s">
        <v>4962</v>
      </c>
    </row>
    <row r="715" spans="2:22">
      <c r="B715" s="15">
        <f>'PAYMENT by SAP'!B705</f>
        <v>101082</v>
      </c>
      <c r="C715" s="15" t="str">
        <f>'PAYMENT by SAP'!C705</f>
        <v>PT METATU NUSANTARA JAYA</v>
      </c>
      <c r="D715" s="15" t="str">
        <v>External</v>
      </c>
      <c r="E715" s="15" t="str">
        <f>'PAYMENT by SAP'!D705</f>
        <v>0100116989</v>
      </c>
      <c r="F715" s="15">
        <f>'PAYMENT by SAP'!E705</f>
        <v>0</v>
      </c>
      <c r="G715" s="15">
        <f>'PAYMENT by SAP'!F705</f>
        <v>0</v>
      </c>
      <c r="H715" s="47">
        <f t="shared" si="66"/>
        <v>45805</v>
      </c>
      <c r="I715" s="48">
        <f>'PAYMENT by SAP'!G705</f>
        <v>45805</v>
      </c>
      <c r="J715" s="48" t="str">
        <f t="shared" si="67"/>
        <v>Mei</v>
      </c>
      <c r="K715" s="48" t="str">
        <f t="shared" si="68"/>
        <v>2025</v>
      </c>
      <c r="L715" s="48">
        <f>'PAYMENT by SAP'!H705</f>
        <v>45687</v>
      </c>
      <c r="M715" s="49">
        <f t="shared" si="69"/>
        <v>118</v>
      </c>
      <c r="N715" s="50" t="str">
        <f t="shared" si="70"/>
        <v>90-120</v>
      </c>
      <c r="O715" s="50" t="str">
        <f t="shared" si="71"/>
        <v>Warning +</v>
      </c>
      <c r="P715" s="15" t="str">
        <f>'PAYMENT by SAP'!J705</f>
        <v>IDR</v>
      </c>
      <c r="Q715" s="15" t="str">
        <f>'PAYMENT by SAP'!K705</f>
        <v>1400059373</v>
      </c>
      <c r="R715" s="51">
        <f>'PAYMENT by SAP'!L705</f>
        <v>334320</v>
      </c>
      <c r="S715" s="51" t="str">
        <f>'PAYMENT by SAP'!M705</f>
        <v>1800000838 RESIDUAL</v>
      </c>
      <c r="T715" s="65">
        <f>'PAYMENT by SAP'!N705</f>
        <v>45657</v>
      </c>
      <c r="U715" s="66" t="str">
        <f>'PAYMENT by SAP'!O705</f>
        <v>1800000838</v>
      </c>
      <c r="V715" s="18" t="s">
        <v>4962</v>
      </c>
    </row>
    <row r="716" spans="2:22">
      <c r="B716" s="15">
        <f>'PAYMENT by SAP'!B706</f>
        <v>100001</v>
      </c>
      <c r="C716" s="15" t="str">
        <f>'PAYMENT by SAP'!C706</f>
        <v>KOPERASI KONSUMEN WARGA SEMEN GRESIK</v>
      </c>
      <c r="D716" s="15" t="str">
        <v>Group</v>
      </c>
      <c r="E716" s="15" t="str">
        <f>'PAYMENT by SAP'!D706</f>
        <v>1400059332</v>
      </c>
      <c r="F716" s="15" t="str">
        <f>'PAYMENT by SAP'!E706</f>
        <v>11125421</v>
      </c>
      <c r="G716" s="15" t="str">
        <f>'PAYMENT by SAP'!F706</f>
        <v>PAID BY CMS BANK SYARIAH INDONESIA KC SURABAYA BAS</v>
      </c>
      <c r="H716" s="47">
        <f t="shared" si="66"/>
        <v>45805</v>
      </c>
      <c r="I716" s="48">
        <f>'PAYMENT by SAP'!G706</f>
        <v>45805</v>
      </c>
      <c r="J716" s="48" t="str">
        <f t="shared" si="67"/>
        <v>Mei</v>
      </c>
      <c r="K716" s="48" t="str">
        <f t="shared" si="68"/>
        <v>2025</v>
      </c>
      <c r="L716" s="48">
        <f>'PAYMENT by SAP'!H706</f>
        <v>45807</v>
      </c>
      <c r="M716" s="49">
        <f t="shared" si="69"/>
        <v>-2</v>
      </c>
      <c r="N716" s="50" t="str">
        <f t="shared" si="70"/>
        <v>Current</v>
      </c>
      <c r="O716" s="50" t="str">
        <f t="shared" si="71"/>
        <v>No Risk</v>
      </c>
      <c r="P716" s="15" t="str">
        <f>'PAYMENT by SAP'!J706</f>
        <v>IDR</v>
      </c>
      <c r="Q716" s="15" t="str">
        <f>'PAYMENT by SAP'!K706</f>
        <v>1800000229</v>
      </c>
      <c r="R716" s="51">
        <f>'PAYMENT by SAP'!L706</f>
        <v>357779</v>
      </c>
      <c r="S716" s="51" t="str">
        <f>'PAYMENT by SAP'!M706</f>
        <v>TAGIHAN LISTRIK KOPERASI KONSUMEN KWSG</v>
      </c>
      <c r="T716" s="65">
        <f>'PAYMENT by SAP'!N706</f>
        <v>45777</v>
      </c>
      <c r="U716" s="66" t="str">
        <f>'PAYMENT by SAP'!O706</f>
        <v>1800000229</v>
      </c>
      <c r="V716" s="18" t="s">
        <v>4951</v>
      </c>
    </row>
    <row r="717" spans="2:22">
      <c r="B717" s="15">
        <f>'PAYMENT by SAP'!B707</f>
        <v>101082</v>
      </c>
      <c r="C717" s="15" t="str">
        <f>'PAYMENT by SAP'!C707</f>
        <v>PT METATU NUSANTARA JAYA</v>
      </c>
      <c r="D717" s="15" t="str">
        <v>External</v>
      </c>
      <c r="E717" s="15" t="str">
        <f>'PAYMENT by SAP'!D707</f>
        <v>0100116989</v>
      </c>
      <c r="F717" s="15">
        <f>'PAYMENT by SAP'!E707</f>
        <v>0</v>
      </c>
      <c r="G717" s="15">
        <f>'PAYMENT by SAP'!F707</f>
        <v>0</v>
      </c>
      <c r="H717" s="47">
        <f t="shared" si="66"/>
        <v>45805</v>
      </c>
      <c r="I717" s="48">
        <f>'PAYMENT by SAP'!G707</f>
        <v>45805</v>
      </c>
      <c r="J717" s="48" t="str">
        <f t="shared" si="67"/>
        <v>Mei</v>
      </c>
      <c r="K717" s="48" t="str">
        <f t="shared" si="68"/>
        <v>2025</v>
      </c>
      <c r="L717" s="48">
        <f>'PAYMENT by SAP'!H707</f>
        <v>45687</v>
      </c>
      <c r="M717" s="49">
        <f t="shared" si="69"/>
        <v>118</v>
      </c>
      <c r="N717" s="50" t="str">
        <f t="shared" si="70"/>
        <v>90-120</v>
      </c>
      <c r="O717" s="50" t="str">
        <f t="shared" si="71"/>
        <v>Warning +</v>
      </c>
      <c r="P717" s="15" t="str">
        <f>'PAYMENT by SAP'!J707</f>
        <v>IDR</v>
      </c>
      <c r="Q717" s="15" t="str">
        <f>'PAYMENT by SAP'!K707</f>
        <v>1400059375</v>
      </c>
      <c r="R717" s="51">
        <f>'PAYMENT by SAP'!L707</f>
        <v>640640</v>
      </c>
      <c r="S717" s="51" t="str">
        <f>'PAYMENT by SAP'!M707</f>
        <v>1800000840 RESIDUAL</v>
      </c>
      <c r="T717" s="65">
        <f>'PAYMENT by SAP'!N707</f>
        <v>45657</v>
      </c>
      <c r="U717" s="66" t="str">
        <f>'PAYMENT by SAP'!O707</f>
        <v>1800000840</v>
      </c>
      <c r="V717" s="18" t="s">
        <v>4962</v>
      </c>
    </row>
    <row r="718" spans="2:22">
      <c r="B718" s="15">
        <f>'PAYMENT by SAP'!B708</f>
        <v>101082</v>
      </c>
      <c r="C718" s="15" t="str">
        <f>'PAYMENT by SAP'!C708</f>
        <v>PT METATU NUSANTARA JAYA</v>
      </c>
      <c r="D718" s="15" t="str">
        <v>External</v>
      </c>
      <c r="E718" s="15" t="str">
        <f>'PAYMENT by SAP'!D708</f>
        <v>0100116989</v>
      </c>
      <c r="F718" s="15">
        <f>'PAYMENT by SAP'!E708</f>
        <v>0</v>
      </c>
      <c r="G718" s="15">
        <f>'PAYMENT by SAP'!F708</f>
        <v>0</v>
      </c>
      <c r="H718" s="47">
        <f t="shared" si="66"/>
        <v>45805</v>
      </c>
      <c r="I718" s="48">
        <f>'PAYMENT by SAP'!G708</f>
        <v>45805</v>
      </c>
      <c r="J718" s="48" t="str">
        <f t="shared" si="67"/>
        <v>Mei</v>
      </c>
      <c r="K718" s="48" t="str">
        <f t="shared" si="68"/>
        <v>2025</v>
      </c>
      <c r="L718" s="48">
        <f>'PAYMENT by SAP'!H708</f>
        <v>45687</v>
      </c>
      <c r="M718" s="49">
        <f t="shared" si="69"/>
        <v>118</v>
      </c>
      <c r="N718" s="50" t="str">
        <f t="shared" si="70"/>
        <v>90-120</v>
      </c>
      <c r="O718" s="50" t="str">
        <f t="shared" si="71"/>
        <v>Warning +</v>
      </c>
      <c r="P718" s="15" t="str">
        <f>'PAYMENT by SAP'!J708</f>
        <v>IDR</v>
      </c>
      <c r="Q718" s="15" t="str">
        <f>'PAYMENT by SAP'!K708</f>
        <v>1400059378</v>
      </c>
      <c r="R718" s="51">
        <f>'PAYMENT by SAP'!L708</f>
        <v>1657700</v>
      </c>
      <c r="S718" s="51" t="str">
        <f>'PAYMENT by SAP'!M708</f>
        <v>1800000843 RESIDUAL</v>
      </c>
      <c r="T718" s="65">
        <f>'PAYMENT by SAP'!N708</f>
        <v>45657</v>
      </c>
      <c r="U718" s="66" t="str">
        <f>'PAYMENT by SAP'!O708</f>
        <v>1800000843</v>
      </c>
      <c r="V718" s="18" t="s">
        <v>4962</v>
      </c>
    </row>
    <row r="719" spans="2:22">
      <c r="B719" s="15">
        <f>'PAYMENT by SAP'!B709</f>
        <v>101082</v>
      </c>
      <c r="C719" s="15" t="str">
        <f>'PAYMENT by SAP'!C709</f>
        <v>PT METATU NUSANTARA JAYA</v>
      </c>
      <c r="D719" s="15" t="str">
        <v>External</v>
      </c>
      <c r="E719" s="15" t="str">
        <f>'PAYMENT by SAP'!D709</f>
        <v>0100116989</v>
      </c>
      <c r="F719" s="15">
        <f>'PAYMENT by SAP'!E709</f>
        <v>0</v>
      </c>
      <c r="G719" s="15">
        <f>'PAYMENT by SAP'!F709</f>
        <v>0</v>
      </c>
      <c r="H719" s="47">
        <f t="shared" si="66"/>
        <v>45805</v>
      </c>
      <c r="I719" s="48">
        <f>'PAYMENT by SAP'!G709</f>
        <v>45805</v>
      </c>
      <c r="J719" s="48" t="str">
        <f t="shared" si="67"/>
        <v>Mei</v>
      </c>
      <c r="K719" s="48" t="str">
        <f t="shared" si="68"/>
        <v>2025</v>
      </c>
      <c r="L719" s="48">
        <f>'PAYMENT by SAP'!H709</f>
        <v>45687</v>
      </c>
      <c r="M719" s="49">
        <f t="shared" si="69"/>
        <v>118</v>
      </c>
      <c r="N719" s="50" t="str">
        <f t="shared" si="70"/>
        <v>90-120</v>
      </c>
      <c r="O719" s="50" t="str">
        <f t="shared" si="71"/>
        <v>Warning +</v>
      </c>
      <c r="P719" s="15" t="str">
        <f>'PAYMENT by SAP'!J709</f>
        <v>IDR</v>
      </c>
      <c r="Q719" s="15" t="str">
        <f>'PAYMENT by SAP'!K709</f>
        <v>1400059379</v>
      </c>
      <c r="R719" s="51">
        <f>'PAYMENT by SAP'!L709</f>
        <v>2084760</v>
      </c>
      <c r="S719" s="51" t="str">
        <f>'PAYMENT by SAP'!M709</f>
        <v>1800000844 RESIDUAL</v>
      </c>
      <c r="T719" s="65">
        <f>'PAYMENT by SAP'!N709</f>
        <v>45657</v>
      </c>
      <c r="U719" s="66" t="str">
        <f>'PAYMENT by SAP'!O709</f>
        <v>1800000844</v>
      </c>
      <c r="V719" s="18" t="s">
        <v>4962</v>
      </c>
    </row>
    <row r="720" spans="2:22">
      <c r="B720" s="15">
        <f>'PAYMENT by SAP'!B710</f>
        <v>101082</v>
      </c>
      <c r="C720" s="15" t="str">
        <f>'PAYMENT by SAP'!C710</f>
        <v>PT METATU NUSANTARA JAYA</v>
      </c>
      <c r="D720" s="15" t="str">
        <v>External</v>
      </c>
      <c r="E720" s="15" t="str">
        <f>'PAYMENT by SAP'!D710</f>
        <v>1400059382</v>
      </c>
      <c r="F720" s="15" t="str">
        <f>'PAYMENT by SAP'!E710</f>
        <v>11123101</v>
      </c>
      <c r="G720" s="15" t="str">
        <f>'PAYMENT by SAP'!F710</f>
        <v>PAID BY CMS BANK BCA RN 7100000569</v>
      </c>
      <c r="H720" s="47">
        <f t="shared" si="66"/>
        <v>45805</v>
      </c>
      <c r="I720" s="48">
        <f>'PAYMENT by SAP'!G710</f>
        <v>45805</v>
      </c>
      <c r="J720" s="48" t="str">
        <f t="shared" si="67"/>
        <v>Mei</v>
      </c>
      <c r="K720" s="48" t="str">
        <f t="shared" si="68"/>
        <v>2025</v>
      </c>
      <c r="L720" s="48">
        <f>'PAYMENT by SAP'!H710</f>
        <v>45718</v>
      </c>
      <c r="M720" s="49">
        <f t="shared" si="69"/>
        <v>87</v>
      </c>
      <c r="N720" s="50" t="str">
        <f t="shared" si="70"/>
        <v>60-90</v>
      </c>
      <c r="O720" s="50" t="str">
        <f t="shared" si="71"/>
        <v>Warning</v>
      </c>
      <c r="P720" s="15" t="str">
        <f>'PAYMENT by SAP'!J710</f>
        <v>IDR</v>
      </c>
      <c r="Q720" s="15" t="str">
        <f>'PAYMENT by SAP'!K710</f>
        <v>1800000038</v>
      </c>
      <c r="R720" s="51">
        <f>'PAYMENT by SAP'!L710</f>
        <v>2564988</v>
      </c>
      <c r="S720" s="51" t="str">
        <f>'PAYMENT by SAP'!M710</f>
        <v>Biaya Pemusnahan Limbah Residu Produksi ex PT MNJ</v>
      </c>
      <c r="T720" s="65">
        <f>'PAYMENT by SAP'!N710</f>
        <v>45688</v>
      </c>
      <c r="U720" s="66" t="str">
        <f>'PAYMENT by SAP'!O710</f>
        <v>1800000038</v>
      </c>
      <c r="V720" t="s">
        <v>4950</v>
      </c>
    </row>
    <row r="721" spans="2:22">
      <c r="B721" s="15">
        <f>'PAYMENT by SAP'!B711</f>
        <v>100001</v>
      </c>
      <c r="C721" s="15" t="str">
        <f>'PAYMENT by SAP'!C711</f>
        <v>KOPERASI KONSUMEN WARGA SEMEN GRESIK</v>
      </c>
      <c r="D721" s="15" t="str">
        <v>Group</v>
      </c>
      <c r="E721" s="15" t="str">
        <f>'PAYMENT by SAP'!D711</f>
        <v>1400000242</v>
      </c>
      <c r="F721" s="15" t="str">
        <f>'PAYMENT by SAP'!E711</f>
        <v>11125421</v>
      </c>
      <c r="G721" s="15" t="str">
        <f>'PAYMENT by SAP'!F711</f>
        <v>PAID BY CMS BANK SYARIAH INDONESIA KC SURABAYA BAS</v>
      </c>
      <c r="H721" s="47">
        <f t="shared" si="66"/>
        <v>45805</v>
      </c>
      <c r="I721" s="48">
        <f>'PAYMENT by SAP'!G711</f>
        <v>45805</v>
      </c>
      <c r="J721" s="48" t="str">
        <f t="shared" si="67"/>
        <v>Mei</v>
      </c>
      <c r="K721" s="48" t="str">
        <f t="shared" si="68"/>
        <v>2025</v>
      </c>
      <c r="L721" s="48">
        <f>'PAYMENT by SAP'!H711</f>
        <v>45807</v>
      </c>
      <c r="M721" s="49">
        <f t="shared" si="69"/>
        <v>-2</v>
      </c>
      <c r="N721" s="50" t="str">
        <f t="shared" si="70"/>
        <v>Current</v>
      </c>
      <c r="O721" s="50" t="str">
        <f t="shared" si="71"/>
        <v>No Risk</v>
      </c>
      <c r="P721" s="15" t="str">
        <f>'PAYMENT by SAP'!J711</f>
        <v>IDR</v>
      </c>
      <c r="Q721" s="15" t="str">
        <f>'PAYMENT by SAP'!K711</f>
        <v>1800000218</v>
      </c>
      <c r="R721" s="51">
        <f>'PAYMENT by SAP'!L711</f>
        <v>4372020</v>
      </c>
      <c r="S721" s="51" t="str">
        <f>'PAYMENT by SAP'!M711</f>
        <v>Penagihan Penyediaan Air Bersih April 2025</v>
      </c>
      <c r="T721" s="65">
        <f>'PAYMENT by SAP'!N711</f>
        <v>45777</v>
      </c>
      <c r="U721" s="66" t="str">
        <f>'PAYMENT by SAP'!O711</f>
        <v>1800000218</v>
      </c>
      <c r="V721" s="18" t="s">
        <v>4956</v>
      </c>
    </row>
    <row r="722" spans="2:22">
      <c r="B722" s="15">
        <f>'PAYMENT by SAP'!B712</f>
        <v>101082</v>
      </c>
      <c r="C722" s="15" t="str">
        <f>'PAYMENT by SAP'!C712</f>
        <v>PT METATU NUSANTARA JAYA</v>
      </c>
      <c r="D722" s="15" t="str">
        <v>External</v>
      </c>
      <c r="E722" s="15" t="str">
        <f>'PAYMENT by SAP'!D712</f>
        <v>1400059377</v>
      </c>
      <c r="F722" s="15" t="str">
        <f>'PAYMENT by SAP'!E712</f>
        <v>11123101</v>
      </c>
      <c r="G722" s="15" t="str">
        <f>'PAYMENT by SAP'!F712</f>
        <v>PAID BY CMS BANK BCA RN 7100000569</v>
      </c>
      <c r="H722" s="47">
        <f t="shared" si="66"/>
        <v>45805</v>
      </c>
      <c r="I722" s="48">
        <f>'PAYMENT by SAP'!G712</f>
        <v>45805</v>
      </c>
      <c r="J722" s="48" t="str">
        <f t="shared" si="67"/>
        <v>Mei</v>
      </c>
      <c r="K722" s="48" t="str">
        <f t="shared" si="68"/>
        <v>2025</v>
      </c>
      <c r="L722" s="48">
        <f>'PAYMENT by SAP'!H712</f>
        <v>45687</v>
      </c>
      <c r="M722" s="49">
        <f t="shared" si="69"/>
        <v>118</v>
      </c>
      <c r="N722" s="50" t="str">
        <f t="shared" si="70"/>
        <v>90-120</v>
      </c>
      <c r="O722" s="50" t="str">
        <f t="shared" si="71"/>
        <v>Warning +</v>
      </c>
      <c r="P722" s="15" t="str">
        <f>'PAYMENT by SAP'!J712</f>
        <v>IDR</v>
      </c>
      <c r="Q722" s="15" t="str">
        <f>'PAYMENT by SAP'!K712</f>
        <v>1800000842</v>
      </c>
      <c r="R722" s="51">
        <f>'PAYMENT by SAP'!L712</f>
        <v>5064140</v>
      </c>
      <c r="S722" s="51" t="str">
        <f>'PAYMENT by SAP'!M712</f>
        <v>Biaya Pemusnahan Limbah Resin Anorgnik ex PT MNJ</v>
      </c>
      <c r="T722" s="65">
        <f>'PAYMENT by SAP'!N712</f>
        <v>45657</v>
      </c>
      <c r="U722" s="66" t="str">
        <f>'PAYMENT by SAP'!O712</f>
        <v>1800000842</v>
      </c>
      <c r="V722" t="s">
        <v>4950</v>
      </c>
    </row>
    <row r="723" spans="2:22">
      <c r="B723" s="15">
        <f>'PAYMENT by SAP'!B713</f>
        <v>101082</v>
      </c>
      <c r="C723" s="15" t="str">
        <f>'PAYMENT by SAP'!C713</f>
        <v>PT METATU NUSANTARA JAYA</v>
      </c>
      <c r="D723" s="15" t="str">
        <v>External</v>
      </c>
      <c r="E723" s="15" t="str">
        <f>'PAYMENT by SAP'!D713</f>
        <v>0100116989</v>
      </c>
      <c r="F723" s="15">
        <f>'PAYMENT by SAP'!E713</f>
        <v>0</v>
      </c>
      <c r="G723" s="15">
        <f>'PAYMENT by SAP'!F713</f>
        <v>0</v>
      </c>
      <c r="H723" s="47">
        <f t="shared" si="66"/>
        <v>45805</v>
      </c>
      <c r="I723" s="48">
        <f>'PAYMENT by SAP'!G713</f>
        <v>45805</v>
      </c>
      <c r="J723" s="48" t="str">
        <f t="shared" si="67"/>
        <v>Mei</v>
      </c>
      <c r="K723" s="48" t="str">
        <f t="shared" si="68"/>
        <v>2025</v>
      </c>
      <c r="L723" s="48">
        <f>'PAYMENT by SAP'!H713</f>
        <v>45687</v>
      </c>
      <c r="M723" s="49">
        <f t="shared" si="69"/>
        <v>118</v>
      </c>
      <c r="N723" s="50" t="str">
        <f t="shared" si="70"/>
        <v>90-120</v>
      </c>
      <c r="O723" s="50" t="str">
        <f t="shared" si="71"/>
        <v>Warning +</v>
      </c>
      <c r="P723" s="15" t="str">
        <f>'PAYMENT by SAP'!J713</f>
        <v>IDR</v>
      </c>
      <c r="Q723" s="15" t="str">
        <f>'PAYMENT by SAP'!K713</f>
        <v>1400059372</v>
      </c>
      <c r="R723" s="51">
        <f>'PAYMENT by SAP'!L713</f>
        <v>5166468</v>
      </c>
      <c r="S723" s="51" t="str">
        <f>'PAYMENT by SAP'!M713</f>
        <v>1800000837 RESIDUAL</v>
      </c>
      <c r="T723" s="65">
        <f>'PAYMENT by SAP'!N713</f>
        <v>45657</v>
      </c>
      <c r="U723" s="66" t="str">
        <f>'PAYMENT by SAP'!O713</f>
        <v>1800000837</v>
      </c>
      <c r="V723" s="18" t="s">
        <v>4962</v>
      </c>
    </row>
    <row r="724" spans="2:22">
      <c r="B724" s="15">
        <f>'PAYMENT by SAP'!B714</f>
        <v>101082</v>
      </c>
      <c r="C724" s="15" t="str">
        <f>'PAYMENT by SAP'!C714</f>
        <v>PT METATU NUSANTARA JAYA</v>
      </c>
      <c r="D724" s="15" t="str">
        <v>External</v>
      </c>
      <c r="E724" s="15" t="str">
        <f>'PAYMENT by SAP'!D714</f>
        <v>1400059383</v>
      </c>
      <c r="F724" s="15" t="str">
        <f>'PAYMENT by SAP'!E714</f>
        <v>11123101</v>
      </c>
      <c r="G724" s="15" t="str">
        <f>'PAYMENT by SAP'!F714</f>
        <v>PAID BY CMS BANK BCA RN 7100000569</v>
      </c>
      <c r="H724" s="47">
        <f t="shared" si="66"/>
        <v>45805</v>
      </c>
      <c r="I724" s="48">
        <f>'PAYMENT by SAP'!G714</f>
        <v>45805</v>
      </c>
      <c r="J724" s="48" t="str">
        <f t="shared" si="67"/>
        <v>Mei</v>
      </c>
      <c r="K724" s="48" t="str">
        <f t="shared" si="68"/>
        <v>2025</v>
      </c>
      <c r="L724" s="48">
        <f>'PAYMENT by SAP'!H714</f>
        <v>45718</v>
      </c>
      <c r="M724" s="49">
        <f t="shared" si="69"/>
        <v>87</v>
      </c>
      <c r="N724" s="50" t="str">
        <f t="shared" si="70"/>
        <v>60-90</v>
      </c>
      <c r="O724" s="50" t="str">
        <f t="shared" si="71"/>
        <v>Warning</v>
      </c>
      <c r="P724" s="15" t="str">
        <f>'PAYMENT by SAP'!J714</f>
        <v>IDR</v>
      </c>
      <c r="Q724" s="15" t="str">
        <f>'PAYMENT by SAP'!K714</f>
        <v>1800000039</v>
      </c>
      <c r="R724" s="51">
        <f>'PAYMENT by SAP'!L714</f>
        <v>5508860</v>
      </c>
      <c r="S724" s="51" t="str">
        <f>'PAYMENT by SAP'!M714</f>
        <v>Biaya Pemusnahan Limbah Resin ex PT MNJ</v>
      </c>
      <c r="T724" s="65">
        <f>'PAYMENT by SAP'!N714</f>
        <v>45688</v>
      </c>
      <c r="U724" s="66" t="str">
        <f>'PAYMENT by SAP'!O714</f>
        <v>1800000039</v>
      </c>
      <c r="V724" t="s">
        <v>4950</v>
      </c>
    </row>
    <row r="725" spans="2:22">
      <c r="B725" s="15">
        <f>'PAYMENT by SAP'!B715</f>
        <v>101082</v>
      </c>
      <c r="C725" s="15" t="str">
        <f>'PAYMENT by SAP'!C715</f>
        <v>PT METATU NUSANTARA JAYA</v>
      </c>
      <c r="D725" s="15" t="str">
        <v>External</v>
      </c>
      <c r="E725" s="15" t="str">
        <f>'PAYMENT by SAP'!D715</f>
        <v>1400059376</v>
      </c>
      <c r="F725" s="15" t="str">
        <f>'PAYMENT by SAP'!E715</f>
        <v>11123101</v>
      </c>
      <c r="G725" s="15" t="str">
        <f>'PAYMENT by SAP'!F715</f>
        <v>PAID BY CMS BANK BCA RN 7100000569</v>
      </c>
      <c r="H725" s="47">
        <f t="shared" si="66"/>
        <v>45805</v>
      </c>
      <c r="I725" s="48">
        <f>'PAYMENT by SAP'!G715</f>
        <v>45805</v>
      </c>
      <c r="J725" s="48" t="str">
        <f t="shared" si="67"/>
        <v>Mei</v>
      </c>
      <c r="K725" s="48" t="str">
        <f t="shared" si="68"/>
        <v>2025</v>
      </c>
      <c r="L725" s="48">
        <f>'PAYMENT by SAP'!H715</f>
        <v>45687</v>
      </c>
      <c r="M725" s="49">
        <f t="shared" si="69"/>
        <v>118</v>
      </c>
      <c r="N725" s="50" t="str">
        <f t="shared" si="70"/>
        <v>90-120</v>
      </c>
      <c r="O725" s="50" t="str">
        <f t="shared" si="71"/>
        <v>Warning +</v>
      </c>
      <c r="P725" s="15" t="str">
        <f>'PAYMENT by SAP'!J715</f>
        <v>IDR</v>
      </c>
      <c r="Q725" s="15" t="str">
        <f>'PAYMENT by SAP'!K715</f>
        <v>1800000841</v>
      </c>
      <c r="R725" s="51">
        <f>'PAYMENT by SAP'!L715</f>
        <v>5905620</v>
      </c>
      <c r="S725" s="51" t="str">
        <f>'PAYMENT by SAP'!M715</f>
        <v>Biaya Pemusnahan Limbah Residu Produksi ex PT MNJ</v>
      </c>
      <c r="T725" s="65">
        <f>'PAYMENT by SAP'!N715</f>
        <v>45657</v>
      </c>
      <c r="U725" s="66" t="str">
        <f>'PAYMENT by SAP'!O715</f>
        <v>1800000841</v>
      </c>
      <c r="V725" t="s">
        <v>4950</v>
      </c>
    </row>
    <row r="726" spans="2:22">
      <c r="B726" s="15">
        <f>'PAYMENT by SAP'!B716</f>
        <v>100590</v>
      </c>
      <c r="C726" s="15" t="str">
        <f>'PAYMENT by SAP'!C716</f>
        <v>PT. SEMEN INDONESIA INTERNATIONAL</v>
      </c>
      <c r="D726" s="15" t="str">
        <v>Group</v>
      </c>
      <c r="E726" s="15" t="str">
        <f>'PAYMENT by SAP'!D716</f>
        <v>1400000240</v>
      </c>
      <c r="F726" s="15" t="str">
        <f>'PAYMENT by SAP'!E716</f>
        <v>11121161</v>
      </c>
      <c r="G726" s="15" t="str">
        <f>'PAYMENT by SAP'!F716</f>
        <v>PAID BY CMS BANK MANDIRI KC GRESIK RN 2100001531</v>
      </c>
      <c r="H726" s="47">
        <f t="shared" si="66"/>
        <v>45805</v>
      </c>
      <c r="I726" s="48">
        <f>'PAYMENT by SAP'!G716</f>
        <v>45805</v>
      </c>
      <c r="J726" s="48" t="str">
        <f t="shared" si="67"/>
        <v>Mei</v>
      </c>
      <c r="K726" s="48" t="str">
        <f t="shared" si="68"/>
        <v>2025</v>
      </c>
      <c r="L726" s="48">
        <f>'PAYMENT by SAP'!H716</f>
        <v>45746</v>
      </c>
      <c r="M726" s="49">
        <f t="shared" si="69"/>
        <v>59</v>
      </c>
      <c r="N726" s="50" t="str">
        <f t="shared" si="70"/>
        <v>30-60</v>
      </c>
      <c r="O726" s="50" t="str">
        <f t="shared" si="71"/>
        <v>Low Risk</v>
      </c>
      <c r="P726" s="15" t="str">
        <f>'PAYMENT by SAP'!J716</f>
        <v>IDR</v>
      </c>
      <c r="Q726" s="15" t="str">
        <f>'PAYMENT by SAP'!K716</f>
        <v>1800000082</v>
      </c>
      <c r="R726" s="51">
        <f>'PAYMENT by SAP'!L716</f>
        <v>6506865</v>
      </c>
      <c r="S726" s="51" t="str">
        <f>'PAYMENT by SAP'!M716</f>
        <v>Pot. Gaji Kary. Penugasan SI - SII 01.2025</v>
      </c>
      <c r="T726" s="65">
        <f>'PAYMENT by SAP'!N716</f>
        <v>45716</v>
      </c>
      <c r="U726" s="66" t="str">
        <f>'PAYMENT by SAP'!O716</f>
        <v>1800000082</v>
      </c>
      <c r="V726" s="18" t="s">
        <v>4953</v>
      </c>
    </row>
    <row r="727" spans="2:22">
      <c r="B727" s="15">
        <f>'PAYMENT by SAP'!B717</f>
        <v>101082</v>
      </c>
      <c r="C727" s="15" t="str">
        <f>'PAYMENT by SAP'!C717</f>
        <v>PT METATU NUSANTARA JAYA</v>
      </c>
      <c r="D727" s="15" t="str">
        <v>External</v>
      </c>
      <c r="E727" s="15" t="str">
        <f>'PAYMENT by SAP'!D717</f>
        <v>0100116988</v>
      </c>
      <c r="F727" s="15">
        <f>'PAYMENT by SAP'!E717</f>
        <v>0</v>
      </c>
      <c r="G727" s="15">
        <f>'PAYMENT by SAP'!F717</f>
        <v>0</v>
      </c>
      <c r="H727" s="47">
        <f t="shared" si="66"/>
        <v>45805</v>
      </c>
      <c r="I727" s="48">
        <f>'PAYMENT by SAP'!G717</f>
        <v>45805</v>
      </c>
      <c r="J727" s="48" t="str">
        <f t="shared" si="67"/>
        <v>Mei</v>
      </c>
      <c r="K727" s="48" t="str">
        <f t="shared" si="68"/>
        <v>2025</v>
      </c>
      <c r="L727" s="48">
        <f>'PAYMENT by SAP'!H717</f>
        <v>45656</v>
      </c>
      <c r="M727" s="49">
        <f t="shared" si="69"/>
        <v>149</v>
      </c>
      <c r="N727" s="50" t="str">
        <f t="shared" si="70"/>
        <v>120-365</v>
      </c>
      <c r="O727" s="50" t="str">
        <f t="shared" si="71"/>
        <v>High Risk</v>
      </c>
      <c r="P727" s="15" t="str">
        <f>'PAYMENT by SAP'!J717</f>
        <v>IDR</v>
      </c>
      <c r="Q727" s="15" t="str">
        <f>'PAYMENT by SAP'!K717</f>
        <v>1400059371</v>
      </c>
      <c r="R727" s="51">
        <f>'PAYMENT by SAP'!L717</f>
        <v>10484352</v>
      </c>
      <c r="S727" s="51" t="str">
        <f>'PAYMENT by SAP'!M717</f>
        <v>1800000762 RESIDUAL</v>
      </c>
      <c r="T727" s="65">
        <f>'PAYMENT by SAP'!N717</f>
        <v>45626</v>
      </c>
      <c r="U727" s="66" t="str">
        <f>'PAYMENT by SAP'!O717</f>
        <v>1800000762</v>
      </c>
      <c r="V727" s="18" t="s">
        <v>4962</v>
      </c>
    </row>
    <row r="728" spans="2:22">
      <c r="B728" s="15">
        <f>'PAYMENT by SAP'!B718</f>
        <v>101082</v>
      </c>
      <c r="C728" s="15" t="str">
        <f>'PAYMENT by SAP'!C718</f>
        <v>PT METATU NUSANTARA JAYA</v>
      </c>
      <c r="D728" s="15" t="str">
        <v>External</v>
      </c>
      <c r="E728" s="15" t="str">
        <f>'PAYMENT by SAP'!D718</f>
        <v>1400059374</v>
      </c>
      <c r="F728" s="15" t="str">
        <f>'PAYMENT by SAP'!E718</f>
        <v>11123101</v>
      </c>
      <c r="G728" s="15" t="str">
        <f>'PAYMENT by SAP'!F718</f>
        <v>PAID BY CMS BANK BCA RN 7100000569</v>
      </c>
      <c r="H728" s="47">
        <f t="shared" si="66"/>
        <v>45805</v>
      </c>
      <c r="I728" s="48">
        <f>'PAYMENT by SAP'!G718</f>
        <v>45805</v>
      </c>
      <c r="J728" s="48" t="str">
        <f t="shared" si="67"/>
        <v>Mei</v>
      </c>
      <c r="K728" s="48" t="str">
        <f t="shared" si="68"/>
        <v>2025</v>
      </c>
      <c r="L728" s="48">
        <f>'PAYMENT by SAP'!H718</f>
        <v>45687</v>
      </c>
      <c r="M728" s="49">
        <f t="shared" si="69"/>
        <v>118</v>
      </c>
      <c r="N728" s="50" t="str">
        <f t="shared" si="70"/>
        <v>90-120</v>
      </c>
      <c r="O728" s="50" t="str">
        <f t="shared" si="71"/>
        <v>Warning +</v>
      </c>
      <c r="P728" s="15" t="str">
        <f>'PAYMENT by SAP'!J718</f>
        <v>IDR</v>
      </c>
      <c r="Q728" s="15" t="str">
        <f>'PAYMENT by SAP'!K718</f>
        <v>1800000839</v>
      </c>
      <c r="R728" s="51">
        <f>'PAYMENT by SAP'!L718</f>
        <v>13139950</v>
      </c>
      <c r="S728" s="51" t="str">
        <f>'PAYMENT by SAP'!M718</f>
        <v>Biaya Pemusnahan Limbah Terkontamnsi B3 ex PT MNJ</v>
      </c>
      <c r="T728" s="65">
        <f>'PAYMENT by SAP'!N718</f>
        <v>45657</v>
      </c>
      <c r="U728" s="66" t="str">
        <f>'PAYMENT by SAP'!O718</f>
        <v>1800000839</v>
      </c>
      <c r="V728" t="s">
        <v>4950</v>
      </c>
    </row>
    <row r="729" spans="2:22">
      <c r="B729" s="15">
        <f>'PAYMENT by SAP'!B719</f>
        <v>101082</v>
      </c>
      <c r="C729" s="15" t="str">
        <f>'PAYMENT by SAP'!C719</f>
        <v>PT METATU NUSANTARA JAYA</v>
      </c>
      <c r="D729" s="15" t="str">
        <v>External</v>
      </c>
      <c r="E729" s="15" t="str">
        <f>'PAYMENT by SAP'!D719</f>
        <v>1400059381</v>
      </c>
      <c r="F729" s="15" t="str">
        <f>'PAYMENT by SAP'!E719</f>
        <v>11123101</v>
      </c>
      <c r="G729" s="15" t="str">
        <f>'PAYMENT by SAP'!F719</f>
        <v>PAID BY CMS BANK BCA RN 7100000569</v>
      </c>
      <c r="H729" s="47">
        <f t="shared" si="66"/>
        <v>45805</v>
      </c>
      <c r="I729" s="48">
        <f>'PAYMENT by SAP'!G719</f>
        <v>45805</v>
      </c>
      <c r="J729" s="48" t="str">
        <f t="shared" si="67"/>
        <v>Mei</v>
      </c>
      <c r="K729" s="48" t="str">
        <f t="shared" si="68"/>
        <v>2025</v>
      </c>
      <c r="L729" s="48">
        <f>'PAYMENT by SAP'!H719</f>
        <v>45718</v>
      </c>
      <c r="M729" s="49">
        <f t="shared" si="69"/>
        <v>87</v>
      </c>
      <c r="N729" s="50" t="str">
        <f t="shared" si="70"/>
        <v>60-90</v>
      </c>
      <c r="O729" s="50" t="str">
        <f t="shared" si="71"/>
        <v>Warning</v>
      </c>
      <c r="P729" s="15" t="str">
        <f>'PAYMENT by SAP'!J719</f>
        <v>IDR</v>
      </c>
      <c r="Q729" s="15" t="str">
        <f>'PAYMENT by SAP'!K719</f>
        <v>1800000037</v>
      </c>
      <c r="R729" s="51">
        <f>'PAYMENT by SAP'!L719</f>
        <v>14693200</v>
      </c>
      <c r="S729" s="51" t="str">
        <f>'PAYMENT by SAP'!M719</f>
        <v>Biaya Pemusnahan Limbah Refract Bekas ex PT MNJ</v>
      </c>
      <c r="T729" s="65">
        <f>'PAYMENT by SAP'!N719</f>
        <v>45688</v>
      </c>
      <c r="U729" s="66" t="str">
        <f>'PAYMENT by SAP'!O719</f>
        <v>1800000037</v>
      </c>
      <c r="V729" t="s">
        <v>4950</v>
      </c>
    </row>
    <row r="730" spans="2:22">
      <c r="B730" s="15">
        <f>'PAYMENT by SAP'!B720</f>
        <v>100001</v>
      </c>
      <c r="C730" s="15" t="str">
        <f>'PAYMENT by SAP'!C720</f>
        <v>KOPERASI KONSUMEN WARGA SEMEN GRESIK</v>
      </c>
      <c r="D730" s="15" t="str">
        <v>Group</v>
      </c>
      <c r="E730" s="15" t="str">
        <f>'PAYMENT by SAP'!D720</f>
        <v>1400000241</v>
      </c>
      <c r="F730" s="15" t="str">
        <f>'PAYMENT by SAP'!E720</f>
        <v>11125421</v>
      </c>
      <c r="G730" s="15" t="str">
        <f>'PAYMENT by SAP'!F720</f>
        <v>PAID BY CMS BANK SYARIAH INDONESIA KC SURABAYA BAS</v>
      </c>
      <c r="H730" s="47">
        <f t="shared" si="66"/>
        <v>45805</v>
      </c>
      <c r="I730" s="48">
        <f>'PAYMENT by SAP'!G720</f>
        <v>45805</v>
      </c>
      <c r="J730" s="48" t="str">
        <f t="shared" si="67"/>
        <v>Mei</v>
      </c>
      <c r="K730" s="48" t="str">
        <f t="shared" si="68"/>
        <v>2025</v>
      </c>
      <c r="L730" s="48">
        <f>'PAYMENT by SAP'!H720</f>
        <v>45807</v>
      </c>
      <c r="M730" s="49">
        <f t="shared" si="69"/>
        <v>-2</v>
      </c>
      <c r="N730" s="50" t="str">
        <f t="shared" si="70"/>
        <v>Current</v>
      </c>
      <c r="O730" s="50" t="str">
        <f t="shared" si="71"/>
        <v>No Risk</v>
      </c>
      <c r="P730" s="15" t="str">
        <f>'PAYMENT by SAP'!J720</f>
        <v>IDR</v>
      </c>
      <c r="Q730" s="15" t="str">
        <f>'PAYMENT by SAP'!K720</f>
        <v>1800000183</v>
      </c>
      <c r="R730" s="51">
        <f>'PAYMENT by SAP'!L720</f>
        <v>15900106</v>
      </c>
      <c r="S730" s="51" t="str">
        <f>'PAYMENT by SAP'!M720</f>
        <v>Pot. Gaji Kary. Penugasan SIG - KWSG 03.2025</v>
      </c>
      <c r="T730" s="65">
        <f>'PAYMENT by SAP'!N720</f>
        <v>45777</v>
      </c>
      <c r="U730" s="66" t="str">
        <f>'PAYMENT by SAP'!O720</f>
        <v>1800000183</v>
      </c>
      <c r="V730" s="18" t="s">
        <v>4953</v>
      </c>
    </row>
    <row r="731" spans="2:22">
      <c r="B731" s="15">
        <f>'PAYMENT by SAP'!B721</f>
        <v>101082</v>
      </c>
      <c r="C731" s="15" t="str">
        <f>'PAYMENT by SAP'!C721</f>
        <v>PT METATU NUSANTARA JAYA</v>
      </c>
      <c r="D731" s="15" t="str">
        <v>External</v>
      </c>
      <c r="E731" s="15" t="str">
        <f>'PAYMENT by SAP'!D721</f>
        <v>1400059373</v>
      </c>
      <c r="F731" s="15" t="str">
        <f>'PAYMENT by SAP'!E721</f>
        <v>11123101</v>
      </c>
      <c r="G731" s="15" t="str">
        <f>'PAYMENT by SAP'!F721</f>
        <v>PAID BY CMS BANK BCA RN 7100000569</v>
      </c>
      <c r="H731" s="47">
        <f t="shared" si="66"/>
        <v>45805</v>
      </c>
      <c r="I731" s="48">
        <f>'PAYMENT by SAP'!G721</f>
        <v>45805</v>
      </c>
      <c r="J731" s="48" t="str">
        <f t="shared" si="67"/>
        <v>Mei</v>
      </c>
      <c r="K731" s="48" t="str">
        <f t="shared" si="68"/>
        <v>2025</v>
      </c>
      <c r="L731" s="48">
        <f>'PAYMENT by SAP'!H721</f>
        <v>45687</v>
      </c>
      <c r="M731" s="49">
        <f t="shared" si="69"/>
        <v>118</v>
      </c>
      <c r="N731" s="50" t="str">
        <f t="shared" si="70"/>
        <v>90-120</v>
      </c>
      <c r="O731" s="50" t="str">
        <f t="shared" si="71"/>
        <v>Warning +</v>
      </c>
      <c r="P731" s="15" t="str">
        <f>'PAYMENT by SAP'!J721</f>
        <v>IDR</v>
      </c>
      <c r="Q731" s="15" t="str">
        <f>'PAYMENT by SAP'!K721</f>
        <v>1800000838</v>
      </c>
      <c r="R731" s="51">
        <f>'PAYMENT by SAP'!L721</f>
        <v>18220440</v>
      </c>
      <c r="S731" s="51" t="str">
        <f>'PAYMENT by SAP'!M721</f>
        <v>Biaya Pemusnahan Limbah Glyserin Pitch ex PT MNJ</v>
      </c>
      <c r="T731" s="65">
        <f>'PAYMENT by SAP'!N721</f>
        <v>45657</v>
      </c>
      <c r="U731" s="66" t="str">
        <f>'PAYMENT by SAP'!O721</f>
        <v>1800000838</v>
      </c>
      <c r="V731" t="s">
        <v>4950</v>
      </c>
    </row>
    <row r="732" spans="2:22">
      <c r="B732" s="15">
        <f>'PAYMENT by SAP'!B722</f>
        <v>101082</v>
      </c>
      <c r="C732" s="15" t="str">
        <f>'PAYMENT by SAP'!C722</f>
        <v>PT METATU NUSANTARA JAYA</v>
      </c>
      <c r="D732" s="15" t="str">
        <v>External</v>
      </c>
      <c r="E732" s="15" t="str">
        <f>'PAYMENT by SAP'!D722</f>
        <v>1400059375</v>
      </c>
      <c r="F732" s="15" t="str">
        <f>'PAYMENT by SAP'!E722</f>
        <v>11123101</v>
      </c>
      <c r="G732" s="15" t="str">
        <f>'PAYMENT by SAP'!F722</f>
        <v>PAID BY CMS BANK BCA RN 7100000569</v>
      </c>
      <c r="H732" s="47">
        <f t="shared" si="66"/>
        <v>45805</v>
      </c>
      <c r="I732" s="48">
        <f>'PAYMENT by SAP'!G722</f>
        <v>45805</v>
      </c>
      <c r="J732" s="48" t="str">
        <f t="shared" si="67"/>
        <v>Mei</v>
      </c>
      <c r="K732" s="48" t="str">
        <f t="shared" si="68"/>
        <v>2025</v>
      </c>
      <c r="L732" s="48">
        <f>'PAYMENT by SAP'!H722</f>
        <v>45687</v>
      </c>
      <c r="M732" s="49">
        <f t="shared" si="69"/>
        <v>118</v>
      </c>
      <c r="N732" s="50" t="str">
        <f t="shared" si="70"/>
        <v>90-120</v>
      </c>
      <c r="O732" s="50" t="str">
        <f t="shared" si="71"/>
        <v>Warning +</v>
      </c>
      <c r="P732" s="15" t="str">
        <f>'PAYMENT by SAP'!J722</f>
        <v>IDR</v>
      </c>
      <c r="Q732" s="15" t="str">
        <f>'PAYMENT by SAP'!K722</f>
        <v>1800000840</v>
      </c>
      <c r="R732" s="51">
        <f>'PAYMENT by SAP'!L722</f>
        <v>34914880</v>
      </c>
      <c r="S732" s="51" t="str">
        <f>'PAYMENT by SAP'!M722</f>
        <v>Biaya Pemusnahan Limbah Refractory Bekas ex PT MNJ</v>
      </c>
      <c r="T732" s="65">
        <f>'PAYMENT by SAP'!N722</f>
        <v>45657</v>
      </c>
      <c r="U732" s="66" t="str">
        <f>'PAYMENT by SAP'!O722</f>
        <v>1800000840</v>
      </c>
      <c r="V732" t="s">
        <v>4950</v>
      </c>
    </row>
    <row r="733" spans="2:22">
      <c r="B733" s="15">
        <f>'PAYMENT by SAP'!B723</f>
        <v>101082</v>
      </c>
      <c r="C733" s="15" t="str">
        <f>'PAYMENT by SAP'!C723</f>
        <v>PT METATU NUSANTARA JAYA</v>
      </c>
      <c r="D733" s="15" t="str">
        <v>External</v>
      </c>
      <c r="E733" s="15" t="str">
        <f>'PAYMENT by SAP'!D723</f>
        <v>1400059380</v>
      </c>
      <c r="F733" s="15" t="str">
        <f>'PAYMENT by SAP'!E723</f>
        <v>11123101</v>
      </c>
      <c r="G733" s="15" t="str">
        <f>'PAYMENT by SAP'!F723</f>
        <v>PAID BY CMS BANK BCA RN 7100000569</v>
      </c>
      <c r="H733" s="47">
        <f t="shared" si="66"/>
        <v>45805</v>
      </c>
      <c r="I733" s="48">
        <f>'PAYMENT by SAP'!G723</f>
        <v>45805</v>
      </c>
      <c r="J733" s="48" t="str">
        <f t="shared" si="67"/>
        <v>Mei</v>
      </c>
      <c r="K733" s="48" t="str">
        <f t="shared" si="68"/>
        <v>2025</v>
      </c>
      <c r="L733" s="48">
        <f>'PAYMENT by SAP'!H723</f>
        <v>45718</v>
      </c>
      <c r="M733" s="49">
        <f t="shared" si="69"/>
        <v>87</v>
      </c>
      <c r="N733" s="50" t="str">
        <f t="shared" si="70"/>
        <v>60-90</v>
      </c>
      <c r="O733" s="50" t="str">
        <f t="shared" si="71"/>
        <v>Warning</v>
      </c>
      <c r="P733" s="15" t="str">
        <f>'PAYMENT by SAP'!J723</f>
        <v>IDR</v>
      </c>
      <c r="Q733" s="15" t="str">
        <f>'PAYMENT by SAP'!K723</f>
        <v>1800000036</v>
      </c>
      <c r="R733" s="51">
        <f>'PAYMENT by SAP'!L723</f>
        <v>39904900</v>
      </c>
      <c r="S733" s="51" t="str">
        <f>'PAYMENT by SAP'!M723</f>
        <v>Biaya Pemusnahan Limbah Terkontaminas B3 ex PT MNJ</v>
      </c>
      <c r="T733" s="65">
        <f>'PAYMENT by SAP'!N723</f>
        <v>45688</v>
      </c>
      <c r="U733" s="66" t="str">
        <f>'PAYMENT by SAP'!O723</f>
        <v>1800000036</v>
      </c>
      <c r="V733" t="s">
        <v>4950</v>
      </c>
    </row>
    <row r="734" spans="2:22">
      <c r="B734" s="15">
        <f>'PAYMENT by SAP'!B724</f>
        <v>101082</v>
      </c>
      <c r="C734" s="15" t="str">
        <f>'PAYMENT by SAP'!C724</f>
        <v>PT METATU NUSANTARA JAYA</v>
      </c>
      <c r="D734" s="15" t="str">
        <v>External</v>
      </c>
      <c r="E734" s="15" t="str">
        <f>'PAYMENT by SAP'!D724</f>
        <v>1400059385</v>
      </c>
      <c r="F734" s="15" t="str">
        <f>'PAYMENT by SAP'!E724</f>
        <v>11123101</v>
      </c>
      <c r="G734" s="15" t="str">
        <f>'PAYMENT by SAP'!F724</f>
        <v>PAID BY CMS BANK BCA RN 7100000569</v>
      </c>
      <c r="H734" s="47">
        <f t="shared" si="66"/>
        <v>45805</v>
      </c>
      <c r="I734" s="48">
        <f>'PAYMENT by SAP'!G724</f>
        <v>45805</v>
      </c>
      <c r="J734" s="48" t="str">
        <f t="shared" si="67"/>
        <v>Mei</v>
      </c>
      <c r="K734" s="48" t="str">
        <f t="shared" si="68"/>
        <v>2025</v>
      </c>
      <c r="L734" s="48">
        <f>'PAYMENT by SAP'!H724</f>
        <v>45718</v>
      </c>
      <c r="M734" s="49">
        <f t="shared" si="69"/>
        <v>87</v>
      </c>
      <c r="N734" s="50" t="str">
        <f t="shared" si="70"/>
        <v>60-90</v>
      </c>
      <c r="O734" s="50" t="str">
        <f t="shared" si="71"/>
        <v>Warning</v>
      </c>
      <c r="P734" s="15" t="str">
        <f>'PAYMENT by SAP'!J724</f>
        <v>IDR</v>
      </c>
      <c r="Q734" s="15" t="str">
        <f>'PAYMENT by SAP'!K724</f>
        <v>1800000042</v>
      </c>
      <c r="R734" s="51">
        <f>'PAYMENT by SAP'!L724</f>
        <v>56002020</v>
      </c>
      <c r="S734" s="51" t="str">
        <f>'PAYMENT by SAP'!M724</f>
        <v>Biaya Pemusnahan Limbah Sludge Non B3 ex PT MNJ</v>
      </c>
      <c r="T734" s="65">
        <f>'PAYMENT by SAP'!N724</f>
        <v>45688</v>
      </c>
      <c r="U734" s="66" t="str">
        <f>'PAYMENT by SAP'!O724</f>
        <v>1800000042</v>
      </c>
      <c r="V734" t="s">
        <v>4950</v>
      </c>
    </row>
    <row r="735" spans="2:22">
      <c r="B735" s="15">
        <f>'PAYMENT by SAP'!B725</f>
        <v>101082</v>
      </c>
      <c r="C735" s="15" t="str">
        <f>'PAYMENT by SAP'!C725</f>
        <v>PT METATU NUSANTARA JAYA</v>
      </c>
      <c r="D735" s="15" t="str">
        <v>External</v>
      </c>
      <c r="E735" s="15" t="str">
        <f>'PAYMENT by SAP'!D725</f>
        <v>1400059384</v>
      </c>
      <c r="F735" s="15" t="str">
        <f>'PAYMENT by SAP'!E725</f>
        <v>11123101</v>
      </c>
      <c r="G735" s="15" t="str">
        <f>'PAYMENT by SAP'!F725</f>
        <v>PAID BY CMS BANK BCA RN 7100000569</v>
      </c>
      <c r="H735" s="47">
        <f t="shared" si="66"/>
        <v>45805</v>
      </c>
      <c r="I735" s="48">
        <f>'PAYMENT by SAP'!G725</f>
        <v>45805</v>
      </c>
      <c r="J735" s="48" t="str">
        <f t="shared" si="67"/>
        <v>Mei</v>
      </c>
      <c r="K735" s="48" t="str">
        <f t="shared" si="68"/>
        <v>2025</v>
      </c>
      <c r="L735" s="48">
        <f>'PAYMENT by SAP'!H725</f>
        <v>45718</v>
      </c>
      <c r="M735" s="49">
        <f t="shared" si="69"/>
        <v>87</v>
      </c>
      <c r="N735" s="50" t="str">
        <f t="shared" si="70"/>
        <v>60-90</v>
      </c>
      <c r="O735" s="50" t="str">
        <f t="shared" si="71"/>
        <v>Warning</v>
      </c>
      <c r="P735" s="15" t="str">
        <f>'PAYMENT by SAP'!J725</f>
        <v>IDR</v>
      </c>
      <c r="Q735" s="15" t="str">
        <f>'PAYMENT by SAP'!K725</f>
        <v>1800000041</v>
      </c>
      <c r="R735" s="51">
        <f>'PAYMENT by SAP'!L725</f>
        <v>88498190</v>
      </c>
      <c r="S735" s="51" t="str">
        <f>'PAYMENT by SAP'!M725</f>
        <v>Biaya Pemusnahan Limbah SBE ex PT MNJ</v>
      </c>
      <c r="T735" s="65">
        <f>'PAYMENT by SAP'!N725</f>
        <v>45688</v>
      </c>
      <c r="U735" s="66" t="str">
        <f>'PAYMENT by SAP'!O725</f>
        <v>1800000041</v>
      </c>
      <c r="V735" t="s">
        <v>4950</v>
      </c>
    </row>
    <row r="736" spans="2:22">
      <c r="B736" s="15">
        <f>'PAYMENT by SAP'!B726</f>
        <v>101082</v>
      </c>
      <c r="C736" s="15" t="str">
        <f>'PAYMENT by SAP'!C726</f>
        <v>PT METATU NUSANTARA JAYA</v>
      </c>
      <c r="D736" s="15" t="str">
        <v>External</v>
      </c>
      <c r="E736" s="15" t="str">
        <f>'PAYMENT by SAP'!D726</f>
        <v>1400059378</v>
      </c>
      <c r="F736" s="15" t="str">
        <f>'PAYMENT by SAP'!E726</f>
        <v>11123101</v>
      </c>
      <c r="G736" s="15" t="str">
        <f>'PAYMENT by SAP'!F726</f>
        <v>PAID BY CMS BANK BCA RN 7100000569</v>
      </c>
      <c r="H736" s="47">
        <f t="shared" si="66"/>
        <v>45805</v>
      </c>
      <c r="I736" s="48">
        <f>'PAYMENT by SAP'!G726</f>
        <v>45805</v>
      </c>
      <c r="J736" s="48" t="str">
        <f t="shared" si="67"/>
        <v>Mei</v>
      </c>
      <c r="K736" s="48" t="str">
        <f t="shared" si="68"/>
        <v>2025</v>
      </c>
      <c r="L736" s="48">
        <f>'PAYMENT by SAP'!H726</f>
        <v>45687</v>
      </c>
      <c r="M736" s="49">
        <f t="shared" si="69"/>
        <v>118</v>
      </c>
      <c r="N736" s="50" t="str">
        <f t="shared" si="70"/>
        <v>90-120</v>
      </c>
      <c r="O736" s="50" t="str">
        <f t="shared" si="71"/>
        <v>Warning +</v>
      </c>
      <c r="P736" s="15" t="str">
        <f>'PAYMENT by SAP'!J726</f>
        <v>IDR</v>
      </c>
      <c r="Q736" s="15" t="str">
        <f>'PAYMENT by SAP'!K726</f>
        <v>1800000843</v>
      </c>
      <c r="R736" s="51">
        <f>'PAYMENT by SAP'!L726</f>
        <v>90344650</v>
      </c>
      <c r="S736" s="51" t="str">
        <f>'PAYMENT by SAP'!M726</f>
        <v>Biaya Pemusnahan Limbah Sludge IPAL ex PT MNJ</v>
      </c>
      <c r="T736" s="65">
        <f>'PAYMENT by SAP'!N726</f>
        <v>45657</v>
      </c>
      <c r="U736" s="66" t="str">
        <f>'PAYMENT by SAP'!O726</f>
        <v>1800000843</v>
      </c>
      <c r="V736" t="s">
        <v>4950</v>
      </c>
    </row>
    <row r="737" spans="2:22">
      <c r="B737" s="15">
        <f>'PAYMENT by SAP'!B727</f>
        <v>101082</v>
      </c>
      <c r="C737" s="15" t="str">
        <f>'PAYMENT by SAP'!C727</f>
        <v>PT METATU NUSANTARA JAYA</v>
      </c>
      <c r="D737" s="15" t="str">
        <v>External</v>
      </c>
      <c r="E737" s="15" t="str">
        <f>'PAYMENT by SAP'!D727</f>
        <v>1400059379</v>
      </c>
      <c r="F737" s="15" t="str">
        <f>'PAYMENT by SAP'!E727</f>
        <v>11123101</v>
      </c>
      <c r="G737" s="15" t="str">
        <f>'PAYMENT by SAP'!F727</f>
        <v>PAID BY CMS BANK BCA RN 7100000569</v>
      </c>
      <c r="H737" s="47">
        <f t="shared" si="66"/>
        <v>45805</v>
      </c>
      <c r="I737" s="48">
        <f>'PAYMENT by SAP'!G727</f>
        <v>45805</v>
      </c>
      <c r="J737" s="48" t="str">
        <f t="shared" si="67"/>
        <v>Mei</v>
      </c>
      <c r="K737" s="48" t="str">
        <f t="shared" si="68"/>
        <v>2025</v>
      </c>
      <c r="L737" s="48">
        <f>'PAYMENT by SAP'!H727</f>
        <v>45687</v>
      </c>
      <c r="M737" s="49">
        <f t="shared" si="69"/>
        <v>118</v>
      </c>
      <c r="N737" s="50" t="str">
        <f t="shared" si="70"/>
        <v>90-120</v>
      </c>
      <c r="O737" s="50" t="str">
        <f t="shared" si="71"/>
        <v>Warning +</v>
      </c>
      <c r="P737" s="15" t="str">
        <f>'PAYMENT by SAP'!J727</f>
        <v>IDR</v>
      </c>
      <c r="Q737" s="15" t="str">
        <f>'PAYMENT by SAP'!K727</f>
        <v>1800000844</v>
      </c>
      <c r="R737" s="51">
        <f>'PAYMENT by SAP'!L727</f>
        <v>113619420</v>
      </c>
      <c r="S737" s="51" t="str">
        <f>'PAYMENT by SAP'!M727</f>
        <v>Biaya Pemusnahan Limbah Sludge NonB3 ex PT MNJ</v>
      </c>
      <c r="T737" s="65">
        <f>'PAYMENT by SAP'!N727</f>
        <v>45657</v>
      </c>
      <c r="U737" s="66" t="str">
        <f>'PAYMENT by SAP'!O727</f>
        <v>1800000844</v>
      </c>
      <c r="V737" t="s">
        <v>4950</v>
      </c>
    </row>
    <row r="738" spans="2:22">
      <c r="B738" s="15">
        <f>'PAYMENT by SAP'!B728</f>
        <v>101082</v>
      </c>
      <c r="C738" s="15" t="str">
        <f>'PAYMENT by SAP'!C728</f>
        <v>PT METATU NUSANTARA JAYA</v>
      </c>
      <c r="D738" s="15" t="str">
        <v>External</v>
      </c>
      <c r="E738" s="15" t="str">
        <f>'PAYMENT by SAP'!D728</f>
        <v>1400059372</v>
      </c>
      <c r="F738" s="15" t="str">
        <f>'PAYMENT by SAP'!E728</f>
        <v>11123101</v>
      </c>
      <c r="G738" s="15" t="str">
        <f>'PAYMENT by SAP'!F728</f>
        <v>PAID BY CMS BANK BCA RN 7100000569</v>
      </c>
      <c r="H738" s="47">
        <f t="shared" si="66"/>
        <v>45805</v>
      </c>
      <c r="I738" s="48">
        <f>'PAYMENT by SAP'!G728</f>
        <v>45805</v>
      </c>
      <c r="J738" s="48" t="str">
        <f t="shared" si="67"/>
        <v>Mei</v>
      </c>
      <c r="K738" s="48" t="str">
        <f t="shared" si="68"/>
        <v>2025</v>
      </c>
      <c r="L738" s="48">
        <f>'PAYMENT by SAP'!H728</f>
        <v>45687</v>
      </c>
      <c r="M738" s="49">
        <f t="shared" si="69"/>
        <v>118</v>
      </c>
      <c r="N738" s="50" t="str">
        <f t="shared" si="70"/>
        <v>90-120</v>
      </c>
      <c r="O738" s="50" t="str">
        <f t="shared" si="71"/>
        <v>Warning +</v>
      </c>
      <c r="P738" s="15" t="str">
        <f>'PAYMENT by SAP'!J728</f>
        <v>IDR</v>
      </c>
      <c r="Q738" s="15" t="str">
        <f>'PAYMENT by SAP'!K728</f>
        <v>1800000837</v>
      </c>
      <c r="R738" s="51">
        <f>'PAYMENT by SAP'!L728</f>
        <v>281572506</v>
      </c>
      <c r="S738" s="51" t="str">
        <f>'PAYMENT by SAP'!M728</f>
        <v>Biaya Pemusnahan Limbah FABA ex PT MNJ</v>
      </c>
      <c r="T738" s="65">
        <f>'PAYMENT by SAP'!N728</f>
        <v>45657</v>
      </c>
      <c r="U738" s="66" t="str">
        <f>'PAYMENT by SAP'!O728</f>
        <v>1800000837</v>
      </c>
      <c r="V738" t="s">
        <v>4950</v>
      </c>
    </row>
    <row r="739" spans="2:22">
      <c r="B739" s="15">
        <f>'PAYMENT by SAP'!B729</f>
        <v>101082</v>
      </c>
      <c r="C739" s="15" t="str">
        <f>'PAYMENT by SAP'!C729</f>
        <v>PT METATU NUSANTARA JAYA</v>
      </c>
      <c r="D739" s="15" t="str">
        <v>External</v>
      </c>
      <c r="E739" s="15" t="str">
        <f>'PAYMENT by SAP'!D729</f>
        <v>1400059371</v>
      </c>
      <c r="F739" s="15" t="str">
        <f>'PAYMENT by SAP'!E729</f>
        <v>11123101</v>
      </c>
      <c r="G739" s="15" t="str">
        <f>'PAYMENT by SAP'!F729</f>
        <v>PAID BY CMS BANK BCA RN 7100000569</v>
      </c>
      <c r="H739" s="47">
        <f t="shared" si="66"/>
        <v>45805</v>
      </c>
      <c r="I739" s="48">
        <f>'PAYMENT by SAP'!G729</f>
        <v>45805</v>
      </c>
      <c r="J739" s="48" t="str">
        <f t="shared" si="67"/>
        <v>Mei</v>
      </c>
      <c r="K739" s="48" t="str">
        <f t="shared" si="68"/>
        <v>2025</v>
      </c>
      <c r="L739" s="48">
        <f>'PAYMENT by SAP'!H729</f>
        <v>45656</v>
      </c>
      <c r="M739" s="49">
        <f t="shared" si="69"/>
        <v>149</v>
      </c>
      <c r="N739" s="50" t="str">
        <f t="shared" si="70"/>
        <v>120-365</v>
      </c>
      <c r="O739" s="50" t="str">
        <f t="shared" si="71"/>
        <v>High Risk</v>
      </c>
      <c r="P739" s="15" t="str">
        <f>'PAYMENT by SAP'!J729</f>
        <v>IDR</v>
      </c>
      <c r="Q739" s="15" t="str">
        <f>'PAYMENT by SAP'!K729</f>
        <v>1800000762</v>
      </c>
      <c r="R739" s="51">
        <f>'PAYMENT by SAP'!L729</f>
        <v>571397184</v>
      </c>
      <c r="S739" s="51" t="str">
        <f>'PAYMENT by SAP'!M729</f>
        <v>Biaya Pemusnahan Limbah FABA ex PT MNJ</v>
      </c>
      <c r="T739" s="65">
        <f>'PAYMENT by SAP'!N729</f>
        <v>45626</v>
      </c>
      <c r="U739" s="66" t="str">
        <f>'PAYMENT by SAP'!O729</f>
        <v>1800000762</v>
      </c>
      <c r="V739" t="s">
        <v>4950</v>
      </c>
    </row>
    <row r="740" spans="2:22">
      <c r="B740" s="15">
        <f>'PAYMENT by SAP'!B730</f>
        <v>100003</v>
      </c>
      <c r="C740" s="15" t="str">
        <f>'PAYMENT by SAP'!C730</f>
        <v>DANA PENSIUN SEMEN GRESIK</v>
      </c>
      <c r="D740" s="15" t="str">
        <v>Group</v>
      </c>
      <c r="E740" s="15" t="str">
        <f>'PAYMENT by SAP'!D730</f>
        <v>1400000249</v>
      </c>
      <c r="F740" s="15" t="str">
        <f>'PAYMENT by SAP'!E730</f>
        <v>11121161</v>
      </c>
      <c r="G740" s="15" t="str">
        <f>'PAYMENT by SAP'!F730</f>
        <v>PAID BY CMS BANK MANDIRI KC GRESIK RN 2100001592</v>
      </c>
      <c r="H740" s="47">
        <f t="shared" si="66"/>
        <v>45807</v>
      </c>
      <c r="I740" s="48">
        <f>'PAYMENT by SAP'!G730</f>
        <v>45807</v>
      </c>
      <c r="J740" s="48" t="str">
        <f t="shared" si="67"/>
        <v>Mei</v>
      </c>
      <c r="K740" s="48" t="str">
        <f t="shared" si="68"/>
        <v>2025</v>
      </c>
      <c r="L740" s="48">
        <f>'PAYMENT by SAP'!H730</f>
        <v>45807</v>
      </c>
      <c r="M740" s="49">
        <f t="shared" si="69"/>
        <v>0</v>
      </c>
      <c r="N740" s="50" t="str">
        <f t="shared" si="70"/>
        <v>0-30</v>
      </c>
      <c r="O740" s="50" t="str">
        <f t="shared" si="71"/>
        <v>No Risk</v>
      </c>
      <c r="P740" s="15" t="str">
        <f>'PAYMENT by SAP'!J730</f>
        <v>IDR</v>
      </c>
      <c r="Q740" s="15" t="str">
        <f>'PAYMENT by SAP'!K730</f>
        <v>1800000219</v>
      </c>
      <c r="R740" s="51">
        <f>'PAYMENT by SAP'!L730</f>
        <v>299600</v>
      </c>
      <c r="S740" s="51" t="str">
        <f>'PAYMENT by SAP'!M730</f>
        <v>Penagihan Penyediaan Air Bersih April 2025</v>
      </c>
      <c r="T740" s="65">
        <f>'PAYMENT by SAP'!N730</f>
        <v>45777</v>
      </c>
      <c r="U740" s="66" t="str">
        <f>'PAYMENT by SAP'!O730</f>
        <v>1800000219</v>
      </c>
      <c r="V740" s="18" t="s">
        <v>4956</v>
      </c>
    </row>
    <row r="741" spans="2:22">
      <c r="B741" s="15">
        <f>'PAYMENT by SAP'!B731</f>
        <v>100672</v>
      </c>
      <c r="C741" s="15" t="str">
        <f>'PAYMENT by SAP'!C731</f>
        <v>PT. LEWIND</v>
      </c>
      <c r="D741" s="15" t="str">
        <v>External</v>
      </c>
      <c r="E741" s="15" t="str">
        <f>'PAYMENT by SAP'!D731</f>
        <v>1400059839</v>
      </c>
      <c r="F741" s="15" t="str">
        <f>'PAYMENT by SAP'!E731</f>
        <v>11121161</v>
      </c>
      <c r="G741" s="15" t="str">
        <f>'PAYMENT by SAP'!F731</f>
        <v>Bayar Biaya Pemusnahan</v>
      </c>
      <c r="H741" s="47">
        <f t="shared" si="66"/>
        <v>45807</v>
      </c>
      <c r="I741" s="48">
        <f>'PAYMENT by SAP'!G731</f>
        <v>45807</v>
      </c>
      <c r="J741" s="48" t="str">
        <f t="shared" si="67"/>
        <v>Mei</v>
      </c>
      <c r="K741" s="48" t="str">
        <f t="shared" si="68"/>
        <v>2025</v>
      </c>
      <c r="L741" s="48">
        <f>'PAYMENT by SAP'!H731</f>
        <v>45797</v>
      </c>
      <c r="M741" s="49">
        <f t="shared" si="69"/>
        <v>10</v>
      </c>
      <c r="N741" s="50" t="str">
        <f t="shared" si="70"/>
        <v>0-30</v>
      </c>
      <c r="O741" s="50" t="str">
        <f t="shared" si="71"/>
        <v>No Risk</v>
      </c>
      <c r="P741" s="15" t="str">
        <f>'PAYMENT by SAP'!J731</f>
        <v>IDR</v>
      </c>
      <c r="Q741" s="15" t="str">
        <f>'PAYMENT by SAP'!K731</f>
        <v>1400059308</v>
      </c>
      <c r="R741" s="51">
        <f>'PAYMENT by SAP'!L731</f>
        <v>5000000</v>
      </c>
      <c r="S741" s="51" t="str">
        <f>'PAYMENT by SAP'!M731</f>
        <v>Kurang Bayar Biaya Pemusnahan</v>
      </c>
      <c r="T741" s="65">
        <f>'PAYMENT by SAP'!N731</f>
        <v>45797</v>
      </c>
      <c r="U741" s="66" t="str">
        <f>'PAYMENT by SAP'!O731</f>
        <v>1800000265</v>
      </c>
      <c r="V741" t="s">
        <v>4950</v>
      </c>
    </row>
    <row r="742" spans="2:22">
      <c r="B742" s="15">
        <f>'PAYMENT by SAP'!B732</f>
        <v>101830</v>
      </c>
      <c r="C742" s="15" t="str">
        <f>'PAYMENT by SAP'!C732</f>
        <v>ARDIYAN JAYA TRANS, PT</v>
      </c>
      <c r="D742" s="15" t="str">
        <v>External</v>
      </c>
      <c r="E742" s="15" t="str">
        <f>'PAYMENT by SAP'!D732</f>
        <v>1400059862</v>
      </c>
      <c r="F742" s="15" t="str">
        <f>'PAYMENT by SAP'!E732</f>
        <v>11121161</v>
      </c>
      <c r="G742" s="15" t="str">
        <f>'PAYMENT by SAP'!F732</f>
        <v>PAID BY CMS BANK MANDIRI KC GRESIK RN 7100000449</v>
      </c>
      <c r="H742" s="47">
        <f t="shared" si="66"/>
        <v>45807</v>
      </c>
      <c r="I742" s="48">
        <f>'PAYMENT by SAP'!G732</f>
        <v>45807</v>
      </c>
      <c r="J742" s="48" t="str">
        <f t="shared" si="67"/>
        <v>Mei</v>
      </c>
      <c r="K742" s="48" t="str">
        <f t="shared" si="68"/>
        <v>2025</v>
      </c>
      <c r="L742" s="48">
        <f>'PAYMENT by SAP'!H732</f>
        <v>45746</v>
      </c>
      <c r="M742" s="49">
        <f t="shared" si="69"/>
        <v>61</v>
      </c>
      <c r="N742" s="50" t="str">
        <f t="shared" si="70"/>
        <v>60-90</v>
      </c>
      <c r="O742" s="50" t="str">
        <f t="shared" si="71"/>
        <v>Warning</v>
      </c>
      <c r="P742" s="15" t="str">
        <f>'PAYMENT by SAP'!J732</f>
        <v>IDR</v>
      </c>
      <c r="Q742" s="15" t="str">
        <f>'PAYMENT by SAP'!K732</f>
        <v>1800000087</v>
      </c>
      <c r="R742" s="51">
        <f>'PAYMENT by SAP'!L732</f>
        <v>9829402</v>
      </c>
      <c r="S742" s="51" t="str">
        <f>'PAYMENT by SAP'!M732</f>
        <v>Biaya Pemusnahan Limbah SBE ex PT AJT</v>
      </c>
      <c r="T742" s="65">
        <f>'PAYMENT by SAP'!N732</f>
        <v>45716</v>
      </c>
      <c r="U742" s="66" t="str">
        <f>'PAYMENT by SAP'!O732</f>
        <v>1800000087</v>
      </c>
      <c r="V742" t="s">
        <v>4950</v>
      </c>
    </row>
    <row r="743" spans="2:22">
      <c r="B743" s="15">
        <f>'PAYMENT by SAP'!B733</f>
        <v>100008</v>
      </c>
      <c r="C743" s="15" t="str">
        <f>'PAYMENT by SAP'!C733</f>
        <v>PT INDUSTRI KEMASAN SEMEN GRESIK</v>
      </c>
      <c r="D743" s="15" t="str">
        <v>Group</v>
      </c>
      <c r="E743" s="15" t="str">
        <f>'PAYMENT by SAP'!D733</f>
        <v>1400000248</v>
      </c>
      <c r="F743" s="15" t="str">
        <f>'PAYMENT by SAP'!E733</f>
        <v>11121161</v>
      </c>
      <c r="G743" s="15" t="str">
        <f>'PAYMENT by SAP'!F733</f>
        <v>PAID BY CMS BANK MANDIRI KC GRESIK RN 2100001557</v>
      </c>
      <c r="H743" s="47">
        <f t="shared" si="66"/>
        <v>45807</v>
      </c>
      <c r="I743" s="48">
        <f>'PAYMENT by SAP'!G733</f>
        <v>45807</v>
      </c>
      <c r="J743" s="48" t="str">
        <f t="shared" si="67"/>
        <v>Mei</v>
      </c>
      <c r="K743" s="48" t="str">
        <f t="shared" si="68"/>
        <v>2025</v>
      </c>
      <c r="L743" s="48">
        <f>'PAYMENT by SAP'!H733</f>
        <v>45777</v>
      </c>
      <c r="M743" s="49">
        <f t="shared" si="69"/>
        <v>30</v>
      </c>
      <c r="N743" s="50" t="str">
        <f t="shared" si="70"/>
        <v>30-60</v>
      </c>
      <c r="O743" s="50" t="str">
        <f t="shared" si="71"/>
        <v>Low Risk</v>
      </c>
      <c r="P743" s="15" t="str">
        <f>'PAYMENT by SAP'!J733</f>
        <v>IDR</v>
      </c>
      <c r="Q743" s="15" t="str">
        <f>'PAYMENT by SAP'!K733</f>
        <v>1800000134</v>
      </c>
      <c r="R743" s="51">
        <f>'PAYMENT by SAP'!L733</f>
        <v>25502762</v>
      </c>
      <c r="S743" s="51" t="str">
        <f>'PAYMENT by SAP'!M733</f>
        <v>Pot. Gaji Kary. Penugasan SI - IKSG 02.2025</v>
      </c>
      <c r="T743" s="65">
        <f>'PAYMENT by SAP'!N733</f>
        <v>45747</v>
      </c>
      <c r="U743" s="66" t="str">
        <f>'PAYMENT by SAP'!O733</f>
        <v>1800000134</v>
      </c>
      <c r="V743" s="18" t="s">
        <v>4953</v>
      </c>
    </row>
    <row r="744" spans="2:22">
      <c r="B744" s="15">
        <f>'PAYMENT by SAP'!B734</f>
        <v>101522</v>
      </c>
      <c r="C744" s="15" t="str">
        <f>'PAYMENT by SAP'!C734</f>
        <v>PT ANEKA ADHI LOGAM</v>
      </c>
      <c r="D744" s="15" t="str">
        <v>External</v>
      </c>
      <c r="E744" s="15" t="str">
        <f>'PAYMENT by SAP'!D734</f>
        <v>1400059827</v>
      </c>
      <c r="F744" s="15" t="str">
        <f>'PAYMENT by SAP'!E734</f>
        <v>11123101</v>
      </c>
      <c r="G744" s="15" t="str">
        <f>'PAYMENT by SAP'!F734</f>
        <v>PAID BY CMS BANK BCA RN 7100000570</v>
      </c>
      <c r="H744" s="47">
        <f t="shared" si="66"/>
        <v>45807</v>
      </c>
      <c r="I744" s="48">
        <f>'PAYMENT by SAP'!G734</f>
        <v>45807</v>
      </c>
      <c r="J744" s="48" t="str">
        <f t="shared" si="67"/>
        <v>Mei</v>
      </c>
      <c r="K744" s="48" t="str">
        <f t="shared" si="68"/>
        <v>2025</v>
      </c>
      <c r="L744" s="48">
        <f>'PAYMENT by SAP'!H734</f>
        <v>45656</v>
      </c>
      <c r="M744" s="49">
        <f t="shared" si="69"/>
        <v>151</v>
      </c>
      <c r="N744" s="50" t="str">
        <f t="shared" si="70"/>
        <v>120-365</v>
      </c>
      <c r="O744" s="50" t="str">
        <f t="shared" si="71"/>
        <v>High Risk</v>
      </c>
      <c r="P744" s="15" t="str">
        <f>'PAYMENT by SAP'!J734</f>
        <v>IDR</v>
      </c>
      <c r="Q744" s="15" t="str">
        <f>'PAYMENT by SAP'!K734</f>
        <v>1800000744</v>
      </c>
      <c r="R744" s="51">
        <f>'PAYMENT by SAP'!L734</f>
        <v>36821142</v>
      </c>
      <c r="S744" s="51" t="str">
        <f>'PAYMENT by SAP'!M734</f>
        <v>Biaya Pemusnahan Limbah Dross Aluminium ex PT AAL</v>
      </c>
      <c r="T744" s="65">
        <f>'PAYMENT by SAP'!N734</f>
        <v>45626</v>
      </c>
      <c r="U744" s="66" t="str">
        <f>'PAYMENT by SAP'!O734</f>
        <v>1800000744</v>
      </c>
      <c r="V744" t="s">
        <v>4950</v>
      </c>
    </row>
    <row r="745" spans="2:22">
      <c r="B745" s="15">
        <f>'PAYMENT by SAP'!B735</f>
        <v>101522</v>
      </c>
      <c r="C745" s="15" t="str">
        <f>'PAYMENT by SAP'!C735</f>
        <v>PT ANEKA ADHI LOGAM</v>
      </c>
      <c r="D745" s="15" t="str">
        <v>External</v>
      </c>
      <c r="E745" s="15" t="str">
        <f>'PAYMENT by SAP'!D735</f>
        <v>1400059826</v>
      </c>
      <c r="F745" s="15" t="str">
        <f>'PAYMENT by SAP'!E735</f>
        <v>11123101</v>
      </c>
      <c r="G745" s="15" t="str">
        <f>'PAYMENT by SAP'!F735</f>
        <v>PAID BY CMS BANK BCA RN 7100000570</v>
      </c>
      <c r="H745" s="47">
        <f t="shared" si="66"/>
        <v>45807</v>
      </c>
      <c r="I745" s="48">
        <f>'PAYMENT by SAP'!G735</f>
        <v>45807</v>
      </c>
      <c r="J745" s="48" t="str">
        <f t="shared" si="67"/>
        <v>Mei</v>
      </c>
      <c r="K745" s="48" t="str">
        <f t="shared" si="68"/>
        <v>2025</v>
      </c>
      <c r="L745" s="48">
        <f>'PAYMENT by SAP'!H735</f>
        <v>45626</v>
      </c>
      <c r="M745" s="49">
        <f t="shared" si="69"/>
        <v>181</v>
      </c>
      <c r="N745" s="50" t="str">
        <f t="shared" si="70"/>
        <v>120-365</v>
      </c>
      <c r="O745" s="50" t="str">
        <f t="shared" si="71"/>
        <v>High Risk</v>
      </c>
      <c r="P745" s="15" t="str">
        <f>'PAYMENT by SAP'!J735</f>
        <v>IDR</v>
      </c>
      <c r="Q745" s="15" t="str">
        <f>'PAYMENT by SAP'!K735</f>
        <v>1800000662</v>
      </c>
      <c r="R745" s="51">
        <f>'PAYMENT by SAP'!L735</f>
        <v>61804134</v>
      </c>
      <c r="S745" s="51" t="str">
        <f>'PAYMENT by SAP'!M735</f>
        <v>Biaya Pemusnahan Limbah Dust Aluminium ex PT AAL</v>
      </c>
      <c r="T745" s="65">
        <f>'PAYMENT by SAP'!N735</f>
        <v>45596</v>
      </c>
      <c r="U745" s="66" t="str">
        <f>'PAYMENT by SAP'!O735</f>
        <v>1800000662</v>
      </c>
      <c r="V745" t="s">
        <v>4950</v>
      </c>
    </row>
    <row r="746" spans="2:22">
      <c r="B746" s="15">
        <f>'PAYMENT by SAP'!B736</f>
        <v>101522</v>
      </c>
      <c r="C746" s="15" t="str">
        <f>'PAYMENT by SAP'!C736</f>
        <v>PT ANEKA ADHI LOGAM</v>
      </c>
      <c r="D746" s="15" t="str">
        <v>External</v>
      </c>
      <c r="E746" s="15" t="str">
        <f>'PAYMENT by SAP'!D736</f>
        <v>1400059828</v>
      </c>
      <c r="F746" s="15" t="str">
        <f>'PAYMENT by SAP'!E736</f>
        <v>11123101</v>
      </c>
      <c r="G746" s="15" t="str">
        <f>'PAYMENT by SAP'!F736</f>
        <v>PAID BY CMS BANK BCA RN 7100000570</v>
      </c>
      <c r="H746" s="47">
        <f t="shared" si="66"/>
        <v>45807</v>
      </c>
      <c r="I746" s="48">
        <f>'PAYMENT by SAP'!G736</f>
        <v>45807</v>
      </c>
      <c r="J746" s="48" t="str">
        <f t="shared" si="67"/>
        <v>Mei</v>
      </c>
      <c r="K746" s="48" t="str">
        <f t="shared" si="68"/>
        <v>2025</v>
      </c>
      <c r="L746" s="48">
        <f>'PAYMENT by SAP'!H736</f>
        <v>45687</v>
      </c>
      <c r="M746" s="49">
        <f t="shared" si="69"/>
        <v>120</v>
      </c>
      <c r="N746" s="50" t="str">
        <f t="shared" si="70"/>
        <v>120-365</v>
      </c>
      <c r="O746" s="50" t="str">
        <f t="shared" si="71"/>
        <v>High Risk</v>
      </c>
      <c r="P746" s="15" t="str">
        <f>'PAYMENT by SAP'!J736</f>
        <v>IDR</v>
      </c>
      <c r="Q746" s="15" t="str">
        <f>'PAYMENT by SAP'!K736</f>
        <v>1800000851</v>
      </c>
      <c r="R746" s="51">
        <f>'PAYMENT by SAP'!L736</f>
        <v>64195740</v>
      </c>
      <c r="S746" s="51" t="str">
        <f>'PAYMENT by SAP'!M736</f>
        <v>Biaya Pemusnahan Limbah Dust Aluminium ex PT AAL</v>
      </c>
      <c r="T746" s="65">
        <f>'PAYMENT by SAP'!N736</f>
        <v>45657</v>
      </c>
      <c r="U746" s="66" t="str">
        <f>'PAYMENT by SAP'!O736</f>
        <v>1800000851</v>
      </c>
      <c r="V746" t="s">
        <v>4950</v>
      </c>
    </row>
    <row r="747" spans="2:22">
      <c r="B747" s="15">
        <f>'PAYMENT by SAP'!B737</f>
        <v>101284</v>
      </c>
      <c r="C747" s="15" t="str">
        <f>'PAYMENT by SAP'!C737</f>
        <v>PT. SINERGI MITRA INVESTAMA</v>
      </c>
      <c r="D747" s="15" t="str">
        <v>Group</v>
      </c>
      <c r="E747" s="15" t="str">
        <f>'PAYMENT by SAP'!D737</f>
        <v>1400000247</v>
      </c>
      <c r="F747" s="15" t="str">
        <f>'PAYMENT by SAP'!E737</f>
        <v>11121161</v>
      </c>
      <c r="G747" s="15" t="str">
        <f>'PAYMENT by SAP'!F737</f>
        <v>Bayar Pembayaran Bagi Hasil Tahun 2020-2021</v>
      </c>
      <c r="H747" s="47">
        <f t="shared" si="66"/>
        <v>45807</v>
      </c>
      <c r="I747" s="48">
        <f>'PAYMENT by SAP'!G737</f>
        <v>45807</v>
      </c>
      <c r="J747" s="48" t="str">
        <f t="shared" si="67"/>
        <v>Mei</v>
      </c>
      <c r="K747" s="48" t="str">
        <f t="shared" si="68"/>
        <v>2025</v>
      </c>
      <c r="L747" s="48">
        <f>'PAYMENT by SAP'!H737</f>
        <v>45757</v>
      </c>
      <c r="M747" s="49">
        <f t="shared" si="69"/>
        <v>50</v>
      </c>
      <c r="N747" s="50" t="str">
        <f t="shared" si="70"/>
        <v>30-60</v>
      </c>
      <c r="O747" s="50" t="str">
        <f t="shared" si="71"/>
        <v>Low Risk</v>
      </c>
      <c r="P747" s="15" t="str">
        <f>'PAYMENT by SAP'!J737</f>
        <v>IDR</v>
      </c>
      <c r="Q747" s="15" t="str">
        <f>'PAYMENT by SAP'!K737</f>
        <v>1400000187</v>
      </c>
      <c r="R747" s="51">
        <f>'PAYMENT by SAP'!L737</f>
        <v>200000000</v>
      </c>
      <c r="S747" s="51" t="str">
        <f>'PAYMENT by SAP'!M737</f>
        <v>Kurang Bayar Pembayaran Bagi Hasil Tahun 2020-2021</v>
      </c>
      <c r="T747" s="65">
        <f>'PAYMENT by SAP'!N737</f>
        <v>45757</v>
      </c>
      <c r="U747" s="66" t="str">
        <f>'PAYMENT by SAP'!O737</f>
        <v>1800000283</v>
      </c>
      <c r="V747" s="18" t="s">
        <v>4960</v>
      </c>
    </row>
    <row r="748" spans="2:22">
      <c r="B748" s="15">
        <f>'PAYMENT by SAP'!B738</f>
        <v>101901</v>
      </c>
      <c r="C748" s="15" t="str">
        <f>'PAYMENT by SAP'!C738</f>
        <v>PT EMDEKI UTAMA TBK</v>
      </c>
      <c r="D748" s="15" t="str">
        <v>External</v>
      </c>
      <c r="E748" s="15" t="str">
        <f>'PAYMENT by SAP'!D738</f>
        <v>1400000245</v>
      </c>
      <c r="F748" s="15" t="str">
        <f>'PAYMENT by SAP'!E738</f>
        <v>11121161</v>
      </c>
      <c r="G748" s="15" t="str">
        <f>'PAYMENT by SAP'!F738</f>
        <v>Tagihan Uji Lab Mortar,Sludge dan CaOH2 Mei25</v>
      </c>
      <c r="H748" s="47">
        <f t="shared" si="66"/>
        <v>45808</v>
      </c>
      <c r="I748" s="48">
        <f>'PAYMENT by SAP'!G738</f>
        <v>45808</v>
      </c>
      <c r="J748" s="48" t="str">
        <f t="shared" si="67"/>
        <v>Mei</v>
      </c>
      <c r="K748" s="48" t="str">
        <f t="shared" si="68"/>
        <v>2025</v>
      </c>
      <c r="L748" s="48">
        <f>'PAYMENT by SAP'!H738</f>
        <v>45808</v>
      </c>
      <c r="M748" s="49">
        <f t="shared" si="69"/>
        <v>0</v>
      </c>
      <c r="N748" s="50" t="str">
        <f t="shared" si="70"/>
        <v>0-30</v>
      </c>
      <c r="O748" s="50" t="str">
        <f t="shared" si="71"/>
        <v>No Risk</v>
      </c>
      <c r="P748" s="15" t="str">
        <f>'PAYMENT by SAP'!J738</f>
        <v>IDR</v>
      </c>
      <c r="Q748" s="15" t="str">
        <f>'PAYMENT by SAP'!K738</f>
        <v>1800000274</v>
      </c>
      <c r="R748" s="51">
        <f>'PAYMENT by SAP'!L738</f>
        <v>327000</v>
      </c>
      <c r="S748" s="51" t="str">
        <f>'PAYMENT by SAP'!M738</f>
        <v>Tagihan Uji Lab Mortar Mei 2025</v>
      </c>
      <c r="T748" s="65">
        <f>'PAYMENT by SAP'!N738</f>
        <v>45808</v>
      </c>
      <c r="U748" s="66" t="str">
        <f>'PAYMENT by SAP'!O738</f>
        <v>1800000274</v>
      </c>
      <c r="V748" t="s">
        <v>4961</v>
      </c>
    </row>
    <row r="749" spans="2:22">
      <c r="B749" s="15">
        <f>'PAYMENT by SAP'!B739</f>
        <v>101901</v>
      </c>
      <c r="C749" s="15" t="str">
        <f>'PAYMENT by SAP'!C739</f>
        <v>PT EMDEKI UTAMA TBK</v>
      </c>
      <c r="D749" s="15" t="str">
        <v>External</v>
      </c>
      <c r="E749" s="15" t="str">
        <f>'PAYMENT by SAP'!D739</f>
        <v>1400000243</v>
      </c>
      <c r="F749" s="15" t="str">
        <f>'PAYMENT by SAP'!E739</f>
        <v>11121161</v>
      </c>
      <c r="G749" s="15" t="str">
        <f>'PAYMENT by SAP'!F739</f>
        <v>Tagihan Uji Lab Tarik Tekan Mortar Mei 2025</v>
      </c>
      <c r="H749" s="47">
        <f t="shared" si="66"/>
        <v>45808</v>
      </c>
      <c r="I749" s="48">
        <f>'PAYMENT by SAP'!G739</f>
        <v>45808</v>
      </c>
      <c r="J749" s="48" t="str">
        <f t="shared" si="67"/>
        <v>Mei</v>
      </c>
      <c r="K749" s="48" t="str">
        <f t="shared" si="68"/>
        <v>2025</v>
      </c>
      <c r="L749" s="48">
        <f>'PAYMENT by SAP'!H739</f>
        <v>45808</v>
      </c>
      <c r="M749" s="49">
        <f t="shared" si="69"/>
        <v>0</v>
      </c>
      <c r="N749" s="50" t="str">
        <f t="shared" si="70"/>
        <v>0-30</v>
      </c>
      <c r="O749" s="50" t="str">
        <f t="shared" si="71"/>
        <v>No Risk</v>
      </c>
      <c r="P749" s="15" t="str">
        <f>'PAYMENT by SAP'!J739</f>
        <v>IDR</v>
      </c>
      <c r="Q749" s="15" t="str">
        <f>'PAYMENT by SAP'!K739</f>
        <v>1800000273</v>
      </c>
      <c r="R749" s="51">
        <f>'PAYMENT by SAP'!L739</f>
        <v>449080</v>
      </c>
      <c r="S749" s="51" t="str">
        <f>'PAYMENT by SAP'!M739</f>
        <v>Tagihan Uji Lab Tarik Tekan Mortar Mei 2025</v>
      </c>
      <c r="T749" s="65">
        <f>'PAYMENT by SAP'!N739</f>
        <v>45808</v>
      </c>
      <c r="U749" s="66" t="str">
        <f>'PAYMENT by SAP'!O739</f>
        <v>1800000273</v>
      </c>
      <c r="V749" t="s">
        <v>4961</v>
      </c>
    </row>
    <row r="750" spans="2:22">
      <c r="B750" s="15">
        <f>'PAYMENT by SAP'!B740</f>
        <v>100129</v>
      </c>
      <c r="C750" s="15" t="str">
        <f>'PAYMENT by SAP'!C740</f>
        <v>PT ECOMEC RESOURCES INDONESIA</v>
      </c>
      <c r="D750" s="15" t="str">
        <v>External</v>
      </c>
      <c r="E750" s="15" t="str">
        <f>'PAYMENT by SAP'!D740</f>
        <v>1400000246</v>
      </c>
      <c r="F750" s="15" t="str">
        <f>'PAYMENT by SAP'!E740</f>
        <v>11121161</v>
      </c>
      <c r="G750" s="15" t="str">
        <f>'PAYMENT by SAP'!F740</f>
        <v>Tagihan Uji Lab XRF Dolomite Mei 2025</v>
      </c>
      <c r="H750" s="47">
        <f t="shared" si="66"/>
        <v>45808</v>
      </c>
      <c r="I750" s="48">
        <f>'PAYMENT by SAP'!G740</f>
        <v>45808</v>
      </c>
      <c r="J750" s="48" t="str">
        <f t="shared" si="67"/>
        <v>Mei</v>
      </c>
      <c r="K750" s="48" t="str">
        <f t="shared" si="68"/>
        <v>2025</v>
      </c>
      <c r="L750" s="48">
        <f>'PAYMENT by SAP'!H740</f>
        <v>45808</v>
      </c>
      <c r="M750" s="49">
        <f t="shared" si="69"/>
        <v>0</v>
      </c>
      <c r="N750" s="50" t="str">
        <f t="shared" si="70"/>
        <v>0-30</v>
      </c>
      <c r="O750" s="50" t="str">
        <f t="shared" si="71"/>
        <v>No Risk</v>
      </c>
      <c r="P750" s="15" t="str">
        <f>'PAYMENT by SAP'!J740</f>
        <v>IDR</v>
      </c>
      <c r="Q750" s="15" t="str">
        <f>'PAYMENT by SAP'!K740</f>
        <v>1800000272</v>
      </c>
      <c r="R750" s="51">
        <f>'PAYMENT by SAP'!L740</f>
        <v>937400</v>
      </c>
      <c r="S750" s="51" t="str">
        <f>'PAYMENT by SAP'!M740</f>
        <v>Tagihan Uji Lab XRF Dolomite Mei 2025</v>
      </c>
      <c r="T750" s="65">
        <f>'PAYMENT by SAP'!N740</f>
        <v>45808</v>
      </c>
      <c r="U750" s="66" t="str">
        <f>'PAYMENT by SAP'!O740</f>
        <v>1800000272</v>
      </c>
      <c r="V750" t="s">
        <v>4961</v>
      </c>
    </row>
    <row r="751" spans="2:22">
      <c r="B751" s="15">
        <f>'PAYMENT by SAP'!B741</f>
        <v>101901</v>
      </c>
      <c r="C751" s="15" t="str">
        <f>'PAYMENT by SAP'!C741</f>
        <v>PT EMDEKI UTAMA TBK</v>
      </c>
      <c r="D751" s="15" t="str">
        <v>External</v>
      </c>
      <c r="E751" s="15" t="str">
        <f>'PAYMENT by SAP'!D741</f>
        <v>1400000245</v>
      </c>
      <c r="F751" s="15" t="str">
        <f>'PAYMENT by SAP'!E741</f>
        <v>11121161</v>
      </c>
      <c r="G751" s="15" t="str">
        <f>'PAYMENT by SAP'!F741</f>
        <v>Tagihan Uji Lab Mortar,Sludge dan CaOH2 Mei25</v>
      </c>
      <c r="H751" s="47">
        <f t="shared" si="66"/>
        <v>45808</v>
      </c>
      <c r="I751" s="48">
        <f>'PAYMENT by SAP'!G741</f>
        <v>45808</v>
      </c>
      <c r="J751" s="48" t="str">
        <f t="shared" si="67"/>
        <v>Mei</v>
      </c>
      <c r="K751" s="48" t="str">
        <f t="shared" si="68"/>
        <v>2025</v>
      </c>
      <c r="L751" s="48">
        <f>'PAYMENT by SAP'!H741</f>
        <v>45808</v>
      </c>
      <c r="M751" s="49">
        <f t="shared" si="69"/>
        <v>0</v>
      </c>
      <c r="N751" s="50" t="str">
        <f t="shared" si="70"/>
        <v>0-30</v>
      </c>
      <c r="O751" s="50" t="str">
        <f t="shared" si="71"/>
        <v>No Risk</v>
      </c>
      <c r="P751" s="15" t="str">
        <f>'PAYMENT by SAP'!J741</f>
        <v>IDR</v>
      </c>
      <c r="Q751" s="15" t="str">
        <f>'PAYMENT by SAP'!K741</f>
        <v>1800000275</v>
      </c>
      <c r="R751" s="51">
        <f>'PAYMENT by SAP'!L741</f>
        <v>1155400</v>
      </c>
      <c r="S751" s="51" t="str">
        <f>'PAYMENT by SAP'!M741</f>
        <v>Tagihan Uji Lab Sludge dan CaOH2 Mei 2025</v>
      </c>
      <c r="T751" s="65">
        <f>'PAYMENT by SAP'!N741</f>
        <v>45808</v>
      </c>
      <c r="U751" s="66" t="str">
        <f>'PAYMENT by SAP'!O741</f>
        <v>1800000275</v>
      </c>
      <c r="V751" t="s">
        <v>4961</v>
      </c>
    </row>
    <row r="752" spans="2:22">
      <c r="B752" s="15">
        <f>'PAYMENT by SAP'!B742</f>
        <v>101396</v>
      </c>
      <c r="C752" s="15" t="str">
        <f>'PAYMENT by SAP'!C742</f>
        <v>BPR Mentari Terang</v>
      </c>
      <c r="D752" s="15" t="str">
        <v>External</v>
      </c>
      <c r="E752" s="15" t="str">
        <f>'PAYMENT by SAP'!D742</f>
        <v>1400056010</v>
      </c>
      <c r="F752" s="15" t="str">
        <f>'PAYMENT by SAP'!E742</f>
        <v>11121161</v>
      </c>
      <c r="G752" s="15" t="str">
        <f>'PAYMENT by SAP'!F742</f>
        <v>Um Pndp GS BPR Mentari Terang</v>
      </c>
      <c r="H752" s="47">
        <f t="shared" si="66"/>
        <v>45808</v>
      </c>
      <c r="I752" s="48">
        <f>'PAYMENT by SAP'!G742</f>
        <v>45808</v>
      </c>
      <c r="J752" s="48" t="str">
        <f t="shared" si="67"/>
        <v>Mei</v>
      </c>
      <c r="K752" s="48" t="str">
        <f t="shared" si="68"/>
        <v>2025</v>
      </c>
      <c r="L752" s="48">
        <f>'PAYMENT by SAP'!H742</f>
        <v>45808</v>
      </c>
      <c r="M752" s="49">
        <f t="shared" si="69"/>
        <v>0</v>
      </c>
      <c r="N752" s="50" t="str">
        <f t="shared" si="70"/>
        <v>0-30</v>
      </c>
      <c r="O752" s="50" t="str">
        <f t="shared" si="71"/>
        <v>No Risk</v>
      </c>
      <c r="P752" s="15" t="str">
        <f>'PAYMENT by SAP'!J742</f>
        <v>IDR</v>
      </c>
      <c r="Q752" s="15" t="str">
        <f>'PAYMENT by SAP'!K742</f>
        <v>1800000293</v>
      </c>
      <c r="R752" s="51">
        <f>'PAYMENT by SAP'!L742</f>
        <v>2000000</v>
      </c>
      <c r="S752" s="51" t="str">
        <f>'PAYMENT by SAP'!M742</f>
        <v>PENDAPATAN GRAHA SANDIYA APRIL 2025</v>
      </c>
      <c r="T752" s="65">
        <f>'PAYMENT by SAP'!N742</f>
        <v>45808</v>
      </c>
      <c r="U752" s="66" t="str">
        <f>'PAYMENT by SAP'!O742</f>
        <v>1800000293</v>
      </c>
      <c r="V752" t="s">
        <v>4957</v>
      </c>
    </row>
    <row r="753" spans="2:22">
      <c r="B753" s="15">
        <f>'PAYMENT by SAP'!B743</f>
        <v>101396</v>
      </c>
      <c r="C753" s="15" t="str">
        <f>'PAYMENT by SAP'!C743</f>
        <v>BPR Mentari Terang</v>
      </c>
      <c r="D753" s="15" t="str">
        <v>External</v>
      </c>
      <c r="E753" s="15" t="str">
        <f>'PAYMENT by SAP'!D743</f>
        <v>1400056017</v>
      </c>
      <c r="F753" s="15" t="str">
        <f>'PAYMENT by SAP'!E743</f>
        <v>11121161</v>
      </c>
      <c r="G753" s="15" t="str">
        <f>'PAYMENT by SAP'!F743</f>
        <v>Um Pndp GS BPR Mentari Terang</v>
      </c>
      <c r="H753" s="47">
        <f t="shared" si="66"/>
        <v>45808</v>
      </c>
      <c r="I753" s="48">
        <f>'PAYMENT by SAP'!G743</f>
        <v>45808</v>
      </c>
      <c r="J753" s="48" t="str">
        <f t="shared" si="67"/>
        <v>Mei</v>
      </c>
      <c r="K753" s="48" t="str">
        <f t="shared" si="68"/>
        <v>2025</v>
      </c>
      <c r="L753" s="48">
        <f>'PAYMENT by SAP'!H743</f>
        <v>45808</v>
      </c>
      <c r="M753" s="49">
        <f t="shared" si="69"/>
        <v>0</v>
      </c>
      <c r="N753" s="50" t="str">
        <f t="shared" si="70"/>
        <v>0-30</v>
      </c>
      <c r="O753" s="50" t="str">
        <f t="shared" si="71"/>
        <v>No Risk</v>
      </c>
      <c r="P753" s="15" t="str">
        <f>'PAYMENT by SAP'!J743</f>
        <v>IDR</v>
      </c>
      <c r="Q753" s="15" t="str">
        <f>'PAYMENT by SAP'!K743</f>
        <v>1800000302</v>
      </c>
      <c r="R753" s="51">
        <f>'PAYMENT by SAP'!L743</f>
        <v>2000000</v>
      </c>
      <c r="S753" s="51" t="str">
        <f>'PAYMENT by SAP'!M743</f>
        <v>PENDAPATAN GRAHA SANDIYA APRIL 2025</v>
      </c>
      <c r="T753" s="65">
        <f>'PAYMENT by SAP'!N743</f>
        <v>45808</v>
      </c>
      <c r="U753" s="66" t="str">
        <f>'PAYMENT by SAP'!O743</f>
        <v>1800000302</v>
      </c>
      <c r="V753" t="s">
        <v>4957</v>
      </c>
    </row>
    <row r="754" spans="2:22">
      <c r="B754" s="15">
        <f>'PAYMENT by SAP'!B744</f>
        <v>101727</v>
      </c>
      <c r="C754" s="15" t="str">
        <f>'PAYMENT by SAP'!C744</f>
        <v>MTS N 1 TUBAN</v>
      </c>
      <c r="D754" s="15" t="str">
        <v>External</v>
      </c>
      <c r="E754" s="15" t="str">
        <f>'PAYMENT by SAP'!D744</f>
        <v>1400056013</v>
      </c>
      <c r="F754" s="15" t="str">
        <f>'PAYMENT by SAP'!E744</f>
        <v>11121161</v>
      </c>
      <c r="G754" s="15" t="str">
        <f>'PAYMENT by SAP'!F744</f>
        <v>Um Pndp GS MTS N 1 TUBAN</v>
      </c>
      <c r="H754" s="47">
        <f t="shared" si="66"/>
        <v>45808</v>
      </c>
      <c r="I754" s="48">
        <f>'PAYMENT by SAP'!G744</f>
        <v>45808</v>
      </c>
      <c r="J754" s="48" t="str">
        <f t="shared" si="67"/>
        <v>Mei</v>
      </c>
      <c r="K754" s="48" t="str">
        <f t="shared" si="68"/>
        <v>2025</v>
      </c>
      <c r="L754" s="48">
        <f>'PAYMENT by SAP'!H744</f>
        <v>45808</v>
      </c>
      <c r="M754" s="49">
        <f t="shared" si="69"/>
        <v>0</v>
      </c>
      <c r="N754" s="50" t="str">
        <f t="shared" si="70"/>
        <v>0-30</v>
      </c>
      <c r="O754" s="50" t="str">
        <f t="shared" si="71"/>
        <v>No Risk</v>
      </c>
      <c r="P754" s="15" t="str">
        <f>'PAYMENT by SAP'!J744</f>
        <v>IDR</v>
      </c>
      <c r="Q754" s="15" t="str">
        <f>'PAYMENT by SAP'!K744</f>
        <v>1800000298</v>
      </c>
      <c r="R754" s="51">
        <f>'PAYMENT by SAP'!L744</f>
        <v>2000000</v>
      </c>
      <c r="S754" s="51" t="str">
        <f>'PAYMENT by SAP'!M744</f>
        <v>PENDAPATAN GRAHA SANDIYA APRIL 2025</v>
      </c>
      <c r="T754" s="65">
        <f>'PAYMENT by SAP'!N744</f>
        <v>45808</v>
      </c>
      <c r="U754" s="66" t="str">
        <f>'PAYMENT by SAP'!O744</f>
        <v>1800000298</v>
      </c>
      <c r="V754" t="s">
        <v>4957</v>
      </c>
    </row>
    <row r="755" spans="2:22">
      <c r="B755" s="15">
        <f>'PAYMENT by SAP'!B745</f>
        <v>101736</v>
      </c>
      <c r="C755" s="15" t="str">
        <f>'PAYMENT by SAP'!C745</f>
        <v>Nanik Irawati</v>
      </c>
      <c r="D755" s="15" t="str">
        <v>External</v>
      </c>
      <c r="E755" s="15" t="str">
        <f>'PAYMENT by SAP'!D745</f>
        <v>1400056012</v>
      </c>
      <c r="F755" s="15" t="str">
        <f>'PAYMENT by SAP'!E745</f>
        <v>11121161</v>
      </c>
      <c r="G755" s="15" t="str">
        <f>'PAYMENT by SAP'!F745</f>
        <v>Um Pndp GS Nanik Irawati</v>
      </c>
      <c r="H755" s="47">
        <f t="shared" si="66"/>
        <v>45808</v>
      </c>
      <c r="I755" s="48">
        <f>'PAYMENT by SAP'!G745</f>
        <v>45808</v>
      </c>
      <c r="J755" s="48" t="str">
        <f t="shared" si="67"/>
        <v>Mei</v>
      </c>
      <c r="K755" s="48" t="str">
        <f t="shared" si="68"/>
        <v>2025</v>
      </c>
      <c r="L755" s="48">
        <f>'PAYMENT by SAP'!H745</f>
        <v>45808</v>
      </c>
      <c r="M755" s="49">
        <f t="shared" si="69"/>
        <v>0</v>
      </c>
      <c r="N755" s="50" t="str">
        <f t="shared" si="70"/>
        <v>0-30</v>
      </c>
      <c r="O755" s="50" t="str">
        <f t="shared" si="71"/>
        <v>No Risk</v>
      </c>
      <c r="P755" s="15" t="str">
        <f>'PAYMENT by SAP'!J745</f>
        <v>IDR</v>
      </c>
      <c r="Q755" s="15" t="str">
        <f>'PAYMENT by SAP'!K745</f>
        <v>1800000297</v>
      </c>
      <c r="R755" s="51">
        <f>'PAYMENT by SAP'!L745</f>
        <v>2000000</v>
      </c>
      <c r="S755" s="51" t="str">
        <f>'PAYMENT by SAP'!M745</f>
        <v>PENDAPATAN GRAHA SANDIYA APRIL 2025</v>
      </c>
      <c r="T755" s="65">
        <f>'PAYMENT by SAP'!N745</f>
        <v>45808</v>
      </c>
      <c r="U755" s="66" t="str">
        <f>'PAYMENT by SAP'!O745</f>
        <v>1800000297</v>
      </c>
      <c r="V755" t="s">
        <v>4957</v>
      </c>
    </row>
    <row r="756" spans="2:22">
      <c r="B756" s="15">
        <f>'PAYMENT by SAP'!B746</f>
        <v>101823</v>
      </c>
      <c r="C756" s="15" t="str">
        <f>'PAYMENT by SAP'!C746</f>
        <v>AINUR RODHIYAH</v>
      </c>
      <c r="D756" s="15" t="str">
        <v>External</v>
      </c>
      <c r="E756" s="15" t="str">
        <f>'PAYMENT by SAP'!D746</f>
        <v>1400056009</v>
      </c>
      <c r="F756" s="15" t="str">
        <f>'PAYMENT by SAP'!E746</f>
        <v>11121161</v>
      </c>
      <c r="G756" s="15" t="str">
        <f>'PAYMENT by SAP'!F746</f>
        <v>Um Pndp GS AINUR RODHIYAH</v>
      </c>
      <c r="H756" s="47">
        <f t="shared" si="66"/>
        <v>45808</v>
      </c>
      <c r="I756" s="48">
        <f>'PAYMENT by SAP'!G746</f>
        <v>45808</v>
      </c>
      <c r="J756" s="48" t="str">
        <f t="shared" si="67"/>
        <v>Mei</v>
      </c>
      <c r="K756" s="48" t="str">
        <f t="shared" si="68"/>
        <v>2025</v>
      </c>
      <c r="L756" s="48">
        <f>'PAYMENT by SAP'!H746</f>
        <v>45808</v>
      </c>
      <c r="M756" s="49">
        <f t="shared" si="69"/>
        <v>0</v>
      </c>
      <c r="N756" s="50" t="str">
        <f t="shared" si="70"/>
        <v>0-30</v>
      </c>
      <c r="O756" s="50" t="str">
        <f t="shared" si="71"/>
        <v>No Risk</v>
      </c>
      <c r="P756" s="15" t="str">
        <f>'PAYMENT by SAP'!J746</f>
        <v>IDR</v>
      </c>
      <c r="Q756" s="15" t="str">
        <f>'PAYMENT by SAP'!K746</f>
        <v>1800000292</v>
      </c>
      <c r="R756" s="51">
        <f>'PAYMENT by SAP'!L746</f>
        <v>2000000</v>
      </c>
      <c r="S756" s="51" t="str">
        <f>'PAYMENT by SAP'!M746</f>
        <v>PENDAPATAN GRAHA SANDIYA APRIL 2025</v>
      </c>
      <c r="T756" s="65">
        <f>'PAYMENT by SAP'!N746</f>
        <v>45808</v>
      </c>
      <c r="U756" s="66" t="str">
        <f>'PAYMENT by SAP'!O746</f>
        <v>1800000292</v>
      </c>
      <c r="V756" t="s">
        <v>4957</v>
      </c>
    </row>
    <row r="757" spans="2:22">
      <c r="B757" s="15">
        <f>'PAYMENT by SAP'!B747</f>
        <v>101910</v>
      </c>
      <c r="C757" s="15" t="str">
        <f>'PAYMENT by SAP'!C747</f>
        <v>HUSNUL FATHIYYA</v>
      </c>
      <c r="D757" s="15" t="str">
        <v>External</v>
      </c>
      <c r="E757" s="15" t="str">
        <f>'PAYMENT by SAP'!D747</f>
        <v>1400056008</v>
      </c>
      <c r="F757" s="15" t="str">
        <f>'PAYMENT by SAP'!E747</f>
        <v>11121161</v>
      </c>
      <c r="G757" s="15" t="str">
        <f>'PAYMENT by SAP'!F747</f>
        <v>Um Pndp GS HUSNUL FATHIYYA</v>
      </c>
      <c r="H757" s="47">
        <f t="shared" si="66"/>
        <v>45808</v>
      </c>
      <c r="I757" s="48">
        <f>'PAYMENT by SAP'!G747</f>
        <v>45808</v>
      </c>
      <c r="J757" s="48" t="str">
        <f t="shared" si="67"/>
        <v>Mei</v>
      </c>
      <c r="K757" s="48" t="str">
        <f t="shared" si="68"/>
        <v>2025</v>
      </c>
      <c r="L757" s="48">
        <f>'PAYMENT by SAP'!H747</f>
        <v>45808</v>
      </c>
      <c r="M757" s="49">
        <f t="shared" si="69"/>
        <v>0</v>
      </c>
      <c r="N757" s="50" t="str">
        <f t="shared" si="70"/>
        <v>0-30</v>
      </c>
      <c r="O757" s="50" t="str">
        <f t="shared" si="71"/>
        <v>No Risk</v>
      </c>
      <c r="P757" s="15" t="str">
        <f>'PAYMENT by SAP'!J747</f>
        <v>IDR</v>
      </c>
      <c r="Q757" s="15" t="str">
        <f>'PAYMENT by SAP'!K747</f>
        <v>1800000291</v>
      </c>
      <c r="R757" s="51">
        <f>'PAYMENT by SAP'!L747</f>
        <v>2000000</v>
      </c>
      <c r="S757" s="51" t="str">
        <f>'PAYMENT by SAP'!M747</f>
        <v>PENDAPATAN GRAHA SANDIYA APRIL 2025</v>
      </c>
      <c r="T757" s="65">
        <f>'PAYMENT by SAP'!N747</f>
        <v>45808</v>
      </c>
      <c r="U757" s="66" t="str">
        <f>'PAYMENT by SAP'!O747</f>
        <v>1800000291</v>
      </c>
      <c r="V757" t="s">
        <v>4957</v>
      </c>
    </row>
    <row r="758" spans="2:22">
      <c r="B758" s="15">
        <f>'PAYMENT by SAP'!B748</f>
        <v>101911</v>
      </c>
      <c r="C758" s="15" t="str">
        <f>'PAYMENT by SAP'!C748</f>
        <v>MITSYU UCHI MAMONTO</v>
      </c>
      <c r="D758" s="15" t="str">
        <v>External</v>
      </c>
      <c r="E758" s="15" t="str">
        <f>'PAYMENT by SAP'!D748</f>
        <v>1400056020</v>
      </c>
      <c r="F758" s="15" t="str">
        <f>'PAYMENT by SAP'!E748</f>
        <v>11121161</v>
      </c>
      <c r="G758" s="15" t="str">
        <f>'PAYMENT by SAP'!F748</f>
        <v>Um Pndp GS MITSYU UCHI MAMONTO</v>
      </c>
      <c r="H758" s="47">
        <f t="shared" si="66"/>
        <v>45808</v>
      </c>
      <c r="I758" s="48">
        <f>'PAYMENT by SAP'!G748</f>
        <v>45808</v>
      </c>
      <c r="J758" s="48" t="str">
        <f t="shared" si="67"/>
        <v>Mei</v>
      </c>
      <c r="K758" s="48" t="str">
        <f t="shared" si="68"/>
        <v>2025</v>
      </c>
      <c r="L758" s="48">
        <f>'PAYMENT by SAP'!H748</f>
        <v>45808</v>
      </c>
      <c r="M758" s="49">
        <f t="shared" si="69"/>
        <v>0</v>
      </c>
      <c r="N758" s="50" t="str">
        <f t="shared" si="70"/>
        <v>0-30</v>
      </c>
      <c r="O758" s="50" t="str">
        <f t="shared" si="71"/>
        <v>No Risk</v>
      </c>
      <c r="P758" s="15" t="str">
        <f>'PAYMENT by SAP'!J748</f>
        <v>IDR</v>
      </c>
      <c r="Q758" s="15" t="str">
        <f>'PAYMENT by SAP'!K748</f>
        <v>1800000294</v>
      </c>
      <c r="R758" s="51">
        <f>'PAYMENT by SAP'!L748</f>
        <v>2000000</v>
      </c>
      <c r="S758" s="51" t="str">
        <f>'PAYMENT by SAP'!M748</f>
        <v>PENDAPATAN GRAHA SANDIYA APRIL 2025</v>
      </c>
      <c r="T758" s="65">
        <f>'PAYMENT by SAP'!N748</f>
        <v>45808</v>
      </c>
      <c r="U758" s="66" t="str">
        <f>'PAYMENT by SAP'!O748</f>
        <v>1800000294</v>
      </c>
      <c r="V758" t="s">
        <v>4957</v>
      </c>
    </row>
    <row r="759" spans="2:22">
      <c r="B759" s="15">
        <f>'PAYMENT by SAP'!B749</f>
        <v>101912</v>
      </c>
      <c r="C759" s="15" t="str">
        <f>'PAYMENT by SAP'!C749</f>
        <v>NIA RAMADHANI</v>
      </c>
      <c r="D759" s="15" t="str">
        <v>External</v>
      </c>
      <c r="E759" s="15" t="str">
        <f>'PAYMENT by SAP'!D749</f>
        <v>1400056018</v>
      </c>
      <c r="F759" s="15" t="str">
        <f>'PAYMENT by SAP'!E749</f>
        <v>11121161</v>
      </c>
      <c r="G759" s="15" t="str">
        <f>'PAYMENT by SAP'!F749</f>
        <v>Um Pndp GS NIA RAMADHANI</v>
      </c>
      <c r="H759" s="47">
        <f t="shared" si="66"/>
        <v>45808</v>
      </c>
      <c r="I759" s="48">
        <f>'PAYMENT by SAP'!G749</f>
        <v>45808</v>
      </c>
      <c r="J759" s="48" t="str">
        <f t="shared" si="67"/>
        <v>Mei</v>
      </c>
      <c r="K759" s="48" t="str">
        <f t="shared" si="68"/>
        <v>2025</v>
      </c>
      <c r="L759" s="48">
        <f>'PAYMENT by SAP'!H749</f>
        <v>45808</v>
      </c>
      <c r="M759" s="49">
        <f t="shared" si="69"/>
        <v>0</v>
      </c>
      <c r="N759" s="50" t="str">
        <f t="shared" si="70"/>
        <v>0-30</v>
      </c>
      <c r="O759" s="50" t="str">
        <f t="shared" si="71"/>
        <v>No Risk</v>
      </c>
      <c r="P759" s="15" t="str">
        <f>'PAYMENT by SAP'!J749</f>
        <v>IDR</v>
      </c>
      <c r="Q759" s="15" t="str">
        <f>'PAYMENT by SAP'!K749</f>
        <v>1800000295</v>
      </c>
      <c r="R759" s="51">
        <f>'PAYMENT by SAP'!L749</f>
        <v>2000000</v>
      </c>
      <c r="S759" s="51" t="str">
        <f>'PAYMENT by SAP'!M749</f>
        <v>PENDAPATAN GRAHA SANDIYA APRIL 2025</v>
      </c>
      <c r="T759" s="65">
        <f>'PAYMENT by SAP'!N749</f>
        <v>45808</v>
      </c>
      <c r="U759" s="66" t="str">
        <f>'PAYMENT by SAP'!O749</f>
        <v>1800000295</v>
      </c>
      <c r="V759" t="s">
        <v>4957</v>
      </c>
    </row>
    <row r="760" spans="2:22">
      <c r="B760" s="15">
        <f>'PAYMENT by SAP'!B750</f>
        <v>101913</v>
      </c>
      <c r="C760" s="15" t="str">
        <f>'PAYMENT by SAP'!C750</f>
        <v>HARI SUWARTONO</v>
      </c>
      <c r="D760" s="15" t="str">
        <v>External</v>
      </c>
      <c r="E760" s="15" t="str">
        <f>'PAYMENT by SAP'!D750</f>
        <v>1400056014</v>
      </c>
      <c r="F760" s="15" t="str">
        <f>'PAYMENT by SAP'!E750</f>
        <v>11121161</v>
      </c>
      <c r="G760" s="15" t="str">
        <f>'PAYMENT by SAP'!F750</f>
        <v>Um Pndp GS HARI SUWARTONO</v>
      </c>
      <c r="H760" s="47">
        <f t="shared" si="66"/>
        <v>45808</v>
      </c>
      <c r="I760" s="48">
        <f>'PAYMENT by SAP'!G750</f>
        <v>45808</v>
      </c>
      <c r="J760" s="48" t="str">
        <f t="shared" si="67"/>
        <v>Mei</v>
      </c>
      <c r="K760" s="48" t="str">
        <f t="shared" si="68"/>
        <v>2025</v>
      </c>
      <c r="L760" s="48">
        <f>'PAYMENT by SAP'!H750</f>
        <v>45808</v>
      </c>
      <c r="M760" s="49">
        <f t="shared" si="69"/>
        <v>0</v>
      </c>
      <c r="N760" s="50" t="str">
        <f t="shared" si="70"/>
        <v>0-30</v>
      </c>
      <c r="O760" s="50" t="str">
        <f t="shared" si="71"/>
        <v>No Risk</v>
      </c>
      <c r="P760" s="15" t="str">
        <f>'PAYMENT by SAP'!J750</f>
        <v>IDR</v>
      </c>
      <c r="Q760" s="15" t="str">
        <f>'PAYMENT by SAP'!K750</f>
        <v>1800000299</v>
      </c>
      <c r="R760" s="51">
        <f>'PAYMENT by SAP'!L750</f>
        <v>2000000</v>
      </c>
      <c r="S760" s="51" t="str">
        <f>'PAYMENT by SAP'!M750</f>
        <v>PENDAPATAN GRAHA SANDIYA APRIL 2025</v>
      </c>
      <c r="T760" s="65">
        <f>'PAYMENT by SAP'!N750</f>
        <v>45808</v>
      </c>
      <c r="U760" s="66" t="str">
        <f>'PAYMENT by SAP'!O750</f>
        <v>1800000299</v>
      </c>
      <c r="V760" t="s">
        <v>4957</v>
      </c>
    </row>
    <row r="761" spans="2:22">
      <c r="B761" s="15">
        <f>'PAYMENT by SAP'!B751</f>
        <v>101914</v>
      </c>
      <c r="C761" s="15" t="str">
        <f>'PAYMENT by SAP'!C751</f>
        <v>JESSY VINKA AGUSTIN</v>
      </c>
      <c r="D761" s="15" t="str">
        <v>External</v>
      </c>
      <c r="E761" s="15" t="str">
        <f>'PAYMENT by SAP'!D751</f>
        <v>1400056015</v>
      </c>
      <c r="F761" s="15" t="str">
        <f>'PAYMENT by SAP'!E751</f>
        <v>11121161</v>
      </c>
      <c r="G761" s="15" t="str">
        <f>'PAYMENT by SAP'!F751</f>
        <v>Um Pndp GS  JESSY VINKA AGUSTIN</v>
      </c>
      <c r="H761" s="47">
        <f t="shared" si="66"/>
        <v>45808</v>
      </c>
      <c r="I761" s="48">
        <f>'PAYMENT by SAP'!G751</f>
        <v>45808</v>
      </c>
      <c r="J761" s="48" t="str">
        <f t="shared" si="67"/>
        <v>Mei</v>
      </c>
      <c r="K761" s="48" t="str">
        <f t="shared" si="68"/>
        <v>2025</v>
      </c>
      <c r="L761" s="48">
        <f>'PAYMENT by SAP'!H751</f>
        <v>45808</v>
      </c>
      <c r="M761" s="49">
        <f t="shared" si="69"/>
        <v>0</v>
      </c>
      <c r="N761" s="50" t="str">
        <f t="shared" si="70"/>
        <v>0-30</v>
      </c>
      <c r="O761" s="50" t="str">
        <f t="shared" si="71"/>
        <v>No Risk</v>
      </c>
      <c r="P761" s="15" t="str">
        <f>'PAYMENT by SAP'!J751</f>
        <v>IDR</v>
      </c>
      <c r="Q761" s="15" t="str">
        <f>'PAYMENT by SAP'!K751</f>
        <v>1800000300</v>
      </c>
      <c r="R761" s="51">
        <f>'PAYMENT by SAP'!L751</f>
        <v>2000000</v>
      </c>
      <c r="S761" s="51" t="str">
        <f>'PAYMENT by SAP'!M751</f>
        <v>PENDAPATAN GRAHA SANDIYA APRIL 2025</v>
      </c>
      <c r="T761" s="65">
        <f>'PAYMENT by SAP'!N751</f>
        <v>45808</v>
      </c>
      <c r="U761" s="66" t="str">
        <f>'PAYMENT by SAP'!O751</f>
        <v>1800000300</v>
      </c>
      <c r="V761" t="s">
        <v>4957</v>
      </c>
    </row>
    <row r="762" spans="2:22">
      <c r="B762" s="15">
        <f>'PAYMENT by SAP'!B752</f>
        <v>101915</v>
      </c>
      <c r="C762" s="15" t="str">
        <f>'PAYMENT by SAP'!C752</f>
        <v>NYOTO</v>
      </c>
      <c r="D762" s="15" t="str">
        <v>External</v>
      </c>
      <c r="E762" s="15" t="str">
        <f>'PAYMENT by SAP'!D752</f>
        <v>1400056016</v>
      </c>
      <c r="F762" s="15" t="str">
        <f>'PAYMENT by SAP'!E752</f>
        <v>11121161</v>
      </c>
      <c r="G762" s="15" t="str">
        <f>'PAYMENT by SAP'!F752</f>
        <v>Um Pndp GS NYOTO</v>
      </c>
      <c r="H762" s="47">
        <f t="shared" si="66"/>
        <v>45808</v>
      </c>
      <c r="I762" s="48">
        <f>'PAYMENT by SAP'!G752</f>
        <v>45808</v>
      </c>
      <c r="J762" s="48" t="str">
        <f t="shared" si="67"/>
        <v>Mei</v>
      </c>
      <c r="K762" s="48" t="str">
        <f t="shared" si="68"/>
        <v>2025</v>
      </c>
      <c r="L762" s="48">
        <f>'PAYMENT by SAP'!H752</f>
        <v>45808</v>
      </c>
      <c r="M762" s="49">
        <f t="shared" si="69"/>
        <v>0</v>
      </c>
      <c r="N762" s="50" t="str">
        <f t="shared" si="70"/>
        <v>0-30</v>
      </c>
      <c r="O762" s="50" t="str">
        <f t="shared" si="71"/>
        <v>No Risk</v>
      </c>
      <c r="P762" s="15" t="str">
        <f>'PAYMENT by SAP'!J752</f>
        <v>IDR</v>
      </c>
      <c r="Q762" s="15" t="str">
        <f>'PAYMENT by SAP'!K752</f>
        <v>1800000301</v>
      </c>
      <c r="R762" s="51">
        <f>'PAYMENT by SAP'!L752</f>
        <v>2000000</v>
      </c>
      <c r="S762" s="51" t="str">
        <f>'PAYMENT by SAP'!M752</f>
        <v>PENDAPATAN GRAHA SANDIYA APRIL 2025</v>
      </c>
      <c r="T762" s="65">
        <f>'PAYMENT by SAP'!N752</f>
        <v>45808</v>
      </c>
      <c r="U762" s="66" t="str">
        <f>'PAYMENT by SAP'!O752</f>
        <v>1800000301</v>
      </c>
      <c r="V762" t="s">
        <v>4957</v>
      </c>
    </row>
    <row r="763" spans="2:22">
      <c r="B763" s="15">
        <f>'PAYMENT by SAP'!B753</f>
        <v>101916</v>
      </c>
      <c r="C763" s="15" t="str">
        <f>'PAYMENT by SAP'!C753</f>
        <v>ADI MAHENDRA</v>
      </c>
      <c r="D763" s="15" t="str">
        <v>External</v>
      </c>
      <c r="E763" s="15" t="str">
        <f>'PAYMENT by SAP'!D753</f>
        <v>1400056011</v>
      </c>
      <c r="F763" s="15" t="str">
        <f>'PAYMENT by SAP'!E753</f>
        <v>11121161</v>
      </c>
      <c r="G763" s="15" t="str">
        <f>'PAYMENT by SAP'!F753</f>
        <v>Um Pndp GS ADI MAHENDRA</v>
      </c>
      <c r="H763" s="47">
        <f t="shared" si="66"/>
        <v>45808</v>
      </c>
      <c r="I763" s="48">
        <f>'PAYMENT by SAP'!G753</f>
        <v>45808</v>
      </c>
      <c r="J763" s="48" t="str">
        <f t="shared" si="67"/>
        <v>Mei</v>
      </c>
      <c r="K763" s="48" t="str">
        <f t="shared" si="68"/>
        <v>2025</v>
      </c>
      <c r="L763" s="48">
        <f>'PAYMENT by SAP'!H753</f>
        <v>45808</v>
      </c>
      <c r="M763" s="49">
        <f t="shared" si="69"/>
        <v>0</v>
      </c>
      <c r="N763" s="50" t="str">
        <f t="shared" si="70"/>
        <v>0-30</v>
      </c>
      <c r="O763" s="50" t="str">
        <f t="shared" si="71"/>
        <v>No Risk</v>
      </c>
      <c r="P763" s="15" t="str">
        <f>'PAYMENT by SAP'!J753</f>
        <v>IDR</v>
      </c>
      <c r="Q763" s="15" t="str">
        <f>'PAYMENT by SAP'!K753</f>
        <v>1800000296</v>
      </c>
      <c r="R763" s="51">
        <f>'PAYMENT by SAP'!L753</f>
        <v>2000000</v>
      </c>
      <c r="S763" s="51" t="str">
        <f>'PAYMENT by SAP'!M753</f>
        <v>PENDAPATAN GRAHA SANDIYA APRIL 2025</v>
      </c>
      <c r="T763" s="65">
        <f>'PAYMENT by SAP'!N753</f>
        <v>45808</v>
      </c>
      <c r="U763" s="66" t="str">
        <f>'PAYMENT by SAP'!O753</f>
        <v>1800000296</v>
      </c>
      <c r="V763" t="s">
        <v>4957</v>
      </c>
    </row>
    <row r="764" spans="2:22">
      <c r="B764" s="15">
        <f>'PAYMENT by SAP'!B754</f>
        <v>101909</v>
      </c>
      <c r="C764" s="15" t="str">
        <f>'PAYMENT by SAP'!C754</f>
        <v>PT OMETRACO ARYA SAMANTA</v>
      </c>
      <c r="D764" s="15" t="str">
        <v>External</v>
      </c>
      <c r="E764" s="15" t="str">
        <f>'PAYMENT by SAP'!D754</f>
        <v>1400000244</v>
      </c>
      <c r="F764" s="15" t="str">
        <f>'PAYMENT by SAP'!E754</f>
        <v>11121161</v>
      </c>
      <c r="G764" s="15" t="str">
        <f>'PAYMENT by SAP'!F754</f>
        <v>Tagihan Uji Lab Beton Mei 2025</v>
      </c>
      <c r="H764" s="47">
        <f t="shared" si="66"/>
        <v>45808</v>
      </c>
      <c r="I764" s="48">
        <f>'PAYMENT by SAP'!G754</f>
        <v>45808</v>
      </c>
      <c r="J764" s="48" t="str">
        <f t="shared" si="67"/>
        <v>Mei</v>
      </c>
      <c r="K764" s="48" t="str">
        <f t="shared" si="68"/>
        <v>2025</v>
      </c>
      <c r="L764" s="48">
        <f>'PAYMENT by SAP'!H754</f>
        <v>45808</v>
      </c>
      <c r="M764" s="49">
        <f t="shared" si="69"/>
        <v>0</v>
      </c>
      <c r="N764" s="50" t="str">
        <f t="shared" si="70"/>
        <v>0-30</v>
      </c>
      <c r="O764" s="50" t="str">
        <f t="shared" si="71"/>
        <v>No Risk</v>
      </c>
      <c r="P764" s="15" t="str">
        <f>'PAYMENT by SAP'!J754</f>
        <v>IDR</v>
      </c>
      <c r="Q764" s="15" t="str">
        <f>'PAYMENT by SAP'!K754</f>
        <v>1800000250</v>
      </c>
      <c r="R764" s="51">
        <f>'PAYMENT by SAP'!L754</f>
        <v>2704290</v>
      </c>
      <c r="S764" s="51" t="str">
        <f>'PAYMENT by SAP'!M754</f>
        <v>Tagihan Uji Lab Beton Mei 2025</v>
      </c>
      <c r="T764" s="65">
        <f>'PAYMENT by SAP'!N754</f>
        <v>45808</v>
      </c>
      <c r="U764" s="66" t="str">
        <f>'PAYMENT by SAP'!O754</f>
        <v>1800000250</v>
      </c>
      <c r="V764" t="s">
        <v>4961</v>
      </c>
    </row>
    <row r="765" spans="2:22">
      <c r="B765" s="15">
        <f>'PAYMENT by SAP'!B755</f>
        <v>101905</v>
      </c>
      <c r="C765" s="15" t="str">
        <f>'PAYMENT by SAP'!C755</f>
        <v>MOCH MAHENDRA FIRDAUS</v>
      </c>
      <c r="D765" s="15" t="str">
        <v>External</v>
      </c>
      <c r="E765" s="15" t="str">
        <f>'PAYMENT by SAP'!D755</f>
        <v>1400056023</v>
      </c>
      <c r="F765" s="15" t="str">
        <f>'PAYMENT by SAP'!E755</f>
        <v>11121161</v>
      </c>
      <c r="G765" s="15" t="str">
        <f>'PAYMENT by SAP'!F755</f>
        <v>Pel  GS MOCH MAHENDRA FIRDAUS</v>
      </c>
      <c r="H765" s="47">
        <f t="shared" ref="H765:H828" si="72">I765</f>
        <v>45808</v>
      </c>
      <c r="I765" s="48">
        <f>'PAYMENT by SAP'!G755</f>
        <v>45808</v>
      </c>
      <c r="J765" s="48" t="str">
        <f t="shared" ref="J765:J828" si="73">TEXT(I765,"MMM")</f>
        <v>Mei</v>
      </c>
      <c r="K765" s="48" t="str">
        <f t="shared" ref="K765:K828" si="74">TEXT(I765,"yyy")</f>
        <v>2025</v>
      </c>
      <c r="L765" s="48">
        <f>'PAYMENT by SAP'!H755</f>
        <v>45808</v>
      </c>
      <c r="M765" s="49">
        <f t="shared" ref="M765:M828" si="75">I765-L765</f>
        <v>0</v>
      </c>
      <c r="N765" s="50" t="str">
        <f t="shared" ref="N765:N828" si="76">IF(M765&lt;$C$9,$D$9,IF(M765&lt;$C$8,$D$8,IF(M765&lt;$C$7,$D$7,IF(M765&lt;$C$6,$D$6,IF(M765&lt;$C$5,$D$5,IF(M765&lt;$C$4,$D$4,IF(M765&lt;$C$3,$D$3)))))))</f>
        <v>0-30</v>
      </c>
      <c r="O765" s="50" t="str">
        <f t="shared" ref="O765:O828" si="77">IF(N765=$D$3,$E$3,IF(N765=$D$4,$E$4,IF(N765=$D$5,$E$5,IF(N765=$D$6,$E$6,IF(N765=$D$7,$E$7,IF(N765=$D$8,$E$8,IF(N765=$D$9,$E$9)))))))</f>
        <v>No Risk</v>
      </c>
      <c r="P765" s="15" t="str">
        <f>'PAYMENT by SAP'!J755</f>
        <v>IDR</v>
      </c>
      <c r="Q765" s="15" t="str">
        <f>'PAYMENT by SAP'!K755</f>
        <v>1800000306</v>
      </c>
      <c r="R765" s="51">
        <f>'PAYMENT by SAP'!L755</f>
        <v>11150000</v>
      </c>
      <c r="S765" s="51" t="str">
        <f>'PAYMENT by SAP'!M755</f>
        <v>PENDAPATAN GRAHA SANDIYA APRIL 2025</v>
      </c>
      <c r="T765" s="65">
        <f>'PAYMENT by SAP'!N755</f>
        <v>45808</v>
      </c>
      <c r="U765" s="66" t="str">
        <f>'PAYMENT by SAP'!O755</f>
        <v>1800000306</v>
      </c>
      <c r="V765" t="s">
        <v>4957</v>
      </c>
    </row>
    <row r="766" spans="2:22">
      <c r="B766" s="15">
        <f>'PAYMENT by SAP'!B756</f>
        <v>101904</v>
      </c>
      <c r="C766" s="15" t="str">
        <f>'PAYMENT by SAP'!C756</f>
        <v>ROSYIDA DWI RAHMAWATI</v>
      </c>
      <c r="D766" s="15" t="str">
        <v>External</v>
      </c>
      <c r="E766" s="15" t="str">
        <f>'PAYMENT by SAP'!D756</f>
        <v>1400056019</v>
      </c>
      <c r="F766" s="15" t="str">
        <f>'PAYMENT by SAP'!E756</f>
        <v>11121161</v>
      </c>
      <c r="G766" s="15" t="str">
        <f>'PAYMENT by SAP'!F756</f>
        <v>Pel  GS ROSYIDA DWI RAHMAWATI</v>
      </c>
      <c r="H766" s="47">
        <f t="shared" si="72"/>
        <v>45808</v>
      </c>
      <c r="I766" s="48">
        <f>'PAYMENT by SAP'!G756</f>
        <v>45808</v>
      </c>
      <c r="J766" s="48" t="str">
        <f t="shared" si="73"/>
        <v>Mei</v>
      </c>
      <c r="K766" s="48" t="str">
        <f t="shared" si="74"/>
        <v>2025</v>
      </c>
      <c r="L766" s="48">
        <f>'PAYMENT by SAP'!H756</f>
        <v>45808</v>
      </c>
      <c r="M766" s="49">
        <f t="shared" si="75"/>
        <v>0</v>
      </c>
      <c r="N766" s="50" t="str">
        <f t="shared" si="76"/>
        <v>0-30</v>
      </c>
      <c r="O766" s="50" t="str">
        <f t="shared" si="77"/>
        <v>No Risk</v>
      </c>
      <c r="P766" s="15" t="str">
        <f>'PAYMENT by SAP'!J756</f>
        <v>IDR</v>
      </c>
      <c r="Q766" s="15" t="str">
        <f>'PAYMENT by SAP'!K756</f>
        <v>1800000303</v>
      </c>
      <c r="R766" s="51">
        <f>'PAYMENT by SAP'!L756</f>
        <v>11920000</v>
      </c>
      <c r="S766" s="51" t="str">
        <f>'PAYMENT by SAP'!M756</f>
        <v>PENDAPATAN GRAHA SANDIYA APRIL 2025</v>
      </c>
      <c r="T766" s="65">
        <f>'PAYMENT by SAP'!N756</f>
        <v>45808</v>
      </c>
      <c r="U766" s="66" t="str">
        <f>'PAYMENT by SAP'!O756</f>
        <v>1800000303</v>
      </c>
      <c r="V766" t="s">
        <v>4957</v>
      </c>
    </row>
    <row r="767" spans="2:22">
      <c r="B767" s="15">
        <f>'PAYMENT by SAP'!B757</f>
        <v>101882</v>
      </c>
      <c r="C767" s="15" t="str">
        <f>'PAYMENT by SAP'!C757</f>
        <v>HERMANTO</v>
      </c>
      <c r="D767" s="15" t="str">
        <v>External</v>
      </c>
      <c r="E767" s="15" t="str">
        <f>'PAYMENT by SAP'!D757</f>
        <v>1400056021</v>
      </c>
      <c r="F767" s="15" t="str">
        <f>'PAYMENT by SAP'!E757</f>
        <v>11121161</v>
      </c>
      <c r="G767" s="15" t="str">
        <f>'PAYMENT by SAP'!F757</f>
        <v>Pel  GS HERMANTO</v>
      </c>
      <c r="H767" s="47">
        <f t="shared" si="72"/>
        <v>45808</v>
      </c>
      <c r="I767" s="48">
        <f>'PAYMENT by SAP'!G757</f>
        <v>45808</v>
      </c>
      <c r="J767" s="48" t="str">
        <f t="shared" si="73"/>
        <v>Mei</v>
      </c>
      <c r="K767" s="48" t="str">
        <f t="shared" si="74"/>
        <v>2025</v>
      </c>
      <c r="L767" s="48">
        <f>'PAYMENT by SAP'!H757</f>
        <v>45808</v>
      </c>
      <c r="M767" s="49">
        <f t="shared" si="75"/>
        <v>0</v>
      </c>
      <c r="N767" s="50" t="str">
        <f t="shared" si="76"/>
        <v>0-30</v>
      </c>
      <c r="O767" s="50" t="str">
        <f t="shared" si="77"/>
        <v>No Risk</v>
      </c>
      <c r="P767" s="15" t="str">
        <f>'PAYMENT by SAP'!J757</f>
        <v>IDR</v>
      </c>
      <c r="Q767" s="15" t="str">
        <f>'PAYMENT by SAP'!K757</f>
        <v>1800000304</v>
      </c>
      <c r="R767" s="51">
        <f>'PAYMENT by SAP'!L757</f>
        <v>12060000</v>
      </c>
      <c r="S767" s="51" t="str">
        <f>'PAYMENT by SAP'!M757</f>
        <v>PENDAPATAN GRAHA SANDIYA APRIL 2025</v>
      </c>
      <c r="T767" s="65">
        <f>'PAYMENT by SAP'!N757</f>
        <v>45808</v>
      </c>
      <c r="U767" s="66" t="str">
        <f>'PAYMENT by SAP'!O757</f>
        <v>1800000304</v>
      </c>
      <c r="V767" t="s">
        <v>4957</v>
      </c>
    </row>
    <row r="768" spans="2:22">
      <c r="B768" s="15">
        <f>'PAYMENT by SAP'!B758</f>
        <v>101884</v>
      </c>
      <c r="C768" s="15" t="str">
        <f>'PAYMENT by SAP'!C758</f>
        <v>SUHARTONO</v>
      </c>
      <c r="D768" s="15" t="str">
        <v>External</v>
      </c>
      <c r="E768" s="15" t="str">
        <f>'PAYMENT by SAP'!D758</f>
        <v>1400056025</v>
      </c>
      <c r="F768" s="15" t="str">
        <f>'PAYMENT by SAP'!E758</f>
        <v>11121161</v>
      </c>
      <c r="G768" s="15" t="str">
        <f>'PAYMENT by SAP'!F758</f>
        <v>Pel  GS SUHARTONO</v>
      </c>
      <c r="H768" s="47">
        <f t="shared" si="72"/>
        <v>45808</v>
      </c>
      <c r="I768" s="48">
        <f>'PAYMENT by SAP'!G758</f>
        <v>45808</v>
      </c>
      <c r="J768" s="48" t="str">
        <f t="shared" si="73"/>
        <v>Mei</v>
      </c>
      <c r="K768" s="48" t="str">
        <f t="shared" si="74"/>
        <v>2025</v>
      </c>
      <c r="L768" s="48">
        <f>'PAYMENT by SAP'!H758</f>
        <v>45808</v>
      </c>
      <c r="M768" s="49">
        <f t="shared" si="75"/>
        <v>0</v>
      </c>
      <c r="N768" s="50" t="str">
        <f t="shared" si="76"/>
        <v>0-30</v>
      </c>
      <c r="O768" s="50" t="str">
        <f t="shared" si="77"/>
        <v>No Risk</v>
      </c>
      <c r="P768" s="15" t="str">
        <f>'PAYMENT by SAP'!J758</f>
        <v>IDR</v>
      </c>
      <c r="Q768" s="15" t="str">
        <f>'PAYMENT by SAP'!K758</f>
        <v>1800000308</v>
      </c>
      <c r="R768" s="51">
        <f>'PAYMENT by SAP'!L758</f>
        <v>12500000</v>
      </c>
      <c r="S768" s="51" t="str">
        <f>'PAYMENT by SAP'!M758</f>
        <v>PENDAPATAN GRAHA SANDIYA APRIL 2025</v>
      </c>
      <c r="T768" s="65">
        <f>'PAYMENT by SAP'!N758</f>
        <v>45808</v>
      </c>
      <c r="U768" s="66" t="str">
        <f>'PAYMENT by SAP'!O758</f>
        <v>1800000308</v>
      </c>
      <c r="V768" t="s">
        <v>4957</v>
      </c>
    </row>
    <row r="769" spans="2:22">
      <c r="B769" s="15">
        <f>'PAYMENT by SAP'!B759</f>
        <v>101897</v>
      </c>
      <c r="C769" s="15" t="str">
        <f>'PAYMENT by SAP'!C759</f>
        <v>MOCHAMMAD BADRUS SALAM</v>
      </c>
      <c r="D769" s="15" t="str">
        <v>External</v>
      </c>
      <c r="E769" s="15" t="str">
        <f>'PAYMENT by SAP'!D759</f>
        <v>1400056026</v>
      </c>
      <c r="F769" s="15" t="str">
        <f>'PAYMENT by SAP'!E759</f>
        <v>11121161</v>
      </c>
      <c r="G769" s="15" t="str">
        <f>'PAYMENT by SAP'!F759</f>
        <v>Pel  GS MOCHAMMAD BADRUS SALAM</v>
      </c>
      <c r="H769" s="47">
        <f t="shared" si="72"/>
        <v>45808</v>
      </c>
      <c r="I769" s="48">
        <f>'PAYMENT by SAP'!G759</f>
        <v>45808</v>
      </c>
      <c r="J769" s="48" t="str">
        <f t="shared" si="73"/>
        <v>Mei</v>
      </c>
      <c r="K769" s="48" t="str">
        <f t="shared" si="74"/>
        <v>2025</v>
      </c>
      <c r="L769" s="48">
        <f>'PAYMENT by SAP'!H759</f>
        <v>45808</v>
      </c>
      <c r="M769" s="49">
        <f t="shared" si="75"/>
        <v>0</v>
      </c>
      <c r="N769" s="50" t="str">
        <f t="shared" si="76"/>
        <v>0-30</v>
      </c>
      <c r="O769" s="50" t="str">
        <f t="shared" si="77"/>
        <v>No Risk</v>
      </c>
      <c r="P769" s="15" t="str">
        <f>'PAYMENT by SAP'!J759</f>
        <v>IDR</v>
      </c>
      <c r="Q769" s="15" t="str">
        <f>'PAYMENT by SAP'!K759</f>
        <v>1800000309</v>
      </c>
      <c r="R769" s="51">
        <f>'PAYMENT by SAP'!L759</f>
        <v>12515000</v>
      </c>
      <c r="S769" s="51" t="str">
        <f>'PAYMENT by SAP'!M759</f>
        <v>PENDAPATAN GRAHA SANDIYA APRIL 2025</v>
      </c>
      <c r="T769" s="65">
        <f>'PAYMENT by SAP'!N759</f>
        <v>45808</v>
      </c>
      <c r="U769" s="66" t="str">
        <f>'PAYMENT by SAP'!O759</f>
        <v>1800000309</v>
      </c>
      <c r="V769" t="s">
        <v>4957</v>
      </c>
    </row>
    <row r="770" spans="2:22">
      <c r="B770" s="15">
        <f>'PAYMENT by SAP'!B760</f>
        <v>101883</v>
      </c>
      <c r="C770" s="15" t="str">
        <f>'PAYMENT by SAP'!C760</f>
        <v>ZUHROTUS SHOLIHAH ZAIN</v>
      </c>
      <c r="D770" s="15" t="str">
        <v>External</v>
      </c>
      <c r="E770" s="15" t="str">
        <f>'PAYMENT by SAP'!D760</f>
        <v>1400056022</v>
      </c>
      <c r="F770" s="15" t="str">
        <f>'PAYMENT by SAP'!E760</f>
        <v>11121161</v>
      </c>
      <c r="G770" s="15" t="str">
        <f>'PAYMENT by SAP'!F760</f>
        <v>Pel  GS ZUHROTUS SHOLIHAH ZAIN</v>
      </c>
      <c r="H770" s="47">
        <f t="shared" si="72"/>
        <v>45808</v>
      </c>
      <c r="I770" s="48">
        <f>'PAYMENT by SAP'!G760</f>
        <v>45808</v>
      </c>
      <c r="J770" s="48" t="str">
        <f t="shared" si="73"/>
        <v>Mei</v>
      </c>
      <c r="K770" s="48" t="str">
        <f t="shared" si="74"/>
        <v>2025</v>
      </c>
      <c r="L770" s="48">
        <f>'PAYMENT by SAP'!H760</f>
        <v>45808</v>
      </c>
      <c r="M770" s="49">
        <f t="shared" si="75"/>
        <v>0</v>
      </c>
      <c r="N770" s="50" t="str">
        <f t="shared" si="76"/>
        <v>0-30</v>
      </c>
      <c r="O770" s="50" t="str">
        <f t="shared" si="77"/>
        <v>No Risk</v>
      </c>
      <c r="P770" s="15" t="str">
        <f>'PAYMENT by SAP'!J760</f>
        <v>IDR</v>
      </c>
      <c r="Q770" s="15" t="str">
        <f>'PAYMENT by SAP'!K760</f>
        <v>1800000305</v>
      </c>
      <c r="R770" s="51">
        <f>'PAYMENT by SAP'!L760</f>
        <v>12700000</v>
      </c>
      <c r="S770" s="51" t="str">
        <f>'PAYMENT by SAP'!M760</f>
        <v>PENDAPATAN GRAHA SANDIYA APRIL 2025</v>
      </c>
      <c r="T770" s="65">
        <f>'PAYMENT by SAP'!N760</f>
        <v>45808</v>
      </c>
      <c r="U770" s="66" t="str">
        <f>'PAYMENT by SAP'!O760</f>
        <v>1800000305</v>
      </c>
      <c r="V770" t="s">
        <v>4957</v>
      </c>
    </row>
    <row r="771" spans="2:22">
      <c r="B771" s="15">
        <f>'PAYMENT by SAP'!B761</f>
        <v>101885</v>
      </c>
      <c r="C771" s="15" t="str">
        <f>'PAYMENT by SAP'!C761</f>
        <v>RIDA ZUBAIDA</v>
      </c>
      <c r="D771" s="15" t="str">
        <v>External</v>
      </c>
      <c r="E771" s="15" t="str">
        <f>'PAYMENT by SAP'!D761</f>
        <v>1400056027</v>
      </c>
      <c r="F771" s="15" t="str">
        <f>'PAYMENT by SAP'!E761</f>
        <v>11121161</v>
      </c>
      <c r="G771" s="15" t="str">
        <f>'PAYMENT by SAP'!F761</f>
        <v>Pel  GS RIDA ZUBAIDA</v>
      </c>
      <c r="H771" s="47">
        <f t="shared" si="72"/>
        <v>45808</v>
      </c>
      <c r="I771" s="48">
        <f>'PAYMENT by SAP'!G761</f>
        <v>45808</v>
      </c>
      <c r="J771" s="48" t="str">
        <f t="shared" si="73"/>
        <v>Mei</v>
      </c>
      <c r="K771" s="48" t="str">
        <f t="shared" si="74"/>
        <v>2025</v>
      </c>
      <c r="L771" s="48">
        <f>'PAYMENT by SAP'!H761</f>
        <v>45808</v>
      </c>
      <c r="M771" s="49">
        <f t="shared" si="75"/>
        <v>0</v>
      </c>
      <c r="N771" s="50" t="str">
        <f t="shared" si="76"/>
        <v>0-30</v>
      </c>
      <c r="O771" s="50" t="str">
        <f t="shared" si="77"/>
        <v>No Risk</v>
      </c>
      <c r="P771" s="15" t="str">
        <f>'PAYMENT by SAP'!J761</f>
        <v>IDR</v>
      </c>
      <c r="Q771" s="15" t="str">
        <f>'PAYMENT by SAP'!K761</f>
        <v>1800000310</v>
      </c>
      <c r="R771" s="51">
        <f>'PAYMENT by SAP'!L761</f>
        <v>12970000</v>
      </c>
      <c r="S771" s="51" t="str">
        <f>'PAYMENT by SAP'!M761</f>
        <v>PENDAPATAN GRAHA SANDIYA APRIL 2025</v>
      </c>
      <c r="T771" s="65">
        <f>'PAYMENT by SAP'!N761</f>
        <v>45808</v>
      </c>
      <c r="U771" s="66" t="str">
        <f>'PAYMENT by SAP'!O761</f>
        <v>1800000310</v>
      </c>
      <c r="V771" t="s">
        <v>4957</v>
      </c>
    </row>
    <row r="772" spans="2:22">
      <c r="B772" s="15">
        <f>'PAYMENT by SAP'!B762</f>
        <v>101610</v>
      </c>
      <c r="C772" s="15" t="str">
        <f>'PAYMENT by SAP'!C762</f>
        <v>MAN 1 TUBAN/Moch Musta'in</v>
      </c>
      <c r="D772" s="15" t="str">
        <v>External</v>
      </c>
      <c r="E772" s="15" t="str">
        <f>'PAYMENT by SAP'!D762</f>
        <v>1400056024</v>
      </c>
      <c r="F772" s="15" t="str">
        <f>'PAYMENT by SAP'!E762</f>
        <v>11121161</v>
      </c>
      <c r="G772" s="15" t="str">
        <f>'PAYMENT by SAP'!F762</f>
        <v>Pel  GS MAN 1 TUBAN/Moch Musta'in</v>
      </c>
      <c r="H772" s="47">
        <f t="shared" si="72"/>
        <v>45808</v>
      </c>
      <c r="I772" s="48">
        <f>'PAYMENT by SAP'!G762</f>
        <v>45808</v>
      </c>
      <c r="J772" s="48" t="str">
        <f t="shared" si="73"/>
        <v>Mei</v>
      </c>
      <c r="K772" s="48" t="str">
        <f t="shared" si="74"/>
        <v>2025</v>
      </c>
      <c r="L772" s="48">
        <f>'PAYMENT by SAP'!H762</f>
        <v>45808</v>
      </c>
      <c r="M772" s="49">
        <f t="shared" si="75"/>
        <v>0</v>
      </c>
      <c r="N772" s="50" t="str">
        <f t="shared" si="76"/>
        <v>0-30</v>
      </c>
      <c r="O772" s="50" t="str">
        <f t="shared" si="77"/>
        <v>No Risk</v>
      </c>
      <c r="P772" s="15" t="str">
        <f>'PAYMENT by SAP'!J762</f>
        <v>IDR</v>
      </c>
      <c r="Q772" s="15" t="str">
        <f>'PAYMENT by SAP'!K762</f>
        <v>1800000307</v>
      </c>
      <c r="R772" s="51">
        <f>'PAYMENT by SAP'!L762</f>
        <v>16729500</v>
      </c>
      <c r="S772" s="51" t="str">
        <f>'PAYMENT by SAP'!M762</f>
        <v>PENDAPATAN GRAHA SANDIYA APRIL 2025</v>
      </c>
      <c r="T772" s="65">
        <f>'PAYMENT by SAP'!N762</f>
        <v>45808</v>
      </c>
      <c r="U772" s="66" t="str">
        <f>'PAYMENT by SAP'!O762</f>
        <v>1800000307</v>
      </c>
      <c r="V772" t="s">
        <v>4957</v>
      </c>
    </row>
    <row r="773" spans="2:22">
      <c r="B773" s="15">
        <f>'PAYMENT by SAP'!B763</f>
        <v>100093</v>
      </c>
      <c r="C773" s="15" t="str">
        <f>'PAYMENT by SAP'!C763</f>
        <v>PT Asuransi Jasa Indonesia</v>
      </c>
      <c r="D773" s="15" t="str">
        <v>External</v>
      </c>
      <c r="E773" s="15" t="str">
        <f>'PAYMENT by SAP'!D763</f>
        <v>1400000239</v>
      </c>
      <c r="F773" s="15" t="str">
        <f>'PAYMENT by SAP'!E763</f>
        <v>11121161</v>
      </c>
      <c r="G773" s="15" t="str">
        <f>'PAYMENT by SAP'!F763</f>
        <v>Klaim Accidental damage - Belt Conveyor 469BC5 DOL</v>
      </c>
      <c r="H773" s="47">
        <f t="shared" si="72"/>
        <v>45808</v>
      </c>
      <c r="I773" s="48">
        <f>'PAYMENT by SAP'!G763</f>
        <v>45808</v>
      </c>
      <c r="J773" s="48" t="str">
        <f t="shared" si="73"/>
        <v>Mei</v>
      </c>
      <c r="K773" s="48" t="str">
        <f t="shared" si="74"/>
        <v>2025</v>
      </c>
      <c r="L773" s="48">
        <f>'PAYMENT by SAP'!H763</f>
        <v>45808</v>
      </c>
      <c r="M773" s="49">
        <f t="shared" si="75"/>
        <v>0</v>
      </c>
      <c r="N773" s="50" t="str">
        <f t="shared" si="76"/>
        <v>0-30</v>
      </c>
      <c r="O773" s="50" t="str">
        <f t="shared" si="77"/>
        <v>No Risk</v>
      </c>
      <c r="P773" s="15" t="str">
        <f>'PAYMENT by SAP'!J763</f>
        <v>IDR</v>
      </c>
      <c r="Q773" s="15" t="str">
        <f>'PAYMENT by SAP'!K763</f>
        <v>1800000271</v>
      </c>
      <c r="R773" s="51">
        <f>'PAYMENT by SAP'!L763</f>
        <v>564856603</v>
      </c>
      <c r="S773" s="51" t="str">
        <f>'PAYMENT by SAP'!M763</f>
        <v>Klaim Accidental damage - Belt Conveyor 469BC5 DOL</v>
      </c>
      <c r="T773" s="65">
        <f>'PAYMENT by SAP'!N763</f>
        <v>45808</v>
      </c>
      <c r="U773" s="66" t="str">
        <f>'PAYMENT by SAP'!O763</f>
        <v>1800000271</v>
      </c>
      <c r="V773" s="18" t="s">
        <v>4964</v>
      </c>
    </row>
    <row r="774" spans="2:22">
      <c r="B774" s="15">
        <f>'PAYMENT by SAP'!B764</f>
        <v>100012</v>
      </c>
      <c r="C774" s="15" t="str">
        <f>'PAYMENT by SAP'!C764</f>
        <v>PT SEMEN INDONESIA LOGISTIK</v>
      </c>
      <c r="D774" s="15" t="str">
        <v>Group</v>
      </c>
      <c r="E774" s="15" t="str">
        <f>'PAYMENT by SAP'!D764</f>
        <v>0100005415</v>
      </c>
      <c r="F774" s="15">
        <f>'PAYMENT by SAP'!E764</f>
        <v>0</v>
      </c>
      <c r="G774" s="15">
        <f>'PAYMENT by SAP'!F764</f>
        <v>0</v>
      </c>
      <c r="H774" s="47">
        <f t="shared" si="72"/>
        <v>45810</v>
      </c>
      <c r="I774" s="48">
        <f>'PAYMENT by SAP'!G764</f>
        <v>45810</v>
      </c>
      <c r="J774" s="48" t="str">
        <f t="shared" si="73"/>
        <v>Jun</v>
      </c>
      <c r="K774" s="48" t="str">
        <f t="shared" si="74"/>
        <v>2025</v>
      </c>
      <c r="L774" s="48">
        <f>'PAYMENT by SAP'!H764</f>
        <v>45777</v>
      </c>
      <c r="M774" s="49">
        <f t="shared" si="75"/>
        <v>33</v>
      </c>
      <c r="N774" s="50" t="str">
        <f t="shared" si="76"/>
        <v>30-60</v>
      </c>
      <c r="O774" s="50" t="str">
        <f t="shared" si="77"/>
        <v>Low Risk</v>
      </c>
      <c r="P774" s="15" t="str">
        <f>'PAYMENT by SAP'!J764</f>
        <v>IDR</v>
      </c>
      <c r="Q774" s="15" t="str">
        <f>'PAYMENT by SAP'!K764</f>
        <v>1400000214</v>
      </c>
      <c r="R774" s="51">
        <f>'PAYMENT by SAP'!L764</f>
        <v>791800</v>
      </c>
      <c r="S774" s="51" t="str">
        <f>'PAYMENT by SAP'!M764</f>
        <v>Kurang Bayar Penagihan Air Bersih - Des 2024</v>
      </c>
      <c r="T774" s="65">
        <f>'PAYMENT by SAP'!N764</f>
        <v>45777</v>
      </c>
      <c r="U774" s="66" t="str">
        <f>'PAYMENT by SAP'!O764</f>
        <v>1800000568</v>
      </c>
      <c r="V774" s="18" t="s">
        <v>4956</v>
      </c>
    </row>
    <row r="775" spans="2:22">
      <c r="B775" s="15">
        <f>'PAYMENT by SAP'!B765</f>
        <v>100012</v>
      </c>
      <c r="C775" s="15" t="str">
        <f>'PAYMENT by SAP'!C765</f>
        <v>PT SEMEN INDONESIA LOGISTIK</v>
      </c>
      <c r="D775" s="15" t="str">
        <v>Group</v>
      </c>
      <c r="E775" s="15" t="str">
        <f>'PAYMENT by SAP'!D765</f>
        <v>0100005414</v>
      </c>
      <c r="F775" s="15">
        <f>'PAYMENT by SAP'!E765</f>
        <v>0</v>
      </c>
      <c r="G775" s="15">
        <f>'PAYMENT by SAP'!F765</f>
        <v>0</v>
      </c>
      <c r="H775" s="47">
        <f t="shared" si="72"/>
        <v>45810</v>
      </c>
      <c r="I775" s="48">
        <f>'PAYMENT by SAP'!G765</f>
        <v>45810</v>
      </c>
      <c r="J775" s="48" t="str">
        <f t="shared" si="73"/>
        <v>Jun</v>
      </c>
      <c r="K775" s="48" t="str">
        <f t="shared" si="74"/>
        <v>2025</v>
      </c>
      <c r="L775" s="48">
        <f>'PAYMENT by SAP'!H765</f>
        <v>45656</v>
      </c>
      <c r="M775" s="49">
        <f t="shared" si="75"/>
        <v>154</v>
      </c>
      <c r="N775" s="50" t="str">
        <f t="shared" si="76"/>
        <v>120-365</v>
      </c>
      <c r="O775" s="50" t="str">
        <f t="shared" si="77"/>
        <v>High Risk</v>
      </c>
      <c r="P775" s="15" t="str">
        <f>'PAYMENT by SAP'!J765</f>
        <v>IDR</v>
      </c>
      <c r="Q775" s="15" t="str">
        <f>'PAYMENT by SAP'!K765</f>
        <v>1800000515</v>
      </c>
      <c r="R775" s="51">
        <f>'PAYMENT by SAP'!L765</f>
        <v>869910</v>
      </c>
      <c r="S775" s="51" t="str">
        <f>'PAYMENT by SAP'!M765</f>
        <v>Penagihan Air Bersih SILOG - Nov 24</v>
      </c>
      <c r="T775" s="65">
        <f>'PAYMENT by SAP'!N765</f>
        <v>45626</v>
      </c>
      <c r="U775" s="66" t="str">
        <f>'PAYMENT by SAP'!O765</f>
        <v>1800000515</v>
      </c>
      <c r="V775" s="18" t="s">
        <v>4956</v>
      </c>
    </row>
    <row r="776" spans="2:22">
      <c r="B776" s="15">
        <f>'PAYMENT by SAP'!B766</f>
        <v>100622</v>
      </c>
      <c r="C776" s="15" t="str">
        <f>'PAYMENT by SAP'!C766</f>
        <v>PT. TRI PUTRA JAYA SENTOSA</v>
      </c>
      <c r="D776" s="15" t="str">
        <v>External</v>
      </c>
      <c r="E776" s="15" t="str">
        <f>'PAYMENT by SAP'!D766</f>
        <v>1400061102</v>
      </c>
      <c r="F776" s="15" t="str">
        <f>'PAYMENT by SAP'!E766</f>
        <v>11125421</v>
      </c>
      <c r="G776" s="15" t="str">
        <f>'PAYMENT by SAP'!F766</f>
        <v>PAID BY CMS BANK SYARIAH INDONESIA KC SURABAYA BAS</v>
      </c>
      <c r="H776" s="47">
        <f t="shared" si="72"/>
        <v>45812</v>
      </c>
      <c r="I776" s="48">
        <f>'PAYMENT by SAP'!G766</f>
        <v>45812</v>
      </c>
      <c r="J776" s="48" t="str">
        <f t="shared" si="73"/>
        <v>Jun</v>
      </c>
      <c r="K776" s="48" t="str">
        <f t="shared" si="74"/>
        <v>2025</v>
      </c>
      <c r="L776" s="48">
        <f>'PAYMENT by SAP'!H766</f>
        <v>45687</v>
      </c>
      <c r="M776" s="49">
        <f t="shared" si="75"/>
        <v>125</v>
      </c>
      <c r="N776" s="50" t="str">
        <f t="shared" si="76"/>
        <v>120-365</v>
      </c>
      <c r="O776" s="50" t="str">
        <f t="shared" si="77"/>
        <v>High Risk</v>
      </c>
      <c r="P776" s="15" t="str">
        <f>'PAYMENT by SAP'!J766</f>
        <v>IDR</v>
      </c>
      <c r="Q776" s="15" t="str">
        <f>'PAYMENT by SAP'!K766</f>
        <v>1800000828</v>
      </c>
      <c r="R776" s="51">
        <f>'PAYMENT by SAP'!L766</f>
        <v>55079310</v>
      </c>
      <c r="S776" s="51" t="str">
        <f>'PAYMENT by SAP'!M766</f>
        <v>Biaya Pemusnahan Limbah FABA ex PT TJS</v>
      </c>
      <c r="T776" s="65">
        <f>'PAYMENT by SAP'!N766</f>
        <v>45657</v>
      </c>
      <c r="U776" s="66" t="str">
        <f>'PAYMENT by SAP'!O766</f>
        <v>1800000828</v>
      </c>
      <c r="V776" t="s">
        <v>4950</v>
      </c>
    </row>
    <row r="777" spans="2:22">
      <c r="B777" s="15">
        <f>'PAYMENT by SAP'!B767</f>
        <v>100622</v>
      </c>
      <c r="C777" s="15" t="str">
        <f>'PAYMENT by SAP'!C767</f>
        <v>PT. TRI PUTRA JAYA SENTOSA</v>
      </c>
      <c r="D777" s="15" t="str">
        <v>External</v>
      </c>
      <c r="E777" s="15" t="str">
        <f>'PAYMENT by SAP'!D767</f>
        <v>1400062216</v>
      </c>
      <c r="F777" s="15" t="str">
        <f>'PAYMENT by SAP'!E767</f>
        <v>11125421</v>
      </c>
      <c r="G777" s="15" t="str">
        <f>'PAYMENT by SAP'!F767</f>
        <v>PAID BY CMS BANK SYARIAH INDONESIA KC SURABAYA BAS</v>
      </c>
      <c r="H777" s="47">
        <f t="shared" si="72"/>
        <v>45818</v>
      </c>
      <c r="I777" s="48">
        <f>'PAYMENT by SAP'!G767</f>
        <v>45818</v>
      </c>
      <c r="J777" s="48" t="str">
        <f t="shared" si="73"/>
        <v>Jun</v>
      </c>
      <c r="K777" s="48" t="str">
        <f t="shared" si="74"/>
        <v>2025</v>
      </c>
      <c r="L777" s="48">
        <f>'PAYMENT by SAP'!H767</f>
        <v>45746</v>
      </c>
      <c r="M777" s="49">
        <f t="shared" si="75"/>
        <v>72</v>
      </c>
      <c r="N777" s="50" t="str">
        <f t="shared" si="76"/>
        <v>60-90</v>
      </c>
      <c r="O777" s="50" t="str">
        <f t="shared" si="77"/>
        <v>Warning</v>
      </c>
      <c r="P777" s="15" t="str">
        <f>'PAYMENT by SAP'!J767</f>
        <v>IDR</v>
      </c>
      <c r="Q777" s="15" t="str">
        <f>'PAYMENT by SAP'!K767</f>
        <v>1800000128</v>
      </c>
      <c r="R777" s="51">
        <f>'PAYMENT by SAP'!L767</f>
        <v>4223750</v>
      </c>
      <c r="S777" s="51" t="str">
        <f>'PAYMENT by SAP'!M767</f>
        <v>Biaya Pemusnahan Limbah Sludge Paper ex PT TJS</v>
      </c>
      <c r="T777" s="65">
        <f>'PAYMENT by SAP'!N767</f>
        <v>45716</v>
      </c>
      <c r="U777" s="66" t="str">
        <f>'PAYMENT by SAP'!O767</f>
        <v>1800000128</v>
      </c>
      <c r="V777" t="s">
        <v>4950</v>
      </c>
    </row>
    <row r="778" spans="2:22">
      <c r="B778" s="15">
        <f>'PAYMENT by SAP'!B768</f>
        <v>100622</v>
      </c>
      <c r="C778" s="15" t="str">
        <f>'PAYMENT by SAP'!C768</f>
        <v>PT. TRI PUTRA JAYA SENTOSA</v>
      </c>
      <c r="D778" s="15" t="str">
        <v>External</v>
      </c>
      <c r="E778" s="15" t="str">
        <f>'PAYMENT by SAP'!D768</f>
        <v>1400062214</v>
      </c>
      <c r="F778" s="15" t="str">
        <f>'PAYMENT by SAP'!E768</f>
        <v>11125421</v>
      </c>
      <c r="G778" s="15" t="str">
        <f>'PAYMENT by SAP'!F768</f>
        <v>PAID BY CMS BANK SYARIAH INDONESIA KC SURABAYA BAS</v>
      </c>
      <c r="H778" s="47">
        <f t="shared" si="72"/>
        <v>45818</v>
      </c>
      <c r="I778" s="48">
        <f>'PAYMENT by SAP'!G768</f>
        <v>45818</v>
      </c>
      <c r="J778" s="48" t="str">
        <f t="shared" si="73"/>
        <v>Jun</v>
      </c>
      <c r="K778" s="48" t="str">
        <f t="shared" si="74"/>
        <v>2025</v>
      </c>
      <c r="L778" s="48">
        <f>'PAYMENT by SAP'!H768</f>
        <v>45718</v>
      </c>
      <c r="M778" s="49">
        <f t="shared" si="75"/>
        <v>100</v>
      </c>
      <c r="N778" s="50" t="str">
        <f t="shared" si="76"/>
        <v>90-120</v>
      </c>
      <c r="O778" s="50" t="str">
        <f t="shared" si="77"/>
        <v>Warning +</v>
      </c>
      <c r="P778" s="15" t="str">
        <f>'PAYMENT by SAP'!J768</f>
        <v>IDR</v>
      </c>
      <c r="Q778" s="15" t="str">
        <f>'PAYMENT by SAP'!K768</f>
        <v>1800000056</v>
      </c>
      <c r="R778" s="51">
        <f>'PAYMENT by SAP'!L768</f>
        <v>10307803</v>
      </c>
      <c r="S778" s="51" t="str">
        <f>'PAYMENT by SAP'!M768</f>
        <v>Biaya Pemusnahan Limbah Fly Ash ex PT TJS</v>
      </c>
      <c r="T778" s="65">
        <f>'PAYMENT by SAP'!N768</f>
        <v>45688</v>
      </c>
      <c r="U778" s="66" t="str">
        <f>'PAYMENT by SAP'!O768</f>
        <v>1800000056</v>
      </c>
      <c r="V778" t="s">
        <v>4950</v>
      </c>
    </row>
    <row r="779" spans="2:22">
      <c r="B779" s="15">
        <f>'PAYMENT by SAP'!B769</f>
        <v>100622</v>
      </c>
      <c r="C779" s="15" t="str">
        <f>'PAYMENT by SAP'!C769</f>
        <v>PT. TRI PUTRA JAYA SENTOSA</v>
      </c>
      <c r="D779" s="15" t="str">
        <v>External</v>
      </c>
      <c r="E779" s="15" t="str">
        <f>'PAYMENT by SAP'!D769</f>
        <v>1400062215</v>
      </c>
      <c r="F779" s="15" t="str">
        <f>'PAYMENT by SAP'!E769</f>
        <v>11125421</v>
      </c>
      <c r="G779" s="15" t="str">
        <f>'PAYMENT by SAP'!F769</f>
        <v>PAID BY CMS BANK SYARIAH INDONESIA KC SURABAYA BAS</v>
      </c>
      <c r="H779" s="47">
        <f t="shared" si="72"/>
        <v>45818</v>
      </c>
      <c r="I779" s="48">
        <f>'PAYMENT by SAP'!G769</f>
        <v>45818</v>
      </c>
      <c r="J779" s="48" t="str">
        <f t="shared" si="73"/>
        <v>Jun</v>
      </c>
      <c r="K779" s="48" t="str">
        <f t="shared" si="74"/>
        <v>2025</v>
      </c>
      <c r="L779" s="48">
        <f>'PAYMENT by SAP'!H769</f>
        <v>45746</v>
      </c>
      <c r="M779" s="49">
        <f t="shared" si="75"/>
        <v>72</v>
      </c>
      <c r="N779" s="50" t="str">
        <f t="shared" si="76"/>
        <v>60-90</v>
      </c>
      <c r="O779" s="50" t="str">
        <f t="shared" si="77"/>
        <v>Warning</v>
      </c>
      <c r="P779" s="15" t="str">
        <f>'PAYMENT by SAP'!J769</f>
        <v>IDR</v>
      </c>
      <c r="Q779" s="15" t="str">
        <f>'PAYMENT by SAP'!K769</f>
        <v>1800000127</v>
      </c>
      <c r="R779" s="51">
        <f>'PAYMENT by SAP'!L769</f>
        <v>10928885</v>
      </c>
      <c r="S779" s="51" t="str">
        <f>'PAYMENT by SAP'!M769</f>
        <v>Biaya Pemusnahan Limbah Bottom Ash ex PT TJS</v>
      </c>
      <c r="T779" s="65">
        <f>'PAYMENT by SAP'!N769</f>
        <v>45716</v>
      </c>
      <c r="U779" s="66" t="str">
        <f>'PAYMENT by SAP'!O769</f>
        <v>1800000127</v>
      </c>
      <c r="V779" t="s">
        <v>4950</v>
      </c>
    </row>
    <row r="780" spans="2:22">
      <c r="B780" s="15">
        <f>'PAYMENT by SAP'!B770</f>
        <v>101888</v>
      </c>
      <c r="C780" s="15" t="str">
        <f>'PAYMENT by SAP'!C770</f>
        <v>PT BAHTERA CITRA ABADI</v>
      </c>
      <c r="D780" s="15" t="str">
        <v>External</v>
      </c>
      <c r="E780" s="15" t="str">
        <f>'PAYMENT by SAP'!D770</f>
        <v>1400000250</v>
      </c>
      <c r="F780" s="15" t="str">
        <f>'PAYMENT by SAP'!E770</f>
        <v>11125421</v>
      </c>
      <c r="G780" s="15" t="str">
        <f>'PAYMENT by SAP'!F770</f>
        <v>PAID BY CMS BANK SYARIAH INDONESIA KC SURABAYA BAS</v>
      </c>
      <c r="H780" s="47">
        <f t="shared" si="72"/>
        <v>45819</v>
      </c>
      <c r="I780" s="48">
        <f>'PAYMENT by SAP'!G770</f>
        <v>45819</v>
      </c>
      <c r="J780" s="48" t="str">
        <f t="shared" si="73"/>
        <v>Jun</v>
      </c>
      <c r="K780" s="48" t="str">
        <f t="shared" si="74"/>
        <v>2025</v>
      </c>
      <c r="L780" s="48">
        <f>'PAYMENT by SAP'!H770</f>
        <v>45753</v>
      </c>
      <c r="M780" s="49">
        <f t="shared" si="75"/>
        <v>66</v>
      </c>
      <c r="N780" s="50" t="str">
        <f t="shared" si="76"/>
        <v>60-90</v>
      </c>
      <c r="O780" s="50" t="str">
        <f t="shared" si="77"/>
        <v>Warning</v>
      </c>
      <c r="P780" s="15" t="str">
        <f>'PAYMENT by SAP'!J770</f>
        <v>IDR</v>
      </c>
      <c r="Q780" s="15" t="str">
        <f>'PAYMENT by SAP'!K770</f>
        <v>1800000131</v>
      </c>
      <c r="R780" s="51">
        <f>'PAYMENT by SAP'!L770</f>
        <v>7939800</v>
      </c>
      <c r="S780" s="51" t="str">
        <f>'PAYMENT by SAP'!M770</f>
        <v>Tagihan Pengembalian Ongkos Angkut PT BCA</v>
      </c>
      <c r="T780" s="65">
        <f>'PAYMENT by SAP'!N770</f>
        <v>45723</v>
      </c>
      <c r="U780" s="66" t="str">
        <f>'PAYMENT by SAP'!O770</f>
        <v>1800000131</v>
      </c>
      <c r="V780" s="18" t="s">
        <v>4954</v>
      </c>
    </row>
    <row r="781" spans="2:22">
      <c r="B781" s="15">
        <f>'PAYMENT by SAP'!B771</f>
        <v>100146</v>
      </c>
      <c r="C781" s="15" t="str">
        <f>'PAYMENT by SAP'!C771</f>
        <v>PT KITA MANDIRI ABADI</v>
      </c>
      <c r="D781" s="15" t="str">
        <v>External</v>
      </c>
      <c r="E781" s="15" t="str">
        <f>'PAYMENT by SAP'!D771</f>
        <v>1400063660</v>
      </c>
      <c r="F781" s="15" t="str">
        <f>'PAYMENT by SAP'!E771</f>
        <v>11125421</v>
      </c>
      <c r="G781" s="15" t="str">
        <f>'PAYMENT by SAP'!F771</f>
        <v>PAID BY CMS BANK SYARIAH INDONESIA KC SURABAYA BAS</v>
      </c>
      <c r="H781" s="47">
        <f t="shared" si="72"/>
        <v>45819</v>
      </c>
      <c r="I781" s="48">
        <f>'PAYMENT by SAP'!G771</f>
        <v>45819</v>
      </c>
      <c r="J781" s="48" t="str">
        <f t="shared" si="73"/>
        <v>Jun</v>
      </c>
      <c r="K781" s="48" t="str">
        <f t="shared" si="74"/>
        <v>2025</v>
      </c>
      <c r="L781" s="48">
        <f>'PAYMENT by SAP'!H771</f>
        <v>45838</v>
      </c>
      <c r="M781" s="49">
        <f t="shared" si="75"/>
        <v>-19</v>
      </c>
      <c r="N781" s="50" t="str">
        <f t="shared" si="76"/>
        <v>Current</v>
      </c>
      <c r="O781" s="50" t="str">
        <f t="shared" si="77"/>
        <v>No Risk</v>
      </c>
      <c r="P781" s="15" t="str">
        <f>'PAYMENT by SAP'!J771</f>
        <v>IDR</v>
      </c>
      <c r="Q781" s="15" t="str">
        <f>'PAYMENT by SAP'!K771</f>
        <v>1800000334</v>
      </c>
      <c r="R781" s="51">
        <f>'PAYMENT by SAP'!L771</f>
        <v>16609311</v>
      </c>
      <c r="S781" s="51" t="str">
        <f>'PAYMENT by SAP'!M771</f>
        <v>Biaya Pemusnahan Limbah FABA ex PT KMA</v>
      </c>
      <c r="T781" s="65">
        <f>'PAYMENT by SAP'!N771</f>
        <v>45808</v>
      </c>
      <c r="U781" s="66" t="str">
        <f>'PAYMENT by SAP'!O771</f>
        <v>1800000334</v>
      </c>
      <c r="V781" t="s">
        <v>4950</v>
      </c>
    </row>
    <row r="782" spans="2:22">
      <c r="B782" s="15">
        <f>'PAYMENT by SAP'!B772</f>
        <v>101083</v>
      </c>
      <c r="C782" s="15" t="str">
        <f>'PAYMENT by SAP'!C772</f>
        <v>PT ARDI RESTU ARTA</v>
      </c>
      <c r="D782" s="15" t="str">
        <v>External</v>
      </c>
      <c r="E782" s="15" t="str">
        <f>'PAYMENT by SAP'!D772</f>
        <v>1400063867</v>
      </c>
      <c r="F782" s="15" t="str">
        <f>'PAYMENT by SAP'!E772</f>
        <v>11125421</v>
      </c>
      <c r="G782" s="15" t="str">
        <f>'PAYMENT by SAP'!F772</f>
        <v>PAID BY CMS BANK SYARIAH INDONESIA KC SURABAYA BAS</v>
      </c>
      <c r="H782" s="47">
        <f t="shared" si="72"/>
        <v>45820</v>
      </c>
      <c r="I782" s="48">
        <f>'PAYMENT by SAP'!G772</f>
        <v>45820</v>
      </c>
      <c r="J782" s="48" t="str">
        <f t="shared" si="73"/>
        <v>Jun</v>
      </c>
      <c r="K782" s="48" t="str">
        <f t="shared" si="74"/>
        <v>2025</v>
      </c>
      <c r="L782" s="48">
        <f>'PAYMENT by SAP'!H772</f>
        <v>45838</v>
      </c>
      <c r="M782" s="49">
        <f t="shared" si="75"/>
        <v>-18</v>
      </c>
      <c r="N782" s="50" t="str">
        <f t="shared" si="76"/>
        <v>Current</v>
      </c>
      <c r="O782" s="50" t="str">
        <f t="shared" si="77"/>
        <v>No Risk</v>
      </c>
      <c r="P782" s="15" t="str">
        <f>'PAYMENT by SAP'!J772</f>
        <v>IDR</v>
      </c>
      <c r="Q782" s="15" t="str">
        <f>'PAYMENT by SAP'!K772</f>
        <v>1800000322</v>
      </c>
      <c r="R782" s="51">
        <f>'PAYMENT by SAP'!L772</f>
        <v>19711233</v>
      </c>
      <c r="S782" s="51" t="str">
        <f>'PAYMENT by SAP'!M772</f>
        <v>Biaya Pemusnahan Limbah FABA ex PT ARA</v>
      </c>
      <c r="T782" s="65">
        <f>'PAYMENT by SAP'!N772</f>
        <v>45808</v>
      </c>
      <c r="U782" s="66" t="str">
        <f>'PAYMENT by SAP'!O772</f>
        <v>1800000322</v>
      </c>
      <c r="V782" t="s">
        <v>4950</v>
      </c>
    </row>
    <row r="783" spans="2:22">
      <c r="B783" s="15">
        <f>'PAYMENT by SAP'!B773</f>
        <v>100797</v>
      </c>
      <c r="C783" s="15" t="str">
        <f>'PAYMENT by SAP'!C773</f>
        <v>PT. SEMEN INDONESIA BETON</v>
      </c>
      <c r="D783" s="15" t="str">
        <v>Group</v>
      </c>
      <c r="E783" s="15" t="str">
        <f>'PAYMENT by SAP'!D773</f>
        <v>1400000251</v>
      </c>
      <c r="F783" s="15" t="str">
        <f>'PAYMENT by SAP'!E773</f>
        <v>11125421</v>
      </c>
      <c r="G783" s="15" t="str">
        <f>'PAYMENT by SAP'!F773</f>
        <v>PAID BY CMS BANK SYARIAH INDONESIA KC SURABAYA BAS</v>
      </c>
      <c r="H783" s="47">
        <f t="shared" si="72"/>
        <v>45820</v>
      </c>
      <c r="I783" s="48">
        <f>'PAYMENT by SAP'!G773</f>
        <v>45820</v>
      </c>
      <c r="J783" s="48" t="str">
        <f t="shared" si="73"/>
        <v>Jun</v>
      </c>
      <c r="K783" s="48" t="str">
        <f t="shared" si="74"/>
        <v>2025</v>
      </c>
      <c r="L783" s="48">
        <f>'PAYMENT by SAP'!H773</f>
        <v>45807</v>
      </c>
      <c r="M783" s="49">
        <f t="shared" si="75"/>
        <v>13</v>
      </c>
      <c r="N783" s="50" t="str">
        <f t="shared" si="76"/>
        <v>0-30</v>
      </c>
      <c r="O783" s="50" t="str">
        <f t="shared" si="77"/>
        <v>No Risk</v>
      </c>
      <c r="P783" s="15" t="str">
        <f>'PAYMENT by SAP'!J773</f>
        <v>IDR</v>
      </c>
      <c r="Q783" s="15" t="str">
        <f>'PAYMENT by SAP'!K773</f>
        <v>1800000188</v>
      </c>
      <c r="R783" s="51">
        <f>'PAYMENT by SAP'!L773</f>
        <v>19832279</v>
      </c>
      <c r="S783" s="51" t="str">
        <f>'PAYMENT by SAP'!M773</f>
        <v>Pot. Gaji Kary. Penugasan SIG - SIB 03.2025</v>
      </c>
      <c r="T783" s="65">
        <f>'PAYMENT by SAP'!N773</f>
        <v>45777</v>
      </c>
      <c r="U783" s="66" t="str">
        <f>'PAYMENT by SAP'!O773</f>
        <v>1800000188</v>
      </c>
      <c r="V783" s="18" t="s">
        <v>4953</v>
      </c>
    </row>
    <row r="784" spans="2:22">
      <c r="B784" s="15">
        <f>'PAYMENT by SAP'!B774</f>
        <v>100031</v>
      </c>
      <c r="C784" s="15" t="str">
        <f>'PAYMENT by SAP'!C774</f>
        <v>PT DELTA ARTHA BAHARI NUSANTARA</v>
      </c>
      <c r="D784" s="15" t="str">
        <v>External</v>
      </c>
      <c r="E784" s="15" t="str">
        <f>'PAYMENT by SAP'!D774</f>
        <v>1400064201</v>
      </c>
      <c r="F784" s="15" t="str">
        <f>'PAYMENT by SAP'!E774</f>
        <v>11121161</v>
      </c>
      <c r="G784" s="15" t="str">
        <f>'PAYMENT by SAP'!F774</f>
        <v>Tagihan Listrik DABN MAR-APR25</v>
      </c>
      <c r="H784" s="47">
        <f t="shared" si="72"/>
        <v>45821</v>
      </c>
      <c r="I784" s="48">
        <f>'PAYMENT by SAP'!G774</f>
        <v>45821</v>
      </c>
      <c r="J784" s="48" t="str">
        <f t="shared" si="73"/>
        <v>Jun</v>
      </c>
      <c r="K784" s="48" t="str">
        <f t="shared" si="74"/>
        <v>2025</v>
      </c>
      <c r="L784" s="48">
        <f>'PAYMENT by SAP'!H774</f>
        <v>45807</v>
      </c>
      <c r="M784" s="49">
        <f t="shared" si="75"/>
        <v>14</v>
      </c>
      <c r="N784" s="50" t="str">
        <f t="shared" si="76"/>
        <v>0-30</v>
      </c>
      <c r="O784" s="50" t="str">
        <f t="shared" si="77"/>
        <v>No Risk</v>
      </c>
      <c r="P784" s="15" t="str">
        <f>'PAYMENT by SAP'!J774</f>
        <v>IDR</v>
      </c>
      <c r="Q784" s="15" t="str">
        <f>'PAYMENT by SAP'!K774</f>
        <v>1800000233</v>
      </c>
      <c r="R784" s="51">
        <f>'PAYMENT by SAP'!L774</f>
        <v>197394</v>
      </c>
      <c r="S784" s="51" t="str">
        <f>'PAYMENT by SAP'!M774</f>
        <v>Tagihan Listrik DAB Mar 25</v>
      </c>
      <c r="T784" s="65">
        <f>'PAYMENT by SAP'!N774</f>
        <v>45777</v>
      </c>
      <c r="U784" s="66" t="str">
        <f>'PAYMENT by SAP'!O774</f>
        <v>1800000233</v>
      </c>
      <c r="V784" s="18" t="s">
        <v>4951</v>
      </c>
    </row>
    <row r="785" spans="2:22">
      <c r="B785" s="15">
        <f>'PAYMENT by SAP'!B775</f>
        <v>100031</v>
      </c>
      <c r="C785" s="15" t="str">
        <f>'PAYMENT by SAP'!C775</f>
        <v>PT DELTA ARTHA BAHARI NUSANTARA</v>
      </c>
      <c r="D785" s="15" t="str">
        <v>External</v>
      </c>
      <c r="E785" s="15" t="str">
        <f>'PAYMENT by SAP'!D775</f>
        <v>1400064201</v>
      </c>
      <c r="F785" s="15" t="str">
        <f>'PAYMENT by SAP'!E775</f>
        <v>11121161</v>
      </c>
      <c r="G785" s="15" t="str">
        <f>'PAYMENT by SAP'!F775</f>
        <v>Tagihan Listrik DABN MAR-APR25</v>
      </c>
      <c r="H785" s="47">
        <f t="shared" si="72"/>
        <v>45821</v>
      </c>
      <c r="I785" s="48">
        <f>'PAYMENT by SAP'!G775</f>
        <v>45821</v>
      </c>
      <c r="J785" s="48" t="str">
        <f t="shared" si="73"/>
        <v>Jun</v>
      </c>
      <c r="K785" s="48" t="str">
        <f t="shared" si="74"/>
        <v>2025</v>
      </c>
      <c r="L785" s="48">
        <f>'PAYMENT by SAP'!H775</f>
        <v>45838</v>
      </c>
      <c r="M785" s="49">
        <f t="shared" si="75"/>
        <v>-17</v>
      </c>
      <c r="N785" s="50" t="str">
        <f t="shared" si="76"/>
        <v>Current</v>
      </c>
      <c r="O785" s="50" t="str">
        <f t="shared" si="77"/>
        <v>No Risk</v>
      </c>
      <c r="P785" s="15" t="str">
        <f>'PAYMENT by SAP'!J775</f>
        <v>IDR</v>
      </c>
      <c r="Q785" s="15" t="str">
        <f>'PAYMENT by SAP'!K775</f>
        <v>1800000312</v>
      </c>
      <c r="R785" s="51">
        <f>'PAYMENT by SAP'!L775</f>
        <v>203545</v>
      </c>
      <c r="S785" s="51" t="str">
        <f>'PAYMENT by SAP'!M775</f>
        <v>Tagihan Listrik DAB Apr 25</v>
      </c>
      <c r="T785" s="65">
        <f>'PAYMENT by SAP'!N775</f>
        <v>45808</v>
      </c>
      <c r="U785" s="66" t="str">
        <f>'PAYMENT by SAP'!O775</f>
        <v>1800000312</v>
      </c>
      <c r="V785" s="18" t="s">
        <v>4951</v>
      </c>
    </row>
    <row r="786" spans="2:22">
      <c r="B786" s="15">
        <f>'PAYMENT by SAP'!B776</f>
        <v>100031</v>
      </c>
      <c r="C786" s="15" t="str">
        <f>'PAYMENT by SAP'!C776</f>
        <v>PT DELTA ARTHA BAHARI NUSANTARA</v>
      </c>
      <c r="D786" s="15" t="str">
        <v>External</v>
      </c>
      <c r="E786" s="15" t="str">
        <f>'PAYMENT by SAP'!D776</f>
        <v>1400000258</v>
      </c>
      <c r="F786" s="15" t="str">
        <f>'PAYMENT by SAP'!E776</f>
        <v>11121161</v>
      </c>
      <c r="G786" s="15" t="str">
        <f>'PAYMENT by SAP'!F776</f>
        <v xml:space="preserve"> Penagihan Penyediaan Air PT. DABN</v>
      </c>
      <c r="H786" s="47">
        <f t="shared" si="72"/>
        <v>45821</v>
      </c>
      <c r="I786" s="48">
        <f>'PAYMENT by SAP'!G776</f>
        <v>45821</v>
      </c>
      <c r="J786" s="48" t="str">
        <f t="shared" si="73"/>
        <v>Jun</v>
      </c>
      <c r="K786" s="48" t="str">
        <f t="shared" si="74"/>
        <v>2025</v>
      </c>
      <c r="L786" s="48">
        <f>'PAYMENT by SAP'!H776</f>
        <v>45807</v>
      </c>
      <c r="M786" s="49">
        <f t="shared" si="75"/>
        <v>14</v>
      </c>
      <c r="N786" s="50" t="str">
        <f t="shared" si="76"/>
        <v>0-30</v>
      </c>
      <c r="O786" s="50" t="str">
        <f t="shared" si="77"/>
        <v>No Risk</v>
      </c>
      <c r="P786" s="15" t="str">
        <f>'PAYMENT by SAP'!J776</f>
        <v>IDR</v>
      </c>
      <c r="Q786" s="15" t="str">
        <f>'PAYMENT by SAP'!K776</f>
        <v>1800000211</v>
      </c>
      <c r="R786" s="51">
        <f>'PAYMENT by SAP'!L776</f>
        <v>524300</v>
      </c>
      <c r="S786" s="51" t="str">
        <f>'PAYMENT by SAP'!M776</f>
        <v>Penagihan Penyediaan Air Bersih April 2025</v>
      </c>
      <c r="T786" s="65">
        <f>'PAYMENT by SAP'!N776</f>
        <v>45777</v>
      </c>
      <c r="U786" s="66" t="str">
        <f>'PAYMENT by SAP'!O776</f>
        <v>1800000211</v>
      </c>
      <c r="V786" s="18" t="s">
        <v>4956</v>
      </c>
    </row>
    <row r="787" spans="2:22">
      <c r="B787" s="15">
        <f>'PAYMENT by SAP'!B777</f>
        <v>100031</v>
      </c>
      <c r="C787" s="15" t="str">
        <f>'PAYMENT by SAP'!C777</f>
        <v>PT DELTA ARTHA BAHARI NUSANTARA</v>
      </c>
      <c r="D787" s="15" t="str">
        <v>External</v>
      </c>
      <c r="E787" s="15" t="str">
        <f>'PAYMENT by SAP'!D777</f>
        <v>1400000258</v>
      </c>
      <c r="F787" s="15" t="str">
        <f>'PAYMENT by SAP'!E777</f>
        <v>11121161</v>
      </c>
      <c r="G787" s="15" t="str">
        <f>'PAYMENT by SAP'!F777</f>
        <v xml:space="preserve"> Penagihan Penyediaan Air PT. DABN</v>
      </c>
      <c r="H787" s="47">
        <f t="shared" si="72"/>
        <v>45821</v>
      </c>
      <c r="I787" s="48">
        <f>'PAYMENT by SAP'!G777</f>
        <v>45821</v>
      </c>
      <c r="J787" s="48" t="str">
        <f t="shared" si="73"/>
        <v>Jun</v>
      </c>
      <c r="K787" s="48" t="str">
        <f t="shared" si="74"/>
        <v>2025</v>
      </c>
      <c r="L787" s="48">
        <f>'PAYMENT by SAP'!H777</f>
        <v>45804</v>
      </c>
      <c r="M787" s="49">
        <f t="shared" si="75"/>
        <v>17</v>
      </c>
      <c r="N787" s="50" t="str">
        <f t="shared" si="76"/>
        <v>0-30</v>
      </c>
      <c r="O787" s="50" t="str">
        <f t="shared" si="77"/>
        <v>No Risk</v>
      </c>
      <c r="P787" s="15" t="str">
        <f>'PAYMENT by SAP'!J777</f>
        <v>IDR</v>
      </c>
      <c r="Q787" s="15" t="str">
        <f>'PAYMENT by SAP'!K777</f>
        <v>0100005029</v>
      </c>
      <c r="R787" s="51">
        <f>'PAYMENT by SAP'!L777</f>
        <v>666900</v>
      </c>
      <c r="S787" s="51" t="str">
        <f>'PAYMENT by SAP'!M777</f>
        <v>Penagihan Air Proses - Des 2024, DABN 1800000000</v>
      </c>
      <c r="T787" s="65">
        <f>'PAYMENT by SAP'!N777</f>
        <v>45804</v>
      </c>
      <c r="U787" s="66" t="str">
        <f>'PAYMENT by SAP'!O777</f>
        <v>1800000000</v>
      </c>
      <c r="V787" s="18" t="s">
        <v>4956</v>
      </c>
    </row>
    <row r="788" spans="2:22">
      <c r="B788" s="15">
        <f>'PAYMENT by SAP'!B778</f>
        <v>100031</v>
      </c>
      <c r="C788" s="15" t="str">
        <f>'PAYMENT by SAP'!C778</f>
        <v>PT DELTA ARTHA BAHARI NUSANTARA</v>
      </c>
      <c r="D788" s="15" t="str">
        <v>External</v>
      </c>
      <c r="E788" s="15" t="str">
        <f>'PAYMENT by SAP'!D778</f>
        <v>1400000258</v>
      </c>
      <c r="F788" s="15" t="str">
        <f>'PAYMENT by SAP'!E778</f>
        <v>11121161</v>
      </c>
      <c r="G788" s="15" t="str">
        <f>'PAYMENT by SAP'!F778</f>
        <v xml:space="preserve"> Penagihan Penyediaan Air PT. DABN</v>
      </c>
      <c r="H788" s="47">
        <f t="shared" si="72"/>
        <v>45821</v>
      </c>
      <c r="I788" s="48">
        <f>'PAYMENT by SAP'!G778</f>
        <v>45821</v>
      </c>
      <c r="J788" s="48" t="str">
        <f t="shared" si="73"/>
        <v>Jun</v>
      </c>
      <c r="K788" s="48" t="str">
        <f t="shared" si="74"/>
        <v>2025</v>
      </c>
      <c r="L788" s="48">
        <f>'PAYMENT by SAP'!H778</f>
        <v>45838</v>
      </c>
      <c r="M788" s="49">
        <f t="shared" si="75"/>
        <v>-17</v>
      </c>
      <c r="N788" s="50" t="str">
        <f t="shared" si="76"/>
        <v>Current</v>
      </c>
      <c r="O788" s="50" t="str">
        <f t="shared" si="77"/>
        <v>No Risk</v>
      </c>
      <c r="P788" s="15" t="str">
        <f>'PAYMENT by SAP'!J778</f>
        <v>IDR</v>
      </c>
      <c r="Q788" s="15" t="str">
        <f>'PAYMENT by SAP'!K778</f>
        <v>1800000256</v>
      </c>
      <c r="R788" s="51">
        <f>'PAYMENT by SAP'!L778</f>
        <v>995100</v>
      </c>
      <c r="S788" s="51" t="str">
        <f>'PAYMENT by SAP'!M778</f>
        <v>Penagihan Penyediaan Air Bersih Mei 2025</v>
      </c>
      <c r="T788" s="65">
        <f>'PAYMENT by SAP'!N778</f>
        <v>45808</v>
      </c>
      <c r="U788" s="66" t="str">
        <f>'PAYMENT by SAP'!O778</f>
        <v>1800000256</v>
      </c>
      <c r="V788" s="18" t="s">
        <v>4956</v>
      </c>
    </row>
    <row r="789" spans="2:22">
      <c r="B789" s="15">
        <f>'PAYMENT by SAP'!B779</f>
        <v>100126</v>
      </c>
      <c r="C789" s="15" t="str">
        <f>'PAYMENT by SAP'!C779</f>
        <v>PT TRIATA MULIA INDONESIA</v>
      </c>
      <c r="D789" s="15" t="str">
        <v>External</v>
      </c>
      <c r="E789" s="15" t="str">
        <f>'PAYMENT by SAP'!D779</f>
        <v>1400064199</v>
      </c>
      <c r="F789" s="15" t="str">
        <f>'PAYMENT by SAP'!E779</f>
        <v>11121161</v>
      </c>
      <c r="G789" s="15" t="str">
        <f>'PAYMENT by SAP'!F779</f>
        <v xml:space="preserve"> Biaya Pemusnahan Limbah  ex PT TLI</v>
      </c>
      <c r="H789" s="47">
        <f t="shared" si="72"/>
        <v>45821</v>
      </c>
      <c r="I789" s="48">
        <f>'PAYMENT by SAP'!G779</f>
        <v>45821</v>
      </c>
      <c r="J789" s="48" t="str">
        <f t="shared" si="73"/>
        <v>Jun</v>
      </c>
      <c r="K789" s="48" t="str">
        <f t="shared" si="74"/>
        <v>2025</v>
      </c>
      <c r="L789" s="48">
        <f>'PAYMENT by SAP'!H779</f>
        <v>45687</v>
      </c>
      <c r="M789" s="49">
        <f t="shared" si="75"/>
        <v>134</v>
      </c>
      <c r="N789" s="50" t="str">
        <f t="shared" si="76"/>
        <v>120-365</v>
      </c>
      <c r="O789" s="50" t="str">
        <f t="shared" si="77"/>
        <v>High Risk</v>
      </c>
      <c r="P789" s="15" t="str">
        <f>'PAYMENT by SAP'!J779</f>
        <v>IDR</v>
      </c>
      <c r="Q789" s="15" t="str">
        <f>'PAYMENT by SAP'!K779</f>
        <v>1800000835</v>
      </c>
      <c r="R789" s="51">
        <f>'PAYMENT by SAP'!L779</f>
        <v>6771666</v>
      </c>
      <c r="S789" s="51" t="str">
        <f>'PAYMENT by SAP'!M779</f>
        <v>Biaya Pemusnahan Limbah SBE ex PT TMI</v>
      </c>
      <c r="T789" s="65">
        <f>'PAYMENT by SAP'!N779</f>
        <v>45657</v>
      </c>
      <c r="U789" s="66" t="str">
        <f>'PAYMENT by SAP'!O779</f>
        <v>1800000835</v>
      </c>
      <c r="V789" t="s">
        <v>4950</v>
      </c>
    </row>
    <row r="790" spans="2:22">
      <c r="B790" s="15">
        <f>'PAYMENT by SAP'!B780</f>
        <v>100147</v>
      </c>
      <c r="C790" s="15" t="str">
        <f>'PAYMENT by SAP'!C780</f>
        <v>PT TEKNOTAMA LINGKUNGAN INTERNUSA</v>
      </c>
      <c r="D790" s="15" t="str">
        <v>External</v>
      </c>
      <c r="E790" s="15" t="str">
        <f>'PAYMENT by SAP'!D780</f>
        <v>1400064171</v>
      </c>
      <c r="F790" s="15" t="str">
        <f>'PAYMENT by SAP'!E780</f>
        <v>11121161</v>
      </c>
      <c r="G790" s="15" t="str">
        <f>'PAYMENT by SAP'!F780</f>
        <v xml:space="preserve"> Biaya Pemusnahan Limbah  ex PT TLI</v>
      </c>
      <c r="H790" s="47">
        <f t="shared" si="72"/>
        <v>45821</v>
      </c>
      <c r="I790" s="48">
        <f>'PAYMENT by SAP'!G780</f>
        <v>45821</v>
      </c>
      <c r="J790" s="48" t="str">
        <f t="shared" si="73"/>
        <v>Jun</v>
      </c>
      <c r="K790" s="48" t="str">
        <f t="shared" si="74"/>
        <v>2025</v>
      </c>
      <c r="L790" s="48">
        <f>'PAYMENT by SAP'!H780</f>
        <v>45807</v>
      </c>
      <c r="M790" s="49">
        <f t="shared" si="75"/>
        <v>14</v>
      </c>
      <c r="N790" s="50" t="str">
        <f t="shared" si="76"/>
        <v>0-30</v>
      </c>
      <c r="O790" s="50" t="str">
        <f t="shared" si="77"/>
        <v>No Risk</v>
      </c>
      <c r="P790" s="15" t="str">
        <f>'PAYMENT by SAP'!J780</f>
        <v>IDR</v>
      </c>
      <c r="Q790" s="15" t="str">
        <f>'PAYMENT by SAP'!K780</f>
        <v>1800000277</v>
      </c>
      <c r="R790" s="51">
        <f>'PAYMENT by SAP'!L780</f>
        <v>9527254</v>
      </c>
      <c r="S790" s="51" t="str">
        <f>'PAYMENT by SAP'!M780</f>
        <v>Biaya Pemusnahan Limbah Bottom Ash ex PT TLI</v>
      </c>
      <c r="T790" s="65">
        <f>'PAYMENT by SAP'!N780</f>
        <v>45777</v>
      </c>
      <c r="U790" s="66" t="str">
        <f>'PAYMENT by SAP'!O780</f>
        <v>1800000277</v>
      </c>
      <c r="V790" t="s">
        <v>4950</v>
      </c>
    </row>
    <row r="791" spans="2:22">
      <c r="B791" s="15">
        <f>'PAYMENT by SAP'!B781</f>
        <v>100144</v>
      </c>
      <c r="C791" s="15" t="str">
        <f>'PAYMENT by SAP'!C781</f>
        <v>PT SINERGI INFORMATIKA SEMEN INDONE</v>
      </c>
      <c r="D791" s="15" t="str">
        <v>Group</v>
      </c>
      <c r="E791" s="15" t="str">
        <f>'PAYMENT by SAP'!D781</f>
        <v>1400000255</v>
      </c>
      <c r="F791" s="15" t="str">
        <f>'PAYMENT by SAP'!E781</f>
        <v>11121161</v>
      </c>
      <c r="G791" s="15" t="str">
        <f>'PAYMENT by SAP'!F781</f>
        <v>Pot. Gaji Kary. Penugasan SI - SISI 05.2023</v>
      </c>
      <c r="H791" s="47">
        <f t="shared" si="72"/>
        <v>45821</v>
      </c>
      <c r="I791" s="48">
        <f>'PAYMENT by SAP'!G781</f>
        <v>45821</v>
      </c>
      <c r="J791" s="48" t="str">
        <f t="shared" si="73"/>
        <v>Jun</v>
      </c>
      <c r="K791" s="48" t="str">
        <f t="shared" si="74"/>
        <v>2025</v>
      </c>
      <c r="L791" s="48">
        <f>'PAYMENT by SAP'!H781</f>
        <v>45137</v>
      </c>
      <c r="M791" s="49">
        <f t="shared" si="75"/>
        <v>684</v>
      </c>
      <c r="N791" s="50" t="str">
        <f t="shared" si="76"/>
        <v>&gt;365</v>
      </c>
      <c r="O791" s="50" t="str">
        <f t="shared" si="77"/>
        <v>High Risk +</v>
      </c>
      <c r="P791" s="15" t="str">
        <f>'PAYMENT by SAP'!J781</f>
        <v>IDR</v>
      </c>
      <c r="Q791" s="15" t="str">
        <f>'PAYMENT by SAP'!K781</f>
        <v>1800000339</v>
      </c>
      <c r="R791" s="51">
        <f>'PAYMENT by SAP'!L781</f>
        <v>11048667</v>
      </c>
      <c r="S791" s="51" t="str">
        <f>'PAYMENT by SAP'!M781</f>
        <v>Pot. Gaji Kary. Penugasan SI - SISI 05.2023</v>
      </c>
      <c r="T791" s="65">
        <f>'PAYMENT by SAP'!N781</f>
        <v>45107</v>
      </c>
      <c r="U791" s="66" t="str">
        <f>'PAYMENT by SAP'!O781</f>
        <v>1800000339</v>
      </c>
      <c r="V791" s="18" t="s">
        <v>4953</v>
      </c>
    </row>
    <row r="792" spans="2:22">
      <c r="B792" s="15">
        <f>'PAYMENT by SAP'!B782</f>
        <v>100144</v>
      </c>
      <c r="C792" s="15" t="str">
        <f>'PAYMENT by SAP'!C782</f>
        <v>PT SINERGI INFORMATIKA SEMEN INDONE</v>
      </c>
      <c r="D792" s="15" t="str">
        <v>Group</v>
      </c>
      <c r="E792" s="15" t="str">
        <f>'PAYMENT by SAP'!D782</f>
        <v>1400000256</v>
      </c>
      <c r="F792" s="15" t="str">
        <f>'PAYMENT by SAP'!E782</f>
        <v>11121161</v>
      </c>
      <c r="G792" s="15" t="str">
        <f>'PAYMENT by SAP'!F782</f>
        <v xml:space="preserve"> Pot. Gaji Kary. Penugasan SI - SISI 08.2024</v>
      </c>
      <c r="H792" s="47">
        <f t="shared" si="72"/>
        <v>45821</v>
      </c>
      <c r="I792" s="48">
        <f>'PAYMENT by SAP'!G782</f>
        <v>45821</v>
      </c>
      <c r="J792" s="48" t="str">
        <f t="shared" si="73"/>
        <v>Jun</v>
      </c>
      <c r="K792" s="48" t="str">
        <f t="shared" si="74"/>
        <v>2025</v>
      </c>
      <c r="L792" s="48">
        <f>'PAYMENT by SAP'!H782</f>
        <v>45595</v>
      </c>
      <c r="M792" s="49">
        <f t="shared" si="75"/>
        <v>226</v>
      </c>
      <c r="N792" s="50" t="str">
        <f t="shared" si="76"/>
        <v>120-365</v>
      </c>
      <c r="O792" s="50" t="str">
        <f t="shared" si="77"/>
        <v>High Risk</v>
      </c>
      <c r="P792" s="15" t="str">
        <f>'PAYMENT by SAP'!J782</f>
        <v>IDR</v>
      </c>
      <c r="Q792" s="15" t="str">
        <f>'PAYMENT by SAP'!K782</f>
        <v>1800000391</v>
      </c>
      <c r="R792" s="51">
        <f>'PAYMENT by SAP'!L782</f>
        <v>18047506</v>
      </c>
      <c r="S792" s="51" t="str">
        <f>'PAYMENT by SAP'!M782</f>
        <v xml:space="preserve"> Pot. Gaji Kary. Penugasan SI - SISI 08.2024</v>
      </c>
      <c r="T792" s="65">
        <f>'PAYMENT by SAP'!N782</f>
        <v>45565</v>
      </c>
      <c r="U792" s="66" t="str">
        <f>'PAYMENT by SAP'!O782</f>
        <v>1800000391</v>
      </c>
      <c r="V792" s="18" t="s">
        <v>4953</v>
      </c>
    </row>
    <row r="793" spans="2:22">
      <c r="B793" s="15">
        <f>'PAYMENT by SAP'!B783</f>
        <v>100144</v>
      </c>
      <c r="C793" s="15" t="str">
        <f>'PAYMENT by SAP'!C783</f>
        <v>PT SINERGI INFORMATIKA SEMEN INDONE</v>
      </c>
      <c r="D793" s="15" t="str">
        <v>Group</v>
      </c>
      <c r="E793" s="15" t="str">
        <f>'PAYMENT by SAP'!D783</f>
        <v>1400000257</v>
      </c>
      <c r="F793" s="15" t="str">
        <f>'PAYMENT by SAP'!E783</f>
        <v>11121161</v>
      </c>
      <c r="G793" s="15" t="str">
        <f>'PAYMENT by SAP'!F783</f>
        <v xml:space="preserve"> Pot. Gaji Kary. Penugasan SI - SISI 09.2024</v>
      </c>
      <c r="H793" s="47">
        <f t="shared" si="72"/>
        <v>45821</v>
      </c>
      <c r="I793" s="48">
        <f>'PAYMENT by SAP'!G783</f>
        <v>45821</v>
      </c>
      <c r="J793" s="48" t="str">
        <f t="shared" si="73"/>
        <v>Jun</v>
      </c>
      <c r="K793" s="48" t="str">
        <f t="shared" si="74"/>
        <v>2025</v>
      </c>
      <c r="L793" s="48">
        <f>'PAYMENT by SAP'!H783</f>
        <v>45626</v>
      </c>
      <c r="M793" s="49">
        <f t="shared" si="75"/>
        <v>195</v>
      </c>
      <c r="N793" s="50" t="str">
        <f t="shared" si="76"/>
        <v>120-365</v>
      </c>
      <c r="O793" s="50" t="str">
        <f t="shared" si="77"/>
        <v>High Risk</v>
      </c>
      <c r="P793" s="15" t="str">
        <f>'PAYMENT by SAP'!J783</f>
        <v>IDR</v>
      </c>
      <c r="Q793" s="15" t="str">
        <f>'PAYMENT by SAP'!K783</f>
        <v>1800000444</v>
      </c>
      <c r="R793" s="51">
        <f>'PAYMENT by SAP'!L783</f>
        <v>18239687</v>
      </c>
      <c r="S793" s="51" t="str">
        <f>'PAYMENT by SAP'!M783</f>
        <v xml:space="preserve"> Pot. Gaji Kary. Penugasan SI - SISI 09.2024</v>
      </c>
      <c r="T793" s="65">
        <f>'PAYMENT by SAP'!N783</f>
        <v>45596</v>
      </c>
      <c r="U793" s="66" t="str">
        <f>'PAYMENT by SAP'!O783</f>
        <v>1800000444</v>
      </c>
      <c r="V793" s="18" t="s">
        <v>4953</v>
      </c>
    </row>
    <row r="794" spans="2:22">
      <c r="B794" s="15">
        <f>'PAYMENT by SAP'!B784</f>
        <v>100147</v>
      </c>
      <c r="C794" s="15" t="str">
        <f>'PAYMENT by SAP'!C784</f>
        <v>PT TEKNOTAMA LINGKUNGAN INTERNUSA</v>
      </c>
      <c r="D794" s="15" t="str">
        <v>External</v>
      </c>
      <c r="E794" s="15" t="str">
        <f>'PAYMENT by SAP'!D784</f>
        <v>1400064171</v>
      </c>
      <c r="F794" s="15" t="str">
        <f>'PAYMENT by SAP'!E784</f>
        <v>11121161</v>
      </c>
      <c r="G794" s="15" t="str">
        <f>'PAYMENT by SAP'!F784</f>
        <v xml:space="preserve"> Biaya Pemusnahan Limbah  ex PT TLI</v>
      </c>
      <c r="H794" s="47">
        <f t="shared" si="72"/>
        <v>45821</v>
      </c>
      <c r="I794" s="48">
        <f>'PAYMENT by SAP'!G784</f>
        <v>45821</v>
      </c>
      <c r="J794" s="48" t="str">
        <f t="shared" si="73"/>
        <v>Jun</v>
      </c>
      <c r="K794" s="48" t="str">
        <f t="shared" si="74"/>
        <v>2025</v>
      </c>
      <c r="L794" s="48">
        <f>'PAYMENT by SAP'!H784</f>
        <v>45807</v>
      </c>
      <c r="M794" s="49">
        <f t="shared" si="75"/>
        <v>14</v>
      </c>
      <c r="N794" s="50" t="str">
        <f t="shared" si="76"/>
        <v>0-30</v>
      </c>
      <c r="O794" s="50" t="str">
        <f t="shared" si="77"/>
        <v>No Risk</v>
      </c>
      <c r="P794" s="15" t="str">
        <f>'PAYMENT by SAP'!J784</f>
        <v>IDR</v>
      </c>
      <c r="Q794" s="15" t="str">
        <f>'PAYMENT by SAP'!K784</f>
        <v>1800000276</v>
      </c>
      <c r="R794" s="51">
        <f>'PAYMENT by SAP'!L784</f>
        <v>45902298</v>
      </c>
      <c r="S794" s="51" t="str">
        <f>'PAYMENT by SAP'!M784</f>
        <v>Biaya Pemusnahan Limbah Non B3 ex PT TLI</v>
      </c>
      <c r="T794" s="65">
        <f>'PAYMENT by SAP'!N784</f>
        <v>45777</v>
      </c>
      <c r="U794" s="66" t="str">
        <f>'PAYMENT by SAP'!O784</f>
        <v>1800000276</v>
      </c>
      <c r="V794" t="s">
        <v>4950</v>
      </c>
    </row>
    <row r="795" spans="2:22">
      <c r="B795" s="15">
        <f>'PAYMENT by SAP'!B785</f>
        <v>100013</v>
      </c>
      <c r="C795" s="15" t="str">
        <f>'PAYMENT by SAP'!C785</f>
        <v>PT SEMEN PADANG</v>
      </c>
      <c r="D795" s="15" t="str">
        <v>Group</v>
      </c>
      <c r="E795" s="15" t="str">
        <f>'PAYMENT by SAP'!D785</f>
        <v>1400000252</v>
      </c>
      <c r="F795" s="15" t="str">
        <f>'PAYMENT by SAP'!E785</f>
        <v>11121871</v>
      </c>
      <c r="G795" s="15" t="str">
        <f>'PAYMENT by SAP'!F785</f>
        <v>SWEEPING PT SEMEN PADANG</v>
      </c>
      <c r="H795" s="47">
        <f t="shared" si="72"/>
        <v>45821</v>
      </c>
      <c r="I795" s="48">
        <f>'PAYMENT by SAP'!G785</f>
        <v>45821</v>
      </c>
      <c r="J795" s="48" t="str">
        <f t="shared" si="73"/>
        <v>Jun</v>
      </c>
      <c r="K795" s="48" t="str">
        <f t="shared" si="74"/>
        <v>2025</v>
      </c>
      <c r="L795" s="48">
        <f>'PAYMENT by SAP'!H785</f>
        <v>45762</v>
      </c>
      <c r="M795" s="49">
        <f t="shared" si="75"/>
        <v>59</v>
      </c>
      <c r="N795" s="50" t="str">
        <f t="shared" si="76"/>
        <v>30-60</v>
      </c>
      <c r="O795" s="50" t="str">
        <f t="shared" si="77"/>
        <v>Low Risk</v>
      </c>
      <c r="P795" s="15" t="str">
        <f>'PAYMENT by SAP'!J785</f>
        <v>IDR</v>
      </c>
      <c r="Q795" s="15" t="str">
        <f>'PAYMENT by SAP'!K785</f>
        <v>0100003705</v>
      </c>
      <c r="R795" s="51">
        <f>'PAYMENT by SAP'!L785</f>
        <v>48468858</v>
      </c>
      <c r="S795" s="51" t="str">
        <f>'PAYMENT by SAP'!M785</f>
        <v>Biaya Recruitment Bersama BUMN - SP 2024</v>
      </c>
      <c r="T795" s="65">
        <f>'PAYMENT by SAP'!N785</f>
        <v>45762</v>
      </c>
      <c r="U795" s="66" t="str">
        <f>'PAYMENT by SAP'!O785</f>
        <v>1800000566</v>
      </c>
      <c r="V795" s="18" t="s">
        <v>4959</v>
      </c>
    </row>
    <row r="796" spans="2:22">
      <c r="B796" s="15">
        <f>'PAYMENT by SAP'!B786</f>
        <v>100126</v>
      </c>
      <c r="C796" s="15" t="str">
        <f>'PAYMENT by SAP'!C786</f>
        <v>PT TRIATA MULIA INDONESIA</v>
      </c>
      <c r="D796" s="15" t="str">
        <v>External</v>
      </c>
      <c r="E796" s="15" t="str">
        <f>'PAYMENT by SAP'!D786</f>
        <v>1400064200</v>
      </c>
      <c r="F796" s="15" t="str">
        <f>'PAYMENT by SAP'!E786</f>
        <v>11121161</v>
      </c>
      <c r="G796" s="15" t="str">
        <f>'PAYMENT by SAP'!F786</f>
        <v>Biaya Pemusnahan Limbah FABA ex PT TMI</v>
      </c>
      <c r="H796" s="47">
        <f t="shared" si="72"/>
        <v>45821</v>
      </c>
      <c r="I796" s="48">
        <f>'PAYMENT by SAP'!G786</f>
        <v>45821</v>
      </c>
      <c r="J796" s="48" t="str">
        <f t="shared" si="73"/>
        <v>Jun</v>
      </c>
      <c r="K796" s="48" t="str">
        <f t="shared" si="74"/>
        <v>2025</v>
      </c>
      <c r="L796" s="48">
        <f>'PAYMENT by SAP'!H786</f>
        <v>45656</v>
      </c>
      <c r="M796" s="49">
        <f t="shared" si="75"/>
        <v>165</v>
      </c>
      <c r="N796" s="50" t="str">
        <f t="shared" si="76"/>
        <v>120-365</v>
      </c>
      <c r="O796" s="50" t="str">
        <f t="shared" si="77"/>
        <v>High Risk</v>
      </c>
      <c r="P796" s="15" t="str">
        <f>'PAYMENT by SAP'!J786</f>
        <v>IDR</v>
      </c>
      <c r="Q796" s="15" t="str">
        <f>'PAYMENT by SAP'!K786</f>
        <v>1800000751</v>
      </c>
      <c r="R796" s="51">
        <f>'PAYMENT by SAP'!L786</f>
        <v>62389437</v>
      </c>
      <c r="S796" s="51" t="str">
        <f>'PAYMENT by SAP'!M786</f>
        <v>Biaya Pemusnahan Limbah FABA ex PT TMI</v>
      </c>
      <c r="T796" s="65">
        <f>'PAYMENT by SAP'!N786</f>
        <v>45626</v>
      </c>
      <c r="U796" s="66" t="str">
        <f>'PAYMENT by SAP'!O786</f>
        <v>1800000751</v>
      </c>
      <c r="V796" t="s">
        <v>4950</v>
      </c>
    </row>
    <row r="797" spans="2:22">
      <c r="B797" s="15">
        <f>'PAYMENT by SAP'!B787</f>
        <v>100126</v>
      </c>
      <c r="C797" s="15" t="str">
        <f>'PAYMENT by SAP'!C787</f>
        <v>PT TRIATA MULIA INDONESIA</v>
      </c>
      <c r="D797" s="15" t="str">
        <v>External</v>
      </c>
      <c r="E797" s="15" t="str">
        <f>'PAYMENT by SAP'!D787</f>
        <v>1400064199</v>
      </c>
      <c r="F797" s="15" t="str">
        <f>'PAYMENT by SAP'!E787</f>
        <v>11121161</v>
      </c>
      <c r="G797" s="15" t="str">
        <f>'PAYMENT by SAP'!F787</f>
        <v xml:space="preserve"> Biaya Pemusnahan Limbah  ex PT TLI</v>
      </c>
      <c r="H797" s="47">
        <f t="shared" si="72"/>
        <v>45821</v>
      </c>
      <c r="I797" s="48">
        <f>'PAYMENT by SAP'!G787</f>
        <v>45821</v>
      </c>
      <c r="J797" s="48" t="str">
        <f t="shared" si="73"/>
        <v>Jun</v>
      </c>
      <c r="K797" s="48" t="str">
        <f t="shared" si="74"/>
        <v>2025</v>
      </c>
      <c r="L797" s="48">
        <f>'PAYMENT by SAP'!H787</f>
        <v>45687</v>
      </c>
      <c r="M797" s="49">
        <f t="shared" si="75"/>
        <v>134</v>
      </c>
      <c r="N797" s="50" t="str">
        <f t="shared" si="76"/>
        <v>120-365</v>
      </c>
      <c r="O797" s="50" t="str">
        <f t="shared" si="77"/>
        <v>High Risk</v>
      </c>
      <c r="P797" s="15" t="str">
        <f>'PAYMENT by SAP'!J787</f>
        <v>IDR</v>
      </c>
      <c r="Q797" s="15" t="str">
        <f>'PAYMENT by SAP'!K787</f>
        <v>1800000834</v>
      </c>
      <c r="R797" s="51">
        <f>'PAYMENT by SAP'!L787</f>
        <v>62423625</v>
      </c>
      <c r="S797" s="51" t="str">
        <f>'PAYMENT by SAP'!M787</f>
        <v>Biaya Pemusnahan Limbah FABA ex PT TMI</v>
      </c>
      <c r="T797" s="65">
        <f>'PAYMENT by SAP'!N787</f>
        <v>45657</v>
      </c>
      <c r="U797" s="66" t="str">
        <f>'PAYMENT by SAP'!O787</f>
        <v>1800000834</v>
      </c>
      <c r="V797" t="s">
        <v>4950</v>
      </c>
    </row>
    <row r="798" spans="2:22">
      <c r="B798" s="15">
        <f>'PAYMENT by SAP'!B788</f>
        <v>100712</v>
      </c>
      <c r="C798" s="15" t="str">
        <f>'PAYMENT by SAP'!C788</f>
        <v>PT. ARGUNGSIH NUSANTARA TRANSPOR</v>
      </c>
      <c r="D798" s="15" t="str">
        <v>External</v>
      </c>
      <c r="E798" s="15" t="str">
        <f>'PAYMENT by SAP'!D788</f>
        <v>1400064197</v>
      </c>
      <c r="F798" s="15" t="str">
        <f>'PAYMENT by SAP'!E788</f>
        <v>11121161</v>
      </c>
      <c r="G798" s="15" t="str">
        <f>'PAYMENT by SAP'!F788</f>
        <v>Biaya Pemusnahan Limbah FABA ex PT ANT</v>
      </c>
      <c r="H798" s="47">
        <f t="shared" si="72"/>
        <v>45821</v>
      </c>
      <c r="I798" s="48">
        <f>'PAYMENT by SAP'!G788</f>
        <v>45821</v>
      </c>
      <c r="J798" s="48" t="str">
        <f t="shared" si="73"/>
        <v>Jun</v>
      </c>
      <c r="K798" s="48" t="str">
        <f t="shared" si="74"/>
        <v>2025</v>
      </c>
      <c r="L798" s="48">
        <f>'PAYMENT by SAP'!H788</f>
        <v>45807</v>
      </c>
      <c r="M798" s="49">
        <f t="shared" si="75"/>
        <v>14</v>
      </c>
      <c r="N798" s="50" t="str">
        <f t="shared" si="76"/>
        <v>0-30</v>
      </c>
      <c r="O798" s="50" t="str">
        <f t="shared" si="77"/>
        <v>No Risk</v>
      </c>
      <c r="P798" s="15" t="str">
        <f>'PAYMENT by SAP'!J788</f>
        <v>IDR</v>
      </c>
      <c r="Q798" s="15" t="str">
        <f>'PAYMENT by SAP'!K788</f>
        <v>1800000242</v>
      </c>
      <c r="R798" s="51">
        <f>'PAYMENT by SAP'!L788</f>
        <v>68707496</v>
      </c>
      <c r="S798" s="51" t="str">
        <f>'PAYMENT by SAP'!M788</f>
        <v>Biaya Pemusnahan Limbah FABA ex PT ANT</v>
      </c>
      <c r="T798" s="65">
        <f>'PAYMENT by SAP'!N788</f>
        <v>45777</v>
      </c>
      <c r="U798" s="66" t="str">
        <f>'PAYMENT by SAP'!O788</f>
        <v>1800000242</v>
      </c>
      <c r="V798" t="s">
        <v>4950</v>
      </c>
    </row>
    <row r="799" spans="2:22">
      <c r="B799" s="15">
        <f>'PAYMENT by SAP'!B789</f>
        <v>100126</v>
      </c>
      <c r="C799" s="15" t="str">
        <f>'PAYMENT by SAP'!C789</f>
        <v>PT TRIATA MULIA INDONESIA</v>
      </c>
      <c r="D799" s="15" t="str">
        <v>External</v>
      </c>
      <c r="E799" s="15" t="str">
        <f>'PAYMENT by SAP'!D789</f>
        <v>1400064198</v>
      </c>
      <c r="F799" s="15" t="str">
        <f>'PAYMENT by SAP'!E789</f>
        <v>11121161</v>
      </c>
      <c r="G799" s="15" t="str">
        <f>'PAYMENT by SAP'!F789</f>
        <v>Biaya Pemusnahan Limbah Sludge Paper ex PT TMI</v>
      </c>
      <c r="H799" s="47">
        <f t="shared" si="72"/>
        <v>45821</v>
      </c>
      <c r="I799" s="48">
        <f>'PAYMENT by SAP'!G789</f>
        <v>45821</v>
      </c>
      <c r="J799" s="48" t="str">
        <f t="shared" si="73"/>
        <v>Jun</v>
      </c>
      <c r="K799" s="48" t="str">
        <f t="shared" si="74"/>
        <v>2025</v>
      </c>
      <c r="L799" s="48">
        <f>'PAYMENT by SAP'!H789</f>
        <v>45626</v>
      </c>
      <c r="M799" s="49">
        <f t="shared" si="75"/>
        <v>195</v>
      </c>
      <c r="N799" s="50" t="str">
        <f t="shared" si="76"/>
        <v>120-365</v>
      </c>
      <c r="O799" s="50" t="str">
        <f t="shared" si="77"/>
        <v>High Risk</v>
      </c>
      <c r="P799" s="15" t="str">
        <f>'PAYMENT by SAP'!J789</f>
        <v>IDR</v>
      </c>
      <c r="Q799" s="15" t="str">
        <f>'PAYMENT by SAP'!K789</f>
        <v>1800000689</v>
      </c>
      <c r="R799" s="51">
        <f>'PAYMENT by SAP'!L789</f>
        <v>109032264</v>
      </c>
      <c r="S799" s="51" t="str">
        <f>'PAYMENT by SAP'!M789</f>
        <v>Biaya Pemusnahan Limbah Sludge Paper ex PT TMI</v>
      </c>
      <c r="T799" s="65">
        <f>'PAYMENT by SAP'!N789</f>
        <v>45596</v>
      </c>
      <c r="U799" s="66" t="str">
        <f>'PAYMENT by SAP'!O789</f>
        <v>1800000689</v>
      </c>
      <c r="V799" t="s">
        <v>4950</v>
      </c>
    </row>
    <row r="800" spans="2:22">
      <c r="B800" s="15">
        <f>'PAYMENT by SAP'!B790</f>
        <v>100013</v>
      </c>
      <c r="C800" s="15" t="str">
        <f>'PAYMENT by SAP'!C790</f>
        <v>PT SEMEN PADANG</v>
      </c>
      <c r="D800" s="15" t="str">
        <v>Group</v>
      </c>
      <c r="E800" s="15" t="str">
        <f>'PAYMENT by SAP'!D790</f>
        <v>1400000252</v>
      </c>
      <c r="F800" s="15" t="str">
        <f>'PAYMENT by SAP'!E790</f>
        <v>11121871</v>
      </c>
      <c r="G800" s="15" t="str">
        <f>'PAYMENT by SAP'!F790</f>
        <v>SWEEPING PT SEMEN PADANG</v>
      </c>
      <c r="H800" s="47">
        <f t="shared" si="72"/>
        <v>45821</v>
      </c>
      <c r="I800" s="48">
        <f>'PAYMENT by SAP'!G790</f>
        <v>45821</v>
      </c>
      <c r="J800" s="48" t="str">
        <f t="shared" si="73"/>
        <v>Jun</v>
      </c>
      <c r="K800" s="48" t="str">
        <f t="shared" si="74"/>
        <v>2025</v>
      </c>
      <c r="L800" s="48">
        <f>'PAYMENT by SAP'!H790</f>
        <v>45777</v>
      </c>
      <c r="M800" s="49">
        <f t="shared" si="75"/>
        <v>44</v>
      </c>
      <c r="N800" s="50" t="str">
        <f t="shared" si="76"/>
        <v>30-60</v>
      </c>
      <c r="O800" s="50" t="str">
        <f t="shared" si="77"/>
        <v>Low Risk</v>
      </c>
      <c r="P800" s="15" t="str">
        <f>'PAYMENT by SAP'!J790</f>
        <v>IDR</v>
      </c>
      <c r="Q800" s="15" t="str">
        <f>'PAYMENT by SAP'!K790</f>
        <v>1800000178</v>
      </c>
      <c r="R800" s="51">
        <f>'PAYMENT by SAP'!L790</f>
        <v>1247788845</v>
      </c>
      <c r="S800" s="51" t="str">
        <f>'PAYMENT by SAP'!M790</f>
        <v>Tag. Jasa Keuangan SP-MSA 2024</v>
      </c>
      <c r="T800" s="65">
        <f>'PAYMENT by SAP'!N790</f>
        <v>45747</v>
      </c>
      <c r="U800" s="66" t="str">
        <f>'PAYMENT by SAP'!O790</f>
        <v>1800000178</v>
      </c>
      <c r="V800" s="18" t="s">
        <v>4965</v>
      </c>
    </row>
    <row r="801" spans="2:22">
      <c r="B801" s="15">
        <f>'PAYMENT by SAP'!B791</f>
        <v>100028</v>
      </c>
      <c r="C801" s="15" t="str">
        <f>'PAYMENT by SAP'!C791</f>
        <v>PT BANK NEGARA INDONESIA (PERSERO)</v>
      </c>
      <c r="D801" s="15" t="str">
        <v>External</v>
      </c>
      <c r="E801" s="15" t="str">
        <f>'PAYMENT by SAP'!D791</f>
        <v>1400065428</v>
      </c>
      <c r="F801" s="15" t="str">
        <f>'PAYMENT by SAP'!E791</f>
        <v>11125421</v>
      </c>
      <c r="G801" s="15" t="str">
        <f>'PAYMENT by SAP'!F791</f>
        <v>PAID BY CMS BANK SYARIAH INDONESIA KC SURABAYA BAS</v>
      </c>
      <c r="H801" s="47">
        <f t="shared" si="72"/>
        <v>45824</v>
      </c>
      <c r="I801" s="48">
        <f>'PAYMENT by SAP'!G791</f>
        <v>45824</v>
      </c>
      <c r="J801" s="48" t="str">
        <f t="shared" si="73"/>
        <v>Jun</v>
      </c>
      <c r="K801" s="48" t="str">
        <f t="shared" si="74"/>
        <v>2025</v>
      </c>
      <c r="L801" s="48">
        <f>'PAYMENT by SAP'!H791</f>
        <v>45838</v>
      </c>
      <c r="M801" s="49">
        <f t="shared" si="75"/>
        <v>-14</v>
      </c>
      <c r="N801" s="50" t="str">
        <f t="shared" si="76"/>
        <v>Current</v>
      </c>
      <c r="O801" s="50" t="str">
        <f t="shared" si="77"/>
        <v>No Risk</v>
      </c>
      <c r="P801" s="15" t="str">
        <f>'PAYMENT by SAP'!J791</f>
        <v>IDR</v>
      </c>
      <c r="Q801" s="15" t="str">
        <f>'PAYMENT by SAP'!K791</f>
        <v>1800000287</v>
      </c>
      <c r="R801" s="51">
        <f>'PAYMENT by SAP'!L791</f>
        <v>2192704</v>
      </c>
      <c r="S801" s="51" t="str">
        <f>'PAYMENT by SAP'!M791</f>
        <v>TAGIHAN LISTRIK BANK BNI 46</v>
      </c>
      <c r="T801" s="65">
        <f>'PAYMENT by SAP'!N791</f>
        <v>45808</v>
      </c>
      <c r="U801" s="66" t="str">
        <f>'PAYMENT by SAP'!O791</f>
        <v>1800000287</v>
      </c>
      <c r="V801" s="18" t="s">
        <v>4951</v>
      </c>
    </row>
    <row r="802" spans="2:22">
      <c r="B802" s="15">
        <f>'PAYMENT by SAP'!B792</f>
        <v>100002</v>
      </c>
      <c r="C802" s="15" t="str">
        <f>'PAYMENT by SAP'!C792</f>
        <v>PT SWABINA GATRA</v>
      </c>
      <c r="D802" s="15" t="str">
        <v>Group</v>
      </c>
      <c r="E802" s="15" t="str">
        <f>'PAYMENT by SAP'!D792</f>
        <v>1400066642</v>
      </c>
      <c r="F802" s="15" t="str">
        <f>'PAYMENT by SAP'!E792</f>
        <v>11125421</v>
      </c>
      <c r="G802" s="15" t="str">
        <f>'PAYMENT by SAP'!F792</f>
        <v>PAID BY CMS BANK SYARIAH INDONESIA KC SURABAYA BAS</v>
      </c>
      <c r="H802" s="47">
        <f t="shared" si="72"/>
        <v>45826</v>
      </c>
      <c r="I802" s="48">
        <f>'PAYMENT by SAP'!G792</f>
        <v>45826</v>
      </c>
      <c r="J802" s="48" t="str">
        <f t="shared" si="73"/>
        <v>Jun</v>
      </c>
      <c r="K802" s="48" t="str">
        <f t="shared" si="74"/>
        <v>2025</v>
      </c>
      <c r="L802" s="48">
        <f>'PAYMENT by SAP'!H792</f>
        <v>45746</v>
      </c>
      <c r="M802" s="49">
        <f t="shared" si="75"/>
        <v>80</v>
      </c>
      <c r="N802" s="50" t="str">
        <f t="shared" si="76"/>
        <v>60-90</v>
      </c>
      <c r="O802" s="50" t="str">
        <f t="shared" si="77"/>
        <v>Warning</v>
      </c>
      <c r="P802" s="15" t="str">
        <f>'PAYMENT by SAP'!J792</f>
        <v>IDR</v>
      </c>
      <c r="Q802" s="15" t="str">
        <f>'PAYMENT by SAP'!K792</f>
        <v>1800000085</v>
      </c>
      <c r="R802" s="51">
        <f>'PAYMENT by SAP'!L792</f>
        <v>264235</v>
      </c>
      <c r="S802" s="51" t="str">
        <f>'PAYMENT by SAP'!M792</f>
        <v>Tagihan Air Sanitasi Januari 2025</v>
      </c>
      <c r="T802" s="65">
        <f>'PAYMENT by SAP'!N792</f>
        <v>45716</v>
      </c>
      <c r="U802" s="66" t="str">
        <f>'PAYMENT by SAP'!O792</f>
        <v>1800000085</v>
      </c>
      <c r="V802" s="18" t="s">
        <v>4956</v>
      </c>
    </row>
    <row r="803" spans="2:22">
      <c r="B803" s="15">
        <f>'PAYMENT by SAP'!B793</f>
        <v>100002</v>
      </c>
      <c r="C803" s="15" t="str">
        <f>'PAYMENT by SAP'!C793</f>
        <v>PT SWABINA GATRA</v>
      </c>
      <c r="D803" s="15" t="str">
        <v>Group</v>
      </c>
      <c r="E803" s="15" t="str">
        <f>'PAYMENT by SAP'!D793</f>
        <v>1400000259</v>
      </c>
      <c r="F803" s="15" t="str">
        <f>'PAYMENT by SAP'!E793</f>
        <v>11125421</v>
      </c>
      <c r="G803" s="15" t="str">
        <f>'PAYMENT by SAP'!F793</f>
        <v>PAID BY CMS BANK SYARIAH INDONESIA KC SURABAYA BAS</v>
      </c>
      <c r="H803" s="47">
        <f t="shared" si="72"/>
        <v>45826</v>
      </c>
      <c r="I803" s="48">
        <f>'PAYMENT by SAP'!G793</f>
        <v>45826</v>
      </c>
      <c r="J803" s="48" t="str">
        <f t="shared" si="73"/>
        <v>Jun</v>
      </c>
      <c r="K803" s="48" t="str">
        <f t="shared" si="74"/>
        <v>2025</v>
      </c>
      <c r="L803" s="48">
        <f>'PAYMENT by SAP'!H793</f>
        <v>45746</v>
      </c>
      <c r="M803" s="49">
        <f t="shared" si="75"/>
        <v>80</v>
      </c>
      <c r="N803" s="50" t="str">
        <f t="shared" si="76"/>
        <v>60-90</v>
      </c>
      <c r="O803" s="50" t="str">
        <f t="shared" si="77"/>
        <v>Warning</v>
      </c>
      <c r="P803" s="15" t="str">
        <f>'PAYMENT by SAP'!J793</f>
        <v>IDR</v>
      </c>
      <c r="Q803" s="15" t="str">
        <f>'PAYMENT by SAP'!K793</f>
        <v>1800000106</v>
      </c>
      <c r="R803" s="51">
        <f>'PAYMENT by SAP'!L793</f>
        <v>4362390</v>
      </c>
      <c r="S803" s="51" t="str">
        <f>'PAYMENT by SAP'!M793</f>
        <v>Penagihan Air Bersih Februari 2025</v>
      </c>
      <c r="T803" s="65">
        <f>'PAYMENT by SAP'!N793</f>
        <v>45716</v>
      </c>
      <c r="U803" s="66" t="str">
        <f>'PAYMENT by SAP'!O793</f>
        <v>1800000106</v>
      </c>
      <c r="V803" s="18" t="s">
        <v>4956</v>
      </c>
    </row>
    <row r="804" spans="2:22">
      <c r="B804" s="15">
        <f>'PAYMENT by SAP'!B794</f>
        <v>101083</v>
      </c>
      <c r="C804" s="15" t="str">
        <f>'PAYMENT by SAP'!C794</f>
        <v>PT ARDI RESTU ARTA</v>
      </c>
      <c r="D804" s="15" t="str">
        <v>External</v>
      </c>
      <c r="E804" s="15" t="str">
        <f>'PAYMENT by SAP'!D794</f>
        <v>1400067497</v>
      </c>
      <c r="F804" s="15" t="str">
        <f>'PAYMENT by SAP'!E794</f>
        <v>11125421</v>
      </c>
      <c r="G804" s="15" t="str">
        <f>'PAYMENT by SAP'!F794</f>
        <v>PAID BY CMS BANK SYARIAH INDONESIA KC SURABAYA BAS</v>
      </c>
      <c r="H804" s="47">
        <f t="shared" si="72"/>
        <v>45826</v>
      </c>
      <c r="I804" s="48">
        <f>'PAYMENT by SAP'!G794</f>
        <v>45826</v>
      </c>
      <c r="J804" s="48" t="str">
        <f t="shared" si="73"/>
        <v>Jun</v>
      </c>
      <c r="K804" s="48" t="str">
        <f t="shared" si="74"/>
        <v>2025</v>
      </c>
      <c r="L804" s="48">
        <f>'PAYMENT by SAP'!H794</f>
        <v>45777</v>
      </c>
      <c r="M804" s="49">
        <f t="shared" si="75"/>
        <v>49</v>
      </c>
      <c r="N804" s="50" t="str">
        <f t="shared" si="76"/>
        <v>30-60</v>
      </c>
      <c r="O804" s="50" t="str">
        <f t="shared" si="77"/>
        <v>Low Risk</v>
      </c>
      <c r="P804" s="15" t="str">
        <f>'PAYMENT by SAP'!J794</f>
        <v>IDR</v>
      </c>
      <c r="Q804" s="15" t="str">
        <f>'PAYMENT by SAP'!K794</f>
        <v>1800000172</v>
      </c>
      <c r="R804" s="51">
        <f>'PAYMENT by SAP'!L794</f>
        <v>21308301</v>
      </c>
      <c r="S804" s="51" t="str">
        <f>'PAYMENT by SAP'!M794</f>
        <v>Biaya Pemusnahan Limbah FABA ex PT ARA</v>
      </c>
      <c r="T804" s="65">
        <f>'PAYMENT by SAP'!N794</f>
        <v>45747</v>
      </c>
      <c r="U804" s="66" t="str">
        <f>'PAYMENT by SAP'!O794</f>
        <v>1800000172</v>
      </c>
      <c r="V804" t="s">
        <v>4950</v>
      </c>
    </row>
    <row r="805" spans="2:22">
      <c r="B805" s="15">
        <f>'PAYMENT by SAP'!B795</f>
        <v>100012</v>
      </c>
      <c r="C805" s="15" t="str">
        <f>'PAYMENT by SAP'!C795</f>
        <v>PT SEMEN INDONESIA LOGISTIK</v>
      </c>
      <c r="D805" s="15" t="str">
        <v>Group</v>
      </c>
      <c r="E805" s="15" t="str">
        <f>'PAYMENT by SAP'!D795</f>
        <v>0100005910</v>
      </c>
      <c r="F805" s="15">
        <f>'PAYMENT by SAP'!E795</f>
        <v>0</v>
      </c>
      <c r="G805" s="15">
        <f>'PAYMENT by SAP'!F795</f>
        <v>0</v>
      </c>
      <c r="H805" s="47">
        <f t="shared" si="72"/>
        <v>45827</v>
      </c>
      <c r="I805" s="48">
        <f>'PAYMENT by SAP'!G795</f>
        <v>45827</v>
      </c>
      <c r="J805" s="48" t="str">
        <f t="shared" si="73"/>
        <v>Jun</v>
      </c>
      <c r="K805" s="48" t="str">
        <f t="shared" si="74"/>
        <v>2025</v>
      </c>
      <c r="L805" s="48">
        <f>'PAYMENT by SAP'!H795</f>
        <v>45807</v>
      </c>
      <c r="M805" s="49">
        <f t="shared" si="75"/>
        <v>20</v>
      </c>
      <c r="N805" s="50" t="str">
        <f t="shared" si="76"/>
        <v>0-30</v>
      </c>
      <c r="O805" s="50" t="str">
        <f t="shared" si="77"/>
        <v>No Risk</v>
      </c>
      <c r="P805" s="15" t="str">
        <f>'PAYMENT by SAP'!J795</f>
        <v>IDR</v>
      </c>
      <c r="Q805" s="15" t="str">
        <f>'PAYMENT by SAP'!K795</f>
        <v>1800000215</v>
      </c>
      <c r="R805" s="51">
        <f>'PAYMENT by SAP'!L795</f>
        <v>678380</v>
      </c>
      <c r="S805" s="51" t="str">
        <f>'PAYMENT by SAP'!M795</f>
        <v>Penagihan Penyediaan Air Bersih April 2025</v>
      </c>
      <c r="T805" s="65">
        <f>'PAYMENT by SAP'!N795</f>
        <v>45777</v>
      </c>
      <c r="U805" s="66" t="str">
        <f>'PAYMENT by SAP'!O795</f>
        <v>1800000215</v>
      </c>
      <c r="V805" s="18" t="s">
        <v>4956</v>
      </c>
    </row>
    <row r="806" spans="2:22">
      <c r="B806" s="15">
        <f>'PAYMENT by SAP'!B796</f>
        <v>101284</v>
      </c>
      <c r="C806" s="15" t="str">
        <f>'PAYMENT by SAP'!C796</f>
        <v>PT. SINERGI MITRA INVESTAMA</v>
      </c>
      <c r="D806" s="15" t="str">
        <v>Group</v>
      </c>
      <c r="E806" s="15" t="str">
        <f>'PAYMENT by SAP'!D796</f>
        <v>1400000268</v>
      </c>
      <c r="F806" s="15" t="str">
        <f>'PAYMENT by SAP'!E796</f>
        <v>11125421</v>
      </c>
      <c r="G806" s="15" t="str">
        <f>'PAYMENT by SAP'!F796</f>
        <v>PAID BY CMS BANK SYARIAH INDONESIA KC SURABAYA BAS</v>
      </c>
      <c r="H806" s="47">
        <f t="shared" si="72"/>
        <v>45828</v>
      </c>
      <c r="I806" s="48">
        <f>'PAYMENT by SAP'!G796</f>
        <v>45828</v>
      </c>
      <c r="J806" s="48" t="str">
        <f t="shared" si="73"/>
        <v>Jun</v>
      </c>
      <c r="K806" s="48" t="str">
        <f t="shared" si="74"/>
        <v>2025</v>
      </c>
      <c r="L806" s="48">
        <f>'PAYMENT by SAP'!H796</f>
        <v>45838</v>
      </c>
      <c r="M806" s="49">
        <f t="shared" si="75"/>
        <v>-10</v>
      </c>
      <c r="N806" s="50" t="str">
        <f t="shared" si="76"/>
        <v>Current</v>
      </c>
      <c r="O806" s="50" t="str">
        <f t="shared" si="77"/>
        <v>No Risk</v>
      </c>
      <c r="P806" s="15" t="str">
        <f>'PAYMENT by SAP'!J796</f>
        <v>IDR</v>
      </c>
      <c r="Q806" s="15" t="str">
        <f>'PAYMENT by SAP'!K796</f>
        <v>1800000251</v>
      </c>
      <c r="R806" s="51">
        <f>'PAYMENT by SAP'!L796</f>
        <v>917309</v>
      </c>
      <c r="S806" s="51" t="str">
        <f>'PAYMENT by SAP'!M796</f>
        <v>Biaya Tagihan Listrik LT 1 Kopi Kilen Mei 2025</v>
      </c>
      <c r="T806" s="65">
        <f>'PAYMENT by SAP'!N796</f>
        <v>45808</v>
      </c>
      <c r="U806" s="66" t="str">
        <f>'PAYMENT by SAP'!O796</f>
        <v>1800000251</v>
      </c>
      <c r="V806" s="18" t="s">
        <v>4951</v>
      </c>
    </row>
    <row r="807" spans="2:22">
      <c r="B807" s="15">
        <f>'PAYMENT by SAP'!B797</f>
        <v>100007</v>
      </c>
      <c r="C807" s="15" t="str">
        <f>'PAYMENT by SAP'!C797</f>
        <v>ETEX BUILDING PERFORMANCE INDONESIA</v>
      </c>
      <c r="D807" s="15" t="str">
        <v>External</v>
      </c>
      <c r="E807" s="15" t="str">
        <f>'PAYMENT by SAP'!D797</f>
        <v>1400000263</v>
      </c>
      <c r="F807" s="15" t="str">
        <f>'PAYMENT by SAP'!E797</f>
        <v>11121161</v>
      </c>
      <c r="G807" s="15" t="str">
        <f>'PAYMENT by SAP'!F797</f>
        <v>Penagihan Penyediaan Air Proses April 2025</v>
      </c>
      <c r="H807" s="47">
        <f t="shared" si="72"/>
        <v>45828</v>
      </c>
      <c r="I807" s="48">
        <f>'PAYMENT by SAP'!G797</f>
        <v>45828</v>
      </c>
      <c r="J807" s="48" t="str">
        <f t="shared" si="73"/>
        <v>Jun</v>
      </c>
      <c r="K807" s="48" t="str">
        <f t="shared" si="74"/>
        <v>2025</v>
      </c>
      <c r="L807" s="48">
        <f>'PAYMENT by SAP'!H797</f>
        <v>45807</v>
      </c>
      <c r="M807" s="49">
        <f t="shared" si="75"/>
        <v>21</v>
      </c>
      <c r="N807" s="50" t="str">
        <f t="shared" si="76"/>
        <v>0-30</v>
      </c>
      <c r="O807" s="50" t="str">
        <f t="shared" si="77"/>
        <v>No Risk</v>
      </c>
      <c r="P807" s="15" t="str">
        <f>'PAYMENT by SAP'!J797</f>
        <v>IDR</v>
      </c>
      <c r="Q807" s="15" t="str">
        <f>'PAYMENT by SAP'!K797</f>
        <v>1800000214</v>
      </c>
      <c r="R807" s="51">
        <f>'PAYMENT by SAP'!L797</f>
        <v>11272950</v>
      </c>
      <c r="S807" s="51" t="str">
        <f>'PAYMENT by SAP'!M797</f>
        <v>Penagihan Penyediaan Air Proses April 2025</v>
      </c>
      <c r="T807" s="65">
        <f>'PAYMENT by SAP'!N797</f>
        <v>45777</v>
      </c>
      <c r="U807" s="66" t="str">
        <f>'PAYMENT by SAP'!O797</f>
        <v>1800000214</v>
      </c>
      <c r="V807" s="18" t="s">
        <v>4956</v>
      </c>
    </row>
    <row r="808" spans="2:22">
      <c r="B808" s="15">
        <f>'PAYMENT by SAP'!B798</f>
        <v>100007</v>
      </c>
      <c r="C808" s="15" t="str">
        <f>'PAYMENT by SAP'!C798</f>
        <v>ETEX BUILDING PERFORMANCE INDONESIA</v>
      </c>
      <c r="D808" s="15" t="str">
        <v>External</v>
      </c>
      <c r="E808" s="15" t="str">
        <f>'PAYMENT by SAP'!D798</f>
        <v>1400000261</v>
      </c>
      <c r="F808" s="15" t="str">
        <f>'PAYMENT by SAP'!E798</f>
        <v>11121161</v>
      </c>
      <c r="G808" s="15" t="str">
        <f>'PAYMENT by SAP'!F798</f>
        <v>Penagihan Penyediaan Air Bersih April 2025</v>
      </c>
      <c r="H808" s="47">
        <f t="shared" si="72"/>
        <v>45828</v>
      </c>
      <c r="I808" s="48">
        <f>'PAYMENT by SAP'!G798</f>
        <v>45828</v>
      </c>
      <c r="J808" s="48" t="str">
        <f t="shared" si="73"/>
        <v>Jun</v>
      </c>
      <c r="K808" s="48" t="str">
        <f t="shared" si="74"/>
        <v>2025</v>
      </c>
      <c r="L808" s="48">
        <f>'PAYMENT by SAP'!H798</f>
        <v>45807</v>
      </c>
      <c r="M808" s="49">
        <f t="shared" si="75"/>
        <v>21</v>
      </c>
      <c r="N808" s="50" t="str">
        <f t="shared" si="76"/>
        <v>0-30</v>
      </c>
      <c r="O808" s="50" t="str">
        <f t="shared" si="77"/>
        <v>No Risk</v>
      </c>
      <c r="P808" s="15" t="str">
        <f>'PAYMENT by SAP'!J798</f>
        <v>IDR</v>
      </c>
      <c r="Q808" s="15" t="str">
        <f>'PAYMENT by SAP'!K798</f>
        <v>1800000213</v>
      </c>
      <c r="R808" s="51">
        <f>'PAYMENT by SAP'!L798</f>
        <v>13460600</v>
      </c>
      <c r="S808" s="51" t="str">
        <f>'PAYMENT by SAP'!M798</f>
        <v>Penagihan Penyediaan Air Bersih April 2025</v>
      </c>
      <c r="T808" s="65">
        <f>'PAYMENT by SAP'!N798</f>
        <v>45777</v>
      </c>
      <c r="U808" s="66" t="str">
        <f>'PAYMENT by SAP'!O798</f>
        <v>1800000213</v>
      </c>
      <c r="V808" s="18" t="s">
        <v>4956</v>
      </c>
    </row>
    <row r="809" spans="2:22">
      <c r="B809" s="15">
        <f>'PAYMENT by SAP'!B799</f>
        <v>100007</v>
      </c>
      <c r="C809" s="15" t="str">
        <f>'PAYMENT by SAP'!C799</f>
        <v>ETEX BUILDING PERFORMANCE INDONESIA</v>
      </c>
      <c r="D809" s="15" t="str">
        <v>External</v>
      </c>
      <c r="E809" s="15" t="str">
        <f>'PAYMENT by SAP'!D799</f>
        <v>1400000260</v>
      </c>
      <c r="F809" s="15" t="str">
        <f>'PAYMENT by SAP'!E799</f>
        <v>11121161</v>
      </c>
      <c r="G809" s="15" t="str">
        <f>'PAYMENT by SAP'!F799</f>
        <v>Penagihan Air Bersih Maret 2025</v>
      </c>
      <c r="H809" s="47">
        <f t="shared" si="72"/>
        <v>45828</v>
      </c>
      <c r="I809" s="48">
        <f>'PAYMENT by SAP'!G799</f>
        <v>45828</v>
      </c>
      <c r="J809" s="48" t="str">
        <f t="shared" si="73"/>
        <v>Jun</v>
      </c>
      <c r="K809" s="48" t="str">
        <f t="shared" si="74"/>
        <v>2025</v>
      </c>
      <c r="L809" s="48">
        <f>'PAYMENT by SAP'!H799</f>
        <v>45777</v>
      </c>
      <c r="M809" s="49">
        <f t="shared" si="75"/>
        <v>51</v>
      </c>
      <c r="N809" s="50" t="str">
        <f t="shared" si="76"/>
        <v>30-60</v>
      </c>
      <c r="O809" s="50" t="str">
        <f t="shared" si="77"/>
        <v>Low Risk</v>
      </c>
      <c r="P809" s="15" t="str">
        <f>'PAYMENT by SAP'!J799</f>
        <v>IDR</v>
      </c>
      <c r="Q809" s="15" t="str">
        <f>'PAYMENT by SAP'!K799</f>
        <v>1800000156</v>
      </c>
      <c r="R809" s="51">
        <f>'PAYMENT by SAP'!L799</f>
        <v>16360300</v>
      </c>
      <c r="S809" s="51" t="str">
        <f>'PAYMENT by SAP'!M799</f>
        <v>Penagihan Air Bersih Maret 2025</v>
      </c>
      <c r="T809" s="65">
        <f>'PAYMENT by SAP'!N799</f>
        <v>45747</v>
      </c>
      <c r="U809" s="66" t="str">
        <f>'PAYMENT by SAP'!O799</f>
        <v>1800000156</v>
      </c>
      <c r="V809" s="18" t="s">
        <v>4956</v>
      </c>
    </row>
    <row r="810" spans="2:22">
      <c r="B810" s="15">
        <f>'PAYMENT by SAP'!B800</f>
        <v>100007</v>
      </c>
      <c r="C810" s="15" t="str">
        <f>'PAYMENT by SAP'!C800</f>
        <v>ETEX BUILDING PERFORMANCE INDONESIA</v>
      </c>
      <c r="D810" s="15" t="str">
        <v>External</v>
      </c>
      <c r="E810" s="15" t="str">
        <f>'PAYMENT by SAP'!D800</f>
        <v>1400000262</v>
      </c>
      <c r="F810" s="15" t="str">
        <f>'PAYMENT by SAP'!E800</f>
        <v>11121161</v>
      </c>
      <c r="G810" s="15" t="str">
        <f>'PAYMENT by SAP'!F800</f>
        <v>Penagihan Air Proses 2025</v>
      </c>
      <c r="H810" s="47">
        <f t="shared" si="72"/>
        <v>45828</v>
      </c>
      <c r="I810" s="48">
        <f>'PAYMENT by SAP'!G800</f>
        <v>45828</v>
      </c>
      <c r="J810" s="48" t="str">
        <f t="shared" si="73"/>
        <v>Jun</v>
      </c>
      <c r="K810" s="48" t="str">
        <f t="shared" si="74"/>
        <v>2025</v>
      </c>
      <c r="L810" s="48">
        <f>'PAYMENT by SAP'!H800</f>
        <v>45777</v>
      </c>
      <c r="M810" s="49">
        <f t="shared" si="75"/>
        <v>51</v>
      </c>
      <c r="N810" s="50" t="str">
        <f t="shared" si="76"/>
        <v>30-60</v>
      </c>
      <c r="O810" s="50" t="str">
        <f t="shared" si="77"/>
        <v>Low Risk</v>
      </c>
      <c r="P810" s="15" t="str">
        <f>'PAYMENT by SAP'!J800</f>
        <v>IDR</v>
      </c>
      <c r="Q810" s="15" t="str">
        <f>'PAYMENT by SAP'!K800</f>
        <v>1800000157</v>
      </c>
      <c r="R810" s="51">
        <f>'PAYMENT by SAP'!L800</f>
        <v>18702450</v>
      </c>
      <c r="S810" s="51" t="str">
        <f>'PAYMENT by SAP'!M800</f>
        <v>Penagihan Air Bersih Proses 2025</v>
      </c>
      <c r="T810" s="65">
        <f>'PAYMENT by SAP'!N800</f>
        <v>45747</v>
      </c>
      <c r="U810" s="66" t="str">
        <f>'PAYMENT by SAP'!O800</f>
        <v>1800000157</v>
      </c>
      <c r="V810" s="18" t="s">
        <v>4956</v>
      </c>
    </row>
    <row r="811" spans="2:22">
      <c r="B811" s="15">
        <f>'PAYMENT by SAP'!B801</f>
        <v>100008</v>
      </c>
      <c r="C811" s="15" t="str">
        <f>'PAYMENT by SAP'!C801</f>
        <v>PT INDUSTRI KEMASAN SEMEN GRESIK</v>
      </c>
      <c r="D811" s="15" t="str">
        <v>Group</v>
      </c>
      <c r="E811" s="15" t="str">
        <f>'PAYMENT by SAP'!D801</f>
        <v>1400000265</v>
      </c>
      <c r="F811" s="15" t="str">
        <f>'PAYMENT by SAP'!E801</f>
        <v>11121161</v>
      </c>
      <c r="G811" s="15" t="str">
        <f>'PAYMENT by SAP'!F801</f>
        <v xml:space="preserve"> Pot. Gaji Kary. Penugasan SIG - IKSG 03.2025</v>
      </c>
      <c r="H811" s="47">
        <f t="shared" si="72"/>
        <v>45828</v>
      </c>
      <c r="I811" s="48">
        <f>'PAYMENT by SAP'!G801</f>
        <v>45828</v>
      </c>
      <c r="J811" s="48" t="str">
        <f t="shared" si="73"/>
        <v>Jun</v>
      </c>
      <c r="K811" s="48" t="str">
        <f t="shared" si="74"/>
        <v>2025</v>
      </c>
      <c r="L811" s="48">
        <f>'PAYMENT by SAP'!H801</f>
        <v>45807</v>
      </c>
      <c r="M811" s="49">
        <f t="shared" si="75"/>
        <v>21</v>
      </c>
      <c r="N811" s="50" t="str">
        <f t="shared" si="76"/>
        <v>0-30</v>
      </c>
      <c r="O811" s="50" t="str">
        <f t="shared" si="77"/>
        <v>No Risk</v>
      </c>
      <c r="P811" s="15" t="str">
        <f>'PAYMENT by SAP'!J801</f>
        <v>IDR</v>
      </c>
      <c r="Q811" s="15" t="str">
        <f>'PAYMENT by SAP'!K801</f>
        <v>1800000185</v>
      </c>
      <c r="R811" s="51">
        <f>'PAYMENT by SAP'!L801</f>
        <v>21775902</v>
      </c>
      <c r="S811" s="51" t="str">
        <f>'PAYMENT by SAP'!M801</f>
        <v>Pot. Gaji Kary. Penugasan SIG - IKSG 03.2025</v>
      </c>
      <c r="T811" s="65">
        <f>'PAYMENT by SAP'!N801</f>
        <v>45777</v>
      </c>
      <c r="U811" s="66" t="str">
        <f>'PAYMENT by SAP'!O801</f>
        <v>1800000185</v>
      </c>
      <c r="V811" s="18" t="s">
        <v>4953</v>
      </c>
    </row>
    <row r="812" spans="2:22">
      <c r="B812" s="15">
        <f>'PAYMENT by SAP'!B802</f>
        <v>100144</v>
      </c>
      <c r="C812" s="15" t="str">
        <f>'PAYMENT by SAP'!C802</f>
        <v>PT SINERGI INFORMATIKA SEMEN INDONE</v>
      </c>
      <c r="D812" s="15" t="str">
        <v>Group</v>
      </c>
      <c r="E812" s="15" t="str">
        <f>'PAYMENT by SAP'!D802</f>
        <v>1400000266</v>
      </c>
      <c r="F812" s="15" t="str">
        <f>'PAYMENT by SAP'!E802</f>
        <v>11121161</v>
      </c>
      <c r="G812" s="15" t="str">
        <f>'PAYMENT by SAP'!F802</f>
        <v xml:space="preserve"> Management Fee SISI Mei 2020</v>
      </c>
      <c r="H812" s="47">
        <f t="shared" si="72"/>
        <v>45828</v>
      </c>
      <c r="I812" s="48">
        <f>'PAYMENT by SAP'!G802</f>
        <v>45828</v>
      </c>
      <c r="J812" s="48" t="str">
        <f t="shared" si="73"/>
        <v>Jun</v>
      </c>
      <c r="K812" s="48" t="str">
        <f t="shared" si="74"/>
        <v>2025</v>
      </c>
      <c r="L812" s="48">
        <f>'PAYMENT by SAP'!H802</f>
        <v>45677</v>
      </c>
      <c r="M812" s="49">
        <f t="shared" si="75"/>
        <v>151</v>
      </c>
      <c r="N812" s="50" t="str">
        <f t="shared" si="76"/>
        <v>120-365</v>
      </c>
      <c r="O812" s="50" t="str">
        <f t="shared" si="77"/>
        <v>High Risk</v>
      </c>
      <c r="P812" s="15" t="str">
        <f>'PAYMENT by SAP'!J802</f>
        <v>IDR</v>
      </c>
      <c r="Q812" s="15" t="str">
        <f>'PAYMENT by SAP'!K802</f>
        <v>0100000338</v>
      </c>
      <c r="R812" s="51">
        <f>'PAYMENT by SAP'!L802</f>
        <v>30553200</v>
      </c>
      <c r="S812" s="51" t="str">
        <f>'PAYMENT by SAP'!M802</f>
        <v>Management Fee SISI Mei 2020</v>
      </c>
      <c r="T812" s="65">
        <f>'PAYMENT by SAP'!N802</f>
        <v>45677</v>
      </c>
      <c r="U812" s="66" t="str">
        <f>'PAYMENT by SAP'!O802</f>
        <v>1800000601</v>
      </c>
      <c r="V812" s="18" t="s">
        <v>4955</v>
      </c>
    </row>
    <row r="813" spans="2:22">
      <c r="B813" s="15">
        <f>'PAYMENT by SAP'!B803</f>
        <v>100137</v>
      </c>
      <c r="C813" s="15" t="str">
        <f>'PAYMENT by SAP'!C803</f>
        <v>PT SEMEN GRESIK</v>
      </c>
      <c r="D813" s="15" t="str">
        <v>Group</v>
      </c>
      <c r="E813" s="15" t="str">
        <f>'PAYMENT by SAP'!D803</f>
        <v>1400000272</v>
      </c>
      <c r="F813" s="15" t="str">
        <f>'PAYMENT by SAP'!E803</f>
        <v>11121871</v>
      </c>
      <c r="G813" s="15" t="str">
        <f>'PAYMENT by SAP'!F803</f>
        <v>SWEEPING PT SEMEN GRESIK</v>
      </c>
      <c r="H813" s="47">
        <f t="shared" si="72"/>
        <v>45828</v>
      </c>
      <c r="I813" s="48">
        <f>'PAYMENT by SAP'!G803</f>
        <v>45828</v>
      </c>
      <c r="J813" s="48" t="str">
        <f t="shared" si="73"/>
        <v>Jun</v>
      </c>
      <c r="K813" s="48" t="str">
        <f t="shared" si="74"/>
        <v>2025</v>
      </c>
      <c r="L813" s="48">
        <f>'PAYMENT by SAP'!H803</f>
        <v>45828</v>
      </c>
      <c r="M813" s="49">
        <f t="shared" si="75"/>
        <v>0</v>
      </c>
      <c r="N813" s="50" t="str">
        <f t="shared" si="76"/>
        <v>0-30</v>
      </c>
      <c r="O813" s="50" t="str">
        <f t="shared" si="77"/>
        <v>No Risk</v>
      </c>
      <c r="P813" s="15" t="str">
        <f>'PAYMENT by SAP'!J803</f>
        <v>IDR</v>
      </c>
      <c r="Q813" s="15" t="str">
        <f>'PAYMENT by SAP'!K803</f>
        <v>1800000299</v>
      </c>
      <c r="R813" s="51">
        <f>'PAYMENT by SAP'!L803</f>
        <v>1606830177</v>
      </c>
      <c r="S813" s="51" t="str">
        <f>'PAYMENT by SAP'!M803</f>
        <v>BUNGA SHL SEMEN GRESIK APR SD JUN 2025</v>
      </c>
      <c r="T813" s="65">
        <f>'PAYMENT by SAP'!N803</f>
        <v>45828</v>
      </c>
      <c r="U813" s="66" t="str">
        <f>'PAYMENT by SAP'!O803</f>
        <v>1800000299</v>
      </c>
      <c r="V813" s="18" t="s">
        <v>4952</v>
      </c>
    </row>
    <row r="814" spans="2:22">
      <c r="B814" s="15">
        <f>'PAYMENT by SAP'!B804</f>
        <v>100137</v>
      </c>
      <c r="C814" s="15" t="str">
        <f>'PAYMENT by SAP'!C804</f>
        <v>PT SEMEN GRESIK</v>
      </c>
      <c r="D814" s="15" t="str">
        <v>Group</v>
      </c>
      <c r="E814" s="15" t="str">
        <f>'PAYMENT by SAP'!D804</f>
        <v>1400000273</v>
      </c>
      <c r="F814" s="15" t="str">
        <f>'PAYMENT by SAP'!E804</f>
        <v>11122101</v>
      </c>
      <c r="G814" s="15" t="str">
        <f>'PAYMENT by SAP'!F804</f>
        <v>SWEEPING PT SEMEN GRESIK</v>
      </c>
      <c r="H814" s="47">
        <f t="shared" si="72"/>
        <v>45828</v>
      </c>
      <c r="I814" s="48">
        <f>'PAYMENT by SAP'!G804</f>
        <v>45828</v>
      </c>
      <c r="J814" s="48" t="str">
        <f t="shared" si="73"/>
        <v>Jun</v>
      </c>
      <c r="K814" s="48" t="str">
        <f t="shared" si="74"/>
        <v>2025</v>
      </c>
      <c r="L814" s="48">
        <f>'PAYMENT by SAP'!H804</f>
        <v>45828</v>
      </c>
      <c r="M814" s="49">
        <f t="shared" si="75"/>
        <v>0</v>
      </c>
      <c r="N814" s="50" t="str">
        <f t="shared" si="76"/>
        <v>0-30</v>
      </c>
      <c r="O814" s="50" t="str">
        <f t="shared" si="77"/>
        <v>No Risk</v>
      </c>
      <c r="P814" s="15" t="str">
        <f>'PAYMENT by SAP'!J804</f>
        <v>IDR</v>
      </c>
      <c r="Q814" s="15" t="str">
        <f>'PAYMENT by SAP'!K804</f>
        <v>1400000272</v>
      </c>
      <c r="R814" s="51">
        <f>'PAYMENT by SAP'!L804</f>
        <v>14500000000</v>
      </c>
      <c r="S814" s="51" t="str">
        <f>'PAYMENT by SAP'!M804</f>
        <v xml:space="preserve"> BUNGA SHL SEMEN GRESIK APR SD JUN 2025</v>
      </c>
      <c r="T814" s="65">
        <f>'PAYMENT by SAP'!N804</f>
        <v>45828</v>
      </c>
      <c r="U814" s="66" t="str">
        <f>'PAYMENT by SAP'!O804</f>
        <v>1800000299</v>
      </c>
      <c r="V814" s="18" t="s">
        <v>4952</v>
      </c>
    </row>
    <row r="815" spans="2:22">
      <c r="B815" s="15">
        <f>'PAYMENT by SAP'!B805</f>
        <v>100001</v>
      </c>
      <c r="C815" s="15" t="str">
        <f>'PAYMENT by SAP'!C805</f>
        <v>KOPERASI KONSUMEN WARGA SEMEN GRESIK</v>
      </c>
      <c r="D815" s="15" t="str">
        <v>Group</v>
      </c>
      <c r="E815" s="15" t="str">
        <f>'PAYMENT by SAP'!D805</f>
        <v>1400000274</v>
      </c>
      <c r="F815" s="15" t="str">
        <f>'PAYMENT by SAP'!E805</f>
        <v>11125421</v>
      </c>
      <c r="G815" s="15" t="str">
        <f>'PAYMENT by SAP'!F805</f>
        <v>PAID BY CMS BANK SYARIAH INDONESIA KC SURABAYA BAS</v>
      </c>
      <c r="H815" s="47">
        <f t="shared" si="72"/>
        <v>45831</v>
      </c>
      <c r="I815" s="48">
        <f>'PAYMENT by SAP'!G805</f>
        <v>45831</v>
      </c>
      <c r="J815" s="48" t="str">
        <f t="shared" si="73"/>
        <v>Jun</v>
      </c>
      <c r="K815" s="48" t="str">
        <f t="shared" si="74"/>
        <v>2025</v>
      </c>
      <c r="L815" s="48">
        <f>'PAYMENT by SAP'!H805</f>
        <v>45838</v>
      </c>
      <c r="M815" s="49">
        <f t="shared" si="75"/>
        <v>-7</v>
      </c>
      <c r="N815" s="50" t="str">
        <f t="shared" si="76"/>
        <v>Current</v>
      </c>
      <c r="O815" s="50" t="str">
        <f t="shared" si="77"/>
        <v>No Risk</v>
      </c>
      <c r="P815" s="15" t="str">
        <f>'PAYMENT by SAP'!J805</f>
        <v>IDR</v>
      </c>
      <c r="Q815" s="15" t="str">
        <f>'PAYMENT by SAP'!K805</f>
        <v>1800000262</v>
      </c>
      <c r="R815" s="51">
        <f>'PAYMENT by SAP'!L805</f>
        <v>3004560</v>
      </c>
      <c r="S815" s="51" t="str">
        <f>'PAYMENT by SAP'!M805</f>
        <v>Penagihan Penyediaan Air Bersih Mei 2025</v>
      </c>
      <c r="T815" s="65">
        <f>'PAYMENT by SAP'!N805</f>
        <v>45808</v>
      </c>
      <c r="U815" s="66" t="str">
        <f>'PAYMENT by SAP'!O805</f>
        <v>1800000262</v>
      </c>
      <c r="V815" s="18" t="s">
        <v>4956</v>
      </c>
    </row>
    <row r="816" spans="2:22">
      <c r="B816" s="15">
        <f>'PAYMENT by SAP'!B806</f>
        <v>100522</v>
      </c>
      <c r="C816" s="15" t="str">
        <f>'PAYMENT by SAP'!C806</f>
        <v>PT SEMEN KUPANG INDONESIA</v>
      </c>
      <c r="D816" s="15" t="str">
        <v>Group</v>
      </c>
      <c r="E816" s="15" t="str">
        <f>'PAYMENT by SAP'!D806</f>
        <v>1400000270</v>
      </c>
      <c r="F816" s="15" t="str">
        <f>'PAYMENT by SAP'!E806</f>
        <v>11125421</v>
      </c>
      <c r="G816" s="15" t="str">
        <f>'PAYMENT by SAP'!F806</f>
        <v>PAID BY CMS BANK SYARIAH INDONESIA KC SURABAYA BAS</v>
      </c>
      <c r="H816" s="47">
        <f t="shared" si="72"/>
        <v>45831</v>
      </c>
      <c r="I816" s="48">
        <f>'PAYMENT by SAP'!G806</f>
        <v>45831</v>
      </c>
      <c r="J816" s="48" t="str">
        <f t="shared" si="73"/>
        <v>Jun</v>
      </c>
      <c r="K816" s="48" t="str">
        <f t="shared" si="74"/>
        <v>2025</v>
      </c>
      <c r="L816" s="48">
        <f>'PAYMENT by SAP'!H806</f>
        <v>45838</v>
      </c>
      <c r="M816" s="49">
        <f t="shared" si="75"/>
        <v>-7</v>
      </c>
      <c r="N816" s="50" t="str">
        <f t="shared" si="76"/>
        <v>Current</v>
      </c>
      <c r="O816" s="50" t="str">
        <f t="shared" si="77"/>
        <v>No Risk</v>
      </c>
      <c r="P816" s="15" t="str">
        <f>'PAYMENT by SAP'!J806</f>
        <v>IDR</v>
      </c>
      <c r="Q816" s="15" t="str">
        <f>'PAYMENT by SAP'!K806</f>
        <v>1800000239</v>
      </c>
      <c r="R816" s="51">
        <f>'PAYMENT by SAP'!L806</f>
        <v>4174133</v>
      </c>
      <c r="S816" s="51" t="str">
        <f>'PAYMENT by SAP'!M806</f>
        <v>Pot. Gaji Kary. Penugasan SIG - SKI 04.2025</v>
      </c>
      <c r="T816" s="65">
        <f>'PAYMENT by SAP'!N806</f>
        <v>45808</v>
      </c>
      <c r="U816" s="66" t="str">
        <f>'PAYMENT by SAP'!O806</f>
        <v>1800000239</v>
      </c>
      <c r="V816" s="18" t="s">
        <v>4953</v>
      </c>
    </row>
    <row r="817" spans="2:22">
      <c r="B817" s="15">
        <f>'PAYMENT by SAP'!B807</f>
        <v>100522</v>
      </c>
      <c r="C817" s="15" t="str">
        <f>'PAYMENT by SAP'!C807</f>
        <v>PT SEMEN KUPANG INDONESIA</v>
      </c>
      <c r="D817" s="15" t="str">
        <v>Group</v>
      </c>
      <c r="E817" s="15" t="str">
        <f>'PAYMENT by SAP'!D807</f>
        <v>1400000271</v>
      </c>
      <c r="F817" s="15" t="str">
        <f>'PAYMENT by SAP'!E807</f>
        <v>11125421</v>
      </c>
      <c r="G817" s="15" t="str">
        <f>'PAYMENT by SAP'!F807</f>
        <v>PAID BY CMS BANK SYARIAH INDONESIA KC SURABAYA BAS</v>
      </c>
      <c r="H817" s="47">
        <f t="shared" si="72"/>
        <v>45831</v>
      </c>
      <c r="I817" s="48">
        <f>'PAYMENT by SAP'!G807</f>
        <v>45831</v>
      </c>
      <c r="J817" s="48" t="str">
        <f t="shared" si="73"/>
        <v>Jun</v>
      </c>
      <c r="K817" s="48" t="str">
        <f t="shared" si="74"/>
        <v>2025</v>
      </c>
      <c r="L817" s="48">
        <f>'PAYMENT by SAP'!H807</f>
        <v>45807</v>
      </c>
      <c r="M817" s="49">
        <f t="shared" si="75"/>
        <v>24</v>
      </c>
      <c r="N817" s="50" t="str">
        <f t="shared" si="76"/>
        <v>0-30</v>
      </c>
      <c r="O817" s="50" t="str">
        <f t="shared" si="77"/>
        <v>No Risk</v>
      </c>
      <c r="P817" s="15" t="str">
        <f>'PAYMENT by SAP'!J807</f>
        <v>IDR</v>
      </c>
      <c r="Q817" s="15" t="str">
        <f>'PAYMENT by SAP'!K807</f>
        <v>1800000196</v>
      </c>
      <c r="R817" s="51">
        <f>'PAYMENT by SAP'!L807</f>
        <v>4174133</v>
      </c>
      <c r="S817" s="51" t="str">
        <f>'PAYMENT by SAP'!M807</f>
        <v>Pot. Gaji Kary. Penugasan SIG - SKI 03.2025</v>
      </c>
      <c r="T817" s="65">
        <f>'PAYMENT by SAP'!N807</f>
        <v>45777</v>
      </c>
      <c r="U817" s="66" t="str">
        <f>'PAYMENT by SAP'!O807</f>
        <v>1800000196</v>
      </c>
      <c r="V817" s="18" t="s">
        <v>4953</v>
      </c>
    </row>
    <row r="818" spans="2:22">
      <c r="B818" s="15">
        <f>'PAYMENT by SAP'!B808</f>
        <v>100522</v>
      </c>
      <c r="C818" s="15" t="str">
        <f>'PAYMENT by SAP'!C808</f>
        <v>PT SEMEN KUPANG INDONESIA</v>
      </c>
      <c r="D818" s="15" t="str">
        <v>Group</v>
      </c>
      <c r="E818" s="15" t="str">
        <f>'PAYMENT by SAP'!D808</f>
        <v>1400000269</v>
      </c>
      <c r="F818" s="15" t="str">
        <f>'PAYMENT by SAP'!E808</f>
        <v>11125421</v>
      </c>
      <c r="G818" s="15" t="str">
        <f>'PAYMENT by SAP'!F808</f>
        <v>PAID BY CMS BANK SYARIAH INDONESIA KC SURABAYA BAS</v>
      </c>
      <c r="H818" s="47">
        <f t="shared" si="72"/>
        <v>45831</v>
      </c>
      <c r="I818" s="48">
        <f>'PAYMENT by SAP'!G808</f>
        <v>45831</v>
      </c>
      <c r="J818" s="48" t="str">
        <f t="shared" si="73"/>
        <v>Jun</v>
      </c>
      <c r="K818" s="48" t="str">
        <f t="shared" si="74"/>
        <v>2025</v>
      </c>
      <c r="L818" s="48">
        <f>'PAYMENT by SAP'!H808</f>
        <v>45777</v>
      </c>
      <c r="M818" s="49">
        <f t="shared" si="75"/>
        <v>54</v>
      </c>
      <c r="N818" s="50" t="str">
        <f t="shared" si="76"/>
        <v>30-60</v>
      </c>
      <c r="O818" s="50" t="str">
        <f t="shared" si="77"/>
        <v>Low Risk</v>
      </c>
      <c r="P818" s="15" t="str">
        <f>'PAYMENT by SAP'!J808</f>
        <v>IDR</v>
      </c>
      <c r="Q818" s="15" t="str">
        <f>'PAYMENT by SAP'!K808</f>
        <v>1800000145</v>
      </c>
      <c r="R818" s="51">
        <f>'PAYMENT by SAP'!L808</f>
        <v>5710841</v>
      </c>
      <c r="S818" s="51" t="str">
        <f>'PAYMENT by SAP'!M808</f>
        <v>Pot. Gaji Kary. Penugasan SI - SKI 02.2025</v>
      </c>
      <c r="T818" s="65">
        <f>'PAYMENT by SAP'!N808</f>
        <v>45747</v>
      </c>
      <c r="U818" s="66" t="str">
        <f>'PAYMENT by SAP'!O808</f>
        <v>1800000145</v>
      </c>
      <c r="V818" s="18" t="s">
        <v>4953</v>
      </c>
    </row>
    <row r="819" spans="2:22">
      <c r="B819" s="15">
        <f>'PAYMENT by SAP'!B809</f>
        <v>100001</v>
      </c>
      <c r="C819" s="15" t="str">
        <f>'PAYMENT by SAP'!C809</f>
        <v>KOPERASI KONSUMEN WARGA SEMEN GRESIK</v>
      </c>
      <c r="D819" s="15" t="str">
        <v>Group</v>
      </c>
      <c r="E819" s="15" t="str">
        <f>'PAYMENT by SAP'!D809</f>
        <v>1400069045</v>
      </c>
      <c r="F819" s="15" t="str">
        <f>'PAYMENT by SAP'!E809</f>
        <v>11125421</v>
      </c>
      <c r="G819" s="15" t="str">
        <f>'PAYMENT by SAP'!F809</f>
        <v>PAID BY CMS BANK SYARIAH INDONESIA KC SURABAYA BAS</v>
      </c>
      <c r="H819" s="47">
        <f t="shared" si="72"/>
        <v>45832</v>
      </c>
      <c r="I819" s="48">
        <f>'PAYMENT by SAP'!G809</f>
        <v>45832</v>
      </c>
      <c r="J819" s="48" t="str">
        <f t="shared" si="73"/>
        <v>Jun</v>
      </c>
      <c r="K819" s="48" t="str">
        <f t="shared" si="74"/>
        <v>2025</v>
      </c>
      <c r="L819" s="48">
        <f>'PAYMENT by SAP'!H809</f>
        <v>45838</v>
      </c>
      <c r="M819" s="49">
        <f t="shared" si="75"/>
        <v>-6</v>
      </c>
      <c r="N819" s="50" t="str">
        <f t="shared" si="76"/>
        <v>Current</v>
      </c>
      <c r="O819" s="50" t="str">
        <f t="shared" si="77"/>
        <v>No Risk</v>
      </c>
      <c r="P819" s="15" t="str">
        <f>'PAYMENT by SAP'!J809</f>
        <v>IDR</v>
      </c>
      <c r="Q819" s="15" t="str">
        <f>'PAYMENT by SAP'!K809</f>
        <v>1800000288</v>
      </c>
      <c r="R819" s="51">
        <f>'PAYMENT by SAP'!L809</f>
        <v>285595</v>
      </c>
      <c r="S819" s="51" t="str">
        <f>'PAYMENT by SAP'!M809</f>
        <v>TAGIHAN LISTRIK KOPERASI KONSUMEN KWSG</v>
      </c>
      <c r="T819" s="65">
        <f>'PAYMENT by SAP'!N809</f>
        <v>45808</v>
      </c>
      <c r="U819" s="66" t="str">
        <f>'PAYMENT by SAP'!O809</f>
        <v>1800000288</v>
      </c>
      <c r="V819" s="18" t="s">
        <v>4951</v>
      </c>
    </row>
    <row r="820" spans="2:22">
      <c r="B820" s="15">
        <f>'PAYMENT by SAP'!B810</f>
        <v>100733</v>
      </c>
      <c r="C820" s="15" t="str">
        <f>'PAYMENT by SAP'!C810</f>
        <v>PT. JAYA SAKTI LINGKUNGAN HIDUP</v>
      </c>
      <c r="D820" s="15" t="str">
        <v>External</v>
      </c>
      <c r="E820" s="15" t="str">
        <f>'PAYMENT by SAP'!D810</f>
        <v>1400070157</v>
      </c>
      <c r="F820" s="15" t="str">
        <f>'PAYMENT by SAP'!E810</f>
        <v>11123101</v>
      </c>
      <c r="G820" s="15" t="str">
        <f>'PAYMENT by SAP'!F810</f>
        <v>1800000331</v>
      </c>
      <c r="H820" s="47">
        <f t="shared" si="72"/>
        <v>45832</v>
      </c>
      <c r="I820" s="48">
        <f>'PAYMENT by SAP'!G810</f>
        <v>45832</v>
      </c>
      <c r="J820" s="48" t="str">
        <f t="shared" si="73"/>
        <v>Jun</v>
      </c>
      <c r="K820" s="48" t="str">
        <f t="shared" si="74"/>
        <v>2025</v>
      </c>
      <c r="L820" s="48">
        <f>'PAYMENT by SAP'!H810</f>
        <v>45838</v>
      </c>
      <c r="M820" s="49">
        <f t="shared" si="75"/>
        <v>-6</v>
      </c>
      <c r="N820" s="50" t="str">
        <f t="shared" si="76"/>
        <v>Current</v>
      </c>
      <c r="O820" s="50" t="str">
        <f t="shared" si="77"/>
        <v>No Risk</v>
      </c>
      <c r="P820" s="15" t="str">
        <f>'PAYMENT by SAP'!J810</f>
        <v>IDR</v>
      </c>
      <c r="Q820" s="15" t="str">
        <f>'PAYMENT by SAP'!K810</f>
        <v>1800000331</v>
      </c>
      <c r="R820" s="51">
        <f>'PAYMENT by SAP'!L810</f>
        <v>7872120</v>
      </c>
      <c r="S820" s="51" t="str">
        <f>'PAYMENT by SAP'!M810</f>
        <v>Biaya Pemusnahan Limbah Resin ex PT JSLH</v>
      </c>
      <c r="T820" s="65">
        <f>'PAYMENT by SAP'!N810</f>
        <v>45808</v>
      </c>
      <c r="U820" s="66" t="str">
        <f>'PAYMENT by SAP'!O810</f>
        <v>1800000331</v>
      </c>
      <c r="V820" t="s">
        <v>4950</v>
      </c>
    </row>
    <row r="821" spans="2:22">
      <c r="B821" s="15">
        <f>'PAYMENT by SAP'!B811</f>
        <v>100001</v>
      </c>
      <c r="C821" s="15" t="str">
        <f>'PAYMENT by SAP'!C811</f>
        <v>KOPERASI KONSUMEN WARGA SEMEN GRESIK</v>
      </c>
      <c r="D821" s="15" t="str">
        <v>Group</v>
      </c>
      <c r="E821" s="15" t="str">
        <f>'PAYMENT by SAP'!D811</f>
        <v>1400000275</v>
      </c>
      <c r="F821" s="15" t="str">
        <f>'PAYMENT by SAP'!E811</f>
        <v>11125421</v>
      </c>
      <c r="G821" s="15" t="str">
        <f>'PAYMENT by SAP'!F811</f>
        <v>PAID BY CMS BANK SYARIAH INDONESIA KC SURABAYA BAS</v>
      </c>
      <c r="H821" s="47">
        <f t="shared" si="72"/>
        <v>45832</v>
      </c>
      <c r="I821" s="48">
        <f>'PAYMENT by SAP'!G811</f>
        <v>45832</v>
      </c>
      <c r="J821" s="48" t="str">
        <f t="shared" si="73"/>
        <v>Jun</v>
      </c>
      <c r="K821" s="48" t="str">
        <f t="shared" si="74"/>
        <v>2025</v>
      </c>
      <c r="L821" s="48">
        <f>'PAYMENT by SAP'!H811</f>
        <v>45838</v>
      </c>
      <c r="M821" s="49">
        <f t="shared" si="75"/>
        <v>-6</v>
      </c>
      <c r="N821" s="50" t="str">
        <f t="shared" si="76"/>
        <v>Current</v>
      </c>
      <c r="O821" s="50" t="str">
        <f t="shared" si="77"/>
        <v>No Risk</v>
      </c>
      <c r="P821" s="15" t="str">
        <f>'PAYMENT by SAP'!J811</f>
        <v>IDR</v>
      </c>
      <c r="Q821" s="15" t="str">
        <f>'PAYMENT by SAP'!K811</f>
        <v>1800000226</v>
      </c>
      <c r="R821" s="51">
        <f>'PAYMENT by SAP'!L811</f>
        <v>10305914</v>
      </c>
      <c r="S821" s="51" t="str">
        <f>'PAYMENT by SAP'!M811</f>
        <v>Pot. Gaji Kary. Penugasan SIG - KWSG 04.2025</v>
      </c>
      <c r="T821" s="65">
        <f>'PAYMENT by SAP'!N811</f>
        <v>45808</v>
      </c>
      <c r="U821" s="66" t="str">
        <f>'PAYMENT by SAP'!O811</f>
        <v>1800000226</v>
      </c>
      <c r="V821" s="18" t="s">
        <v>4953</v>
      </c>
    </row>
    <row r="822" spans="2:22">
      <c r="B822" s="15">
        <f>'PAYMENT by SAP'!B812</f>
        <v>100733</v>
      </c>
      <c r="C822" s="15" t="str">
        <f>'PAYMENT by SAP'!C812</f>
        <v>PT. JAYA SAKTI LINGKUNGAN HIDUP</v>
      </c>
      <c r="D822" s="15" t="str">
        <v>External</v>
      </c>
      <c r="E822" s="15" t="str">
        <f>'PAYMENT by SAP'!D812</f>
        <v>1400070199</v>
      </c>
      <c r="F822" s="15" t="str">
        <f>'PAYMENT by SAP'!E812</f>
        <v>11123101</v>
      </c>
      <c r="G822" s="15" t="str">
        <f>'PAYMENT by SAP'!F812</f>
        <v>1800000332</v>
      </c>
      <c r="H822" s="47">
        <f t="shared" si="72"/>
        <v>45832</v>
      </c>
      <c r="I822" s="48">
        <f>'PAYMENT by SAP'!G812</f>
        <v>45832</v>
      </c>
      <c r="J822" s="48" t="str">
        <f t="shared" si="73"/>
        <v>Jun</v>
      </c>
      <c r="K822" s="48" t="str">
        <f t="shared" si="74"/>
        <v>2025</v>
      </c>
      <c r="L822" s="48">
        <f>'PAYMENT by SAP'!H812</f>
        <v>45838</v>
      </c>
      <c r="M822" s="49">
        <f t="shared" si="75"/>
        <v>-6</v>
      </c>
      <c r="N822" s="50" t="str">
        <f t="shared" si="76"/>
        <v>Current</v>
      </c>
      <c r="O822" s="50" t="str">
        <f t="shared" si="77"/>
        <v>No Risk</v>
      </c>
      <c r="P822" s="15" t="str">
        <f>'PAYMENT by SAP'!J812</f>
        <v>IDR</v>
      </c>
      <c r="Q822" s="15" t="str">
        <f>'PAYMENT by SAP'!K812</f>
        <v>1800000332</v>
      </c>
      <c r="R822" s="51">
        <f>'PAYMENT by SAP'!L812</f>
        <v>20139840</v>
      </c>
      <c r="S822" s="51" t="str">
        <f>'PAYMENT by SAP'!M812</f>
        <v>Biaya Pemusnahan Limbah Sludge IPAL ex PT JSLH</v>
      </c>
      <c r="T822" s="65">
        <f>'PAYMENT by SAP'!N812</f>
        <v>45808</v>
      </c>
      <c r="U822" s="66" t="str">
        <f>'PAYMENT by SAP'!O812</f>
        <v>1800000332</v>
      </c>
      <c r="V822" t="s">
        <v>4950</v>
      </c>
    </row>
    <row r="823" spans="2:22">
      <c r="B823" s="15">
        <f>'PAYMENT by SAP'!B813</f>
        <v>101118</v>
      </c>
      <c r="C823" s="15" t="str">
        <f>'PAYMENT by SAP'!C813</f>
        <v>PT SINAR PELITA DUNIA</v>
      </c>
      <c r="D823" s="15" t="str">
        <v>External</v>
      </c>
      <c r="E823" s="15" t="str">
        <f>'PAYMENT by SAP'!D813</f>
        <v>1400070011</v>
      </c>
      <c r="F823" s="15" t="str">
        <f>'PAYMENT by SAP'!E813</f>
        <v>11123101</v>
      </c>
      <c r="G823" s="15" t="str">
        <f>'PAYMENT by SAP'!F813</f>
        <v>1800000354</v>
      </c>
      <c r="H823" s="47">
        <f t="shared" si="72"/>
        <v>45832</v>
      </c>
      <c r="I823" s="48">
        <f>'PAYMENT by SAP'!G813</f>
        <v>45832</v>
      </c>
      <c r="J823" s="48" t="str">
        <f t="shared" si="73"/>
        <v>Jun</v>
      </c>
      <c r="K823" s="48" t="str">
        <f t="shared" si="74"/>
        <v>2025</v>
      </c>
      <c r="L823" s="48">
        <f>'PAYMENT by SAP'!H813</f>
        <v>45838</v>
      </c>
      <c r="M823" s="49">
        <f t="shared" si="75"/>
        <v>-6</v>
      </c>
      <c r="N823" s="50" t="str">
        <f t="shared" si="76"/>
        <v>Current</v>
      </c>
      <c r="O823" s="50" t="str">
        <f t="shared" si="77"/>
        <v>No Risk</v>
      </c>
      <c r="P823" s="15" t="str">
        <f>'PAYMENT by SAP'!J813</f>
        <v>IDR</v>
      </c>
      <c r="Q823" s="15" t="str">
        <f>'PAYMENT by SAP'!K813</f>
        <v>1800000354</v>
      </c>
      <c r="R823" s="51">
        <f>'PAYMENT by SAP'!L813</f>
        <v>22840137</v>
      </c>
      <c r="S823" s="51" t="str">
        <f>'PAYMENT by SAP'!M813</f>
        <v>Biaya Pemusnahan Limbah Bottom Ash ex PT SPD</v>
      </c>
      <c r="T823" s="65">
        <f>'PAYMENT by SAP'!N813</f>
        <v>45808</v>
      </c>
      <c r="U823" s="66" t="str">
        <f>'PAYMENT by SAP'!O813</f>
        <v>1800000354</v>
      </c>
      <c r="V823" t="s">
        <v>4950</v>
      </c>
    </row>
    <row r="824" spans="2:22">
      <c r="B824" s="15">
        <f>'PAYMENT by SAP'!B814</f>
        <v>100733</v>
      </c>
      <c r="C824" s="15" t="str">
        <f>'PAYMENT by SAP'!C814</f>
        <v>PT. JAYA SAKTI LINGKUNGAN HIDUP</v>
      </c>
      <c r="D824" s="15" t="str">
        <v>External</v>
      </c>
      <c r="E824" s="15" t="str">
        <f>'PAYMENT by SAP'!D814</f>
        <v>1400070116</v>
      </c>
      <c r="F824" s="15" t="str">
        <f>'PAYMENT by SAP'!E814</f>
        <v>11123101</v>
      </c>
      <c r="G824" s="15" t="str">
        <f>'PAYMENT by SAP'!F814</f>
        <v>1800000330</v>
      </c>
      <c r="H824" s="47">
        <f t="shared" si="72"/>
        <v>45832</v>
      </c>
      <c r="I824" s="48">
        <f>'PAYMENT by SAP'!G814</f>
        <v>45832</v>
      </c>
      <c r="J824" s="48" t="str">
        <f t="shared" si="73"/>
        <v>Jun</v>
      </c>
      <c r="K824" s="48" t="str">
        <f t="shared" si="74"/>
        <v>2025</v>
      </c>
      <c r="L824" s="48">
        <f>'PAYMENT by SAP'!H814</f>
        <v>45838</v>
      </c>
      <c r="M824" s="49">
        <f t="shared" si="75"/>
        <v>-6</v>
      </c>
      <c r="N824" s="50" t="str">
        <f t="shared" si="76"/>
        <v>Current</v>
      </c>
      <c r="O824" s="50" t="str">
        <f t="shared" si="77"/>
        <v>No Risk</v>
      </c>
      <c r="P824" s="15" t="str">
        <f>'PAYMENT by SAP'!J814</f>
        <v>IDR</v>
      </c>
      <c r="Q824" s="15" t="str">
        <f>'PAYMENT by SAP'!K814</f>
        <v>1800000330</v>
      </c>
      <c r="R824" s="51">
        <f>'PAYMENT by SAP'!L814</f>
        <v>63203400</v>
      </c>
      <c r="S824" s="51" t="str">
        <f>'PAYMENT by SAP'!M814</f>
        <v>Biaya Pemusnahan Limbah Karbon Aktif ex PT JSLH</v>
      </c>
      <c r="T824" s="65">
        <f>'PAYMENT by SAP'!N814</f>
        <v>45808</v>
      </c>
      <c r="U824" s="66" t="str">
        <f>'PAYMENT by SAP'!O814</f>
        <v>1800000330</v>
      </c>
      <c r="V824" t="s">
        <v>4950</v>
      </c>
    </row>
    <row r="825" spans="2:22">
      <c r="B825" s="15">
        <f>'PAYMENT by SAP'!B815</f>
        <v>100733</v>
      </c>
      <c r="C825" s="15" t="str">
        <f>'PAYMENT by SAP'!C815</f>
        <v>PT. JAYA SAKTI LINGKUNGAN HIDUP</v>
      </c>
      <c r="D825" s="15" t="str">
        <v>External</v>
      </c>
      <c r="E825" s="15" t="str">
        <f>'PAYMENT by SAP'!D815</f>
        <v>1400070245</v>
      </c>
      <c r="F825" s="15" t="str">
        <f>'PAYMENT by SAP'!E815</f>
        <v>11123101</v>
      </c>
      <c r="G825" s="15" t="str">
        <f>'PAYMENT by SAP'!F815</f>
        <v>1800000333</v>
      </c>
      <c r="H825" s="47">
        <f t="shared" si="72"/>
        <v>45832</v>
      </c>
      <c r="I825" s="48">
        <f>'PAYMENT by SAP'!G815</f>
        <v>45832</v>
      </c>
      <c r="J825" s="48" t="str">
        <f t="shared" si="73"/>
        <v>Jun</v>
      </c>
      <c r="K825" s="48" t="str">
        <f t="shared" si="74"/>
        <v>2025</v>
      </c>
      <c r="L825" s="48">
        <f>'PAYMENT by SAP'!H815</f>
        <v>45838</v>
      </c>
      <c r="M825" s="49">
        <f t="shared" si="75"/>
        <v>-6</v>
      </c>
      <c r="N825" s="50" t="str">
        <f t="shared" si="76"/>
        <v>Current</v>
      </c>
      <c r="O825" s="50" t="str">
        <f t="shared" si="77"/>
        <v>No Risk</v>
      </c>
      <c r="P825" s="15" t="str">
        <f>'PAYMENT by SAP'!J815</f>
        <v>IDR</v>
      </c>
      <c r="Q825" s="15" t="str">
        <f>'PAYMENT by SAP'!K815</f>
        <v>1800000333</v>
      </c>
      <c r="R825" s="51">
        <f>'PAYMENT by SAP'!L815</f>
        <v>122136630</v>
      </c>
      <c r="S825" s="51" t="str">
        <f>'PAYMENT by SAP'!M815</f>
        <v>Biaya Pemusnahan Limbah SBE ex PT JSLH</v>
      </c>
      <c r="T825" s="65">
        <f>'PAYMENT by SAP'!N815</f>
        <v>45808</v>
      </c>
      <c r="U825" s="66" t="str">
        <f>'PAYMENT by SAP'!O815</f>
        <v>1800000333</v>
      </c>
      <c r="V825" t="s">
        <v>4950</v>
      </c>
    </row>
    <row r="826" spans="2:22">
      <c r="B826" s="15">
        <f>'PAYMENT by SAP'!B816</f>
        <v>100733</v>
      </c>
      <c r="C826" s="15" t="str">
        <f>'PAYMENT by SAP'!C816</f>
        <v>PT. JAYA SAKTI LINGKUNGAN HIDUP</v>
      </c>
      <c r="D826" s="15" t="str">
        <v>External</v>
      </c>
      <c r="E826" s="15" t="str">
        <f>'PAYMENT by SAP'!D816</f>
        <v>1400070067</v>
      </c>
      <c r="F826" s="15" t="str">
        <f>'PAYMENT by SAP'!E816</f>
        <v>11123101</v>
      </c>
      <c r="G826" s="15" t="str">
        <f>'PAYMENT by SAP'!F816</f>
        <v>1800000329</v>
      </c>
      <c r="H826" s="47">
        <f t="shared" si="72"/>
        <v>45832</v>
      </c>
      <c r="I826" s="48">
        <f>'PAYMENT by SAP'!G816</f>
        <v>45832</v>
      </c>
      <c r="J826" s="48" t="str">
        <f t="shared" si="73"/>
        <v>Jun</v>
      </c>
      <c r="K826" s="48" t="str">
        <f t="shared" si="74"/>
        <v>2025</v>
      </c>
      <c r="L826" s="48">
        <f>'PAYMENT by SAP'!H816</f>
        <v>45838</v>
      </c>
      <c r="M826" s="49">
        <f t="shared" si="75"/>
        <v>-6</v>
      </c>
      <c r="N826" s="50" t="str">
        <f t="shared" si="76"/>
        <v>Current</v>
      </c>
      <c r="O826" s="50" t="str">
        <f t="shared" si="77"/>
        <v>No Risk</v>
      </c>
      <c r="P826" s="15" t="str">
        <f>'PAYMENT by SAP'!J816</f>
        <v>IDR</v>
      </c>
      <c r="Q826" s="15" t="str">
        <f>'PAYMENT by SAP'!K816</f>
        <v>1800000329</v>
      </c>
      <c r="R826" s="51">
        <f>'PAYMENT by SAP'!L816</f>
        <v>350872665</v>
      </c>
      <c r="S826" s="51" t="str">
        <f>'PAYMENT by SAP'!M816</f>
        <v>Biaya Pemusnahan Limbah FABA ex PT JSLH</v>
      </c>
      <c r="T826" s="65">
        <f>'PAYMENT by SAP'!N816</f>
        <v>45808</v>
      </c>
      <c r="U826" s="66" t="str">
        <f>'PAYMENT by SAP'!O816</f>
        <v>1800000329</v>
      </c>
      <c r="V826" t="s">
        <v>4950</v>
      </c>
    </row>
    <row r="827" spans="2:22">
      <c r="B827" s="15">
        <f>'PAYMENT by SAP'!B817</f>
        <v>100012</v>
      </c>
      <c r="C827" s="15" t="str">
        <f>'PAYMENT by SAP'!C817</f>
        <v>PT SEMEN INDONESIA LOGISTIK</v>
      </c>
      <c r="D827" s="15" t="str">
        <v>Group</v>
      </c>
      <c r="E827" s="15" t="str">
        <f>'PAYMENT by SAP'!D817</f>
        <v>0100006123</v>
      </c>
      <c r="F827" s="15">
        <f>'PAYMENT by SAP'!E817</f>
        <v>0</v>
      </c>
      <c r="G827" s="15">
        <f>'PAYMENT by SAP'!F817</f>
        <v>0</v>
      </c>
      <c r="H827" s="47">
        <f t="shared" si="72"/>
        <v>45833</v>
      </c>
      <c r="I827" s="48">
        <f>'PAYMENT by SAP'!G817</f>
        <v>45833</v>
      </c>
      <c r="J827" s="48" t="str">
        <f t="shared" si="73"/>
        <v>Jun</v>
      </c>
      <c r="K827" s="48" t="str">
        <f t="shared" si="74"/>
        <v>2025</v>
      </c>
      <c r="L827" s="48">
        <f>'PAYMENT by SAP'!H817</f>
        <v>45777</v>
      </c>
      <c r="M827" s="49">
        <f t="shared" si="75"/>
        <v>56</v>
      </c>
      <c r="N827" s="50" t="str">
        <f t="shared" si="76"/>
        <v>30-60</v>
      </c>
      <c r="O827" s="50" t="str">
        <f t="shared" si="77"/>
        <v>Low Risk</v>
      </c>
      <c r="P827" s="15" t="str">
        <f>'PAYMENT by SAP'!J817</f>
        <v>IDR</v>
      </c>
      <c r="Q827" s="15" t="str">
        <f>'PAYMENT by SAP'!K817</f>
        <v>1400000214</v>
      </c>
      <c r="R827" s="51">
        <f>'PAYMENT by SAP'!L817</f>
        <v>954440</v>
      </c>
      <c r="S827" s="51" t="str">
        <f>'PAYMENT by SAP'!M817</f>
        <v>Kurang Bayar Tagihan Air Bersih SILOG - Juli 24</v>
      </c>
      <c r="T827" s="65">
        <f>'PAYMENT by SAP'!N817</f>
        <v>45777</v>
      </c>
      <c r="U827" s="66" t="str">
        <f>'PAYMENT by SAP'!O817</f>
        <v>1800000316</v>
      </c>
      <c r="V827" s="18" t="s">
        <v>4956</v>
      </c>
    </row>
    <row r="828" spans="2:22">
      <c r="B828" s="15">
        <f>'PAYMENT by SAP'!B818</f>
        <v>100012</v>
      </c>
      <c r="C828" s="15" t="str">
        <f>'PAYMENT by SAP'!C818</f>
        <v>PT SEMEN INDONESIA LOGISTIK</v>
      </c>
      <c r="D828" s="15" t="str">
        <v>Group</v>
      </c>
      <c r="E828" s="15" t="str">
        <f>'PAYMENT by SAP'!D818</f>
        <v>0100006124</v>
      </c>
      <c r="F828" s="15">
        <f>'PAYMENT by SAP'!E818</f>
        <v>0</v>
      </c>
      <c r="G828" s="15">
        <f>'PAYMENT by SAP'!F818</f>
        <v>0</v>
      </c>
      <c r="H828" s="47">
        <f t="shared" si="72"/>
        <v>45833</v>
      </c>
      <c r="I828" s="48">
        <f>'PAYMENT by SAP'!G818</f>
        <v>45833</v>
      </c>
      <c r="J828" s="48" t="str">
        <f t="shared" si="73"/>
        <v>Jun</v>
      </c>
      <c r="K828" s="48" t="str">
        <f t="shared" si="74"/>
        <v>2025</v>
      </c>
      <c r="L828" s="48">
        <f>'PAYMENT by SAP'!H818</f>
        <v>45777</v>
      </c>
      <c r="M828" s="49">
        <f t="shared" si="75"/>
        <v>56</v>
      </c>
      <c r="N828" s="50" t="str">
        <f t="shared" si="76"/>
        <v>30-60</v>
      </c>
      <c r="O828" s="50" t="str">
        <f t="shared" si="77"/>
        <v>Low Risk</v>
      </c>
      <c r="P828" s="15" t="str">
        <f>'PAYMENT by SAP'!J818</f>
        <v>IDR</v>
      </c>
      <c r="Q828" s="15" t="str">
        <f>'PAYMENT by SAP'!K818</f>
        <v>1400000214</v>
      </c>
      <c r="R828" s="51">
        <f>'PAYMENT by SAP'!L818</f>
        <v>1252970</v>
      </c>
      <c r="S828" s="51" t="str">
        <f>'PAYMENT by SAP'!M818</f>
        <v>Kurang Bayar Tagihan Air Bersih SILOG - Agustus 24</v>
      </c>
      <c r="T828" s="65">
        <f>'PAYMENT by SAP'!N818</f>
        <v>45777</v>
      </c>
      <c r="U828" s="66" t="str">
        <f>'PAYMENT by SAP'!O818</f>
        <v>1800000360</v>
      </c>
      <c r="V828" s="18" t="s">
        <v>4956</v>
      </c>
    </row>
    <row r="829" spans="2:22">
      <c r="B829" s="15">
        <f>'PAYMENT by SAP'!B819</f>
        <v>100012</v>
      </c>
      <c r="C829" s="15" t="str">
        <f>'PAYMENT by SAP'!C819</f>
        <v>PT SEMEN INDONESIA LOGISTIK</v>
      </c>
      <c r="D829" s="15" t="str">
        <v>Group</v>
      </c>
      <c r="E829" s="15" t="str">
        <f>'PAYMENT by SAP'!D819</f>
        <v>0100006125</v>
      </c>
      <c r="F829" s="15">
        <f>'PAYMENT by SAP'!E819</f>
        <v>0</v>
      </c>
      <c r="G829" s="15">
        <f>'PAYMENT by SAP'!F819</f>
        <v>0</v>
      </c>
      <c r="H829" s="47">
        <f t="shared" ref="H829:H892" si="78">I829</f>
        <v>45833</v>
      </c>
      <c r="I829" s="48">
        <f>'PAYMENT by SAP'!G819</f>
        <v>45833</v>
      </c>
      <c r="J829" s="48" t="str">
        <f t="shared" ref="J829:J892" si="79">TEXT(I829,"MMM")</f>
        <v>Jun</v>
      </c>
      <c r="K829" s="48" t="str">
        <f t="shared" ref="K829:K892" si="80">TEXT(I829,"yyy")</f>
        <v>2025</v>
      </c>
      <c r="L829" s="48">
        <f>'PAYMENT by SAP'!H819</f>
        <v>45777</v>
      </c>
      <c r="M829" s="49">
        <f t="shared" ref="M829:M892" si="81">I829-L829</f>
        <v>56</v>
      </c>
      <c r="N829" s="50" t="str">
        <f t="shared" ref="N829:N892" si="82">IF(M829&lt;$C$9,$D$9,IF(M829&lt;$C$8,$D$8,IF(M829&lt;$C$7,$D$7,IF(M829&lt;$C$6,$D$6,IF(M829&lt;$C$5,$D$5,IF(M829&lt;$C$4,$D$4,IF(M829&lt;$C$3,$D$3)))))))</f>
        <v>30-60</v>
      </c>
      <c r="O829" s="50" t="str">
        <f t="shared" ref="O829:O892" si="83">IF(N829=$D$3,$E$3,IF(N829=$D$4,$E$4,IF(N829=$D$5,$E$5,IF(N829=$D$6,$E$6,IF(N829=$D$7,$E$7,IF(N829=$D$8,$E$8,IF(N829=$D$9,$E$9)))))))</f>
        <v>Low Risk</v>
      </c>
      <c r="P829" s="15" t="str">
        <f>'PAYMENT by SAP'!J819</f>
        <v>IDR</v>
      </c>
      <c r="Q829" s="15" t="str">
        <f>'PAYMENT by SAP'!K819</f>
        <v>1400000214</v>
      </c>
      <c r="R829" s="51">
        <f>'PAYMENT by SAP'!L819</f>
        <v>1512980</v>
      </c>
      <c r="S829" s="51" t="str">
        <f>'PAYMENT by SAP'!M819</f>
        <v>Kurang Bayar Tagihan Air Bersih SILOG - Sep 24</v>
      </c>
      <c r="T829" s="65">
        <f>'PAYMENT by SAP'!N819</f>
        <v>45777</v>
      </c>
      <c r="U829" s="66" t="str">
        <f>'PAYMENT by SAP'!O819</f>
        <v>1800000404</v>
      </c>
      <c r="V829" s="18" t="s">
        <v>4956</v>
      </c>
    </row>
    <row r="830" spans="2:22">
      <c r="B830" s="15">
        <f>'PAYMENT by SAP'!B820</f>
        <v>101531</v>
      </c>
      <c r="C830" s="15" t="str">
        <f>'PAYMENT by SAP'!C820</f>
        <v>PT MULTIHANA KREASINDO</v>
      </c>
      <c r="D830" s="15" t="str">
        <v>External</v>
      </c>
      <c r="E830" s="15" t="str">
        <f>'PAYMENT by SAP'!D820</f>
        <v>1400071682</v>
      </c>
      <c r="F830" s="15" t="str">
        <f>'PAYMENT by SAP'!E820</f>
        <v>11125421</v>
      </c>
      <c r="G830" s="15" t="str">
        <f>'PAYMENT by SAP'!F820</f>
        <v>PAID BY CMS BANK SYARIAH INDONESIA KC SURABAYA BAS</v>
      </c>
      <c r="H830" s="47">
        <f t="shared" si="78"/>
        <v>45833</v>
      </c>
      <c r="I830" s="48">
        <f>'PAYMENT by SAP'!G820</f>
        <v>45833</v>
      </c>
      <c r="J830" s="48" t="str">
        <f t="shared" si="79"/>
        <v>Jun</v>
      </c>
      <c r="K830" s="48" t="str">
        <f t="shared" si="80"/>
        <v>2025</v>
      </c>
      <c r="L830" s="48">
        <f>'PAYMENT by SAP'!H820</f>
        <v>45807</v>
      </c>
      <c r="M830" s="49">
        <f t="shared" si="81"/>
        <v>26</v>
      </c>
      <c r="N830" s="50" t="str">
        <f t="shared" si="82"/>
        <v>0-30</v>
      </c>
      <c r="O830" s="50" t="str">
        <f t="shared" si="83"/>
        <v>No Risk</v>
      </c>
      <c r="P830" s="15" t="str">
        <f>'PAYMENT by SAP'!J820</f>
        <v>IDR</v>
      </c>
      <c r="Q830" s="15" t="str">
        <f>'PAYMENT by SAP'!K820</f>
        <v>1800000251</v>
      </c>
      <c r="R830" s="51">
        <f>'PAYMENT by SAP'!L820</f>
        <v>68871868</v>
      </c>
      <c r="S830" s="51" t="str">
        <f>'PAYMENT by SAP'!M820</f>
        <v>Biaya Pemusnahan Limbah Non B3 ex PT MHK</v>
      </c>
      <c r="T830" s="65">
        <f>'PAYMENT by SAP'!N820</f>
        <v>45777</v>
      </c>
      <c r="U830" s="66" t="str">
        <f>'PAYMENT by SAP'!O820</f>
        <v>1800000251</v>
      </c>
      <c r="V830" t="s">
        <v>4950</v>
      </c>
    </row>
    <row r="831" spans="2:22">
      <c r="B831" s="15">
        <f>'PAYMENT by SAP'!B821</f>
        <v>101493</v>
      </c>
      <c r="C831" s="15" t="str">
        <f>'PAYMENT by SAP'!C821</f>
        <v>PT. SUMBER LIMBAH GUNA</v>
      </c>
      <c r="D831" s="15" t="str">
        <v>External</v>
      </c>
      <c r="E831" s="15" t="str">
        <f>'PAYMENT by SAP'!D821</f>
        <v>1400071680</v>
      </c>
      <c r="F831" s="15" t="str">
        <f>'PAYMENT by SAP'!E821</f>
        <v>11123101</v>
      </c>
      <c r="G831" s="15" t="str">
        <f>'PAYMENT by SAP'!F821</f>
        <v>PAID BY CMS BANK BCA RN 7100000501</v>
      </c>
      <c r="H831" s="47">
        <f t="shared" si="78"/>
        <v>45833</v>
      </c>
      <c r="I831" s="48">
        <f>'PAYMENT by SAP'!G821</f>
        <v>45833</v>
      </c>
      <c r="J831" s="48" t="str">
        <f t="shared" si="79"/>
        <v>Jun</v>
      </c>
      <c r="K831" s="48" t="str">
        <f t="shared" si="80"/>
        <v>2025</v>
      </c>
      <c r="L831" s="48">
        <f>'PAYMENT by SAP'!H821</f>
        <v>45777</v>
      </c>
      <c r="M831" s="49">
        <f t="shared" si="81"/>
        <v>56</v>
      </c>
      <c r="N831" s="50" t="str">
        <f t="shared" si="82"/>
        <v>30-60</v>
      </c>
      <c r="O831" s="50" t="str">
        <f t="shared" si="83"/>
        <v>Low Risk</v>
      </c>
      <c r="P831" s="15" t="str">
        <f>'PAYMENT by SAP'!J821</f>
        <v>IDR</v>
      </c>
      <c r="Q831" s="15" t="str">
        <f>'PAYMENT by SAP'!K821</f>
        <v>1800000205</v>
      </c>
      <c r="R831" s="51">
        <f>'PAYMENT by SAP'!L821</f>
        <v>103700311</v>
      </c>
      <c r="S831" s="51" t="str">
        <f>'PAYMENT by SAP'!M821</f>
        <v>Biaya Pemusnahan Limbah FABA ex PT SLG</v>
      </c>
      <c r="T831" s="65">
        <f>'PAYMENT by SAP'!N821</f>
        <v>45747</v>
      </c>
      <c r="U831" s="66" t="str">
        <f>'PAYMENT by SAP'!O821</f>
        <v>1800000205</v>
      </c>
      <c r="V831" t="s">
        <v>4950</v>
      </c>
    </row>
    <row r="832" spans="2:22">
      <c r="B832" s="15">
        <f>'PAYMENT by SAP'!B822</f>
        <v>101493</v>
      </c>
      <c r="C832" s="15" t="str">
        <f>'PAYMENT by SAP'!C822</f>
        <v>PT. SUMBER LIMBAH GUNA</v>
      </c>
      <c r="D832" s="15" t="str">
        <v>External</v>
      </c>
      <c r="E832" s="15" t="str">
        <f>'PAYMENT by SAP'!D822</f>
        <v>1400071681</v>
      </c>
      <c r="F832" s="15" t="str">
        <f>'PAYMENT by SAP'!E822</f>
        <v>11123101</v>
      </c>
      <c r="G832" s="15" t="str">
        <f>'PAYMENT by SAP'!F822</f>
        <v>PAID BY CMS BANK BCA RN 7100000502</v>
      </c>
      <c r="H832" s="47">
        <f t="shared" si="78"/>
        <v>45833</v>
      </c>
      <c r="I832" s="48">
        <f>'PAYMENT by SAP'!G822</f>
        <v>45833</v>
      </c>
      <c r="J832" s="48" t="str">
        <f t="shared" si="79"/>
        <v>Jun</v>
      </c>
      <c r="K832" s="48" t="str">
        <f t="shared" si="80"/>
        <v>2025</v>
      </c>
      <c r="L832" s="48">
        <f>'PAYMENT by SAP'!H822</f>
        <v>45777</v>
      </c>
      <c r="M832" s="49">
        <f t="shared" si="81"/>
        <v>56</v>
      </c>
      <c r="N832" s="50" t="str">
        <f t="shared" si="82"/>
        <v>30-60</v>
      </c>
      <c r="O832" s="50" t="str">
        <f t="shared" si="83"/>
        <v>Low Risk</v>
      </c>
      <c r="P832" s="15" t="str">
        <f>'PAYMENT by SAP'!J822</f>
        <v>IDR</v>
      </c>
      <c r="Q832" s="15" t="str">
        <f>'PAYMENT by SAP'!K822</f>
        <v>1800000206</v>
      </c>
      <c r="R832" s="51">
        <f>'PAYMENT by SAP'!L822</f>
        <v>206653100</v>
      </c>
      <c r="S832" s="51" t="str">
        <f>'PAYMENT by SAP'!M822</f>
        <v>Biaya Pemusnahan Limbah Sludge Paper ex PT SLG</v>
      </c>
      <c r="T832" s="65">
        <f>'PAYMENT by SAP'!N822</f>
        <v>45747</v>
      </c>
      <c r="U832" s="66" t="str">
        <f>'PAYMENT by SAP'!O822</f>
        <v>1800000206</v>
      </c>
      <c r="V832" t="s">
        <v>4950</v>
      </c>
    </row>
    <row r="833" spans="2:22">
      <c r="B833" s="15">
        <f>'PAYMENT by SAP'!B823</f>
        <v>101490</v>
      </c>
      <c r="C833" s="15" t="str">
        <f>'PAYMENT by SAP'!C823</f>
        <v>PT. PUTRA BIMA INTERNUSA</v>
      </c>
      <c r="D833" s="15" t="str">
        <v>External</v>
      </c>
      <c r="E833" s="15" t="str">
        <f>'PAYMENT by SAP'!D823</f>
        <v>1400071973</v>
      </c>
      <c r="F833" s="15" t="str">
        <f>'PAYMENT by SAP'!E823</f>
        <v>11123101</v>
      </c>
      <c r="G833" s="15" t="str">
        <f>'PAYMENT by SAP'!F823</f>
        <v>PT. PUTRA BIMA INTERNUSA</v>
      </c>
      <c r="H833" s="47">
        <f t="shared" si="78"/>
        <v>45834</v>
      </c>
      <c r="I833" s="48">
        <f>'PAYMENT by SAP'!G823</f>
        <v>45834</v>
      </c>
      <c r="J833" s="48" t="str">
        <f t="shared" si="79"/>
        <v>Jun</v>
      </c>
      <c r="K833" s="48" t="str">
        <f t="shared" si="80"/>
        <v>2025</v>
      </c>
      <c r="L833" s="48">
        <f>'PAYMENT by SAP'!H823</f>
        <v>45838</v>
      </c>
      <c r="M833" s="49">
        <f t="shared" si="81"/>
        <v>-4</v>
      </c>
      <c r="N833" s="50" t="str">
        <f t="shared" si="82"/>
        <v>Current</v>
      </c>
      <c r="O833" s="50" t="str">
        <f t="shared" si="83"/>
        <v>No Risk</v>
      </c>
      <c r="P833" s="15" t="str">
        <f>'PAYMENT by SAP'!J823</f>
        <v>IDR</v>
      </c>
      <c r="Q833" s="15" t="str">
        <f>'PAYMENT by SAP'!K823</f>
        <v>1800000339</v>
      </c>
      <c r="R833" s="51">
        <f>'PAYMENT by SAP'!L823</f>
        <v>783216</v>
      </c>
      <c r="S833" s="51" t="str">
        <f>'PAYMENT by SAP'!M823</f>
        <v>Biaya Pemusnahan Limbah RDF ex P PBI</v>
      </c>
      <c r="T833" s="65">
        <f>'PAYMENT by SAP'!N823</f>
        <v>45808</v>
      </c>
      <c r="U833" s="66" t="str">
        <f>'PAYMENT by SAP'!O823</f>
        <v>1800000339</v>
      </c>
      <c r="V833" t="s">
        <v>4950</v>
      </c>
    </row>
    <row r="834" spans="2:22">
      <c r="B834" s="15">
        <f>'PAYMENT by SAP'!B824</f>
        <v>101490</v>
      </c>
      <c r="C834" s="15" t="str">
        <f>'PAYMENT by SAP'!C824</f>
        <v>PT. PUTRA BIMA INTERNUSA</v>
      </c>
      <c r="D834" s="15" t="str">
        <v>External</v>
      </c>
      <c r="E834" s="15" t="str">
        <f>'PAYMENT by SAP'!D824</f>
        <v>1400071973</v>
      </c>
      <c r="F834" s="15" t="str">
        <f>'PAYMENT by SAP'!E824</f>
        <v>11123101</v>
      </c>
      <c r="G834" s="15" t="str">
        <f>'PAYMENT by SAP'!F824</f>
        <v>PT. PUTRA BIMA INTERNUSA</v>
      </c>
      <c r="H834" s="47">
        <f t="shared" si="78"/>
        <v>45834</v>
      </c>
      <c r="I834" s="48">
        <f>'PAYMENT by SAP'!G824</f>
        <v>45834</v>
      </c>
      <c r="J834" s="48" t="str">
        <f t="shared" si="79"/>
        <v>Jun</v>
      </c>
      <c r="K834" s="48" t="str">
        <f t="shared" si="80"/>
        <v>2025</v>
      </c>
      <c r="L834" s="48">
        <f>'PAYMENT by SAP'!H824</f>
        <v>45838</v>
      </c>
      <c r="M834" s="49">
        <f t="shared" si="81"/>
        <v>-4</v>
      </c>
      <c r="N834" s="50" t="str">
        <f t="shared" si="82"/>
        <v>Current</v>
      </c>
      <c r="O834" s="50" t="str">
        <f t="shared" si="83"/>
        <v>No Risk</v>
      </c>
      <c r="P834" s="15" t="str">
        <f>'PAYMENT by SAP'!J824</f>
        <v>IDR</v>
      </c>
      <c r="Q834" s="15" t="str">
        <f>'PAYMENT by SAP'!K824</f>
        <v>1800000338</v>
      </c>
      <c r="R834" s="51">
        <f>'PAYMENT by SAP'!L824</f>
        <v>1771560</v>
      </c>
      <c r="S834" s="51" t="str">
        <f>'PAYMENT by SAP'!M824</f>
        <v>Biaya Pemusnahan Limbah Non B3 ex P PBI</v>
      </c>
      <c r="T834" s="65">
        <f>'PAYMENT by SAP'!N824</f>
        <v>45808</v>
      </c>
      <c r="U834" s="66" t="str">
        <f>'PAYMENT by SAP'!O824</f>
        <v>1800000338</v>
      </c>
      <c r="V834" t="s">
        <v>4950</v>
      </c>
    </row>
    <row r="835" spans="2:22">
      <c r="B835" s="15">
        <f>'PAYMENT by SAP'!B825</f>
        <v>101490</v>
      </c>
      <c r="C835" s="15" t="str">
        <f>'PAYMENT by SAP'!C825</f>
        <v>PT. PUTRA BIMA INTERNUSA</v>
      </c>
      <c r="D835" s="15" t="str">
        <v>External</v>
      </c>
      <c r="E835" s="15" t="str">
        <f>'PAYMENT by SAP'!D825</f>
        <v>1400071973</v>
      </c>
      <c r="F835" s="15" t="str">
        <f>'PAYMENT by SAP'!E825</f>
        <v>11123101</v>
      </c>
      <c r="G835" s="15" t="str">
        <f>'PAYMENT by SAP'!F825</f>
        <v>PT. PUTRA BIMA INTERNUSA</v>
      </c>
      <c r="H835" s="47">
        <f t="shared" si="78"/>
        <v>45834</v>
      </c>
      <c r="I835" s="48">
        <f>'PAYMENT by SAP'!G825</f>
        <v>45834</v>
      </c>
      <c r="J835" s="48" t="str">
        <f t="shared" si="79"/>
        <v>Jun</v>
      </c>
      <c r="K835" s="48" t="str">
        <f t="shared" si="80"/>
        <v>2025</v>
      </c>
      <c r="L835" s="48">
        <f>'PAYMENT by SAP'!H825</f>
        <v>45838</v>
      </c>
      <c r="M835" s="49">
        <f t="shared" si="81"/>
        <v>-4</v>
      </c>
      <c r="N835" s="50" t="str">
        <f t="shared" si="82"/>
        <v>Current</v>
      </c>
      <c r="O835" s="50" t="str">
        <f t="shared" si="83"/>
        <v>No Risk</v>
      </c>
      <c r="P835" s="15" t="str">
        <f>'PAYMENT by SAP'!J825</f>
        <v>IDR</v>
      </c>
      <c r="Q835" s="15" t="str">
        <f>'PAYMENT by SAP'!K825</f>
        <v>1800000340</v>
      </c>
      <c r="R835" s="51">
        <f>'PAYMENT by SAP'!L825</f>
        <v>4244640</v>
      </c>
      <c r="S835" s="51" t="str">
        <f>'PAYMENT by SAP'!M825</f>
        <v>Biaya Pemusnahan Limbah Sludge IPAL ex PT PBI</v>
      </c>
      <c r="T835" s="65">
        <f>'PAYMENT by SAP'!N825</f>
        <v>45808</v>
      </c>
      <c r="U835" s="66" t="str">
        <f>'PAYMENT by SAP'!O825</f>
        <v>1800000340</v>
      </c>
      <c r="V835" t="s">
        <v>4950</v>
      </c>
    </row>
    <row r="836" spans="2:22">
      <c r="B836" s="15">
        <f>'PAYMENT by SAP'!B826</f>
        <v>101490</v>
      </c>
      <c r="C836" s="15" t="str">
        <f>'PAYMENT by SAP'!C826</f>
        <v>PT. PUTRA BIMA INTERNUSA</v>
      </c>
      <c r="D836" s="15" t="str">
        <v>External</v>
      </c>
      <c r="E836" s="15" t="str">
        <f>'PAYMENT by SAP'!D826</f>
        <v>1400071973</v>
      </c>
      <c r="F836" s="15" t="str">
        <f>'PAYMENT by SAP'!E826</f>
        <v>11123101</v>
      </c>
      <c r="G836" s="15" t="str">
        <f>'PAYMENT by SAP'!F826</f>
        <v>PT. PUTRA BIMA INTERNUSA</v>
      </c>
      <c r="H836" s="47">
        <f t="shared" si="78"/>
        <v>45834</v>
      </c>
      <c r="I836" s="48">
        <f>'PAYMENT by SAP'!G826</f>
        <v>45834</v>
      </c>
      <c r="J836" s="48" t="str">
        <f t="shared" si="79"/>
        <v>Jun</v>
      </c>
      <c r="K836" s="48" t="str">
        <f t="shared" si="80"/>
        <v>2025</v>
      </c>
      <c r="L836" s="48">
        <f>'PAYMENT by SAP'!H826</f>
        <v>45838</v>
      </c>
      <c r="M836" s="49">
        <f t="shared" si="81"/>
        <v>-4</v>
      </c>
      <c r="N836" s="50" t="str">
        <f t="shared" si="82"/>
        <v>Current</v>
      </c>
      <c r="O836" s="50" t="str">
        <f t="shared" si="83"/>
        <v>No Risk</v>
      </c>
      <c r="P836" s="15" t="str">
        <f>'PAYMENT by SAP'!J826</f>
        <v>IDR</v>
      </c>
      <c r="Q836" s="15" t="str">
        <f>'PAYMENT by SAP'!K826</f>
        <v>1800000337</v>
      </c>
      <c r="R836" s="51">
        <f>'PAYMENT by SAP'!L826</f>
        <v>6929730</v>
      </c>
      <c r="S836" s="51" t="str">
        <f>'PAYMENT by SAP'!M826</f>
        <v>Biaya Pemusnahan Limbah Karbon Aktif ex PT PBI</v>
      </c>
      <c r="T836" s="65">
        <f>'PAYMENT by SAP'!N826</f>
        <v>45808</v>
      </c>
      <c r="U836" s="66" t="str">
        <f>'PAYMENT by SAP'!O826</f>
        <v>1800000337</v>
      </c>
      <c r="V836" t="s">
        <v>4950</v>
      </c>
    </row>
    <row r="837" spans="2:22">
      <c r="B837" s="15">
        <f>'PAYMENT by SAP'!B827</f>
        <v>101490</v>
      </c>
      <c r="C837" s="15" t="str">
        <f>'PAYMENT by SAP'!C827</f>
        <v>PT. PUTRA BIMA INTERNUSA</v>
      </c>
      <c r="D837" s="15" t="str">
        <v>External</v>
      </c>
      <c r="E837" s="15" t="str">
        <f>'PAYMENT by SAP'!D827</f>
        <v>1400071973</v>
      </c>
      <c r="F837" s="15" t="str">
        <f>'PAYMENT by SAP'!E827</f>
        <v>11123101</v>
      </c>
      <c r="G837" s="15" t="str">
        <f>'PAYMENT by SAP'!F827</f>
        <v>PT. PUTRA BIMA INTERNUSA</v>
      </c>
      <c r="H837" s="47">
        <f t="shared" si="78"/>
        <v>45834</v>
      </c>
      <c r="I837" s="48">
        <f>'PAYMENT by SAP'!G827</f>
        <v>45834</v>
      </c>
      <c r="J837" s="48" t="str">
        <f t="shared" si="79"/>
        <v>Jun</v>
      </c>
      <c r="K837" s="48" t="str">
        <f t="shared" si="80"/>
        <v>2025</v>
      </c>
      <c r="L837" s="48">
        <f>'PAYMENT by SAP'!H827</f>
        <v>45838</v>
      </c>
      <c r="M837" s="49">
        <f t="shared" si="81"/>
        <v>-4</v>
      </c>
      <c r="N837" s="50" t="str">
        <f t="shared" si="82"/>
        <v>Current</v>
      </c>
      <c r="O837" s="50" t="str">
        <f t="shared" si="83"/>
        <v>No Risk</v>
      </c>
      <c r="P837" s="15" t="str">
        <f>'PAYMENT by SAP'!J827</f>
        <v>IDR</v>
      </c>
      <c r="Q837" s="15" t="str">
        <f>'PAYMENT by SAP'!K827</f>
        <v>1800000335</v>
      </c>
      <c r="R837" s="51">
        <f>'PAYMENT by SAP'!L827</f>
        <v>19874439</v>
      </c>
      <c r="S837" s="51" t="str">
        <f>'PAYMENT by SAP'!M827</f>
        <v>Biaya Pemusnahan Limbah Bottom Ash NonB3 ex PT PBI</v>
      </c>
      <c r="T837" s="65">
        <f>'PAYMENT by SAP'!N827</f>
        <v>45808</v>
      </c>
      <c r="U837" s="66" t="str">
        <f>'PAYMENT by SAP'!O827</f>
        <v>1800000335</v>
      </c>
      <c r="V837" t="s">
        <v>4950</v>
      </c>
    </row>
    <row r="838" spans="2:22">
      <c r="B838" s="15">
        <f>'PAYMENT by SAP'!B828</f>
        <v>101490</v>
      </c>
      <c r="C838" s="15" t="str">
        <f>'PAYMENT by SAP'!C828</f>
        <v>PT. PUTRA BIMA INTERNUSA</v>
      </c>
      <c r="D838" s="15" t="str">
        <v>External</v>
      </c>
      <c r="E838" s="15" t="str">
        <f>'PAYMENT by SAP'!D828</f>
        <v>1400071973</v>
      </c>
      <c r="F838" s="15" t="str">
        <f>'PAYMENT by SAP'!E828</f>
        <v>11123101</v>
      </c>
      <c r="G838" s="15" t="str">
        <f>'PAYMENT by SAP'!F828</f>
        <v>PT. PUTRA BIMA INTERNUSA</v>
      </c>
      <c r="H838" s="47">
        <f t="shared" si="78"/>
        <v>45834</v>
      </c>
      <c r="I838" s="48">
        <f>'PAYMENT by SAP'!G828</f>
        <v>45834</v>
      </c>
      <c r="J838" s="48" t="str">
        <f t="shared" si="79"/>
        <v>Jun</v>
      </c>
      <c r="K838" s="48" t="str">
        <f t="shared" si="80"/>
        <v>2025</v>
      </c>
      <c r="L838" s="48">
        <f>'PAYMENT by SAP'!H828</f>
        <v>45838</v>
      </c>
      <c r="M838" s="49">
        <f t="shared" si="81"/>
        <v>-4</v>
      </c>
      <c r="N838" s="50" t="str">
        <f t="shared" si="82"/>
        <v>Current</v>
      </c>
      <c r="O838" s="50" t="str">
        <f t="shared" si="83"/>
        <v>No Risk</v>
      </c>
      <c r="P838" s="15" t="str">
        <f>'PAYMENT by SAP'!J828</f>
        <v>IDR</v>
      </c>
      <c r="Q838" s="15" t="str">
        <f>'PAYMENT by SAP'!K828</f>
        <v>1800000342</v>
      </c>
      <c r="R838" s="51">
        <f>'PAYMENT by SAP'!L828</f>
        <v>23545320</v>
      </c>
      <c r="S838" s="51" t="str">
        <f>'PAYMENT by SAP'!M828</f>
        <v>Biaya Pemusnahan Limbah Sludge Paper ex PT PBI</v>
      </c>
      <c r="T838" s="65">
        <f>'PAYMENT by SAP'!N828</f>
        <v>45808</v>
      </c>
      <c r="U838" s="66" t="str">
        <f>'PAYMENT by SAP'!O828</f>
        <v>1800000342</v>
      </c>
      <c r="V838" t="s">
        <v>4950</v>
      </c>
    </row>
    <row r="839" spans="2:22">
      <c r="B839" s="15">
        <f>'PAYMENT by SAP'!B829</f>
        <v>101490</v>
      </c>
      <c r="C839" s="15" t="str">
        <f>'PAYMENT by SAP'!C829</f>
        <v>PT. PUTRA BIMA INTERNUSA</v>
      </c>
      <c r="D839" s="15" t="str">
        <v>External</v>
      </c>
      <c r="E839" s="15" t="str">
        <f>'PAYMENT by SAP'!D829</f>
        <v>1400071973</v>
      </c>
      <c r="F839" s="15" t="str">
        <f>'PAYMENT by SAP'!E829</f>
        <v>11123101</v>
      </c>
      <c r="G839" s="15" t="str">
        <f>'PAYMENT by SAP'!F829</f>
        <v>PT. PUTRA BIMA INTERNUSA</v>
      </c>
      <c r="H839" s="47">
        <f t="shared" si="78"/>
        <v>45834</v>
      </c>
      <c r="I839" s="48">
        <f>'PAYMENT by SAP'!G829</f>
        <v>45834</v>
      </c>
      <c r="J839" s="48" t="str">
        <f t="shared" si="79"/>
        <v>Jun</v>
      </c>
      <c r="K839" s="48" t="str">
        <f t="shared" si="80"/>
        <v>2025</v>
      </c>
      <c r="L839" s="48">
        <f>'PAYMENT by SAP'!H829</f>
        <v>45838</v>
      </c>
      <c r="M839" s="49">
        <f t="shared" si="81"/>
        <v>-4</v>
      </c>
      <c r="N839" s="50" t="str">
        <f t="shared" si="82"/>
        <v>Current</v>
      </c>
      <c r="O839" s="50" t="str">
        <f t="shared" si="83"/>
        <v>No Risk</v>
      </c>
      <c r="P839" s="15" t="str">
        <f>'PAYMENT by SAP'!J829</f>
        <v>IDR</v>
      </c>
      <c r="Q839" s="15" t="str">
        <f>'PAYMENT by SAP'!K829</f>
        <v>1800000341</v>
      </c>
      <c r="R839" s="51">
        <f>'PAYMENT by SAP'!L829</f>
        <v>26809164</v>
      </c>
      <c r="S839" s="51" t="str">
        <f>'PAYMENT by SAP'!M829</f>
        <v>Biaya Pemusnahan Limbah Sludge Non B3 ex PT PBI</v>
      </c>
      <c r="T839" s="65">
        <f>'PAYMENT by SAP'!N829</f>
        <v>45808</v>
      </c>
      <c r="U839" s="66" t="str">
        <f>'PAYMENT by SAP'!O829</f>
        <v>1800000341</v>
      </c>
      <c r="V839" t="s">
        <v>4950</v>
      </c>
    </row>
    <row r="840" spans="2:22">
      <c r="B840" s="15">
        <f>'PAYMENT by SAP'!B830</f>
        <v>101490</v>
      </c>
      <c r="C840" s="15" t="str">
        <f>'PAYMENT by SAP'!C830</f>
        <v>PT. PUTRA BIMA INTERNUSA</v>
      </c>
      <c r="D840" s="15" t="str">
        <v>External</v>
      </c>
      <c r="E840" s="15" t="str">
        <f>'PAYMENT by SAP'!D830</f>
        <v>1400071973</v>
      </c>
      <c r="F840" s="15" t="str">
        <f>'PAYMENT by SAP'!E830</f>
        <v>11123101</v>
      </c>
      <c r="G840" s="15" t="str">
        <f>'PAYMENT by SAP'!F830</f>
        <v>PT. PUTRA BIMA INTERNUSA</v>
      </c>
      <c r="H840" s="47">
        <f t="shared" si="78"/>
        <v>45834</v>
      </c>
      <c r="I840" s="48">
        <f>'PAYMENT by SAP'!G830</f>
        <v>45834</v>
      </c>
      <c r="J840" s="48" t="str">
        <f t="shared" si="79"/>
        <v>Jun</v>
      </c>
      <c r="K840" s="48" t="str">
        <f t="shared" si="80"/>
        <v>2025</v>
      </c>
      <c r="L840" s="48">
        <f>'PAYMENT by SAP'!H830</f>
        <v>45838</v>
      </c>
      <c r="M840" s="49">
        <f t="shared" si="81"/>
        <v>-4</v>
      </c>
      <c r="N840" s="50" t="str">
        <f t="shared" si="82"/>
        <v>Current</v>
      </c>
      <c r="O840" s="50" t="str">
        <f t="shared" si="83"/>
        <v>No Risk</v>
      </c>
      <c r="P840" s="15" t="str">
        <f>'PAYMENT by SAP'!J830</f>
        <v>IDR</v>
      </c>
      <c r="Q840" s="15" t="str">
        <f>'PAYMENT by SAP'!K830</f>
        <v>1800000336</v>
      </c>
      <c r="R840" s="51">
        <f>'PAYMENT by SAP'!L830</f>
        <v>80364999</v>
      </c>
      <c r="S840" s="51" t="str">
        <f>'PAYMENT by SAP'!M830</f>
        <v>Biaya Pemusnahan Limbah FABA ex PT PBI</v>
      </c>
      <c r="T840" s="65">
        <f>'PAYMENT by SAP'!N830</f>
        <v>45808</v>
      </c>
      <c r="U840" s="66" t="str">
        <f>'PAYMENT by SAP'!O830</f>
        <v>1800000336</v>
      </c>
      <c r="V840" t="s">
        <v>4950</v>
      </c>
    </row>
    <row r="841" spans="2:22">
      <c r="B841" s="15">
        <f>'PAYMENT by SAP'!B831</f>
        <v>101284</v>
      </c>
      <c r="C841" s="15" t="str">
        <f>'PAYMENT by SAP'!C831</f>
        <v>PT. SINERGI MITRA INVESTAMA</v>
      </c>
      <c r="D841" s="15" t="str">
        <v>Group</v>
      </c>
      <c r="E841" s="15" t="str">
        <f>'PAYMENT by SAP'!D831</f>
        <v>1400000278</v>
      </c>
      <c r="F841" s="15" t="str">
        <f>'PAYMENT by SAP'!E831</f>
        <v>11121161</v>
      </c>
      <c r="G841" s="15" t="str">
        <f>'PAYMENT by SAP'!F831</f>
        <v>Pembayaran Bagi Hasil Tahun 2020-2021</v>
      </c>
      <c r="H841" s="47">
        <f t="shared" si="78"/>
        <v>45835</v>
      </c>
      <c r="I841" s="48">
        <f>'PAYMENT by SAP'!G831</f>
        <v>45835</v>
      </c>
      <c r="J841" s="48" t="str">
        <f t="shared" si="79"/>
        <v>Jun</v>
      </c>
      <c r="K841" s="48" t="str">
        <f t="shared" si="80"/>
        <v>2025</v>
      </c>
      <c r="L841" s="48">
        <f>'PAYMENT by SAP'!H831</f>
        <v>45804</v>
      </c>
      <c r="M841" s="49">
        <f t="shared" si="81"/>
        <v>31</v>
      </c>
      <c r="N841" s="50" t="str">
        <f t="shared" si="82"/>
        <v>30-60</v>
      </c>
      <c r="O841" s="50" t="str">
        <f t="shared" si="83"/>
        <v>Low Risk</v>
      </c>
      <c r="P841" s="15" t="str">
        <f>'PAYMENT by SAP'!J831</f>
        <v>IDR</v>
      </c>
      <c r="Q841" s="15" t="str">
        <f>'PAYMENT by SAP'!K831</f>
        <v>1400000247</v>
      </c>
      <c r="R841" s="51">
        <f>'PAYMENT by SAP'!L831</f>
        <v>200000000</v>
      </c>
      <c r="S841" s="51" t="str">
        <f>'PAYMENT by SAP'!M831</f>
        <v>Kurang Bayar Pembayaran Bagi Hasil Tahun 2020-2021</v>
      </c>
      <c r="T841" s="65">
        <f>'PAYMENT by SAP'!N831</f>
        <v>45804</v>
      </c>
      <c r="U841" s="66" t="str">
        <f>'PAYMENT by SAP'!O831</f>
        <v>1800000283</v>
      </c>
      <c r="V841" s="18" t="s">
        <v>4960</v>
      </c>
    </row>
    <row r="842" spans="2:22">
      <c r="B842" s="15">
        <f>'PAYMENT by SAP'!B832</f>
        <v>101684</v>
      </c>
      <c r="C842" s="15" t="str">
        <f>'PAYMENT by SAP'!C832</f>
        <v>PT SEMEN BATURAJA TBK</v>
      </c>
      <c r="D842" s="15" t="str">
        <v>Group</v>
      </c>
      <c r="E842" s="15" t="str">
        <f>'PAYMENT by SAP'!D832</f>
        <v>1400000277</v>
      </c>
      <c r="F842" s="15" t="str">
        <f>'PAYMENT by SAP'!E832</f>
        <v>11121161</v>
      </c>
      <c r="G842" s="15" t="str">
        <f>'PAYMENT by SAP'!F832</f>
        <v>DIVIDEN SMBR TAHUN BUKU 2024</v>
      </c>
      <c r="H842" s="47">
        <f t="shared" si="78"/>
        <v>45835</v>
      </c>
      <c r="I842" s="48">
        <f>'PAYMENT by SAP'!G832</f>
        <v>45835</v>
      </c>
      <c r="J842" s="48" t="str">
        <f t="shared" si="79"/>
        <v>Jun</v>
      </c>
      <c r="K842" s="48" t="str">
        <f t="shared" si="80"/>
        <v>2025</v>
      </c>
      <c r="L842" s="48">
        <f>'PAYMENT by SAP'!H832</f>
        <v>45857</v>
      </c>
      <c r="M842" s="49">
        <f t="shared" si="81"/>
        <v>-22</v>
      </c>
      <c r="N842" s="50" t="str">
        <f t="shared" si="82"/>
        <v>Current</v>
      </c>
      <c r="O842" s="50" t="str">
        <f t="shared" si="83"/>
        <v>No Risk</v>
      </c>
      <c r="P842" s="15" t="str">
        <f>'PAYMENT by SAP'!J832</f>
        <v>IDR</v>
      </c>
      <c r="Q842" s="15" t="str">
        <f>'PAYMENT by SAP'!K832</f>
        <v>1800000298</v>
      </c>
      <c r="R842" s="51">
        <f>'PAYMENT by SAP'!L832</f>
        <v>19519799997</v>
      </c>
      <c r="S842" s="51" t="str">
        <f>'PAYMENT by SAP'!M832</f>
        <v>DIVIDEN SMBR TAHUN BUKU 2024</v>
      </c>
      <c r="T842" s="65">
        <f>'PAYMENT by SAP'!N832</f>
        <v>45827</v>
      </c>
      <c r="U842" s="66" t="str">
        <f>'PAYMENT by SAP'!O832</f>
        <v>1800000298</v>
      </c>
      <c r="V842" s="18" t="s">
        <v>4967</v>
      </c>
    </row>
    <row r="843" spans="2:22">
      <c r="B843" s="15">
        <f>'PAYMENT by SAP'!B833</f>
        <v>100000</v>
      </c>
      <c r="C843" s="15" t="str">
        <f>'PAYMENT by SAP'!C833</f>
        <v>PT KONSULTA SEMEN GRESIK</v>
      </c>
      <c r="D843" s="15" t="str">
        <v>Group</v>
      </c>
      <c r="E843" s="15" t="str">
        <f>'PAYMENT by SAP'!D833</f>
        <v>1400000279</v>
      </c>
      <c r="F843" s="15" t="str">
        <f>'PAYMENT by SAP'!E833</f>
        <v>11125421</v>
      </c>
      <c r="G843" s="15" t="str">
        <f>'PAYMENT by SAP'!F833</f>
        <v>PAID BY CMS BANK SYARIAH INDONESIA KC SURABAYA BAS</v>
      </c>
      <c r="H843" s="47">
        <f t="shared" si="78"/>
        <v>45838</v>
      </c>
      <c r="I843" s="48">
        <f>'PAYMENT by SAP'!G833</f>
        <v>45838</v>
      </c>
      <c r="J843" s="48" t="str">
        <f t="shared" si="79"/>
        <v>Jun</v>
      </c>
      <c r="K843" s="48" t="str">
        <f t="shared" si="80"/>
        <v>2025</v>
      </c>
      <c r="L843" s="48">
        <f>'PAYMENT by SAP'!H833</f>
        <v>45838</v>
      </c>
      <c r="M843" s="49">
        <f t="shared" si="81"/>
        <v>0</v>
      </c>
      <c r="N843" s="50" t="str">
        <f t="shared" si="82"/>
        <v>0-30</v>
      </c>
      <c r="O843" s="50" t="str">
        <f t="shared" si="83"/>
        <v>No Risk</v>
      </c>
      <c r="P843" s="15" t="str">
        <f>'PAYMENT by SAP'!J833</f>
        <v>IDR</v>
      </c>
      <c r="Q843" s="15" t="str">
        <f>'PAYMENT by SAP'!K833</f>
        <v>1800000260</v>
      </c>
      <c r="R843" s="51">
        <f>'PAYMENT by SAP'!L833</f>
        <v>331700</v>
      </c>
      <c r="S843" s="51" t="str">
        <f>'PAYMENT by SAP'!M833</f>
        <v>Penagihan Penyediaan Air Bersih Mei 2025</v>
      </c>
      <c r="T843" s="65">
        <f>'PAYMENT by SAP'!N833</f>
        <v>45808</v>
      </c>
      <c r="U843" s="66" t="str">
        <f>'PAYMENT by SAP'!O833</f>
        <v>1800000260</v>
      </c>
      <c r="V843" s="18" t="s">
        <v>4956</v>
      </c>
    </row>
    <row r="844" spans="2:22">
      <c r="B844" s="15">
        <f>'PAYMENT by SAP'!B834</f>
        <v>100003</v>
      </c>
      <c r="C844" s="15" t="str">
        <f>'PAYMENT by SAP'!C834</f>
        <v>DANA PENSIUN SEMEN GRESIK</v>
      </c>
      <c r="D844" s="15" t="str">
        <v>Group</v>
      </c>
      <c r="E844" s="15" t="str">
        <f>'PAYMENT by SAP'!D834</f>
        <v>1400000282</v>
      </c>
      <c r="F844" s="15" t="str">
        <f>'PAYMENT by SAP'!E834</f>
        <v>11121161</v>
      </c>
      <c r="G844" s="15" t="str">
        <f>'PAYMENT by SAP'!F834</f>
        <v>PAID BY CMS BANK MANDIRI KC GRESIK RN 2100001631</v>
      </c>
      <c r="H844" s="47">
        <f t="shared" si="78"/>
        <v>45838</v>
      </c>
      <c r="I844" s="48">
        <f>'PAYMENT by SAP'!G834</f>
        <v>45838</v>
      </c>
      <c r="J844" s="48" t="str">
        <f t="shared" si="79"/>
        <v>Jun</v>
      </c>
      <c r="K844" s="48" t="str">
        <f t="shared" si="80"/>
        <v>2025</v>
      </c>
      <c r="L844" s="48">
        <f>'PAYMENT by SAP'!H834</f>
        <v>45838</v>
      </c>
      <c r="M844" s="49">
        <f t="shared" si="81"/>
        <v>0</v>
      </c>
      <c r="N844" s="50" t="str">
        <f t="shared" si="82"/>
        <v>0-30</v>
      </c>
      <c r="O844" s="50" t="str">
        <f t="shared" si="83"/>
        <v>No Risk</v>
      </c>
      <c r="P844" s="15" t="str">
        <f>'PAYMENT by SAP'!J834</f>
        <v>IDR</v>
      </c>
      <c r="Q844" s="15" t="str">
        <f>'PAYMENT by SAP'!K834</f>
        <v>1800000263</v>
      </c>
      <c r="R844" s="51">
        <f>'PAYMENT by SAP'!L834</f>
        <v>417300</v>
      </c>
      <c r="S844" s="51" t="str">
        <f>'PAYMENT by SAP'!M834</f>
        <v>Penagihan Penyediaan Air Bersih Mei 2025</v>
      </c>
      <c r="T844" s="65">
        <f>'PAYMENT by SAP'!N834</f>
        <v>45808</v>
      </c>
      <c r="U844" s="66" t="str">
        <f>'PAYMENT by SAP'!O834</f>
        <v>1800000263</v>
      </c>
      <c r="V844" s="18" t="s">
        <v>4956</v>
      </c>
    </row>
    <row r="845" spans="2:22">
      <c r="B845" s="15">
        <f>'PAYMENT by SAP'!B835</f>
        <v>101812</v>
      </c>
      <c r="C845" s="15" t="str">
        <f>'PAYMENT by SAP'!C835</f>
        <v>PT. LIVIA ANDALAN INDONESIA</v>
      </c>
      <c r="D845" s="15" t="str">
        <v>External</v>
      </c>
      <c r="E845" s="15" t="str">
        <f>'PAYMENT by SAP'!D835</f>
        <v>1400000267</v>
      </c>
      <c r="F845" s="15" t="str">
        <f>'PAYMENT by SAP'!E835</f>
        <v>11121161</v>
      </c>
      <c r="G845" s="15" t="str">
        <f>'PAYMENT by SAP'!F835</f>
        <v xml:space="preserve"> Tagihan Analisa LAB Uji Permeability - Juni 25</v>
      </c>
      <c r="H845" s="47">
        <f t="shared" si="78"/>
        <v>45838</v>
      </c>
      <c r="I845" s="48">
        <f>'PAYMENT by SAP'!G835</f>
        <v>45838</v>
      </c>
      <c r="J845" s="48" t="str">
        <f t="shared" si="79"/>
        <v>Jun</v>
      </c>
      <c r="K845" s="48" t="str">
        <f t="shared" si="80"/>
        <v>2025</v>
      </c>
      <c r="L845" s="48">
        <f>'PAYMENT by SAP'!H835</f>
        <v>45868</v>
      </c>
      <c r="M845" s="49">
        <f t="shared" si="81"/>
        <v>-30</v>
      </c>
      <c r="N845" s="50" t="str">
        <f t="shared" si="82"/>
        <v>Current</v>
      </c>
      <c r="O845" s="50" t="str">
        <f t="shared" si="83"/>
        <v>No Risk</v>
      </c>
      <c r="P845" s="15" t="str">
        <f>'PAYMENT by SAP'!J835</f>
        <v>IDR</v>
      </c>
      <c r="Q845" s="15" t="str">
        <f>'PAYMENT by SAP'!K835</f>
        <v>1800000295</v>
      </c>
      <c r="R845" s="51">
        <f>'PAYMENT by SAP'!L835</f>
        <v>1164120</v>
      </c>
      <c r="S845" s="51" t="str">
        <f>'PAYMENT by SAP'!M835</f>
        <v>Tagihan Analisa LAB Uji Permeability - Juni 25</v>
      </c>
      <c r="T845" s="65">
        <f>'PAYMENT by SAP'!N835</f>
        <v>45838</v>
      </c>
      <c r="U845" s="66" t="str">
        <f>'PAYMENT by SAP'!O835</f>
        <v>1800000295</v>
      </c>
      <c r="V845" t="s">
        <v>4961</v>
      </c>
    </row>
    <row r="846" spans="2:22">
      <c r="B846" s="15">
        <f>'PAYMENT by SAP'!B836</f>
        <v>101532</v>
      </c>
      <c r="C846" s="15" t="str">
        <f>'PAYMENT by SAP'!C836</f>
        <v>PT ANUGERAH BETON INDONESIA MANUNGG</v>
      </c>
      <c r="D846" s="15" t="str">
        <v>External</v>
      </c>
      <c r="E846" s="15" t="str">
        <f>'PAYMENT by SAP'!D836</f>
        <v>1400000264</v>
      </c>
      <c r="F846" s="15" t="str">
        <f>'PAYMENT by SAP'!E836</f>
        <v>11121161</v>
      </c>
      <c r="G846" s="15" t="str">
        <f>'PAYMENT by SAP'!F836</f>
        <v>Tagihan Analisa LAB Uji Permeability - Juni 25</v>
      </c>
      <c r="H846" s="47">
        <f t="shared" si="78"/>
        <v>45838</v>
      </c>
      <c r="I846" s="48">
        <f>'PAYMENT by SAP'!G836</f>
        <v>45838</v>
      </c>
      <c r="J846" s="48" t="str">
        <f t="shared" si="79"/>
        <v>Jun</v>
      </c>
      <c r="K846" s="48" t="str">
        <f t="shared" si="80"/>
        <v>2025</v>
      </c>
      <c r="L846" s="48">
        <f>'PAYMENT by SAP'!H836</f>
        <v>45868</v>
      </c>
      <c r="M846" s="49">
        <f t="shared" si="81"/>
        <v>-30</v>
      </c>
      <c r="N846" s="50" t="str">
        <f t="shared" si="82"/>
        <v>Current</v>
      </c>
      <c r="O846" s="50" t="str">
        <f t="shared" si="83"/>
        <v>No Risk</v>
      </c>
      <c r="P846" s="15" t="str">
        <f>'PAYMENT by SAP'!J836</f>
        <v>IDR</v>
      </c>
      <c r="Q846" s="15" t="str">
        <f>'PAYMENT by SAP'!K836</f>
        <v>1800000294</v>
      </c>
      <c r="R846" s="51">
        <f>'PAYMENT by SAP'!L836</f>
        <v>1552160</v>
      </c>
      <c r="S846" s="51" t="str">
        <f>'PAYMENT by SAP'!M836</f>
        <v>Tagihan Analisa LAB Uji Permeability - Juni 25</v>
      </c>
      <c r="T846" s="65">
        <f>'PAYMENT by SAP'!N836</f>
        <v>45838</v>
      </c>
      <c r="U846" s="66" t="str">
        <f>'PAYMENT by SAP'!O836</f>
        <v>1800000294</v>
      </c>
      <c r="V846" t="s">
        <v>4961</v>
      </c>
    </row>
    <row r="847" spans="2:22">
      <c r="B847" s="15">
        <f>'PAYMENT by SAP'!B837</f>
        <v>100142</v>
      </c>
      <c r="C847" s="15" t="str">
        <f>'PAYMENT by SAP'!C837</f>
        <v>PT INDOSAT TBK</v>
      </c>
      <c r="D847" s="15" t="str">
        <v>External</v>
      </c>
      <c r="E847" s="15" t="str">
        <f>'PAYMENT by SAP'!D837</f>
        <v>1400073674</v>
      </c>
      <c r="F847" s="15" t="str">
        <f>'PAYMENT by SAP'!E837</f>
        <v>11121161</v>
      </c>
      <c r="G847" s="15" t="str">
        <f>'PAYMENT by SAP'!F837</f>
        <v>Tagihan Listrik INDOSAT Feb 25</v>
      </c>
      <c r="H847" s="47">
        <f t="shared" si="78"/>
        <v>45838</v>
      </c>
      <c r="I847" s="48">
        <f>'PAYMENT by SAP'!G837</f>
        <v>45838</v>
      </c>
      <c r="J847" s="48" t="str">
        <f t="shared" si="79"/>
        <v>Jun</v>
      </c>
      <c r="K847" s="48" t="str">
        <f t="shared" si="80"/>
        <v>2025</v>
      </c>
      <c r="L847" s="48">
        <f>'PAYMENT by SAP'!H837</f>
        <v>45809</v>
      </c>
      <c r="M847" s="49">
        <f t="shared" si="81"/>
        <v>29</v>
      </c>
      <c r="N847" s="50" t="str">
        <f t="shared" si="82"/>
        <v>0-30</v>
      </c>
      <c r="O847" s="50" t="str">
        <f t="shared" si="83"/>
        <v>No Risk</v>
      </c>
      <c r="P847" s="15" t="str">
        <f>'PAYMENT by SAP'!J837</f>
        <v>IDR</v>
      </c>
      <c r="Q847" s="15" t="str">
        <f>'PAYMENT by SAP'!K837</f>
        <v>1800000238</v>
      </c>
      <c r="R847" s="51">
        <f>'PAYMENT by SAP'!L837</f>
        <v>1589577</v>
      </c>
      <c r="S847" s="51" t="str">
        <f>'PAYMENT by SAP'!M837</f>
        <v>Tagihan Listrik INDOSAT Feb 25</v>
      </c>
      <c r="T847" s="65">
        <f>'PAYMENT by SAP'!N837</f>
        <v>45779</v>
      </c>
      <c r="U847" s="66" t="str">
        <f>'PAYMENT by SAP'!O837</f>
        <v>1800000238</v>
      </c>
      <c r="V847" s="18" t="s">
        <v>4951</v>
      </c>
    </row>
    <row r="848" spans="2:22">
      <c r="B848" s="15">
        <f>'PAYMENT by SAP'!B838</f>
        <v>100142</v>
      </c>
      <c r="C848" s="15" t="str">
        <f>'PAYMENT by SAP'!C838</f>
        <v>PT INDOSAT TBK</v>
      </c>
      <c r="D848" s="15" t="str">
        <v>External</v>
      </c>
      <c r="E848" s="15" t="str">
        <f>'PAYMENT by SAP'!D838</f>
        <v>1400073675</v>
      </c>
      <c r="F848" s="15" t="str">
        <f>'PAYMENT by SAP'!E838</f>
        <v>11121161</v>
      </c>
      <c r="G848" s="15" t="str">
        <f>'PAYMENT by SAP'!F838</f>
        <v>Tagihan Listrik INDOSAT Mar 25</v>
      </c>
      <c r="H848" s="47">
        <f t="shared" si="78"/>
        <v>45838</v>
      </c>
      <c r="I848" s="48">
        <f>'PAYMENT by SAP'!G838</f>
        <v>45838</v>
      </c>
      <c r="J848" s="48" t="str">
        <f t="shared" si="79"/>
        <v>Jun</v>
      </c>
      <c r="K848" s="48" t="str">
        <f t="shared" si="80"/>
        <v>2025</v>
      </c>
      <c r="L848" s="48">
        <f>'PAYMENT by SAP'!H838</f>
        <v>45840</v>
      </c>
      <c r="M848" s="49">
        <f t="shared" si="81"/>
        <v>-2</v>
      </c>
      <c r="N848" s="50" t="str">
        <f t="shared" si="82"/>
        <v>Current</v>
      </c>
      <c r="O848" s="50" t="str">
        <f t="shared" si="83"/>
        <v>No Risk</v>
      </c>
      <c r="P848" s="15" t="str">
        <f>'PAYMENT by SAP'!J838</f>
        <v>IDR</v>
      </c>
      <c r="Q848" s="15" t="str">
        <f>'PAYMENT by SAP'!K838</f>
        <v>1800000317</v>
      </c>
      <c r="R848" s="51">
        <f>'PAYMENT by SAP'!L838</f>
        <v>1774147</v>
      </c>
      <c r="S848" s="51" t="str">
        <f>'PAYMENT by SAP'!M838</f>
        <v>Tagihan Listrik INDOSAT Mar 25</v>
      </c>
      <c r="T848" s="65">
        <f>'PAYMENT by SAP'!N838</f>
        <v>45810</v>
      </c>
      <c r="U848" s="66" t="str">
        <f>'PAYMENT by SAP'!O838</f>
        <v>1800000317</v>
      </c>
      <c r="V848" s="18" t="s">
        <v>4951</v>
      </c>
    </row>
    <row r="849" spans="2:22">
      <c r="B849" s="15">
        <f>'PAYMENT by SAP'!B839</f>
        <v>101728</v>
      </c>
      <c r="C849" s="15" t="str">
        <f>'PAYMENT by SAP'!C839</f>
        <v>SMP KHOIRUNNAS</v>
      </c>
      <c r="D849" s="15" t="str">
        <v>External</v>
      </c>
      <c r="E849" s="15" t="str">
        <f>'PAYMENT by SAP'!D839</f>
        <v>1400064145</v>
      </c>
      <c r="F849" s="15" t="str">
        <f>'PAYMENT by SAP'!E839</f>
        <v>11121161</v>
      </c>
      <c r="G849" s="15" t="str">
        <f>'PAYMENT by SAP'!F839</f>
        <v>UM PNDP GS MEI SMP KHOIRUNNAS</v>
      </c>
      <c r="H849" s="47">
        <f t="shared" si="78"/>
        <v>45838</v>
      </c>
      <c r="I849" s="48">
        <f>'PAYMENT by SAP'!G839</f>
        <v>45838</v>
      </c>
      <c r="J849" s="48" t="str">
        <f t="shared" si="79"/>
        <v>Jun</v>
      </c>
      <c r="K849" s="48" t="str">
        <f t="shared" si="80"/>
        <v>2025</v>
      </c>
      <c r="L849" s="48">
        <f>'PAYMENT by SAP'!H839</f>
        <v>45838</v>
      </c>
      <c r="M849" s="49">
        <f t="shared" si="81"/>
        <v>0</v>
      </c>
      <c r="N849" s="50" t="str">
        <f t="shared" si="82"/>
        <v>0-30</v>
      </c>
      <c r="O849" s="50" t="str">
        <f t="shared" si="83"/>
        <v>No Risk</v>
      </c>
      <c r="P849" s="15" t="str">
        <f>'PAYMENT by SAP'!J839</f>
        <v>IDR</v>
      </c>
      <c r="Q849" s="15" t="str">
        <f>'PAYMENT by SAP'!K839</f>
        <v>1800000373</v>
      </c>
      <c r="R849" s="51">
        <f>'PAYMENT by SAP'!L839</f>
        <v>2000000</v>
      </c>
      <c r="S849" s="51" t="str">
        <f>'PAYMENT by SAP'!M839</f>
        <v>PENDAPATAN GRAHA SANDIYA MEI 2025</v>
      </c>
      <c r="T849" s="65">
        <f>'PAYMENT by SAP'!N839</f>
        <v>45838</v>
      </c>
      <c r="U849" s="66" t="str">
        <f>'PAYMENT by SAP'!O839</f>
        <v>1800000373</v>
      </c>
      <c r="V849" t="s">
        <v>4957</v>
      </c>
    </row>
    <row r="850" spans="2:22">
      <c r="B850" s="15">
        <f>'PAYMENT by SAP'!B840</f>
        <v>101859</v>
      </c>
      <c r="C850" s="15" t="str">
        <f>'PAYMENT by SAP'!C840</f>
        <v>ASIYAH</v>
      </c>
      <c r="D850" s="15" t="str">
        <v>External</v>
      </c>
      <c r="E850" s="15" t="str">
        <f>'PAYMENT by SAP'!D840</f>
        <v>1400064144</v>
      </c>
      <c r="F850" s="15" t="str">
        <f>'PAYMENT by SAP'!E840</f>
        <v>11121161</v>
      </c>
      <c r="G850" s="15" t="str">
        <f>'PAYMENT by SAP'!F840</f>
        <v>UM PNDP GS MEI ASIYAH</v>
      </c>
      <c r="H850" s="47">
        <f t="shared" si="78"/>
        <v>45838</v>
      </c>
      <c r="I850" s="48">
        <f>'PAYMENT by SAP'!G840</f>
        <v>45838</v>
      </c>
      <c r="J850" s="48" t="str">
        <f t="shared" si="79"/>
        <v>Jun</v>
      </c>
      <c r="K850" s="48" t="str">
        <f t="shared" si="80"/>
        <v>2025</v>
      </c>
      <c r="L850" s="48">
        <f>'PAYMENT by SAP'!H840</f>
        <v>45838</v>
      </c>
      <c r="M850" s="49">
        <f t="shared" si="81"/>
        <v>0</v>
      </c>
      <c r="N850" s="50" t="str">
        <f t="shared" si="82"/>
        <v>0-30</v>
      </c>
      <c r="O850" s="50" t="str">
        <f t="shared" si="83"/>
        <v>No Risk</v>
      </c>
      <c r="P850" s="15" t="str">
        <f>'PAYMENT by SAP'!J840</f>
        <v>IDR</v>
      </c>
      <c r="Q850" s="15" t="str">
        <f>'PAYMENT by SAP'!K840</f>
        <v>1800000374</v>
      </c>
      <c r="R850" s="51">
        <f>'PAYMENT by SAP'!L840</f>
        <v>2000000</v>
      </c>
      <c r="S850" s="51" t="str">
        <f>'PAYMENT by SAP'!M840</f>
        <v>PENDAPATAN GRAHA SANDIYA MEI 2025</v>
      </c>
      <c r="T850" s="65">
        <f>'PAYMENT by SAP'!N840</f>
        <v>45838</v>
      </c>
      <c r="U850" s="66" t="str">
        <f>'PAYMENT by SAP'!O840</f>
        <v>1800000374</v>
      </c>
      <c r="V850" t="s">
        <v>4957</v>
      </c>
    </row>
    <row r="851" spans="2:22">
      <c r="B851" s="15">
        <f>'PAYMENT by SAP'!B841</f>
        <v>101920</v>
      </c>
      <c r="C851" s="15" t="str">
        <f>'PAYMENT by SAP'!C841</f>
        <v>FERNANDA FADHLI FAKHRUDDIN</v>
      </c>
      <c r="D851" s="15" t="str">
        <v>External</v>
      </c>
      <c r="E851" s="15" t="str">
        <f>'PAYMENT by SAP'!D841</f>
        <v>1400064143</v>
      </c>
      <c r="F851" s="15" t="str">
        <f>'PAYMENT by SAP'!E841</f>
        <v>11121161</v>
      </c>
      <c r="G851" s="15" t="str">
        <f>'PAYMENT by SAP'!F841</f>
        <v>UM PNDP GS MEI FERNANDA FADHLI FAKHRUDDIN</v>
      </c>
      <c r="H851" s="47">
        <f t="shared" si="78"/>
        <v>45838</v>
      </c>
      <c r="I851" s="48">
        <f>'PAYMENT by SAP'!G841</f>
        <v>45838</v>
      </c>
      <c r="J851" s="48" t="str">
        <f t="shared" si="79"/>
        <v>Jun</v>
      </c>
      <c r="K851" s="48" t="str">
        <f t="shared" si="80"/>
        <v>2025</v>
      </c>
      <c r="L851" s="48">
        <f>'PAYMENT by SAP'!H841</f>
        <v>45838</v>
      </c>
      <c r="M851" s="49">
        <f t="shared" si="81"/>
        <v>0</v>
      </c>
      <c r="N851" s="50" t="str">
        <f t="shared" si="82"/>
        <v>0-30</v>
      </c>
      <c r="O851" s="50" t="str">
        <f t="shared" si="83"/>
        <v>No Risk</v>
      </c>
      <c r="P851" s="15" t="str">
        <f>'PAYMENT by SAP'!J841</f>
        <v>IDR</v>
      </c>
      <c r="Q851" s="15" t="str">
        <f>'PAYMENT by SAP'!K841</f>
        <v>1800000375</v>
      </c>
      <c r="R851" s="51">
        <f>'PAYMENT by SAP'!L841</f>
        <v>2000000</v>
      </c>
      <c r="S851" s="51" t="str">
        <f>'PAYMENT by SAP'!M841</f>
        <v>PENDAPATAN GRAHA SANDIYA MEI 2025</v>
      </c>
      <c r="T851" s="65">
        <f>'PAYMENT by SAP'!N841</f>
        <v>45838</v>
      </c>
      <c r="U851" s="66" t="str">
        <f>'PAYMENT by SAP'!O841</f>
        <v>1800000375</v>
      </c>
      <c r="V851" t="s">
        <v>4957</v>
      </c>
    </row>
    <row r="852" spans="2:22">
      <c r="B852" s="15">
        <f>'PAYMENT by SAP'!B842</f>
        <v>101921</v>
      </c>
      <c r="C852" s="15" t="str">
        <f>'PAYMENT by SAP'!C842</f>
        <v>SUNTORO</v>
      </c>
      <c r="D852" s="15" t="str">
        <v>External</v>
      </c>
      <c r="E852" s="15" t="str">
        <f>'PAYMENT by SAP'!D842</f>
        <v>1400064136</v>
      </c>
      <c r="F852" s="15" t="str">
        <f>'PAYMENT by SAP'!E842</f>
        <v>11121161</v>
      </c>
      <c r="G852" s="15" t="str">
        <f>'PAYMENT by SAP'!F842</f>
        <v>UM PNDP GS MEI SUNTORO</v>
      </c>
      <c r="H852" s="47">
        <f t="shared" si="78"/>
        <v>45838</v>
      </c>
      <c r="I852" s="48">
        <f>'PAYMENT by SAP'!G842</f>
        <v>45838</v>
      </c>
      <c r="J852" s="48" t="str">
        <f t="shared" si="79"/>
        <v>Jun</v>
      </c>
      <c r="K852" s="48" t="str">
        <f t="shared" si="80"/>
        <v>2025</v>
      </c>
      <c r="L852" s="48">
        <f>'PAYMENT by SAP'!H842</f>
        <v>45838</v>
      </c>
      <c r="M852" s="49">
        <f t="shared" si="81"/>
        <v>0</v>
      </c>
      <c r="N852" s="50" t="str">
        <f t="shared" si="82"/>
        <v>0-30</v>
      </c>
      <c r="O852" s="50" t="str">
        <f t="shared" si="83"/>
        <v>No Risk</v>
      </c>
      <c r="P852" s="15" t="str">
        <f>'PAYMENT by SAP'!J842</f>
        <v>IDR</v>
      </c>
      <c r="Q852" s="15" t="str">
        <f>'PAYMENT by SAP'!K842</f>
        <v>1800000376</v>
      </c>
      <c r="R852" s="51">
        <f>'PAYMENT by SAP'!L842</f>
        <v>2000000</v>
      </c>
      <c r="S852" s="51" t="str">
        <f>'PAYMENT by SAP'!M842</f>
        <v>PENDAPATAN GRAHA SANDIYA MEI 2025</v>
      </c>
      <c r="T852" s="65">
        <f>'PAYMENT by SAP'!N842</f>
        <v>45838</v>
      </c>
      <c r="U852" s="66" t="str">
        <f>'PAYMENT by SAP'!O842</f>
        <v>1800000376</v>
      </c>
      <c r="V852" t="s">
        <v>4957</v>
      </c>
    </row>
    <row r="853" spans="2:22">
      <c r="B853" s="15">
        <f>'PAYMENT by SAP'!B843</f>
        <v>101922</v>
      </c>
      <c r="C853" s="15" t="str">
        <f>'PAYMENT by SAP'!C843</f>
        <v>FAKHRI YULIANTONO</v>
      </c>
      <c r="D853" s="15" t="str">
        <v>External</v>
      </c>
      <c r="E853" s="15" t="str">
        <f>'PAYMENT by SAP'!D843</f>
        <v>1400064137</v>
      </c>
      <c r="F853" s="15" t="str">
        <f>'PAYMENT by SAP'!E843</f>
        <v>11121161</v>
      </c>
      <c r="G853" s="15" t="str">
        <f>'PAYMENT by SAP'!F843</f>
        <v>UM PNDP GS MEI FAKHRI YULIANTONO</v>
      </c>
      <c r="H853" s="47">
        <f t="shared" si="78"/>
        <v>45838</v>
      </c>
      <c r="I853" s="48">
        <f>'PAYMENT by SAP'!G843</f>
        <v>45838</v>
      </c>
      <c r="J853" s="48" t="str">
        <f t="shared" si="79"/>
        <v>Jun</v>
      </c>
      <c r="K853" s="48" t="str">
        <f t="shared" si="80"/>
        <v>2025</v>
      </c>
      <c r="L853" s="48">
        <f>'PAYMENT by SAP'!H843</f>
        <v>45838</v>
      </c>
      <c r="M853" s="49">
        <f t="shared" si="81"/>
        <v>0</v>
      </c>
      <c r="N853" s="50" t="str">
        <f t="shared" si="82"/>
        <v>0-30</v>
      </c>
      <c r="O853" s="50" t="str">
        <f t="shared" si="83"/>
        <v>No Risk</v>
      </c>
      <c r="P853" s="15" t="str">
        <f>'PAYMENT by SAP'!J843</f>
        <v>IDR</v>
      </c>
      <c r="Q853" s="15" t="str">
        <f>'PAYMENT by SAP'!K843</f>
        <v>1800000377</v>
      </c>
      <c r="R853" s="51">
        <f>'PAYMENT by SAP'!L843</f>
        <v>2000000</v>
      </c>
      <c r="S853" s="51" t="str">
        <f>'PAYMENT by SAP'!M843</f>
        <v>PENDAPATAN GRAHA SANDIYA MEI 2025</v>
      </c>
      <c r="T853" s="65">
        <f>'PAYMENT by SAP'!N843</f>
        <v>45838</v>
      </c>
      <c r="U853" s="66" t="str">
        <f>'PAYMENT by SAP'!O843</f>
        <v>1800000377</v>
      </c>
      <c r="V853" t="s">
        <v>4957</v>
      </c>
    </row>
    <row r="854" spans="2:22">
      <c r="B854" s="15">
        <f>'PAYMENT by SAP'!B844</f>
        <v>101923</v>
      </c>
      <c r="C854" s="15" t="str">
        <f>'PAYMENT by SAP'!C844</f>
        <v>ACHMAD SHODIQ</v>
      </c>
      <c r="D854" s="15" t="str">
        <v>External</v>
      </c>
      <c r="E854" s="15" t="str">
        <f>'PAYMENT by SAP'!D844</f>
        <v>1400064147</v>
      </c>
      <c r="F854" s="15" t="str">
        <f>'PAYMENT by SAP'!E844</f>
        <v>11121161</v>
      </c>
      <c r="G854" s="15" t="str">
        <f>'PAYMENT by SAP'!F844</f>
        <v>UM PNDP GS MEI ACHMAD SHODIQ</v>
      </c>
      <c r="H854" s="47">
        <f t="shared" si="78"/>
        <v>45838</v>
      </c>
      <c r="I854" s="48">
        <f>'PAYMENT by SAP'!G844</f>
        <v>45838</v>
      </c>
      <c r="J854" s="48" t="str">
        <f t="shared" si="79"/>
        <v>Jun</v>
      </c>
      <c r="K854" s="48" t="str">
        <f t="shared" si="80"/>
        <v>2025</v>
      </c>
      <c r="L854" s="48">
        <f>'PAYMENT by SAP'!H844</f>
        <v>45838</v>
      </c>
      <c r="M854" s="49">
        <f t="shared" si="81"/>
        <v>0</v>
      </c>
      <c r="N854" s="50" t="str">
        <f t="shared" si="82"/>
        <v>0-30</v>
      </c>
      <c r="O854" s="50" t="str">
        <f t="shared" si="83"/>
        <v>No Risk</v>
      </c>
      <c r="P854" s="15" t="str">
        <f>'PAYMENT by SAP'!J844</f>
        <v>IDR</v>
      </c>
      <c r="Q854" s="15" t="str">
        <f>'PAYMENT by SAP'!K844</f>
        <v>1800000378</v>
      </c>
      <c r="R854" s="51">
        <f>'PAYMENT by SAP'!L844</f>
        <v>2000000</v>
      </c>
      <c r="S854" s="51" t="str">
        <f>'PAYMENT by SAP'!M844</f>
        <v>PENDAPATAN GRAHA SANDIYA MEI 2025</v>
      </c>
      <c r="T854" s="65">
        <f>'PAYMENT by SAP'!N844</f>
        <v>45838</v>
      </c>
      <c r="U854" s="66" t="str">
        <f>'PAYMENT by SAP'!O844</f>
        <v>1800000378</v>
      </c>
      <c r="V854" t="s">
        <v>4957</v>
      </c>
    </row>
    <row r="855" spans="2:22">
      <c r="B855" s="15">
        <f>'PAYMENT by SAP'!B845</f>
        <v>101924</v>
      </c>
      <c r="C855" s="15" t="str">
        <f>'PAYMENT by SAP'!C845</f>
        <v>R DODY SUPRIYODI</v>
      </c>
      <c r="D855" s="15" t="str">
        <v>External</v>
      </c>
      <c r="E855" s="15" t="str">
        <f>'PAYMENT by SAP'!D845</f>
        <v>1400064146</v>
      </c>
      <c r="F855" s="15" t="str">
        <f>'PAYMENT by SAP'!E845</f>
        <v>11121161</v>
      </c>
      <c r="G855" s="15" t="str">
        <f>'PAYMENT by SAP'!F845</f>
        <v>UM PNDP GS MEI R DODY SUPRIYODI</v>
      </c>
      <c r="H855" s="47">
        <f t="shared" si="78"/>
        <v>45838</v>
      </c>
      <c r="I855" s="48">
        <f>'PAYMENT by SAP'!G845</f>
        <v>45838</v>
      </c>
      <c r="J855" s="48" t="str">
        <f t="shared" si="79"/>
        <v>Jun</v>
      </c>
      <c r="K855" s="48" t="str">
        <f t="shared" si="80"/>
        <v>2025</v>
      </c>
      <c r="L855" s="48">
        <f>'PAYMENT by SAP'!H845</f>
        <v>45838</v>
      </c>
      <c r="M855" s="49">
        <f t="shared" si="81"/>
        <v>0</v>
      </c>
      <c r="N855" s="50" t="str">
        <f t="shared" si="82"/>
        <v>0-30</v>
      </c>
      <c r="O855" s="50" t="str">
        <f t="shared" si="83"/>
        <v>No Risk</v>
      </c>
      <c r="P855" s="15" t="str">
        <f>'PAYMENT by SAP'!J845</f>
        <v>IDR</v>
      </c>
      <c r="Q855" s="15" t="str">
        <f>'PAYMENT by SAP'!K845</f>
        <v>1800000379</v>
      </c>
      <c r="R855" s="51">
        <f>'PAYMENT by SAP'!L845</f>
        <v>2000000</v>
      </c>
      <c r="S855" s="51" t="str">
        <f>'PAYMENT by SAP'!M845</f>
        <v>PENDAPATAN GRAHA SANDIYA MEI 2025</v>
      </c>
      <c r="T855" s="65">
        <f>'PAYMENT by SAP'!N845</f>
        <v>45838</v>
      </c>
      <c r="U855" s="66" t="str">
        <f>'PAYMENT by SAP'!O845</f>
        <v>1800000379</v>
      </c>
      <c r="V855" t="s">
        <v>4957</v>
      </c>
    </row>
    <row r="856" spans="2:22">
      <c r="B856" s="15">
        <f>'PAYMENT by SAP'!B846</f>
        <v>101305</v>
      </c>
      <c r="C856" s="15" t="str">
        <f>'PAYMENT by SAP'!C846</f>
        <v>PT SEMEN INDONESIA DISTRIBUTOR</v>
      </c>
      <c r="D856" s="15" t="str">
        <v>Group</v>
      </c>
      <c r="E856" s="15" t="str">
        <f>'PAYMENT by SAP'!D846</f>
        <v>1400000283</v>
      </c>
      <c r="F856" s="15" t="str">
        <f>'PAYMENT by SAP'!E846</f>
        <v>11125421</v>
      </c>
      <c r="G856" s="15" t="str">
        <f>'PAYMENT by SAP'!F846</f>
        <v>PAID BY CMS BANK SYARIAH INDONESIA KC SURABAYA BAS</v>
      </c>
      <c r="H856" s="47">
        <f t="shared" si="78"/>
        <v>45838</v>
      </c>
      <c r="I856" s="48">
        <f>'PAYMENT by SAP'!G846</f>
        <v>45838</v>
      </c>
      <c r="J856" s="48" t="str">
        <f t="shared" si="79"/>
        <v>Jun</v>
      </c>
      <c r="K856" s="48" t="str">
        <f t="shared" si="80"/>
        <v>2025</v>
      </c>
      <c r="L856" s="48">
        <f>'PAYMENT by SAP'!H846</f>
        <v>45838</v>
      </c>
      <c r="M856" s="49">
        <f t="shared" si="81"/>
        <v>0</v>
      </c>
      <c r="N856" s="50" t="str">
        <f t="shared" si="82"/>
        <v>0-30</v>
      </c>
      <c r="O856" s="50" t="str">
        <f t="shared" si="83"/>
        <v>No Risk</v>
      </c>
      <c r="P856" s="15" t="str">
        <f>'PAYMENT by SAP'!J846</f>
        <v>IDR</v>
      </c>
      <c r="Q856" s="15" t="str">
        <f>'PAYMENT by SAP'!K846</f>
        <v>1800000232</v>
      </c>
      <c r="R856" s="51">
        <f>'PAYMENT by SAP'!L846</f>
        <v>4449548</v>
      </c>
      <c r="S856" s="51" t="str">
        <f>'PAYMENT by SAP'!M846</f>
        <v>Pot. Gaji Kary. Penugasan SIG - SID  04.2025</v>
      </c>
      <c r="T856" s="65">
        <f>'PAYMENT by SAP'!N846</f>
        <v>45808</v>
      </c>
      <c r="U856" s="66" t="str">
        <f>'PAYMENT by SAP'!O846</f>
        <v>1800000232</v>
      </c>
      <c r="V856" s="18" t="s">
        <v>4953</v>
      </c>
    </row>
    <row r="857" spans="2:22">
      <c r="B857" s="15">
        <f>'PAYMENT by SAP'!B847</f>
        <v>100120</v>
      </c>
      <c r="C857" s="15" t="str">
        <f>'PAYMENT by SAP'!C847</f>
        <v>PT TELEKOMUNIKASI SELULAR</v>
      </c>
      <c r="D857" s="15" t="str">
        <v>External</v>
      </c>
      <c r="E857" s="15" t="str">
        <f>'PAYMENT by SAP'!D847</f>
        <v>1400000281</v>
      </c>
      <c r="F857" s="15" t="str">
        <f>'PAYMENT by SAP'!E847</f>
        <v>11125421</v>
      </c>
      <c r="G857" s="15" t="str">
        <f>'PAYMENT by SAP'!F847</f>
        <v>PAID BY CMS BANK SYARIAH INDONESIA KC SURABAYA BAS</v>
      </c>
      <c r="H857" s="47">
        <f t="shared" si="78"/>
        <v>45838</v>
      </c>
      <c r="I857" s="48">
        <f>'PAYMENT by SAP'!G847</f>
        <v>45838</v>
      </c>
      <c r="J857" s="48" t="str">
        <f t="shared" si="79"/>
        <v>Jun</v>
      </c>
      <c r="K857" s="48" t="str">
        <f t="shared" si="80"/>
        <v>2025</v>
      </c>
      <c r="L857" s="48">
        <f>'PAYMENT by SAP'!H847</f>
        <v>45840</v>
      </c>
      <c r="M857" s="49">
        <f t="shared" si="81"/>
        <v>-2</v>
      </c>
      <c r="N857" s="50" t="str">
        <f t="shared" si="82"/>
        <v>Current</v>
      </c>
      <c r="O857" s="50" t="str">
        <f t="shared" si="83"/>
        <v>No Risk</v>
      </c>
      <c r="P857" s="15" t="str">
        <f>'PAYMENT by SAP'!J847</f>
        <v>IDR</v>
      </c>
      <c r="Q857" s="15" t="str">
        <f>'PAYMENT by SAP'!K847</f>
        <v>1800000255</v>
      </c>
      <c r="R857" s="51">
        <f>'PAYMENT by SAP'!L847</f>
        <v>5702039</v>
      </c>
      <c r="S857" s="51" t="str">
        <f>'PAYMENT by SAP'!M847</f>
        <v>Biaya Tagihan Listrik Telkomsel Mei 2025</v>
      </c>
      <c r="T857" s="65">
        <f>'PAYMENT by SAP'!N847</f>
        <v>45810</v>
      </c>
      <c r="U857" s="66" t="str">
        <f>'PAYMENT by SAP'!O847</f>
        <v>1800000255</v>
      </c>
      <c r="V857" s="18" t="s">
        <v>4951</v>
      </c>
    </row>
    <row r="858" spans="2:22">
      <c r="B858" s="15">
        <f>'PAYMENT by SAP'!B848</f>
        <v>101886</v>
      </c>
      <c r="C858" s="15" t="str">
        <f>'PAYMENT by SAP'!C848</f>
        <v>JAYUS ISWANDI</v>
      </c>
      <c r="D858" s="15" t="str">
        <v>External</v>
      </c>
      <c r="E858" s="15" t="str">
        <f>'PAYMENT by SAP'!D848</f>
        <v>1400064135</v>
      </c>
      <c r="F858" s="15" t="str">
        <f>'PAYMENT by SAP'!E848</f>
        <v>11121161</v>
      </c>
      <c r="G858" s="15" t="str">
        <f>'PAYMENT by SAP'!F848</f>
        <v>UMPNDP GS MEI ACHMAD SHODIQ</v>
      </c>
      <c r="H858" s="47">
        <f t="shared" si="78"/>
        <v>45838</v>
      </c>
      <c r="I858" s="48">
        <f>'PAYMENT by SAP'!G848</f>
        <v>45838</v>
      </c>
      <c r="J858" s="48" t="str">
        <f t="shared" si="79"/>
        <v>Jun</v>
      </c>
      <c r="K858" s="48" t="str">
        <f t="shared" si="80"/>
        <v>2025</v>
      </c>
      <c r="L858" s="48">
        <f>'PAYMENT by SAP'!H848</f>
        <v>45838</v>
      </c>
      <c r="M858" s="49">
        <f t="shared" si="81"/>
        <v>0</v>
      </c>
      <c r="N858" s="50" t="str">
        <f t="shared" si="82"/>
        <v>0-30</v>
      </c>
      <c r="O858" s="50" t="str">
        <f t="shared" si="83"/>
        <v>No Risk</v>
      </c>
      <c r="P858" s="15" t="str">
        <f>'PAYMENT by SAP'!J848</f>
        <v>IDR</v>
      </c>
      <c r="Q858" s="15" t="str">
        <f>'PAYMENT by SAP'!K848</f>
        <v>1800000380</v>
      </c>
      <c r="R858" s="51">
        <f>'PAYMENT by SAP'!L848</f>
        <v>9392500</v>
      </c>
      <c r="S858" s="51" t="str">
        <f>'PAYMENT by SAP'!M848</f>
        <v>PENDAPATAN GRAHA SANDIYA MEI 2025</v>
      </c>
      <c r="T858" s="65">
        <f>'PAYMENT by SAP'!N848</f>
        <v>45838</v>
      </c>
      <c r="U858" s="66" t="str">
        <f>'PAYMENT by SAP'!O848</f>
        <v>1800000380</v>
      </c>
      <c r="V858" t="s">
        <v>4957</v>
      </c>
    </row>
    <row r="859" spans="2:22">
      <c r="B859" s="15">
        <f>'PAYMENT by SAP'!B849</f>
        <v>100136</v>
      </c>
      <c r="C859" s="15" t="str">
        <f>'PAYMENT by SAP'!C849</f>
        <v>PT AMAKO REZEKI UTAMA</v>
      </c>
      <c r="D859" s="15" t="str">
        <v>External</v>
      </c>
      <c r="E859" s="15" t="str">
        <f>'PAYMENT by SAP'!D849</f>
        <v>1400000284</v>
      </c>
      <c r="F859" s="15" t="str">
        <f>'PAYMENT by SAP'!E849</f>
        <v>11121161</v>
      </c>
      <c r="G859" s="15" t="str">
        <f>'PAYMENT by SAP'!F849</f>
        <v>Bayar Pemusnahan FABA-2 ex PT ARU (Partial Payment</v>
      </c>
      <c r="H859" s="47">
        <f t="shared" si="78"/>
        <v>45838</v>
      </c>
      <c r="I859" s="48">
        <f>'PAYMENT by SAP'!G849</f>
        <v>45838</v>
      </c>
      <c r="J859" s="48" t="str">
        <f t="shared" si="79"/>
        <v>Jun</v>
      </c>
      <c r="K859" s="48" t="str">
        <f t="shared" si="80"/>
        <v>2025</v>
      </c>
      <c r="L859" s="48">
        <f>'PAYMENT by SAP'!H849</f>
        <v>43615</v>
      </c>
      <c r="M859" s="49">
        <f t="shared" si="81"/>
        <v>2223</v>
      </c>
      <c r="N859" s="50" t="str">
        <f t="shared" si="82"/>
        <v>&gt;365</v>
      </c>
      <c r="O859" s="50" t="str">
        <f t="shared" si="83"/>
        <v>High Risk +</v>
      </c>
      <c r="P859" s="15" t="str">
        <f>'PAYMENT by SAP'!J849</f>
        <v>IDR</v>
      </c>
      <c r="Q859" s="15" t="str">
        <f>'PAYMENT by SAP'!K849</f>
        <v>1800000649</v>
      </c>
      <c r="R859" s="51">
        <f>'PAYMENT by SAP'!L849</f>
        <v>10000000</v>
      </c>
      <c r="S859" s="51" t="str">
        <f>'PAYMENT by SAP'!M849</f>
        <v>Pemusnahan FABA-2 ex PT ARU</v>
      </c>
      <c r="T859" s="65">
        <f>'PAYMENT by SAP'!N849</f>
        <v>43585</v>
      </c>
      <c r="U859" s="66" t="str">
        <f>'PAYMENT by SAP'!O849</f>
        <v>1800000649</v>
      </c>
      <c r="V859" t="s">
        <v>4950</v>
      </c>
    </row>
    <row r="860" spans="2:22">
      <c r="B860" s="15">
        <f>'PAYMENT by SAP'!B850</f>
        <v>101906</v>
      </c>
      <c r="C860" s="15" t="str">
        <f>'PAYMENT by SAP'!C850</f>
        <v>FARA MAHENDRA WIJAYA</v>
      </c>
      <c r="D860" s="15" t="str">
        <v>External</v>
      </c>
      <c r="E860" s="15" t="str">
        <f>'PAYMENT by SAP'!D850</f>
        <v>1400064142</v>
      </c>
      <c r="F860" s="15" t="str">
        <f>'PAYMENT by SAP'!E850</f>
        <v>11121161</v>
      </c>
      <c r="G860" s="15" t="str">
        <f>'PAYMENT by SAP'!F850</f>
        <v>PEL PNDP GS MEI FARA MAHENDRA WIJAYA</v>
      </c>
      <c r="H860" s="47">
        <f t="shared" si="78"/>
        <v>45838</v>
      </c>
      <c r="I860" s="48">
        <f>'PAYMENT by SAP'!G850</f>
        <v>45838</v>
      </c>
      <c r="J860" s="48" t="str">
        <f t="shared" si="79"/>
        <v>Jun</v>
      </c>
      <c r="K860" s="48" t="str">
        <f t="shared" si="80"/>
        <v>2025</v>
      </c>
      <c r="L860" s="48">
        <f>'PAYMENT by SAP'!H850</f>
        <v>45838</v>
      </c>
      <c r="M860" s="49">
        <f t="shared" si="81"/>
        <v>0</v>
      </c>
      <c r="N860" s="50" t="str">
        <f t="shared" si="82"/>
        <v>0-30</v>
      </c>
      <c r="O860" s="50" t="str">
        <f t="shared" si="83"/>
        <v>No Risk</v>
      </c>
      <c r="P860" s="15" t="str">
        <f>'PAYMENT by SAP'!J850</f>
        <v>IDR</v>
      </c>
      <c r="Q860" s="15" t="str">
        <f>'PAYMENT by SAP'!K850</f>
        <v>1800000385</v>
      </c>
      <c r="R860" s="51">
        <f>'PAYMENT by SAP'!L850</f>
        <v>12150000</v>
      </c>
      <c r="S860" s="51" t="str">
        <f>'PAYMENT by SAP'!M850</f>
        <v>PENDAPATAN GRAHA SANDIYA MEI 2025</v>
      </c>
      <c r="T860" s="65">
        <f>'PAYMENT by SAP'!N850</f>
        <v>45838</v>
      </c>
      <c r="U860" s="66" t="str">
        <f>'PAYMENT by SAP'!O850</f>
        <v>1800000385</v>
      </c>
      <c r="V860" t="s">
        <v>4957</v>
      </c>
    </row>
    <row r="861" spans="2:22">
      <c r="B861" s="15">
        <f>'PAYMENT by SAP'!B851</f>
        <v>100018</v>
      </c>
      <c r="C861" s="15" t="str">
        <f>'PAYMENT by SAP'!C851</f>
        <v>PT SEMEN BATURAJA</v>
      </c>
      <c r="D861" s="15" t="str">
        <v>Group</v>
      </c>
      <c r="E861" s="15" t="str">
        <f>'PAYMENT by SAP'!D851</f>
        <v>1400000280</v>
      </c>
      <c r="F861" s="15" t="str">
        <f>'PAYMENT by SAP'!E851</f>
        <v>11125421</v>
      </c>
      <c r="G861" s="15" t="str">
        <f>'PAYMENT by SAP'!F851</f>
        <v>PAID BY CMS BANK SYARIAH INDONESIA KC SURABAYA BAS</v>
      </c>
      <c r="H861" s="47">
        <f t="shared" si="78"/>
        <v>45838</v>
      </c>
      <c r="I861" s="48">
        <f>'PAYMENT by SAP'!G851</f>
        <v>45838</v>
      </c>
      <c r="J861" s="48" t="str">
        <f t="shared" si="79"/>
        <v>Jun</v>
      </c>
      <c r="K861" s="48" t="str">
        <f t="shared" si="80"/>
        <v>2025</v>
      </c>
      <c r="L861" s="48">
        <f>'PAYMENT by SAP'!H851</f>
        <v>45838</v>
      </c>
      <c r="M861" s="49">
        <f t="shared" si="81"/>
        <v>0</v>
      </c>
      <c r="N861" s="50" t="str">
        <f t="shared" si="82"/>
        <v>0-30</v>
      </c>
      <c r="O861" s="50" t="str">
        <f t="shared" si="83"/>
        <v>No Risk</v>
      </c>
      <c r="P861" s="15" t="str">
        <f>'PAYMENT by SAP'!J851</f>
        <v>IDR</v>
      </c>
      <c r="Q861" s="15" t="str">
        <f>'PAYMENT by SAP'!K851</f>
        <v>1800000234</v>
      </c>
      <c r="R861" s="51">
        <f>'PAYMENT by SAP'!L851</f>
        <v>12751127</v>
      </c>
      <c r="S861" s="51" t="str">
        <f>'PAYMENT by SAP'!M851</f>
        <v>Pot. Gaji Kary. Penugasan SIG - SMBR 04.2025</v>
      </c>
      <c r="T861" s="65">
        <f>'PAYMENT by SAP'!N851</f>
        <v>45808</v>
      </c>
      <c r="U861" s="66" t="str">
        <f>'PAYMENT by SAP'!O851</f>
        <v>1800000234</v>
      </c>
      <c r="V861" s="18" t="s">
        <v>4953</v>
      </c>
    </row>
    <row r="862" spans="2:22">
      <c r="B862" s="15">
        <f>'PAYMENT by SAP'!B852</f>
        <v>101821</v>
      </c>
      <c r="C862" s="15" t="str">
        <f>'PAYMENT by SAP'!C852</f>
        <v>SRI WATI</v>
      </c>
      <c r="D862" s="15" t="str">
        <v>External</v>
      </c>
      <c r="E862" s="15" t="str">
        <f>'PAYMENT by SAP'!D852</f>
        <v>1400064139</v>
      </c>
      <c r="F862" s="15" t="str">
        <f>'PAYMENT by SAP'!E852</f>
        <v>11121161</v>
      </c>
      <c r="G862" s="15" t="str">
        <f>'PAYMENT by SAP'!F852</f>
        <v>PEL PNDP GS MEI SRI WATI</v>
      </c>
      <c r="H862" s="47">
        <f t="shared" si="78"/>
        <v>45838</v>
      </c>
      <c r="I862" s="48">
        <f>'PAYMENT by SAP'!G852</f>
        <v>45838</v>
      </c>
      <c r="J862" s="48" t="str">
        <f t="shared" si="79"/>
        <v>Jun</v>
      </c>
      <c r="K862" s="48" t="str">
        <f t="shared" si="80"/>
        <v>2025</v>
      </c>
      <c r="L862" s="48">
        <f>'PAYMENT by SAP'!H852</f>
        <v>45838</v>
      </c>
      <c r="M862" s="49">
        <f t="shared" si="81"/>
        <v>0</v>
      </c>
      <c r="N862" s="50" t="str">
        <f t="shared" si="82"/>
        <v>0-30</v>
      </c>
      <c r="O862" s="50" t="str">
        <f t="shared" si="83"/>
        <v>No Risk</v>
      </c>
      <c r="P862" s="15" t="str">
        <f>'PAYMENT by SAP'!J852</f>
        <v>IDR</v>
      </c>
      <c r="Q862" s="15" t="str">
        <f>'PAYMENT by SAP'!K852</f>
        <v>1800000383</v>
      </c>
      <c r="R862" s="51">
        <f>'PAYMENT by SAP'!L852</f>
        <v>14979000</v>
      </c>
      <c r="S862" s="51" t="str">
        <f>'PAYMENT by SAP'!M852</f>
        <v>PENDAPATAN GRAHA SANDIYA MEI 2025</v>
      </c>
      <c r="T862" s="65">
        <f>'PAYMENT by SAP'!N852</f>
        <v>45838</v>
      </c>
      <c r="U862" s="66" t="str">
        <f>'PAYMENT by SAP'!O852</f>
        <v>1800000383</v>
      </c>
      <c r="V862" t="s">
        <v>4957</v>
      </c>
    </row>
    <row r="863" spans="2:22">
      <c r="B863" s="15">
        <f>'PAYMENT by SAP'!B853</f>
        <v>101919</v>
      </c>
      <c r="C863" s="15" t="str">
        <f>'PAYMENT by SAP'!C853</f>
        <v>KUSDIYAH</v>
      </c>
      <c r="D863" s="15" t="str">
        <v>External</v>
      </c>
      <c r="E863" s="15" t="str">
        <f>'PAYMENT by SAP'!D853</f>
        <v>1400064141</v>
      </c>
      <c r="F863" s="15" t="str">
        <f>'PAYMENT by SAP'!E853</f>
        <v>11121161</v>
      </c>
      <c r="G863" s="15" t="str">
        <f>'PAYMENT by SAP'!F853</f>
        <v>PEL PNDP GS MEI KUSDIYAH</v>
      </c>
      <c r="H863" s="47">
        <f t="shared" si="78"/>
        <v>45838</v>
      </c>
      <c r="I863" s="48">
        <f>'PAYMENT by SAP'!G853</f>
        <v>45838</v>
      </c>
      <c r="J863" s="48" t="str">
        <f t="shared" si="79"/>
        <v>Jun</v>
      </c>
      <c r="K863" s="48" t="str">
        <f t="shared" si="80"/>
        <v>2025</v>
      </c>
      <c r="L863" s="48">
        <f>'PAYMENT by SAP'!H853</f>
        <v>45838</v>
      </c>
      <c r="M863" s="49">
        <f t="shared" si="81"/>
        <v>0</v>
      </c>
      <c r="N863" s="50" t="str">
        <f t="shared" si="82"/>
        <v>0-30</v>
      </c>
      <c r="O863" s="50" t="str">
        <f t="shared" si="83"/>
        <v>No Risk</v>
      </c>
      <c r="P863" s="15" t="str">
        <f>'PAYMENT by SAP'!J853</f>
        <v>IDR</v>
      </c>
      <c r="Q863" s="15" t="str">
        <f>'PAYMENT by SAP'!K853</f>
        <v>1800000381</v>
      </c>
      <c r="R863" s="51">
        <f>'PAYMENT by SAP'!L853</f>
        <v>15230000</v>
      </c>
      <c r="S863" s="51" t="str">
        <f>'PAYMENT by SAP'!M853</f>
        <v>PENDAPATAN GRAHA SANDIYA MEI 2025</v>
      </c>
      <c r="T863" s="65">
        <f>'PAYMENT by SAP'!N853</f>
        <v>45838</v>
      </c>
      <c r="U863" s="66" t="str">
        <f>'PAYMENT by SAP'!O853</f>
        <v>1800000381</v>
      </c>
      <c r="V863" t="s">
        <v>4957</v>
      </c>
    </row>
    <row r="864" spans="2:22">
      <c r="B864" s="15">
        <f>'PAYMENT by SAP'!B854</f>
        <v>101408</v>
      </c>
      <c r="C864" s="15" t="str">
        <f>'PAYMENT by SAP'!C854</f>
        <v>Sulami (SMP N 1 Merakurak)</v>
      </c>
      <c r="D864" s="15" t="str">
        <v>External</v>
      </c>
      <c r="E864" s="15" t="str">
        <f>'PAYMENT by SAP'!D854</f>
        <v>1400064138</v>
      </c>
      <c r="F864" s="15" t="str">
        <f>'PAYMENT by SAP'!E854</f>
        <v>11121161</v>
      </c>
      <c r="G864" s="15" t="str">
        <f>'PAYMENT by SAP'!F854</f>
        <v>PEL PNDP GS MEI Sulami (SMP N 1 Merakurak)</v>
      </c>
      <c r="H864" s="47">
        <f t="shared" si="78"/>
        <v>45838</v>
      </c>
      <c r="I864" s="48">
        <f>'PAYMENT by SAP'!G854</f>
        <v>45838</v>
      </c>
      <c r="J864" s="48" t="str">
        <f t="shared" si="79"/>
        <v>Jun</v>
      </c>
      <c r="K864" s="48" t="str">
        <f t="shared" si="80"/>
        <v>2025</v>
      </c>
      <c r="L864" s="48">
        <f>'PAYMENT by SAP'!H854</f>
        <v>45838</v>
      </c>
      <c r="M864" s="49">
        <f t="shared" si="81"/>
        <v>0</v>
      </c>
      <c r="N864" s="50" t="str">
        <f t="shared" si="82"/>
        <v>0-30</v>
      </c>
      <c r="O864" s="50" t="str">
        <f t="shared" si="83"/>
        <v>No Risk</v>
      </c>
      <c r="P864" s="15" t="str">
        <f>'PAYMENT by SAP'!J854</f>
        <v>IDR</v>
      </c>
      <c r="Q864" s="15" t="str">
        <f>'PAYMENT by SAP'!K854</f>
        <v>1800000384</v>
      </c>
      <c r="R864" s="51">
        <f>'PAYMENT by SAP'!L854</f>
        <v>16503500</v>
      </c>
      <c r="S864" s="51" t="str">
        <f>'PAYMENT by SAP'!M854</f>
        <v>PENDAPATAN GRAHA SANDIYA MEI 2025</v>
      </c>
      <c r="T864" s="65">
        <f>'PAYMENT by SAP'!N854</f>
        <v>45838</v>
      </c>
      <c r="U864" s="66" t="str">
        <f>'PAYMENT by SAP'!O854</f>
        <v>1800000384</v>
      </c>
      <c r="V864" t="s">
        <v>4957</v>
      </c>
    </row>
    <row r="865" spans="2:22">
      <c r="B865" s="15">
        <f>'PAYMENT by SAP'!B855</f>
        <v>100331</v>
      </c>
      <c r="C865" s="15" t="str">
        <f>'PAYMENT by SAP'!C855</f>
        <v>SMP N 3 Tuban</v>
      </c>
      <c r="D865" s="15" t="str">
        <v>External</v>
      </c>
      <c r="E865" s="15" t="str">
        <f>'PAYMENT by SAP'!D855</f>
        <v>1400064140</v>
      </c>
      <c r="F865" s="15" t="str">
        <f>'PAYMENT by SAP'!E855</f>
        <v>11121161</v>
      </c>
      <c r="G865" s="15" t="str">
        <f>'PAYMENT by SAP'!F855</f>
        <v>PEL PNDP GS MEI SMP N 3 Tuban</v>
      </c>
      <c r="H865" s="47">
        <f t="shared" si="78"/>
        <v>45838</v>
      </c>
      <c r="I865" s="48">
        <f>'PAYMENT by SAP'!G855</f>
        <v>45838</v>
      </c>
      <c r="J865" s="48" t="str">
        <f t="shared" si="79"/>
        <v>Jun</v>
      </c>
      <c r="K865" s="48" t="str">
        <f t="shared" si="80"/>
        <v>2025</v>
      </c>
      <c r="L865" s="48">
        <f>'PAYMENT by SAP'!H855</f>
        <v>45838</v>
      </c>
      <c r="M865" s="49">
        <f t="shared" si="81"/>
        <v>0</v>
      </c>
      <c r="N865" s="50" t="str">
        <f t="shared" si="82"/>
        <v>0-30</v>
      </c>
      <c r="O865" s="50" t="str">
        <f t="shared" si="83"/>
        <v>No Risk</v>
      </c>
      <c r="P865" s="15" t="str">
        <f>'PAYMENT by SAP'!J855</f>
        <v>IDR</v>
      </c>
      <c r="Q865" s="15" t="str">
        <f>'PAYMENT by SAP'!K855</f>
        <v>1800000382</v>
      </c>
      <c r="R865" s="51">
        <f>'PAYMENT by SAP'!L855</f>
        <v>16678000</v>
      </c>
      <c r="S865" s="51" t="str">
        <f>'PAYMENT by SAP'!M855</f>
        <v>PENDAPATAN GRAHA SANDIYA MEI 2025</v>
      </c>
      <c r="T865" s="65">
        <f>'PAYMENT by SAP'!N855</f>
        <v>45838</v>
      </c>
      <c r="U865" s="66" t="str">
        <f>'PAYMENT by SAP'!O855</f>
        <v>1800000382</v>
      </c>
      <c r="V865" t="s">
        <v>4957</v>
      </c>
    </row>
    <row r="866" spans="2:22">
      <c r="B866" s="15">
        <f>'PAYMENT by SAP'!B856</f>
        <v>100094</v>
      </c>
      <c r="C866" s="15" t="str">
        <f>'PAYMENT by SAP'!C856</f>
        <v>PT Asuransi Central Asia</v>
      </c>
      <c r="D866" s="15" t="str">
        <v>External</v>
      </c>
      <c r="E866" s="15" t="str">
        <f>'PAYMENT by SAP'!D856</f>
        <v>1400000254</v>
      </c>
      <c r="F866" s="15" t="str">
        <f>'PAYMENT by SAP'!E856</f>
        <v>11121161</v>
      </c>
      <c r="G866" s="15" t="str">
        <f>'PAYMENT by SAP'!F856</f>
        <v>TAGIHAN KLAIM MARINE CARGO - ACA JUNI 2025</v>
      </c>
      <c r="H866" s="47">
        <f t="shared" si="78"/>
        <v>45838</v>
      </c>
      <c r="I866" s="48">
        <f>'PAYMENT by SAP'!G856</f>
        <v>45838</v>
      </c>
      <c r="J866" s="48" t="str">
        <f t="shared" si="79"/>
        <v>Jun</v>
      </c>
      <c r="K866" s="48" t="str">
        <f t="shared" si="80"/>
        <v>2025</v>
      </c>
      <c r="L866" s="48">
        <f>'PAYMENT by SAP'!H856</f>
        <v>45838</v>
      </c>
      <c r="M866" s="49">
        <f t="shared" si="81"/>
        <v>0</v>
      </c>
      <c r="N866" s="50" t="str">
        <f t="shared" si="82"/>
        <v>0-30</v>
      </c>
      <c r="O866" s="50" t="str">
        <f t="shared" si="83"/>
        <v>No Risk</v>
      </c>
      <c r="P866" s="15" t="str">
        <f>'PAYMENT by SAP'!J856</f>
        <v>IDR</v>
      </c>
      <c r="Q866" s="15" t="str">
        <f>'PAYMENT by SAP'!K856</f>
        <v>1800000277</v>
      </c>
      <c r="R866" s="51">
        <f>'PAYMENT by SAP'!L856</f>
        <v>52408088</v>
      </c>
      <c r="S866" s="51" t="str">
        <f>'PAYMENT by SAP'!M856</f>
        <v>TAGIHAN KLAIM MARINE CARGO - ACA JUNI 2025</v>
      </c>
      <c r="T866" s="65">
        <f>'PAYMENT by SAP'!N856</f>
        <v>45838</v>
      </c>
      <c r="U866" s="66" t="str">
        <f>'PAYMENT by SAP'!O856</f>
        <v>1800000277</v>
      </c>
      <c r="V866" s="18" t="s">
        <v>4964</v>
      </c>
    </row>
    <row r="867" spans="2:22">
      <c r="B867" s="15">
        <f>'PAYMENT by SAP'!B857</f>
        <v>100126</v>
      </c>
      <c r="C867" s="15" t="str">
        <f>'PAYMENT by SAP'!C857</f>
        <v>PT TRIATA MULIA INDONESIA</v>
      </c>
      <c r="D867" s="15" t="str">
        <v>External</v>
      </c>
      <c r="E867" s="15" t="str">
        <f>'PAYMENT by SAP'!D857</f>
        <v>1400073721</v>
      </c>
      <c r="F867" s="15" t="str">
        <f>'PAYMENT by SAP'!E857</f>
        <v>11121161</v>
      </c>
      <c r="G867" s="15" t="str">
        <f>'PAYMENT by SAP'!F857</f>
        <v>Biaya Pemusnahan Limbah Sludge Paper ex PT TMI</v>
      </c>
      <c r="H867" s="47">
        <f t="shared" si="78"/>
        <v>45838</v>
      </c>
      <c r="I867" s="48">
        <f>'PAYMENT by SAP'!G857</f>
        <v>45838</v>
      </c>
      <c r="J867" s="48" t="str">
        <f t="shared" si="79"/>
        <v>Jun</v>
      </c>
      <c r="K867" s="48" t="str">
        <f t="shared" si="80"/>
        <v>2025</v>
      </c>
      <c r="L867" s="48">
        <f>'PAYMENT by SAP'!H857</f>
        <v>45687</v>
      </c>
      <c r="M867" s="49">
        <f t="shared" si="81"/>
        <v>151</v>
      </c>
      <c r="N867" s="50" t="str">
        <f t="shared" si="82"/>
        <v>120-365</v>
      </c>
      <c r="O867" s="50" t="str">
        <f t="shared" si="83"/>
        <v>High Risk</v>
      </c>
      <c r="P867" s="15" t="str">
        <f>'PAYMENT by SAP'!J857</f>
        <v>IDR</v>
      </c>
      <c r="Q867" s="15" t="str">
        <f>'PAYMENT by SAP'!K857</f>
        <v>1800000836</v>
      </c>
      <c r="R867" s="51">
        <f>'PAYMENT by SAP'!L857</f>
        <v>106290936</v>
      </c>
      <c r="S867" s="51" t="str">
        <f>'PAYMENT by SAP'!M857</f>
        <v>Biaya Pemusnahan Limbah Sludge Paper ex PT TMI</v>
      </c>
      <c r="T867" s="65">
        <f>'PAYMENT by SAP'!N857</f>
        <v>45657</v>
      </c>
      <c r="U867" s="66" t="str">
        <f>'PAYMENT by SAP'!O857</f>
        <v>1800000836</v>
      </c>
      <c r="V867" t="s">
        <v>4950</v>
      </c>
    </row>
    <row r="868" spans="2:22">
      <c r="B868" s="15">
        <f>'PAYMENT by SAP'!B858</f>
        <v>100712</v>
      </c>
      <c r="C868" s="15" t="str">
        <f>'PAYMENT by SAP'!C858</f>
        <v>PT. ARGUNGSIH NUSANTARA TRANSPOR</v>
      </c>
      <c r="D868" s="15" t="str">
        <v>External</v>
      </c>
      <c r="E868" s="15" t="str">
        <f>'PAYMENT by SAP'!D858</f>
        <v>1400073610</v>
      </c>
      <c r="F868" s="15" t="str">
        <f>'PAYMENT by SAP'!E858</f>
        <v>11121161</v>
      </c>
      <c r="G868" s="15" t="str">
        <f>'PAYMENT by SAP'!F858</f>
        <v>Biaya Pemusnahan Limbah FABA ex PT ANT</v>
      </c>
      <c r="H868" s="47">
        <f t="shared" si="78"/>
        <v>45838</v>
      </c>
      <c r="I868" s="48">
        <f>'PAYMENT by SAP'!G858</f>
        <v>45838</v>
      </c>
      <c r="J868" s="48" t="str">
        <f t="shared" si="79"/>
        <v>Jun</v>
      </c>
      <c r="K868" s="48" t="str">
        <f t="shared" si="80"/>
        <v>2025</v>
      </c>
      <c r="L868" s="48">
        <f>'PAYMENT by SAP'!H858</f>
        <v>45838</v>
      </c>
      <c r="M868" s="49">
        <f t="shared" si="81"/>
        <v>0</v>
      </c>
      <c r="N868" s="50" t="str">
        <f t="shared" si="82"/>
        <v>0-30</v>
      </c>
      <c r="O868" s="50" t="str">
        <f t="shared" si="83"/>
        <v>No Risk</v>
      </c>
      <c r="P868" s="15" t="str">
        <f>'PAYMENT by SAP'!J858</f>
        <v>IDR</v>
      </c>
      <c r="Q868" s="15" t="str">
        <f>'PAYMENT by SAP'!K858</f>
        <v>1800000321</v>
      </c>
      <c r="R868" s="51">
        <f>'PAYMENT by SAP'!L858</f>
        <v>151978046</v>
      </c>
      <c r="S868" s="51" t="str">
        <f>'PAYMENT by SAP'!M858</f>
        <v>Biaya Pemusnahan Limbah FABA ex PT ANT</v>
      </c>
      <c r="T868" s="65">
        <f>'PAYMENT by SAP'!N858</f>
        <v>45808</v>
      </c>
      <c r="U868" s="66" t="str">
        <f>'PAYMENT by SAP'!O858</f>
        <v>1800000321</v>
      </c>
      <c r="V868" t="s">
        <v>4950</v>
      </c>
    </row>
    <row r="869" spans="2:22">
      <c r="B869" s="15">
        <f>'PAYMENT by SAP'!B859</f>
        <v>100093</v>
      </c>
      <c r="C869" s="15" t="str">
        <f>'PAYMENT by SAP'!C859</f>
        <v>PT Asuransi Jasa Indonesia</v>
      </c>
      <c r="D869" s="15" t="str">
        <v>External</v>
      </c>
      <c r="E869" s="15" t="str">
        <f>'PAYMENT by SAP'!D859</f>
        <v>1400000253</v>
      </c>
      <c r="F869" s="15" t="str">
        <f>'PAYMENT by SAP'!E859</f>
        <v>11121161</v>
      </c>
      <c r="G869" s="15" t="str">
        <f>'PAYMENT by SAP'!F859</f>
        <v>Tag. Klaim Electrical Supply - Jasindon JUN 25</v>
      </c>
      <c r="H869" s="47">
        <f t="shared" si="78"/>
        <v>45838</v>
      </c>
      <c r="I869" s="48">
        <f>'PAYMENT by SAP'!G859</f>
        <v>45838</v>
      </c>
      <c r="J869" s="48" t="str">
        <f t="shared" si="79"/>
        <v>Jun</v>
      </c>
      <c r="K869" s="48" t="str">
        <f t="shared" si="80"/>
        <v>2025</v>
      </c>
      <c r="L869" s="48">
        <f>'PAYMENT by SAP'!H859</f>
        <v>45838</v>
      </c>
      <c r="M869" s="49">
        <f t="shared" si="81"/>
        <v>0</v>
      </c>
      <c r="N869" s="50" t="str">
        <f t="shared" si="82"/>
        <v>0-30</v>
      </c>
      <c r="O869" s="50" t="str">
        <f t="shared" si="83"/>
        <v>No Risk</v>
      </c>
      <c r="P869" s="15" t="str">
        <f>'PAYMENT by SAP'!J859</f>
        <v>IDR</v>
      </c>
      <c r="Q869" s="15" t="str">
        <f>'PAYMENT by SAP'!K859</f>
        <v>1800000278</v>
      </c>
      <c r="R869" s="51">
        <f>'PAYMENT by SAP'!L859</f>
        <v>408902100</v>
      </c>
      <c r="S869" s="51" t="str">
        <f>'PAYMENT by SAP'!M859</f>
        <v>Tag. Klaim Electrical Supply - Jasindon JUN 25</v>
      </c>
      <c r="T869" s="65">
        <f>'PAYMENT by SAP'!N859</f>
        <v>45838</v>
      </c>
      <c r="U869" s="66" t="str">
        <f>'PAYMENT by SAP'!O859</f>
        <v>1800000278</v>
      </c>
      <c r="V869" s="18" t="s">
        <v>4964</v>
      </c>
    </row>
    <row r="870" spans="2:22">
      <c r="B870" s="15">
        <f>'PAYMENT by SAP'!B860</f>
        <v>100014</v>
      </c>
      <c r="C870" s="15" t="str">
        <f>'PAYMENT by SAP'!C860</f>
        <v>PT SEMEN TONASA</v>
      </c>
      <c r="D870" s="15" t="str">
        <v>Group</v>
      </c>
      <c r="E870" s="15" t="str">
        <f>'PAYMENT by SAP'!D860</f>
        <v>1400000298</v>
      </c>
      <c r="F870" s="15" t="str">
        <f>'PAYMENT by SAP'!E860</f>
        <v>11121871</v>
      </c>
      <c r="G870" s="15" t="str">
        <f>'PAYMENT by SAP'!F860</f>
        <v>SWEEPING SEMEN TONASA</v>
      </c>
      <c r="H870" s="47">
        <f t="shared" si="78"/>
        <v>45841</v>
      </c>
      <c r="I870" s="48">
        <f>'PAYMENT by SAP'!G860</f>
        <v>45841</v>
      </c>
      <c r="J870" s="48" t="str">
        <f t="shared" si="79"/>
        <v>Jul</v>
      </c>
      <c r="K870" s="48" t="str">
        <f t="shared" si="80"/>
        <v>2025</v>
      </c>
      <c r="L870" s="48">
        <f>'PAYMENT by SAP'!H860</f>
        <v>45840</v>
      </c>
      <c r="M870" s="49">
        <f t="shared" si="81"/>
        <v>1</v>
      </c>
      <c r="N870" s="50" t="str">
        <f t="shared" si="82"/>
        <v>0-30</v>
      </c>
      <c r="O870" s="50" t="str">
        <f t="shared" si="83"/>
        <v>No Risk</v>
      </c>
      <c r="P870" s="15" t="str">
        <f>'PAYMENT by SAP'!J860</f>
        <v>IDR</v>
      </c>
      <c r="Q870" s="15" t="str">
        <f>'PAYMENT by SAP'!K860</f>
        <v>1400000297</v>
      </c>
      <c r="R870" s="51">
        <f>'PAYMENT by SAP'!L860</f>
        <v>10000000000</v>
      </c>
      <c r="S870" s="51" t="str">
        <f>'PAYMENT by SAP'!M860</f>
        <v xml:space="preserve"> DIVIDEN ST TAHUN BUKU 2024</v>
      </c>
      <c r="T870" s="65">
        <f>'PAYMENT by SAP'!N860</f>
        <v>45840</v>
      </c>
      <c r="U870" s="66" t="str">
        <f>'PAYMENT by SAP'!O860</f>
        <v>1800000346</v>
      </c>
      <c r="V870" s="18" t="s">
        <v>4967</v>
      </c>
    </row>
    <row r="871" spans="2:22">
      <c r="B871" s="15">
        <f>'PAYMENT by SAP'!B861</f>
        <v>100014</v>
      </c>
      <c r="C871" s="15" t="str">
        <f>'PAYMENT by SAP'!C861</f>
        <v>PT SEMEN TONASA</v>
      </c>
      <c r="D871" s="15" t="str">
        <v>Group</v>
      </c>
      <c r="E871" s="15" t="str">
        <f>'PAYMENT by SAP'!D861</f>
        <v>1400000299</v>
      </c>
      <c r="F871" s="15" t="str">
        <f>'PAYMENT by SAP'!E861</f>
        <v>11121871</v>
      </c>
      <c r="G871" s="15" t="str">
        <f>'PAYMENT by SAP'!F861</f>
        <v>SWEEPING SEMEN TONASA</v>
      </c>
      <c r="H871" s="47">
        <f t="shared" si="78"/>
        <v>45842</v>
      </c>
      <c r="I871" s="48">
        <f>'PAYMENT by SAP'!G861</f>
        <v>45842</v>
      </c>
      <c r="J871" s="48" t="str">
        <f t="shared" si="79"/>
        <v>Jul</v>
      </c>
      <c r="K871" s="48" t="str">
        <f t="shared" si="80"/>
        <v>2025</v>
      </c>
      <c r="L871" s="48">
        <f>'PAYMENT by SAP'!H861</f>
        <v>45841</v>
      </c>
      <c r="M871" s="49">
        <f t="shared" si="81"/>
        <v>1</v>
      </c>
      <c r="N871" s="50" t="str">
        <f t="shared" si="82"/>
        <v>0-30</v>
      </c>
      <c r="O871" s="50" t="str">
        <f t="shared" si="83"/>
        <v>No Risk</v>
      </c>
      <c r="P871" s="15" t="str">
        <f>'PAYMENT by SAP'!J861</f>
        <v>IDR</v>
      </c>
      <c r="Q871" s="15" t="str">
        <f>'PAYMENT by SAP'!K861</f>
        <v>1400000298</v>
      </c>
      <c r="R871" s="51">
        <f>'PAYMENT by SAP'!L861</f>
        <v>10000000000</v>
      </c>
      <c r="S871" s="51" t="str">
        <f>'PAYMENT by SAP'!M861</f>
        <v xml:space="preserve"> DIVIDEN ST TAHUN BUKU 2024</v>
      </c>
      <c r="T871" s="65">
        <f>'PAYMENT by SAP'!N861</f>
        <v>45841</v>
      </c>
      <c r="U871" s="66" t="str">
        <f>'PAYMENT by SAP'!O861</f>
        <v>1800000346</v>
      </c>
      <c r="V871" s="18" t="s">
        <v>4967</v>
      </c>
    </row>
    <row r="872" spans="2:22">
      <c r="B872" s="15">
        <f>'PAYMENT by SAP'!B862</f>
        <v>100014</v>
      </c>
      <c r="C872" s="15" t="str">
        <f>'PAYMENT by SAP'!C862</f>
        <v>PT SEMEN TONASA</v>
      </c>
      <c r="D872" s="15" t="str">
        <v>Group</v>
      </c>
      <c r="E872" s="15" t="str">
        <f>'PAYMENT by SAP'!D862</f>
        <v>1400000300</v>
      </c>
      <c r="F872" s="15" t="str">
        <f>'PAYMENT by SAP'!E862</f>
        <v>11121871</v>
      </c>
      <c r="G872" s="15" t="str">
        <f>'PAYMENT by SAP'!F862</f>
        <v>SWEEPING SEMEN TONASA</v>
      </c>
      <c r="H872" s="47">
        <f t="shared" si="78"/>
        <v>45845</v>
      </c>
      <c r="I872" s="48">
        <f>'PAYMENT by SAP'!G862</f>
        <v>45845</v>
      </c>
      <c r="J872" s="48" t="str">
        <f t="shared" si="79"/>
        <v>Jul</v>
      </c>
      <c r="K872" s="48" t="str">
        <f t="shared" si="80"/>
        <v>2025</v>
      </c>
      <c r="L872" s="48">
        <f>'PAYMENT by SAP'!H862</f>
        <v>45842</v>
      </c>
      <c r="M872" s="49">
        <f t="shared" si="81"/>
        <v>3</v>
      </c>
      <c r="N872" s="50" t="str">
        <f t="shared" si="82"/>
        <v>0-30</v>
      </c>
      <c r="O872" s="50" t="str">
        <f t="shared" si="83"/>
        <v>No Risk</v>
      </c>
      <c r="P872" s="15" t="str">
        <f>'PAYMENT by SAP'!J862</f>
        <v>IDR</v>
      </c>
      <c r="Q872" s="15" t="str">
        <f>'PAYMENT by SAP'!K862</f>
        <v>1400000299</v>
      </c>
      <c r="R872" s="51">
        <f>'PAYMENT by SAP'!L862</f>
        <v>10000000000</v>
      </c>
      <c r="S872" s="51" t="str">
        <f>'PAYMENT by SAP'!M862</f>
        <v xml:space="preserve"> DIVIDEN ST TAHUN BUKU 2024</v>
      </c>
      <c r="T872" s="65">
        <f>'PAYMENT by SAP'!N862</f>
        <v>45842</v>
      </c>
      <c r="U872" s="66" t="str">
        <f>'PAYMENT by SAP'!O862</f>
        <v>1800000346</v>
      </c>
      <c r="V872" s="18" t="s">
        <v>4967</v>
      </c>
    </row>
    <row r="873" spans="2:22">
      <c r="B873" s="15">
        <f>'PAYMENT by SAP'!B863</f>
        <v>100009</v>
      </c>
      <c r="C873" s="15" t="str">
        <f>'PAYMENT by SAP'!C863</f>
        <v>PT KAWASAN INDUSTRI GRESIK</v>
      </c>
      <c r="D873" s="15" t="str">
        <v>Group</v>
      </c>
      <c r="E873" s="15" t="str">
        <f>'PAYMENT by SAP'!D863</f>
        <v>1400000285</v>
      </c>
      <c r="F873" s="15" t="str">
        <f>'PAYMENT by SAP'!E863</f>
        <v>11125421</v>
      </c>
      <c r="G873" s="15" t="str">
        <f>'PAYMENT by SAP'!F863</f>
        <v>PAID BY CMS BANK SYARIAH INDONESIA KC SURABAYA BAS</v>
      </c>
      <c r="H873" s="47">
        <f t="shared" si="78"/>
        <v>45846</v>
      </c>
      <c r="I873" s="48">
        <f>'PAYMENT by SAP'!G863</f>
        <v>45846</v>
      </c>
      <c r="J873" s="48" t="str">
        <f t="shared" si="79"/>
        <v>Jul</v>
      </c>
      <c r="K873" s="48" t="str">
        <f t="shared" si="80"/>
        <v>2025</v>
      </c>
      <c r="L873" s="48">
        <f>'PAYMENT by SAP'!H863</f>
        <v>45838</v>
      </c>
      <c r="M873" s="49">
        <f t="shared" si="81"/>
        <v>8</v>
      </c>
      <c r="N873" s="50" t="str">
        <f t="shared" si="82"/>
        <v>0-30</v>
      </c>
      <c r="O873" s="50" t="str">
        <f t="shared" si="83"/>
        <v>No Risk</v>
      </c>
      <c r="P873" s="15" t="str">
        <f>'PAYMENT by SAP'!J863</f>
        <v>IDR</v>
      </c>
      <c r="Q873" s="15" t="str">
        <f>'PAYMENT by SAP'!K863</f>
        <v>1800000229</v>
      </c>
      <c r="R873" s="51">
        <f>'PAYMENT by SAP'!L863</f>
        <v>19204276</v>
      </c>
      <c r="S873" s="51" t="str">
        <f>'PAYMENT by SAP'!M863</f>
        <v>Pot. Gaji Kary. Penugasan SIG - KIG 04.2025</v>
      </c>
      <c r="T873" s="65">
        <f>'PAYMENT by SAP'!N863</f>
        <v>45808</v>
      </c>
      <c r="U873" s="66" t="str">
        <f>'PAYMENT by SAP'!O863</f>
        <v>1800000229</v>
      </c>
      <c r="V873" s="18" t="s">
        <v>4953</v>
      </c>
    </row>
    <row r="874" spans="2:22">
      <c r="B874" s="15">
        <f>'PAYMENT by SAP'!B864</f>
        <v>100014</v>
      </c>
      <c r="C874" s="15" t="str">
        <f>'PAYMENT by SAP'!C864</f>
        <v>PT SEMEN TONASA</v>
      </c>
      <c r="D874" s="15" t="str">
        <v>Group</v>
      </c>
      <c r="E874" s="15" t="str">
        <f>'PAYMENT by SAP'!D864</f>
        <v>1400000301</v>
      </c>
      <c r="F874" s="15" t="str">
        <f>'PAYMENT by SAP'!E864</f>
        <v>11121871</v>
      </c>
      <c r="G874" s="15" t="str">
        <f>'PAYMENT by SAP'!F864</f>
        <v>SWEEPING SEMEN TONASA</v>
      </c>
      <c r="H874" s="47">
        <f t="shared" si="78"/>
        <v>45846</v>
      </c>
      <c r="I874" s="48">
        <f>'PAYMENT by SAP'!G864</f>
        <v>45846</v>
      </c>
      <c r="J874" s="48" t="str">
        <f t="shared" si="79"/>
        <v>Jul</v>
      </c>
      <c r="K874" s="48" t="str">
        <f t="shared" si="80"/>
        <v>2025</v>
      </c>
      <c r="L874" s="48">
        <f>'PAYMENT by SAP'!H864</f>
        <v>45845</v>
      </c>
      <c r="M874" s="49">
        <f t="shared" si="81"/>
        <v>1</v>
      </c>
      <c r="N874" s="50" t="str">
        <f t="shared" si="82"/>
        <v>0-30</v>
      </c>
      <c r="O874" s="50" t="str">
        <f t="shared" si="83"/>
        <v>No Risk</v>
      </c>
      <c r="P874" s="15" t="str">
        <f>'PAYMENT by SAP'!J864</f>
        <v>IDR</v>
      </c>
      <c r="Q874" s="15" t="str">
        <f>'PAYMENT by SAP'!K864</f>
        <v>1400000300</v>
      </c>
      <c r="R874" s="51">
        <f>'PAYMENT by SAP'!L864</f>
        <v>10000000000</v>
      </c>
      <c r="S874" s="51" t="str">
        <f>'PAYMENT by SAP'!M864</f>
        <v xml:space="preserve"> DIVIDEN ST TAHUN BUKU 2024</v>
      </c>
      <c r="T874" s="65">
        <f>'PAYMENT by SAP'!N864</f>
        <v>45845</v>
      </c>
      <c r="U874" s="66" t="str">
        <f>'PAYMENT by SAP'!O864</f>
        <v>1800000346</v>
      </c>
      <c r="V874" s="18" t="s">
        <v>4967</v>
      </c>
    </row>
    <row r="875" spans="2:22">
      <c r="B875" s="15">
        <f>'PAYMENT by SAP'!B865</f>
        <v>100590</v>
      </c>
      <c r="C875" s="15" t="str">
        <f>'PAYMENT by SAP'!C865</f>
        <v>PT. SEMEN INDONESIA INTERNATIONAL</v>
      </c>
      <c r="D875" s="15" t="str">
        <v>Group</v>
      </c>
      <c r="E875" s="15" t="str">
        <f>'PAYMENT by SAP'!D865</f>
        <v>1400000286</v>
      </c>
      <c r="F875" s="15" t="str">
        <f>'PAYMENT by SAP'!E865</f>
        <v>11125421</v>
      </c>
      <c r="G875" s="15" t="str">
        <f>'PAYMENT by SAP'!F865</f>
        <v>PAID BY CMS BANK SYARIAH INDONESIA KC SURABAYA BAS</v>
      </c>
      <c r="H875" s="47">
        <f t="shared" si="78"/>
        <v>45847</v>
      </c>
      <c r="I875" s="48">
        <f>'PAYMENT by SAP'!G865</f>
        <v>45847</v>
      </c>
      <c r="J875" s="48" t="str">
        <f t="shared" si="79"/>
        <v>Jul</v>
      </c>
      <c r="K875" s="48" t="str">
        <f t="shared" si="80"/>
        <v>2025</v>
      </c>
      <c r="L875" s="48">
        <f>'PAYMENT by SAP'!H865</f>
        <v>45807</v>
      </c>
      <c r="M875" s="49">
        <f t="shared" si="81"/>
        <v>40</v>
      </c>
      <c r="N875" s="50" t="str">
        <f t="shared" si="82"/>
        <v>30-60</v>
      </c>
      <c r="O875" s="50" t="str">
        <f t="shared" si="83"/>
        <v>Low Risk</v>
      </c>
      <c r="P875" s="15" t="str">
        <f>'PAYMENT by SAP'!J865</f>
        <v>IDR</v>
      </c>
      <c r="Q875" s="15" t="str">
        <f>'PAYMENT by SAP'!K865</f>
        <v>1800000198</v>
      </c>
      <c r="R875" s="51">
        <f>'PAYMENT by SAP'!L865</f>
        <v>6522018</v>
      </c>
      <c r="S875" s="51" t="str">
        <f>'PAYMENT by SAP'!M865</f>
        <v>Pot. Gaji Kary. Penugasan SIG - SII 03.2025</v>
      </c>
      <c r="T875" s="65">
        <f>'PAYMENT by SAP'!N865</f>
        <v>45777</v>
      </c>
      <c r="U875" s="66" t="str">
        <f>'PAYMENT by SAP'!O865</f>
        <v>1800000198</v>
      </c>
      <c r="V875" s="18" t="s">
        <v>4953</v>
      </c>
    </row>
    <row r="876" spans="2:22">
      <c r="B876" s="15">
        <f>'PAYMENT by SAP'!B866</f>
        <v>101082</v>
      </c>
      <c r="C876" s="15" t="str">
        <f>'PAYMENT by SAP'!C866</f>
        <v>PT METATU NUSANTARA JAYA</v>
      </c>
      <c r="D876" s="15" t="str">
        <v>External</v>
      </c>
      <c r="E876" s="15" t="str">
        <f>'PAYMENT by SAP'!D866</f>
        <v>1400075845</v>
      </c>
      <c r="F876" s="15" t="str">
        <f>'PAYMENT by SAP'!E866</f>
        <v>11123101</v>
      </c>
      <c r="G876" s="15" t="str">
        <f>'PAYMENT by SAP'!F866</f>
        <v>PT METATU NUSANTARA JAYA</v>
      </c>
      <c r="H876" s="47">
        <f t="shared" si="78"/>
        <v>45847</v>
      </c>
      <c r="I876" s="48">
        <f>'PAYMENT by SAP'!G866</f>
        <v>45847</v>
      </c>
      <c r="J876" s="48" t="str">
        <f t="shared" si="79"/>
        <v>Jul</v>
      </c>
      <c r="K876" s="48" t="str">
        <f t="shared" si="80"/>
        <v>2025</v>
      </c>
      <c r="L876" s="48">
        <f>'PAYMENT by SAP'!H866</f>
        <v>45746</v>
      </c>
      <c r="M876" s="49">
        <f t="shared" si="81"/>
        <v>101</v>
      </c>
      <c r="N876" s="50" t="str">
        <f t="shared" si="82"/>
        <v>90-120</v>
      </c>
      <c r="O876" s="50" t="str">
        <f t="shared" si="83"/>
        <v>Warning +</v>
      </c>
      <c r="P876" s="15" t="str">
        <f>'PAYMENT by SAP'!J866</f>
        <v>IDR</v>
      </c>
      <c r="Q876" s="15" t="str">
        <f>'PAYMENT by SAP'!K866</f>
        <v>1800000142</v>
      </c>
      <c r="R876" s="51">
        <f>'PAYMENT by SAP'!L866</f>
        <v>8658000</v>
      </c>
      <c r="S876" s="51" t="str">
        <f>'PAYMENT by SAP'!M866</f>
        <v>Biaya Pemusnahan Limbah Residu Produksi ex PT MNJ</v>
      </c>
      <c r="T876" s="65">
        <f>'PAYMENT by SAP'!N866</f>
        <v>45716</v>
      </c>
      <c r="U876" s="66" t="str">
        <f>'PAYMENT by SAP'!O866</f>
        <v>1800000142</v>
      </c>
      <c r="V876" t="s">
        <v>4950</v>
      </c>
    </row>
    <row r="877" spans="2:22">
      <c r="B877" s="15">
        <f>'PAYMENT by SAP'!B867</f>
        <v>100002</v>
      </c>
      <c r="C877" s="15" t="str">
        <f>'PAYMENT by SAP'!C867</f>
        <v>PT SWABINA GATRA</v>
      </c>
      <c r="D877" s="15" t="str">
        <v>Group</v>
      </c>
      <c r="E877" s="15" t="str">
        <f>'PAYMENT by SAP'!D867</f>
        <v>1400075760</v>
      </c>
      <c r="F877" s="15" t="str">
        <f>'PAYMENT by SAP'!E867</f>
        <v>11125421</v>
      </c>
      <c r="G877" s="15" t="str">
        <f>'PAYMENT by SAP'!F867</f>
        <v>PAID BY CMS BANK SYARIAH INDONESIA KC SURABAYA BAS</v>
      </c>
      <c r="H877" s="47">
        <f t="shared" si="78"/>
        <v>45847</v>
      </c>
      <c r="I877" s="48">
        <f>'PAYMENT by SAP'!G867</f>
        <v>45847</v>
      </c>
      <c r="J877" s="48" t="str">
        <f t="shared" si="79"/>
        <v>Jul</v>
      </c>
      <c r="K877" s="48" t="str">
        <f t="shared" si="80"/>
        <v>2025</v>
      </c>
      <c r="L877" s="48">
        <f>'PAYMENT by SAP'!H867</f>
        <v>45746</v>
      </c>
      <c r="M877" s="49">
        <f t="shared" si="81"/>
        <v>101</v>
      </c>
      <c r="N877" s="50" t="str">
        <f t="shared" si="82"/>
        <v>90-120</v>
      </c>
      <c r="O877" s="50" t="str">
        <f t="shared" si="83"/>
        <v>Warning +</v>
      </c>
      <c r="P877" s="15" t="str">
        <f>'PAYMENT by SAP'!J867</f>
        <v>IDR</v>
      </c>
      <c r="Q877" s="15" t="str">
        <f>'PAYMENT by SAP'!K867</f>
        <v>1800000101</v>
      </c>
      <c r="R877" s="51">
        <f>'PAYMENT by SAP'!L867</f>
        <v>8813704</v>
      </c>
      <c r="S877" s="51" t="str">
        <f>'PAYMENT by SAP'!M867</f>
        <v>Tagihan Listrik SWABINA Des 24</v>
      </c>
      <c r="T877" s="65">
        <f>'PAYMENT by SAP'!N867</f>
        <v>45716</v>
      </c>
      <c r="U877" s="66" t="str">
        <f>'PAYMENT by SAP'!O867</f>
        <v>1800000101</v>
      </c>
      <c r="V877" s="18" t="s">
        <v>4951</v>
      </c>
    </row>
    <row r="878" spans="2:22">
      <c r="B878" s="15">
        <f>'PAYMENT by SAP'!B868</f>
        <v>100002</v>
      </c>
      <c r="C878" s="15" t="str">
        <f>'PAYMENT by SAP'!C868</f>
        <v>PT SWABINA GATRA</v>
      </c>
      <c r="D878" s="15" t="str">
        <v>Group</v>
      </c>
      <c r="E878" s="15" t="str">
        <f>'PAYMENT by SAP'!D868</f>
        <v>1400075761</v>
      </c>
      <c r="F878" s="15" t="str">
        <f>'PAYMENT by SAP'!E868</f>
        <v>11125421</v>
      </c>
      <c r="G878" s="15" t="str">
        <f>'PAYMENT by SAP'!F868</f>
        <v>PAID BY CMS BANK SYARIAH INDONESIA KC SURABAYA BAS</v>
      </c>
      <c r="H878" s="47">
        <f t="shared" si="78"/>
        <v>45847</v>
      </c>
      <c r="I878" s="48">
        <f>'PAYMENT by SAP'!G868</f>
        <v>45847</v>
      </c>
      <c r="J878" s="48" t="str">
        <f t="shared" si="79"/>
        <v>Jul</v>
      </c>
      <c r="K878" s="48" t="str">
        <f t="shared" si="80"/>
        <v>2025</v>
      </c>
      <c r="L878" s="48">
        <f>'PAYMENT by SAP'!H868</f>
        <v>45746</v>
      </c>
      <c r="M878" s="49">
        <f t="shared" si="81"/>
        <v>101</v>
      </c>
      <c r="N878" s="50" t="str">
        <f t="shared" si="82"/>
        <v>90-120</v>
      </c>
      <c r="O878" s="50" t="str">
        <f t="shared" si="83"/>
        <v>Warning +</v>
      </c>
      <c r="P878" s="15" t="str">
        <f>'PAYMENT by SAP'!J868</f>
        <v>IDR</v>
      </c>
      <c r="Q878" s="15" t="str">
        <f>'PAYMENT by SAP'!K868</f>
        <v>1800000097</v>
      </c>
      <c r="R878" s="51">
        <f>'PAYMENT by SAP'!L868</f>
        <v>10135760</v>
      </c>
      <c r="S878" s="51" t="str">
        <f>'PAYMENT by SAP'!M868</f>
        <v>Tagihan Listrik SWABINA Nov 24</v>
      </c>
      <c r="T878" s="65">
        <f>'PAYMENT by SAP'!N868</f>
        <v>45716</v>
      </c>
      <c r="U878" s="66" t="str">
        <f>'PAYMENT by SAP'!O868</f>
        <v>1800000097</v>
      </c>
      <c r="V878" s="18" t="s">
        <v>4951</v>
      </c>
    </row>
    <row r="879" spans="2:22">
      <c r="B879" s="15">
        <f>'PAYMENT by SAP'!B869</f>
        <v>101082</v>
      </c>
      <c r="C879" s="15" t="str">
        <f>'PAYMENT by SAP'!C869</f>
        <v>PT METATU NUSANTARA JAYA</v>
      </c>
      <c r="D879" s="15" t="str">
        <v>External</v>
      </c>
      <c r="E879" s="15" t="str">
        <f>'PAYMENT by SAP'!D869</f>
        <v>1400075845</v>
      </c>
      <c r="F879" s="15" t="str">
        <f>'PAYMENT by SAP'!E869</f>
        <v>11123101</v>
      </c>
      <c r="G879" s="15" t="str">
        <f>'PAYMENT by SAP'!F869</f>
        <v>PT METATU NUSANTARA JAYA</v>
      </c>
      <c r="H879" s="47">
        <f t="shared" si="78"/>
        <v>45847</v>
      </c>
      <c r="I879" s="48">
        <f>'PAYMENT by SAP'!G869</f>
        <v>45847</v>
      </c>
      <c r="J879" s="48" t="str">
        <f t="shared" si="79"/>
        <v>Jul</v>
      </c>
      <c r="K879" s="48" t="str">
        <f t="shared" si="80"/>
        <v>2025</v>
      </c>
      <c r="L879" s="48">
        <f>'PAYMENT by SAP'!H869</f>
        <v>45746</v>
      </c>
      <c r="M879" s="49">
        <f t="shared" si="81"/>
        <v>101</v>
      </c>
      <c r="N879" s="50" t="str">
        <f t="shared" si="82"/>
        <v>90-120</v>
      </c>
      <c r="O879" s="50" t="str">
        <f t="shared" si="83"/>
        <v>Warning +</v>
      </c>
      <c r="P879" s="15" t="str">
        <f>'PAYMENT by SAP'!J869</f>
        <v>IDR</v>
      </c>
      <c r="Q879" s="15" t="str">
        <f>'PAYMENT by SAP'!K869</f>
        <v>1800000144</v>
      </c>
      <c r="R879" s="51">
        <f>'PAYMENT by SAP'!L869</f>
        <v>18441984</v>
      </c>
      <c r="S879" s="51" t="str">
        <f>'PAYMENT by SAP'!M869</f>
        <v>Biaya Pemusnahan Limbah SBE ex PT MNJ</v>
      </c>
      <c r="T879" s="65">
        <f>'PAYMENT by SAP'!N869</f>
        <v>45716</v>
      </c>
      <c r="U879" s="66" t="str">
        <f>'PAYMENT by SAP'!O869</f>
        <v>1800000144</v>
      </c>
      <c r="V879" t="s">
        <v>4950</v>
      </c>
    </row>
    <row r="880" spans="2:22">
      <c r="B880" s="15">
        <f>'PAYMENT by SAP'!B870</f>
        <v>100006</v>
      </c>
      <c r="C880" s="15" t="str">
        <f>'PAYMENT by SAP'!C870</f>
        <v>PT VARIA USAHA BETON</v>
      </c>
      <c r="D880" s="15" t="str">
        <v>Group</v>
      </c>
      <c r="E880" s="15" t="str">
        <f>'PAYMENT by SAP'!D870</f>
        <v>1400000287</v>
      </c>
      <c r="F880" s="15" t="str">
        <f>'PAYMENT by SAP'!E870</f>
        <v>11121161</v>
      </c>
      <c r="G880" s="15" t="str">
        <f>'PAYMENT by SAP'!F870</f>
        <v>PAID BY CMS BANK MANDIRI KC GRESIK RN 2100001635</v>
      </c>
      <c r="H880" s="47">
        <f t="shared" si="78"/>
        <v>45847</v>
      </c>
      <c r="I880" s="48">
        <f>'PAYMENT by SAP'!G870</f>
        <v>45847</v>
      </c>
      <c r="J880" s="48" t="str">
        <f t="shared" si="79"/>
        <v>Jul</v>
      </c>
      <c r="K880" s="48" t="str">
        <f t="shared" si="80"/>
        <v>2025</v>
      </c>
      <c r="L880" s="48">
        <f>'PAYMENT by SAP'!H870</f>
        <v>45838</v>
      </c>
      <c r="M880" s="49">
        <f t="shared" si="81"/>
        <v>9</v>
      </c>
      <c r="N880" s="50" t="str">
        <f t="shared" si="82"/>
        <v>0-30</v>
      </c>
      <c r="O880" s="50" t="str">
        <f t="shared" si="83"/>
        <v>No Risk</v>
      </c>
      <c r="P880" s="15" t="str">
        <f>'PAYMENT by SAP'!J870</f>
        <v>IDR</v>
      </c>
      <c r="Q880" s="15" t="str">
        <f>'PAYMENT by SAP'!K870</f>
        <v>1800000242</v>
      </c>
      <c r="R880" s="51">
        <f>'PAYMENT by SAP'!L870</f>
        <v>84641370</v>
      </c>
      <c r="S880" s="51" t="str">
        <f>'PAYMENT by SAP'!M870</f>
        <v>Beban THR &amp; Pot Gaji Kary. Penugasan SIG - VUB 04.</v>
      </c>
      <c r="T880" s="65">
        <f>'PAYMENT by SAP'!N870</f>
        <v>45808</v>
      </c>
      <c r="U880" s="66" t="str">
        <f>'PAYMENT by SAP'!O870</f>
        <v>1800000242</v>
      </c>
      <c r="V880" s="18" t="s">
        <v>4953</v>
      </c>
    </row>
    <row r="881" spans="2:22">
      <c r="B881" s="15">
        <f>'PAYMENT by SAP'!B871</f>
        <v>101082</v>
      </c>
      <c r="C881" s="15" t="str">
        <f>'PAYMENT by SAP'!C871</f>
        <v>PT METATU NUSANTARA JAYA</v>
      </c>
      <c r="D881" s="15" t="str">
        <v>External</v>
      </c>
      <c r="E881" s="15" t="str">
        <f>'PAYMENT by SAP'!D871</f>
        <v>1400075845</v>
      </c>
      <c r="F881" s="15" t="str">
        <f>'PAYMENT by SAP'!E871</f>
        <v>11123101</v>
      </c>
      <c r="G881" s="15" t="str">
        <f>'PAYMENT by SAP'!F871</f>
        <v>PT METATU NUSANTARA JAYA</v>
      </c>
      <c r="H881" s="47">
        <f t="shared" si="78"/>
        <v>45847</v>
      </c>
      <c r="I881" s="48">
        <f>'PAYMENT by SAP'!G871</f>
        <v>45847</v>
      </c>
      <c r="J881" s="48" t="str">
        <f t="shared" si="79"/>
        <v>Jul</v>
      </c>
      <c r="K881" s="48" t="str">
        <f t="shared" si="80"/>
        <v>2025</v>
      </c>
      <c r="L881" s="48">
        <f>'PAYMENT by SAP'!H871</f>
        <v>45718</v>
      </c>
      <c r="M881" s="49">
        <f t="shared" si="81"/>
        <v>129</v>
      </c>
      <c r="N881" s="50" t="str">
        <f t="shared" si="82"/>
        <v>120-365</v>
      </c>
      <c r="O881" s="50" t="str">
        <f t="shared" si="83"/>
        <v>High Risk</v>
      </c>
      <c r="P881" s="15" t="str">
        <f>'PAYMENT by SAP'!J871</f>
        <v>IDR</v>
      </c>
      <c r="Q881" s="15" t="str">
        <f>'PAYMENT by SAP'!K871</f>
        <v>1800000040</v>
      </c>
      <c r="R881" s="51">
        <f>'PAYMENT by SAP'!L871</f>
        <v>140193000</v>
      </c>
      <c r="S881" s="51" t="str">
        <f>'PAYMENT by SAP'!M871</f>
        <v>Biaya Pemusnahan Limbah Sludge IPAL ex PT MNJ</v>
      </c>
      <c r="T881" s="65">
        <f>'PAYMENT by SAP'!N871</f>
        <v>45688</v>
      </c>
      <c r="U881" s="66" t="str">
        <f>'PAYMENT by SAP'!O871</f>
        <v>1800000040</v>
      </c>
      <c r="V881" t="s">
        <v>4950</v>
      </c>
    </row>
    <row r="882" spans="2:22">
      <c r="B882" s="15">
        <f>'PAYMENT by SAP'!B872</f>
        <v>101082</v>
      </c>
      <c r="C882" s="15" t="str">
        <f>'PAYMENT by SAP'!C872</f>
        <v>PT METATU NUSANTARA JAYA</v>
      </c>
      <c r="D882" s="15" t="str">
        <v>External</v>
      </c>
      <c r="E882" s="15" t="str">
        <f>'PAYMENT by SAP'!D872</f>
        <v>1400075845</v>
      </c>
      <c r="F882" s="15" t="str">
        <f>'PAYMENT by SAP'!E872</f>
        <v>11123101</v>
      </c>
      <c r="G882" s="15" t="str">
        <f>'PAYMENT by SAP'!F872</f>
        <v>PT METATU NUSANTARA JAYA</v>
      </c>
      <c r="H882" s="47">
        <f t="shared" si="78"/>
        <v>45847</v>
      </c>
      <c r="I882" s="48">
        <f>'PAYMENT by SAP'!G872</f>
        <v>45847</v>
      </c>
      <c r="J882" s="48" t="str">
        <f t="shared" si="79"/>
        <v>Jul</v>
      </c>
      <c r="K882" s="48" t="str">
        <f t="shared" si="80"/>
        <v>2025</v>
      </c>
      <c r="L882" s="48">
        <f>'PAYMENT by SAP'!H872</f>
        <v>45718</v>
      </c>
      <c r="M882" s="49">
        <f t="shared" si="81"/>
        <v>129</v>
      </c>
      <c r="N882" s="50" t="str">
        <f t="shared" si="82"/>
        <v>120-365</v>
      </c>
      <c r="O882" s="50" t="str">
        <f t="shared" si="83"/>
        <v>High Risk</v>
      </c>
      <c r="P882" s="15" t="str">
        <f>'PAYMENT by SAP'!J872</f>
        <v>IDR</v>
      </c>
      <c r="Q882" s="15" t="str">
        <f>'PAYMENT by SAP'!K872</f>
        <v>1800000035</v>
      </c>
      <c r="R882" s="51">
        <f>'PAYMENT by SAP'!L872</f>
        <v>281106612</v>
      </c>
      <c r="S882" s="51" t="str">
        <f>'PAYMENT by SAP'!M872</f>
        <v>Biaya Pemusnahan Limbah FABA ex PT MNJ</v>
      </c>
      <c r="T882" s="65">
        <f>'PAYMENT by SAP'!N872</f>
        <v>45688</v>
      </c>
      <c r="U882" s="66" t="str">
        <f>'PAYMENT by SAP'!O872</f>
        <v>1800000035</v>
      </c>
      <c r="V882" t="s">
        <v>4950</v>
      </c>
    </row>
    <row r="883" spans="2:22">
      <c r="B883" s="15">
        <f>'PAYMENT by SAP'!B873</f>
        <v>101798</v>
      </c>
      <c r="C883" s="15" t="str">
        <f>'PAYMENT by SAP'!C873</f>
        <v>PT. PELINDO MULTI TERMINAL</v>
      </c>
      <c r="D883" s="15" t="str">
        <v>External</v>
      </c>
      <c r="E883" s="15" t="str">
        <f>'PAYMENT by SAP'!D873</f>
        <v>1400000288</v>
      </c>
      <c r="F883" s="15" t="str">
        <f>'PAYMENT by SAP'!E873</f>
        <v>11125421</v>
      </c>
      <c r="G883" s="15" t="str">
        <f>'PAYMENT by SAP'!F873</f>
        <v>PAID BY CMS BANK SYARIAH INDONESIA KC SURABAYA BAS</v>
      </c>
      <c r="H883" s="47">
        <f t="shared" si="78"/>
        <v>45847</v>
      </c>
      <c r="I883" s="48">
        <f>'PAYMENT by SAP'!G873</f>
        <v>45847</v>
      </c>
      <c r="J883" s="48" t="str">
        <f t="shared" si="79"/>
        <v>Jul</v>
      </c>
      <c r="K883" s="48" t="str">
        <f t="shared" si="80"/>
        <v>2025</v>
      </c>
      <c r="L883" s="48">
        <f>'PAYMENT by SAP'!H873</f>
        <v>45840</v>
      </c>
      <c r="M883" s="49">
        <f t="shared" si="81"/>
        <v>7</v>
      </c>
      <c r="N883" s="50" t="str">
        <f t="shared" si="82"/>
        <v>0-30</v>
      </c>
      <c r="O883" s="50" t="str">
        <f t="shared" si="83"/>
        <v>No Risk</v>
      </c>
      <c r="P883" s="15" t="str">
        <f>'PAYMENT by SAP'!J873</f>
        <v>IDR</v>
      </c>
      <c r="Q883" s="15" t="str">
        <f>'PAYMENT by SAP'!K873</f>
        <v>1800000276</v>
      </c>
      <c r="R883" s="51">
        <f>'PAYMENT by SAP'!L873</f>
        <v>298754961</v>
      </c>
      <c r="S883" s="51" t="str">
        <f>'PAYMENT by SAP'!M873</f>
        <v>PENAGIHAN SHARING PROFIT BULAN MEI 2025</v>
      </c>
      <c r="T883" s="65">
        <f>'PAYMENT by SAP'!N873</f>
        <v>45810</v>
      </c>
      <c r="U883" s="66" t="str">
        <f>'PAYMENT by SAP'!O873</f>
        <v>1800000276</v>
      </c>
      <c r="V883" s="18" t="s">
        <v>4960</v>
      </c>
    </row>
    <row r="884" spans="2:22">
      <c r="B884" s="15">
        <f>'PAYMENT by SAP'!B874</f>
        <v>101082</v>
      </c>
      <c r="C884" s="15" t="str">
        <f>'PAYMENT by SAP'!C874</f>
        <v>PT METATU NUSANTARA JAYA</v>
      </c>
      <c r="D884" s="15" t="str">
        <v>External</v>
      </c>
      <c r="E884" s="15" t="str">
        <f>'PAYMENT by SAP'!D874</f>
        <v>1400075845</v>
      </c>
      <c r="F884" s="15" t="str">
        <f>'PAYMENT by SAP'!E874</f>
        <v>11123101</v>
      </c>
      <c r="G884" s="15" t="str">
        <f>'PAYMENT by SAP'!F874</f>
        <v>PT METATU NUSANTARA JAYA</v>
      </c>
      <c r="H884" s="47">
        <f t="shared" si="78"/>
        <v>45847</v>
      </c>
      <c r="I884" s="48">
        <f>'PAYMENT by SAP'!G874</f>
        <v>45847</v>
      </c>
      <c r="J884" s="48" t="str">
        <f t="shared" si="79"/>
        <v>Jul</v>
      </c>
      <c r="K884" s="48" t="str">
        <f t="shared" si="80"/>
        <v>2025</v>
      </c>
      <c r="L884" s="48">
        <f>'PAYMENT by SAP'!H874</f>
        <v>45746</v>
      </c>
      <c r="M884" s="49">
        <f t="shared" si="81"/>
        <v>101</v>
      </c>
      <c r="N884" s="50" t="str">
        <f t="shared" si="82"/>
        <v>90-120</v>
      </c>
      <c r="O884" s="50" t="str">
        <f t="shared" si="83"/>
        <v>Warning +</v>
      </c>
      <c r="P884" s="15" t="str">
        <f>'PAYMENT by SAP'!J874</f>
        <v>IDR</v>
      </c>
      <c r="Q884" s="15" t="str">
        <f>'PAYMENT by SAP'!K874</f>
        <v>1800000137</v>
      </c>
      <c r="R884" s="51">
        <f>'PAYMENT by SAP'!L874</f>
        <v>304048647</v>
      </c>
      <c r="S884" s="51" t="str">
        <f>'PAYMENT by SAP'!M874</f>
        <v>Biaya Pemusnahan Limbah FABA ex PT MNJ</v>
      </c>
      <c r="T884" s="65">
        <f>'PAYMENT by SAP'!N874</f>
        <v>45716</v>
      </c>
      <c r="U884" s="66" t="str">
        <f>'PAYMENT by SAP'!O874</f>
        <v>1800000137</v>
      </c>
      <c r="V884" t="s">
        <v>4950</v>
      </c>
    </row>
    <row r="885" spans="2:22">
      <c r="B885" s="15">
        <f>'PAYMENT by SAP'!B875</f>
        <v>100014</v>
      </c>
      <c r="C885" s="15" t="str">
        <f>'PAYMENT by SAP'!C875</f>
        <v>PT SEMEN TONASA</v>
      </c>
      <c r="D885" s="15" t="str">
        <v>Group</v>
      </c>
      <c r="E885" s="15" t="str">
        <f>'PAYMENT by SAP'!D875</f>
        <v>1400000302</v>
      </c>
      <c r="F885" s="15" t="str">
        <f>'PAYMENT by SAP'!E875</f>
        <v>11121871</v>
      </c>
      <c r="G885" s="15" t="str">
        <f>'PAYMENT by SAP'!F875</f>
        <v>SWEEPING SEMEN TONASA</v>
      </c>
      <c r="H885" s="47">
        <f t="shared" si="78"/>
        <v>45847</v>
      </c>
      <c r="I885" s="48">
        <f>'PAYMENT by SAP'!G875</f>
        <v>45847</v>
      </c>
      <c r="J885" s="48" t="str">
        <f t="shared" si="79"/>
        <v>Jul</v>
      </c>
      <c r="K885" s="48" t="str">
        <f t="shared" si="80"/>
        <v>2025</v>
      </c>
      <c r="L885" s="48">
        <f>'PAYMENT by SAP'!H875</f>
        <v>45846</v>
      </c>
      <c r="M885" s="49">
        <f t="shared" si="81"/>
        <v>1</v>
      </c>
      <c r="N885" s="50" t="str">
        <f t="shared" si="82"/>
        <v>0-30</v>
      </c>
      <c r="O885" s="50" t="str">
        <f t="shared" si="83"/>
        <v>No Risk</v>
      </c>
      <c r="P885" s="15" t="str">
        <f>'PAYMENT by SAP'!J875</f>
        <v>IDR</v>
      </c>
      <c r="Q885" s="15" t="str">
        <f>'PAYMENT by SAP'!K875</f>
        <v>1400000301</v>
      </c>
      <c r="R885" s="51">
        <f>'PAYMENT by SAP'!L875</f>
        <v>20000000000</v>
      </c>
      <c r="S885" s="51" t="str">
        <f>'PAYMENT by SAP'!M875</f>
        <v xml:space="preserve"> DIVIDEN ST TAHUN BUKU 2024</v>
      </c>
      <c r="T885" s="65">
        <f>'PAYMENT by SAP'!N875</f>
        <v>45846</v>
      </c>
      <c r="U885" s="66" t="str">
        <f>'PAYMENT by SAP'!O875</f>
        <v>1800000346</v>
      </c>
      <c r="V885" s="18" t="s">
        <v>4967</v>
      </c>
    </row>
    <row r="886" spans="2:22">
      <c r="B886" s="15">
        <f>'PAYMENT by SAP'!B876</f>
        <v>100144</v>
      </c>
      <c r="C886" s="15" t="str">
        <f>'PAYMENT by SAP'!C876</f>
        <v>PT SINERGI INFORMATIKA SEMEN INDONE</v>
      </c>
      <c r="D886" s="15" t="str">
        <v>Group</v>
      </c>
      <c r="E886" s="15" t="str">
        <f>'PAYMENT by SAP'!D876</f>
        <v>0100006594</v>
      </c>
      <c r="F886" s="15">
        <f>'PAYMENT by SAP'!E876</f>
        <v>0</v>
      </c>
      <c r="G886" s="15">
        <f>'PAYMENT by SAP'!F876</f>
        <v>0</v>
      </c>
      <c r="H886" s="47">
        <f t="shared" si="78"/>
        <v>45848</v>
      </c>
      <c r="I886" s="48">
        <f>'PAYMENT by SAP'!G876</f>
        <v>45848</v>
      </c>
      <c r="J886" s="48" t="str">
        <f t="shared" si="79"/>
        <v>Jul</v>
      </c>
      <c r="K886" s="48" t="str">
        <f t="shared" si="80"/>
        <v>2025</v>
      </c>
      <c r="L886" s="48">
        <f>'PAYMENT by SAP'!H876</f>
        <v>44034</v>
      </c>
      <c r="M886" s="49">
        <f t="shared" si="81"/>
        <v>1814</v>
      </c>
      <c r="N886" s="50" t="str">
        <f t="shared" si="82"/>
        <v>&gt;365</v>
      </c>
      <c r="O886" s="50" t="str">
        <f t="shared" si="83"/>
        <v>High Risk +</v>
      </c>
      <c r="P886" s="15" t="str">
        <f>'PAYMENT by SAP'!J876</f>
        <v>IDR</v>
      </c>
      <c r="Q886" s="15" t="str">
        <f>'PAYMENT by SAP'!K876</f>
        <v>1800000677</v>
      </c>
      <c r="R886" s="51">
        <f>'PAYMENT by SAP'!L876</f>
        <v>565800</v>
      </c>
      <c r="S886" s="51" t="str">
        <f>'PAYMENT by SAP'!M876</f>
        <v>Management Fee SISI Juni 2020</v>
      </c>
      <c r="T886" s="65">
        <f>'PAYMENT by SAP'!N876</f>
        <v>44004</v>
      </c>
      <c r="U886" s="66" t="str">
        <f>'PAYMENT by SAP'!O876</f>
        <v>1800000677</v>
      </c>
      <c r="V886" s="18" t="s">
        <v>4955</v>
      </c>
    </row>
    <row r="887" spans="2:22">
      <c r="B887" s="15">
        <f>'PAYMENT by SAP'!B877</f>
        <v>100028</v>
      </c>
      <c r="C887" s="15" t="str">
        <f>'PAYMENT by SAP'!C877</f>
        <v>PT BANK NEGARA INDONESIA (PERSERO)</v>
      </c>
      <c r="D887" s="15" t="str">
        <v>External</v>
      </c>
      <c r="E887" s="15" t="str">
        <f>'PAYMENT by SAP'!D877</f>
        <v>1400076217</v>
      </c>
      <c r="F887" s="15" t="str">
        <f>'PAYMENT by SAP'!E877</f>
        <v>11125421</v>
      </c>
      <c r="G887" s="15" t="str">
        <f>'PAYMENT by SAP'!F877</f>
        <v>PAID BY CMS BANK SYARIAH INDONESIA KC SURABAYA BAS</v>
      </c>
      <c r="H887" s="47">
        <f t="shared" si="78"/>
        <v>45848</v>
      </c>
      <c r="I887" s="48">
        <f>'PAYMENT by SAP'!G877</f>
        <v>45848</v>
      </c>
      <c r="J887" s="48" t="str">
        <f t="shared" si="79"/>
        <v>Jul</v>
      </c>
      <c r="K887" s="48" t="str">
        <f t="shared" si="80"/>
        <v>2025</v>
      </c>
      <c r="L887" s="48">
        <f>'PAYMENT by SAP'!H877</f>
        <v>45868</v>
      </c>
      <c r="M887" s="49">
        <f t="shared" si="81"/>
        <v>-20</v>
      </c>
      <c r="N887" s="50" t="str">
        <f t="shared" si="82"/>
        <v>Current</v>
      </c>
      <c r="O887" s="50" t="str">
        <f t="shared" si="83"/>
        <v>No Risk</v>
      </c>
      <c r="P887" s="15" t="str">
        <f>'PAYMENT by SAP'!J877</f>
        <v>IDR</v>
      </c>
      <c r="Q887" s="15" t="str">
        <f>'PAYMENT by SAP'!K877</f>
        <v>1800000369</v>
      </c>
      <c r="R887" s="51">
        <f>'PAYMENT by SAP'!L877</f>
        <v>2613252</v>
      </c>
      <c r="S887" s="51" t="str">
        <f>'PAYMENT by SAP'!M877</f>
        <v>TAGIHAN LISTRIK BANK BNI 46</v>
      </c>
      <c r="T887" s="65">
        <f>'PAYMENT by SAP'!N877</f>
        <v>45838</v>
      </c>
      <c r="U887" s="66" t="str">
        <f>'PAYMENT by SAP'!O877</f>
        <v>1800000369</v>
      </c>
      <c r="V887" s="18" t="s">
        <v>4951</v>
      </c>
    </row>
    <row r="888" spans="2:22">
      <c r="B888" s="15">
        <f>'PAYMENT by SAP'!B878</f>
        <v>100008</v>
      </c>
      <c r="C888" s="15" t="str">
        <f>'PAYMENT by SAP'!C878</f>
        <v>PT INDUSTRI KEMASAN SEMEN GRESIK</v>
      </c>
      <c r="D888" s="15" t="str">
        <v>Group</v>
      </c>
      <c r="E888" s="15" t="str">
        <f>'PAYMENT by SAP'!D878</f>
        <v>0100006593</v>
      </c>
      <c r="F888" s="15">
        <f>'PAYMENT by SAP'!E878</f>
        <v>0</v>
      </c>
      <c r="G888" s="15">
        <f>'PAYMENT by SAP'!F878</f>
        <v>0</v>
      </c>
      <c r="H888" s="47">
        <f t="shared" si="78"/>
        <v>45848</v>
      </c>
      <c r="I888" s="48">
        <f>'PAYMENT by SAP'!G878</f>
        <v>45848</v>
      </c>
      <c r="J888" s="48" t="str">
        <f t="shared" si="79"/>
        <v>Jul</v>
      </c>
      <c r="K888" s="48" t="str">
        <f t="shared" si="80"/>
        <v>2025</v>
      </c>
      <c r="L888" s="48">
        <f>'PAYMENT by SAP'!H878</f>
        <v>45718</v>
      </c>
      <c r="M888" s="49">
        <f t="shared" si="81"/>
        <v>130</v>
      </c>
      <c r="N888" s="50" t="str">
        <f t="shared" si="82"/>
        <v>120-365</v>
      </c>
      <c r="O888" s="50" t="str">
        <f t="shared" si="83"/>
        <v>High Risk</v>
      </c>
      <c r="P888" s="15" t="str">
        <f>'PAYMENT by SAP'!J878</f>
        <v>IDR</v>
      </c>
      <c r="Q888" s="15" t="str">
        <f>'PAYMENT by SAP'!K878</f>
        <v>1800000051</v>
      </c>
      <c r="R888" s="51">
        <f>'PAYMENT by SAP'!L878</f>
        <v>152404600</v>
      </c>
      <c r="S888" s="51" t="str">
        <f>'PAYMENT by SAP'!M878</f>
        <v>Penagihan Sewa Tanah &amp; Bangunan di Tuban - th2</v>
      </c>
      <c r="T888" s="65">
        <f>'PAYMENT by SAP'!N878</f>
        <v>45688</v>
      </c>
      <c r="U888" s="66" t="str">
        <f>'PAYMENT by SAP'!O878</f>
        <v>1800000051</v>
      </c>
      <c r="V888" s="18" t="s">
        <v>4957</v>
      </c>
    </row>
    <row r="889" spans="2:22">
      <c r="B889" s="15">
        <f>'PAYMENT by SAP'!B879</f>
        <v>100014</v>
      </c>
      <c r="C889" s="15" t="str">
        <f>'PAYMENT by SAP'!C879</f>
        <v>PT SEMEN TONASA</v>
      </c>
      <c r="D889" s="15" t="str">
        <v>Group</v>
      </c>
      <c r="E889" s="15" t="str">
        <f>'PAYMENT by SAP'!D879</f>
        <v>1400000303</v>
      </c>
      <c r="F889" s="15" t="str">
        <f>'PAYMENT by SAP'!E879</f>
        <v>11121871</v>
      </c>
      <c r="G889" s="15" t="str">
        <f>'PAYMENT by SAP'!F879</f>
        <v>SWEEPING SEMEN TONASA</v>
      </c>
      <c r="H889" s="47">
        <f t="shared" si="78"/>
        <v>45848</v>
      </c>
      <c r="I889" s="48">
        <f>'PAYMENT by SAP'!G879</f>
        <v>45848</v>
      </c>
      <c r="J889" s="48" t="str">
        <f t="shared" si="79"/>
        <v>Jul</v>
      </c>
      <c r="K889" s="48" t="str">
        <f t="shared" si="80"/>
        <v>2025</v>
      </c>
      <c r="L889" s="48">
        <f>'PAYMENT by SAP'!H879</f>
        <v>45847</v>
      </c>
      <c r="M889" s="49">
        <f t="shared" si="81"/>
        <v>1</v>
      </c>
      <c r="N889" s="50" t="str">
        <f t="shared" si="82"/>
        <v>0-30</v>
      </c>
      <c r="O889" s="50" t="str">
        <f t="shared" si="83"/>
        <v>No Risk</v>
      </c>
      <c r="P889" s="15" t="str">
        <f>'PAYMENT by SAP'!J879</f>
        <v>IDR</v>
      </c>
      <c r="Q889" s="15" t="str">
        <f>'PAYMENT by SAP'!K879</f>
        <v>1400000302</v>
      </c>
      <c r="R889" s="51">
        <f>'PAYMENT by SAP'!L879</f>
        <v>10000000000</v>
      </c>
      <c r="S889" s="51" t="str">
        <f>'PAYMENT by SAP'!M879</f>
        <v xml:space="preserve"> DIVIDEN ST TAHUN BUKU 2024</v>
      </c>
      <c r="T889" s="65">
        <f>'PAYMENT by SAP'!N879</f>
        <v>45847</v>
      </c>
      <c r="U889" s="66" t="str">
        <f>'PAYMENT by SAP'!O879</f>
        <v>1800000346</v>
      </c>
      <c r="V889" s="18" t="s">
        <v>4967</v>
      </c>
    </row>
    <row r="890" spans="2:22">
      <c r="B890" s="15">
        <f>'PAYMENT by SAP'!B880</f>
        <v>101118</v>
      </c>
      <c r="C890" s="15" t="str">
        <f>'PAYMENT by SAP'!C880</f>
        <v>PT SINAR PELITA DUNIA</v>
      </c>
      <c r="D890" s="15" t="str">
        <v>External</v>
      </c>
      <c r="E890" s="15" t="str">
        <f>'PAYMENT by SAP'!D880</f>
        <v>1400077118</v>
      </c>
      <c r="F890" s="15" t="str">
        <f>'PAYMENT by SAP'!E880</f>
        <v>11125421</v>
      </c>
      <c r="G890" s="15" t="str">
        <f>'PAYMENT by SAP'!F880</f>
        <v>PAID BY CMS BANK SYARIAH INDONESIA KC SURABAYA BAS</v>
      </c>
      <c r="H890" s="47">
        <f t="shared" si="78"/>
        <v>45852</v>
      </c>
      <c r="I890" s="48">
        <f>'PAYMENT by SAP'!G880</f>
        <v>45852</v>
      </c>
      <c r="J890" s="48" t="str">
        <f t="shared" si="79"/>
        <v>Jul</v>
      </c>
      <c r="K890" s="48" t="str">
        <f t="shared" si="80"/>
        <v>2025</v>
      </c>
      <c r="L890" s="48">
        <f>'PAYMENT by SAP'!H880</f>
        <v>45868</v>
      </c>
      <c r="M890" s="49">
        <f t="shared" si="81"/>
        <v>-16</v>
      </c>
      <c r="N890" s="50" t="str">
        <f t="shared" si="82"/>
        <v>Current</v>
      </c>
      <c r="O890" s="50" t="str">
        <f t="shared" si="83"/>
        <v>No Risk</v>
      </c>
      <c r="P890" s="15" t="str">
        <f>'PAYMENT by SAP'!J880</f>
        <v>IDR</v>
      </c>
      <c r="Q890" s="15" t="str">
        <f>'PAYMENT by SAP'!K880</f>
        <v>1800000422</v>
      </c>
      <c r="R890" s="51">
        <f>'PAYMENT by SAP'!L880</f>
        <v>848595</v>
      </c>
      <c r="S890" s="51" t="str">
        <f>'PAYMENT by SAP'!M880</f>
        <v>Biaya Pemusnahan Limbah Non B3 ex PT SPD</v>
      </c>
      <c r="T890" s="65">
        <f>'PAYMENT by SAP'!N880</f>
        <v>45838</v>
      </c>
      <c r="U890" s="66" t="str">
        <f>'PAYMENT by SAP'!O880</f>
        <v>1800000422</v>
      </c>
      <c r="V890" t="s">
        <v>4950</v>
      </c>
    </row>
    <row r="891" spans="2:22">
      <c r="B891" s="15">
        <f>'PAYMENT by SAP'!B881</f>
        <v>100126</v>
      </c>
      <c r="C891" s="15" t="str">
        <f>'PAYMENT by SAP'!C881</f>
        <v>PT TRIATA MULIA INDONESIA</v>
      </c>
      <c r="D891" s="15" t="str">
        <v>External</v>
      </c>
      <c r="E891" s="15" t="str">
        <f>'PAYMENT by SAP'!D881</f>
        <v>1400077082</v>
      </c>
      <c r="F891" s="15" t="str">
        <f>'PAYMENT by SAP'!E881</f>
        <v>11121161</v>
      </c>
      <c r="G891" s="15" t="str">
        <f>'PAYMENT by SAP'!F881</f>
        <v>PAID BY CMS BANK MANDIRI KC GRESIK RN 7100000345</v>
      </c>
      <c r="H891" s="47">
        <f t="shared" si="78"/>
        <v>45852</v>
      </c>
      <c r="I891" s="48">
        <f>'PAYMENT by SAP'!G881</f>
        <v>45852</v>
      </c>
      <c r="J891" s="48" t="str">
        <f t="shared" si="79"/>
        <v>Jul</v>
      </c>
      <c r="K891" s="48" t="str">
        <f t="shared" si="80"/>
        <v>2025</v>
      </c>
      <c r="L891" s="48">
        <f>'PAYMENT by SAP'!H881</f>
        <v>45718</v>
      </c>
      <c r="M891" s="49">
        <f t="shared" si="81"/>
        <v>134</v>
      </c>
      <c r="N891" s="50" t="str">
        <f t="shared" si="82"/>
        <v>120-365</v>
      </c>
      <c r="O891" s="50" t="str">
        <f t="shared" si="83"/>
        <v>High Risk</v>
      </c>
      <c r="P891" s="15" t="str">
        <f>'PAYMENT by SAP'!J881</f>
        <v>IDR</v>
      </c>
      <c r="Q891" s="15" t="str">
        <f>'PAYMENT by SAP'!K881</f>
        <v>1800000059</v>
      </c>
      <c r="R891" s="51">
        <f>'PAYMENT by SAP'!L881</f>
        <v>11766986</v>
      </c>
      <c r="S891" s="51" t="str">
        <f>'PAYMENT by SAP'!M881</f>
        <v>Biaya Pemusnahan Limbah FABA ex PT TMI</v>
      </c>
      <c r="T891" s="65">
        <f>'PAYMENT by SAP'!N881</f>
        <v>45688</v>
      </c>
      <c r="U891" s="66" t="str">
        <f>'PAYMENT by SAP'!O881</f>
        <v>1800000059</v>
      </c>
      <c r="V891" t="s">
        <v>4950</v>
      </c>
    </row>
    <row r="892" spans="2:22">
      <c r="B892" s="15">
        <f>'PAYMENT by SAP'!B882</f>
        <v>100007</v>
      </c>
      <c r="C892" s="15" t="str">
        <f>'PAYMENT by SAP'!C882</f>
        <v>ETEX BUILDING PERFORMANCE INDONESIA</v>
      </c>
      <c r="D892" s="15" t="str">
        <v>External</v>
      </c>
      <c r="E892" s="15" t="str">
        <f>'PAYMENT by SAP'!D882</f>
        <v>1400000289</v>
      </c>
      <c r="F892" s="15" t="str">
        <f>'PAYMENT by SAP'!E882</f>
        <v>11121161</v>
      </c>
      <c r="G892" s="15" t="str">
        <f>'PAYMENT by SAP'!F882</f>
        <v>Penagihan Penyediaan Air Bersih-Proses Mei25</v>
      </c>
      <c r="H892" s="47">
        <f t="shared" si="78"/>
        <v>45852</v>
      </c>
      <c r="I892" s="48">
        <f>'PAYMENT by SAP'!G882</f>
        <v>45852</v>
      </c>
      <c r="J892" s="48" t="str">
        <f t="shared" si="79"/>
        <v>Jul</v>
      </c>
      <c r="K892" s="48" t="str">
        <f t="shared" si="80"/>
        <v>2025</v>
      </c>
      <c r="L892" s="48">
        <f>'PAYMENT by SAP'!H882</f>
        <v>45838</v>
      </c>
      <c r="M892" s="49">
        <f t="shared" si="81"/>
        <v>14</v>
      </c>
      <c r="N892" s="50" t="str">
        <f t="shared" si="82"/>
        <v>0-30</v>
      </c>
      <c r="O892" s="50" t="str">
        <f t="shared" si="83"/>
        <v>No Risk</v>
      </c>
      <c r="P892" s="15" t="str">
        <f>'PAYMENT by SAP'!J882</f>
        <v>IDR</v>
      </c>
      <c r="Q892" s="15" t="str">
        <f>'PAYMENT by SAP'!K882</f>
        <v>1800000257</v>
      </c>
      <c r="R892" s="51">
        <f>'PAYMENT by SAP'!L882</f>
        <v>16959500</v>
      </c>
      <c r="S892" s="51" t="str">
        <f>'PAYMENT by SAP'!M882</f>
        <v>Penagihan Penyediaan Air Bersih Mei 2025</v>
      </c>
      <c r="T892" s="65">
        <f>'PAYMENT by SAP'!N882</f>
        <v>45808</v>
      </c>
      <c r="U892" s="66" t="str">
        <f>'PAYMENT by SAP'!O882</f>
        <v>1800000257</v>
      </c>
      <c r="V892" s="18" t="s">
        <v>4956</v>
      </c>
    </row>
    <row r="893" spans="2:22">
      <c r="B893" s="15">
        <f>'PAYMENT by SAP'!B883</f>
        <v>100007</v>
      </c>
      <c r="C893" s="15" t="str">
        <f>'PAYMENT by SAP'!C883</f>
        <v>ETEX BUILDING PERFORMANCE INDONESIA</v>
      </c>
      <c r="D893" s="15" t="str">
        <v>External</v>
      </c>
      <c r="E893" s="15" t="str">
        <f>'PAYMENT by SAP'!D883</f>
        <v>1400000289</v>
      </c>
      <c r="F893" s="15" t="str">
        <f>'PAYMENT by SAP'!E883</f>
        <v>11121161</v>
      </c>
      <c r="G893" s="15" t="str">
        <f>'PAYMENT by SAP'!F883</f>
        <v>Penagihan Penyediaan Air Bersih-Proses Mei25</v>
      </c>
      <c r="H893" s="47">
        <f t="shared" ref="H893:H956" si="84">I893</f>
        <v>45852</v>
      </c>
      <c r="I893" s="48">
        <f>'PAYMENT by SAP'!G883</f>
        <v>45852</v>
      </c>
      <c r="J893" s="48" t="str">
        <f t="shared" ref="J893:J956" si="85">TEXT(I893,"MMM")</f>
        <v>Jul</v>
      </c>
      <c r="K893" s="48" t="str">
        <f t="shared" ref="K893:K956" si="86">TEXT(I893,"yyy")</f>
        <v>2025</v>
      </c>
      <c r="L893" s="48">
        <f>'PAYMENT by SAP'!H883</f>
        <v>45838</v>
      </c>
      <c r="M893" s="49">
        <f t="shared" ref="M893:M956" si="87">I893-L893</f>
        <v>14</v>
      </c>
      <c r="N893" s="50" t="str">
        <f t="shared" ref="N893:N956" si="88">IF(M893&lt;$C$9,$D$9,IF(M893&lt;$C$8,$D$8,IF(M893&lt;$C$7,$D$7,IF(M893&lt;$C$6,$D$6,IF(M893&lt;$C$5,$D$5,IF(M893&lt;$C$4,$D$4,IF(M893&lt;$C$3,$D$3)))))))</f>
        <v>0-30</v>
      </c>
      <c r="O893" s="50" t="str">
        <f t="shared" ref="O893:O956" si="89">IF(N893=$D$3,$E$3,IF(N893=$D$4,$E$4,IF(N893=$D$5,$E$5,IF(N893=$D$6,$E$6,IF(N893=$D$7,$E$7,IF(N893=$D$8,$E$8,IF(N893=$D$9,$E$9)))))))</f>
        <v>No Risk</v>
      </c>
      <c r="P893" s="15" t="str">
        <f>'PAYMENT by SAP'!J883</f>
        <v>IDR</v>
      </c>
      <c r="Q893" s="15" t="str">
        <f>'PAYMENT by SAP'!K883</f>
        <v>1800000258</v>
      </c>
      <c r="R893" s="51">
        <f>'PAYMENT by SAP'!L883</f>
        <v>19989450</v>
      </c>
      <c r="S893" s="51" t="str">
        <f>'PAYMENT by SAP'!M883</f>
        <v>Penagihan Penyediaan Air Proses Mei 2025</v>
      </c>
      <c r="T893" s="65">
        <f>'PAYMENT by SAP'!N883</f>
        <v>45808</v>
      </c>
      <c r="U893" s="66" t="str">
        <f>'PAYMENT by SAP'!O883</f>
        <v>1800000258</v>
      </c>
      <c r="V893" s="18" t="s">
        <v>4956</v>
      </c>
    </row>
    <row r="894" spans="2:22">
      <c r="B894" s="15">
        <f>'PAYMENT by SAP'!B884</f>
        <v>100736</v>
      </c>
      <c r="C894" s="15" t="str">
        <f>'PAYMENT by SAP'!C884</f>
        <v>PT. BUMI ANUGERAH ABADI</v>
      </c>
      <c r="D894" s="15" t="str">
        <v>External</v>
      </c>
      <c r="E894" s="15" t="str">
        <f>'PAYMENT by SAP'!D884</f>
        <v>1400077056</v>
      </c>
      <c r="F894" s="15" t="str">
        <f>'PAYMENT by SAP'!E884</f>
        <v>11121161</v>
      </c>
      <c r="G894" s="15" t="str">
        <f>'PAYMENT by SAP'!F884</f>
        <v xml:space="preserve"> Biaya Pemusnahan Limbah FABA ex PT BAA</v>
      </c>
      <c r="H894" s="47">
        <f t="shared" si="84"/>
        <v>45852</v>
      </c>
      <c r="I894" s="48">
        <f>'PAYMENT by SAP'!G884</f>
        <v>45852</v>
      </c>
      <c r="J894" s="48" t="str">
        <f t="shared" si="85"/>
        <v>Jul</v>
      </c>
      <c r="K894" s="48" t="str">
        <f t="shared" si="86"/>
        <v>2025</v>
      </c>
      <c r="L894" s="48">
        <f>'PAYMENT by SAP'!H884</f>
        <v>44539</v>
      </c>
      <c r="M894" s="49">
        <f t="shared" si="87"/>
        <v>1313</v>
      </c>
      <c r="N894" s="50" t="str">
        <f t="shared" si="88"/>
        <v>&gt;365</v>
      </c>
      <c r="O894" s="50" t="str">
        <f t="shared" si="89"/>
        <v>High Risk +</v>
      </c>
      <c r="P894" s="15" t="str">
        <f>'PAYMENT by SAP'!J884</f>
        <v>IDR</v>
      </c>
      <c r="Q894" s="15" t="str">
        <f>'PAYMENT by SAP'!K884</f>
        <v>0100426792</v>
      </c>
      <c r="R894" s="51">
        <f>'PAYMENT by SAP'!L884</f>
        <v>20000000</v>
      </c>
      <c r="S894" s="51" t="str">
        <f>'PAYMENT by SAP'!M884</f>
        <v>DPP+PPN Biaya Pemusnahan Limbah FABA ex PT BAA</v>
      </c>
      <c r="T894" s="65">
        <f>'PAYMENT by SAP'!N884</f>
        <v>44539</v>
      </c>
      <c r="U894" s="66" t="str">
        <f>'PAYMENT by SAP'!O884</f>
        <v>1800000030</v>
      </c>
      <c r="V894" s="18" t="s">
        <v>4950</v>
      </c>
    </row>
    <row r="895" spans="2:22">
      <c r="B895" s="15">
        <f>'PAYMENT by SAP'!B885</f>
        <v>100160</v>
      </c>
      <c r="C895" s="15" t="str">
        <f>'PAYMENT by SAP'!C885</f>
        <v>YAYASAN SEMEN INDONESIA FOUNDATION</v>
      </c>
      <c r="D895" s="15" t="str">
        <v>Group</v>
      </c>
      <c r="E895" s="15" t="str">
        <f>'PAYMENT by SAP'!D885</f>
        <v>1400000290</v>
      </c>
      <c r="F895" s="15" t="str">
        <f>'PAYMENT by SAP'!E885</f>
        <v>11121161</v>
      </c>
      <c r="G895" s="15" t="str">
        <f>'PAYMENT by SAP'!F885</f>
        <v>Penagihan Penyediaan Air Bersih-Proses Mei25</v>
      </c>
      <c r="H895" s="47">
        <f t="shared" si="84"/>
        <v>45852</v>
      </c>
      <c r="I895" s="48">
        <f>'PAYMENT by SAP'!G885</f>
        <v>45852</v>
      </c>
      <c r="J895" s="48" t="str">
        <f t="shared" si="85"/>
        <v>Jul</v>
      </c>
      <c r="K895" s="48" t="str">
        <f t="shared" si="86"/>
        <v>2025</v>
      </c>
      <c r="L895" s="48">
        <f>'PAYMENT by SAP'!H885</f>
        <v>43161</v>
      </c>
      <c r="M895" s="49">
        <f t="shared" si="87"/>
        <v>2691</v>
      </c>
      <c r="N895" s="50" t="str">
        <f t="shared" si="88"/>
        <v>&gt;365</v>
      </c>
      <c r="O895" s="50" t="str">
        <f t="shared" si="89"/>
        <v>High Risk +</v>
      </c>
      <c r="P895" s="15" t="str">
        <f>'PAYMENT by SAP'!J885</f>
        <v>IDR</v>
      </c>
      <c r="Q895" s="15" t="str">
        <f>'PAYMENT by SAP'!K885</f>
        <v>1800000078</v>
      </c>
      <c r="R895" s="51">
        <f>'PAYMENT by SAP'!L885</f>
        <v>21516880</v>
      </c>
      <c r="S895" s="51" t="str">
        <f>'PAYMENT by SAP'!M885</f>
        <v>Tagihan Pemakaian Air Bersih Bulan Desember 2017</v>
      </c>
      <c r="T895" s="65">
        <f>'PAYMENT by SAP'!N885</f>
        <v>43131</v>
      </c>
      <c r="U895" s="66" t="str">
        <f>'PAYMENT by SAP'!O885</f>
        <v>1800000078</v>
      </c>
      <c r="V895" s="18" t="s">
        <v>4956</v>
      </c>
    </row>
    <row r="896" spans="2:22">
      <c r="B896" s="15">
        <f>'PAYMENT by SAP'!B886</f>
        <v>100160</v>
      </c>
      <c r="C896" s="15" t="str">
        <f>'PAYMENT by SAP'!C886</f>
        <v>YAYASAN SEMEN INDONESIA FOUNDATION</v>
      </c>
      <c r="D896" s="15" t="str">
        <v>Group</v>
      </c>
      <c r="E896" s="15" t="str">
        <f>'PAYMENT by SAP'!D886</f>
        <v>1400000290</v>
      </c>
      <c r="F896" s="15" t="str">
        <f>'PAYMENT by SAP'!E886</f>
        <v>11121161</v>
      </c>
      <c r="G896" s="15" t="str">
        <f>'PAYMENT by SAP'!F886</f>
        <v>Penagihan Penyediaan Air Bersih-Proses Mei25</v>
      </c>
      <c r="H896" s="47">
        <f t="shared" si="84"/>
        <v>45852</v>
      </c>
      <c r="I896" s="48">
        <f>'PAYMENT by SAP'!G886</f>
        <v>45852</v>
      </c>
      <c r="J896" s="48" t="str">
        <f t="shared" si="85"/>
        <v>Jul</v>
      </c>
      <c r="K896" s="48" t="str">
        <f t="shared" si="86"/>
        <v>2025</v>
      </c>
      <c r="L896" s="48">
        <f>'PAYMENT by SAP'!H886</f>
        <v>43130</v>
      </c>
      <c r="M896" s="49">
        <f t="shared" si="87"/>
        <v>2722</v>
      </c>
      <c r="N896" s="50" t="str">
        <f t="shared" si="88"/>
        <v>&gt;365</v>
      </c>
      <c r="O896" s="50" t="str">
        <f t="shared" si="89"/>
        <v>High Risk +</v>
      </c>
      <c r="P896" s="15" t="str">
        <f>'PAYMENT by SAP'!J886</f>
        <v>IDR</v>
      </c>
      <c r="Q896" s="15" t="str">
        <f>'PAYMENT by SAP'!K886</f>
        <v>1800000858</v>
      </c>
      <c r="R896" s="51">
        <f>'PAYMENT by SAP'!L886</f>
        <v>26568080</v>
      </c>
      <c r="S896" s="51" t="str">
        <f>'PAYMENT by SAP'!M886</f>
        <v>Pemakaian Air Bersih November  2017</v>
      </c>
      <c r="T896" s="65">
        <f>'PAYMENT by SAP'!N886</f>
        <v>43100</v>
      </c>
      <c r="U896" s="66" t="str">
        <f>'PAYMENT by SAP'!O886</f>
        <v>1800000858</v>
      </c>
      <c r="V896" s="18" t="s">
        <v>4956</v>
      </c>
    </row>
    <row r="897" spans="2:22">
      <c r="B897" s="15">
        <f>'PAYMENT by SAP'!B887</f>
        <v>100160</v>
      </c>
      <c r="C897" s="15" t="str">
        <f>'PAYMENT by SAP'!C887</f>
        <v>YAYASAN SEMEN INDONESIA FOUNDATION</v>
      </c>
      <c r="D897" s="15" t="str">
        <v>Group</v>
      </c>
      <c r="E897" s="15" t="str">
        <f>'PAYMENT by SAP'!D887</f>
        <v>1400000290</v>
      </c>
      <c r="F897" s="15" t="str">
        <f>'PAYMENT by SAP'!E887</f>
        <v>11121161</v>
      </c>
      <c r="G897" s="15" t="str">
        <f>'PAYMENT by SAP'!F887</f>
        <v>Penagihan Penyediaan Air Bersih-Proses Mei25</v>
      </c>
      <c r="H897" s="47">
        <f t="shared" si="84"/>
        <v>45852</v>
      </c>
      <c r="I897" s="48">
        <f>'PAYMENT by SAP'!G887</f>
        <v>45852</v>
      </c>
      <c r="J897" s="48" t="str">
        <f t="shared" si="85"/>
        <v>Jul</v>
      </c>
      <c r="K897" s="48" t="str">
        <f t="shared" si="86"/>
        <v>2025</v>
      </c>
      <c r="L897" s="48">
        <f>'PAYMENT by SAP'!H887</f>
        <v>43038</v>
      </c>
      <c r="M897" s="49">
        <f t="shared" si="87"/>
        <v>2814</v>
      </c>
      <c r="N897" s="50" t="str">
        <f t="shared" si="88"/>
        <v>&gt;365</v>
      </c>
      <c r="O897" s="50" t="str">
        <f t="shared" si="89"/>
        <v>High Risk +</v>
      </c>
      <c r="P897" s="15" t="str">
        <f>'PAYMENT by SAP'!J887</f>
        <v>IDR</v>
      </c>
      <c r="Q897" s="15" t="str">
        <f>'PAYMENT by SAP'!K887</f>
        <v>1800000483</v>
      </c>
      <c r="R897" s="51">
        <f>'PAYMENT by SAP'!L887</f>
        <v>30929360</v>
      </c>
      <c r="S897" s="51" t="str">
        <f>'PAYMENT by SAP'!M887</f>
        <v>Pemakaian Air Bersih Agustus 2017</v>
      </c>
      <c r="T897" s="65">
        <f>'PAYMENT by SAP'!N887</f>
        <v>43008</v>
      </c>
      <c r="U897" s="66" t="str">
        <f>'PAYMENT by SAP'!O887</f>
        <v>1800000483</v>
      </c>
      <c r="V897" s="18" t="s">
        <v>4956</v>
      </c>
    </row>
    <row r="898" spans="2:22">
      <c r="B898" s="15">
        <f>'PAYMENT by SAP'!B888</f>
        <v>100160</v>
      </c>
      <c r="C898" s="15" t="str">
        <f>'PAYMENT by SAP'!C888</f>
        <v>YAYASAN SEMEN INDONESIA FOUNDATION</v>
      </c>
      <c r="D898" s="15" t="str">
        <v>Group</v>
      </c>
      <c r="E898" s="15" t="str">
        <f>'PAYMENT by SAP'!D888</f>
        <v>1400000290</v>
      </c>
      <c r="F898" s="15" t="str">
        <f>'PAYMENT by SAP'!E888</f>
        <v>11121161</v>
      </c>
      <c r="G898" s="15" t="str">
        <f>'PAYMENT by SAP'!F888</f>
        <v>Penagihan Penyediaan Air Bersih-Proses Mei25</v>
      </c>
      <c r="H898" s="47">
        <f t="shared" si="84"/>
        <v>45852</v>
      </c>
      <c r="I898" s="48">
        <f>'PAYMENT by SAP'!G888</f>
        <v>45852</v>
      </c>
      <c r="J898" s="48" t="str">
        <f t="shared" si="85"/>
        <v>Jul</v>
      </c>
      <c r="K898" s="48" t="str">
        <f t="shared" si="86"/>
        <v>2025</v>
      </c>
      <c r="L898" s="48">
        <f>'PAYMENT by SAP'!H888</f>
        <v>43099</v>
      </c>
      <c r="M898" s="49">
        <f t="shared" si="87"/>
        <v>2753</v>
      </c>
      <c r="N898" s="50" t="str">
        <f t="shared" si="88"/>
        <v>&gt;365</v>
      </c>
      <c r="O898" s="50" t="str">
        <f t="shared" si="89"/>
        <v>High Risk +</v>
      </c>
      <c r="P898" s="15" t="str">
        <f>'PAYMENT by SAP'!J888</f>
        <v>IDR</v>
      </c>
      <c r="Q898" s="15" t="str">
        <f>'PAYMENT by SAP'!K888</f>
        <v>1800000758</v>
      </c>
      <c r="R898" s="51">
        <f>'PAYMENT by SAP'!L888</f>
        <v>33750640</v>
      </c>
      <c r="S898" s="51" t="str">
        <f>'PAYMENT by SAP'!M888</f>
        <v>Pemakaian Air Bersih Oktober  2017</v>
      </c>
      <c r="T898" s="65">
        <f>'PAYMENT by SAP'!N888</f>
        <v>43069</v>
      </c>
      <c r="U898" s="66" t="str">
        <f>'PAYMENT by SAP'!O888</f>
        <v>1800000758</v>
      </c>
      <c r="V898" s="18" t="s">
        <v>4956</v>
      </c>
    </row>
    <row r="899" spans="2:22">
      <c r="B899" s="15">
        <f>'PAYMENT by SAP'!B889</f>
        <v>100160</v>
      </c>
      <c r="C899" s="15" t="str">
        <f>'PAYMENT by SAP'!C889</f>
        <v>YAYASAN SEMEN INDONESIA FOUNDATION</v>
      </c>
      <c r="D899" s="15" t="str">
        <v>Group</v>
      </c>
      <c r="E899" s="15" t="str">
        <f>'PAYMENT by SAP'!D889</f>
        <v>1400000290</v>
      </c>
      <c r="F899" s="15" t="str">
        <f>'PAYMENT by SAP'!E889</f>
        <v>11121161</v>
      </c>
      <c r="G899" s="15" t="str">
        <f>'PAYMENT by SAP'!F889</f>
        <v>Penagihan Penyediaan Air Bersih-Proses Mei25</v>
      </c>
      <c r="H899" s="47">
        <f t="shared" si="84"/>
        <v>45852</v>
      </c>
      <c r="I899" s="48">
        <f>'PAYMENT by SAP'!G889</f>
        <v>45852</v>
      </c>
      <c r="J899" s="48" t="str">
        <f t="shared" si="85"/>
        <v>Jul</v>
      </c>
      <c r="K899" s="48" t="str">
        <f t="shared" si="86"/>
        <v>2025</v>
      </c>
      <c r="L899" s="48">
        <f>'PAYMENT by SAP'!H889</f>
        <v>43069</v>
      </c>
      <c r="M899" s="49">
        <f t="shared" si="87"/>
        <v>2783</v>
      </c>
      <c r="N899" s="50" t="str">
        <f t="shared" si="88"/>
        <v>&gt;365</v>
      </c>
      <c r="O899" s="50" t="str">
        <f t="shared" si="89"/>
        <v>High Risk +</v>
      </c>
      <c r="P899" s="15" t="str">
        <f>'PAYMENT by SAP'!J889</f>
        <v>IDR</v>
      </c>
      <c r="Q899" s="15" t="str">
        <f>'PAYMENT by SAP'!K889</f>
        <v>1800000557</v>
      </c>
      <c r="R899" s="51">
        <f>'PAYMENT by SAP'!L889</f>
        <v>35383040</v>
      </c>
      <c r="S899" s="51" t="str">
        <f>'PAYMENT by SAP'!M889</f>
        <v>Pemakaian Air Bersih September  2017</v>
      </c>
      <c r="T899" s="65">
        <f>'PAYMENT by SAP'!N889</f>
        <v>43039</v>
      </c>
      <c r="U899" s="66" t="str">
        <f>'PAYMENT by SAP'!O889</f>
        <v>1800000557</v>
      </c>
      <c r="V899" s="18" t="s">
        <v>4956</v>
      </c>
    </row>
    <row r="900" spans="2:22">
      <c r="B900" s="15">
        <f>'PAYMENT by SAP'!B890</f>
        <v>101118</v>
      </c>
      <c r="C900" s="15" t="str">
        <f>'PAYMENT by SAP'!C890</f>
        <v>PT SINAR PELITA DUNIA</v>
      </c>
      <c r="D900" s="15" t="str">
        <v>External</v>
      </c>
      <c r="E900" s="15" t="str">
        <f>'PAYMENT by SAP'!D890</f>
        <v>1400077119</v>
      </c>
      <c r="F900" s="15" t="str">
        <f>'PAYMENT by SAP'!E890</f>
        <v>11125421</v>
      </c>
      <c r="G900" s="15" t="str">
        <f>'PAYMENT by SAP'!F890</f>
        <v>PAID BY CMS BANK SYARIAH INDONESIA KC SURABAYA BAS</v>
      </c>
      <c r="H900" s="47">
        <f t="shared" si="84"/>
        <v>45852</v>
      </c>
      <c r="I900" s="48">
        <f>'PAYMENT by SAP'!G890</f>
        <v>45852</v>
      </c>
      <c r="J900" s="48" t="str">
        <f t="shared" si="85"/>
        <v>Jul</v>
      </c>
      <c r="K900" s="48" t="str">
        <f t="shared" si="86"/>
        <v>2025</v>
      </c>
      <c r="L900" s="48">
        <f>'PAYMENT by SAP'!H890</f>
        <v>45868</v>
      </c>
      <c r="M900" s="49">
        <f t="shared" si="87"/>
        <v>-16</v>
      </c>
      <c r="N900" s="50" t="str">
        <f t="shared" si="88"/>
        <v>Current</v>
      </c>
      <c r="O900" s="50" t="str">
        <f t="shared" si="89"/>
        <v>No Risk</v>
      </c>
      <c r="P900" s="15" t="str">
        <f>'PAYMENT by SAP'!J890</f>
        <v>IDR</v>
      </c>
      <c r="Q900" s="15" t="str">
        <f>'PAYMENT by SAP'!K890</f>
        <v>1800000421</v>
      </c>
      <c r="R900" s="51">
        <f>'PAYMENT by SAP'!L890</f>
        <v>47574378</v>
      </c>
      <c r="S900" s="51" t="str">
        <f>'PAYMENT by SAP'!M890</f>
        <v>Biaya Pemusnahan Limbah Bottom Ash ex PT SPD</v>
      </c>
      <c r="T900" s="65">
        <f>'PAYMENT by SAP'!N890</f>
        <v>45838</v>
      </c>
      <c r="U900" s="66" t="str">
        <f>'PAYMENT by SAP'!O890</f>
        <v>1800000421</v>
      </c>
      <c r="V900" t="s">
        <v>4950</v>
      </c>
    </row>
    <row r="901" spans="2:22">
      <c r="B901" s="15">
        <f>'PAYMENT by SAP'!B891</f>
        <v>100126</v>
      </c>
      <c r="C901" s="15" t="str">
        <f>'PAYMENT by SAP'!C891</f>
        <v>PT TRIATA MULIA INDONESIA</v>
      </c>
      <c r="D901" s="15" t="str">
        <v>External</v>
      </c>
      <c r="E901" s="15" t="str">
        <f>'PAYMENT by SAP'!D891</f>
        <v>1400077083</v>
      </c>
      <c r="F901" s="15" t="str">
        <f>'PAYMENT by SAP'!E891</f>
        <v>11121161</v>
      </c>
      <c r="G901" s="15" t="str">
        <f>'PAYMENT by SAP'!F891</f>
        <v>PAID BY CMS BANK MANDIRI KC GRESIK RN 7100000232</v>
      </c>
      <c r="H901" s="47">
        <f t="shared" si="84"/>
        <v>45852</v>
      </c>
      <c r="I901" s="48">
        <f>'PAYMENT by SAP'!G891</f>
        <v>45852</v>
      </c>
      <c r="J901" s="48" t="str">
        <f t="shared" si="85"/>
        <v>Jul</v>
      </c>
      <c r="K901" s="48" t="str">
        <f t="shared" si="86"/>
        <v>2025</v>
      </c>
      <c r="L901" s="48">
        <f>'PAYMENT by SAP'!H891</f>
        <v>45656</v>
      </c>
      <c r="M901" s="49">
        <f t="shared" si="87"/>
        <v>196</v>
      </c>
      <c r="N901" s="50" t="str">
        <f t="shared" si="88"/>
        <v>120-365</v>
      </c>
      <c r="O901" s="50" t="str">
        <f t="shared" si="89"/>
        <v>High Risk</v>
      </c>
      <c r="P901" s="15" t="str">
        <f>'PAYMENT by SAP'!J891</f>
        <v>IDR</v>
      </c>
      <c r="Q901" s="15" t="str">
        <f>'PAYMENT by SAP'!K891</f>
        <v>1800000753</v>
      </c>
      <c r="R901" s="51">
        <f>'PAYMENT by SAP'!L891</f>
        <v>159143364</v>
      </c>
      <c r="S901" s="51" t="str">
        <f>'PAYMENT by SAP'!M891</f>
        <v>Biaya Pemusnahan Limbah Sludge Paper ex PT TMI</v>
      </c>
      <c r="T901" s="65">
        <f>'PAYMENT by SAP'!N891</f>
        <v>45626</v>
      </c>
      <c r="U901" s="66" t="str">
        <f>'PAYMENT by SAP'!O891</f>
        <v>1800000753</v>
      </c>
      <c r="V901" t="s">
        <v>4950</v>
      </c>
    </row>
    <row r="902" spans="2:22">
      <c r="B902" s="15">
        <f>'PAYMENT by SAP'!B892</f>
        <v>100160</v>
      </c>
      <c r="C902" s="15" t="str">
        <f>'PAYMENT by SAP'!C892</f>
        <v>YAYASAN SEMEN INDONESIA FOUNDATION</v>
      </c>
      <c r="D902" s="15" t="str">
        <v>Group</v>
      </c>
      <c r="E902" s="15" t="str">
        <f>'PAYMENT by SAP'!D892</f>
        <v>1400000290</v>
      </c>
      <c r="F902" s="15" t="str">
        <f>'PAYMENT by SAP'!E892</f>
        <v>11121161</v>
      </c>
      <c r="G902" s="15" t="str">
        <f>'PAYMENT by SAP'!F892</f>
        <v>Penagihan Penyediaan Air Bersih-Proses Mei25</v>
      </c>
      <c r="H902" s="47">
        <f t="shared" si="84"/>
        <v>45852</v>
      </c>
      <c r="I902" s="48">
        <f>'PAYMENT by SAP'!G892</f>
        <v>45852</v>
      </c>
      <c r="J902" s="48" t="str">
        <f t="shared" si="85"/>
        <v>Jul</v>
      </c>
      <c r="K902" s="48" t="str">
        <f t="shared" si="86"/>
        <v>2025</v>
      </c>
      <c r="L902" s="48">
        <f>'PAYMENT by SAP'!H892</f>
        <v>43099</v>
      </c>
      <c r="M902" s="49">
        <f t="shared" si="87"/>
        <v>2753</v>
      </c>
      <c r="N902" s="50" t="str">
        <f t="shared" si="88"/>
        <v>&gt;365</v>
      </c>
      <c r="O902" s="50" t="str">
        <f t="shared" si="89"/>
        <v>High Risk +</v>
      </c>
      <c r="P902" s="15" t="str">
        <f>'PAYMENT by SAP'!J892</f>
        <v>IDR</v>
      </c>
      <c r="Q902" s="15" t="str">
        <f>'PAYMENT by SAP'!K892</f>
        <v>1800000776</v>
      </c>
      <c r="R902" s="51">
        <f>'PAYMENT by SAP'!L892</f>
        <v>200461218</v>
      </c>
      <c r="S902" s="51" t="str">
        <f>'PAYMENT by SAP'!M892</f>
        <v>Pemakaian Listrik Gresik Okt - Des 2015</v>
      </c>
      <c r="T902" s="65">
        <f>'PAYMENT by SAP'!N892</f>
        <v>43069</v>
      </c>
      <c r="U902" s="66" t="str">
        <f>'PAYMENT by SAP'!O892</f>
        <v>1800000776</v>
      </c>
      <c r="V902" s="18" t="s">
        <v>4951</v>
      </c>
    </row>
    <row r="903" spans="2:22">
      <c r="B903" s="15">
        <f>'PAYMENT by SAP'!B893</f>
        <v>100014</v>
      </c>
      <c r="C903" s="15" t="str">
        <f>'PAYMENT by SAP'!C893</f>
        <v>PT SEMEN TONASA</v>
      </c>
      <c r="D903" s="15" t="str">
        <v>Group</v>
      </c>
      <c r="E903" s="15" t="str">
        <f>'PAYMENT by SAP'!D893</f>
        <v>1400000304</v>
      </c>
      <c r="F903" s="15" t="str">
        <f>'PAYMENT by SAP'!E893</f>
        <v>11121871</v>
      </c>
      <c r="G903" s="15" t="str">
        <f>'PAYMENT by SAP'!F893</f>
        <v>SWEEPING SEMEN TONASA</v>
      </c>
      <c r="H903" s="47">
        <f t="shared" si="84"/>
        <v>45852</v>
      </c>
      <c r="I903" s="48">
        <f>'PAYMENT by SAP'!G893</f>
        <v>45852</v>
      </c>
      <c r="J903" s="48" t="str">
        <f t="shared" si="85"/>
        <v>Jul</v>
      </c>
      <c r="K903" s="48" t="str">
        <f t="shared" si="86"/>
        <v>2025</v>
      </c>
      <c r="L903" s="48">
        <f>'PAYMENT by SAP'!H893</f>
        <v>45848</v>
      </c>
      <c r="M903" s="49">
        <f t="shared" si="87"/>
        <v>4</v>
      </c>
      <c r="N903" s="50" t="str">
        <f t="shared" si="88"/>
        <v>0-30</v>
      </c>
      <c r="O903" s="50" t="str">
        <f t="shared" si="89"/>
        <v>No Risk</v>
      </c>
      <c r="P903" s="15" t="str">
        <f>'PAYMENT by SAP'!J893</f>
        <v>IDR</v>
      </c>
      <c r="Q903" s="15" t="str">
        <f>'PAYMENT by SAP'!K893</f>
        <v>1400000303</v>
      </c>
      <c r="R903" s="51">
        <f>'PAYMENT by SAP'!L893</f>
        <v>10000000000</v>
      </c>
      <c r="S903" s="51" t="str">
        <f>'PAYMENT by SAP'!M893</f>
        <v xml:space="preserve"> DIVIDEN ST TAHUN BUKU 2024</v>
      </c>
      <c r="T903" s="65">
        <f>'PAYMENT by SAP'!N893</f>
        <v>45848</v>
      </c>
      <c r="U903" s="66" t="str">
        <f>'PAYMENT by SAP'!O893</f>
        <v>1800000346</v>
      </c>
      <c r="V903" s="18" t="s">
        <v>4967</v>
      </c>
    </row>
    <row r="904" spans="2:22">
      <c r="B904" s="15">
        <f>'PAYMENT by SAP'!B894</f>
        <v>100146</v>
      </c>
      <c r="C904" s="15" t="str">
        <f>'PAYMENT by SAP'!C894</f>
        <v>PT KITA MANDIRI ABADI</v>
      </c>
      <c r="D904" s="15" t="str">
        <v>External</v>
      </c>
      <c r="E904" s="15" t="str">
        <f>'PAYMENT by SAP'!D894</f>
        <v>1400078633</v>
      </c>
      <c r="F904" s="15" t="str">
        <f>'PAYMENT by SAP'!E894</f>
        <v>11125421</v>
      </c>
      <c r="G904" s="15" t="str">
        <f>'PAYMENT by SAP'!F894</f>
        <v>PAID BY CMS BANK SYARIAH INDONESIA KC SURABAYA BAS</v>
      </c>
      <c r="H904" s="47">
        <f t="shared" si="84"/>
        <v>45853</v>
      </c>
      <c r="I904" s="48">
        <f>'PAYMENT by SAP'!G894</f>
        <v>45853</v>
      </c>
      <c r="J904" s="48" t="str">
        <f t="shared" si="85"/>
        <v>Jul</v>
      </c>
      <c r="K904" s="48" t="str">
        <f t="shared" si="86"/>
        <v>2025</v>
      </c>
      <c r="L904" s="48">
        <f>'PAYMENT by SAP'!H894</f>
        <v>45868</v>
      </c>
      <c r="M904" s="49">
        <f t="shared" si="87"/>
        <v>-15</v>
      </c>
      <c r="N904" s="50" t="str">
        <f t="shared" si="88"/>
        <v>Current</v>
      </c>
      <c r="O904" s="50" t="str">
        <f t="shared" si="89"/>
        <v>No Risk</v>
      </c>
      <c r="P904" s="15" t="str">
        <f>'PAYMENT by SAP'!J894</f>
        <v>IDR</v>
      </c>
      <c r="Q904" s="15" t="str">
        <f>'PAYMENT by SAP'!K894</f>
        <v>1800000403</v>
      </c>
      <c r="R904" s="51">
        <f>'PAYMENT by SAP'!L894</f>
        <v>11531790</v>
      </c>
      <c r="S904" s="51" t="str">
        <f>'PAYMENT by SAP'!M894</f>
        <v>Biaya Pemusnahan Limbah Resin ex PT KMA</v>
      </c>
      <c r="T904" s="65">
        <f>'PAYMENT by SAP'!N894</f>
        <v>45838</v>
      </c>
      <c r="U904" s="66" t="str">
        <f>'PAYMENT by SAP'!O894</f>
        <v>1800000403</v>
      </c>
      <c r="V904" t="s">
        <v>4950</v>
      </c>
    </row>
    <row r="905" spans="2:22">
      <c r="B905" s="15">
        <f>'PAYMENT by SAP'!B895</f>
        <v>100146</v>
      </c>
      <c r="C905" s="15" t="str">
        <f>'PAYMENT by SAP'!C895</f>
        <v>PT KITA MANDIRI ABADI</v>
      </c>
      <c r="D905" s="15" t="str">
        <v>External</v>
      </c>
      <c r="E905" s="15" t="str">
        <f>'PAYMENT by SAP'!D895</f>
        <v>1400078634</v>
      </c>
      <c r="F905" s="15" t="str">
        <f>'PAYMENT by SAP'!E895</f>
        <v>11125421</v>
      </c>
      <c r="G905" s="15" t="str">
        <f>'PAYMENT by SAP'!F895</f>
        <v>PAID BY CMS BANK SYARIAH INDONESIA KC SURABAYA BAS</v>
      </c>
      <c r="H905" s="47">
        <f t="shared" si="84"/>
        <v>45853</v>
      </c>
      <c r="I905" s="48">
        <f>'PAYMENT by SAP'!G895</f>
        <v>45853</v>
      </c>
      <c r="J905" s="48" t="str">
        <f t="shared" si="85"/>
        <v>Jul</v>
      </c>
      <c r="K905" s="48" t="str">
        <f t="shared" si="86"/>
        <v>2025</v>
      </c>
      <c r="L905" s="48">
        <f>'PAYMENT by SAP'!H895</f>
        <v>45868</v>
      </c>
      <c r="M905" s="49">
        <f t="shared" si="87"/>
        <v>-15</v>
      </c>
      <c r="N905" s="50" t="str">
        <f t="shared" si="88"/>
        <v>Current</v>
      </c>
      <c r="O905" s="50" t="str">
        <f t="shared" si="89"/>
        <v>No Risk</v>
      </c>
      <c r="P905" s="15" t="str">
        <f>'PAYMENT by SAP'!J895</f>
        <v>IDR</v>
      </c>
      <c r="Q905" s="15" t="str">
        <f>'PAYMENT by SAP'!K895</f>
        <v>1800000402</v>
      </c>
      <c r="R905" s="51">
        <f>'PAYMENT by SAP'!L895</f>
        <v>25623351</v>
      </c>
      <c r="S905" s="51" t="str">
        <f>'PAYMENT by SAP'!M895</f>
        <v>Biaya Pemusnahan Limbah FABA ex PT KMA</v>
      </c>
      <c r="T905" s="65">
        <f>'PAYMENT by SAP'!N895</f>
        <v>45838</v>
      </c>
      <c r="U905" s="66" t="str">
        <f>'PAYMENT by SAP'!O895</f>
        <v>1800000402</v>
      </c>
      <c r="V905" t="s">
        <v>4950</v>
      </c>
    </row>
    <row r="906" spans="2:22">
      <c r="B906" s="15">
        <f>'PAYMENT by SAP'!B896</f>
        <v>100621</v>
      </c>
      <c r="C906" s="15" t="str">
        <f>'PAYMENT by SAP'!C896</f>
        <v>PT. SURYA WIJAYA MEGAH</v>
      </c>
      <c r="D906" s="15" t="str">
        <v>External</v>
      </c>
      <c r="E906" s="15" t="str">
        <f>'PAYMENT by SAP'!D896</f>
        <v>1400078651</v>
      </c>
      <c r="F906" s="15" t="str">
        <f>'PAYMENT by SAP'!E896</f>
        <v>11125421</v>
      </c>
      <c r="G906" s="15" t="str">
        <f>'PAYMENT by SAP'!F896</f>
        <v>PAID BY CMS BANK SYARIAH INDONESIA KC SURABAYA BAS</v>
      </c>
      <c r="H906" s="47">
        <f t="shared" si="84"/>
        <v>45853</v>
      </c>
      <c r="I906" s="48">
        <f>'PAYMENT by SAP'!G896</f>
        <v>45853</v>
      </c>
      <c r="J906" s="48" t="str">
        <f t="shared" si="85"/>
        <v>Jul</v>
      </c>
      <c r="K906" s="48" t="str">
        <f t="shared" si="86"/>
        <v>2025</v>
      </c>
      <c r="L906" s="48">
        <f>'PAYMENT by SAP'!H896</f>
        <v>45868</v>
      </c>
      <c r="M906" s="49">
        <f t="shared" si="87"/>
        <v>-15</v>
      </c>
      <c r="N906" s="50" t="str">
        <f t="shared" si="88"/>
        <v>Current</v>
      </c>
      <c r="O906" s="50" t="str">
        <f t="shared" si="89"/>
        <v>No Risk</v>
      </c>
      <c r="P906" s="15" t="str">
        <f>'PAYMENT by SAP'!J896</f>
        <v>IDR</v>
      </c>
      <c r="Q906" s="15" t="str">
        <f>'PAYMENT by SAP'!K896</f>
        <v>1800000446</v>
      </c>
      <c r="R906" s="51">
        <f>'PAYMENT by SAP'!L896</f>
        <v>36821697</v>
      </c>
      <c r="S906" s="51" t="str">
        <f>'PAYMENT by SAP'!M896</f>
        <v>Biaya Pemusnahan Limbah Bottom Ash ex PT SWM</v>
      </c>
      <c r="T906" s="65">
        <f>'PAYMENT by SAP'!N896</f>
        <v>45838</v>
      </c>
      <c r="U906" s="66" t="str">
        <f>'PAYMENT by SAP'!O896</f>
        <v>1800000446</v>
      </c>
      <c r="V906" t="s">
        <v>4950</v>
      </c>
    </row>
    <row r="907" spans="2:22">
      <c r="B907" s="15">
        <f>'PAYMENT by SAP'!B897</f>
        <v>100621</v>
      </c>
      <c r="C907" s="15" t="str">
        <f>'PAYMENT by SAP'!C897</f>
        <v>PT. SURYA WIJAYA MEGAH</v>
      </c>
      <c r="D907" s="15" t="str">
        <v>External</v>
      </c>
      <c r="E907" s="15" t="str">
        <f>'PAYMENT by SAP'!D897</f>
        <v>1400078652</v>
      </c>
      <c r="F907" s="15" t="str">
        <f>'PAYMENT by SAP'!E897</f>
        <v>11125421</v>
      </c>
      <c r="G907" s="15" t="str">
        <f>'PAYMENT by SAP'!F897</f>
        <v>PAID BY CMS BANK SYARIAH INDONESIA KC SURABAYA BAS</v>
      </c>
      <c r="H907" s="47">
        <f t="shared" si="84"/>
        <v>45853</v>
      </c>
      <c r="I907" s="48">
        <f>'PAYMENT by SAP'!G897</f>
        <v>45853</v>
      </c>
      <c r="J907" s="48" t="str">
        <f t="shared" si="85"/>
        <v>Jul</v>
      </c>
      <c r="K907" s="48" t="str">
        <f t="shared" si="86"/>
        <v>2025</v>
      </c>
      <c r="L907" s="48">
        <f>'PAYMENT by SAP'!H897</f>
        <v>45868</v>
      </c>
      <c r="M907" s="49">
        <f t="shared" si="87"/>
        <v>-15</v>
      </c>
      <c r="N907" s="50" t="str">
        <f t="shared" si="88"/>
        <v>Current</v>
      </c>
      <c r="O907" s="50" t="str">
        <f t="shared" si="89"/>
        <v>No Risk</v>
      </c>
      <c r="P907" s="15" t="str">
        <f>'PAYMENT by SAP'!J897</f>
        <v>IDR</v>
      </c>
      <c r="Q907" s="15" t="str">
        <f>'PAYMENT by SAP'!K897</f>
        <v>1800000447</v>
      </c>
      <c r="R907" s="51">
        <f>'PAYMENT by SAP'!L897</f>
        <v>43164792</v>
      </c>
      <c r="S907" s="51" t="str">
        <f>'PAYMENT by SAP'!M897</f>
        <v>Biaya Pemusnahan Limbah SBE ex PT SWM</v>
      </c>
      <c r="T907" s="65">
        <f>'PAYMENT by SAP'!N897</f>
        <v>45838</v>
      </c>
      <c r="U907" s="66" t="str">
        <f>'PAYMENT by SAP'!O897</f>
        <v>1800000447</v>
      </c>
      <c r="V907" t="s">
        <v>4950</v>
      </c>
    </row>
    <row r="908" spans="2:22">
      <c r="B908" s="15">
        <f>'PAYMENT by SAP'!B898</f>
        <v>100014</v>
      </c>
      <c r="C908" s="15" t="str">
        <f>'PAYMENT by SAP'!C898</f>
        <v>PT SEMEN TONASA</v>
      </c>
      <c r="D908" s="15" t="str">
        <v>Group</v>
      </c>
      <c r="E908" s="15" t="str">
        <f>'PAYMENT by SAP'!D898</f>
        <v>1400000305</v>
      </c>
      <c r="F908" s="15" t="str">
        <f>'PAYMENT by SAP'!E898</f>
        <v>11121871</v>
      </c>
      <c r="G908" s="15" t="str">
        <f>'PAYMENT by SAP'!F898</f>
        <v>SWEEPING SEMEN TONASA</v>
      </c>
      <c r="H908" s="47">
        <f t="shared" si="84"/>
        <v>45853</v>
      </c>
      <c r="I908" s="48">
        <f>'PAYMENT by SAP'!G898</f>
        <v>45853</v>
      </c>
      <c r="J908" s="48" t="str">
        <f t="shared" si="85"/>
        <v>Jul</v>
      </c>
      <c r="K908" s="48" t="str">
        <f t="shared" si="86"/>
        <v>2025</v>
      </c>
      <c r="L908" s="48">
        <f>'PAYMENT by SAP'!H898</f>
        <v>45852</v>
      </c>
      <c r="M908" s="49">
        <f t="shared" si="87"/>
        <v>1</v>
      </c>
      <c r="N908" s="50" t="str">
        <f t="shared" si="88"/>
        <v>0-30</v>
      </c>
      <c r="O908" s="50" t="str">
        <f t="shared" si="89"/>
        <v>No Risk</v>
      </c>
      <c r="P908" s="15" t="str">
        <f>'PAYMENT by SAP'!J898</f>
        <v>IDR</v>
      </c>
      <c r="Q908" s="15" t="str">
        <f>'PAYMENT by SAP'!K898</f>
        <v>1400000304</v>
      </c>
      <c r="R908" s="51">
        <f>'PAYMENT by SAP'!L898</f>
        <v>10000000000</v>
      </c>
      <c r="S908" s="51" t="str">
        <f>'PAYMENT by SAP'!M898</f>
        <v xml:space="preserve"> DIVIDEN ST TAHUN BUKU 2024</v>
      </c>
      <c r="T908" s="65">
        <f>'PAYMENT by SAP'!N898</f>
        <v>45852</v>
      </c>
      <c r="U908" s="66" t="str">
        <f>'PAYMENT by SAP'!O898</f>
        <v>1800000346</v>
      </c>
      <c r="V908" s="18" t="s">
        <v>4967</v>
      </c>
    </row>
    <row r="909" spans="2:22">
      <c r="B909" s="15">
        <f>'PAYMENT by SAP'!B899</f>
        <v>101531</v>
      </c>
      <c r="C909" s="15" t="str">
        <f>'PAYMENT by SAP'!C899</f>
        <v>PT MULTIHANA KREASINDO</v>
      </c>
      <c r="D909" s="15" t="str">
        <v>External</v>
      </c>
      <c r="E909" s="15" t="str">
        <f>'PAYMENT by SAP'!D899</f>
        <v>1400079132</v>
      </c>
      <c r="F909" s="15" t="str">
        <f>'PAYMENT by SAP'!E899</f>
        <v>11125421</v>
      </c>
      <c r="G909" s="15" t="str">
        <f>'PAYMENT by SAP'!F899</f>
        <v>PAID BY CMS BANK SYARIAH INDONESIA KC SURABAYA BAS</v>
      </c>
      <c r="H909" s="47">
        <f t="shared" si="84"/>
        <v>45854</v>
      </c>
      <c r="I909" s="48">
        <f>'PAYMENT by SAP'!G899</f>
        <v>45854</v>
      </c>
      <c r="J909" s="48" t="str">
        <f t="shared" si="85"/>
        <v>Jul</v>
      </c>
      <c r="K909" s="48" t="str">
        <f t="shared" si="86"/>
        <v>2025</v>
      </c>
      <c r="L909" s="48">
        <f>'PAYMENT by SAP'!H899</f>
        <v>45838</v>
      </c>
      <c r="M909" s="49">
        <f t="shared" si="87"/>
        <v>16</v>
      </c>
      <c r="N909" s="50" t="str">
        <f t="shared" si="88"/>
        <v>0-30</v>
      </c>
      <c r="O909" s="50" t="str">
        <f t="shared" si="89"/>
        <v>No Risk</v>
      </c>
      <c r="P909" s="15" t="str">
        <f>'PAYMENT by SAP'!J899</f>
        <v>IDR</v>
      </c>
      <c r="Q909" s="15" t="str">
        <f>'PAYMENT by SAP'!K899</f>
        <v>1800000358</v>
      </c>
      <c r="R909" s="51">
        <f>'PAYMENT by SAP'!L899</f>
        <v>6447350</v>
      </c>
      <c r="S909" s="51" t="str">
        <f>'PAYMENT by SAP'!M899</f>
        <v>Biaya Pemusnahan Limbah Non B3 - AM ex PT MHK</v>
      </c>
      <c r="T909" s="65">
        <f>'PAYMENT by SAP'!N899</f>
        <v>45808</v>
      </c>
      <c r="U909" s="66" t="str">
        <f>'PAYMENT by SAP'!O899</f>
        <v>1800000358</v>
      </c>
      <c r="V909" t="s">
        <v>4950</v>
      </c>
    </row>
    <row r="910" spans="2:22">
      <c r="B910" s="15">
        <f>'PAYMENT by SAP'!B900</f>
        <v>100621</v>
      </c>
      <c r="C910" s="15" t="str">
        <f>'PAYMENT by SAP'!C900</f>
        <v>PT. SURYA WIJAYA MEGAH</v>
      </c>
      <c r="D910" s="15" t="str">
        <v>External</v>
      </c>
      <c r="E910" s="15" t="str">
        <f>'PAYMENT by SAP'!D900</f>
        <v>1400079131</v>
      </c>
      <c r="F910" s="15" t="str">
        <f>'PAYMENT by SAP'!E900</f>
        <v>11123101</v>
      </c>
      <c r="G910" s="15" t="str">
        <f>'PAYMENT by SAP'!F900</f>
        <v>PT. SURYA WIJAYA MEGAH</v>
      </c>
      <c r="H910" s="47">
        <f t="shared" si="84"/>
        <v>45854</v>
      </c>
      <c r="I910" s="48">
        <f>'PAYMENT by SAP'!G900</f>
        <v>45854</v>
      </c>
      <c r="J910" s="48" t="str">
        <f t="shared" si="85"/>
        <v>Jul</v>
      </c>
      <c r="K910" s="48" t="str">
        <f t="shared" si="86"/>
        <v>2025</v>
      </c>
      <c r="L910" s="48">
        <f>'PAYMENT by SAP'!H900</f>
        <v>45838</v>
      </c>
      <c r="M910" s="49">
        <f t="shared" si="87"/>
        <v>16</v>
      </c>
      <c r="N910" s="50" t="str">
        <f t="shared" si="88"/>
        <v>0-30</v>
      </c>
      <c r="O910" s="50" t="str">
        <f t="shared" si="89"/>
        <v>No Risk</v>
      </c>
      <c r="P910" s="15" t="str">
        <f>'PAYMENT by SAP'!J900</f>
        <v>IDR</v>
      </c>
      <c r="Q910" s="15" t="str">
        <f>'PAYMENT by SAP'!K900</f>
        <v>1800000355</v>
      </c>
      <c r="R910" s="51">
        <f>'PAYMENT by SAP'!L900</f>
        <v>10940160</v>
      </c>
      <c r="S910" s="51" t="str">
        <f>'PAYMENT by SAP'!M900</f>
        <v>Biaya Pemusnahan Limbah FABA ex PT SWM</v>
      </c>
      <c r="T910" s="65">
        <f>'PAYMENT by SAP'!N900</f>
        <v>45808</v>
      </c>
      <c r="U910" s="66" t="str">
        <f>'PAYMENT by SAP'!O900</f>
        <v>1800000355</v>
      </c>
      <c r="V910" t="s">
        <v>4950</v>
      </c>
    </row>
    <row r="911" spans="2:22">
      <c r="B911" s="15">
        <f>'PAYMENT by SAP'!B901</f>
        <v>100621</v>
      </c>
      <c r="C911" s="15" t="str">
        <f>'PAYMENT by SAP'!C901</f>
        <v>PT. SURYA WIJAYA MEGAH</v>
      </c>
      <c r="D911" s="15" t="str">
        <v>External</v>
      </c>
      <c r="E911" s="15" t="str">
        <f>'PAYMENT by SAP'!D901</f>
        <v>1400079129</v>
      </c>
      <c r="F911" s="15" t="str">
        <f>'PAYMENT by SAP'!E901</f>
        <v>11123101</v>
      </c>
      <c r="G911" s="15" t="str">
        <f>'PAYMENT by SAP'!F901</f>
        <v>PT. SURYA WIJAYA MEGAH</v>
      </c>
      <c r="H911" s="47">
        <f t="shared" si="84"/>
        <v>45854</v>
      </c>
      <c r="I911" s="48">
        <f>'PAYMENT by SAP'!G901</f>
        <v>45854</v>
      </c>
      <c r="J911" s="48" t="str">
        <f t="shared" si="85"/>
        <v>Jul</v>
      </c>
      <c r="K911" s="48" t="str">
        <f t="shared" si="86"/>
        <v>2025</v>
      </c>
      <c r="L911" s="48">
        <f>'PAYMENT by SAP'!H901</f>
        <v>45807</v>
      </c>
      <c r="M911" s="49">
        <f t="shared" si="87"/>
        <v>47</v>
      </c>
      <c r="N911" s="50" t="str">
        <f t="shared" si="88"/>
        <v>30-60</v>
      </c>
      <c r="O911" s="50" t="str">
        <f t="shared" si="89"/>
        <v>Low Risk</v>
      </c>
      <c r="P911" s="15" t="str">
        <f>'PAYMENT by SAP'!J901</f>
        <v>IDR</v>
      </c>
      <c r="Q911" s="15" t="str">
        <f>'PAYMENT by SAP'!K901</f>
        <v>1800000273</v>
      </c>
      <c r="R911" s="51">
        <f>'PAYMENT by SAP'!L901</f>
        <v>22295460</v>
      </c>
      <c r="S911" s="51" t="str">
        <f>'PAYMENT by SAP'!M901</f>
        <v>Biaya Pemusnahan Limbah FABA ex PT SWM</v>
      </c>
      <c r="T911" s="65">
        <f>'PAYMENT by SAP'!N901</f>
        <v>45777</v>
      </c>
      <c r="U911" s="66" t="str">
        <f>'PAYMENT by SAP'!O901</f>
        <v>1800000273</v>
      </c>
      <c r="V911" t="s">
        <v>4950</v>
      </c>
    </row>
    <row r="912" spans="2:22">
      <c r="B912" s="15">
        <f>'PAYMENT by SAP'!B902</f>
        <v>100621</v>
      </c>
      <c r="C912" s="15" t="str">
        <f>'PAYMENT by SAP'!C902</f>
        <v>PT. SURYA WIJAYA MEGAH</v>
      </c>
      <c r="D912" s="15" t="str">
        <v>External</v>
      </c>
      <c r="E912" s="15" t="str">
        <f>'PAYMENT by SAP'!D902</f>
        <v>1400079133</v>
      </c>
      <c r="F912" s="15" t="str">
        <f>'PAYMENT by SAP'!E902</f>
        <v>11123101</v>
      </c>
      <c r="G912" s="15" t="str">
        <f>'PAYMENT by SAP'!F902</f>
        <v>PT. SURYA WIJAYA MEGAH</v>
      </c>
      <c r="H912" s="47">
        <f t="shared" si="84"/>
        <v>45854</v>
      </c>
      <c r="I912" s="48">
        <f>'PAYMENT by SAP'!G902</f>
        <v>45854</v>
      </c>
      <c r="J912" s="48" t="str">
        <f t="shared" si="85"/>
        <v>Jul</v>
      </c>
      <c r="K912" s="48" t="str">
        <f t="shared" si="86"/>
        <v>2025</v>
      </c>
      <c r="L912" s="48">
        <f>'PAYMENT by SAP'!H902</f>
        <v>45838</v>
      </c>
      <c r="M912" s="49">
        <f t="shared" si="87"/>
        <v>16</v>
      </c>
      <c r="N912" s="50" t="str">
        <f t="shared" si="88"/>
        <v>0-30</v>
      </c>
      <c r="O912" s="50" t="str">
        <f t="shared" si="89"/>
        <v>No Risk</v>
      </c>
      <c r="P912" s="15" t="str">
        <f>'PAYMENT by SAP'!J902</f>
        <v>IDR</v>
      </c>
      <c r="Q912" s="15" t="str">
        <f>'PAYMENT by SAP'!K902</f>
        <v>1800000356</v>
      </c>
      <c r="R912" s="51">
        <f>'PAYMENT by SAP'!L902</f>
        <v>78119580</v>
      </c>
      <c r="S912" s="51" t="str">
        <f>'PAYMENT by SAP'!M902</f>
        <v>Biaya Pemusnahan Limbah SBE ex PT SWM</v>
      </c>
      <c r="T912" s="65">
        <f>'PAYMENT by SAP'!N902</f>
        <v>45808</v>
      </c>
      <c r="U912" s="66" t="str">
        <f>'PAYMENT by SAP'!O902</f>
        <v>1800000356</v>
      </c>
      <c r="V912" t="s">
        <v>4950</v>
      </c>
    </row>
    <row r="913" spans="2:22">
      <c r="B913" s="15">
        <f>'PAYMENT by SAP'!B903</f>
        <v>100621</v>
      </c>
      <c r="C913" s="15" t="str">
        <f>'PAYMENT by SAP'!C903</f>
        <v>PT. SURYA WIJAYA MEGAH</v>
      </c>
      <c r="D913" s="15" t="str">
        <v>External</v>
      </c>
      <c r="E913" s="15" t="str">
        <f>'PAYMENT by SAP'!D903</f>
        <v>1400079130</v>
      </c>
      <c r="F913" s="15" t="str">
        <f>'PAYMENT by SAP'!E903</f>
        <v>11123101</v>
      </c>
      <c r="G913" s="15" t="str">
        <f>'PAYMENT by SAP'!F903</f>
        <v>PT. SURYA WIJAYA MEGAH</v>
      </c>
      <c r="H913" s="47">
        <f t="shared" si="84"/>
        <v>45854</v>
      </c>
      <c r="I913" s="48">
        <f>'PAYMENT by SAP'!G903</f>
        <v>45854</v>
      </c>
      <c r="J913" s="48" t="str">
        <f t="shared" si="85"/>
        <v>Jul</v>
      </c>
      <c r="K913" s="48" t="str">
        <f t="shared" si="86"/>
        <v>2025</v>
      </c>
      <c r="L913" s="48">
        <f>'PAYMENT by SAP'!H903</f>
        <v>45807</v>
      </c>
      <c r="M913" s="49">
        <f t="shared" si="87"/>
        <v>47</v>
      </c>
      <c r="N913" s="50" t="str">
        <f t="shared" si="88"/>
        <v>30-60</v>
      </c>
      <c r="O913" s="50" t="str">
        <f t="shared" si="89"/>
        <v>Low Risk</v>
      </c>
      <c r="P913" s="15" t="str">
        <f>'PAYMENT by SAP'!J903</f>
        <v>IDR</v>
      </c>
      <c r="Q913" s="15" t="str">
        <f>'PAYMENT by SAP'!K903</f>
        <v>1800000274</v>
      </c>
      <c r="R913" s="51">
        <f>'PAYMENT by SAP'!L903</f>
        <v>137172024</v>
      </c>
      <c r="S913" s="51" t="str">
        <f>'PAYMENT by SAP'!M903</f>
        <v>Biaya Pemusnahan Limbah SBE ex PT SWM</v>
      </c>
      <c r="T913" s="65">
        <f>'PAYMENT by SAP'!N903</f>
        <v>45777</v>
      </c>
      <c r="U913" s="66" t="str">
        <f>'PAYMENT by SAP'!O903</f>
        <v>1800000274</v>
      </c>
      <c r="V913" t="s">
        <v>4950</v>
      </c>
    </row>
    <row r="914" spans="2:22">
      <c r="B914" s="15">
        <f>'PAYMENT by SAP'!B904</f>
        <v>100002</v>
      </c>
      <c r="C914" s="15" t="str">
        <f>'PAYMENT by SAP'!C904</f>
        <v>PT SWABINA GATRA</v>
      </c>
      <c r="D914" s="15" t="str">
        <v>Group</v>
      </c>
      <c r="E914" s="15" t="str">
        <f>'PAYMENT by SAP'!D904</f>
        <v>1400079501</v>
      </c>
      <c r="F914" s="15" t="str">
        <f>'PAYMENT by SAP'!E904</f>
        <v>11125421</v>
      </c>
      <c r="G914" s="15" t="str">
        <f>'PAYMENT by SAP'!F904</f>
        <v>PAID BY CMS BANK SYARIAH INDONESIA KC SURABAYA BAS</v>
      </c>
      <c r="H914" s="47">
        <f t="shared" si="84"/>
        <v>45855</v>
      </c>
      <c r="I914" s="48">
        <f>'PAYMENT by SAP'!G904</f>
        <v>45855</v>
      </c>
      <c r="J914" s="48" t="str">
        <f t="shared" si="85"/>
        <v>Jul</v>
      </c>
      <c r="K914" s="48" t="str">
        <f t="shared" si="86"/>
        <v>2025</v>
      </c>
      <c r="L914" s="48">
        <f>'PAYMENT by SAP'!H904</f>
        <v>45777</v>
      </c>
      <c r="M914" s="49">
        <f t="shared" si="87"/>
        <v>78</v>
      </c>
      <c r="N914" s="50" t="str">
        <f t="shared" si="88"/>
        <v>60-90</v>
      </c>
      <c r="O914" s="50" t="str">
        <f t="shared" si="89"/>
        <v>Warning</v>
      </c>
      <c r="P914" s="15" t="str">
        <f>'PAYMENT by SAP'!J904</f>
        <v>IDR</v>
      </c>
      <c r="Q914" s="15" t="str">
        <f>'PAYMENT by SAP'!K904</f>
        <v>1800000184</v>
      </c>
      <c r="R914" s="51">
        <f>'PAYMENT by SAP'!L904</f>
        <v>223834</v>
      </c>
      <c r="S914" s="51" t="str">
        <f>'PAYMENT by SAP'!M904</f>
        <v>Tagihan Air Sanitasi Februari 2025</v>
      </c>
      <c r="T914" s="65">
        <f>'PAYMENT by SAP'!N904</f>
        <v>45747</v>
      </c>
      <c r="U914" s="66" t="str">
        <f>'PAYMENT by SAP'!O904</f>
        <v>1800000184</v>
      </c>
      <c r="V914" s="18" t="s">
        <v>4956</v>
      </c>
    </row>
    <row r="915" spans="2:22">
      <c r="B915" s="15">
        <f>'PAYMENT by SAP'!B905</f>
        <v>100031</v>
      </c>
      <c r="C915" s="15" t="str">
        <f>'PAYMENT by SAP'!C905</f>
        <v>PT DELTA ARTHA BAHARI NUSANTARA</v>
      </c>
      <c r="D915" s="15" t="str">
        <v>External</v>
      </c>
      <c r="E915" s="15" t="str">
        <f>'PAYMENT by SAP'!D905</f>
        <v>1400000291</v>
      </c>
      <c r="F915" s="15" t="str">
        <f>'PAYMENT by SAP'!E905</f>
        <v>11121161</v>
      </c>
      <c r="G915" s="15" t="str">
        <f>'PAYMENT by SAP'!F905</f>
        <v>Penagihan Penyediaan Air Bersih Juni 2025</v>
      </c>
      <c r="H915" s="47">
        <f t="shared" si="84"/>
        <v>45855</v>
      </c>
      <c r="I915" s="48">
        <f>'PAYMENT by SAP'!G905</f>
        <v>45855</v>
      </c>
      <c r="J915" s="48" t="str">
        <f t="shared" si="85"/>
        <v>Jul</v>
      </c>
      <c r="K915" s="48" t="str">
        <f t="shared" si="86"/>
        <v>2025</v>
      </c>
      <c r="L915" s="48">
        <f>'PAYMENT by SAP'!H905</f>
        <v>45868</v>
      </c>
      <c r="M915" s="49">
        <f t="shared" si="87"/>
        <v>-13</v>
      </c>
      <c r="N915" s="50" t="str">
        <f t="shared" si="88"/>
        <v>Current</v>
      </c>
      <c r="O915" s="50" t="str">
        <f t="shared" si="89"/>
        <v>No Risk</v>
      </c>
      <c r="P915" s="15" t="str">
        <f>'PAYMENT by SAP'!J905</f>
        <v>IDR</v>
      </c>
      <c r="Q915" s="15" t="str">
        <f>'PAYMENT by SAP'!K905</f>
        <v>1800000300</v>
      </c>
      <c r="R915" s="51">
        <f>'PAYMENT by SAP'!L905</f>
        <v>749000</v>
      </c>
      <c r="S915" s="51" t="str">
        <f>'PAYMENT by SAP'!M905</f>
        <v>Penagihan Penyediaan Air Bersih Juni 2025</v>
      </c>
      <c r="T915" s="65">
        <f>'PAYMENT by SAP'!N905</f>
        <v>45838</v>
      </c>
      <c r="U915" s="66" t="str">
        <f>'PAYMENT by SAP'!O905</f>
        <v>1800000300</v>
      </c>
      <c r="V915" s="18" t="s">
        <v>4956</v>
      </c>
    </row>
    <row r="916" spans="2:22">
      <c r="B916" s="15">
        <f>'PAYMENT by SAP'!B906</f>
        <v>100069</v>
      </c>
      <c r="C916" s="15" t="str">
        <f>'PAYMENT by SAP'!C906</f>
        <v>PT BANK MANDIRI (PERSERO) TBK.</v>
      </c>
      <c r="D916" s="15" t="str">
        <v>External</v>
      </c>
      <c r="E916" s="15" t="str">
        <f>'PAYMENT by SAP'!D906</f>
        <v>1400079336</v>
      </c>
      <c r="F916" s="15" t="str">
        <f>'PAYMENT by SAP'!E906</f>
        <v>11121161</v>
      </c>
      <c r="G916" s="15" t="str">
        <f>'PAYMENT by SAP'!F906</f>
        <v>TAGIHAN LISTRIK ATM KPSI BANK MANDIRI</v>
      </c>
      <c r="H916" s="47">
        <f t="shared" si="84"/>
        <v>45855</v>
      </c>
      <c r="I916" s="48">
        <f>'PAYMENT by SAP'!G906</f>
        <v>45855</v>
      </c>
      <c r="J916" s="48" t="str">
        <f t="shared" si="85"/>
        <v>Jul</v>
      </c>
      <c r="K916" s="48" t="str">
        <f t="shared" si="86"/>
        <v>2025</v>
      </c>
      <c r="L916" s="48">
        <f>'PAYMENT by SAP'!H906</f>
        <v>45807</v>
      </c>
      <c r="M916" s="49">
        <f t="shared" si="87"/>
        <v>48</v>
      </c>
      <c r="N916" s="50" t="str">
        <f t="shared" si="88"/>
        <v>30-60</v>
      </c>
      <c r="O916" s="50" t="str">
        <f t="shared" si="89"/>
        <v>Low Risk</v>
      </c>
      <c r="P916" s="15" t="str">
        <f>'PAYMENT by SAP'!J906</f>
        <v>IDR</v>
      </c>
      <c r="Q916" s="15" t="str">
        <f>'PAYMENT by SAP'!K906</f>
        <v>1800000226</v>
      </c>
      <c r="R916" s="51">
        <f>'PAYMENT by SAP'!L906</f>
        <v>764726</v>
      </c>
      <c r="S916" s="51" t="str">
        <f>'PAYMENT by SAP'!M906</f>
        <v>TAGIHAN LISTRIK ATM KPSI BANK MANDIRI</v>
      </c>
      <c r="T916" s="65">
        <f>'PAYMENT by SAP'!N906</f>
        <v>45777</v>
      </c>
      <c r="U916" s="66" t="str">
        <f>'PAYMENT by SAP'!O906</f>
        <v>1800000226</v>
      </c>
      <c r="V916" s="18" t="s">
        <v>4951</v>
      </c>
    </row>
    <row r="917" spans="2:22">
      <c r="B917" s="15">
        <f>'PAYMENT by SAP'!B907</f>
        <v>100069</v>
      </c>
      <c r="C917" s="15" t="str">
        <f>'PAYMENT by SAP'!C907</f>
        <v>PT BANK MANDIRI (PERSERO) TBK.</v>
      </c>
      <c r="D917" s="15" t="str">
        <v>External</v>
      </c>
      <c r="E917" s="15" t="str">
        <f>'PAYMENT by SAP'!D907</f>
        <v>1400079335</v>
      </c>
      <c r="F917" s="15" t="str">
        <f>'PAYMENT by SAP'!E907</f>
        <v>11121161</v>
      </c>
      <c r="G917" s="15" t="str">
        <f>'PAYMENT by SAP'!F907</f>
        <v>TAGIHAN LISTRIK KCP BANK MANDIRI</v>
      </c>
      <c r="H917" s="47">
        <f t="shared" si="84"/>
        <v>45855</v>
      </c>
      <c r="I917" s="48">
        <f>'PAYMENT by SAP'!G907</f>
        <v>45855</v>
      </c>
      <c r="J917" s="48" t="str">
        <f t="shared" si="85"/>
        <v>Jul</v>
      </c>
      <c r="K917" s="48" t="str">
        <f t="shared" si="86"/>
        <v>2025</v>
      </c>
      <c r="L917" s="48">
        <f>'PAYMENT by SAP'!H907</f>
        <v>45807</v>
      </c>
      <c r="M917" s="49">
        <f t="shared" si="87"/>
        <v>48</v>
      </c>
      <c r="N917" s="50" t="str">
        <f t="shared" si="88"/>
        <v>30-60</v>
      </c>
      <c r="O917" s="50" t="str">
        <f t="shared" si="89"/>
        <v>Low Risk</v>
      </c>
      <c r="P917" s="15" t="str">
        <f>'PAYMENT by SAP'!J907</f>
        <v>IDR</v>
      </c>
      <c r="Q917" s="15" t="str">
        <f>'PAYMENT by SAP'!K907</f>
        <v>1800000227</v>
      </c>
      <c r="R917" s="51">
        <f>'PAYMENT by SAP'!L907</f>
        <v>3516069</v>
      </c>
      <c r="S917" s="51" t="str">
        <f>'PAYMENT by SAP'!M907</f>
        <v>TAGIHAN LISTRIK KCP BANK MANDIRI</v>
      </c>
      <c r="T917" s="65">
        <f>'PAYMENT by SAP'!N907</f>
        <v>45777</v>
      </c>
      <c r="U917" s="66" t="str">
        <f>'PAYMENT by SAP'!O907</f>
        <v>1800000227</v>
      </c>
      <c r="V917" s="18" t="s">
        <v>4951</v>
      </c>
    </row>
    <row r="918" spans="2:22">
      <c r="B918" s="15">
        <f>'PAYMENT by SAP'!B908</f>
        <v>101691</v>
      </c>
      <c r="C918" s="15" t="str">
        <f>'PAYMENT by SAP'!C908</f>
        <v>PT. BYAKTA LOKA HIJAU KIRANA</v>
      </c>
      <c r="D918" s="15" t="str">
        <v>External</v>
      </c>
      <c r="E918" s="15" t="str">
        <f>'PAYMENT by SAP'!D908</f>
        <v>1400079361</v>
      </c>
      <c r="F918" s="15" t="str">
        <f>'PAYMENT by SAP'!E908</f>
        <v>11125421</v>
      </c>
      <c r="G918" s="15" t="str">
        <f>'PAYMENT by SAP'!F908</f>
        <v>PAID BY CMS BANK SYARIAH INDONESIA KC SURABAYA BAS</v>
      </c>
      <c r="H918" s="47">
        <f t="shared" si="84"/>
        <v>45855</v>
      </c>
      <c r="I918" s="48">
        <f>'PAYMENT by SAP'!G908</f>
        <v>45855</v>
      </c>
      <c r="J918" s="48" t="str">
        <f t="shared" si="85"/>
        <v>Jul</v>
      </c>
      <c r="K918" s="48" t="str">
        <f t="shared" si="86"/>
        <v>2025</v>
      </c>
      <c r="L918" s="48">
        <f>'PAYMENT by SAP'!H908</f>
        <v>45868</v>
      </c>
      <c r="M918" s="49">
        <f t="shared" si="87"/>
        <v>-13</v>
      </c>
      <c r="N918" s="50" t="str">
        <f t="shared" si="88"/>
        <v>Current</v>
      </c>
      <c r="O918" s="50" t="str">
        <f t="shared" si="89"/>
        <v>No Risk</v>
      </c>
      <c r="P918" s="15" t="str">
        <f>'PAYMENT by SAP'!J908</f>
        <v>IDR</v>
      </c>
      <c r="Q918" s="15" t="str">
        <f>'PAYMENT by SAP'!K908</f>
        <v>1800000396</v>
      </c>
      <c r="R918" s="51">
        <f>'PAYMENT by SAP'!L908</f>
        <v>4511151</v>
      </c>
      <c r="S918" s="51" t="str">
        <f>'PAYMENT by SAP'!M908</f>
        <v>Biaya Pemusnahan Limbah Sludge Cat ex PT BLHK</v>
      </c>
      <c r="T918" s="65">
        <f>'PAYMENT by SAP'!N908</f>
        <v>45838</v>
      </c>
      <c r="U918" s="66" t="str">
        <f>'PAYMENT by SAP'!O908</f>
        <v>1800000396</v>
      </c>
      <c r="V918" t="s">
        <v>4950</v>
      </c>
    </row>
    <row r="919" spans="2:22">
      <c r="B919" s="15">
        <f>'PAYMENT by SAP'!B909</f>
        <v>100002</v>
      </c>
      <c r="C919" s="15" t="str">
        <f>'PAYMENT by SAP'!C909</f>
        <v>PT SWABINA GATRA</v>
      </c>
      <c r="D919" s="15" t="str">
        <v>Group</v>
      </c>
      <c r="E919" s="15" t="str">
        <f>'PAYMENT by SAP'!D909</f>
        <v>1400000296</v>
      </c>
      <c r="F919" s="15" t="str">
        <f>'PAYMENT by SAP'!E909</f>
        <v>11125421</v>
      </c>
      <c r="G919" s="15" t="str">
        <f>'PAYMENT by SAP'!F909</f>
        <v>PAID BY CMS BANK SYARIAH INDONESIA KC SURABAYA BAS</v>
      </c>
      <c r="H919" s="47">
        <f t="shared" si="84"/>
        <v>45855</v>
      </c>
      <c r="I919" s="48">
        <f>'PAYMENT by SAP'!G909</f>
        <v>45855</v>
      </c>
      <c r="J919" s="48" t="str">
        <f t="shared" si="85"/>
        <v>Jul</v>
      </c>
      <c r="K919" s="48" t="str">
        <f t="shared" si="86"/>
        <v>2025</v>
      </c>
      <c r="L919" s="48">
        <f>'PAYMENT by SAP'!H909</f>
        <v>45777</v>
      </c>
      <c r="M919" s="49">
        <f t="shared" si="87"/>
        <v>78</v>
      </c>
      <c r="N919" s="50" t="str">
        <f t="shared" si="88"/>
        <v>60-90</v>
      </c>
      <c r="O919" s="50" t="str">
        <f t="shared" si="89"/>
        <v>Warning</v>
      </c>
      <c r="P919" s="15" t="str">
        <f>'PAYMENT by SAP'!J909</f>
        <v>IDR</v>
      </c>
      <c r="Q919" s="15" t="str">
        <f>'PAYMENT by SAP'!K909</f>
        <v>1800000160</v>
      </c>
      <c r="R919" s="51">
        <f>'PAYMENT by SAP'!L909</f>
        <v>5036490</v>
      </c>
      <c r="S919" s="51" t="str">
        <f>'PAYMENT by SAP'!M909</f>
        <v>Penagihan Air Bersih Maret 2025</v>
      </c>
      <c r="T919" s="65">
        <f>'PAYMENT by SAP'!N909</f>
        <v>45747</v>
      </c>
      <c r="U919" s="66" t="str">
        <f>'PAYMENT by SAP'!O909</f>
        <v>1800000160</v>
      </c>
      <c r="V919" s="18" t="s">
        <v>4956</v>
      </c>
    </row>
    <row r="920" spans="2:22">
      <c r="B920" s="15">
        <f>'PAYMENT by SAP'!B910</f>
        <v>100002</v>
      </c>
      <c r="C920" s="15" t="str">
        <f>'PAYMENT by SAP'!C910</f>
        <v>PT SWABINA GATRA</v>
      </c>
      <c r="D920" s="15" t="str">
        <v>Group</v>
      </c>
      <c r="E920" s="15" t="str">
        <f>'PAYMENT by SAP'!D910</f>
        <v>1400079502</v>
      </c>
      <c r="F920" s="15" t="str">
        <f>'PAYMENT by SAP'!E910</f>
        <v>11125421</v>
      </c>
      <c r="G920" s="15" t="str">
        <f>'PAYMENT by SAP'!F910</f>
        <v>PAID BY CMS BANK SYARIAH INDONESIA KC SURABAYA BAS</v>
      </c>
      <c r="H920" s="47">
        <f t="shared" si="84"/>
        <v>45855</v>
      </c>
      <c r="I920" s="48">
        <f>'PAYMENT by SAP'!G910</f>
        <v>45855</v>
      </c>
      <c r="J920" s="48" t="str">
        <f t="shared" si="85"/>
        <v>Jul</v>
      </c>
      <c r="K920" s="48" t="str">
        <f t="shared" si="86"/>
        <v>2025</v>
      </c>
      <c r="L920" s="48">
        <f>'PAYMENT by SAP'!H910</f>
        <v>45777</v>
      </c>
      <c r="M920" s="49">
        <f t="shared" si="87"/>
        <v>78</v>
      </c>
      <c r="N920" s="50" t="str">
        <f t="shared" si="88"/>
        <v>60-90</v>
      </c>
      <c r="O920" s="50" t="str">
        <f t="shared" si="89"/>
        <v>Warning</v>
      </c>
      <c r="P920" s="15" t="str">
        <f>'PAYMENT by SAP'!J910</f>
        <v>IDR</v>
      </c>
      <c r="Q920" s="15" t="str">
        <f>'PAYMENT by SAP'!K910</f>
        <v>1800000170</v>
      </c>
      <c r="R920" s="51">
        <f>'PAYMENT by SAP'!L910</f>
        <v>7436693</v>
      </c>
      <c r="S920" s="51" t="str">
        <f>'PAYMENT by SAP'!M910</f>
        <v>Tagihan Listrik SWABINA Jan 25</v>
      </c>
      <c r="T920" s="65">
        <f>'PAYMENT by SAP'!N910</f>
        <v>45747</v>
      </c>
      <c r="U920" s="66" t="str">
        <f>'PAYMENT by SAP'!O910</f>
        <v>1800000170</v>
      </c>
      <c r="V920" s="18" t="s">
        <v>4951</v>
      </c>
    </row>
    <row r="921" spans="2:22">
      <c r="B921" s="15">
        <f>'PAYMENT by SAP'!B911</f>
        <v>100144</v>
      </c>
      <c r="C921" s="15" t="str">
        <f>'PAYMENT by SAP'!C911</f>
        <v>PT SINERGI INFORMATIKA SEMEN INDONE</v>
      </c>
      <c r="D921" s="15" t="str">
        <v>Group</v>
      </c>
      <c r="E921" s="15" t="str">
        <f>'PAYMENT by SAP'!D911</f>
        <v>1400000292</v>
      </c>
      <c r="F921" s="15" t="str">
        <f>'PAYMENT by SAP'!E911</f>
        <v>11121161</v>
      </c>
      <c r="G921" s="15" t="str">
        <f>'PAYMENT by SAP'!F911</f>
        <v>PAID BY CMS BANK MANDIRI KC GRESIK RN 2100001483</v>
      </c>
      <c r="H921" s="47">
        <f t="shared" si="84"/>
        <v>45855</v>
      </c>
      <c r="I921" s="48">
        <f>'PAYMENT by SAP'!G911</f>
        <v>45855</v>
      </c>
      <c r="J921" s="48" t="str">
        <f t="shared" si="85"/>
        <v>Jul</v>
      </c>
      <c r="K921" s="48" t="str">
        <f t="shared" si="86"/>
        <v>2025</v>
      </c>
      <c r="L921" s="48">
        <f>'PAYMENT by SAP'!H911</f>
        <v>45718</v>
      </c>
      <c r="M921" s="49">
        <f t="shared" si="87"/>
        <v>137</v>
      </c>
      <c r="N921" s="50" t="str">
        <f t="shared" si="88"/>
        <v>120-365</v>
      </c>
      <c r="O921" s="50" t="str">
        <f t="shared" si="89"/>
        <v>High Risk</v>
      </c>
      <c r="P921" s="15" t="str">
        <f>'PAYMENT by SAP'!J911</f>
        <v>IDR</v>
      </c>
      <c r="Q921" s="15" t="str">
        <f>'PAYMENT by SAP'!K911</f>
        <v>1800000011</v>
      </c>
      <c r="R921" s="51">
        <f>'PAYMENT by SAP'!L911</f>
        <v>18340499</v>
      </c>
      <c r="S921" s="51" t="str">
        <f>'PAYMENT by SAP'!M911</f>
        <v>Pot. Gaji Kary. Penugasan SI - SISI 12.2024</v>
      </c>
      <c r="T921" s="65">
        <f>'PAYMENT by SAP'!N911</f>
        <v>45688</v>
      </c>
      <c r="U921" s="66" t="str">
        <f>'PAYMENT by SAP'!O911</f>
        <v>1800000011</v>
      </c>
      <c r="V921" s="18" t="s">
        <v>4953</v>
      </c>
    </row>
    <row r="922" spans="2:22">
      <c r="B922" s="15">
        <f>'PAYMENT by SAP'!B912</f>
        <v>100144</v>
      </c>
      <c r="C922" s="15" t="str">
        <f>'PAYMENT by SAP'!C912</f>
        <v>PT SINERGI INFORMATIKA SEMEN INDONE</v>
      </c>
      <c r="D922" s="15" t="str">
        <v>Group</v>
      </c>
      <c r="E922" s="15" t="str">
        <f>'PAYMENT by SAP'!D912</f>
        <v>1400000293</v>
      </c>
      <c r="F922" s="15" t="str">
        <f>'PAYMENT by SAP'!E912</f>
        <v>11121161</v>
      </c>
      <c r="G922" s="15" t="str">
        <f>'PAYMENT by SAP'!F912</f>
        <v>PAID BY CMS BANK MANDIRI KC GRESIK RN 2100001451</v>
      </c>
      <c r="H922" s="47">
        <f t="shared" si="84"/>
        <v>45855</v>
      </c>
      <c r="I922" s="48">
        <f>'PAYMENT by SAP'!G912</f>
        <v>45855</v>
      </c>
      <c r="J922" s="48" t="str">
        <f t="shared" si="85"/>
        <v>Jul</v>
      </c>
      <c r="K922" s="48" t="str">
        <f t="shared" si="86"/>
        <v>2025</v>
      </c>
      <c r="L922" s="48">
        <f>'PAYMENT by SAP'!H912</f>
        <v>45687</v>
      </c>
      <c r="M922" s="49">
        <f t="shared" si="87"/>
        <v>168</v>
      </c>
      <c r="N922" s="50" t="str">
        <f t="shared" si="88"/>
        <v>120-365</v>
      </c>
      <c r="O922" s="50" t="str">
        <f t="shared" si="89"/>
        <v>High Risk</v>
      </c>
      <c r="P922" s="15" t="str">
        <f>'PAYMENT by SAP'!J912</f>
        <v>IDR</v>
      </c>
      <c r="Q922" s="15" t="str">
        <f>'PAYMENT by SAP'!K912</f>
        <v>1800000547</v>
      </c>
      <c r="R922" s="51">
        <f>'PAYMENT by SAP'!L912</f>
        <v>18915115</v>
      </c>
      <c r="S922" s="51" t="str">
        <f>'PAYMENT by SAP'!M912</f>
        <v xml:space="preserve"> Pot. Gaji Kary. Penugasan SI - SISI 11.2024</v>
      </c>
      <c r="T922" s="65">
        <f>'PAYMENT by SAP'!N912</f>
        <v>45657</v>
      </c>
      <c r="U922" s="66" t="str">
        <f>'PAYMENT by SAP'!O912</f>
        <v>1800000547</v>
      </c>
      <c r="V922" s="18" t="s">
        <v>4953</v>
      </c>
    </row>
    <row r="923" spans="2:22">
      <c r="B923" s="15">
        <f>'PAYMENT by SAP'!B913</f>
        <v>100797</v>
      </c>
      <c r="C923" s="15" t="str">
        <f>'PAYMENT by SAP'!C913</f>
        <v>PT. SEMEN INDONESIA BETON</v>
      </c>
      <c r="D923" s="15" t="str">
        <v>Group</v>
      </c>
      <c r="E923" s="15" t="str">
        <f>'PAYMENT by SAP'!D913</f>
        <v>1400000295</v>
      </c>
      <c r="F923" s="15" t="str">
        <f>'PAYMENT by SAP'!E913</f>
        <v>11125421</v>
      </c>
      <c r="G923" s="15" t="str">
        <f>'PAYMENT by SAP'!F913</f>
        <v>PAID BY CMS BANK SYARIAH INDONESIA KC SURABAYA BAS</v>
      </c>
      <c r="H923" s="47">
        <f t="shared" si="84"/>
        <v>45855</v>
      </c>
      <c r="I923" s="48">
        <f>'PAYMENT by SAP'!G913</f>
        <v>45855</v>
      </c>
      <c r="J923" s="48" t="str">
        <f t="shared" si="85"/>
        <v>Jul</v>
      </c>
      <c r="K923" s="48" t="str">
        <f t="shared" si="86"/>
        <v>2025</v>
      </c>
      <c r="L923" s="48">
        <f>'PAYMENT by SAP'!H913</f>
        <v>45838</v>
      </c>
      <c r="M923" s="49">
        <f t="shared" si="87"/>
        <v>17</v>
      </c>
      <c r="N923" s="50" t="str">
        <f t="shared" si="88"/>
        <v>0-30</v>
      </c>
      <c r="O923" s="50" t="str">
        <f t="shared" si="89"/>
        <v>No Risk</v>
      </c>
      <c r="P923" s="15" t="str">
        <f>'PAYMENT by SAP'!J913</f>
        <v>IDR</v>
      </c>
      <c r="Q923" s="15" t="str">
        <f>'PAYMENT by SAP'!K913</f>
        <v>1800000231</v>
      </c>
      <c r="R923" s="51">
        <f>'PAYMENT by SAP'!L913</f>
        <v>19832279</v>
      </c>
      <c r="S923" s="51" t="str">
        <f>'PAYMENT by SAP'!M913</f>
        <v>Pot. Gaji Kary. Penugasan SIG - SIB 04.2025</v>
      </c>
      <c r="T923" s="65">
        <f>'PAYMENT by SAP'!N913</f>
        <v>45808</v>
      </c>
      <c r="U923" s="66" t="str">
        <f>'PAYMENT by SAP'!O913</f>
        <v>1800000231</v>
      </c>
      <c r="V923" s="18" t="s">
        <v>4953</v>
      </c>
    </row>
    <row r="924" spans="2:22">
      <c r="B924" s="15">
        <f>'PAYMENT by SAP'!B914</f>
        <v>100025</v>
      </c>
      <c r="C924" s="15" t="str">
        <f>'PAYMENT by SAP'!C914</f>
        <v>PT BANK MANDIRI (PERSERO) TBK</v>
      </c>
      <c r="D924" s="15" t="str">
        <v>External</v>
      </c>
      <c r="E924" s="15" t="str">
        <f>'PAYMENT by SAP'!D914</f>
        <v>1400000294</v>
      </c>
      <c r="F924" s="15" t="str">
        <f>'PAYMENT by SAP'!E914</f>
        <v>11121161</v>
      </c>
      <c r="G924" s="15" t="str">
        <f>'PAYMENT by SAP'!F914</f>
        <v>Penagihan Sewa Tanah di Tuban</v>
      </c>
      <c r="H924" s="47">
        <f t="shared" si="84"/>
        <v>45855</v>
      </c>
      <c r="I924" s="48">
        <f>'PAYMENT by SAP'!G914</f>
        <v>45855</v>
      </c>
      <c r="J924" s="48" t="str">
        <f t="shared" si="85"/>
        <v>Jul</v>
      </c>
      <c r="K924" s="48" t="str">
        <f t="shared" si="86"/>
        <v>2025</v>
      </c>
      <c r="L924" s="48">
        <f>'PAYMENT by SAP'!H914</f>
        <v>45807</v>
      </c>
      <c r="M924" s="49">
        <f t="shared" si="87"/>
        <v>48</v>
      </c>
      <c r="N924" s="50" t="str">
        <f t="shared" si="88"/>
        <v>30-60</v>
      </c>
      <c r="O924" s="50" t="str">
        <f t="shared" si="89"/>
        <v>Low Risk</v>
      </c>
      <c r="P924" s="15" t="str">
        <f>'PAYMENT by SAP'!J914</f>
        <v>IDR</v>
      </c>
      <c r="Q924" s="15" t="str">
        <f>'PAYMENT by SAP'!K914</f>
        <v>1800000204</v>
      </c>
      <c r="R924" s="51">
        <f>'PAYMENT by SAP'!L914</f>
        <v>41208000</v>
      </c>
      <c r="S924" s="51" t="str">
        <f>'PAYMENT by SAP'!M914</f>
        <v>Penagihan Sewa Tanah di Tuban</v>
      </c>
      <c r="T924" s="65">
        <f>'PAYMENT by SAP'!N914</f>
        <v>45777</v>
      </c>
      <c r="U924" s="66" t="str">
        <f>'PAYMENT by SAP'!O914</f>
        <v>1800000204</v>
      </c>
      <c r="V924" s="18" t="s">
        <v>4957</v>
      </c>
    </row>
    <row r="925" spans="2:22">
      <c r="B925" s="15">
        <f>'PAYMENT by SAP'!B915</f>
        <v>100014</v>
      </c>
      <c r="C925" s="15" t="str">
        <f>'PAYMENT by SAP'!C915</f>
        <v>PT SEMEN TONASA</v>
      </c>
      <c r="D925" s="15" t="str">
        <v>Group</v>
      </c>
      <c r="E925" s="15" t="str">
        <f>'PAYMENT by SAP'!D915</f>
        <v>1400000297</v>
      </c>
      <c r="F925" s="15" t="str">
        <f>'PAYMENT by SAP'!E915</f>
        <v>11121871</v>
      </c>
      <c r="G925" s="15" t="str">
        <f>'PAYMENT by SAP'!F915</f>
        <v>SWEEPING SEMEN TONASA</v>
      </c>
      <c r="H925" s="47">
        <f t="shared" si="84"/>
        <v>45855</v>
      </c>
      <c r="I925" s="48">
        <f>'PAYMENT by SAP'!G915</f>
        <v>45855</v>
      </c>
      <c r="J925" s="48" t="str">
        <f t="shared" si="85"/>
        <v>Jul</v>
      </c>
      <c r="K925" s="48" t="str">
        <f t="shared" si="86"/>
        <v>2025</v>
      </c>
      <c r="L925" s="48">
        <f>'PAYMENT by SAP'!H915</f>
        <v>46022</v>
      </c>
      <c r="M925" s="49">
        <f t="shared" si="87"/>
        <v>-167</v>
      </c>
      <c r="N925" s="50" t="str">
        <f t="shared" si="88"/>
        <v>Current</v>
      </c>
      <c r="O925" s="50" t="str">
        <f t="shared" si="89"/>
        <v>No Risk</v>
      </c>
      <c r="P925" s="15" t="str">
        <f>'PAYMENT by SAP'!J915</f>
        <v>IDR</v>
      </c>
      <c r="Q925" s="15" t="str">
        <f>'PAYMENT by SAP'!K915</f>
        <v>1800000346</v>
      </c>
      <c r="R925" s="51">
        <f>'PAYMENT by SAP'!L915</f>
        <v>10000000000</v>
      </c>
      <c r="S925" s="51" t="str">
        <f>'PAYMENT by SAP'!M915</f>
        <v>DIVIDEN ST TAHUN BUKU 2024</v>
      </c>
      <c r="T925" s="65">
        <f>'PAYMENT by SAP'!N915</f>
        <v>46022</v>
      </c>
      <c r="U925" s="66" t="str">
        <f>'PAYMENT by SAP'!O915</f>
        <v>1800000346</v>
      </c>
      <c r="V925" s="18" t="s">
        <v>4967</v>
      </c>
    </row>
    <row r="926" spans="2:22">
      <c r="B926" s="15">
        <f>'PAYMENT by SAP'!B916</f>
        <v>101330</v>
      </c>
      <c r="C926" s="15" t="str">
        <f>'PAYMENT by SAP'!C916</f>
        <v>PT. CAHAYA INDAH MOJOKERTO</v>
      </c>
      <c r="D926" s="15" t="str">
        <v>External</v>
      </c>
      <c r="E926" s="15" t="str">
        <f>'PAYMENT by SAP'!D916</f>
        <v>1400080745</v>
      </c>
      <c r="F926" s="15" t="str">
        <f>'PAYMENT by SAP'!E916</f>
        <v>11123101</v>
      </c>
      <c r="G926" s="15" t="str">
        <f>'PAYMENT by SAP'!F916</f>
        <v>PT. CAHAYA INDAH MOJOKERTO</v>
      </c>
      <c r="H926" s="47">
        <f t="shared" si="84"/>
        <v>45859</v>
      </c>
      <c r="I926" s="48">
        <f>'PAYMENT by SAP'!G916</f>
        <v>45859</v>
      </c>
      <c r="J926" s="48" t="str">
        <f t="shared" si="85"/>
        <v>Jul</v>
      </c>
      <c r="K926" s="48" t="str">
        <f t="shared" si="86"/>
        <v>2025</v>
      </c>
      <c r="L926" s="48">
        <f>'PAYMENT by SAP'!H916</f>
        <v>45777</v>
      </c>
      <c r="M926" s="49">
        <f t="shared" si="87"/>
        <v>82</v>
      </c>
      <c r="N926" s="50" t="str">
        <f t="shared" si="88"/>
        <v>60-90</v>
      </c>
      <c r="O926" s="50" t="str">
        <f t="shared" si="89"/>
        <v>Warning</v>
      </c>
      <c r="P926" s="15" t="str">
        <f>'PAYMENT by SAP'!J916</f>
        <v>IDR</v>
      </c>
      <c r="Q926" s="15" t="str">
        <f>'PAYMENT by SAP'!K916</f>
        <v>1800000187</v>
      </c>
      <c r="R926" s="51">
        <f>'PAYMENT by SAP'!L916</f>
        <v>2802528</v>
      </c>
      <c r="S926" s="51" t="str">
        <f>'PAYMENT by SAP'!M916</f>
        <v>Biaya Pemusnahan Limbah Residu Produksi ex PT CIM</v>
      </c>
      <c r="T926" s="65">
        <f>'PAYMENT by SAP'!N916</f>
        <v>45747</v>
      </c>
      <c r="U926" s="66" t="str">
        <f>'PAYMENT by SAP'!O916</f>
        <v>1800000187</v>
      </c>
      <c r="V926" t="s">
        <v>4950</v>
      </c>
    </row>
    <row r="927" spans="2:22">
      <c r="B927" s="15">
        <f>'PAYMENT by SAP'!B917</f>
        <v>101330</v>
      </c>
      <c r="C927" s="15" t="str">
        <f>'PAYMENT by SAP'!C917</f>
        <v>PT. CAHAYA INDAH MOJOKERTO</v>
      </c>
      <c r="D927" s="15" t="str">
        <v>External</v>
      </c>
      <c r="E927" s="15" t="str">
        <f>'PAYMENT by SAP'!D917</f>
        <v>1400080779</v>
      </c>
      <c r="F927" s="15" t="str">
        <f>'PAYMENT by SAP'!E917</f>
        <v>11123101</v>
      </c>
      <c r="G927" s="15" t="str">
        <f>'PAYMENT by SAP'!F917</f>
        <v>PT. CAHAYA INDAH MOJOKERTO</v>
      </c>
      <c r="H927" s="47">
        <f t="shared" si="84"/>
        <v>45859</v>
      </c>
      <c r="I927" s="48">
        <f>'PAYMENT by SAP'!G917</f>
        <v>45859</v>
      </c>
      <c r="J927" s="48" t="str">
        <f t="shared" si="85"/>
        <v>Jul</v>
      </c>
      <c r="K927" s="48" t="str">
        <f t="shared" si="86"/>
        <v>2025</v>
      </c>
      <c r="L927" s="48">
        <f>'PAYMENT by SAP'!H917</f>
        <v>45838</v>
      </c>
      <c r="M927" s="49">
        <f t="shared" si="87"/>
        <v>21</v>
      </c>
      <c r="N927" s="50" t="str">
        <f t="shared" si="88"/>
        <v>0-30</v>
      </c>
      <c r="O927" s="50" t="str">
        <f t="shared" si="89"/>
        <v>No Risk</v>
      </c>
      <c r="P927" s="15" t="str">
        <f>'PAYMENT by SAP'!J917</f>
        <v>IDR</v>
      </c>
      <c r="Q927" s="15" t="str">
        <f>'PAYMENT by SAP'!K917</f>
        <v>1800000325</v>
      </c>
      <c r="R927" s="51">
        <f>'PAYMENT by SAP'!L917</f>
        <v>4112550</v>
      </c>
      <c r="S927" s="51" t="str">
        <f>'PAYMENT by SAP'!M917</f>
        <v>Biaya Pemusnahan Limbah Resin ex PT CIM</v>
      </c>
      <c r="T927" s="65">
        <f>'PAYMENT by SAP'!N917</f>
        <v>45808</v>
      </c>
      <c r="U927" s="66" t="str">
        <f>'PAYMENT by SAP'!O917</f>
        <v>1800000325</v>
      </c>
      <c r="V927" t="s">
        <v>4950</v>
      </c>
    </row>
    <row r="928" spans="2:22">
      <c r="B928" s="15">
        <f>'PAYMENT by SAP'!B918</f>
        <v>101330</v>
      </c>
      <c r="C928" s="15" t="str">
        <f>'PAYMENT by SAP'!C918</f>
        <v>PT. CAHAYA INDAH MOJOKERTO</v>
      </c>
      <c r="D928" s="15" t="str">
        <v>External</v>
      </c>
      <c r="E928" s="15" t="str">
        <f>'PAYMENT by SAP'!D918</f>
        <v>1400080771</v>
      </c>
      <c r="F928" s="15" t="str">
        <f>'PAYMENT by SAP'!E918</f>
        <v>11123101</v>
      </c>
      <c r="G928" s="15" t="str">
        <f>'PAYMENT by SAP'!F918</f>
        <v>PT. CAHAYA INDAH MOJOKERTO</v>
      </c>
      <c r="H928" s="47">
        <f t="shared" si="84"/>
        <v>45859</v>
      </c>
      <c r="I928" s="48">
        <f>'PAYMENT by SAP'!G918</f>
        <v>45859</v>
      </c>
      <c r="J928" s="48" t="str">
        <f t="shared" si="85"/>
        <v>Jul</v>
      </c>
      <c r="K928" s="48" t="str">
        <f t="shared" si="86"/>
        <v>2025</v>
      </c>
      <c r="L928" s="48">
        <f>'PAYMENT by SAP'!H918</f>
        <v>45777</v>
      </c>
      <c r="M928" s="49">
        <f t="shared" si="87"/>
        <v>82</v>
      </c>
      <c r="N928" s="50" t="str">
        <f t="shared" si="88"/>
        <v>60-90</v>
      </c>
      <c r="O928" s="50" t="str">
        <f t="shared" si="89"/>
        <v>Warning</v>
      </c>
      <c r="P928" s="15" t="str">
        <f>'PAYMENT by SAP'!J918</f>
        <v>IDR</v>
      </c>
      <c r="Q928" s="15" t="str">
        <f>'PAYMENT by SAP'!K918</f>
        <v>1800000188</v>
      </c>
      <c r="R928" s="51">
        <f>'PAYMENT by SAP'!L918</f>
        <v>4405590</v>
      </c>
      <c r="S928" s="51" t="str">
        <f>'PAYMENT by SAP'!M918</f>
        <v>Biaya Pemusnahan Limbah Resin ex PT CIM</v>
      </c>
      <c r="T928" s="65">
        <f>'PAYMENT by SAP'!N918</f>
        <v>45747</v>
      </c>
      <c r="U928" s="66" t="str">
        <f>'PAYMENT by SAP'!O918</f>
        <v>1800000188</v>
      </c>
      <c r="V928" t="s">
        <v>4950</v>
      </c>
    </row>
    <row r="929" spans="2:22">
      <c r="B929" s="15">
        <f>'PAYMENT by SAP'!B919</f>
        <v>101330</v>
      </c>
      <c r="C929" s="15" t="str">
        <f>'PAYMENT by SAP'!C919</f>
        <v>PT. CAHAYA INDAH MOJOKERTO</v>
      </c>
      <c r="D929" s="15" t="str">
        <v>External</v>
      </c>
      <c r="E929" s="15" t="str">
        <f>'PAYMENT by SAP'!D919</f>
        <v>1400080775</v>
      </c>
      <c r="F929" s="15" t="str">
        <f>'PAYMENT by SAP'!E919</f>
        <v>11123101</v>
      </c>
      <c r="G929" s="15" t="str">
        <f>'PAYMENT by SAP'!F919</f>
        <v>PT. CAHAYA INDAH MOJOKERTO</v>
      </c>
      <c r="H929" s="47">
        <f t="shared" si="84"/>
        <v>45859</v>
      </c>
      <c r="I929" s="48">
        <f>'PAYMENT by SAP'!G919</f>
        <v>45859</v>
      </c>
      <c r="J929" s="48" t="str">
        <f t="shared" si="85"/>
        <v>Jul</v>
      </c>
      <c r="K929" s="48" t="str">
        <f t="shared" si="86"/>
        <v>2025</v>
      </c>
      <c r="L929" s="48">
        <f>'PAYMENT by SAP'!H919</f>
        <v>45807</v>
      </c>
      <c r="M929" s="49">
        <f t="shared" si="87"/>
        <v>52</v>
      </c>
      <c r="N929" s="50" t="str">
        <f t="shared" si="88"/>
        <v>30-60</v>
      </c>
      <c r="O929" s="50" t="str">
        <f t="shared" si="89"/>
        <v>Low Risk</v>
      </c>
      <c r="P929" s="15" t="str">
        <f>'PAYMENT by SAP'!J919</f>
        <v>IDR</v>
      </c>
      <c r="Q929" s="15" t="str">
        <f>'PAYMENT by SAP'!K919</f>
        <v>1800000246</v>
      </c>
      <c r="R929" s="51">
        <f>'PAYMENT by SAP'!L919</f>
        <v>8781876</v>
      </c>
      <c r="S929" s="51" t="str">
        <f>'PAYMENT by SAP'!M919</f>
        <v>Biaya Pemusnahan Limbah Residu Produksi ex PT CIM</v>
      </c>
      <c r="T929" s="65">
        <f>'PAYMENT by SAP'!N919</f>
        <v>45777</v>
      </c>
      <c r="U929" s="66" t="str">
        <f>'PAYMENT by SAP'!O919</f>
        <v>1800000246</v>
      </c>
      <c r="V929" t="s">
        <v>4950</v>
      </c>
    </row>
    <row r="930" spans="2:22">
      <c r="B930" s="15">
        <f>'PAYMENT by SAP'!B920</f>
        <v>101330</v>
      </c>
      <c r="C930" s="15" t="str">
        <f>'PAYMENT by SAP'!C920</f>
        <v>PT. CAHAYA INDAH MOJOKERTO</v>
      </c>
      <c r="D930" s="15" t="str">
        <v>External</v>
      </c>
      <c r="E930" s="15" t="str">
        <f>'PAYMENT by SAP'!D920</f>
        <v>1400080772</v>
      </c>
      <c r="F930" s="15" t="str">
        <f>'PAYMENT by SAP'!E920</f>
        <v>11123101</v>
      </c>
      <c r="G930" s="15" t="str">
        <f>'PAYMENT by SAP'!F920</f>
        <v>PT. CAHAYA INDAH MOJOKERTO</v>
      </c>
      <c r="H930" s="47">
        <f t="shared" si="84"/>
        <v>45859</v>
      </c>
      <c r="I930" s="48">
        <f>'PAYMENT by SAP'!G920</f>
        <v>45859</v>
      </c>
      <c r="J930" s="48" t="str">
        <f t="shared" si="85"/>
        <v>Jul</v>
      </c>
      <c r="K930" s="48" t="str">
        <f t="shared" si="86"/>
        <v>2025</v>
      </c>
      <c r="L930" s="48">
        <f>'PAYMENT by SAP'!H920</f>
        <v>45777</v>
      </c>
      <c r="M930" s="49">
        <f t="shared" si="87"/>
        <v>82</v>
      </c>
      <c r="N930" s="50" t="str">
        <f t="shared" si="88"/>
        <v>60-90</v>
      </c>
      <c r="O930" s="50" t="str">
        <f t="shared" si="89"/>
        <v>Warning</v>
      </c>
      <c r="P930" s="15" t="str">
        <f>'PAYMENT by SAP'!J920</f>
        <v>IDR</v>
      </c>
      <c r="Q930" s="15" t="str">
        <f>'PAYMENT by SAP'!K920</f>
        <v>1800000189</v>
      </c>
      <c r="R930" s="51">
        <f>'PAYMENT by SAP'!L920</f>
        <v>8871120</v>
      </c>
      <c r="S930" s="51" t="str">
        <f>'PAYMENT by SAP'!M920</f>
        <v>Biaya Pemusnahan Limbah Sludge IPAL ex PT CIM</v>
      </c>
      <c r="T930" s="65">
        <f>'PAYMENT by SAP'!N920</f>
        <v>45747</v>
      </c>
      <c r="U930" s="66" t="str">
        <f>'PAYMENT by SAP'!O920</f>
        <v>1800000189</v>
      </c>
      <c r="V930" t="s">
        <v>4950</v>
      </c>
    </row>
    <row r="931" spans="2:22">
      <c r="B931" s="15">
        <f>'PAYMENT by SAP'!B921</f>
        <v>101330</v>
      </c>
      <c r="C931" s="15" t="str">
        <f>'PAYMENT by SAP'!C921</f>
        <v>PT. CAHAYA INDAH MOJOKERTO</v>
      </c>
      <c r="D931" s="15" t="str">
        <v>External</v>
      </c>
      <c r="E931" s="15" t="str">
        <f>'PAYMENT by SAP'!D921</f>
        <v>1400080780</v>
      </c>
      <c r="F931" s="15" t="str">
        <f>'PAYMENT by SAP'!E921</f>
        <v>11123101</v>
      </c>
      <c r="G931" s="15" t="str">
        <f>'PAYMENT by SAP'!F921</f>
        <v>PT. CAHAYA INDAH MOJOKERTO</v>
      </c>
      <c r="H931" s="47">
        <f t="shared" si="84"/>
        <v>45859</v>
      </c>
      <c r="I931" s="48">
        <f>'PAYMENT by SAP'!G921</f>
        <v>45859</v>
      </c>
      <c r="J931" s="48" t="str">
        <f t="shared" si="85"/>
        <v>Jul</v>
      </c>
      <c r="K931" s="48" t="str">
        <f t="shared" si="86"/>
        <v>2025</v>
      </c>
      <c r="L931" s="48">
        <f>'PAYMENT by SAP'!H921</f>
        <v>45838</v>
      </c>
      <c r="M931" s="49">
        <f t="shared" si="87"/>
        <v>21</v>
      </c>
      <c r="N931" s="50" t="str">
        <f t="shared" si="88"/>
        <v>0-30</v>
      </c>
      <c r="O931" s="50" t="str">
        <f t="shared" si="89"/>
        <v>No Risk</v>
      </c>
      <c r="P931" s="15" t="str">
        <f>'PAYMENT by SAP'!J921</f>
        <v>IDR</v>
      </c>
      <c r="Q931" s="15" t="str">
        <f>'PAYMENT by SAP'!K921</f>
        <v>1800000324</v>
      </c>
      <c r="R931" s="51">
        <f>'PAYMENT by SAP'!L921</f>
        <v>13300020</v>
      </c>
      <c r="S931" s="51" t="str">
        <f>'PAYMENT by SAP'!M921</f>
        <v>Biaya Pemusnahan Limbah Residu Produksi ex PT CIM</v>
      </c>
      <c r="T931" s="65">
        <f>'PAYMENT by SAP'!N921</f>
        <v>45808</v>
      </c>
      <c r="U931" s="66" t="str">
        <f>'PAYMENT by SAP'!O921</f>
        <v>1800000324</v>
      </c>
      <c r="V931" t="s">
        <v>4950</v>
      </c>
    </row>
    <row r="932" spans="2:22">
      <c r="B932" s="15">
        <f>'PAYMENT by SAP'!B922</f>
        <v>101330</v>
      </c>
      <c r="C932" s="15" t="str">
        <f>'PAYMENT by SAP'!C922</f>
        <v>PT. CAHAYA INDAH MOJOKERTO</v>
      </c>
      <c r="D932" s="15" t="str">
        <v>External</v>
      </c>
      <c r="E932" s="15" t="str">
        <f>'PAYMENT by SAP'!D922</f>
        <v>1400080781</v>
      </c>
      <c r="F932" s="15" t="str">
        <f>'PAYMENT by SAP'!E922</f>
        <v>11123101</v>
      </c>
      <c r="G932" s="15" t="str">
        <f>'PAYMENT by SAP'!F922</f>
        <v>PT. CAHAYA INDAH MOJOKERTO</v>
      </c>
      <c r="H932" s="47">
        <f t="shared" si="84"/>
        <v>45859</v>
      </c>
      <c r="I932" s="48">
        <f>'PAYMENT by SAP'!G922</f>
        <v>45859</v>
      </c>
      <c r="J932" s="48" t="str">
        <f t="shared" si="85"/>
        <v>Jul</v>
      </c>
      <c r="K932" s="48" t="str">
        <f t="shared" si="86"/>
        <v>2025</v>
      </c>
      <c r="L932" s="48">
        <f>'PAYMENT by SAP'!H922</f>
        <v>45838</v>
      </c>
      <c r="M932" s="49">
        <f t="shared" si="87"/>
        <v>21</v>
      </c>
      <c r="N932" s="50" t="str">
        <f t="shared" si="88"/>
        <v>0-30</v>
      </c>
      <c r="O932" s="50" t="str">
        <f t="shared" si="89"/>
        <v>No Risk</v>
      </c>
      <c r="P932" s="15" t="str">
        <f>'PAYMENT by SAP'!J922</f>
        <v>IDR</v>
      </c>
      <c r="Q932" s="15" t="str">
        <f>'PAYMENT by SAP'!K922</f>
        <v>1800000326</v>
      </c>
      <c r="R932" s="51">
        <f>'PAYMENT by SAP'!L922</f>
        <v>19846800</v>
      </c>
      <c r="S932" s="51" t="str">
        <f>'PAYMENT by SAP'!M922</f>
        <v>Biaya Pemusnahan Limbah Sludge IPAL ex PT CIM</v>
      </c>
      <c r="T932" s="65">
        <f>'PAYMENT by SAP'!N922</f>
        <v>45808</v>
      </c>
      <c r="U932" s="66" t="str">
        <f>'PAYMENT by SAP'!O922</f>
        <v>1800000326</v>
      </c>
      <c r="V932" t="s">
        <v>4950</v>
      </c>
    </row>
    <row r="933" spans="2:22">
      <c r="B933" s="15">
        <f>'PAYMENT by SAP'!B923</f>
        <v>101330</v>
      </c>
      <c r="C933" s="15" t="str">
        <f>'PAYMENT by SAP'!C923</f>
        <v>PT. CAHAYA INDAH MOJOKERTO</v>
      </c>
      <c r="D933" s="15" t="str">
        <v>External</v>
      </c>
      <c r="E933" s="15" t="str">
        <f>'PAYMENT by SAP'!D923</f>
        <v>1400080776</v>
      </c>
      <c r="F933" s="15" t="str">
        <f>'PAYMENT by SAP'!E923</f>
        <v>11123101</v>
      </c>
      <c r="G933" s="15" t="str">
        <f>'PAYMENT by SAP'!F923</f>
        <v>PT. CAHAYA INDAH MOJOKERTO</v>
      </c>
      <c r="H933" s="47">
        <f t="shared" si="84"/>
        <v>45859</v>
      </c>
      <c r="I933" s="48">
        <f>'PAYMENT by SAP'!G923</f>
        <v>45859</v>
      </c>
      <c r="J933" s="48" t="str">
        <f t="shared" si="85"/>
        <v>Jul</v>
      </c>
      <c r="K933" s="48" t="str">
        <f t="shared" si="86"/>
        <v>2025</v>
      </c>
      <c r="L933" s="48">
        <f>'PAYMENT by SAP'!H923</f>
        <v>45807</v>
      </c>
      <c r="M933" s="49">
        <f t="shared" si="87"/>
        <v>52</v>
      </c>
      <c r="N933" s="50" t="str">
        <f t="shared" si="88"/>
        <v>30-60</v>
      </c>
      <c r="O933" s="50" t="str">
        <f t="shared" si="89"/>
        <v>Low Risk</v>
      </c>
      <c r="P933" s="15" t="str">
        <f>'PAYMENT by SAP'!J923</f>
        <v>IDR</v>
      </c>
      <c r="Q933" s="15" t="str">
        <f>'PAYMENT by SAP'!K923</f>
        <v>1800000247</v>
      </c>
      <c r="R933" s="51">
        <f>'PAYMENT by SAP'!L923</f>
        <v>26009520</v>
      </c>
      <c r="S933" s="51" t="str">
        <f>'PAYMENT by SAP'!M923</f>
        <v>Biaya Pemusnahan Limbah Sludge IPAL ex PT CIM</v>
      </c>
      <c r="T933" s="65">
        <f>'PAYMENT by SAP'!N923</f>
        <v>45777</v>
      </c>
      <c r="U933" s="66" t="str">
        <f>'PAYMENT by SAP'!O923</f>
        <v>1800000247</v>
      </c>
      <c r="V933" t="s">
        <v>4950</v>
      </c>
    </row>
    <row r="934" spans="2:22">
      <c r="B934" s="15">
        <f>'PAYMENT by SAP'!B924</f>
        <v>101330</v>
      </c>
      <c r="C934" s="15" t="str">
        <f>'PAYMENT by SAP'!C924</f>
        <v>PT. CAHAYA INDAH MOJOKERTO</v>
      </c>
      <c r="D934" s="15" t="str">
        <v>External</v>
      </c>
      <c r="E934" s="15" t="str">
        <f>'PAYMENT by SAP'!D924</f>
        <v>1400080782</v>
      </c>
      <c r="F934" s="15" t="str">
        <f>'PAYMENT by SAP'!E924</f>
        <v>11123101</v>
      </c>
      <c r="G934" s="15" t="str">
        <f>'PAYMENT by SAP'!F924</f>
        <v>PT. CAHAYA INDAH MOJOKERTO</v>
      </c>
      <c r="H934" s="47">
        <f t="shared" si="84"/>
        <v>45859</v>
      </c>
      <c r="I934" s="48">
        <f>'PAYMENT by SAP'!G924</f>
        <v>45859</v>
      </c>
      <c r="J934" s="48" t="str">
        <f t="shared" si="85"/>
        <v>Jul</v>
      </c>
      <c r="K934" s="48" t="str">
        <f t="shared" si="86"/>
        <v>2025</v>
      </c>
      <c r="L934" s="48">
        <f>'PAYMENT by SAP'!H924</f>
        <v>45838</v>
      </c>
      <c r="M934" s="49">
        <f t="shared" si="87"/>
        <v>21</v>
      </c>
      <c r="N934" s="50" t="str">
        <f t="shared" si="88"/>
        <v>0-30</v>
      </c>
      <c r="O934" s="50" t="str">
        <f t="shared" si="89"/>
        <v>No Risk</v>
      </c>
      <c r="P934" s="15" t="str">
        <f>'PAYMENT by SAP'!J924</f>
        <v>IDR</v>
      </c>
      <c r="Q934" s="15" t="str">
        <f>'PAYMENT by SAP'!K924</f>
        <v>1800000327</v>
      </c>
      <c r="R934" s="51">
        <f>'PAYMENT by SAP'!L924</f>
        <v>72114480</v>
      </c>
      <c r="S934" s="51" t="str">
        <f>'PAYMENT by SAP'!M924</f>
        <v>Biaya Pemusnahan Limbah Sludge Paper ex PT CIM</v>
      </c>
      <c r="T934" s="65">
        <f>'PAYMENT by SAP'!N924</f>
        <v>45808</v>
      </c>
      <c r="U934" s="66" t="str">
        <f>'PAYMENT by SAP'!O924</f>
        <v>1800000327</v>
      </c>
      <c r="V934" t="s">
        <v>4950</v>
      </c>
    </row>
    <row r="935" spans="2:22">
      <c r="B935" s="15">
        <f>'PAYMENT by SAP'!B925</f>
        <v>101330</v>
      </c>
      <c r="C935" s="15" t="str">
        <f>'PAYMENT by SAP'!C925</f>
        <v>PT. CAHAYA INDAH MOJOKERTO</v>
      </c>
      <c r="D935" s="15" t="str">
        <v>External</v>
      </c>
      <c r="E935" s="15" t="str">
        <f>'PAYMENT by SAP'!D925</f>
        <v>1400080777</v>
      </c>
      <c r="F935" s="15" t="str">
        <f>'PAYMENT by SAP'!E925</f>
        <v>11123101</v>
      </c>
      <c r="G935" s="15" t="str">
        <f>'PAYMENT by SAP'!F925</f>
        <v>PT. CAHAYA INDAH MOJOKERTO</v>
      </c>
      <c r="H935" s="47">
        <f t="shared" si="84"/>
        <v>45859</v>
      </c>
      <c r="I935" s="48">
        <f>'PAYMENT by SAP'!G925</f>
        <v>45859</v>
      </c>
      <c r="J935" s="48" t="str">
        <f t="shared" si="85"/>
        <v>Jul</v>
      </c>
      <c r="K935" s="48" t="str">
        <f t="shared" si="86"/>
        <v>2025</v>
      </c>
      <c r="L935" s="48">
        <f>'PAYMENT by SAP'!H925</f>
        <v>45807</v>
      </c>
      <c r="M935" s="49">
        <f t="shared" si="87"/>
        <v>52</v>
      </c>
      <c r="N935" s="50" t="str">
        <f t="shared" si="88"/>
        <v>30-60</v>
      </c>
      <c r="O935" s="50" t="str">
        <f t="shared" si="89"/>
        <v>Low Risk</v>
      </c>
      <c r="P935" s="15" t="str">
        <f>'PAYMENT by SAP'!J925</f>
        <v>IDR</v>
      </c>
      <c r="Q935" s="15" t="str">
        <f>'PAYMENT by SAP'!K925</f>
        <v>1800000248</v>
      </c>
      <c r="R935" s="51">
        <f>'PAYMENT by SAP'!L925</f>
        <v>82244118</v>
      </c>
      <c r="S935" s="51" t="str">
        <f>'PAYMENT by SAP'!M925</f>
        <v>Biaya Pemusnahan Limbah SBE ex PT CIM</v>
      </c>
      <c r="T935" s="65">
        <f>'PAYMENT by SAP'!N925</f>
        <v>45777</v>
      </c>
      <c r="U935" s="66" t="str">
        <f>'PAYMENT by SAP'!O925</f>
        <v>1800000248</v>
      </c>
      <c r="V935" t="s">
        <v>4950</v>
      </c>
    </row>
    <row r="936" spans="2:22">
      <c r="B936" s="15">
        <f>'PAYMENT by SAP'!B926</f>
        <v>101330</v>
      </c>
      <c r="C936" s="15" t="str">
        <f>'PAYMENT by SAP'!C926</f>
        <v>PT. CAHAYA INDAH MOJOKERTO</v>
      </c>
      <c r="D936" s="15" t="str">
        <v>External</v>
      </c>
      <c r="E936" s="15" t="str">
        <f>'PAYMENT by SAP'!D926</f>
        <v>1400080773</v>
      </c>
      <c r="F936" s="15" t="str">
        <f>'PAYMENT by SAP'!E926</f>
        <v>11123101</v>
      </c>
      <c r="G936" s="15" t="str">
        <f>'PAYMENT by SAP'!F926</f>
        <v>PT. CAHAYA INDAH MOJOKERTO</v>
      </c>
      <c r="H936" s="47">
        <f t="shared" si="84"/>
        <v>45859</v>
      </c>
      <c r="I936" s="48">
        <f>'PAYMENT by SAP'!G926</f>
        <v>45859</v>
      </c>
      <c r="J936" s="48" t="str">
        <f t="shared" si="85"/>
        <v>Jul</v>
      </c>
      <c r="K936" s="48" t="str">
        <f t="shared" si="86"/>
        <v>2025</v>
      </c>
      <c r="L936" s="48">
        <f>'PAYMENT by SAP'!H926</f>
        <v>45777</v>
      </c>
      <c r="M936" s="49">
        <f t="shared" si="87"/>
        <v>82</v>
      </c>
      <c r="N936" s="50" t="str">
        <f t="shared" si="88"/>
        <v>60-90</v>
      </c>
      <c r="O936" s="50" t="str">
        <f t="shared" si="89"/>
        <v>Warning</v>
      </c>
      <c r="P936" s="15" t="str">
        <f>'PAYMENT by SAP'!J926</f>
        <v>IDR</v>
      </c>
      <c r="Q936" s="15" t="str">
        <f>'PAYMENT by SAP'!K926</f>
        <v>1800000190</v>
      </c>
      <c r="R936" s="51">
        <f>'PAYMENT by SAP'!L926</f>
        <v>88693440</v>
      </c>
      <c r="S936" s="51" t="str">
        <f>'PAYMENT by SAP'!M926</f>
        <v>Biaya Pemusnahan Limbah SBE ex PT CIM</v>
      </c>
      <c r="T936" s="65">
        <f>'PAYMENT by SAP'!N926</f>
        <v>45747</v>
      </c>
      <c r="U936" s="66" t="str">
        <f>'PAYMENT by SAP'!O926</f>
        <v>1800000190</v>
      </c>
      <c r="V936" t="s">
        <v>4950</v>
      </c>
    </row>
    <row r="937" spans="2:22">
      <c r="B937" s="15">
        <f>'PAYMENT by SAP'!B927</f>
        <v>101330</v>
      </c>
      <c r="C937" s="15" t="str">
        <f>'PAYMENT by SAP'!C927</f>
        <v>PT. CAHAYA INDAH MOJOKERTO</v>
      </c>
      <c r="D937" s="15" t="str">
        <v>External</v>
      </c>
      <c r="E937" s="15" t="str">
        <f>'PAYMENT by SAP'!D927</f>
        <v>1400080783</v>
      </c>
      <c r="F937" s="15" t="str">
        <f>'PAYMENT by SAP'!E927</f>
        <v>11123101</v>
      </c>
      <c r="G937" s="15" t="str">
        <f>'PAYMENT by SAP'!F927</f>
        <v>PT. CAHAYA INDAH MOJOKERTO</v>
      </c>
      <c r="H937" s="47">
        <f t="shared" si="84"/>
        <v>45859</v>
      </c>
      <c r="I937" s="48">
        <f>'PAYMENT by SAP'!G927</f>
        <v>45859</v>
      </c>
      <c r="J937" s="48" t="str">
        <f t="shared" si="85"/>
        <v>Jul</v>
      </c>
      <c r="K937" s="48" t="str">
        <f t="shared" si="86"/>
        <v>2025</v>
      </c>
      <c r="L937" s="48">
        <f>'PAYMENT by SAP'!H927</f>
        <v>45838</v>
      </c>
      <c r="M937" s="49">
        <f t="shared" si="87"/>
        <v>21</v>
      </c>
      <c r="N937" s="50" t="str">
        <f t="shared" si="88"/>
        <v>0-30</v>
      </c>
      <c r="O937" s="50" t="str">
        <f t="shared" si="89"/>
        <v>No Risk</v>
      </c>
      <c r="P937" s="15" t="str">
        <f>'PAYMENT by SAP'!J927</f>
        <v>IDR</v>
      </c>
      <c r="Q937" s="15" t="str">
        <f>'PAYMENT by SAP'!K927</f>
        <v>1800000328</v>
      </c>
      <c r="R937" s="51">
        <f>'PAYMENT by SAP'!L927</f>
        <v>108837498</v>
      </c>
      <c r="S937" s="51" t="str">
        <f>'PAYMENT by SAP'!M927</f>
        <v>Biaya Pemusnahan Limbah SBE ex PT CIM</v>
      </c>
      <c r="T937" s="65">
        <f>'PAYMENT by SAP'!N927</f>
        <v>45808</v>
      </c>
      <c r="U937" s="66" t="str">
        <f>'PAYMENT by SAP'!O927</f>
        <v>1800000328</v>
      </c>
      <c r="V937" t="s">
        <v>4950</v>
      </c>
    </row>
    <row r="938" spans="2:22">
      <c r="B938" s="15">
        <f>'PAYMENT by SAP'!B928</f>
        <v>101330</v>
      </c>
      <c r="C938" s="15" t="str">
        <f>'PAYMENT by SAP'!C928</f>
        <v>PT. CAHAYA INDAH MOJOKERTO</v>
      </c>
      <c r="D938" s="15" t="str">
        <v>External</v>
      </c>
      <c r="E938" s="15" t="str">
        <f>'PAYMENT by SAP'!D928</f>
        <v>1400080774</v>
      </c>
      <c r="F938" s="15" t="str">
        <f>'PAYMENT by SAP'!E928</f>
        <v>11123101</v>
      </c>
      <c r="G938" s="15" t="str">
        <f>'PAYMENT by SAP'!F928</f>
        <v>PT. CAHAYA INDAH MOJOKERTO</v>
      </c>
      <c r="H938" s="47">
        <f t="shared" si="84"/>
        <v>45859</v>
      </c>
      <c r="I938" s="48">
        <f>'PAYMENT by SAP'!G928</f>
        <v>45859</v>
      </c>
      <c r="J938" s="48" t="str">
        <f t="shared" si="85"/>
        <v>Jul</v>
      </c>
      <c r="K938" s="48" t="str">
        <f t="shared" si="86"/>
        <v>2025</v>
      </c>
      <c r="L938" s="48">
        <f>'PAYMENT by SAP'!H928</f>
        <v>45777</v>
      </c>
      <c r="M938" s="49">
        <f t="shared" si="87"/>
        <v>82</v>
      </c>
      <c r="N938" s="50" t="str">
        <f t="shared" si="88"/>
        <v>60-90</v>
      </c>
      <c r="O938" s="50" t="str">
        <f t="shared" si="89"/>
        <v>Warning</v>
      </c>
      <c r="P938" s="15" t="str">
        <f>'PAYMENT by SAP'!J928</f>
        <v>IDR</v>
      </c>
      <c r="Q938" s="15" t="str">
        <f>'PAYMENT by SAP'!K928</f>
        <v>1800000186</v>
      </c>
      <c r="R938" s="51">
        <f>'PAYMENT by SAP'!L928</f>
        <v>255569952</v>
      </c>
      <c r="S938" s="51" t="str">
        <f>'PAYMENT by SAP'!M928</f>
        <v>Biaya Pemusnahan Limbah FABA ex PT CIM</v>
      </c>
      <c r="T938" s="65">
        <f>'PAYMENT by SAP'!N928</f>
        <v>45747</v>
      </c>
      <c r="U938" s="66" t="str">
        <f>'PAYMENT by SAP'!O928</f>
        <v>1800000186</v>
      </c>
      <c r="V938" t="s">
        <v>4950</v>
      </c>
    </row>
    <row r="939" spans="2:22">
      <c r="B939" s="15">
        <f>'PAYMENT by SAP'!B929</f>
        <v>101330</v>
      </c>
      <c r="C939" s="15" t="str">
        <f>'PAYMENT by SAP'!C929</f>
        <v>PT. CAHAYA INDAH MOJOKERTO</v>
      </c>
      <c r="D939" s="15" t="str">
        <v>External</v>
      </c>
      <c r="E939" s="15" t="str">
        <f>'PAYMENT by SAP'!D929</f>
        <v>1400080784</v>
      </c>
      <c r="F939" s="15" t="str">
        <f>'PAYMENT by SAP'!E929</f>
        <v>11123101</v>
      </c>
      <c r="G939" s="15" t="str">
        <f>'PAYMENT by SAP'!F929</f>
        <v>PT. CAHAYA INDAH MOJOKERTO</v>
      </c>
      <c r="H939" s="47">
        <f t="shared" si="84"/>
        <v>45859</v>
      </c>
      <c r="I939" s="48">
        <f>'PAYMENT by SAP'!G929</f>
        <v>45859</v>
      </c>
      <c r="J939" s="48" t="str">
        <f t="shared" si="85"/>
        <v>Jul</v>
      </c>
      <c r="K939" s="48" t="str">
        <f t="shared" si="86"/>
        <v>2025</v>
      </c>
      <c r="L939" s="48">
        <f>'PAYMENT by SAP'!H929</f>
        <v>45838</v>
      </c>
      <c r="M939" s="49">
        <f t="shared" si="87"/>
        <v>21</v>
      </c>
      <c r="N939" s="50" t="str">
        <f t="shared" si="88"/>
        <v>0-30</v>
      </c>
      <c r="O939" s="50" t="str">
        <f t="shared" si="89"/>
        <v>No Risk</v>
      </c>
      <c r="P939" s="15" t="str">
        <f>'PAYMENT by SAP'!J929</f>
        <v>IDR</v>
      </c>
      <c r="Q939" s="15" t="str">
        <f>'PAYMENT by SAP'!K929</f>
        <v>1800000323</v>
      </c>
      <c r="R939" s="51">
        <f>'PAYMENT by SAP'!L929</f>
        <v>261623670</v>
      </c>
      <c r="S939" s="51" t="str">
        <f>'PAYMENT by SAP'!M929</f>
        <v>Biaya Pemusnahan Limbah FABA ex PT CIM</v>
      </c>
      <c r="T939" s="65">
        <f>'PAYMENT by SAP'!N929</f>
        <v>45808</v>
      </c>
      <c r="U939" s="66" t="str">
        <f>'PAYMENT by SAP'!O929</f>
        <v>1800000323</v>
      </c>
      <c r="V939" t="s">
        <v>4950</v>
      </c>
    </row>
    <row r="940" spans="2:22">
      <c r="B940" s="15">
        <f>'PAYMENT by SAP'!B930</f>
        <v>101330</v>
      </c>
      <c r="C940" s="15" t="str">
        <f>'PAYMENT by SAP'!C930</f>
        <v>PT. CAHAYA INDAH MOJOKERTO</v>
      </c>
      <c r="D940" s="15" t="str">
        <v>External</v>
      </c>
      <c r="E940" s="15" t="str">
        <f>'PAYMENT by SAP'!D930</f>
        <v>1400080778</v>
      </c>
      <c r="F940" s="15" t="str">
        <f>'PAYMENT by SAP'!E930</f>
        <v>11123101</v>
      </c>
      <c r="G940" s="15" t="str">
        <f>'PAYMENT by SAP'!F930</f>
        <v>PT. CAHAYA INDAH MOJOKERTO</v>
      </c>
      <c r="H940" s="47">
        <f t="shared" si="84"/>
        <v>45859</v>
      </c>
      <c r="I940" s="48">
        <f>'PAYMENT by SAP'!G930</f>
        <v>45859</v>
      </c>
      <c r="J940" s="48" t="str">
        <f t="shared" si="85"/>
        <v>Jul</v>
      </c>
      <c r="K940" s="48" t="str">
        <f t="shared" si="86"/>
        <v>2025</v>
      </c>
      <c r="L940" s="48">
        <f>'PAYMENT by SAP'!H930</f>
        <v>45807</v>
      </c>
      <c r="M940" s="49">
        <f t="shared" si="87"/>
        <v>52</v>
      </c>
      <c r="N940" s="50" t="str">
        <f t="shared" si="88"/>
        <v>30-60</v>
      </c>
      <c r="O940" s="50" t="str">
        <f t="shared" si="89"/>
        <v>Low Risk</v>
      </c>
      <c r="P940" s="15" t="str">
        <f>'PAYMENT by SAP'!J930</f>
        <v>IDR</v>
      </c>
      <c r="Q940" s="15" t="str">
        <f>'PAYMENT by SAP'!K930</f>
        <v>1800000245</v>
      </c>
      <c r="R940" s="51">
        <f>'PAYMENT by SAP'!L930</f>
        <v>290506425</v>
      </c>
      <c r="S940" s="51" t="str">
        <f>'PAYMENT by SAP'!M930</f>
        <v>Biaya Pemusnahan Limbah FABA ex PT CIM</v>
      </c>
      <c r="T940" s="65">
        <f>'PAYMENT by SAP'!N930</f>
        <v>45777</v>
      </c>
      <c r="U940" s="66" t="str">
        <f>'PAYMENT by SAP'!O930</f>
        <v>1800000245</v>
      </c>
      <c r="V940" t="s">
        <v>4950</v>
      </c>
    </row>
    <row r="941" spans="2:22">
      <c r="B941" s="15">
        <f>'PAYMENT by SAP'!B931</f>
        <v>100009</v>
      </c>
      <c r="C941" s="15" t="str">
        <f>'PAYMENT by SAP'!C931</f>
        <v>PT KAWASAN INDUSTRI GRESIK</v>
      </c>
      <c r="D941" s="15" t="str">
        <v>Group</v>
      </c>
      <c r="E941" s="15" t="str">
        <f>'PAYMENT by SAP'!D931</f>
        <v>1400000306</v>
      </c>
      <c r="F941" s="15" t="str">
        <f>'PAYMENT by SAP'!E931</f>
        <v>11125421</v>
      </c>
      <c r="G941" s="15" t="str">
        <f>'PAYMENT by SAP'!F931</f>
        <v>PAID BY CMS BANK SYARIAH INDONESIA KC SURABAYA BAS</v>
      </c>
      <c r="H941" s="47">
        <f t="shared" si="84"/>
        <v>45860</v>
      </c>
      <c r="I941" s="48">
        <f>'PAYMENT by SAP'!G931</f>
        <v>45860</v>
      </c>
      <c r="J941" s="48" t="str">
        <f t="shared" si="85"/>
        <v>Jul</v>
      </c>
      <c r="K941" s="48" t="str">
        <f t="shared" si="86"/>
        <v>2025</v>
      </c>
      <c r="L941" s="48">
        <f>'PAYMENT by SAP'!H931</f>
        <v>45868</v>
      </c>
      <c r="M941" s="49">
        <f t="shared" si="87"/>
        <v>-8</v>
      </c>
      <c r="N941" s="50" t="str">
        <f t="shared" si="88"/>
        <v>Current</v>
      </c>
      <c r="O941" s="50" t="str">
        <f t="shared" si="89"/>
        <v>No Risk</v>
      </c>
      <c r="P941" s="15" t="str">
        <f>'PAYMENT by SAP'!J931</f>
        <v>IDR</v>
      </c>
      <c r="Q941" s="15" t="str">
        <f>'PAYMENT by SAP'!K931</f>
        <v>1800000282</v>
      </c>
      <c r="R941" s="51">
        <f>'PAYMENT by SAP'!L931</f>
        <v>19856661</v>
      </c>
      <c r="S941" s="51" t="str">
        <f>'PAYMENT by SAP'!M931</f>
        <v>Pot. Gaji Kary. Penugasan SIG - KIG 05.2025</v>
      </c>
      <c r="T941" s="65">
        <f>'PAYMENT by SAP'!N931</f>
        <v>45838</v>
      </c>
      <c r="U941" s="66" t="str">
        <f>'PAYMENT by SAP'!O931</f>
        <v>1800000282</v>
      </c>
      <c r="V941" s="18" t="s">
        <v>4953</v>
      </c>
    </row>
    <row r="942" spans="2:22">
      <c r="B942" s="15">
        <f>'PAYMENT by SAP'!B932</f>
        <v>100001</v>
      </c>
      <c r="C942" s="15" t="str">
        <f>'PAYMENT by SAP'!C932</f>
        <v>KOPERASI KONSUMEN WARGA SEMEN GRESIK</v>
      </c>
      <c r="D942" s="15" t="str">
        <v>Group</v>
      </c>
      <c r="E942" s="15" t="str">
        <f>'PAYMENT by SAP'!D932</f>
        <v>1400082163</v>
      </c>
      <c r="F942" s="15" t="str">
        <f>'PAYMENT by SAP'!E932</f>
        <v>11125421</v>
      </c>
      <c r="G942" s="15" t="str">
        <f>'PAYMENT by SAP'!F932</f>
        <v>PAID BY CMS BANK SYARIAH INDONESIA KC SURABAYA BAS</v>
      </c>
      <c r="H942" s="47">
        <f t="shared" si="84"/>
        <v>45861</v>
      </c>
      <c r="I942" s="48">
        <f>'PAYMENT by SAP'!G932</f>
        <v>45861</v>
      </c>
      <c r="J942" s="48" t="str">
        <f t="shared" si="85"/>
        <v>Jul</v>
      </c>
      <c r="K942" s="48" t="str">
        <f t="shared" si="86"/>
        <v>2025</v>
      </c>
      <c r="L942" s="48">
        <f>'PAYMENT by SAP'!H932</f>
        <v>45868</v>
      </c>
      <c r="M942" s="49">
        <f t="shared" si="87"/>
        <v>-7</v>
      </c>
      <c r="N942" s="50" t="str">
        <f t="shared" si="88"/>
        <v>Current</v>
      </c>
      <c r="O942" s="50" t="str">
        <f t="shared" si="89"/>
        <v>No Risk</v>
      </c>
      <c r="P942" s="15" t="str">
        <f>'PAYMENT by SAP'!J932</f>
        <v>IDR</v>
      </c>
      <c r="Q942" s="15" t="str">
        <f>'PAYMENT by SAP'!K932</f>
        <v>1800000370</v>
      </c>
      <c r="R942" s="51">
        <f>'PAYMENT by SAP'!L932</f>
        <v>341041</v>
      </c>
      <c r="S942" s="51" t="str">
        <f>'PAYMENT by SAP'!M932</f>
        <v>TAGIHAN LISTRIK KOPERASI KONSUMEN KWSG</v>
      </c>
      <c r="T942" s="65">
        <f>'PAYMENT by SAP'!N932</f>
        <v>45838</v>
      </c>
      <c r="U942" s="66" t="str">
        <f>'PAYMENT by SAP'!O932</f>
        <v>1800000370</v>
      </c>
      <c r="V942" s="18" t="s">
        <v>4951</v>
      </c>
    </row>
    <row r="943" spans="2:22">
      <c r="B943" s="15">
        <f>'PAYMENT by SAP'!B933</f>
        <v>101493</v>
      </c>
      <c r="C943" s="15" t="str">
        <f>'PAYMENT by SAP'!C933</f>
        <v>PT. SUMBER LIMBAH GUNA</v>
      </c>
      <c r="D943" s="15" t="str">
        <v>External</v>
      </c>
      <c r="E943" s="15" t="str">
        <f>'PAYMENT by SAP'!D933</f>
        <v>1400082258</v>
      </c>
      <c r="F943" s="15" t="str">
        <f>'PAYMENT by SAP'!E933</f>
        <v>11123101</v>
      </c>
      <c r="G943" s="15" t="str">
        <f>'PAYMENT by SAP'!F933</f>
        <v>PAID BY CMS BANK BCA RN 7100000557</v>
      </c>
      <c r="H943" s="47">
        <f t="shared" si="84"/>
        <v>45861</v>
      </c>
      <c r="I943" s="48">
        <f>'PAYMENT by SAP'!G933</f>
        <v>45861</v>
      </c>
      <c r="J943" s="48" t="str">
        <f t="shared" si="85"/>
        <v>Jul</v>
      </c>
      <c r="K943" s="48" t="str">
        <f t="shared" si="86"/>
        <v>2025</v>
      </c>
      <c r="L943" s="48">
        <f>'PAYMENT by SAP'!H933</f>
        <v>45807</v>
      </c>
      <c r="M943" s="49">
        <f t="shared" si="87"/>
        <v>54</v>
      </c>
      <c r="N943" s="50" t="str">
        <f t="shared" si="88"/>
        <v>30-60</v>
      </c>
      <c r="O943" s="50" t="str">
        <f t="shared" si="89"/>
        <v>Low Risk</v>
      </c>
      <c r="P943" s="15" t="str">
        <f>'PAYMENT by SAP'!J933</f>
        <v>IDR</v>
      </c>
      <c r="Q943" s="15" t="str">
        <f>'PAYMENT by SAP'!K933</f>
        <v>1800000270</v>
      </c>
      <c r="R943" s="51">
        <f>'PAYMENT by SAP'!L933</f>
        <v>149512902</v>
      </c>
      <c r="S943" s="51" t="str">
        <f>'PAYMENT by SAP'!M933</f>
        <v>Biaya Pemusnahan Limbah FABA ex PT SLG</v>
      </c>
      <c r="T943" s="65">
        <f>'PAYMENT by SAP'!N933</f>
        <v>45777</v>
      </c>
      <c r="U943" s="66" t="str">
        <f>'PAYMENT by SAP'!O933</f>
        <v>1800000270</v>
      </c>
      <c r="V943" t="s">
        <v>4950</v>
      </c>
    </row>
    <row r="944" spans="2:22">
      <c r="B944" s="15">
        <f>'PAYMENT by SAP'!B934</f>
        <v>101493</v>
      </c>
      <c r="C944" s="15" t="str">
        <f>'PAYMENT by SAP'!C934</f>
        <v>PT. SUMBER LIMBAH GUNA</v>
      </c>
      <c r="D944" s="15" t="str">
        <v>External</v>
      </c>
      <c r="E944" s="15" t="str">
        <f>'PAYMENT by SAP'!D934</f>
        <v>1400082257</v>
      </c>
      <c r="F944" s="15" t="str">
        <f>'PAYMENT by SAP'!E934</f>
        <v>11123101</v>
      </c>
      <c r="G944" s="15" t="str">
        <f>'PAYMENT by SAP'!F934</f>
        <v>PAID BY CMS BANK BCA RN 7100000556</v>
      </c>
      <c r="H944" s="47">
        <f t="shared" si="84"/>
        <v>45861</v>
      </c>
      <c r="I944" s="48">
        <f>'PAYMENT by SAP'!G934</f>
        <v>45861</v>
      </c>
      <c r="J944" s="48" t="str">
        <f t="shared" si="85"/>
        <v>Jul</v>
      </c>
      <c r="K944" s="48" t="str">
        <f t="shared" si="86"/>
        <v>2025</v>
      </c>
      <c r="L944" s="48">
        <f>'PAYMENT by SAP'!H934</f>
        <v>45807</v>
      </c>
      <c r="M944" s="49">
        <f t="shared" si="87"/>
        <v>54</v>
      </c>
      <c r="N944" s="50" t="str">
        <f t="shared" si="88"/>
        <v>30-60</v>
      </c>
      <c r="O944" s="50" t="str">
        <f t="shared" si="89"/>
        <v>Low Risk</v>
      </c>
      <c r="P944" s="15" t="str">
        <f>'PAYMENT by SAP'!J934</f>
        <v>IDR</v>
      </c>
      <c r="Q944" s="15" t="str">
        <f>'PAYMENT by SAP'!K934</f>
        <v>1800000271</v>
      </c>
      <c r="R944" s="51">
        <f>'PAYMENT by SAP'!L934</f>
        <v>177944680</v>
      </c>
      <c r="S944" s="51" t="str">
        <f>'PAYMENT by SAP'!M934</f>
        <v>Biaya Pemusnahan Limbah Sludge Paper ex PT SLG</v>
      </c>
      <c r="T944" s="65">
        <f>'PAYMENT by SAP'!N934</f>
        <v>45777</v>
      </c>
      <c r="U944" s="66" t="str">
        <f>'PAYMENT by SAP'!O934</f>
        <v>1800000271</v>
      </c>
      <c r="V944" t="s">
        <v>4950</v>
      </c>
    </row>
    <row r="945" spans="2:22">
      <c r="B945" s="15">
        <f>'PAYMENT by SAP'!B935</f>
        <v>100000</v>
      </c>
      <c r="C945" s="15" t="str">
        <f>'PAYMENT by SAP'!C935</f>
        <v>PT KONSULTA SEMEN GRESIK</v>
      </c>
      <c r="D945" s="15" t="str">
        <v>Group</v>
      </c>
      <c r="E945" s="15" t="str">
        <f>'PAYMENT by SAP'!D935</f>
        <v>1400000309</v>
      </c>
      <c r="F945" s="15" t="str">
        <f>'PAYMENT by SAP'!E935</f>
        <v>11125421</v>
      </c>
      <c r="G945" s="15" t="str">
        <f>'PAYMENT by SAP'!F935</f>
        <v>PAID BY CMS BANK SYARIAH INDONESIA KC SURABAYA BAS</v>
      </c>
      <c r="H945" s="47">
        <f t="shared" si="84"/>
        <v>45862</v>
      </c>
      <c r="I945" s="48">
        <f>'PAYMENT by SAP'!G935</f>
        <v>45862</v>
      </c>
      <c r="J945" s="48" t="str">
        <f t="shared" si="85"/>
        <v>Jul</v>
      </c>
      <c r="K945" s="48" t="str">
        <f t="shared" si="86"/>
        <v>2025</v>
      </c>
      <c r="L945" s="48">
        <f>'PAYMENT by SAP'!H935</f>
        <v>45868</v>
      </c>
      <c r="M945" s="49">
        <f t="shared" si="87"/>
        <v>-6</v>
      </c>
      <c r="N945" s="50" t="str">
        <f t="shared" si="88"/>
        <v>Current</v>
      </c>
      <c r="O945" s="50" t="str">
        <f t="shared" si="89"/>
        <v>No Risk</v>
      </c>
      <c r="P945" s="15" t="str">
        <f>'PAYMENT by SAP'!J935</f>
        <v>IDR</v>
      </c>
      <c r="Q945" s="15" t="str">
        <f>'PAYMENT by SAP'!K935</f>
        <v>1800000304</v>
      </c>
      <c r="R945" s="51">
        <f>'PAYMENT by SAP'!L935</f>
        <v>353100</v>
      </c>
      <c r="S945" s="51" t="str">
        <f>'PAYMENT by SAP'!M935</f>
        <v>Penagihan Penyediaan Air Bersih Juni 2025</v>
      </c>
      <c r="T945" s="65">
        <f>'PAYMENT by SAP'!N935</f>
        <v>45838</v>
      </c>
      <c r="U945" s="66" t="str">
        <f>'PAYMENT by SAP'!O935</f>
        <v>1800000304</v>
      </c>
      <c r="V945" s="18" t="s">
        <v>4956</v>
      </c>
    </row>
    <row r="946" spans="2:22">
      <c r="B946" s="15">
        <f>'PAYMENT by SAP'!B936</f>
        <v>100014</v>
      </c>
      <c r="C946" s="15" t="str">
        <f>'PAYMENT by SAP'!C936</f>
        <v>PT SEMEN TONASA</v>
      </c>
      <c r="D946" s="15" t="str">
        <v>Group</v>
      </c>
      <c r="E946" s="15" t="str">
        <f>'PAYMENT by SAP'!D936</f>
        <v>1400000307</v>
      </c>
      <c r="F946" s="15" t="str">
        <f>'PAYMENT by SAP'!E936</f>
        <v>11121871</v>
      </c>
      <c r="G946" s="15" t="str">
        <f>'PAYMENT by SAP'!F936</f>
        <v>SWEEPING SEMEN TONASA</v>
      </c>
      <c r="H946" s="47">
        <f t="shared" si="84"/>
        <v>45862</v>
      </c>
      <c r="I946" s="48">
        <f>'PAYMENT by SAP'!G936</f>
        <v>45862</v>
      </c>
      <c r="J946" s="48" t="str">
        <f t="shared" si="85"/>
        <v>Jul</v>
      </c>
      <c r="K946" s="48" t="str">
        <f t="shared" si="86"/>
        <v>2025</v>
      </c>
      <c r="L946" s="48">
        <f>'PAYMENT by SAP'!H936</f>
        <v>45853</v>
      </c>
      <c r="M946" s="49">
        <f t="shared" si="87"/>
        <v>9</v>
      </c>
      <c r="N946" s="50" t="str">
        <f t="shared" si="88"/>
        <v>0-30</v>
      </c>
      <c r="O946" s="50" t="str">
        <f t="shared" si="89"/>
        <v>No Risk</v>
      </c>
      <c r="P946" s="15" t="str">
        <f>'PAYMENT by SAP'!J936</f>
        <v>IDR</v>
      </c>
      <c r="Q946" s="15" t="str">
        <f>'PAYMENT by SAP'!K936</f>
        <v>1400000305</v>
      </c>
      <c r="R946" s="51">
        <f>'PAYMENT by SAP'!L936</f>
        <v>2674008399</v>
      </c>
      <c r="S946" s="51" t="str">
        <f>'PAYMENT by SAP'!M936</f>
        <v xml:space="preserve"> DIVIDEN ST TAHUN BUKU 2024</v>
      </c>
      <c r="T946" s="65">
        <f>'PAYMENT by SAP'!N936</f>
        <v>45853</v>
      </c>
      <c r="U946" s="66" t="str">
        <f>'PAYMENT by SAP'!O936</f>
        <v>1800000346</v>
      </c>
      <c r="V946" s="18" t="s">
        <v>4967</v>
      </c>
    </row>
    <row r="947" spans="2:22">
      <c r="B947" s="15">
        <f>'PAYMENT by SAP'!B937</f>
        <v>100013</v>
      </c>
      <c r="C947" s="15" t="str">
        <f>'PAYMENT by SAP'!C937</f>
        <v>PT SEMEN PADANG</v>
      </c>
      <c r="D947" s="15" t="str">
        <v>Group</v>
      </c>
      <c r="E947" s="15" t="str">
        <f>'PAYMENT by SAP'!D937</f>
        <v>1400000308</v>
      </c>
      <c r="F947" s="15" t="str">
        <f>'PAYMENT by SAP'!E937</f>
        <v>11121871</v>
      </c>
      <c r="G947" s="15" t="str">
        <f>'PAYMENT by SAP'!F937</f>
        <v>SWEEPING SEMEN PADANG</v>
      </c>
      <c r="H947" s="47">
        <f t="shared" si="84"/>
        <v>45862</v>
      </c>
      <c r="I947" s="48">
        <f>'PAYMENT by SAP'!G937</f>
        <v>45862</v>
      </c>
      <c r="J947" s="48" t="str">
        <f t="shared" si="85"/>
        <v>Jul</v>
      </c>
      <c r="K947" s="48" t="str">
        <f t="shared" si="86"/>
        <v>2025</v>
      </c>
      <c r="L947" s="48">
        <f>'PAYMENT by SAP'!H937</f>
        <v>46022</v>
      </c>
      <c r="M947" s="49">
        <f t="shared" si="87"/>
        <v>-160</v>
      </c>
      <c r="N947" s="50" t="str">
        <f t="shared" si="88"/>
        <v>Current</v>
      </c>
      <c r="O947" s="50" t="str">
        <f t="shared" si="89"/>
        <v>No Risk</v>
      </c>
      <c r="P947" s="15" t="str">
        <f>'PAYMENT by SAP'!J937</f>
        <v>IDR</v>
      </c>
      <c r="Q947" s="15" t="str">
        <f>'PAYMENT by SAP'!K937</f>
        <v>1800000345</v>
      </c>
      <c r="R947" s="51">
        <f>'PAYMENT by SAP'!L937</f>
        <v>20865875278</v>
      </c>
      <c r="S947" s="51" t="str">
        <f>'PAYMENT by SAP'!M937</f>
        <v>DIVIDEN SP TAHUN BUKU 2024</v>
      </c>
      <c r="T947" s="65">
        <f>'PAYMENT by SAP'!N937</f>
        <v>46022</v>
      </c>
      <c r="U947" s="66" t="str">
        <f>'PAYMENT by SAP'!O937</f>
        <v>1800000345</v>
      </c>
      <c r="V947" s="18" t="s">
        <v>4967</v>
      </c>
    </row>
    <row r="948" spans="2:22">
      <c r="B948" s="15">
        <f>'PAYMENT by SAP'!B938</f>
        <v>100031</v>
      </c>
      <c r="C948" s="15" t="str">
        <f>'PAYMENT by SAP'!C938</f>
        <v>PT DELTA ARTHA BAHARI NUSANTARA</v>
      </c>
      <c r="D948" s="15" t="str">
        <v>External</v>
      </c>
      <c r="E948" s="15" t="str">
        <f>'PAYMENT by SAP'!D938</f>
        <v>1400082881</v>
      </c>
      <c r="F948" s="15" t="str">
        <f>'PAYMENT by SAP'!E938</f>
        <v>11121161</v>
      </c>
      <c r="G948" s="15" t="str">
        <f>'PAYMENT by SAP'!F938</f>
        <v>Tagihan Listrik DAB Mei 25</v>
      </c>
      <c r="H948" s="47">
        <f t="shared" si="84"/>
        <v>45863</v>
      </c>
      <c r="I948" s="48">
        <f>'PAYMENT by SAP'!G938</f>
        <v>45863</v>
      </c>
      <c r="J948" s="48" t="str">
        <f t="shared" si="85"/>
        <v>Jul</v>
      </c>
      <c r="K948" s="48" t="str">
        <f t="shared" si="86"/>
        <v>2025</v>
      </c>
      <c r="L948" s="48">
        <f>'PAYMENT by SAP'!H938</f>
        <v>45868</v>
      </c>
      <c r="M948" s="49">
        <f t="shared" si="87"/>
        <v>-5</v>
      </c>
      <c r="N948" s="50" t="str">
        <f t="shared" si="88"/>
        <v>Current</v>
      </c>
      <c r="O948" s="50" t="str">
        <f t="shared" si="89"/>
        <v>No Risk</v>
      </c>
      <c r="P948" s="15" t="str">
        <f>'PAYMENT by SAP'!J938</f>
        <v>IDR</v>
      </c>
      <c r="Q948" s="15" t="str">
        <f>'PAYMENT by SAP'!K938</f>
        <v>1800000386</v>
      </c>
      <c r="R948" s="51">
        <f>'PAYMENT by SAP'!L938</f>
        <v>242384</v>
      </c>
      <c r="S948" s="51" t="str">
        <f>'PAYMENT by SAP'!M938</f>
        <v>Tagihan Listrik DAB Mei 25</v>
      </c>
      <c r="T948" s="65">
        <f>'PAYMENT by SAP'!N938</f>
        <v>45838</v>
      </c>
      <c r="U948" s="66" t="str">
        <f>'PAYMENT by SAP'!O938</f>
        <v>1800000386</v>
      </c>
      <c r="V948" s="18" t="s">
        <v>4951</v>
      </c>
    </row>
    <row r="949" spans="2:22">
      <c r="B949" s="15">
        <f>'PAYMENT by SAP'!B939</f>
        <v>101284</v>
      </c>
      <c r="C949" s="15" t="str">
        <f>'PAYMENT by SAP'!C939</f>
        <v>PT. SINERGI MITRA INVESTAMA</v>
      </c>
      <c r="D949" s="15" t="str">
        <v>Group</v>
      </c>
      <c r="E949" s="15" t="str">
        <f>'PAYMENT by SAP'!D939</f>
        <v>1400000312</v>
      </c>
      <c r="F949" s="15" t="str">
        <f>'PAYMENT by SAP'!E939</f>
        <v>11125421</v>
      </c>
      <c r="G949" s="15" t="str">
        <f>'PAYMENT by SAP'!F939</f>
        <v>PAID BY CMS BANK SYARIAH INDONESIA KC SURABAYA BAS</v>
      </c>
      <c r="H949" s="47">
        <f t="shared" si="84"/>
        <v>45863</v>
      </c>
      <c r="I949" s="48">
        <f>'PAYMENT by SAP'!G939</f>
        <v>45863</v>
      </c>
      <c r="J949" s="48" t="str">
        <f t="shared" si="85"/>
        <v>Jul</v>
      </c>
      <c r="K949" s="48" t="str">
        <f t="shared" si="86"/>
        <v>2025</v>
      </c>
      <c r="L949" s="48">
        <f>'PAYMENT by SAP'!H939</f>
        <v>45868</v>
      </c>
      <c r="M949" s="49">
        <f t="shared" si="87"/>
        <v>-5</v>
      </c>
      <c r="N949" s="50" t="str">
        <f t="shared" si="88"/>
        <v>Current</v>
      </c>
      <c r="O949" s="50" t="str">
        <f t="shared" si="89"/>
        <v>No Risk</v>
      </c>
      <c r="P949" s="15" t="str">
        <f>'PAYMENT by SAP'!J939</f>
        <v>IDR</v>
      </c>
      <c r="Q949" s="15" t="str">
        <f>'PAYMENT by SAP'!K939</f>
        <v>1800000316</v>
      </c>
      <c r="R949" s="51">
        <f>'PAYMENT by SAP'!L939</f>
        <v>728740</v>
      </c>
      <c r="S949" s="51" t="str">
        <f>'PAYMENT by SAP'!M939</f>
        <v>Tagihan Listrik Kopi Killen Gusi - Juni 2025</v>
      </c>
      <c r="T949" s="65">
        <f>'PAYMENT by SAP'!N939</f>
        <v>45838</v>
      </c>
      <c r="U949" s="66" t="str">
        <f>'PAYMENT by SAP'!O939</f>
        <v>1800000316</v>
      </c>
      <c r="V949" s="18" t="s">
        <v>4951</v>
      </c>
    </row>
    <row r="950" spans="2:22">
      <c r="B950" s="15">
        <f>'PAYMENT by SAP'!B940</f>
        <v>101830</v>
      </c>
      <c r="C950" s="15" t="str">
        <f>'PAYMENT by SAP'!C940</f>
        <v>ARDIYAN JAYA TRANS, PT</v>
      </c>
      <c r="D950" s="15" t="str">
        <v>External</v>
      </c>
      <c r="E950" s="15" t="str">
        <f>'PAYMENT by SAP'!D940</f>
        <v>1400082852</v>
      </c>
      <c r="F950" s="15" t="str">
        <f>'PAYMENT by SAP'!E940</f>
        <v>11121161</v>
      </c>
      <c r="G950" s="15" t="str">
        <f>'PAYMENT by SAP'!F940</f>
        <v>Biaya Pemusnahan Limbah Bottom Ash ex PT AJT</v>
      </c>
      <c r="H950" s="47">
        <f t="shared" si="84"/>
        <v>45863</v>
      </c>
      <c r="I950" s="48">
        <f>'PAYMENT by SAP'!G940</f>
        <v>45863</v>
      </c>
      <c r="J950" s="48" t="str">
        <f t="shared" si="85"/>
        <v>Jul</v>
      </c>
      <c r="K950" s="48" t="str">
        <f t="shared" si="86"/>
        <v>2025</v>
      </c>
      <c r="L950" s="48">
        <f>'PAYMENT by SAP'!H940</f>
        <v>45777</v>
      </c>
      <c r="M950" s="49">
        <f t="shared" si="87"/>
        <v>86</v>
      </c>
      <c r="N950" s="50" t="str">
        <f t="shared" si="88"/>
        <v>60-90</v>
      </c>
      <c r="O950" s="50" t="str">
        <f t="shared" si="89"/>
        <v>Warning</v>
      </c>
      <c r="P950" s="15" t="str">
        <f>'PAYMENT by SAP'!J940</f>
        <v>IDR</v>
      </c>
      <c r="Q950" s="15" t="str">
        <f>'PAYMENT by SAP'!K940</f>
        <v>1800000191</v>
      </c>
      <c r="R950" s="51">
        <f>'PAYMENT by SAP'!L940</f>
        <v>1763729</v>
      </c>
      <c r="S950" s="51" t="str">
        <f>'PAYMENT by SAP'!M940</f>
        <v>Biaya Pemusnahan Limbah Bottom Ash ex PT AJT</v>
      </c>
      <c r="T950" s="65">
        <f>'PAYMENT by SAP'!N940</f>
        <v>45747</v>
      </c>
      <c r="U950" s="66" t="str">
        <f>'PAYMENT by SAP'!O940</f>
        <v>1800000191</v>
      </c>
      <c r="V950" t="s">
        <v>4950</v>
      </c>
    </row>
    <row r="951" spans="2:22">
      <c r="B951" s="15">
        <f>'PAYMENT by SAP'!B941</f>
        <v>101830</v>
      </c>
      <c r="C951" s="15" t="str">
        <f>'PAYMENT by SAP'!C941</f>
        <v>ARDIYAN JAYA TRANS, PT</v>
      </c>
      <c r="D951" s="15" t="str">
        <v>External</v>
      </c>
      <c r="E951" s="15" t="str">
        <f>'PAYMENT by SAP'!D941</f>
        <v>1400082871</v>
      </c>
      <c r="F951" s="15" t="str">
        <f>'PAYMENT by SAP'!E941</f>
        <v>11121161</v>
      </c>
      <c r="G951" s="15" t="str">
        <f>'PAYMENT by SAP'!F941</f>
        <v>Biaya Pemusnahan Limbah Bottom Ash ex PT AJT</v>
      </c>
      <c r="H951" s="47">
        <f t="shared" si="84"/>
        <v>45863</v>
      </c>
      <c r="I951" s="48">
        <f>'PAYMENT by SAP'!G941</f>
        <v>45863</v>
      </c>
      <c r="J951" s="48" t="str">
        <f t="shared" si="85"/>
        <v>Jul</v>
      </c>
      <c r="K951" s="48" t="str">
        <f t="shared" si="86"/>
        <v>2025</v>
      </c>
      <c r="L951" s="48">
        <f>'PAYMENT by SAP'!H941</f>
        <v>45838</v>
      </c>
      <c r="M951" s="49">
        <f t="shared" si="87"/>
        <v>25</v>
      </c>
      <c r="N951" s="50" t="str">
        <f t="shared" si="88"/>
        <v>0-30</v>
      </c>
      <c r="O951" s="50" t="str">
        <f t="shared" si="89"/>
        <v>No Risk</v>
      </c>
      <c r="P951" s="15" t="str">
        <f>'PAYMENT by SAP'!J941</f>
        <v>IDR</v>
      </c>
      <c r="Q951" s="15" t="str">
        <f>'PAYMENT by SAP'!K941</f>
        <v>1800000319</v>
      </c>
      <c r="R951" s="51">
        <f>'PAYMENT by SAP'!L941</f>
        <v>1810490</v>
      </c>
      <c r="S951" s="51" t="str">
        <f>'PAYMENT by SAP'!M941</f>
        <v>Biaya Pemusnahan Limbah Bottom Ash ex PT AJT</v>
      </c>
      <c r="T951" s="65">
        <f>'PAYMENT by SAP'!N941</f>
        <v>45808</v>
      </c>
      <c r="U951" s="66" t="str">
        <f>'PAYMENT by SAP'!O941</f>
        <v>1800000319</v>
      </c>
      <c r="V951" t="s">
        <v>4950</v>
      </c>
    </row>
    <row r="952" spans="2:22">
      <c r="B952" s="15">
        <f>'PAYMENT by SAP'!B942</f>
        <v>101830</v>
      </c>
      <c r="C952" s="15" t="str">
        <f>'PAYMENT by SAP'!C942</f>
        <v>ARDIYAN JAYA TRANS, PT</v>
      </c>
      <c r="D952" s="15" t="str">
        <v>External</v>
      </c>
      <c r="E952" s="15" t="str">
        <f>'PAYMENT by SAP'!D942</f>
        <v>1400082851</v>
      </c>
      <c r="F952" s="15" t="str">
        <f>'PAYMENT by SAP'!E942</f>
        <v>11121161</v>
      </c>
      <c r="G952" s="15" t="str">
        <f>'PAYMENT by SAP'!F942</f>
        <v>Biaya Pemusnahan Limbah Bottom Ash ex PT AJT</v>
      </c>
      <c r="H952" s="47">
        <f t="shared" si="84"/>
        <v>45863</v>
      </c>
      <c r="I952" s="48">
        <f>'PAYMENT by SAP'!G942</f>
        <v>45863</v>
      </c>
      <c r="J952" s="48" t="str">
        <f t="shared" si="85"/>
        <v>Jul</v>
      </c>
      <c r="K952" s="48" t="str">
        <f t="shared" si="86"/>
        <v>2025</v>
      </c>
      <c r="L952" s="48">
        <f>'PAYMENT by SAP'!H942</f>
        <v>45746</v>
      </c>
      <c r="M952" s="49">
        <f t="shared" si="87"/>
        <v>117</v>
      </c>
      <c r="N952" s="50" t="str">
        <f t="shared" si="88"/>
        <v>90-120</v>
      </c>
      <c r="O952" s="50" t="str">
        <f t="shared" si="89"/>
        <v>Warning +</v>
      </c>
      <c r="P952" s="15" t="str">
        <f>'PAYMENT by SAP'!J942</f>
        <v>IDR</v>
      </c>
      <c r="Q952" s="15" t="str">
        <f>'PAYMENT by SAP'!K942</f>
        <v>1800000086</v>
      </c>
      <c r="R952" s="51">
        <f>'PAYMENT by SAP'!L942</f>
        <v>1816485</v>
      </c>
      <c r="S952" s="51" t="str">
        <f>'PAYMENT by SAP'!M942</f>
        <v>Biaya Pemusnahan Limbah Bottom Ash ex PT AJT</v>
      </c>
      <c r="T952" s="65">
        <f>'PAYMENT by SAP'!N942</f>
        <v>45716</v>
      </c>
      <c r="U952" s="66" t="str">
        <f>'PAYMENT by SAP'!O942</f>
        <v>1800000086</v>
      </c>
      <c r="V952" t="s">
        <v>4950</v>
      </c>
    </row>
    <row r="953" spans="2:22">
      <c r="B953" s="15">
        <f>'PAYMENT by SAP'!B943</f>
        <v>101830</v>
      </c>
      <c r="C953" s="15" t="str">
        <f>'PAYMENT by SAP'!C943</f>
        <v>ARDIYAN JAYA TRANS, PT</v>
      </c>
      <c r="D953" s="15" t="str">
        <v>External</v>
      </c>
      <c r="E953" s="15" t="str">
        <f>'PAYMENT by SAP'!D943</f>
        <v>1400082853</v>
      </c>
      <c r="F953" s="15" t="str">
        <f>'PAYMENT by SAP'!E943</f>
        <v>11121161</v>
      </c>
      <c r="G953" s="15" t="str">
        <f>'PAYMENT by SAP'!F943</f>
        <v>Biaya Pemusnahan Limbah Bottom Ash ex PT AJT</v>
      </c>
      <c r="H953" s="47">
        <f t="shared" si="84"/>
        <v>45863</v>
      </c>
      <c r="I953" s="48">
        <f>'PAYMENT by SAP'!G943</f>
        <v>45863</v>
      </c>
      <c r="J953" s="48" t="str">
        <f t="shared" si="85"/>
        <v>Jul</v>
      </c>
      <c r="K953" s="48" t="str">
        <f t="shared" si="86"/>
        <v>2025</v>
      </c>
      <c r="L953" s="48">
        <f>'PAYMENT by SAP'!H943</f>
        <v>45807</v>
      </c>
      <c r="M953" s="49">
        <f t="shared" si="87"/>
        <v>56</v>
      </c>
      <c r="N953" s="50" t="str">
        <f t="shared" si="88"/>
        <v>30-60</v>
      </c>
      <c r="O953" s="50" t="str">
        <f t="shared" si="89"/>
        <v>Low Risk</v>
      </c>
      <c r="P953" s="15" t="str">
        <f>'PAYMENT by SAP'!J943</f>
        <v>IDR</v>
      </c>
      <c r="Q953" s="15" t="str">
        <f>'PAYMENT by SAP'!K943</f>
        <v>1800000240</v>
      </c>
      <c r="R953" s="51">
        <f>'PAYMENT by SAP'!L943</f>
        <v>1824878</v>
      </c>
      <c r="S953" s="51" t="str">
        <f>'PAYMENT by SAP'!M943</f>
        <v>Biaya Pemusnahan Limbah Bottom Ash ex PT AJT</v>
      </c>
      <c r="T953" s="65">
        <f>'PAYMENT by SAP'!N943</f>
        <v>45777</v>
      </c>
      <c r="U953" s="66" t="str">
        <f>'PAYMENT by SAP'!O943</f>
        <v>1800000240</v>
      </c>
      <c r="V953" t="s">
        <v>4950</v>
      </c>
    </row>
    <row r="954" spans="2:22">
      <c r="B954" s="15">
        <f>'PAYMENT by SAP'!B944</f>
        <v>100733</v>
      </c>
      <c r="C954" s="15" t="str">
        <f>'PAYMENT by SAP'!C944</f>
        <v>PT. JAYA SAKTI LINGKUNGAN HIDUP</v>
      </c>
      <c r="D954" s="15" t="str">
        <v>External</v>
      </c>
      <c r="E954" s="15" t="str">
        <f>'PAYMENT by SAP'!D944</f>
        <v>1400082773</v>
      </c>
      <c r="F954" s="15" t="str">
        <f>'PAYMENT by SAP'!E944</f>
        <v>11123101</v>
      </c>
      <c r="G954" s="15" t="str">
        <f>'PAYMENT by SAP'!F944</f>
        <v>PAID BY CMS BANK BCA RN 7100000645</v>
      </c>
      <c r="H954" s="47">
        <f t="shared" si="84"/>
        <v>45863</v>
      </c>
      <c r="I954" s="48">
        <f>'PAYMENT by SAP'!G944</f>
        <v>45863</v>
      </c>
      <c r="J954" s="48" t="str">
        <f t="shared" si="85"/>
        <v>Jul</v>
      </c>
      <c r="K954" s="48" t="str">
        <f t="shared" si="86"/>
        <v>2025</v>
      </c>
      <c r="L954" s="48">
        <f>'PAYMENT by SAP'!H944</f>
        <v>45868</v>
      </c>
      <c r="M954" s="49">
        <f t="shared" si="87"/>
        <v>-5</v>
      </c>
      <c r="N954" s="50" t="str">
        <f t="shared" si="88"/>
        <v>Current</v>
      </c>
      <c r="O954" s="50" t="str">
        <f t="shared" si="89"/>
        <v>No Risk</v>
      </c>
      <c r="P954" s="15" t="str">
        <f>'PAYMENT by SAP'!J944</f>
        <v>IDR</v>
      </c>
      <c r="Q954" s="15" t="str">
        <f>'PAYMENT by SAP'!K944</f>
        <v>1800000400</v>
      </c>
      <c r="R954" s="51">
        <f>'PAYMENT by SAP'!L944</f>
        <v>3679650</v>
      </c>
      <c r="S954" s="51" t="str">
        <f>'PAYMENT by SAP'!M944</f>
        <v>Biaya Pemusnahan Limbah Resin ex PT JSLH</v>
      </c>
      <c r="T954" s="65">
        <f>'PAYMENT by SAP'!N944</f>
        <v>45838</v>
      </c>
      <c r="U954" s="66" t="str">
        <f>'PAYMENT by SAP'!O944</f>
        <v>1800000400</v>
      </c>
      <c r="V954" t="s">
        <v>4950</v>
      </c>
    </row>
    <row r="955" spans="2:22">
      <c r="B955" s="15">
        <f>'PAYMENT by SAP'!B945</f>
        <v>100147</v>
      </c>
      <c r="C955" s="15" t="str">
        <f>'PAYMENT by SAP'!C945</f>
        <v>PT TEKNOTAMA LINGKUNGAN INTERNUSA</v>
      </c>
      <c r="D955" s="15" t="str">
        <v>External</v>
      </c>
      <c r="E955" s="15" t="str">
        <f>'PAYMENT by SAP'!D945</f>
        <v>1400082878</v>
      </c>
      <c r="F955" s="15" t="str">
        <f>'PAYMENT by SAP'!E945</f>
        <v>11121161</v>
      </c>
      <c r="G955" s="15" t="str">
        <f>'PAYMENT by SAP'!F945</f>
        <v>Biaya Pemusnahan Limbah Bottom Ash ex PT TLI</v>
      </c>
      <c r="H955" s="47">
        <f t="shared" si="84"/>
        <v>45863</v>
      </c>
      <c r="I955" s="48">
        <f>'PAYMENT by SAP'!G945</f>
        <v>45863</v>
      </c>
      <c r="J955" s="48" t="str">
        <f t="shared" si="85"/>
        <v>Jul</v>
      </c>
      <c r="K955" s="48" t="str">
        <f t="shared" si="86"/>
        <v>2025</v>
      </c>
      <c r="L955" s="48">
        <f>'PAYMENT by SAP'!H945</f>
        <v>45838</v>
      </c>
      <c r="M955" s="49">
        <f t="shared" si="87"/>
        <v>25</v>
      </c>
      <c r="N955" s="50" t="str">
        <f t="shared" si="88"/>
        <v>0-30</v>
      </c>
      <c r="O955" s="50" t="str">
        <f t="shared" si="89"/>
        <v>No Risk</v>
      </c>
      <c r="P955" s="15" t="str">
        <f>'PAYMENT by SAP'!J945</f>
        <v>IDR</v>
      </c>
      <c r="Q955" s="15" t="str">
        <f>'PAYMENT by SAP'!K945</f>
        <v>1800000360</v>
      </c>
      <c r="R955" s="51">
        <f>'PAYMENT by SAP'!L945</f>
        <v>9544040</v>
      </c>
      <c r="S955" s="51" t="str">
        <f>'PAYMENT by SAP'!M945</f>
        <v>Biaya Pemusnahan Limbah Bottom Ash ex PT TLI</v>
      </c>
      <c r="T955" s="65">
        <f>'PAYMENT by SAP'!N945</f>
        <v>45808</v>
      </c>
      <c r="U955" s="66" t="str">
        <f>'PAYMENT by SAP'!O945</f>
        <v>1800000360</v>
      </c>
      <c r="V955" t="s">
        <v>4950</v>
      </c>
    </row>
    <row r="956" spans="2:22">
      <c r="B956" s="15">
        <f>'PAYMENT by SAP'!B946</f>
        <v>101830</v>
      </c>
      <c r="C956" s="15" t="str">
        <f>'PAYMENT by SAP'!C946</f>
        <v>ARDIYAN JAYA TRANS, PT</v>
      </c>
      <c r="D956" s="15" t="str">
        <v>External</v>
      </c>
      <c r="E956" s="15" t="str">
        <f>'PAYMENT by SAP'!D946</f>
        <v>1400082877</v>
      </c>
      <c r="F956" s="15" t="str">
        <f>'PAYMENT by SAP'!E946</f>
        <v>11121161</v>
      </c>
      <c r="G956" s="15" t="str">
        <f>'PAYMENT by SAP'!F946</f>
        <v>Biaya Pemusnahan Limbah SBE ex PT AJT</v>
      </c>
      <c r="H956" s="47">
        <f t="shared" si="84"/>
        <v>45863</v>
      </c>
      <c r="I956" s="48">
        <f>'PAYMENT by SAP'!G946</f>
        <v>45863</v>
      </c>
      <c r="J956" s="48" t="str">
        <f t="shared" si="85"/>
        <v>Jul</v>
      </c>
      <c r="K956" s="48" t="str">
        <f t="shared" si="86"/>
        <v>2025</v>
      </c>
      <c r="L956" s="48">
        <f>'PAYMENT by SAP'!H946</f>
        <v>45838</v>
      </c>
      <c r="M956" s="49">
        <f t="shared" si="87"/>
        <v>25</v>
      </c>
      <c r="N956" s="50" t="str">
        <f t="shared" si="88"/>
        <v>0-30</v>
      </c>
      <c r="O956" s="50" t="str">
        <f t="shared" si="89"/>
        <v>No Risk</v>
      </c>
      <c r="P956" s="15" t="str">
        <f>'PAYMENT by SAP'!J946</f>
        <v>IDR</v>
      </c>
      <c r="Q956" s="15" t="str">
        <f>'PAYMENT by SAP'!K946</f>
        <v>1800000320</v>
      </c>
      <c r="R956" s="51">
        <f>'PAYMENT by SAP'!L946</f>
        <v>9812616</v>
      </c>
      <c r="S956" s="51" t="str">
        <f>'PAYMENT by SAP'!M946</f>
        <v>Biaya Pemusnahan Limbah SBE ex PT AJT</v>
      </c>
      <c r="T956" s="65">
        <f>'PAYMENT by SAP'!N946</f>
        <v>45808</v>
      </c>
      <c r="U956" s="66" t="str">
        <f>'PAYMENT by SAP'!O946</f>
        <v>1800000320</v>
      </c>
      <c r="V956" t="s">
        <v>4950</v>
      </c>
    </row>
    <row r="957" spans="2:22">
      <c r="B957" s="15">
        <f>'PAYMENT by SAP'!B947</f>
        <v>100018</v>
      </c>
      <c r="C957" s="15" t="str">
        <f>'PAYMENT by SAP'!C947</f>
        <v>PT SEMEN BATURAJA</v>
      </c>
      <c r="D957" s="15" t="str">
        <v>Group</v>
      </c>
      <c r="E957" s="15" t="str">
        <f>'PAYMENT by SAP'!D947</f>
        <v>1400000310</v>
      </c>
      <c r="F957" s="15" t="str">
        <f>'PAYMENT by SAP'!E947</f>
        <v>11125421</v>
      </c>
      <c r="G957" s="15" t="str">
        <f>'PAYMENT by SAP'!F947</f>
        <v>PAID BY CMS BANK SYARIAH INDONESIA KC SURABAYA BAS</v>
      </c>
      <c r="H957" s="47">
        <f t="shared" ref="H957:H1020" si="90">I957</f>
        <v>45863</v>
      </c>
      <c r="I957" s="48">
        <f>'PAYMENT by SAP'!G947</f>
        <v>45863</v>
      </c>
      <c r="J957" s="48" t="str">
        <f t="shared" ref="J957:J1020" si="91">TEXT(I957,"MMM")</f>
        <v>Jul</v>
      </c>
      <c r="K957" s="48" t="str">
        <f t="shared" ref="K957:K1020" si="92">TEXT(I957,"yyy")</f>
        <v>2025</v>
      </c>
      <c r="L957" s="48">
        <f>'PAYMENT by SAP'!H947</f>
        <v>45868</v>
      </c>
      <c r="M957" s="49">
        <f t="shared" ref="M957:M1020" si="93">I957-L957</f>
        <v>-5</v>
      </c>
      <c r="N957" s="50" t="str">
        <f t="shared" ref="N957:N1020" si="94">IF(M957&lt;$C$9,$D$9,IF(M957&lt;$C$8,$D$8,IF(M957&lt;$C$7,$D$7,IF(M957&lt;$C$6,$D$6,IF(M957&lt;$C$5,$D$5,IF(M957&lt;$C$4,$D$4,IF(M957&lt;$C$3,$D$3)))))))</f>
        <v>Current</v>
      </c>
      <c r="O957" s="50" t="str">
        <f t="shared" ref="O957:O1020" si="95">IF(N957=$D$3,$E$3,IF(N957=$D$4,$E$4,IF(N957=$D$5,$E$5,IF(N957=$D$6,$E$6,IF(N957=$D$7,$E$7,IF(N957=$D$8,$E$8,IF(N957=$D$9,$E$9)))))))</f>
        <v>No Risk</v>
      </c>
      <c r="P957" s="15" t="str">
        <f>'PAYMENT by SAP'!J947</f>
        <v>IDR</v>
      </c>
      <c r="Q957" s="15" t="str">
        <f>'PAYMENT by SAP'!K947</f>
        <v>1800000287</v>
      </c>
      <c r="R957" s="51">
        <f>'PAYMENT by SAP'!L947</f>
        <v>11553439</v>
      </c>
      <c r="S957" s="51" t="str">
        <f>'PAYMENT by SAP'!M947</f>
        <v>Pot. Gaji Kary. Penugasan SIG - SMBR 05.2025</v>
      </c>
      <c r="T957" s="65">
        <f>'PAYMENT by SAP'!N947</f>
        <v>45838</v>
      </c>
      <c r="U957" s="66" t="str">
        <f>'PAYMENT by SAP'!O947</f>
        <v>1800000287</v>
      </c>
      <c r="V957" s="18" t="s">
        <v>4953</v>
      </c>
    </row>
    <row r="958" spans="2:22">
      <c r="B958" s="15">
        <f>'PAYMENT by SAP'!B948</f>
        <v>100733</v>
      </c>
      <c r="C958" s="15" t="str">
        <f>'PAYMENT by SAP'!C948</f>
        <v>PT. JAYA SAKTI LINGKUNGAN HIDUP</v>
      </c>
      <c r="D958" s="15" t="str">
        <v>External</v>
      </c>
      <c r="E958" s="15" t="str">
        <f>'PAYMENT by SAP'!D948</f>
        <v>1400082772</v>
      </c>
      <c r="F958" s="15" t="str">
        <f>'PAYMENT by SAP'!E948</f>
        <v>11123101</v>
      </c>
      <c r="G958" s="15" t="str">
        <f>'PAYMENT by SAP'!F948</f>
        <v>PAID BY CMS BANK BCA RN 7100000646</v>
      </c>
      <c r="H958" s="47">
        <f t="shared" si="90"/>
        <v>45863</v>
      </c>
      <c r="I958" s="48">
        <f>'PAYMENT by SAP'!G948</f>
        <v>45863</v>
      </c>
      <c r="J958" s="48" t="str">
        <f t="shared" si="91"/>
        <v>Jul</v>
      </c>
      <c r="K958" s="48" t="str">
        <f t="shared" si="92"/>
        <v>2025</v>
      </c>
      <c r="L958" s="48">
        <f>'PAYMENT by SAP'!H948</f>
        <v>45868</v>
      </c>
      <c r="M958" s="49">
        <f t="shared" si="93"/>
        <v>-5</v>
      </c>
      <c r="N958" s="50" t="str">
        <f t="shared" si="94"/>
        <v>Current</v>
      </c>
      <c r="O958" s="50" t="str">
        <f t="shared" si="95"/>
        <v>No Risk</v>
      </c>
      <c r="P958" s="15" t="str">
        <f>'PAYMENT by SAP'!J948</f>
        <v>IDR</v>
      </c>
      <c r="Q958" s="15" t="str">
        <f>'PAYMENT by SAP'!K948</f>
        <v>1800000399</v>
      </c>
      <c r="R958" s="51">
        <f>'PAYMENT by SAP'!L948</f>
        <v>19203000</v>
      </c>
      <c r="S958" s="51" t="str">
        <f>'PAYMENT by SAP'!M948</f>
        <v>Biaya Pemusnahan Limbah Karbon Aktif ex PT JSLH</v>
      </c>
      <c r="T958" s="65">
        <f>'PAYMENT by SAP'!N948</f>
        <v>45838</v>
      </c>
      <c r="U958" s="66" t="str">
        <f>'PAYMENT by SAP'!O948</f>
        <v>1800000399</v>
      </c>
      <c r="V958" t="s">
        <v>4950</v>
      </c>
    </row>
    <row r="959" spans="2:22">
      <c r="B959" s="15">
        <f>'PAYMENT by SAP'!B949</f>
        <v>101830</v>
      </c>
      <c r="C959" s="15" t="str">
        <f>'PAYMENT by SAP'!C949</f>
        <v>ARDIYAN JAYA TRANS, PT</v>
      </c>
      <c r="D959" s="15" t="str">
        <v>External</v>
      </c>
      <c r="E959" s="15" t="str">
        <f>'PAYMENT by SAP'!D949</f>
        <v>1400082876</v>
      </c>
      <c r="F959" s="15" t="str">
        <f>'PAYMENT by SAP'!E949</f>
        <v>11121161</v>
      </c>
      <c r="G959" s="15" t="str">
        <f>'PAYMENT by SAP'!F949</f>
        <v>Biaya Pemusnahan Limbah SBE ex PT AJT</v>
      </c>
      <c r="H959" s="47">
        <f t="shared" si="90"/>
        <v>45863</v>
      </c>
      <c r="I959" s="48">
        <f>'PAYMENT by SAP'!G949</f>
        <v>45863</v>
      </c>
      <c r="J959" s="48" t="str">
        <f t="shared" si="91"/>
        <v>Jul</v>
      </c>
      <c r="K959" s="48" t="str">
        <f t="shared" si="92"/>
        <v>2025</v>
      </c>
      <c r="L959" s="48">
        <f>'PAYMENT by SAP'!H949</f>
        <v>45777</v>
      </c>
      <c r="M959" s="49">
        <f t="shared" si="93"/>
        <v>86</v>
      </c>
      <c r="N959" s="50" t="str">
        <f t="shared" si="94"/>
        <v>60-90</v>
      </c>
      <c r="O959" s="50" t="str">
        <f t="shared" si="95"/>
        <v>Warning</v>
      </c>
      <c r="P959" s="15" t="str">
        <f>'PAYMENT by SAP'!J949</f>
        <v>IDR</v>
      </c>
      <c r="Q959" s="15" t="str">
        <f>'PAYMENT by SAP'!K949</f>
        <v>1800000192</v>
      </c>
      <c r="R959" s="51">
        <f>'PAYMENT by SAP'!L949</f>
        <v>23620300</v>
      </c>
      <c r="S959" s="51" t="str">
        <f>'PAYMENT by SAP'!M949</f>
        <v>Biaya Pemusnahan Limbah SBE ex PT AJT</v>
      </c>
      <c r="T959" s="65">
        <f>'PAYMENT by SAP'!N949</f>
        <v>45747</v>
      </c>
      <c r="U959" s="66" t="str">
        <f>'PAYMENT by SAP'!O949</f>
        <v>1800000192</v>
      </c>
      <c r="V959" t="s">
        <v>4950</v>
      </c>
    </row>
    <row r="960" spans="2:22">
      <c r="B960" s="15">
        <f>'PAYMENT by SAP'!B950</f>
        <v>100147</v>
      </c>
      <c r="C960" s="15" t="str">
        <f>'PAYMENT by SAP'!C950</f>
        <v>PT TEKNOTAMA LINGKUNGAN INTERNUSA</v>
      </c>
      <c r="D960" s="15" t="str">
        <v>External</v>
      </c>
      <c r="E960" s="15" t="str">
        <f>'PAYMENT by SAP'!D950</f>
        <v>1400082879</v>
      </c>
      <c r="F960" s="15" t="str">
        <f>'PAYMENT by SAP'!E950</f>
        <v>11121161</v>
      </c>
      <c r="G960" s="15" t="str">
        <f>'PAYMENT by SAP'!F950</f>
        <v>Biaya Pemusnahan Limbah Non B3 - AM ex PT TLI</v>
      </c>
      <c r="H960" s="47">
        <f t="shared" si="90"/>
        <v>45863</v>
      </c>
      <c r="I960" s="48">
        <f>'PAYMENT by SAP'!G950</f>
        <v>45863</v>
      </c>
      <c r="J960" s="48" t="str">
        <f t="shared" si="91"/>
        <v>Jul</v>
      </c>
      <c r="K960" s="48" t="str">
        <f t="shared" si="92"/>
        <v>2025</v>
      </c>
      <c r="L960" s="48">
        <f>'PAYMENT by SAP'!H950</f>
        <v>45838</v>
      </c>
      <c r="M960" s="49">
        <f t="shared" si="93"/>
        <v>25</v>
      </c>
      <c r="N960" s="50" t="str">
        <f t="shared" si="94"/>
        <v>0-30</v>
      </c>
      <c r="O960" s="50" t="str">
        <f t="shared" si="95"/>
        <v>No Risk</v>
      </c>
      <c r="P960" s="15" t="str">
        <f>'PAYMENT by SAP'!J950</f>
        <v>IDR</v>
      </c>
      <c r="Q960" s="15" t="str">
        <f>'PAYMENT by SAP'!K950</f>
        <v>1800000359</v>
      </c>
      <c r="R960" s="51">
        <f>'PAYMENT by SAP'!L950</f>
        <v>72981168</v>
      </c>
      <c r="S960" s="51" t="str">
        <f>'PAYMENT by SAP'!M950</f>
        <v>Biaya Pemusnahan Limbah Non B3 - AM ex PT TLI</v>
      </c>
      <c r="T960" s="65">
        <f>'PAYMENT by SAP'!N950</f>
        <v>45808</v>
      </c>
      <c r="U960" s="66" t="str">
        <f>'PAYMENT by SAP'!O950</f>
        <v>1800000359</v>
      </c>
      <c r="V960" t="s">
        <v>4950</v>
      </c>
    </row>
    <row r="961" spans="2:22">
      <c r="B961" s="15">
        <f>'PAYMENT by SAP'!B951</f>
        <v>100733</v>
      </c>
      <c r="C961" s="15" t="str">
        <f>'PAYMENT by SAP'!C951</f>
        <v>PT. JAYA SAKTI LINGKUNGAN HIDUP</v>
      </c>
      <c r="D961" s="15" t="str">
        <v>External</v>
      </c>
      <c r="E961" s="15" t="str">
        <f>'PAYMENT by SAP'!D951</f>
        <v>1400082774</v>
      </c>
      <c r="F961" s="15" t="str">
        <f>'PAYMENT by SAP'!E951</f>
        <v>11123101</v>
      </c>
      <c r="G961" s="15" t="str">
        <f>'PAYMENT by SAP'!F951</f>
        <v>PAID BY CMS BANK BCA RN 7100000647</v>
      </c>
      <c r="H961" s="47">
        <f t="shared" si="90"/>
        <v>45863</v>
      </c>
      <c r="I961" s="48">
        <f>'PAYMENT by SAP'!G951</f>
        <v>45863</v>
      </c>
      <c r="J961" s="48" t="str">
        <f t="shared" si="91"/>
        <v>Jul</v>
      </c>
      <c r="K961" s="48" t="str">
        <f t="shared" si="92"/>
        <v>2025</v>
      </c>
      <c r="L961" s="48">
        <f>'PAYMENT by SAP'!H951</f>
        <v>45868</v>
      </c>
      <c r="M961" s="49">
        <f t="shared" si="93"/>
        <v>-5</v>
      </c>
      <c r="N961" s="50" t="str">
        <f t="shared" si="94"/>
        <v>Current</v>
      </c>
      <c r="O961" s="50" t="str">
        <f t="shared" si="95"/>
        <v>No Risk</v>
      </c>
      <c r="P961" s="15" t="str">
        <f>'PAYMENT by SAP'!J951</f>
        <v>IDR</v>
      </c>
      <c r="Q961" s="15" t="str">
        <f>'PAYMENT by SAP'!K951</f>
        <v>1800000401</v>
      </c>
      <c r="R961" s="51">
        <f>'PAYMENT by SAP'!L951</f>
        <v>87091488</v>
      </c>
      <c r="S961" s="51" t="str">
        <f>'PAYMENT by SAP'!M951</f>
        <v>Biaya Pemusnahan Limbah SBE ex PT JSLH</v>
      </c>
      <c r="T961" s="65">
        <f>'PAYMENT by SAP'!N951</f>
        <v>45838</v>
      </c>
      <c r="U961" s="66" t="str">
        <f>'PAYMENT by SAP'!O951</f>
        <v>1800000401</v>
      </c>
      <c r="V961" t="s">
        <v>4950</v>
      </c>
    </row>
    <row r="962" spans="2:22">
      <c r="B962" s="15">
        <f>'PAYMENT by SAP'!B952</f>
        <v>101284</v>
      </c>
      <c r="C962" s="15" t="str">
        <f>'PAYMENT by SAP'!C952</f>
        <v>PT. SINERGI MITRA INVESTAMA</v>
      </c>
      <c r="D962" s="15" t="str">
        <v>Group</v>
      </c>
      <c r="E962" s="15" t="str">
        <f>'PAYMENT by SAP'!D952</f>
        <v>1400000311</v>
      </c>
      <c r="F962" s="15" t="str">
        <f>'PAYMENT by SAP'!E952</f>
        <v>11121161</v>
      </c>
      <c r="G962" s="15" t="str">
        <f>'PAYMENT by SAP'!F952</f>
        <v>Kurang Bayar Pembayaran Bagi Hasil Tahun 2020-2021</v>
      </c>
      <c r="H962" s="47">
        <f t="shared" si="90"/>
        <v>45863</v>
      </c>
      <c r="I962" s="48">
        <f>'PAYMENT by SAP'!G952</f>
        <v>45863</v>
      </c>
      <c r="J962" s="48" t="str">
        <f t="shared" si="91"/>
        <v>Jul</v>
      </c>
      <c r="K962" s="48" t="str">
        <f t="shared" si="92"/>
        <v>2025</v>
      </c>
      <c r="L962" s="48">
        <f>'PAYMENT by SAP'!H952</f>
        <v>45828</v>
      </c>
      <c r="M962" s="49">
        <f t="shared" si="93"/>
        <v>35</v>
      </c>
      <c r="N962" s="50" t="str">
        <f t="shared" si="94"/>
        <v>30-60</v>
      </c>
      <c r="O962" s="50" t="str">
        <f t="shared" si="95"/>
        <v>Low Risk</v>
      </c>
      <c r="P962" s="15" t="str">
        <f>'PAYMENT by SAP'!J952</f>
        <v>IDR</v>
      </c>
      <c r="Q962" s="15" t="str">
        <f>'PAYMENT by SAP'!K952</f>
        <v>1400000278</v>
      </c>
      <c r="R962" s="51">
        <f>'PAYMENT by SAP'!L952</f>
        <v>200000000</v>
      </c>
      <c r="S962" s="51" t="str">
        <f>'PAYMENT by SAP'!M952</f>
        <v>Kurang Bayar Pembayaran Bagi Hasil Tahun 2020-2021</v>
      </c>
      <c r="T962" s="65">
        <f>'PAYMENT by SAP'!N952</f>
        <v>45828</v>
      </c>
      <c r="U962" s="66" t="str">
        <f>'PAYMENT by SAP'!O952</f>
        <v>1800000283</v>
      </c>
      <c r="V962" s="18" t="s">
        <v>4960</v>
      </c>
    </row>
    <row r="963" spans="2:22">
      <c r="B963" s="15">
        <f>'PAYMENT by SAP'!B953</f>
        <v>100733</v>
      </c>
      <c r="C963" s="15" t="str">
        <f>'PAYMENT by SAP'!C953</f>
        <v>PT. JAYA SAKTI LINGKUNGAN HIDUP</v>
      </c>
      <c r="D963" s="15" t="str">
        <v>External</v>
      </c>
      <c r="E963" s="15" t="str">
        <f>'PAYMENT by SAP'!D953</f>
        <v>1400082771</v>
      </c>
      <c r="F963" s="15" t="str">
        <f>'PAYMENT by SAP'!E953</f>
        <v>11123101</v>
      </c>
      <c r="G963" s="15" t="str">
        <f>'PAYMENT by SAP'!F953</f>
        <v>PAID BY CMS BANK BCA RN 7100000648</v>
      </c>
      <c r="H963" s="47">
        <f t="shared" si="90"/>
        <v>45863</v>
      </c>
      <c r="I963" s="48">
        <f>'PAYMENT by SAP'!G953</f>
        <v>45863</v>
      </c>
      <c r="J963" s="48" t="str">
        <f t="shared" si="91"/>
        <v>Jul</v>
      </c>
      <c r="K963" s="48" t="str">
        <f t="shared" si="92"/>
        <v>2025</v>
      </c>
      <c r="L963" s="48">
        <f>'PAYMENT by SAP'!H953</f>
        <v>45868</v>
      </c>
      <c r="M963" s="49">
        <f t="shared" si="93"/>
        <v>-5</v>
      </c>
      <c r="N963" s="50" t="str">
        <f t="shared" si="94"/>
        <v>Current</v>
      </c>
      <c r="O963" s="50" t="str">
        <f t="shared" si="95"/>
        <v>No Risk</v>
      </c>
      <c r="P963" s="15" t="str">
        <f>'PAYMENT by SAP'!J953</f>
        <v>IDR</v>
      </c>
      <c r="Q963" s="15" t="str">
        <f>'PAYMENT by SAP'!K953</f>
        <v>1800000398</v>
      </c>
      <c r="R963" s="51">
        <f>'PAYMENT by SAP'!L953</f>
        <v>355354956</v>
      </c>
      <c r="S963" s="51" t="str">
        <f>'PAYMENT by SAP'!M953</f>
        <v>Biaya Pemusnahan Limbah FABA ex PT JSLH</v>
      </c>
      <c r="T963" s="65">
        <f>'PAYMENT by SAP'!N953</f>
        <v>45838</v>
      </c>
      <c r="U963" s="66" t="str">
        <f>'PAYMENT by SAP'!O953</f>
        <v>1800000398</v>
      </c>
      <c r="V963" t="s">
        <v>4950</v>
      </c>
    </row>
    <row r="964" spans="2:22">
      <c r="B964" s="15">
        <f>'PAYMENT by SAP'!B954</f>
        <v>100622</v>
      </c>
      <c r="C964" s="15" t="str">
        <f>'PAYMENT by SAP'!C954</f>
        <v>PT. TRI PUTRA JAYA SENTOSA</v>
      </c>
      <c r="D964" s="15" t="str">
        <v>External</v>
      </c>
      <c r="E964" s="15" t="str">
        <f>'PAYMENT by SAP'!D954</f>
        <v>1400083343</v>
      </c>
      <c r="F964" s="15" t="str">
        <f>'PAYMENT by SAP'!E954</f>
        <v>11125421</v>
      </c>
      <c r="G964" s="15" t="str">
        <f>'PAYMENT by SAP'!F954</f>
        <v>PAID BY CMS BANK SYARIAH INDONESIA KC SURABAYA BAS</v>
      </c>
      <c r="H964" s="47">
        <f t="shared" si="90"/>
        <v>45864</v>
      </c>
      <c r="I964" s="48">
        <f>'PAYMENT by SAP'!G954</f>
        <v>45864</v>
      </c>
      <c r="J964" s="48" t="str">
        <f t="shared" si="91"/>
        <v>Jul</v>
      </c>
      <c r="K964" s="48" t="str">
        <f t="shared" si="92"/>
        <v>2025</v>
      </c>
      <c r="L964" s="48">
        <f>'PAYMENT by SAP'!H954</f>
        <v>45777</v>
      </c>
      <c r="M964" s="49">
        <f t="shared" si="93"/>
        <v>87</v>
      </c>
      <c r="N964" s="50" t="str">
        <f t="shared" si="94"/>
        <v>60-90</v>
      </c>
      <c r="O964" s="50" t="str">
        <f t="shared" si="95"/>
        <v>Warning</v>
      </c>
      <c r="P964" s="15" t="str">
        <f>'PAYMENT by SAP'!J954</f>
        <v>IDR</v>
      </c>
      <c r="Q964" s="15" t="str">
        <f>'PAYMENT by SAP'!K954</f>
        <v>1800000183</v>
      </c>
      <c r="R964" s="51">
        <f>'PAYMENT by SAP'!L954</f>
        <v>7905225</v>
      </c>
      <c r="S964" s="51" t="str">
        <f>'PAYMENT by SAP'!M954</f>
        <v>Biaya Pemusnahan Limbah Sludge Paper ex PT TJS</v>
      </c>
      <c r="T964" s="65">
        <f>'PAYMENT by SAP'!N954</f>
        <v>45747</v>
      </c>
      <c r="U964" s="66" t="str">
        <f>'PAYMENT by SAP'!O954</f>
        <v>1800000183</v>
      </c>
      <c r="V964" t="s">
        <v>4950</v>
      </c>
    </row>
    <row r="965" spans="2:22">
      <c r="B965" s="15">
        <f>'PAYMENT by SAP'!B955</f>
        <v>100622</v>
      </c>
      <c r="C965" s="15" t="str">
        <f>'PAYMENT by SAP'!C955</f>
        <v>PT. TRI PUTRA JAYA SENTOSA</v>
      </c>
      <c r="D965" s="15" t="str">
        <v>External</v>
      </c>
      <c r="E965" s="15" t="str">
        <f>'PAYMENT by SAP'!D955</f>
        <v>1400083342</v>
      </c>
      <c r="F965" s="15" t="str">
        <f>'PAYMENT by SAP'!E955</f>
        <v>11125421</v>
      </c>
      <c r="G965" s="15" t="str">
        <f>'PAYMENT by SAP'!F955</f>
        <v>PAID BY CMS BANK SYARIAH INDONESIA KC SURABAYA BAS</v>
      </c>
      <c r="H965" s="47">
        <f t="shared" si="90"/>
        <v>45864</v>
      </c>
      <c r="I965" s="48">
        <f>'PAYMENT by SAP'!G955</f>
        <v>45864</v>
      </c>
      <c r="J965" s="48" t="str">
        <f t="shared" si="91"/>
        <v>Jul</v>
      </c>
      <c r="K965" s="48" t="str">
        <f t="shared" si="92"/>
        <v>2025</v>
      </c>
      <c r="L965" s="48">
        <f>'PAYMENT by SAP'!H955</f>
        <v>45777</v>
      </c>
      <c r="M965" s="49">
        <f t="shared" si="93"/>
        <v>87</v>
      </c>
      <c r="N965" s="50" t="str">
        <f t="shared" si="94"/>
        <v>60-90</v>
      </c>
      <c r="O965" s="50" t="str">
        <f t="shared" si="95"/>
        <v>Warning</v>
      </c>
      <c r="P965" s="15" t="str">
        <f>'PAYMENT by SAP'!J955</f>
        <v>IDR</v>
      </c>
      <c r="Q965" s="15" t="str">
        <f>'PAYMENT by SAP'!K955</f>
        <v>1800000182</v>
      </c>
      <c r="R965" s="51">
        <f>'PAYMENT by SAP'!L955</f>
        <v>10880925</v>
      </c>
      <c r="S965" s="51" t="str">
        <f>'PAYMENT by SAP'!M955</f>
        <v>Biaya Pemusnahan Limbah Bottom Ash ex PT TJS</v>
      </c>
      <c r="T965" s="65">
        <f>'PAYMENT by SAP'!N955</f>
        <v>45747</v>
      </c>
      <c r="U965" s="66" t="str">
        <f>'PAYMENT by SAP'!O955</f>
        <v>1800000182</v>
      </c>
      <c r="V965" t="s">
        <v>4950</v>
      </c>
    </row>
    <row r="966" spans="2:22">
      <c r="B966" s="15">
        <f>'PAYMENT by SAP'!B956</f>
        <v>101398</v>
      </c>
      <c r="C966" s="15" t="str">
        <f>'PAYMENT by SAP'!C956</f>
        <v>PT SOLUSI BANGUN INDONESIA</v>
      </c>
      <c r="D966" s="15" t="str">
        <v>Group</v>
      </c>
      <c r="E966" s="15" t="str">
        <f>'PAYMENT by SAP'!D956</f>
        <v>1400000313</v>
      </c>
      <c r="F966" s="15" t="str">
        <f>'PAYMENT by SAP'!E956</f>
        <v>11121151</v>
      </c>
      <c r="G966" s="15" t="str">
        <f>'PAYMENT by SAP'!F956</f>
        <v>PT SOLUSI BANGUN INDONESIA</v>
      </c>
      <c r="H966" s="47">
        <f t="shared" si="90"/>
        <v>45866</v>
      </c>
      <c r="I966" s="48">
        <f>'PAYMENT by SAP'!G956</f>
        <v>45866</v>
      </c>
      <c r="J966" s="48" t="str">
        <f t="shared" si="91"/>
        <v>Jul</v>
      </c>
      <c r="K966" s="48" t="str">
        <f t="shared" si="92"/>
        <v>2025</v>
      </c>
      <c r="L966" s="48">
        <f>'PAYMENT by SAP'!H956</f>
        <v>45893</v>
      </c>
      <c r="M966" s="49">
        <f t="shared" si="93"/>
        <v>-27</v>
      </c>
      <c r="N966" s="50" t="str">
        <f t="shared" si="94"/>
        <v>Current</v>
      </c>
      <c r="O966" s="50" t="str">
        <f t="shared" si="95"/>
        <v>No Risk</v>
      </c>
      <c r="P966" s="15" t="str">
        <f>'PAYMENT by SAP'!J956</f>
        <v>IDR</v>
      </c>
      <c r="Q966" s="15" t="str">
        <f>'PAYMENT by SAP'!K956</f>
        <v>1800000368</v>
      </c>
      <c r="R966" s="51">
        <f>'PAYMENT by SAP'!L956</f>
        <v>311156262829</v>
      </c>
      <c r="S966" s="51" t="str">
        <f>'PAYMENT by SAP'!M956</f>
        <v>DIVIDEN SBI TAHUN BUKU 2024</v>
      </c>
      <c r="T966" s="65">
        <f>'PAYMENT by SAP'!N956</f>
        <v>45863</v>
      </c>
      <c r="U966" s="66" t="str">
        <f>'PAYMENT by SAP'!O956</f>
        <v>1800000368</v>
      </c>
      <c r="V966" s="18" t="s">
        <v>4967</v>
      </c>
    </row>
    <row r="967" spans="2:22">
      <c r="B967" s="15">
        <f>'PAYMENT by SAP'!B957</f>
        <v>100003</v>
      </c>
      <c r="C967" s="15" t="str">
        <f>'PAYMENT by SAP'!C957</f>
        <v>DANA PENSIUN SEMEN GRESIK</v>
      </c>
      <c r="D967" s="15" t="str">
        <v>Group</v>
      </c>
      <c r="E967" s="15" t="str">
        <f>'PAYMENT by SAP'!D957</f>
        <v>1400000314</v>
      </c>
      <c r="F967" s="15" t="str">
        <f>'PAYMENT by SAP'!E957</f>
        <v>11121161</v>
      </c>
      <c r="G967" s="15" t="str">
        <f>'PAYMENT by SAP'!F957</f>
        <v>PAID BY CMS BANK MANDIRI KC GRESIK RN 2100001668</v>
      </c>
      <c r="H967" s="47">
        <f t="shared" si="90"/>
        <v>45867</v>
      </c>
      <c r="I967" s="48">
        <f>'PAYMENT by SAP'!G957</f>
        <v>45867</v>
      </c>
      <c r="J967" s="48" t="str">
        <f t="shared" si="91"/>
        <v>Jul</v>
      </c>
      <c r="K967" s="48" t="str">
        <f t="shared" si="92"/>
        <v>2025</v>
      </c>
      <c r="L967" s="48">
        <f>'PAYMENT by SAP'!H957</f>
        <v>45868</v>
      </c>
      <c r="M967" s="49">
        <f t="shared" si="93"/>
        <v>-1</v>
      </c>
      <c r="N967" s="50" t="str">
        <f t="shared" si="94"/>
        <v>Current</v>
      </c>
      <c r="O967" s="50" t="str">
        <f t="shared" si="95"/>
        <v>No Risk</v>
      </c>
      <c r="P967" s="15" t="str">
        <f>'PAYMENT by SAP'!J957</f>
        <v>IDR</v>
      </c>
      <c r="Q967" s="15" t="str">
        <f>'PAYMENT by SAP'!K957</f>
        <v>1800000307</v>
      </c>
      <c r="R967" s="51">
        <f>'PAYMENT by SAP'!L957</f>
        <v>385200</v>
      </c>
      <c r="S967" s="51" t="str">
        <f>'PAYMENT by SAP'!M957</f>
        <v>Penagihan Penyediaan Air Bersih Juni 2025</v>
      </c>
      <c r="T967" s="65">
        <f>'PAYMENT by SAP'!N957</f>
        <v>45838</v>
      </c>
      <c r="U967" s="66" t="str">
        <f>'PAYMENT by SAP'!O957</f>
        <v>1800000307</v>
      </c>
      <c r="V967" s="18" t="s">
        <v>4956</v>
      </c>
    </row>
    <row r="968" spans="2:22">
      <c r="B968" s="15">
        <f>'PAYMENT by SAP'!B958</f>
        <v>101490</v>
      </c>
      <c r="C968" s="15" t="str">
        <f>'PAYMENT by SAP'!C958</f>
        <v>PT. PUTRA BIMA INTERNUSA</v>
      </c>
      <c r="D968" s="15" t="str">
        <v>External</v>
      </c>
      <c r="E968" s="15" t="str">
        <f>'PAYMENT by SAP'!D958</f>
        <v>1400084678</v>
      </c>
      <c r="F968" s="15" t="str">
        <f>'PAYMENT by SAP'!E958</f>
        <v>11125421</v>
      </c>
      <c r="G968" s="15" t="str">
        <f>'PAYMENT by SAP'!F958</f>
        <v>PAID BY CMS BANK SYARIAH INDONESIA KC SURABAYA BAS</v>
      </c>
      <c r="H968" s="47">
        <f t="shared" si="90"/>
        <v>45868</v>
      </c>
      <c r="I968" s="48">
        <f>'PAYMENT by SAP'!G958</f>
        <v>45868</v>
      </c>
      <c r="J968" s="48" t="str">
        <f t="shared" si="91"/>
        <v>Jul</v>
      </c>
      <c r="K968" s="48" t="str">
        <f t="shared" si="92"/>
        <v>2025</v>
      </c>
      <c r="L968" s="48">
        <f>'PAYMENT by SAP'!H958</f>
        <v>45868</v>
      </c>
      <c r="M968" s="49">
        <f t="shared" si="93"/>
        <v>0</v>
      </c>
      <c r="N968" s="50" t="str">
        <f t="shared" si="94"/>
        <v>0-30</v>
      </c>
      <c r="O968" s="50" t="str">
        <f t="shared" si="95"/>
        <v>No Risk</v>
      </c>
      <c r="P968" s="15" t="str">
        <f>'PAYMENT by SAP'!J958</f>
        <v>IDR</v>
      </c>
      <c r="Q968" s="15" t="str">
        <f>'PAYMENT by SAP'!K958</f>
        <v>1800000407</v>
      </c>
      <c r="R968" s="51">
        <f>'PAYMENT by SAP'!L958</f>
        <v>920745</v>
      </c>
      <c r="S968" s="51" t="str">
        <f>'PAYMENT by SAP'!M958</f>
        <v>Biaya Pemusnahan Limbah RDF ex PT PBI</v>
      </c>
      <c r="T968" s="65">
        <f>'PAYMENT by SAP'!N958</f>
        <v>45838</v>
      </c>
      <c r="U968" s="66" t="str">
        <f>'PAYMENT by SAP'!O958</f>
        <v>1800000407</v>
      </c>
      <c r="V968" t="s">
        <v>4950</v>
      </c>
    </row>
    <row r="969" spans="2:22">
      <c r="B969" s="15">
        <f>'PAYMENT by SAP'!B959</f>
        <v>100001</v>
      </c>
      <c r="C969" s="15" t="str">
        <f>'PAYMENT by SAP'!C959</f>
        <v>KOPERASI KONSUMEN WARGA SEMEN GRESIK</v>
      </c>
      <c r="D969" s="15" t="str">
        <v>Group</v>
      </c>
      <c r="E969" s="15" t="str">
        <f>'PAYMENT by SAP'!D959</f>
        <v>1400000315</v>
      </c>
      <c r="F969" s="15" t="str">
        <f>'PAYMENT by SAP'!E959</f>
        <v>11125421</v>
      </c>
      <c r="G969" s="15" t="str">
        <f>'PAYMENT by SAP'!F959</f>
        <v>PAID BY CMS BANK SYARIAH INDONESIA KC SURABAYA BAS</v>
      </c>
      <c r="H969" s="47">
        <f t="shared" si="90"/>
        <v>45868</v>
      </c>
      <c r="I969" s="48">
        <f>'PAYMENT by SAP'!G959</f>
        <v>45868</v>
      </c>
      <c r="J969" s="48" t="str">
        <f t="shared" si="91"/>
        <v>Jul</v>
      </c>
      <c r="K969" s="48" t="str">
        <f t="shared" si="92"/>
        <v>2025</v>
      </c>
      <c r="L969" s="48">
        <f>'PAYMENT by SAP'!H959</f>
        <v>45868</v>
      </c>
      <c r="M969" s="49">
        <f t="shared" si="93"/>
        <v>0</v>
      </c>
      <c r="N969" s="50" t="str">
        <f t="shared" si="94"/>
        <v>0-30</v>
      </c>
      <c r="O969" s="50" t="str">
        <f t="shared" si="95"/>
        <v>No Risk</v>
      </c>
      <c r="P969" s="15" t="str">
        <f>'PAYMENT by SAP'!J959</f>
        <v>IDR</v>
      </c>
      <c r="Q969" s="15" t="str">
        <f>'PAYMENT by SAP'!K959</f>
        <v>1800000306</v>
      </c>
      <c r="R969" s="51">
        <f>'PAYMENT by SAP'!L959</f>
        <v>2494170</v>
      </c>
      <c r="S969" s="51" t="str">
        <f>'PAYMENT by SAP'!M959</f>
        <v>Penagihan Penyediaan Air Bersih Juni 2025</v>
      </c>
      <c r="T969" s="65">
        <f>'PAYMENT by SAP'!N959</f>
        <v>45838</v>
      </c>
      <c r="U969" s="66" t="str">
        <f>'PAYMENT by SAP'!O959</f>
        <v>1800000306</v>
      </c>
      <c r="V969" s="18" t="s">
        <v>4956</v>
      </c>
    </row>
    <row r="970" spans="2:22">
      <c r="B970" s="15">
        <f>'PAYMENT by SAP'!B960</f>
        <v>101930</v>
      </c>
      <c r="C970" s="15" t="str">
        <f>'PAYMENT by SAP'!C960</f>
        <v>PT TATAMULIA NUSANTARA INDAH</v>
      </c>
      <c r="D970" s="15" t="str">
        <v>External</v>
      </c>
      <c r="E970" s="15" t="str">
        <f>'PAYMENT by SAP'!D960</f>
        <v>1400000322</v>
      </c>
      <c r="F970" s="15" t="str">
        <f>'PAYMENT by SAP'!E960</f>
        <v>11121161</v>
      </c>
      <c r="G970" s="15" t="str">
        <f>'PAYMENT by SAP'!F960</f>
        <v>Tagihan Analisa LAB Uji Permeability - Juli 25</v>
      </c>
      <c r="H970" s="47">
        <f t="shared" si="90"/>
        <v>45868</v>
      </c>
      <c r="I970" s="48">
        <f>'PAYMENT by SAP'!G960</f>
        <v>45868</v>
      </c>
      <c r="J970" s="48" t="str">
        <f t="shared" si="91"/>
        <v>Jul</v>
      </c>
      <c r="K970" s="48" t="str">
        <f t="shared" si="92"/>
        <v>2025</v>
      </c>
      <c r="L970" s="48">
        <f>'PAYMENT by SAP'!H960</f>
        <v>45869</v>
      </c>
      <c r="M970" s="49">
        <f t="shared" si="93"/>
        <v>-1</v>
      </c>
      <c r="N970" s="50" t="str">
        <f t="shared" si="94"/>
        <v>Current</v>
      </c>
      <c r="O970" s="50" t="str">
        <f t="shared" si="95"/>
        <v>No Risk</v>
      </c>
      <c r="P970" s="15" t="str">
        <f>'PAYMENT by SAP'!J960</f>
        <v>IDR</v>
      </c>
      <c r="Q970" s="15" t="str">
        <f>'PAYMENT by SAP'!K960</f>
        <v>1800000366</v>
      </c>
      <c r="R970" s="51">
        <f>'PAYMENT by SAP'!L960</f>
        <v>5927400</v>
      </c>
      <c r="S970" s="51" t="str">
        <f>'PAYMENT by SAP'!M960</f>
        <v>Tagihan Analisa LAB Uji Permeability - Juli 2025</v>
      </c>
      <c r="T970" s="65">
        <f>'PAYMENT by SAP'!N960</f>
        <v>45869</v>
      </c>
      <c r="U970" s="66" t="str">
        <f>'PAYMENT by SAP'!O960</f>
        <v>1800000366</v>
      </c>
      <c r="V970" t="s">
        <v>4961</v>
      </c>
    </row>
    <row r="971" spans="2:22">
      <c r="B971" s="15">
        <f>'PAYMENT by SAP'!B961</f>
        <v>100160</v>
      </c>
      <c r="C971" s="15" t="str">
        <f>'PAYMENT by SAP'!C961</f>
        <v>YAYASAN SEMEN INDONESIA FOUNDATION</v>
      </c>
      <c r="D971" s="15" t="str">
        <v>Group</v>
      </c>
      <c r="E971" s="15" t="str">
        <f>'PAYMENT by SAP'!D961</f>
        <v>1400000325</v>
      </c>
      <c r="F971" s="15" t="str">
        <f>'PAYMENT by SAP'!E961</f>
        <v>11121161</v>
      </c>
      <c r="G971" s="15" t="str">
        <f>'PAYMENT by SAP'!F961</f>
        <v>PAID BY CMS BANK MANDIRI KC GRESIK RN 2100001611</v>
      </c>
      <c r="H971" s="47">
        <f t="shared" si="90"/>
        <v>45868</v>
      </c>
      <c r="I971" s="48">
        <f>'PAYMENT by SAP'!G961</f>
        <v>45868</v>
      </c>
      <c r="J971" s="48" t="str">
        <f t="shared" si="91"/>
        <v>Jul</v>
      </c>
      <c r="K971" s="48" t="str">
        <f t="shared" si="92"/>
        <v>2025</v>
      </c>
      <c r="L971" s="48">
        <f>'PAYMENT by SAP'!H961</f>
        <v>45807</v>
      </c>
      <c r="M971" s="49">
        <f t="shared" si="93"/>
        <v>61</v>
      </c>
      <c r="N971" s="50" t="str">
        <f t="shared" si="94"/>
        <v>60-90</v>
      </c>
      <c r="O971" s="50" t="str">
        <f t="shared" si="95"/>
        <v>Warning</v>
      </c>
      <c r="P971" s="15" t="str">
        <f>'PAYMENT by SAP'!J961</f>
        <v>IDR</v>
      </c>
      <c r="Q971" s="15" t="str">
        <f>'PAYMENT by SAP'!K961</f>
        <v>1800000220</v>
      </c>
      <c r="R971" s="51">
        <f>'PAYMENT by SAP'!L961</f>
        <v>10025900</v>
      </c>
      <c r="S971" s="51" t="str">
        <f>'PAYMENT by SAP'!M961</f>
        <v>Penagihan Penyediaan Air Bersih April 2025</v>
      </c>
      <c r="T971" s="65">
        <f>'PAYMENT by SAP'!N961</f>
        <v>45777</v>
      </c>
      <c r="U971" s="66" t="str">
        <f>'PAYMENT by SAP'!O961</f>
        <v>1800000220</v>
      </c>
      <c r="V971" s="18" t="s">
        <v>4956</v>
      </c>
    </row>
    <row r="972" spans="2:22">
      <c r="B972" s="15">
        <f>'PAYMENT by SAP'!B962</f>
        <v>100160</v>
      </c>
      <c r="C972" s="15" t="str">
        <f>'PAYMENT by SAP'!C962</f>
        <v>YAYASAN SEMEN INDONESIA FOUNDATION</v>
      </c>
      <c r="D972" s="15" t="str">
        <v>Group</v>
      </c>
      <c r="E972" s="15" t="str">
        <f>'PAYMENT by SAP'!D962</f>
        <v>1400000324</v>
      </c>
      <c r="F972" s="15" t="str">
        <f>'PAYMENT by SAP'!E962</f>
        <v>11121161</v>
      </c>
      <c r="G972" s="15" t="str">
        <f>'PAYMENT by SAP'!F962</f>
        <v>PAID BY CMS BANK MANDIRI KC GRESIK RN 2100001574</v>
      </c>
      <c r="H972" s="47">
        <f t="shared" si="90"/>
        <v>45868</v>
      </c>
      <c r="I972" s="48">
        <f>'PAYMENT by SAP'!G962</f>
        <v>45868</v>
      </c>
      <c r="J972" s="48" t="str">
        <f t="shared" si="91"/>
        <v>Jul</v>
      </c>
      <c r="K972" s="48" t="str">
        <f t="shared" si="92"/>
        <v>2025</v>
      </c>
      <c r="L972" s="48">
        <f>'PAYMENT by SAP'!H962</f>
        <v>45777</v>
      </c>
      <c r="M972" s="49">
        <f t="shared" si="93"/>
        <v>91</v>
      </c>
      <c r="N972" s="50" t="str">
        <f t="shared" si="94"/>
        <v>90-120</v>
      </c>
      <c r="O972" s="50" t="str">
        <f t="shared" si="95"/>
        <v>Warning +</v>
      </c>
      <c r="P972" s="15" t="str">
        <f>'PAYMENT by SAP'!J962</f>
        <v>IDR</v>
      </c>
      <c r="Q972" s="15" t="str">
        <f>'PAYMENT by SAP'!K962</f>
        <v>1800000163</v>
      </c>
      <c r="R972" s="51">
        <f>'PAYMENT by SAP'!L962</f>
        <v>12454800</v>
      </c>
      <c r="S972" s="51" t="str">
        <f>'PAYMENT by SAP'!M962</f>
        <v>Penagihan Air Bersih Maret 2025</v>
      </c>
      <c r="T972" s="65">
        <f>'PAYMENT by SAP'!N962</f>
        <v>45747</v>
      </c>
      <c r="U972" s="66" t="str">
        <f>'PAYMENT by SAP'!O962</f>
        <v>1800000163</v>
      </c>
      <c r="V972" s="18" t="s">
        <v>4956</v>
      </c>
    </row>
    <row r="973" spans="2:22">
      <c r="B973" s="15">
        <f>'PAYMENT by SAP'!B963</f>
        <v>101490</v>
      </c>
      <c r="C973" s="15" t="str">
        <f>'PAYMENT by SAP'!C963</f>
        <v>PT. PUTRA BIMA INTERNUSA</v>
      </c>
      <c r="D973" s="15" t="str">
        <v>External</v>
      </c>
      <c r="E973" s="15" t="str">
        <f>'PAYMENT by SAP'!D963</f>
        <v>1400084675</v>
      </c>
      <c r="F973" s="15" t="str">
        <f>'PAYMENT by SAP'!E963</f>
        <v>11125421</v>
      </c>
      <c r="G973" s="15" t="str">
        <f>'PAYMENT by SAP'!F963</f>
        <v>PAID BY CMS BANK SYARIAH INDONESIA KC SURABAYA BAS</v>
      </c>
      <c r="H973" s="47">
        <f t="shared" si="90"/>
        <v>45868</v>
      </c>
      <c r="I973" s="48">
        <f>'PAYMENT by SAP'!G963</f>
        <v>45868</v>
      </c>
      <c r="J973" s="48" t="str">
        <f t="shared" si="91"/>
        <v>Jul</v>
      </c>
      <c r="K973" s="48" t="str">
        <f t="shared" si="92"/>
        <v>2025</v>
      </c>
      <c r="L973" s="48">
        <f>'PAYMENT by SAP'!H963</f>
        <v>45868</v>
      </c>
      <c r="M973" s="49">
        <f t="shared" si="93"/>
        <v>0</v>
      </c>
      <c r="N973" s="50" t="str">
        <f t="shared" si="94"/>
        <v>0-30</v>
      </c>
      <c r="O973" s="50" t="str">
        <f t="shared" si="95"/>
        <v>No Risk</v>
      </c>
      <c r="P973" s="15" t="str">
        <f>'PAYMENT by SAP'!J963</f>
        <v>IDR</v>
      </c>
      <c r="Q973" s="15" t="str">
        <f>'PAYMENT by SAP'!K963</f>
        <v>1800000408</v>
      </c>
      <c r="R973" s="51">
        <f>'PAYMENT by SAP'!L963</f>
        <v>13311120</v>
      </c>
      <c r="S973" s="51" t="str">
        <f>'PAYMENT by SAP'!M963</f>
        <v>Biaya Pemusnahan Limbah Sludge IPAL ex PT PBI</v>
      </c>
      <c r="T973" s="65">
        <f>'PAYMENT by SAP'!N963</f>
        <v>45838</v>
      </c>
      <c r="U973" s="66" t="str">
        <f>'PAYMENT by SAP'!O963</f>
        <v>1800000408</v>
      </c>
      <c r="V973" t="s">
        <v>4950</v>
      </c>
    </row>
    <row r="974" spans="2:22">
      <c r="B974" s="15">
        <f>'PAYMENT by SAP'!B964</f>
        <v>100008</v>
      </c>
      <c r="C974" s="15" t="str">
        <f>'PAYMENT by SAP'!C964</f>
        <v>PT INDUSTRI KEMASAN SEMEN GRESIK</v>
      </c>
      <c r="D974" s="15" t="str">
        <v>Group</v>
      </c>
      <c r="E974" s="15" t="str">
        <f>'PAYMENT by SAP'!D964</f>
        <v>1400000323</v>
      </c>
      <c r="F974" s="15" t="str">
        <f>'PAYMENT by SAP'!E964</f>
        <v>11121161</v>
      </c>
      <c r="G974" s="15" t="str">
        <f>'PAYMENT by SAP'!F964</f>
        <v>PAID BY CMS BANK MANDIRI KC GRESIK RN 2100001636</v>
      </c>
      <c r="H974" s="47">
        <f t="shared" si="90"/>
        <v>45868</v>
      </c>
      <c r="I974" s="48">
        <f>'PAYMENT by SAP'!G964</f>
        <v>45868</v>
      </c>
      <c r="J974" s="48" t="str">
        <f t="shared" si="91"/>
        <v>Jul</v>
      </c>
      <c r="K974" s="48" t="str">
        <f t="shared" si="92"/>
        <v>2025</v>
      </c>
      <c r="L974" s="48">
        <f>'PAYMENT by SAP'!H964</f>
        <v>45838</v>
      </c>
      <c r="M974" s="49">
        <f t="shared" si="93"/>
        <v>30</v>
      </c>
      <c r="N974" s="50" t="str">
        <f t="shared" si="94"/>
        <v>30-60</v>
      </c>
      <c r="O974" s="50" t="str">
        <f t="shared" si="95"/>
        <v>Low Risk</v>
      </c>
      <c r="P974" s="15" t="str">
        <f>'PAYMENT by SAP'!J964</f>
        <v>IDR</v>
      </c>
      <c r="Q974" s="15" t="str">
        <f>'PAYMENT by SAP'!K964</f>
        <v>1800000228</v>
      </c>
      <c r="R974" s="51">
        <f>'PAYMENT by SAP'!L964</f>
        <v>21378654</v>
      </c>
      <c r="S974" s="51" t="str">
        <f>'PAYMENT by SAP'!M964</f>
        <v>Pot. Gaji Kary. Penugasan SIG - IKSG 04.2025</v>
      </c>
      <c r="T974" s="65">
        <f>'PAYMENT by SAP'!N964</f>
        <v>45808</v>
      </c>
      <c r="U974" s="66" t="str">
        <f>'PAYMENT by SAP'!O964</f>
        <v>1800000228</v>
      </c>
      <c r="V974" s="18" t="s">
        <v>4953</v>
      </c>
    </row>
    <row r="975" spans="2:22">
      <c r="B975" s="15">
        <f>'PAYMENT by SAP'!B965</f>
        <v>101490</v>
      </c>
      <c r="C975" s="15" t="str">
        <f>'PAYMENT by SAP'!C965</f>
        <v>PT. PUTRA BIMA INTERNUSA</v>
      </c>
      <c r="D975" s="15" t="str">
        <v>External</v>
      </c>
      <c r="E975" s="15" t="str">
        <f>'PAYMENT by SAP'!D965</f>
        <v>1400084674</v>
      </c>
      <c r="F975" s="15" t="str">
        <f>'PAYMENT by SAP'!E965</f>
        <v>11125421</v>
      </c>
      <c r="G975" s="15" t="str">
        <f>'PAYMENT by SAP'!F965</f>
        <v>PAID BY CMS BANK SYARIAH INDONESIA KC SURABAYA BAS</v>
      </c>
      <c r="H975" s="47">
        <f t="shared" si="90"/>
        <v>45868</v>
      </c>
      <c r="I975" s="48">
        <f>'PAYMENT by SAP'!G965</f>
        <v>45868</v>
      </c>
      <c r="J975" s="48" t="str">
        <f t="shared" si="91"/>
        <v>Jul</v>
      </c>
      <c r="K975" s="48" t="str">
        <f t="shared" si="92"/>
        <v>2025</v>
      </c>
      <c r="L975" s="48">
        <f>'PAYMENT by SAP'!H965</f>
        <v>45868</v>
      </c>
      <c r="M975" s="49">
        <f t="shared" si="93"/>
        <v>0</v>
      </c>
      <c r="N975" s="50" t="str">
        <f t="shared" si="94"/>
        <v>0-30</v>
      </c>
      <c r="O975" s="50" t="str">
        <f t="shared" si="95"/>
        <v>No Risk</v>
      </c>
      <c r="P975" s="15" t="str">
        <f>'PAYMENT by SAP'!J965</f>
        <v>IDR</v>
      </c>
      <c r="Q975" s="15" t="str">
        <f>'PAYMENT by SAP'!K965</f>
        <v>1800000406</v>
      </c>
      <c r="R975" s="51">
        <f>'PAYMENT by SAP'!L965</f>
        <v>24099210</v>
      </c>
      <c r="S975" s="51" t="str">
        <f>'PAYMENT by SAP'!M965</f>
        <v>Biaya Pemusnahan Limbah Karbon Aktif ex PT PBI</v>
      </c>
      <c r="T975" s="65">
        <f>'PAYMENT by SAP'!N965</f>
        <v>45838</v>
      </c>
      <c r="U975" s="66" t="str">
        <f>'PAYMENT by SAP'!O965</f>
        <v>1800000406</v>
      </c>
      <c r="V975" t="s">
        <v>4950</v>
      </c>
    </row>
    <row r="976" spans="2:22">
      <c r="B976" s="15">
        <f>'PAYMENT by SAP'!B966</f>
        <v>101490</v>
      </c>
      <c r="C976" s="15" t="str">
        <f>'PAYMENT by SAP'!C966</f>
        <v>PT. PUTRA BIMA INTERNUSA</v>
      </c>
      <c r="D976" s="15" t="str">
        <v>External</v>
      </c>
      <c r="E976" s="15" t="str">
        <f>'PAYMENT by SAP'!D966</f>
        <v>1400084673</v>
      </c>
      <c r="F976" s="15" t="str">
        <f>'PAYMENT by SAP'!E966</f>
        <v>11125421</v>
      </c>
      <c r="G976" s="15" t="str">
        <f>'PAYMENT by SAP'!F966</f>
        <v>PAID BY CMS BANK SYARIAH INDONESIA KC SURABAYA BAS</v>
      </c>
      <c r="H976" s="47">
        <f t="shared" si="90"/>
        <v>45868</v>
      </c>
      <c r="I976" s="48">
        <f>'PAYMENT by SAP'!G966</f>
        <v>45868</v>
      </c>
      <c r="J976" s="48" t="str">
        <f t="shared" si="91"/>
        <v>Jul</v>
      </c>
      <c r="K976" s="48" t="str">
        <f t="shared" si="92"/>
        <v>2025</v>
      </c>
      <c r="L976" s="48">
        <f>'PAYMENT by SAP'!H966</f>
        <v>45868</v>
      </c>
      <c r="M976" s="49">
        <f t="shared" si="93"/>
        <v>0</v>
      </c>
      <c r="N976" s="50" t="str">
        <f t="shared" si="94"/>
        <v>0-30</v>
      </c>
      <c r="O976" s="50" t="str">
        <f t="shared" si="95"/>
        <v>No Risk</v>
      </c>
      <c r="P976" s="15" t="str">
        <f>'PAYMENT by SAP'!J966</f>
        <v>IDR</v>
      </c>
      <c r="Q976" s="15" t="str">
        <f>'PAYMENT by SAP'!K966</f>
        <v>1800000404</v>
      </c>
      <c r="R976" s="51">
        <f>'PAYMENT by SAP'!L966</f>
        <v>31087992</v>
      </c>
      <c r="S976" s="51" t="str">
        <f>'PAYMENT by SAP'!M966</f>
        <v>Biaya Pemusnahan Limbah Bottom Ash NonB3 ex PT PBI</v>
      </c>
      <c r="T976" s="65">
        <f>'PAYMENT by SAP'!N966</f>
        <v>45838</v>
      </c>
      <c r="U976" s="66" t="str">
        <f>'PAYMENT by SAP'!O966</f>
        <v>1800000404</v>
      </c>
      <c r="V976" t="s">
        <v>4950</v>
      </c>
    </row>
    <row r="977" spans="2:22">
      <c r="B977" s="15">
        <f>'PAYMENT by SAP'!B967</f>
        <v>101490</v>
      </c>
      <c r="C977" s="15" t="str">
        <f>'PAYMENT by SAP'!C967</f>
        <v>PT. PUTRA BIMA INTERNUSA</v>
      </c>
      <c r="D977" s="15" t="str">
        <v>External</v>
      </c>
      <c r="E977" s="15" t="str">
        <f>'PAYMENT by SAP'!D967</f>
        <v>1400084677</v>
      </c>
      <c r="F977" s="15" t="str">
        <f>'PAYMENT by SAP'!E967</f>
        <v>11125421</v>
      </c>
      <c r="G977" s="15" t="str">
        <f>'PAYMENT by SAP'!F967</f>
        <v>PAID BY CMS BANK SYARIAH INDONESIA KC SURABAYA BAS</v>
      </c>
      <c r="H977" s="47">
        <f t="shared" si="90"/>
        <v>45868</v>
      </c>
      <c r="I977" s="48">
        <f>'PAYMENT by SAP'!G967</f>
        <v>45868</v>
      </c>
      <c r="J977" s="48" t="str">
        <f t="shared" si="91"/>
        <v>Jul</v>
      </c>
      <c r="K977" s="48" t="str">
        <f t="shared" si="92"/>
        <v>2025</v>
      </c>
      <c r="L977" s="48">
        <f>'PAYMENT by SAP'!H967</f>
        <v>45868</v>
      </c>
      <c r="M977" s="49">
        <f t="shared" si="93"/>
        <v>0</v>
      </c>
      <c r="N977" s="50" t="str">
        <f t="shared" si="94"/>
        <v>0-30</v>
      </c>
      <c r="O977" s="50" t="str">
        <f t="shared" si="95"/>
        <v>No Risk</v>
      </c>
      <c r="P977" s="15" t="str">
        <f>'PAYMENT by SAP'!J967</f>
        <v>IDR</v>
      </c>
      <c r="Q977" s="15" t="str">
        <f>'PAYMENT by SAP'!K967</f>
        <v>1800000409</v>
      </c>
      <c r="R977" s="51">
        <f>'PAYMENT by SAP'!L967</f>
        <v>32861772</v>
      </c>
      <c r="S977" s="51" t="str">
        <f>'PAYMENT by SAP'!M967</f>
        <v>Biaya Pemusnahan Limbah Sludge Non B3 ex PT PBI</v>
      </c>
      <c r="T977" s="65">
        <f>'PAYMENT by SAP'!N967</f>
        <v>45838</v>
      </c>
      <c r="U977" s="66" t="str">
        <f>'PAYMENT by SAP'!O967</f>
        <v>1800000409</v>
      </c>
      <c r="V977" t="s">
        <v>4950</v>
      </c>
    </row>
    <row r="978" spans="2:22">
      <c r="B978" s="15">
        <f>'PAYMENT by SAP'!B968</f>
        <v>101490</v>
      </c>
      <c r="C978" s="15" t="str">
        <f>'PAYMENT by SAP'!C968</f>
        <v>PT. PUTRA BIMA INTERNUSA</v>
      </c>
      <c r="D978" s="15" t="str">
        <v>External</v>
      </c>
      <c r="E978" s="15" t="str">
        <f>'PAYMENT by SAP'!D968</f>
        <v>1400084676</v>
      </c>
      <c r="F978" s="15" t="str">
        <f>'PAYMENT by SAP'!E968</f>
        <v>11125421</v>
      </c>
      <c r="G978" s="15" t="str">
        <f>'PAYMENT by SAP'!F968</f>
        <v>PAID BY CMS BANK SYARIAH INDONESIA KC SURABAYA BAS</v>
      </c>
      <c r="H978" s="47">
        <f t="shared" si="90"/>
        <v>45868</v>
      </c>
      <c r="I978" s="48">
        <f>'PAYMENT by SAP'!G968</f>
        <v>45868</v>
      </c>
      <c r="J978" s="48" t="str">
        <f t="shared" si="91"/>
        <v>Jul</v>
      </c>
      <c r="K978" s="48" t="str">
        <f t="shared" si="92"/>
        <v>2025</v>
      </c>
      <c r="L978" s="48">
        <f>'PAYMENT by SAP'!H968</f>
        <v>45868</v>
      </c>
      <c r="M978" s="49">
        <f t="shared" si="93"/>
        <v>0</v>
      </c>
      <c r="N978" s="50" t="str">
        <f t="shared" si="94"/>
        <v>0-30</v>
      </c>
      <c r="O978" s="50" t="str">
        <f t="shared" si="95"/>
        <v>No Risk</v>
      </c>
      <c r="P978" s="15" t="str">
        <f>'PAYMENT by SAP'!J968</f>
        <v>IDR</v>
      </c>
      <c r="Q978" s="15" t="str">
        <f>'PAYMENT by SAP'!K968</f>
        <v>1800000405</v>
      </c>
      <c r="R978" s="51">
        <f>'PAYMENT by SAP'!L968</f>
        <v>33203874</v>
      </c>
      <c r="S978" s="51" t="str">
        <f>'PAYMENT by SAP'!M968</f>
        <v>Biaya Pemusnahan Limbah FABA ex PT PBI</v>
      </c>
      <c r="T978" s="65">
        <f>'PAYMENT by SAP'!N968</f>
        <v>45838</v>
      </c>
      <c r="U978" s="66" t="str">
        <f>'PAYMENT by SAP'!O968</f>
        <v>1800000405</v>
      </c>
      <c r="V978" t="s">
        <v>4950</v>
      </c>
    </row>
    <row r="979" spans="2:22">
      <c r="B979" s="15">
        <f>'PAYMENT by SAP'!B969</f>
        <v>101490</v>
      </c>
      <c r="C979" s="15" t="str">
        <f>'PAYMENT by SAP'!C969</f>
        <v>PT. PUTRA BIMA INTERNUSA</v>
      </c>
      <c r="D979" s="15" t="str">
        <v>External</v>
      </c>
      <c r="E979" s="15" t="str">
        <f>'PAYMENT by SAP'!D969</f>
        <v>1400084680</v>
      </c>
      <c r="F979" s="15" t="str">
        <f>'PAYMENT by SAP'!E969</f>
        <v>11125421</v>
      </c>
      <c r="G979" s="15" t="str">
        <f>'PAYMENT by SAP'!F969</f>
        <v>PAID BY CMS BANK SYARIAH INDONESIA KC SURABAYA BAS</v>
      </c>
      <c r="H979" s="47">
        <f t="shared" si="90"/>
        <v>45868</v>
      </c>
      <c r="I979" s="48">
        <f>'PAYMENT by SAP'!G969</f>
        <v>45868</v>
      </c>
      <c r="J979" s="48" t="str">
        <f t="shared" si="91"/>
        <v>Jul</v>
      </c>
      <c r="K979" s="48" t="str">
        <f t="shared" si="92"/>
        <v>2025</v>
      </c>
      <c r="L979" s="48">
        <f>'PAYMENT by SAP'!H969</f>
        <v>45868</v>
      </c>
      <c r="M979" s="49">
        <f t="shared" si="93"/>
        <v>0</v>
      </c>
      <c r="N979" s="50" t="str">
        <f t="shared" si="94"/>
        <v>0-30</v>
      </c>
      <c r="O979" s="50" t="str">
        <f t="shared" si="95"/>
        <v>No Risk</v>
      </c>
      <c r="P979" s="15" t="str">
        <f>'PAYMENT by SAP'!J969</f>
        <v>IDR</v>
      </c>
      <c r="Q979" s="15" t="str">
        <f>'PAYMENT by SAP'!K969</f>
        <v>1800000410</v>
      </c>
      <c r="R979" s="51">
        <f>'PAYMENT by SAP'!L969</f>
        <v>84530940</v>
      </c>
      <c r="S979" s="51" t="str">
        <f>'PAYMENT by SAP'!M969</f>
        <v>Biaya Pemusnahan Limbah Sludge Paper ex PT PBI</v>
      </c>
      <c r="T979" s="65">
        <f>'PAYMENT by SAP'!N969</f>
        <v>45838</v>
      </c>
      <c r="U979" s="66" t="str">
        <f>'PAYMENT by SAP'!O969</f>
        <v>1800000410</v>
      </c>
      <c r="V979" t="s">
        <v>4950</v>
      </c>
    </row>
    <row r="980" spans="2:22">
      <c r="B980" s="15">
        <f>'PAYMENT by SAP'!B970</f>
        <v>100712</v>
      </c>
      <c r="C980" s="15" t="str">
        <f>'PAYMENT by SAP'!C970</f>
        <v>PT. ARGUNGSIH NUSANTARA TRANSPOR</v>
      </c>
      <c r="D980" s="15" t="str">
        <v>External</v>
      </c>
      <c r="E980" s="15" t="str">
        <f>'PAYMENT by SAP'!D970</f>
        <v>1400084733</v>
      </c>
      <c r="F980" s="15" t="str">
        <f>'PAYMENT by SAP'!E970</f>
        <v>11121161</v>
      </c>
      <c r="G980" s="15" t="str">
        <f>'PAYMENT by SAP'!F970</f>
        <v>Biaya Pemusnahan Limbah FABA ex PT ANT</v>
      </c>
      <c r="H980" s="47">
        <f t="shared" si="90"/>
        <v>45868</v>
      </c>
      <c r="I980" s="48">
        <f>'PAYMENT by SAP'!G970</f>
        <v>45868</v>
      </c>
      <c r="J980" s="48" t="str">
        <f t="shared" si="91"/>
        <v>Jul</v>
      </c>
      <c r="K980" s="48" t="str">
        <f t="shared" si="92"/>
        <v>2025</v>
      </c>
      <c r="L980" s="48">
        <f>'PAYMENT by SAP'!H970</f>
        <v>45868</v>
      </c>
      <c r="M980" s="49">
        <f t="shared" si="93"/>
        <v>0</v>
      </c>
      <c r="N980" s="50" t="str">
        <f t="shared" si="94"/>
        <v>0-30</v>
      </c>
      <c r="O980" s="50" t="str">
        <f t="shared" si="95"/>
        <v>No Risk</v>
      </c>
      <c r="P980" s="15" t="str">
        <f>'PAYMENT by SAP'!J970</f>
        <v>IDR</v>
      </c>
      <c r="Q980" s="15" t="str">
        <f>'PAYMENT by SAP'!K970</f>
        <v>1800000394</v>
      </c>
      <c r="R980" s="51">
        <f>'PAYMENT by SAP'!L970</f>
        <v>210182940</v>
      </c>
      <c r="S980" s="51" t="str">
        <f>'PAYMENT by SAP'!M970</f>
        <v>Biaya Pemusnahan Limbah FABA ex PT ANT</v>
      </c>
      <c r="T980" s="65">
        <f>'PAYMENT by SAP'!N970</f>
        <v>45838</v>
      </c>
      <c r="U980" s="66" t="str">
        <f>'PAYMENT by SAP'!O970</f>
        <v>1800000394</v>
      </c>
      <c r="V980" t="s">
        <v>4950</v>
      </c>
    </row>
    <row r="981" spans="2:22">
      <c r="B981" s="15">
        <f>'PAYMENT by SAP'!B971</f>
        <v>100137</v>
      </c>
      <c r="C981" s="15" t="str">
        <f>'PAYMENT by SAP'!C971</f>
        <v>PT SEMEN GRESIK</v>
      </c>
      <c r="D981" s="15" t="str">
        <v>Group</v>
      </c>
      <c r="E981" s="15" t="str">
        <f>'PAYMENT by SAP'!D971</f>
        <v>1400000317</v>
      </c>
      <c r="F981" s="15" t="str">
        <f>'PAYMENT by SAP'!E971</f>
        <v>11121871</v>
      </c>
      <c r="G981" s="15" t="str">
        <f>'PAYMENT by SAP'!F971</f>
        <v>SWEEPING SEMEN GRESIK</v>
      </c>
      <c r="H981" s="47">
        <f t="shared" si="90"/>
        <v>45868</v>
      </c>
      <c r="I981" s="48">
        <f>'PAYMENT by SAP'!G971</f>
        <v>45868</v>
      </c>
      <c r="J981" s="48" t="str">
        <f t="shared" si="91"/>
        <v>Jul</v>
      </c>
      <c r="K981" s="48" t="str">
        <f t="shared" si="92"/>
        <v>2025</v>
      </c>
      <c r="L981" s="48">
        <f>'PAYMENT by SAP'!H971</f>
        <v>45829</v>
      </c>
      <c r="M981" s="49">
        <f t="shared" si="93"/>
        <v>39</v>
      </c>
      <c r="N981" s="50" t="str">
        <f t="shared" si="94"/>
        <v>30-60</v>
      </c>
      <c r="O981" s="50" t="str">
        <f t="shared" si="95"/>
        <v>Low Risk</v>
      </c>
      <c r="P981" s="15" t="str">
        <f>'PAYMENT by SAP'!J971</f>
        <v>IDR</v>
      </c>
      <c r="Q981" s="15" t="str">
        <f>'PAYMENT by SAP'!K971</f>
        <v>1400000231</v>
      </c>
      <c r="R981" s="51">
        <f>'PAYMENT by SAP'!L971</f>
        <v>10000000000</v>
      </c>
      <c r="S981" s="51" t="str">
        <f>'PAYMENT by SAP'!M971</f>
        <v>PEMBAYARAN POKOK SHL GRESIK 26 SEPT 2018</v>
      </c>
      <c r="T981" s="65">
        <f>'PAYMENT by SAP'!N971</f>
        <v>45829</v>
      </c>
      <c r="U981" s="66" t="str">
        <f>'PAYMENT by SAP'!O971</f>
        <v>1800001507</v>
      </c>
      <c r="V981" s="18" t="s">
        <v>4952</v>
      </c>
    </row>
    <row r="982" spans="2:22">
      <c r="B982" s="15">
        <f>'PAYMENT by SAP'!B972</f>
        <v>100013</v>
      </c>
      <c r="C982" s="15" t="str">
        <f>'PAYMENT by SAP'!C972</f>
        <v>PT SEMEN PADANG</v>
      </c>
      <c r="D982" s="15" t="str">
        <v>Group</v>
      </c>
      <c r="E982" s="15" t="str">
        <f>'PAYMENT by SAP'!D972</f>
        <v>1400000316</v>
      </c>
      <c r="F982" s="15" t="str">
        <f>'PAYMENT by SAP'!E972</f>
        <v>11121871</v>
      </c>
      <c r="G982" s="15" t="str">
        <f>'PAYMENT by SAP'!F972</f>
        <v>SWEEPING SEMEN PADANG</v>
      </c>
      <c r="H982" s="47">
        <f t="shared" si="90"/>
        <v>45868</v>
      </c>
      <c r="I982" s="48">
        <f>'PAYMENT by SAP'!G972</f>
        <v>45868</v>
      </c>
      <c r="J982" s="48" t="str">
        <f t="shared" si="91"/>
        <v>Jul</v>
      </c>
      <c r="K982" s="48" t="str">
        <f t="shared" si="92"/>
        <v>2025</v>
      </c>
      <c r="L982" s="48">
        <f>'PAYMENT by SAP'!H972</f>
        <v>45862</v>
      </c>
      <c r="M982" s="49">
        <f t="shared" si="93"/>
        <v>6</v>
      </c>
      <c r="N982" s="50" t="str">
        <f t="shared" si="94"/>
        <v>0-30</v>
      </c>
      <c r="O982" s="50" t="str">
        <f t="shared" si="95"/>
        <v>No Risk</v>
      </c>
      <c r="P982" s="15" t="str">
        <f>'PAYMENT by SAP'!J972</f>
        <v>IDR</v>
      </c>
      <c r="Q982" s="15" t="str">
        <f>'PAYMENT by SAP'!K972</f>
        <v>1400000308</v>
      </c>
      <c r="R982" s="51">
        <f>'PAYMENT by SAP'!L972</f>
        <v>15000000000</v>
      </c>
      <c r="S982" s="51" t="str">
        <f>'PAYMENT by SAP'!M972</f>
        <v xml:space="preserve"> DIVIDEN SP TAHUN BUKU 2024</v>
      </c>
      <c r="T982" s="65">
        <f>'PAYMENT by SAP'!N972</f>
        <v>45862</v>
      </c>
      <c r="U982" s="66" t="str">
        <f>'PAYMENT by SAP'!O972</f>
        <v>1800000345</v>
      </c>
      <c r="V982" s="18" t="s">
        <v>4967</v>
      </c>
    </row>
    <row r="983" spans="2:22">
      <c r="B983" s="15">
        <f>'PAYMENT by SAP'!B973</f>
        <v>100129</v>
      </c>
      <c r="C983" s="15" t="str">
        <f>'PAYMENT by SAP'!C973</f>
        <v>PT ECOMEC RESOURCES INDONESIA</v>
      </c>
      <c r="D983" s="15" t="str">
        <v>External</v>
      </c>
      <c r="E983" s="15" t="str">
        <f>'PAYMENT by SAP'!D973</f>
        <v>1400000318</v>
      </c>
      <c r="F983" s="15" t="str">
        <f>'PAYMENT by SAP'!E973</f>
        <v>11121161</v>
      </c>
      <c r="G983" s="15" t="str">
        <f>'PAYMENT by SAP'!F973</f>
        <v>Tagihan Analisa LAB Uji PSD - Juni 25</v>
      </c>
      <c r="H983" s="47">
        <f t="shared" si="90"/>
        <v>45869</v>
      </c>
      <c r="I983" s="48">
        <f>'PAYMENT by SAP'!G973</f>
        <v>45869</v>
      </c>
      <c r="J983" s="48" t="str">
        <f t="shared" si="91"/>
        <v>Jul</v>
      </c>
      <c r="K983" s="48" t="str">
        <f t="shared" si="92"/>
        <v>2025</v>
      </c>
      <c r="L983" s="48">
        <f>'PAYMENT by SAP'!H973</f>
        <v>45899</v>
      </c>
      <c r="M983" s="49">
        <f t="shared" si="93"/>
        <v>-30</v>
      </c>
      <c r="N983" s="50" t="str">
        <f t="shared" si="94"/>
        <v>Current</v>
      </c>
      <c r="O983" s="50" t="str">
        <f t="shared" si="95"/>
        <v>No Risk</v>
      </c>
      <c r="P983" s="15" t="str">
        <f>'PAYMENT by SAP'!J973</f>
        <v>IDR</v>
      </c>
      <c r="Q983" s="15" t="str">
        <f>'PAYMENT by SAP'!K973</f>
        <v>1800000349</v>
      </c>
      <c r="R983" s="51">
        <f>'PAYMENT by SAP'!L973</f>
        <v>315200</v>
      </c>
      <c r="S983" s="51" t="str">
        <f>'PAYMENT by SAP'!M973</f>
        <v>Tagihan Analisa LAB Uji PSD - Juni 25</v>
      </c>
      <c r="T983" s="65">
        <f>'PAYMENT by SAP'!N973</f>
        <v>45869</v>
      </c>
      <c r="U983" s="66" t="str">
        <f>'PAYMENT by SAP'!O973</f>
        <v>1800000349</v>
      </c>
      <c r="V983" t="s">
        <v>4961</v>
      </c>
    </row>
    <row r="984" spans="2:22">
      <c r="B984" s="15">
        <f>'PAYMENT by SAP'!B974</f>
        <v>101931</v>
      </c>
      <c r="C984" s="15" t="str">
        <f>'PAYMENT by SAP'!C974</f>
        <v>PT BMIX MORTAR INDONESIA</v>
      </c>
      <c r="D984" s="15" t="str">
        <v>External</v>
      </c>
      <c r="E984" s="15" t="str">
        <f>'PAYMENT by SAP'!D974</f>
        <v>1400000321</v>
      </c>
      <c r="F984" s="15" t="str">
        <f>'PAYMENT by SAP'!E974</f>
        <v>11121161</v>
      </c>
      <c r="G984" s="15" t="str">
        <f>'PAYMENT by SAP'!F974</f>
        <v>Analisa LAB XRD,Set Time,Pull Off &amp; Prep - Juli 25</v>
      </c>
      <c r="H984" s="47">
        <f t="shared" si="90"/>
        <v>45869</v>
      </c>
      <c r="I984" s="48">
        <f>'PAYMENT by SAP'!G974</f>
        <v>45869</v>
      </c>
      <c r="J984" s="48" t="str">
        <f t="shared" si="91"/>
        <v>Jul</v>
      </c>
      <c r="K984" s="48" t="str">
        <f t="shared" si="92"/>
        <v>2025</v>
      </c>
      <c r="L984" s="48">
        <f>'PAYMENT by SAP'!H974</f>
        <v>45869</v>
      </c>
      <c r="M984" s="49">
        <f t="shared" si="93"/>
        <v>0</v>
      </c>
      <c r="N984" s="50" t="str">
        <f t="shared" si="94"/>
        <v>0-30</v>
      </c>
      <c r="O984" s="50" t="str">
        <f t="shared" si="95"/>
        <v>No Risk</v>
      </c>
      <c r="P984" s="15" t="str">
        <f>'PAYMENT by SAP'!J974</f>
        <v>IDR</v>
      </c>
      <c r="Q984" s="15" t="str">
        <f>'PAYMENT by SAP'!K974</f>
        <v>1800000370</v>
      </c>
      <c r="R984" s="51">
        <f>'PAYMENT by SAP'!L974</f>
        <v>1187700</v>
      </c>
      <c r="S984" s="51" t="str">
        <f>'PAYMENT by SAP'!M974</f>
        <v>Analisa LAB XRD,Set Time,Pull Off &amp; Prep - Juli 25</v>
      </c>
      <c r="T984" s="65">
        <f>'PAYMENT by SAP'!N974</f>
        <v>45869</v>
      </c>
      <c r="U984" s="66" t="str">
        <f>'PAYMENT by SAP'!O974</f>
        <v>1800000370</v>
      </c>
      <c r="V984" s="72" t="s">
        <v>4961</v>
      </c>
    </row>
    <row r="985" spans="2:22">
      <c r="B985" s="15">
        <f>'PAYMENT by SAP'!B975</f>
        <v>101820</v>
      </c>
      <c r="C985" s="15" t="str">
        <f>'PAYMENT by SAP'!C975</f>
        <v>TAMYIS, S Ag</v>
      </c>
      <c r="D985" s="15" t="str">
        <v>External</v>
      </c>
      <c r="E985" s="15" t="str">
        <f>'PAYMENT by SAP'!D975</f>
        <v>1400079359</v>
      </c>
      <c r="F985" s="15" t="str">
        <f>'PAYMENT by SAP'!E975</f>
        <v>11121161</v>
      </c>
      <c r="G985" s="15" t="str">
        <f>'PAYMENT by SAP'!F975</f>
        <v>PNDP GS JUN TAMYIS, S Ag</v>
      </c>
      <c r="H985" s="47">
        <f t="shared" si="90"/>
        <v>45869</v>
      </c>
      <c r="I985" s="48">
        <f>'PAYMENT by SAP'!G975</f>
        <v>45869</v>
      </c>
      <c r="J985" s="48" t="str">
        <f t="shared" si="91"/>
        <v>Jul</v>
      </c>
      <c r="K985" s="48" t="str">
        <f t="shared" si="92"/>
        <v>2025</v>
      </c>
      <c r="L985" s="48">
        <f>'PAYMENT by SAP'!H975</f>
        <v>45869</v>
      </c>
      <c r="M985" s="49">
        <f t="shared" si="93"/>
        <v>0</v>
      </c>
      <c r="N985" s="50" t="str">
        <f t="shared" si="94"/>
        <v>0-30</v>
      </c>
      <c r="O985" s="50" t="str">
        <f t="shared" si="95"/>
        <v>No Risk</v>
      </c>
      <c r="P985" s="15" t="str">
        <f>'PAYMENT by SAP'!J975</f>
        <v>IDR</v>
      </c>
      <c r="Q985" s="15" t="str">
        <f>'PAYMENT by SAP'!K975</f>
        <v>1800000456</v>
      </c>
      <c r="R985" s="51">
        <f>'PAYMENT by SAP'!L975</f>
        <v>2000000</v>
      </c>
      <c r="S985" s="51" t="str">
        <f>'PAYMENT by SAP'!M975</f>
        <v>PENDAPATAN GRAHA SANDIYA JUNI 2025</v>
      </c>
      <c r="T985" s="65">
        <f>'PAYMENT by SAP'!N975</f>
        <v>45869</v>
      </c>
      <c r="U985" s="66" t="str">
        <f>'PAYMENT by SAP'!O975</f>
        <v>1800000456</v>
      </c>
      <c r="V985" t="s">
        <v>4957</v>
      </c>
    </row>
    <row r="986" spans="2:22">
      <c r="B986" s="15">
        <f>'PAYMENT by SAP'!B976</f>
        <v>101925</v>
      </c>
      <c r="C986" s="15" t="str">
        <f>'PAYMENT by SAP'!C976</f>
        <v>RIZAL AMPERAWANTO</v>
      </c>
      <c r="D986" s="15" t="str">
        <v>External</v>
      </c>
      <c r="E986" s="15" t="str">
        <f>'PAYMENT by SAP'!D976</f>
        <v>1400079344</v>
      </c>
      <c r="F986" s="15" t="str">
        <f>'PAYMENT by SAP'!E976</f>
        <v>11121161</v>
      </c>
      <c r="G986" s="15" t="str">
        <f>'PAYMENT by SAP'!F976</f>
        <v>PNDP GS JUN RIZAL AMPERAWANTO</v>
      </c>
      <c r="H986" s="47">
        <f t="shared" si="90"/>
        <v>45869</v>
      </c>
      <c r="I986" s="48">
        <f>'PAYMENT by SAP'!G976</f>
        <v>45869</v>
      </c>
      <c r="J986" s="48" t="str">
        <f t="shared" si="91"/>
        <v>Jul</v>
      </c>
      <c r="K986" s="48" t="str">
        <f t="shared" si="92"/>
        <v>2025</v>
      </c>
      <c r="L986" s="48">
        <f>'PAYMENT by SAP'!H976</f>
        <v>45869</v>
      </c>
      <c r="M986" s="49">
        <f t="shared" si="93"/>
        <v>0</v>
      </c>
      <c r="N986" s="50" t="str">
        <f t="shared" si="94"/>
        <v>0-30</v>
      </c>
      <c r="O986" s="50" t="str">
        <f t="shared" si="95"/>
        <v>No Risk</v>
      </c>
      <c r="P986" s="15" t="str">
        <f>'PAYMENT by SAP'!J976</f>
        <v>IDR</v>
      </c>
      <c r="Q986" s="15" t="str">
        <f>'PAYMENT by SAP'!K976</f>
        <v>1800000457</v>
      </c>
      <c r="R986" s="51">
        <f>'PAYMENT by SAP'!L976</f>
        <v>2000000</v>
      </c>
      <c r="S986" s="51" t="str">
        <f>'PAYMENT by SAP'!M976</f>
        <v>PENDAPATAN GRAHA SANDIYA JUNI 2025</v>
      </c>
      <c r="T986" s="65">
        <f>'PAYMENT by SAP'!N976</f>
        <v>45869</v>
      </c>
      <c r="U986" s="66" t="str">
        <f>'PAYMENT by SAP'!O976</f>
        <v>1800000457</v>
      </c>
      <c r="V986" t="s">
        <v>4957</v>
      </c>
    </row>
    <row r="987" spans="2:22">
      <c r="B987" s="15">
        <f>'PAYMENT by SAP'!B977</f>
        <v>101926</v>
      </c>
      <c r="C987" s="15" t="str">
        <f>'PAYMENT by SAP'!C977</f>
        <v>FAJRIATI ALJABHATI</v>
      </c>
      <c r="D987" s="15" t="str">
        <v>External</v>
      </c>
      <c r="E987" s="15" t="str">
        <f>'PAYMENT by SAP'!D977</f>
        <v>1400079360</v>
      </c>
      <c r="F987" s="15" t="str">
        <f>'PAYMENT by SAP'!E977</f>
        <v>11121161</v>
      </c>
      <c r="G987" s="15" t="str">
        <f>'PAYMENT by SAP'!F977</f>
        <v>PNDP GS JUN FAJRIATI ALJABHATI</v>
      </c>
      <c r="H987" s="47">
        <f t="shared" si="90"/>
        <v>45869</v>
      </c>
      <c r="I987" s="48">
        <f>'PAYMENT by SAP'!G977</f>
        <v>45869</v>
      </c>
      <c r="J987" s="48" t="str">
        <f t="shared" si="91"/>
        <v>Jul</v>
      </c>
      <c r="K987" s="48" t="str">
        <f t="shared" si="92"/>
        <v>2025</v>
      </c>
      <c r="L987" s="48">
        <f>'PAYMENT by SAP'!H977</f>
        <v>45869</v>
      </c>
      <c r="M987" s="49">
        <f t="shared" si="93"/>
        <v>0</v>
      </c>
      <c r="N987" s="50" t="str">
        <f t="shared" si="94"/>
        <v>0-30</v>
      </c>
      <c r="O987" s="50" t="str">
        <f t="shared" si="95"/>
        <v>No Risk</v>
      </c>
      <c r="P987" s="15" t="str">
        <f>'PAYMENT by SAP'!J977</f>
        <v>IDR</v>
      </c>
      <c r="Q987" s="15" t="str">
        <f>'PAYMENT by SAP'!K977</f>
        <v>1800000458</v>
      </c>
      <c r="R987" s="51">
        <f>'PAYMENT by SAP'!L977</f>
        <v>2000000</v>
      </c>
      <c r="S987" s="51" t="str">
        <f>'PAYMENT by SAP'!M977</f>
        <v>PENDAPATAN GRAHA SANDIYA JUNI 2025</v>
      </c>
      <c r="T987" s="65">
        <f>'PAYMENT by SAP'!N977</f>
        <v>45869</v>
      </c>
      <c r="U987" s="66" t="str">
        <f>'PAYMENT by SAP'!O977</f>
        <v>1800000458</v>
      </c>
      <c r="V987" t="s">
        <v>4957</v>
      </c>
    </row>
    <row r="988" spans="2:22">
      <c r="B988" s="15">
        <f>'PAYMENT by SAP'!B978</f>
        <v>101927</v>
      </c>
      <c r="C988" s="15" t="str">
        <f>'PAYMENT by SAP'!C978</f>
        <v>AURA KHOIRISA</v>
      </c>
      <c r="D988" s="15" t="str">
        <v>External</v>
      </c>
      <c r="E988" s="15" t="str">
        <f>'PAYMENT by SAP'!D978</f>
        <v>1400079358</v>
      </c>
      <c r="F988" s="15" t="str">
        <f>'PAYMENT by SAP'!E978</f>
        <v>11121161</v>
      </c>
      <c r="G988" s="15" t="str">
        <f>'PAYMENT by SAP'!F978</f>
        <v>PNDP GS JUN AURA KHOIRISA</v>
      </c>
      <c r="H988" s="47">
        <f t="shared" si="90"/>
        <v>45869</v>
      </c>
      <c r="I988" s="48">
        <f>'PAYMENT by SAP'!G978</f>
        <v>45869</v>
      </c>
      <c r="J988" s="48" t="str">
        <f t="shared" si="91"/>
        <v>Jul</v>
      </c>
      <c r="K988" s="48" t="str">
        <f t="shared" si="92"/>
        <v>2025</v>
      </c>
      <c r="L988" s="48">
        <f>'PAYMENT by SAP'!H978</f>
        <v>45869</v>
      </c>
      <c r="M988" s="49">
        <f t="shared" si="93"/>
        <v>0</v>
      </c>
      <c r="N988" s="50" t="str">
        <f t="shared" si="94"/>
        <v>0-30</v>
      </c>
      <c r="O988" s="50" t="str">
        <f t="shared" si="95"/>
        <v>No Risk</v>
      </c>
      <c r="P988" s="15" t="str">
        <f>'PAYMENT by SAP'!J978</f>
        <v>IDR</v>
      </c>
      <c r="Q988" s="15" t="str">
        <f>'PAYMENT by SAP'!K978</f>
        <v>1800000459</v>
      </c>
      <c r="R988" s="51">
        <f>'PAYMENT by SAP'!L978</f>
        <v>2000000</v>
      </c>
      <c r="S988" s="51" t="str">
        <f>'PAYMENT by SAP'!M978</f>
        <v>PENDAPATAN GRAHA SANDIYA JUNI 2025</v>
      </c>
      <c r="T988" s="65">
        <f>'PAYMENT by SAP'!N978</f>
        <v>45869</v>
      </c>
      <c r="U988" s="66" t="str">
        <f>'PAYMENT by SAP'!O978</f>
        <v>1800000459</v>
      </c>
      <c r="V988" t="s">
        <v>4957</v>
      </c>
    </row>
    <row r="989" spans="2:22">
      <c r="B989" s="15">
        <f>'PAYMENT by SAP'!B979</f>
        <v>101928</v>
      </c>
      <c r="C989" s="15" t="str">
        <f>'PAYMENT by SAP'!C979</f>
        <v>YULIK RETNOWATI</v>
      </c>
      <c r="D989" s="15" t="str">
        <v>External</v>
      </c>
      <c r="E989" s="15" t="str">
        <f>'PAYMENT by SAP'!D979</f>
        <v>1400079356</v>
      </c>
      <c r="F989" s="15" t="str">
        <f>'PAYMENT by SAP'!E979</f>
        <v>11121161</v>
      </c>
      <c r="G989" s="15" t="str">
        <f>'PAYMENT by SAP'!F979</f>
        <v>PNDP GS JUN YULIK RETNOWATI</v>
      </c>
      <c r="H989" s="47">
        <f t="shared" si="90"/>
        <v>45869</v>
      </c>
      <c r="I989" s="48">
        <f>'PAYMENT by SAP'!G979</f>
        <v>45869</v>
      </c>
      <c r="J989" s="48" t="str">
        <f t="shared" si="91"/>
        <v>Jul</v>
      </c>
      <c r="K989" s="48" t="str">
        <f t="shared" si="92"/>
        <v>2025</v>
      </c>
      <c r="L989" s="48">
        <f>'PAYMENT by SAP'!H979</f>
        <v>45869</v>
      </c>
      <c r="M989" s="49">
        <f t="shared" si="93"/>
        <v>0</v>
      </c>
      <c r="N989" s="50" t="str">
        <f t="shared" si="94"/>
        <v>0-30</v>
      </c>
      <c r="O989" s="50" t="str">
        <f t="shared" si="95"/>
        <v>No Risk</v>
      </c>
      <c r="P989" s="15" t="str">
        <f>'PAYMENT by SAP'!J979</f>
        <v>IDR</v>
      </c>
      <c r="Q989" s="15" t="str">
        <f>'PAYMENT by SAP'!K979</f>
        <v>1800000460</v>
      </c>
      <c r="R989" s="51">
        <f>'PAYMENT by SAP'!L979</f>
        <v>2000000</v>
      </c>
      <c r="S989" s="51" t="str">
        <f>'PAYMENT by SAP'!M979</f>
        <v>PENDAPATAN GRAHA SANDIYA JUNI 2025</v>
      </c>
      <c r="T989" s="65">
        <f>'PAYMENT by SAP'!N979</f>
        <v>45869</v>
      </c>
      <c r="U989" s="66" t="str">
        <f>'PAYMENT by SAP'!O979</f>
        <v>1800000460</v>
      </c>
      <c r="V989" t="s">
        <v>4957</v>
      </c>
    </row>
    <row r="990" spans="2:22">
      <c r="B990" s="15">
        <f>'PAYMENT by SAP'!B980</f>
        <v>101929</v>
      </c>
      <c r="C990" s="15" t="str">
        <f>'PAYMENT by SAP'!C980</f>
        <v>MAT SA'RONI</v>
      </c>
      <c r="D990" s="15" t="str">
        <v>External</v>
      </c>
      <c r="E990" s="15" t="str">
        <f>'PAYMENT by SAP'!D980</f>
        <v>1400079343</v>
      </c>
      <c r="F990" s="15" t="str">
        <f>'PAYMENT by SAP'!E980</f>
        <v>11121161</v>
      </c>
      <c r="G990" s="15" t="str">
        <f>'PAYMENT by SAP'!F980</f>
        <v>PNDP GS JUN MAT SA'RONI</v>
      </c>
      <c r="H990" s="47">
        <f t="shared" si="90"/>
        <v>45869</v>
      </c>
      <c r="I990" s="48">
        <f>'PAYMENT by SAP'!G980</f>
        <v>45869</v>
      </c>
      <c r="J990" s="48" t="str">
        <f t="shared" si="91"/>
        <v>Jul</v>
      </c>
      <c r="K990" s="48" t="str">
        <f t="shared" si="92"/>
        <v>2025</v>
      </c>
      <c r="L990" s="48">
        <f>'PAYMENT by SAP'!H980</f>
        <v>45869</v>
      </c>
      <c r="M990" s="49">
        <f t="shared" si="93"/>
        <v>0</v>
      </c>
      <c r="N990" s="50" t="str">
        <f t="shared" si="94"/>
        <v>0-30</v>
      </c>
      <c r="O990" s="50" t="str">
        <f t="shared" si="95"/>
        <v>No Risk</v>
      </c>
      <c r="P990" s="15" t="str">
        <f>'PAYMENT by SAP'!J980</f>
        <v>IDR</v>
      </c>
      <c r="Q990" s="15" t="str">
        <f>'PAYMENT by SAP'!K980</f>
        <v>1800000461</v>
      </c>
      <c r="R990" s="51">
        <f>'PAYMENT by SAP'!L980</f>
        <v>2000000</v>
      </c>
      <c r="S990" s="51" t="str">
        <f>'PAYMENT by SAP'!M980</f>
        <v>PENDAPATAN GRAHA SANDIYA JUNI 2025</v>
      </c>
      <c r="T990" s="65">
        <f>'PAYMENT by SAP'!N980</f>
        <v>45869</v>
      </c>
      <c r="U990" s="66" t="str">
        <f>'PAYMENT by SAP'!O980</f>
        <v>1800000461</v>
      </c>
      <c r="V990" t="s">
        <v>4957</v>
      </c>
    </row>
    <row r="991" spans="2:22">
      <c r="B991" s="15">
        <f>'PAYMENT by SAP'!B981</f>
        <v>101932</v>
      </c>
      <c r="C991" s="15" t="str">
        <f>'PAYMENT by SAP'!C981</f>
        <v>PT PUPUK SRIWIDJAJA PALEMBANG</v>
      </c>
      <c r="D991" s="15" t="str">
        <v>External</v>
      </c>
      <c r="E991" s="15" t="str">
        <f>'PAYMENT by SAP'!D981</f>
        <v>1400000320</v>
      </c>
      <c r="F991" s="15" t="str">
        <f>'PAYMENT by SAP'!E981</f>
        <v>11121161</v>
      </c>
      <c r="G991" s="15" t="str">
        <f>'PAYMENT by SAP'!F981</f>
        <v>Tagihan Analisa LAB Uji XRF &amp; XRD - Juli 25</v>
      </c>
      <c r="H991" s="47">
        <f t="shared" si="90"/>
        <v>45869</v>
      </c>
      <c r="I991" s="48">
        <f>'PAYMENT by SAP'!G981</f>
        <v>45869</v>
      </c>
      <c r="J991" s="48" t="str">
        <f t="shared" si="91"/>
        <v>Jul</v>
      </c>
      <c r="K991" s="48" t="str">
        <f t="shared" si="92"/>
        <v>2025</v>
      </c>
      <c r="L991" s="48">
        <f>'PAYMENT by SAP'!H981</f>
        <v>45869</v>
      </c>
      <c r="M991" s="49">
        <f t="shared" si="93"/>
        <v>0</v>
      </c>
      <c r="N991" s="50" t="str">
        <f t="shared" si="94"/>
        <v>0-30</v>
      </c>
      <c r="O991" s="50" t="str">
        <f t="shared" si="95"/>
        <v>No Risk</v>
      </c>
      <c r="P991" s="15" t="str">
        <f>'PAYMENT by SAP'!J981</f>
        <v>IDR</v>
      </c>
      <c r="Q991" s="15" t="str">
        <f>'PAYMENT by SAP'!K981</f>
        <v>1800000369</v>
      </c>
      <c r="R991" s="51">
        <f>'PAYMENT by SAP'!L981</f>
        <v>2863800</v>
      </c>
      <c r="S991" s="51" t="str">
        <f>'PAYMENT by SAP'!M981</f>
        <v>Tagihan Analisa LAB Uji XRF &amp; XRD - Juli 25</v>
      </c>
      <c r="T991" s="65">
        <f>'PAYMENT by SAP'!N981</f>
        <v>45869</v>
      </c>
      <c r="U991" s="66" t="str">
        <f>'PAYMENT by SAP'!O981</f>
        <v>1800000369</v>
      </c>
      <c r="V991" t="s">
        <v>4961</v>
      </c>
    </row>
    <row r="992" spans="2:22">
      <c r="B992" s="15">
        <f>'PAYMENT by SAP'!B982</f>
        <v>100120</v>
      </c>
      <c r="C992" s="15" t="str">
        <f>'PAYMENT by SAP'!C982</f>
        <v>PT TELEKOMUNIKASI SELULAR</v>
      </c>
      <c r="D992" s="15" t="str">
        <v>External</v>
      </c>
      <c r="E992" s="15" t="str">
        <f>'PAYMENT by SAP'!D982</f>
        <v>1400000328</v>
      </c>
      <c r="F992" s="15" t="str">
        <f>'PAYMENT by SAP'!E982</f>
        <v>11125421</v>
      </c>
      <c r="G992" s="15" t="str">
        <f>'PAYMENT by SAP'!F982</f>
        <v>PAID BY CMS BANK SYARIAH INDONESIA KC SURABAYA BAS</v>
      </c>
      <c r="H992" s="47">
        <f t="shared" si="90"/>
        <v>45869</v>
      </c>
      <c r="I992" s="48">
        <f>'PAYMENT by SAP'!G982</f>
        <v>45869</v>
      </c>
      <c r="J992" s="48" t="str">
        <f t="shared" si="91"/>
        <v>Jul</v>
      </c>
      <c r="K992" s="48" t="str">
        <f t="shared" si="92"/>
        <v>2025</v>
      </c>
      <c r="L992" s="48">
        <f>'PAYMENT by SAP'!H982</f>
        <v>45869</v>
      </c>
      <c r="M992" s="49">
        <f t="shared" si="93"/>
        <v>0</v>
      </c>
      <c r="N992" s="50" t="str">
        <f t="shared" si="94"/>
        <v>0-30</v>
      </c>
      <c r="O992" s="50" t="str">
        <f t="shared" si="95"/>
        <v>No Risk</v>
      </c>
      <c r="P992" s="15" t="str">
        <f>'PAYMENT by SAP'!J982</f>
        <v>IDR</v>
      </c>
      <c r="Q992" s="15" t="str">
        <f>'PAYMENT by SAP'!K982</f>
        <v>1800000319</v>
      </c>
      <c r="R992" s="51">
        <f>'PAYMENT by SAP'!L982</f>
        <v>4667760</v>
      </c>
      <c r="S992" s="51" t="str">
        <f>'PAYMENT by SAP'!M982</f>
        <v>Tagihan Listrik TELKOMSEL - Juni 2025</v>
      </c>
      <c r="T992" s="65">
        <f>'PAYMENT by SAP'!N982</f>
        <v>45839</v>
      </c>
      <c r="U992" s="66" t="str">
        <f>'PAYMENT by SAP'!O982</f>
        <v>1800000319</v>
      </c>
      <c r="V992" s="18" t="s">
        <v>4951</v>
      </c>
    </row>
    <row r="993" spans="2:22">
      <c r="B993" s="15">
        <f>'PAYMENT by SAP'!B983</f>
        <v>101899</v>
      </c>
      <c r="C993" s="15" t="str">
        <f>'PAYMENT by SAP'!C983</f>
        <v>YUSWIYANTO</v>
      </c>
      <c r="D993" s="15" t="str">
        <v>External</v>
      </c>
      <c r="E993" s="15" t="str">
        <f>'PAYMENT by SAP'!D983</f>
        <v>1400079341</v>
      </c>
      <c r="F993" s="15" t="str">
        <f>'PAYMENT by SAP'!E983</f>
        <v>11121161</v>
      </c>
      <c r="G993" s="15" t="str">
        <f>'PAYMENT by SAP'!F983</f>
        <v>PNDP GS JUN YUSWIYANTO</v>
      </c>
      <c r="H993" s="47">
        <f t="shared" si="90"/>
        <v>45869</v>
      </c>
      <c r="I993" s="48">
        <f>'PAYMENT by SAP'!G983</f>
        <v>45869</v>
      </c>
      <c r="J993" s="48" t="str">
        <f t="shared" si="91"/>
        <v>Jul</v>
      </c>
      <c r="K993" s="48" t="str">
        <f t="shared" si="92"/>
        <v>2025</v>
      </c>
      <c r="L993" s="48">
        <f>'PAYMENT by SAP'!H983</f>
        <v>45869</v>
      </c>
      <c r="M993" s="49">
        <f t="shared" si="93"/>
        <v>0</v>
      </c>
      <c r="N993" s="50" t="str">
        <f t="shared" si="94"/>
        <v>0-30</v>
      </c>
      <c r="O993" s="50" t="str">
        <f t="shared" si="95"/>
        <v>No Risk</v>
      </c>
      <c r="P993" s="15" t="str">
        <f>'PAYMENT by SAP'!J983</f>
        <v>IDR</v>
      </c>
      <c r="Q993" s="15" t="str">
        <f>'PAYMENT by SAP'!K983</f>
        <v>1800000475</v>
      </c>
      <c r="R993" s="51">
        <f>'PAYMENT by SAP'!L983</f>
        <v>9150000</v>
      </c>
      <c r="S993" s="51" t="str">
        <f>'PAYMENT by SAP'!M983</f>
        <v>PENDAPATAN GRAHA SANDIYA JUNI 2025</v>
      </c>
      <c r="T993" s="65">
        <f>'PAYMENT by SAP'!N983</f>
        <v>45869</v>
      </c>
      <c r="U993" s="66" t="str">
        <f>'PAYMENT by SAP'!O983</f>
        <v>1800000475</v>
      </c>
      <c r="V993" t="s">
        <v>4957</v>
      </c>
    </row>
    <row r="994" spans="2:22">
      <c r="B994" s="15">
        <f>'PAYMENT by SAP'!B984</f>
        <v>101913</v>
      </c>
      <c r="C994" s="15" t="str">
        <f>'PAYMENT by SAP'!C984</f>
        <v>HARI SUWARTONO</v>
      </c>
      <c r="D994" s="15" t="str">
        <v>External</v>
      </c>
      <c r="E994" s="15" t="str">
        <f>'PAYMENT by SAP'!D984</f>
        <v>1400079340</v>
      </c>
      <c r="F994" s="15" t="str">
        <f>'PAYMENT by SAP'!E984</f>
        <v>11121161</v>
      </c>
      <c r="G994" s="15" t="str">
        <f>'PAYMENT by SAP'!F984</f>
        <v>PNDP GS JUN HARI SUWARTONO</v>
      </c>
      <c r="H994" s="47">
        <f t="shared" si="90"/>
        <v>45869</v>
      </c>
      <c r="I994" s="48">
        <f>'PAYMENT by SAP'!G984</f>
        <v>45869</v>
      </c>
      <c r="J994" s="48" t="str">
        <f t="shared" si="91"/>
        <v>Jul</v>
      </c>
      <c r="K994" s="48" t="str">
        <f t="shared" si="92"/>
        <v>2025</v>
      </c>
      <c r="L994" s="48">
        <f>'PAYMENT by SAP'!H984</f>
        <v>45869</v>
      </c>
      <c r="M994" s="49">
        <f t="shared" si="93"/>
        <v>0</v>
      </c>
      <c r="N994" s="50" t="str">
        <f t="shared" si="94"/>
        <v>0-30</v>
      </c>
      <c r="O994" s="50" t="str">
        <f t="shared" si="95"/>
        <v>No Risk</v>
      </c>
      <c r="P994" s="15" t="str">
        <f>'PAYMENT by SAP'!J984</f>
        <v>IDR</v>
      </c>
      <c r="Q994" s="15" t="str">
        <f>'PAYMENT by SAP'!K984</f>
        <v>1800000476</v>
      </c>
      <c r="R994" s="51">
        <f>'PAYMENT by SAP'!L984</f>
        <v>9440000</v>
      </c>
      <c r="S994" s="51" t="str">
        <f>'PAYMENT by SAP'!M984</f>
        <v>PENDAPATAN GRAHA SANDIYA JUNI 2025</v>
      </c>
      <c r="T994" s="65">
        <f>'PAYMENT by SAP'!N984</f>
        <v>45869</v>
      </c>
      <c r="U994" s="66" t="str">
        <f>'PAYMENT by SAP'!O984</f>
        <v>1800000476</v>
      </c>
      <c r="V994" t="s">
        <v>4957</v>
      </c>
    </row>
    <row r="995" spans="2:22">
      <c r="B995" s="15">
        <f>'PAYMENT by SAP'!B985</f>
        <v>101862</v>
      </c>
      <c r="C995" s="15" t="str">
        <f>'PAYMENT by SAP'!C985</f>
        <v>M ARIS SYUKRIYANTO</v>
      </c>
      <c r="D995" s="15" t="str">
        <v>External</v>
      </c>
      <c r="E995" s="15" t="str">
        <f>'PAYMENT by SAP'!D985</f>
        <v>1400079351</v>
      </c>
      <c r="F995" s="15" t="str">
        <f>'PAYMENT by SAP'!E985</f>
        <v>11121161</v>
      </c>
      <c r="G995" s="15" t="str">
        <f>'PAYMENT by SAP'!F985</f>
        <v>PNDP GS JUN ARIS SUKRIYANTO</v>
      </c>
      <c r="H995" s="47">
        <f t="shared" si="90"/>
        <v>45869</v>
      </c>
      <c r="I995" s="48">
        <f>'PAYMENT by SAP'!G985</f>
        <v>45869</v>
      </c>
      <c r="J995" s="48" t="str">
        <f t="shared" si="91"/>
        <v>Jul</v>
      </c>
      <c r="K995" s="48" t="str">
        <f t="shared" si="92"/>
        <v>2025</v>
      </c>
      <c r="L995" s="48">
        <f>'PAYMENT by SAP'!H985</f>
        <v>45845</v>
      </c>
      <c r="M995" s="49">
        <f t="shared" si="93"/>
        <v>24</v>
      </c>
      <c r="N995" s="50" t="str">
        <f t="shared" si="94"/>
        <v>0-30</v>
      </c>
      <c r="O995" s="50" t="str">
        <f t="shared" si="95"/>
        <v>No Risk</v>
      </c>
      <c r="P995" s="15" t="str">
        <f>'PAYMENT by SAP'!J985</f>
        <v>IDR</v>
      </c>
      <c r="Q995" s="15" t="str">
        <f>'PAYMENT by SAP'!K985</f>
        <v>1800000470</v>
      </c>
      <c r="R995" s="51">
        <f>'PAYMENT by SAP'!L985</f>
        <v>9670000</v>
      </c>
      <c r="S995" s="51" t="str">
        <f>'PAYMENT by SAP'!M985</f>
        <v>PENDAPATAN GRAHA SANDIYA JUNI 2025</v>
      </c>
      <c r="T995" s="65">
        <f>'PAYMENT by SAP'!N985</f>
        <v>45845</v>
      </c>
      <c r="U995" s="66" t="str">
        <f>'PAYMENT by SAP'!O985</f>
        <v>1800000470</v>
      </c>
      <c r="V995" t="s">
        <v>4957</v>
      </c>
    </row>
    <row r="996" spans="2:22">
      <c r="B996" s="15">
        <f>'PAYMENT by SAP'!B986</f>
        <v>101396</v>
      </c>
      <c r="C996" s="15" t="str">
        <f>'PAYMENT by SAP'!C986</f>
        <v>BPR Mentari Terang</v>
      </c>
      <c r="D996" s="15" t="str">
        <v>External</v>
      </c>
      <c r="E996" s="15" t="str">
        <f>'PAYMENT by SAP'!D986</f>
        <v>1400079354</v>
      </c>
      <c r="F996" s="15" t="str">
        <f>'PAYMENT by SAP'!E986</f>
        <v>11121161</v>
      </c>
      <c r="G996" s="15" t="str">
        <f>'PAYMENT by SAP'!F986</f>
        <v>PNDP GS JUN BPR MENTARI TERANG</v>
      </c>
      <c r="H996" s="47">
        <f t="shared" si="90"/>
        <v>45869</v>
      </c>
      <c r="I996" s="48">
        <f>'PAYMENT by SAP'!G986</f>
        <v>45869</v>
      </c>
      <c r="J996" s="48" t="str">
        <f t="shared" si="91"/>
        <v>Jul</v>
      </c>
      <c r="K996" s="48" t="str">
        <f t="shared" si="92"/>
        <v>2025</v>
      </c>
      <c r="L996" s="48">
        <f>'PAYMENT by SAP'!H986</f>
        <v>45869</v>
      </c>
      <c r="M996" s="49">
        <f t="shared" si="93"/>
        <v>0</v>
      </c>
      <c r="N996" s="50" t="str">
        <f t="shared" si="94"/>
        <v>0-30</v>
      </c>
      <c r="O996" s="50" t="str">
        <f t="shared" si="95"/>
        <v>No Risk</v>
      </c>
      <c r="P996" s="15" t="str">
        <f>'PAYMENT by SAP'!J986</f>
        <v>IDR</v>
      </c>
      <c r="Q996" s="15" t="str">
        <f>'PAYMENT by SAP'!K986</f>
        <v>1800000464</v>
      </c>
      <c r="R996" s="51">
        <f>'PAYMENT by SAP'!L986</f>
        <v>10200000</v>
      </c>
      <c r="S996" s="51" t="str">
        <f>'PAYMENT by SAP'!M986</f>
        <v>PENDAPATAN GRAHA SANDIYA JUNI 2025</v>
      </c>
      <c r="T996" s="65">
        <f>'PAYMENT by SAP'!N986</f>
        <v>45869</v>
      </c>
      <c r="U996" s="66" t="str">
        <f>'PAYMENT by SAP'!O986</f>
        <v>1800000464</v>
      </c>
      <c r="V996" t="s">
        <v>4957</v>
      </c>
    </row>
    <row r="997" spans="2:22">
      <c r="B997" s="15">
        <f>'PAYMENT by SAP'!B987</f>
        <v>101916</v>
      </c>
      <c r="C997" s="15" t="str">
        <f>'PAYMENT by SAP'!C987</f>
        <v>ADI MAHENDRA</v>
      </c>
      <c r="D997" s="15" t="str">
        <v>External</v>
      </c>
      <c r="E997" s="15" t="str">
        <f>'PAYMENT by SAP'!D987</f>
        <v>1400079345</v>
      </c>
      <c r="F997" s="15" t="str">
        <f>'PAYMENT by SAP'!E987</f>
        <v>11121161</v>
      </c>
      <c r="G997" s="15" t="str">
        <f>'PAYMENT by SAP'!F987</f>
        <v>PNDP GS JUN ADI MAHENDRA</v>
      </c>
      <c r="H997" s="47">
        <f t="shared" si="90"/>
        <v>45869</v>
      </c>
      <c r="I997" s="48">
        <f>'PAYMENT by SAP'!G987</f>
        <v>45869</v>
      </c>
      <c r="J997" s="48" t="str">
        <f t="shared" si="91"/>
        <v>Jul</v>
      </c>
      <c r="K997" s="48" t="str">
        <f t="shared" si="92"/>
        <v>2025</v>
      </c>
      <c r="L997" s="48">
        <f>'PAYMENT by SAP'!H987</f>
        <v>45869</v>
      </c>
      <c r="M997" s="49">
        <f t="shared" si="93"/>
        <v>0</v>
      </c>
      <c r="N997" s="50" t="str">
        <f t="shared" si="94"/>
        <v>0-30</v>
      </c>
      <c r="O997" s="50" t="str">
        <f t="shared" si="95"/>
        <v>No Risk</v>
      </c>
      <c r="P997" s="15" t="str">
        <f>'PAYMENT by SAP'!J987</f>
        <v>IDR</v>
      </c>
      <c r="Q997" s="15" t="str">
        <f>'PAYMENT by SAP'!K987</f>
        <v>1800000469</v>
      </c>
      <c r="R997" s="51">
        <f>'PAYMENT by SAP'!L987</f>
        <v>11225000</v>
      </c>
      <c r="S997" s="51" t="str">
        <f>'PAYMENT by SAP'!M987</f>
        <v>PENDAPATAN GRAHA SANDIYA JUNI 2025</v>
      </c>
      <c r="T997" s="65">
        <f>'PAYMENT by SAP'!N987</f>
        <v>45869</v>
      </c>
      <c r="U997" s="66" t="str">
        <f>'PAYMENT by SAP'!O987</f>
        <v>1800000469</v>
      </c>
      <c r="V997" t="s">
        <v>4957</v>
      </c>
    </row>
    <row r="998" spans="2:22">
      <c r="B998" s="15">
        <f>'PAYMENT by SAP'!B988</f>
        <v>101912</v>
      </c>
      <c r="C998" s="15" t="str">
        <f>'PAYMENT by SAP'!C988</f>
        <v>NIA RAMADHANI</v>
      </c>
      <c r="D998" s="15" t="str">
        <v>External</v>
      </c>
      <c r="E998" s="15" t="str">
        <f>'PAYMENT by SAP'!D988</f>
        <v>1400079353</v>
      </c>
      <c r="F998" s="15" t="str">
        <f>'PAYMENT by SAP'!E988</f>
        <v>11121161</v>
      </c>
      <c r="G998" s="15" t="str">
        <f>'PAYMENT by SAP'!F988</f>
        <v>PNDP GS JUN NIA RAHMADANI</v>
      </c>
      <c r="H998" s="47">
        <f t="shared" si="90"/>
        <v>45869</v>
      </c>
      <c r="I998" s="48">
        <f>'PAYMENT by SAP'!G988</f>
        <v>45869</v>
      </c>
      <c r="J998" s="48" t="str">
        <f t="shared" si="91"/>
        <v>Jul</v>
      </c>
      <c r="K998" s="48" t="str">
        <f t="shared" si="92"/>
        <v>2025</v>
      </c>
      <c r="L998" s="48">
        <f>'PAYMENT by SAP'!H988</f>
        <v>45869</v>
      </c>
      <c r="M998" s="49">
        <f t="shared" si="93"/>
        <v>0</v>
      </c>
      <c r="N998" s="50" t="str">
        <f t="shared" si="94"/>
        <v>0-30</v>
      </c>
      <c r="O998" s="50" t="str">
        <f t="shared" si="95"/>
        <v>No Risk</v>
      </c>
      <c r="P998" s="15" t="str">
        <f>'PAYMENT by SAP'!J988</f>
        <v>IDR</v>
      </c>
      <c r="Q998" s="15" t="str">
        <f>'PAYMENT by SAP'!K988</f>
        <v>1800000466</v>
      </c>
      <c r="R998" s="51">
        <f>'PAYMENT by SAP'!L988</f>
        <v>11240000</v>
      </c>
      <c r="S998" s="51" t="str">
        <f>'PAYMENT by SAP'!M988</f>
        <v>PENDAPATAN GRAHA SANDIYA JUNI 2025</v>
      </c>
      <c r="T998" s="65">
        <f>'PAYMENT by SAP'!N988</f>
        <v>45869</v>
      </c>
      <c r="U998" s="66" t="str">
        <f>'PAYMENT by SAP'!O988</f>
        <v>1800000466</v>
      </c>
      <c r="V998" t="s">
        <v>4957</v>
      </c>
    </row>
    <row r="999" spans="2:22">
      <c r="B999" s="15">
        <f>'PAYMENT by SAP'!B989</f>
        <v>101907</v>
      </c>
      <c r="C999" s="15" t="str">
        <f>'PAYMENT by SAP'!C989</f>
        <v>HUSAIN</v>
      </c>
      <c r="D999" s="15" t="str">
        <v>External</v>
      </c>
      <c r="E999" s="15" t="str">
        <f>'PAYMENT by SAP'!D989</f>
        <v>1400079352</v>
      </c>
      <c r="F999" s="15" t="str">
        <f>'PAYMENT by SAP'!E989</f>
        <v>11121161</v>
      </c>
      <c r="G999" s="15" t="str">
        <f>'PAYMENT by SAP'!F989</f>
        <v>PNDP GS JUN HUSAIN</v>
      </c>
      <c r="H999" s="47">
        <f t="shared" si="90"/>
        <v>45869</v>
      </c>
      <c r="I999" s="48">
        <f>'PAYMENT by SAP'!G989</f>
        <v>45869</v>
      </c>
      <c r="J999" s="48" t="str">
        <f t="shared" si="91"/>
        <v>Jul</v>
      </c>
      <c r="K999" s="48" t="str">
        <f t="shared" si="92"/>
        <v>2025</v>
      </c>
      <c r="L999" s="48">
        <f>'PAYMENT by SAP'!H989</f>
        <v>45869</v>
      </c>
      <c r="M999" s="49">
        <f t="shared" si="93"/>
        <v>0</v>
      </c>
      <c r="N999" s="50" t="str">
        <f t="shared" si="94"/>
        <v>0-30</v>
      </c>
      <c r="O999" s="50" t="str">
        <f t="shared" si="95"/>
        <v>No Risk</v>
      </c>
      <c r="P999" s="15" t="str">
        <f>'PAYMENT by SAP'!J989</f>
        <v>IDR</v>
      </c>
      <c r="Q999" s="15" t="str">
        <f>'PAYMENT by SAP'!K989</f>
        <v>1800000468</v>
      </c>
      <c r="R999" s="51">
        <f>'PAYMENT by SAP'!L989</f>
        <v>11500000</v>
      </c>
      <c r="S999" s="51" t="str">
        <f>'PAYMENT by SAP'!M989</f>
        <v>PENDAPATAN GRAHA SANDIYA JUNI 2025</v>
      </c>
      <c r="T999" s="65">
        <f>'PAYMENT by SAP'!N989</f>
        <v>45869</v>
      </c>
      <c r="U999" s="66" t="str">
        <f>'PAYMENT by SAP'!O989</f>
        <v>1800000468</v>
      </c>
      <c r="V999" t="s">
        <v>4957</v>
      </c>
    </row>
    <row r="1000" spans="2:22">
      <c r="B1000" s="15">
        <f>'PAYMENT by SAP'!B990</f>
        <v>101908</v>
      </c>
      <c r="C1000" s="15" t="str">
        <f>'PAYMENT by SAP'!C990</f>
        <v>BAMBANG SUYANTO</v>
      </c>
      <c r="D1000" s="15" t="str">
        <v>External</v>
      </c>
      <c r="E1000" s="15" t="str">
        <f>'PAYMENT by SAP'!D990</f>
        <v>1400079346</v>
      </c>
      <c r="F1000" s="15" t="str">
        <f>'PAYMENT by SAP'!E990</f>
        <v>11121161</v>
      </c>
      <c r="G1000" s="15" t="str">
        <f>'PAYMENT by SAP'!F990</f>
        <v>PNDP GS JUN BAMBANG S</v>
      </c>
      <c r="H1000" s="47">
        <f t="shared" si="90"/>
        <v>45869</v>
      </c>
      <c r="I1000" s="48">
        <f>'PAYMENT by SAP'!G990</f>
        <v>45869</v>
      </c>
      <c r="J1000" s="48" t="str">
        <f t="shared" si="91"/>
        <v>Jul</v>
      </c>
      <c r="K1000" s="48" t="str">
        <f t="shared" si="92"/>
        <v>2025</v>
      </c>
      <c r="L1000" s="48">
        <f>'PAYMENT by SAP'!H990</f>
        <v>45869</v>
      </c>
      <c r="M1000" s="49">
        <f t="shared" si="93"/>
        <v>0</v>
      </c>
      <c r="N1000" s="50" t="str">
        <f t="shared" si="94"/>
        <v>0-30</v>
      </c>
      <c r="O1000" s="50" t="str">
        <f t="shared" si="95"/>
        <v>No Risk</v>
      </c>
      <c r="P1000" s="15" t="str">
        <f>'PAYMENT by SAP'!J990</f>
        <v>IDR</v>
      </c>
      <c r="Q1000" s="15" t="str">
        <f>'PAYMENT by SAP'!K990</f>
        <v>1800000474</v>
      </c>
      <c r="R1000" s="51">
        <f>'PAYMENT by SAP'!L990</f>
        <v>11570000</v>
      </c>
      <c r="S1000" s="51" t="str">
        <f>'PAYMENT by SAP'!M990</f>
        <v>PENDAPATAN GRAHA SANDIYA JUNI 2025</v>
      </c>
      <c r="T1000" s="65">
        <f>'PAYMENT by SAP'!N990</f>
        <v>45869</v>
      </c>
      <c r="U1000" s="66" t="str">
        <f>'PAYMENT by SAP'!O990</f>
        <v>1800000474</v>
      </c>
      <c r="V1000" t="s">
        <v>4957</v>
      </c>
    </row>
    <row r="1001" spans="2:22">
      <c r="B1001" s="15">
        <f>'PAYMENT by SAP'!B991</f>
        <v>101914</v>
      </c>
      <c r="C1001" s="15" t="str">
        <f>'PAYMENT by SAP'!C991</f>
        <v>JESSY VINKA AGUSTIN</v>
      </c>
      <c r="D1001" s="15" t="str">
        <v>External</v>
      </c>
      <c r="E1001" s="15" t="str">
        <f>'PAYMENT by SAP'!D991</f>
        <v>1400079337</v>
      </c>
      <c r="F1001" s="15" t="str">
        <f>'PAYMENT by SAP'!E991</f>
        <v>11121161</v>
      </c>
      <c r="G1001" s="15" t="str">
        <f>'PAYMENT by SAP'!F991</f>
        <v xml:space="preserve"> PNDP GS JUN JESSY VINKA AGUSTIN</v>
      </c>
      <c r="H1001" s="47">
        <f t="shared" si="90"/>
        <v>45869</v>
      </c>
      <c r="I1001" s="48">
        <f>'PAYMENT by SAP'!G991</f>
        <v>45869</v>
      </c>
      <c r="J1001" s="48" t="str">
        <f t="shared" si="91"/>
        <v>Jul</v>
      </c>
      <c r="K1001" s="48" t="str">
        <f t="shared" si="92"/>
        <v>2025</v>
      </c>
      <c r="L1001" s="48">
        <f>'PAYMENT by SAP'!H991</f>
        <v>45869</v>
      </c>
      <c r="M1001" s="49">
        <f t="shared" si="93"/>
        <v>0</v>
      </c>
      <c r="N1001" s="50" t="str">
        <f t="shared" si="94"/>
        <v>0-30</v>
      </c>
      <c r="O1001" s="50" t="str">
        <f t="shared" si="95"/>
        <v>No Risk</v>
      </c>
      <c r="P1001" s="15" t="str">
        <f>'PAYMENT by SAP'!J991</f>
        <v>IDR</v>
      </c>
      <c r="Q1001" s="15" t="str">
        <f>'PAYMENT by SAP'!K991</f>
        <v>1800000479</v>
      </c>
      <c r="R1001" s="51">
        <f>'PAYMENT by SAP'!L991</f>
        <v>12090000</v>
      </c>
      <c r="S1001" s="51" t="str">
        <f>'PAYMENT by SAP'!M991</f>
        <v>PENDAPATAN GRAHA SANDIYA JUNI 2025</v>
      </c>
      <c r="T1001" s="65">
        <f>'PAYMENT by SAP'!N991</f>
        <v>45869</v>
      </c>
      <c r="U1001" s="66" t="str">
        <f>'PAYMENT by SAP'!O991</f>
        <v>1800000479</v>
      </c>
      <c r="V1001" t="s">
        <v>4957</v>
      </c>
    </row>
    <row r="1002" spans="2:22">
      <c r="B1002" s="15">
        <f>'PAYMENT by SAP'!B992</f>
        <v>101910</v>
      </c>
      <c r="C1002" s="15" t="str">
        <f>'PAYMENT by SAP'!C992</f>
        <v>HUSNUL FATHIYYA</v>
      </c>
      <c r="D1002" s="15" t="str">
        <v>External</v>
      </c>
      <c r="E1002" s="15" t="str">
        <f>'PAYMENT by SAP'!D992</f>
        <v>1400079357</v>
      </c>
      <c r="F1002" s="15" t="str">
        <f>'PAYMENT by SAP'!E992</f>
        <v>11121161</v>
      </c>
      <c r="G1002" s="15">
        <f>'PAYMENT by SAP'!F992</f>
        <v>0</v>
      </c>
      <c r="H1002" s="47">
        <f t="shared" si="90"/>
        <v>45869</v>
      </c>
      <c r="I1002" s="48">
        <f>'PAYMENT by SAP'!G992</f>
        <v>45869</v>
      </c>
      <c r="J1002" s="48" t="str">
        <f t="shared" si="91"/>
        <v>Jul</v>
      </c>
      <c r="K1002" s="48" t="str">
        <f t="shared" si="92"/>
        <v>2025</v>
      </c>
      <c r="L1002" s="48">
        <f>'PAYMENT by SAP'!H992</f>
        <v>45869</v>
      </c>
      <c r="M1002" s="49">
        <f t="shared" si="93"/>
        <v>0</v>
      </c>
      <c r="N1002" s="50" t="str">
        <f t="shared" si="94"/>
        <v>0-30</v>
      </c>
      <c r="O1002" s="50" t="str">
        <f t="shared" si="95"/>
        <v>No Risk</v>
      </c>
      <c r="P1002" s="15" t="str">
        <f>'PAYMENT by SAP'!J992</f>
        <v>IDR</v>
      </c>
      <c r="Q1002" s="15" t="str">
        <f>'PAYMENT by SAP'!K992</f>
        <v>1800000462</v>
      </c>
      <c r="R1002" s="51">
        <f>'PAYMENT by SAP'!L992</f>
        <v>12150000</v>
      </c>
      <c r="S1002" s="51" t="str">
        <f>'PAYMENT by SAP'!M992</f>
        <v>PENDAPATAN GRAHA SANDIYA JUNI 2025</v>
      </c>
      <c r="T1002" s="65">
        <f>'PAYMENT by SAP'!N992</f>
        <v>45869</v>
      </c>
      <c r="U1002" s="66" t="str">
        <f>'PAYMENT by SAP'!O992</f>
        <v>1800000462</v>
      </c>
      <c r="V1002" t="s">
        <v>4957</v>
      </c>
    </row>
    <row r="1003" spans="2:22">
      <c r="B1003" s="15">
        <f>'PAYMENT by SAP'!B993</f>
        <v>101911</v>
      </c>
      <c r="C1003" s="15" t="str">
        <f>'PAYMENT by SAP'!C993</f>
        <v>MITSYU UCHI MAMONTO</v>
      </c>
      <c r="D1003" s="15" t="str">
        <v>External</v>
      </c>
      <c r="E1003" s="15" t="str">
        <f>'PAYMENT by SAP'!D993</f>
        <v>1400079350</v>
      </c>
      <c r="F1003" s="15" t="str">
        <f>'PAYMENT by SAP'!E993</f>
        <v>11121161</v>
      </c>
      <c r="G1003" s="15" t="str">
        <f>'PAYMENT by SAP'!F993</f>
        <v>PNDP GS JUN MITSYU UON MAMONTO</v>
      </c>
      <c r="H1003" s="47">
        <f t="shared" si="90"/>
        <v>45869</v>
      </c>
      <c r="I1003" s="48">
        <f>'PAYMENT by SAP'!G993</f>
        <v>45869</v>
      </c>
      <c r="J1003" s="48" t="str">
        <f t="shared" si="91"/>
        <v>Jul</v>
      </c>
      <c r="K1003" s="48" t="str">
        <f t="shared" si="92"/>
        <v>2025</v>
      </c>
      <c r="L1003" s="48">
        <f>'PAYMENT by SAP'!H993</f>
        <v>45869</v>
      </c>
      <c r="M1003" s="49">
        <f t="shared" si="93"/>
        <v>0</v>
      </c>
      <c r="N1003" s="50" t="str">
        <f t="shared" si="94"/>
        <v>0-30</v>
      </c>
      <c r="O1003" s="50" t="str">
        <f t="shared" si="95"/>
        <v>No Risk</v>
      </c>
      <c r="P1003" s="15" t="str">
        <f>'PAYMENT by SAP'!J993</f>
        <v>IDR</v>
      </c>
      <c r="Q1003" s="15" t="str">
        <f>'PAYMENT by SAP'!K993</f>
        <v>1800000465</v>
      </c>
      <c r="R1003" s="51">
        <f>'PAYMENT by SAP'!L993</f>
        <v>12440000</v>
      </c>
      <c r="S1003" s="51" t="str">
        <f>'PAYMENT by SAP'!M993</f>
        <v>PENDAPATAN GRAHA SANDIYA JUNI 2025</v>
      </c>
      <c r="T1003" s="65">
        <f>'PAYMENT by SAP'!N993</f>
        <v>45869</v>
      </c>
      <c r="U1003" s="66" t="str">
        <f>'PAYMENT by SAP'!O993</f>
        <v>1800000465</v>
      </c>
      <c r="V1003" t="s">
        <v>4957</v>
      </c>
    </row>
    <row r="1004" spans="2:22">
      <c r="B1004" s="15">
        <f>'PAYMENT by SAP'!B994</f>
        <v>101898</v>
      </c>
      <c r="C1004" s="15" t="str">
        <f>'PAYMENT by SAP'!C994</f>
        <v>RACHMAD AGUS PRANOTO</v>
      </c>
      <c r="D1004" s="15" t="str">
        <v>External</v>
      </c>
      <c r="E1004" s="15" t="str">
        <f>'PAYMENT by SAP'!D994</f>
        <v>1400079349</v>
      </c>
      <c r="F1004" s="15" t="str">
        <f>'PAYMENT by SAP'!E994</f>
        <v>11121161</v>
      </c>
      <c r="G1004" s="15" t="str">
        <f>'PAYMENT by SAP'!F994</f>
        <v>PNDP GS JUN RACHMAD AGUS P</v>
      </c>
      <c r="H1004" s="47">
        <f t="shared" si="90"/>
        <v>45869</v>
      </c>
      <c r="I1004" s="48">
        <f>'PAYMENT by SAP'!G994</f>
        <v>45869</v>
      </c>
      <c r="J1004" s="48" t="str">
        <f t="shared" si="91"/>
        <v>Jul</v>
      </c>
      <c r="K1004" s="48" t="str">
        <f t="shared" si="92"/>
        <v>2025</v>
      </c>
      <c r="L1004" s="48">
        <f>'PAYMENT by SAP'!H994</f>
        <v>45869</v>
      </c>
      <c r="M1004" s="49">
        <f t="shared" si="93"/>
        <v>0</v>
      </c>
      <c r="N1004" s="50" t="str">
        <f t="shared" si="94"/>
        <v>0-30</v>
      </c>
      <c r="O1004" s="50" t="str">
        <f t="shared" si="95"/>
        <v>No Risk</v>
      </c>
      <c r="P1004" s="15" t="str">
        <f>'PAYMENT by SAP'!J994</f>
        <v>IDR</v>
      </c>
      <c r="Q1004" s="15" t="str">
        <f>'PAYMENT by SAP'!K994</f>
        <v>1800000471</v>
      </c>
      <c r="R1004" s="51">
        <f>'PAYMENT by SAP'!L994</f>
        <v>12770000</v>
      </c>
      <c r="S1004" s="51" t="str">
        <f>'PAYMENT by SAP'!M994</f>
        <v>PENDAPATAN GRAHA SANDIYA JUNI 2025</v>
      </c>
      <c r="T1004" s="65">
        <f>'PAYMENT by SAP'!N994</f>
        <v>45869</v>
      </c>
      <c r="U1004" s="66" t="str">
        <f>'PAYMENT by SAP'!O994</f>
        <v>1800000471</v>
      </c>
      <c r="V1004" t="s">
        <v>4957</v>
      </c>
    </row>
    <row r="1005" spans="2:22">
      <c r="B1005" s="15">
        <f>'PAYMENT by SAP'!B995</f>
        <v>101728</v>
      </c>
      <c r="C1005" s="15" t="str">
        <f>'PAYMENT by SAP'!C995</f>
        <v>SMP KHOIRUNNAS</v>
      </c>
      <c r="D1005" s="15" t="str">
        <v>External</v>
      </c>
      <c r="E1005" s="15" t="str">
        <f>'PAYMENT by SAP'!D995</f>
        <v>1400079342</v>
      </c>
      <c r="F1005" s="15" t="str">
        <f>'PAYMENT by SAP'!E995</f>
        <v>11121161</v>
      </c>
      <c r="G1005" s="15" t="str">
        <f>'PAYMENT by SAP'!F995</f>
        <v>PNDP GS JUN SMP KHOIRUNNAS</v>
      </c>
      <c r="H1005" s="47">
        <f t="shared" si="90"/>
        <v>45869</v>
      </c>
      <c r="I1005" s="48">
        <f>'PAYMENT by SAP'!G995</f>
        <v>45869</v>
      </c>
      <c r="J1005" s="48" t="str">
        <f t="shared" si="91"/>
        <v>Jul</v>
      </c>
      <c r="K1005" s="48" t="str">
        <f t="shared" si="92"/>
        <v>2025</v>
      </c>
      <c r="L1005" s="48">
        <f>'PAYMENT by SAP'!H995</f>
        <v>45869</v>
      </c>
      <c r="M1005" s="49">
        <f t="shared" si="93"/>
        <v>0</v>
      </c>
      <c r="N1005" s="50" t="str">
        <f t="shared" si="94"/>
        <v>0-30</v>
      </c>
      <c r="O1005" s="50" t="str">
        <f t="shared" si="95"/>
        <v>No Risk</v>
      </c>
      <c r="P1005" s="15" t="str">
        <f>'PAYMENT by SAP'!J995</f>
        <v>IDR</v>
      </c>
      <c r="Q1005" s="15" t="str">
        <f>'PAYMENT by SAP'!K995</f>
        <v>1800000467</v>
      </c>
      <c r="R1005" s="51">
        <f>'PAYMENT by SAP'!L995</f>
        <v>12833000</v>
      </c>
      <c r="S1005" s="51" t="str">
        <f>'PAYMENT by SAP'!M995</f>
        <v>PENDAPATAN GRAHA SANDIYA JUNI 2025</v>
      </c>
      <c r="T1005" s="65">
        <f>'PAYMENT by SAP'!N995</f>
        <v>45869</v>
      </c>
      <c r="U1005" s="66" t="str">
        <f>'PAYMENT by SAP'!O995</f>
        <v>1800000467</v>
      </c>
      <c r="V1005" t="s">
        <v>4957</v>
      </c>
    </row>
    <row r="1006" spans="2:22">
      <c r="B1006" s="15">
        <f>'PAYMENT by SAP'!B996</f>
        <v>101823</v>
      </c>
      <c r="C1006" s="15" t="str">
        <f>'PAYMENT by SAP'!C996</f>
        <v>AINUR RODHIYAH</v>
      </c>
      <c r="D1006" s="15" t="str">
        <v>External</v>
      </c>
      <c r="E1006" s="15" t="str">
        <f>'PAYMENT by SAP'!D996</f>
        <v>1400079355</v>
      </c>
      <c r="F1006" s="15" t="str">
        <f>'PAYMENT by SAP'!E996</f>
        <v>11121161</v>
      </c>
      <c r="G1006" s="15" t="str">
        <f>'PAYMENT by SAP'!F996</f>
        <v>PNDP GS JUN AINUR RODIYAH</v>
      </c>
      <c r="H1006" s="47">
        <f t="shared" si="90"/>
        <v>45869</v>
      </c>
      <c r="I1006" s="48">
        <f>'PAYMENT by SAP'!G996</f>
        <v>45869</v>
      </c>
      <c r="J1006" s="48" t="str">
        <f t="shared" si="91"/>
        <v>Jul</v>
      </c>
      <c r="K1006" s="48" t="str">
        <f t="shared" si="92"/>
        <v>2025</v>
      </c>
      <c r="L1006" s="48">
        <f>'PAYMENT by SAP'!H996</f>
        <v>45869</v>
      </c>
      <c r="M1006" s="49">
        <f t="shared" si="93"/>
        <v>0</v>
      </c>
      <c r="N1006" s="50" t="str">
        <f t="shared" si="94"/>
        <v>0-30</v>
      </c>
      <c r="O1006" s="50" t="str">
        <f t="shared" si="95"/>
        <v>No Risk</v>
      </c>
      <c r="P1006" s="15" t="str">
        <f>'PAYMENT by SAP'!J996</f>
        <v>IDR</v>
      </c>
      <c r="Q1006" s="15" t="str">
        <f>'PAYMENT by SAP'!K996</f>
        <v>1800000463</v>
      </c>
      <c r="R1006" s="51">
        <f>'PAYMENT by SAP'!L996</f>
        <v>12948500</v>
      </c>
      <c r="S1006" s="51" t="str">
        <f>'PAYMENT by SAP'!M996</f>
        <v>PENDAPATAN GRAHA SANDIYA JUNI 2025</v>
      </c>
      <c r="T1006" s="65">
        <f>'PAYMENT by SAP'!N996</f>
        <v>45869</v>
      </c>
      <c r="U1006" s="66" t="str">
        <f>'PAYMENT by SAP'!O996</f>
        <v>1800000463</v>
      </c>
      <c r="V1006" t="s">
        <v>4957</v>
      </c>
    </row>
    <row r="1007" spans="2:22">
      <c r="B1007" s="15">
        <f>'PAYMENT by SAP'!B997</f>
        <v>101859</v>
      </c>
      <c r="C1007" s="15" t="str">
        <f>'PAYMENT by SAP'!C997</f>
        <v>ASIYAH</v>
      </c>
      <c r="D1007" s="15" t="str">
        <v>External</v>
      </c>
      <c r="E1007" s="15" t="str">
        <f>'PAYMENT by SAP'!D997</f>
        <v>1400079338</v>
      </c>
      <c r="F1007" s="15" t="str">
        <f>'PAYMENT by SAP'!E997</f>
        <v>11121161</v>
      </c>
      <c r="G1007" s="15" t="str">
        <f>'PAYMENT by SAP'!F997</f>
        <v>PNDP GS JUN ASIYAH</v>
      </c>
      <c r="H1007" s="47">
        <f t="shared" si="90"/>
        <v>45869</v>
      </c>
      <c r="I1007" s="48">
        <f>'PAYMENT by SAP'!G997</f>
        <v>45869</v>
      </c>
      <c r="J1007" s="48" t="str">
        <f t="shared" si="91"/>
        <v>Jul</v>
      </c>
      <c r="K1007" s="48" t="str">
        <f t="shared" si="92"/>
        <v>2025</v>
      </c>
      <c r="L1007" s="48">
        <f>'PAYMENT by SAP'!H997</f>
        <v>45869</v>
      </c>
      <c r="M1007" s="49">
        <f t="shared" si="93"/>
        <v>0</v>
      </c>
      <c r="N1007" s="50" t="str">
        <f t="shared" si="94"/>
        <v>0-30</v>
      </c>
      <c r="O1007" s="50" t="str">
        <f t="shared" si="95"/>
        <v>No Risk</v>
      </c>
      <c r="P1007" s="15" t="str">
        <f>'PAYMENT by SAP'!J997</f>
        <v>IDR</v>
      </c>
      <c r="Q1007" s="15" t="str">
        <f>'PAYMENT by SAP'!K997</f>
        <v>1800000478</v>
      </c>
      <c r="R1007" s="51">
        <f>'PAYMENT by SAP'!L997</f>
        <v>13079500</v>
      </c>
      <c r="S1007" s="51" t="str">
        <f>'PAYMENT by SAP'!M997</f>
        <v>PENDAPATAN GRAHA SANDIYA JUNI 2025</v>
      </c>
      <c r="T1007" s="65">
        <f>'PAYMENT by SAP'!N997</f>
        <v>45869</v>
      </c>
      <c r="U1007" s="66" t="str">
        <f>'PAYMENT by SAP'!O997</f>
        <v>1800000478</v>
      </c>
      <c r="V1007" t="s">
        <v>4957</v>
      </c>
    </row>
    <row r="1008" spans="2:22">
      <c r="B1008" s="15">
        <f>'PAYMENT by SAP'!B998</f>
        <v>101822</v>
      </c>
      <c r="C1008" s="15" t="str">
        <f>'PAYMENT by SAP'!C998</f>
        <v>SITI ROHANAH</v>
      </c>
      <c r="D1008" s="15" t="str">
        <v>External</v>
      </c>
      <c r="E1008" s="15" t="str">
        <f>'PAYMENT by SAP'!D998</f>
        <v>1400079339</v>
      </c>
      <c r="F1008" s="15" t="str">
        <f>'PAYMENT by SAP'!E998</f>
        <v>11121161</v>
      </c>
      <c r="G1008" s="15" t="str">
        <f>'PAYMENT by SAP'!F998</f>
        <v>PNDP GS JUN SITI ROHANAH</v>
      </c>
      <c r="H1008" s="47">
        <f t="shared" si="90"/>
        <v>45869</v>
      </c>
      <c r="I1008" s="48">
        <f>'PAYMENT by SAP'!G998</f>
        <v>45869</v>
      </c>
      <c r="J1008" s="48" t="str">
        <f t="shared" si="91"/>
        <v>Jul</v>
      </c>
      <c r="K1008" s="48" t="str">
        <f t="shared" si="92"/>
        <v>2025</v>
      </c>
      <c r="L1008" s="48">
        <f>'PAYMENT by SAP'!H998</f>
        <v>45869</v>
      </c>
      <c r="M1008" s="49">
        <f t="shared" si="93"/>
        <v>0</v>
      </c>
      <c r="N1008" s="50" t="str">
        <f t="shared" si="94"/>
        <v>0-30</v>
      </c>
      <c r="O1008" s="50" t="str">
        <f t="shared" si="95"/>
        <v>No Risk</v>
      </c>
      <c r="P1008" s="15" t="str">
        <f>'PAYMENT by SAP'!J998</f>
        <v>IDR</v>
      </c>
      <c r="Q1008" s="15" t="str">
        <f>'PAYMENT by SAP'!K998</f>
        <v>1800000477</v>
      </c>
      <c r="R1008" s="51">
        <f>'PAYMENT by SAP'!L998</f>
        <v>13329500</v>
      </c>
      <c r="S1008" s="51" t="str">
        <f>'PAYMENT by SAP'!M998</f>
        <v>PENDAPATAN GRAHA SANDIYA JUNI 2025</v>
      </c>
      <c r="T1008" s="65">
        <f>'PAYMENT by SAP'!N998</f>
        <v>45869</v>
      </c>
      <c r="U1008" s="66" t="str">
        <f>'PAYMENT by SAP'!O998</f>
        <v>1800000477</v>
      </c>
      <c r="V1008" t="s">
        <v>4957</v>
      </c>
    </row>
    <row r="1009" spans="2:22">
      <c r="B1009" s="15">
        <f>'PAYMENT by SAP'!B999</f>
        <v>101727</v>
      </c>
      <c r="C1009" s="15" t="str">
        <f>'PAYMENT by SAP'!C999</f>
        <v>MTS N 1 TUBAN</v>
      </c>
      <c r="D1009" s="15" t="str">
        <v>External</v>
      </c>
      <c r="E1009" s="15" t="str">
        <f>'PAYMENT by SAP'!D999</f>
        <v>1400079347</v>
      </c>
      <c r="F1009" s="15" t="str">
        <f>'PAYMENT by SAP'!E999</f>
        <v>11121161</v>
      </c>
      <c r="G1009" s="15" t="str">
        <f>'PAYMENT by SAP'!F999</f>
        <v>PNDP GS JUN MTS N 1 TUBAN</v>
      </c>
      <c r="H1009" s="47">
        <f t="shared" si="90"/>
        <v>45869</v>
      </c>
      <c r="I1009" s="48">
        <f>'PAYMENT by SAP'!G999</f>
        <v>45869</v>
      </c>
      <c r="J1009" s="48" t="str">
        <f t="shared" si="91"/>
        <v>Jul</v>
      </c>
      <c r="K1009" s="48" t="str">
        <f t="shared" si="92"/>
        <v>2025</v>
      </c>
      <c r="L1009" s="48">
        <f>'PAYMENT by SAP'!H999</f>
        <v>45869</v>
      </c>
      <c r="M1009" s="49">
        <f t="shared" si="93"/>
        <v>0</v>
      </c>
      <c r="N1009" s="50" t="str">
        <f t="shared" si="94"/>
        <v>0-30</v>
      </c>
      <c r="O1009" s="50" t="str">
        <f t="shared" si="95"/>
        <v>No Risk</v>
      </c>
      <c r="P1009" s="15" t="str">
        <f>'PAYMENT by SAP'!J999</f>
        <v>IDR</v>
      </c>
      <c r="Q1009" s="15" t="str">
        <f>'PAYMENT by SAP'!K999</f>
        <v>1800000473</v>
      </c>
      <c r="R1009" s="51">
        <f>'PAYMENT by SAP'!L999</f>
        <v>13708000</v>
      </c>
      <c r="S1009" s="51" t="str">
        <f>'PAYMENT by SAP'!M999</f>
        <v>PENDAPATAN GRAHA SANDIYA JUNI 2025</v>
      </c>
      <c r="T1009" s="65">
        <f>'PAYMENT by SAP'!N999</f>
        <v>45869</v>
      </c>
      <c r="U1009" s="66" t="str">
        <f>'PAYMENT by SAP'!O999</f>
        <v>1800000473</v>
      </c>
      <c r="V1009" t="s">
        <v>4957</v>
      </c>
    </row>
    <row r="1010" spans="2:22">
      <c r="B1010" s="15">
        <f>'PAYMENT by SAP'!B1000</f>
        <v>101736</v>
      </c>
      <c r="C1010" s="15" t="str">
        <f>'PAYMENT by SAP'!C1000</f>
        <v>Nanik Irawati</v>
      </c>
      <c r="D1010" s="15" t="str">
        <v>External</v>
      </c>
      <c r="E1010" s="15" t="str">
        <f>'PAYMENT by SAP'!D1000</f>
        <v>1400079348</v>
      </c>
      <c r="F1010" s="15" t="str">
        <f>'PAYMENT by SAP'!E1000</f>
        <v>11121161</v>
      </c>
      <c r="G1010" s="15" t="str">
        <f>'PAYMENT by SAP'!F1000</f>
        <v>PNDP GS JUN NANIK IRAWATI</v>
      </c>
      <c r="H1010" s="47">
        <f t="shared" si="90"/>
        <v>45869</v>
      </c>
      <c r="I1010" s="48">
        <f>'PAYMENT by SAP'!G1000</f>
        <v>45869</v>
      </c>
      <c r="J1010" s="48" t="str">
        <f t="shared" si="91"/>
        <v>Jul</v>
      </c>
      <c r="K1010" s="48" t="str">
        <f t="shared" si="92"/>
        <v>2025</v>
      </c>
      <c r="L1010" s="48">
        <f>'PAYMENT by SAP'!H1000</f>
        <v>45869</v>
      </c>
      <c r="M1010" s="49">
        <f t="shared" si="93"/>
        <v>0</v>
      </c>
      <c r="N1010" s="50" t="str">
        <f t="shared" si="94"/>
        <v>0-30</v>
      </c>
      <c r="O1010" s="50" t="str">
        <f t="shared" si="95"/>
        <v>No Risk</v>
      </c>
      <c r="P1010" s="15" t="str">
        <f>'PAYMENT by SAP'!J1000</f>
        <v>IDR</v>
      </c>
      <c r="Q1010" s="15" t="str">
        <f>'PAYMENT by SAP'!K1000</f>
        <v>1800000472</v>
      </c>
      <c r="R1010" s="51">
        <f>'PAYMENT by SAP'!L1000</f>
        <v>13933000</v>
      </c>
      <c r="S1010" s="51" t="str">
        <f>'PAYMENT by SAP'!M1000</f>
        <v>PENDAPATAN GRAHA SANDIYA JUNI 2025</v>
      </c>
      <c r="T1010" s="65">
        <f>'PAYMENT by SAP'!N1000</f>
        <v>45869</v>
      </c>
      <c r="U1010" s="66" t="str">
        <f>'PAYMENT by SAP'!O1000</f>
        <v>1800000472</v>
      </c>
      <c r="V1010" t="s">
        <v>4957</v>
      </c>
    </row>
    <row r="1011" spans="2:22">
      <c r="B1011" s="15">
        <f>'PAYMENT by SAP'!B1001</f>
        <v>100011</v>
      </c>
      <c r="C1011" s="15" t="str">
        <f>'PAYMENT by SAP'!C1001</f>
        <v>UNITED TRACTORS SEMEN GRESIK</v>
      </c>
      <c r="D1011" s="15" t="str">
        <v>Group</v>
      </c>
      <c r="E1011" s="15" t="str">
        <f>'PAYMENT by SAP'!D1001</f>
        <v>1400000326</v>
      </c>
      <c r="F1011" s="15" t="str">
        <f>'PAYMENT by SAP'!E1001</f>
        <v>11121161</v>
      </c>
      <c r="G1011" s="15" t="str">
        <f>'PAYMENT by SAP'!F1001</f>
        <v>Management Fee UTSG Mei-Jul20</v>
      </c>
      <c r="H1011" s="47">
        <f t="shared" si="90"/>
        <v>45869</v>
      </c>
      <c r="I1011" s="48">
        <f>'PAYMENT by SAP'!G1001</f>
        <v>45869</v>
      </c>
      <c r="J1011" s="48" t="str">
        <f t="shared" si="91"/>
        <v>Jul</v>
      </c>
      <c r="K1011" s="48" t="str">
        <f t="shared" si="92"/>
        <v>2025</v>
      </c>
      <c r="L1011" s="48">
        <f>'PAYMENT by SAP'!H1001</f>
        <v>45746</v>
      </c>
      <c r="M1011" s="49">
        <f t="shared" si="93"/>
        <v>123</v>
      </c>
      <c r="N1011" s="50" t="str">
        <f t="shared" si="94"/>
        <v>120-365</v>
      </c>
      <c r="O1011" s="50" t="str">
        <f t="shared" si="95"/>
        <v>High Risk</v>
      </c>
      <c r="P1011" s="15" t="str">
        <f>'PAYMENT by SAP'!J1001</f>
        <v>IDR</v>
      </c>
      <c r="Q1011" s="15" t="str">
        <f>'PAYMENT by SAP'!K1001</f>
        <v>1800000078</v>
      </c>
      <c r="R1011" s="51">
        <f>'PAYMENT by SAP'!L1001</f>
        <v>17123790</v>
      </c>
      <c r="S1011" s="51" t="str">
        <f>'PAYMENT by SAP'!M1001</f>
        <v>Pot. Gaji Kary. Penugasan SI - UTSG 01.2025</v>
      </c>
      <c r="T1011" s="65">
        <f>'PAYMENT by SAP'!N1001</f>
        <v>45716</v>
      </c>
      <c r="U1011" s="66" t="str">
        <f>'PAYMENT by SAP'!O1001</f>
        <v>1800000078</v>
      </c>
      <c r="V1011" s="18" t="s">
        <v>4953</v>
      </c>
    </row>
    <row r="1012" spans="2:22">
      <c r="B1012" s="15">
        <f>'PAYMENT by SAP'!B1002</f>
        <v>100011</v>
      </c>
      <c r="C1012" s="15" t="str">
        <f>'PAYMENT by SAP'!C1002</f>
        <v>UNITED TRACTORS SEMEN GRESIK</v>
      </c>
      <c r="D1012" s="15" t="str">
        <v>Group</v>
      </c>
      <c r="E1012" s="15" t="str">
        <f>'PAYMENT by SAP'!D1002</f>
        <v>1400084965</v>
      </c>
      <c r="F1012" s="15" t="str">
        <f>'PAYMENT by SAP'!E1002</f>
        <v>11121161</v>
      </c>
      <c r="G1012" s="15" t="str">
        <f>'PAYMENT by SAP'!F1002</f>
        <v>Tagihan Listrik UTSG Nov - Des24</v>
      </c>
      <c r="H1012" s="47">
        <f t="shared" si="90"/>
        <v>45869</v>
      </c>
      <c r="I1012" s="48">
        <f>'PAYMENT by SAP'!G1002</f>
        <v>45869</v>
      </c>
      <c r="J1012" s="48" t="str">
        <f t="shared" si="91"/>
        <v>Jul</v>
      </c>
      <c r="K1012" s="48" t="str">
        <f t="shared" si="92"/>
        <v>2025</v>
      </c>
      <c r="L1012" s="48">
        <f>'PAYMENT by SAP'!H1002</f>
        <v>45746</v>
      </c>
      <c r="M1012" s="49">
        <f t="shared" si="93"/>
        <v>123</v>
      </c>
      <c r="N1012" s="50" t="str">
        <f t="shared" si="94"/>
        <v>120-365</v>
      </c>
      <c r="O1012" s="50" t="str">
        <f t="shared" si="95"/>
        <v>High Risk</v>
      </c>
      <c r="P1012" s="15" t="str">
        <f>'PAYMENT by SAP'!J1002</f>
        <v>IDR</v>
      </c>
      <c r="Q1012" s="15" t="str">
        <f>'PAYMENT by SAP'!K1002</f>
        <v>1800000100</v>
      </c>
      <c r="R1012" s="51">
        <f>'PAYMENT by SAP'!L1002</f>
        <v>26009905</v>
      </c>
      <c r="S1012" s="51" t="str">
        <f>'PAYMENT by SAP'!M1002</f>
        <v>Tagihan Listrik UTSG Des 24</v>
      </c>
      <c r="T1012" s="65">
        <f>'PAYMENT by SAP'!N1002</f>
        <v>45716</v>
      </c>
      <c r="U1012" s="66" t="str">
        <f>'PAYMENT by SAP'!O1002</f>
        <v>1800000100</v>
      </c>
      <c r="V1012" s="18" t="s">
        <v>4951</v>
      </c>
    </row>
    <row r="1013" spans="2:22">
      <c r="B1013" s="15">
        <f>'PAYMENT by SAP'!B1003</f>
        <v>100011</v>
      </c>
      <c r="C1013" s="15" t="str">
        <f>'PAYMENT by SAP'!C1003</f>
        <v>UNITED TRACTORS SEMEN GRESIK</v>
      </c>
      <c r="D1013" s="15" t="str">
        <v>Group</v>
      </c>
      <c r="E1013" s="15" t="str">
        <f>'PAYMENT by SAP'!D1003</f>
        <v>1400084965</v>
      </c>
      <c r="F1013" s="15" t="str">
        <f>'PAYMENT by SAP'!E1003</f>
        <v>11121161</v>
      </c>
      <c r="G1013" s="15" t="str">
        <f>'PAYMENT by SAP'!F1003</f>
        <v>Tagihan Listrik UTSG Nov - Des24</v>
      </c>
      <c r="H1013" s="47">
        <f t="shared" si="90"/>
        <v>45869</v>
      </c>
      <c r="I1013" s="48">
        <f>'PAYMENT by SAP'!G1003</f>
        <v>45869</v>
      </c>
      <c r="J1013" s="48" t="str">
        <f t="shared" si="91"/>
        <v>Jul</v>
      </c>
      <c r="K1013" s="48" t="str">
        <f t="shared" si="92"/>
        <v>2025</v>
      </c>
      <c r="L1013" s="48">
        <f>'PAYMENT by SAP'!H1003</f>
        <v>45746</v>
      </c>
      <c r="M1013" s="49">
        <f t="shared" si="93"/>
        <v>123</v>
      </c>
      <c r="N1013" s="50" t="str">
        <f t="shared" si="94"/>
        <v>120-365</v>
      </c>
      <c r="O1013" s="50" t="str">
        <f t="shared" si="95"/>
        <v>High Risk</v>
      </c>
      <c r="P1013" s="15" t="str">
        <f>'PAYMENT by SAP'!J1003</f>
        <v>IDR</v>
      </c>
      <c r="Q1013" s="15" t="str">
        <f>'PAYMENT by SAP'!K1003</f>
        <v>1800000096</v>
      </c>
      <c r="R1013" s="51">
        <f>'PAYMENT by SAP'!L1003</f>
        <v>29062683</v>
      </c>
      <c r="S1013" s="51" t="str">
        <f>'PAYMENT by SAP'!M1003</f>
        <v>Tagihan Listrik UTSG Nov 24</v>
      </c>
      <c r="T1013" s="65">
        <f>'PAYMENT by SAP'!N1003</f>
        <v>45716</v>
      </c>
      <c r="U1013" s="66" t="str">
        <f>'PAYMENT by SAP'!O1003</f>
        <v>1800000096</v>
      </c>
      <c r="V1013" s="18" t="s">
        <v>4951</v>
      </c>
    </row>
    <row r="1014" spans="2:22">
      <c r="B1014" s="15">
        <f>'PAYMENT by SAP'!B1004</f>
        <v>100011</v>
      </c>
      <c r="C1014" s="15" t="str">
        <f>'PAYMENT by SAP'!C1004</f>
        <v>UNITED TRACTORS SEMEN GRESIK</v>
      </c>
      <c r="D1014" s="15" t="str">
        <v>Group</v>
      </c>
      <c r="E1014" s="15" t="str">
        <f>'PAYMENT by SAP'!D1004</f>
        <v>1400000326</v>
      </c>
      <c r="F1014" s="15" t="str">
        <f>'PAYMENT by SAP'!E1004</f>
        <v>11121161</v>
      </c>
      <c r="G1014" s="15" t="str">
        <f>'PAYMENT by SAP'!F1004</f>
        <v>Management Fee UTSG Mei-Jul20</v>
      </c>
      <c r="H1014" s="47">
        <f t="shared" si="90"/>
        <v>45869</v>
      </c>
      <c r="I1014" s="48">
        <f>'PAYMENT by SAP'!G1004</f>
        <v>45869</v>
      </c>
      <c r="J1014" s="48" t="str">
        <f t="shared" si="91"/>
        <v>Jul</v>
      </c>
      <c r="K1014" s="48" t="str">
        <f t="shared" si="92"/>
        <v>2025</v>
      </c>
      <c r="L1014" s="48">
        <f>'PAYMENT by SAP'!H1004</f>
        <v>44063</v>
      </c>
      <c r="M1014" s="49">
        <f t="shared" si="93"/>
        <v>1806</v>
      </c>
      <c r="N1014" s="50" t="str">
        <f t="shared" si="94"/>
        <v>&gt;365</v>
      </c>
      <c r="O1014" s="50" t="str">
        <f t="shared" si="95"/>
        <v>High Risk +</v>
      </c>
      <c r="P1014" s="15" t="str">
        <f>'PAYMENT by SAP'!J1004</f>
        <v>IDR</v>
      </c>
      <c r="Q1014" s="15" t="str">
        <f>'PAYMENT by SAP'!K1004</f>
        <v>1800000819</v>
      </c>
      <c r="R1014" s="51">
        <f>'PAYMENT by SAP'!L1004</f>
        <v>41050800</v>
      </c>
      <c r="S1014" s="51" t="str">
        <f>'PAYMENT by SAP'!M1004</f>
        <v>Management Fee UTSG Juli 2020</v>
      </c>
      <c r="T1014" s="65">
        <f>'PAYMENT by SAP'!N1004</f>
        <v>44033</v>
      </c>
      <c r="U1014" s="66" t="str">
        <f>'PAYMENT by SAP'!O1004</f>
        <v>1800000819</v>
      </c>
      <c r="V1014" s="18" t="s">
        <v>4955</v>
      </c>
    </row>
    <row r="1015" spans="2:22">
      <c r="B1015" s="15">
        <f>'PAYMENT by SAP'!B1005</f>
        <v>100011</v>
      </c>
      <c r="C1015" s="15" t="str">
        <f>'PAYMENT by SAP'!C1005</f>
        <v>UNITED TRACTORS SEMEN GRESIK</v>
      </c>
      <c r="D1015" s="15" t="str">
        <v>Group</v>
      </c>
      <c r="E1015" s="15" t="str">
        <f>'PAYMENT by SAP'!D1005</f>
        <v>1400000326</v>
      </c>
      <c r="F1015" s="15" t="str">
        <f>'PAYMENT by SAP'!E1005</f>
        <v>11121161</v>
      </c>
      <c r="G1015" s="15" t="str">
        <f>'PAYMENT by SAP'!F1005</f>
        <v>Management Fee UTSG Mei-Jul20</v>
      </c>
      <c r="H1015" s="47">
        <f t="shared" si="90"/>
        <v>45869</v>
      </c>
      <c r="I1015" s="48">
        <f>'PAYMENT by SAP'!G1005</f>
        <v>45869</v>
      </c>
      <c r="J1015" s="48" t="str">
        <f t="shared" si="91"/>
        <v>Jul</v>
      </c>
      <c r="K1015" s="48" t="str">
        <f t="shared" si="92"/>
        <v>2025</v>
      </c>
      <c r="L1015" s="48">
        <f>'PAYMENT by SAP'!H1005</f>
        <v>44034</v>
      </c>
      <c r="M1015" s="49">
        <f t="shared" si="93"/>
        <v>1835</v>
      </c>
      <c r="N1015" s="50" t="str">
        <f t="shared" si="94"/>
        <v>&gt;365</v>
      </c>
      <c r="O1015" s="50" t="str">
        <f t="shared" si="95"/>
        <v>High Risk +</v>
      </c>
      <c r="P1015" s="15" t="str">
        <f>'PAYMENT by SAP'!J1005</f>
        <v>IDR</v>
      </c>
      <c r="Q1015" s="15" t="str">
        <f>'PAYMENT by SAP'!K1005</f>
        <v>1800000683</v>
      </c>
      <c r="R1015" s="51">
        <f>'PAYMENT by SAP'!L1005</f>
        <v>41050800</v>
      </c>
      <c r="S1015" s="51" t="str">
        <f>'PAYMENT by SAP'!M1005</f>
        <v>Management Fee UTSG Juni 2020</v>
      </c>
      <c r="T1015" s="65">
        <f>'PAYMENT by SAP'!N1005</f>
        <v>44004</v>
      </c>
      <c r="U1015" s="66" t="str">
        <f>'PAYMENT by SAP'!O1005</f>
        <v>1800000683</v>
      </c>
      <c r="V1015" s="18" t="s">
        <v>4955</v>
      </c>
    </row>
    <row r="1016" spans="2:22">
      <c r="B1016" s="15">
        <f>'PAYMENT by SAP'!B1006</f>
        <v>100011</v>
      </c>
      <c r="C1016" s="15" t="str">
        <f>'PAYMENT by SAP'!C1006</f>
        <v>UNITED TRACTORS SEMEN GRESIK</v>
      </c>
      <c r="D1016" s="15" t="str">
        <v>Group</v>
      </c>
      <c r="E1016" s="15" t="str">
        <f>'PAYMENT by SAP'!D1006</f>
        <v>1400000326</v>
      </c>
      <c r="F1016" s="15" t="str">
        <f>'PAYMENT by SAP'!E1006</f>
        <v>11121161</v>
      </c>
      <c r="G1016" s="15" t="str">
        <f>'PAYMENT by SAP'!F1006</f>
        <v>Management Fee UTSG Mei-Jul20</v>
      </c>
      <c r="H1016" s="47">
        <f t="shared" si="90"/>
        <v>45869</v>
      </c>
      <c r="I1016" s="48">
        <f>'PAYMENT by SAP'!G1006</f>
        <v>45869</v>
      </c>
      <c r="J1016" s="48" t="str">
        <f t="shared" si="91"/>
        <v>Jul</v>
      </c>
      <c r="K1016" s="48" t="str">
        <f t="shared" si="92"/>
        <v>2025</v>
      </c>
      <c r="L1016" s="48">
        <f>'PAYMENT by SAP'!H1006</f>
        <v>44007</v>
      </c>
      <c r="M1016" s="49">
        <f t="shared" si="93"/>
        <v>1862</v>
      </c>
      <c r="N1016" s="50" t="str">
        <f t="shared" si="94"/>
        <v>&gt;365</v>
      </c>
      <c r="O1016" s="50" t="str">
        <f t="shared" si="95"/>
        <v>High Risk +</v>
      </c>
      <c r="P1016" s="15" t="str">
        <f>'PAYMENT by SAP'!J1006</f>
        <v>IDR</v>
      </c>
      <c r="Q1016" s="15" t="str">
        <f>'PAYMENT by SAP'!K1006</f>
        <v>1800000598</v>
      </c>
      <c r="R1016" s="51">
        <f>'PAYMENT by SAP'!L1006</f>
        <v>41050800</v>
      </c>
      <c r="S1016" s="51" t="str">
        <f>'PAYMENT by SAP'!M1006</f>
        <v>Management Fee UTSG Mei 2020</v>
      </c>
      <c r="T1016" s="65">
        <f>'PAYMENT by SAP'!N1006</f>
        <v>43977</v>
      </c>
      <c r="U1016" s="66" t="str">
        <f>'PAYMENT by SAP'!O1006</f>
        <v>1800000598</v>
      </c>
      <c r="V1016" s="18" t="s">
        <v>4955</v>
      </c>
    </row>
    <row r="1017" spans="2:22">
      <c r="B1017" s="15">
        <f>'PAYMENT by SAP'!B1007</f>
        <v>100011</v>
      </c>
      <c r="C1017" s="15" t="str">
        <f>'PAYMENT by SAP'!C1007</f>
        <v>UNITED TRACTORS SEMEN GRESIK</v>
      </c>
      <c r="D1017" s="15" t="str">
        <v>Group</v>
      </c>
      <c r="E1017" s="15" t="str">
        <f>'PAYMENT by SAP'!D1007</f>
        <v>1400000326</v>
      </c>
      <c r="F1017" s="15" t="str">
        <f>'PAYMENT by SAP'!E1007</f>
        <v>11121161</v>
      </c>
      <c r="G1017" s="15" t="str">
        <f>'PAYMENT by SAP'!F1007</f>
        <v>Management Fee UTSG Mei-Jul20</v>
      </c>
      <c r="H1017" s="47">
        <f t="shared" si="90"/>
        <v>45869</v>
      </c>
      <c r="I1017" s="48">
        <f>'PAYMENT by SAP'!G1007</f>
        <v>45869</v>
      </c>
      <c r="J1017" s="48" t="str">
        <f t="shared" si="91"/>
        <v>Jul</v>
      </c>
      <c r="K1017" s="48" t="str">
        <f t="shared" si="92"/>
        <v>2025</v>
      </c>
      <c r="L1017" s="48">
        <f>'PAYMENT by SAP'!H1007</f>
        <v>43951</v>
      </c>
      <c r="M1017" s="49">
        <f t="shared" si="93"/>
        <v>1918</v>
      </c>
      <c r="N1017" s="50" t="str">
        <f t="shared" si="94"/>
        <v>&gt;365</v>
      </c>
      <c r="O1017" s="50" t="str">
        <f t="shared" si="95"/>
        <v>High Risk +</v>
      </c>
      <c r="P1017" s="15" t="str">
        <f>'PAYMENT by SAP'!J1007</f>
        <v>IDR</v>
      </c>
      <c r="Q1017" s="15" t="str">
        <f>'PAYMENT by SAP'!K1007</f>
        <v>1800000353</v>
      </c>
      <c r="R1017" s="51">
        <f>'PAYMENT by SAP'!L1007</f>
        <v>41050800</v>
      </c>
      <c r="S1017" s="51" t="str">
        <f>'PAYMENT by SAP'!M1007</f>
        <v>Management Fee UTSG Maret 2020</v>
      </c>
      <c r="T1017" s="65">
        <f>'PAYMENT by SAP'!N1007</f>
        <v>43921</v>
      </c>
      <c r="U1017" s="66" t="str">
        <f>'PAYMENT by SAP'!O1007</f>
        <v>1800000353</v>
      </c>
      <c r="V1017" s="18" t="s">
        <v>4955</v>
      </c>
    </row>
    <row r="1018" spans="2:22">
      <c r="B1018" s="15">
        <f>'PAYMENT by SAP'!B1008</f>
        <v>100126</v>
      </c>
      <c r="C1018" s="15" t="str">
        <f>'PAYMENT by SAP'!C1008</f>
        <v>PT TRIATA MULIA INDONESIA</v>
      </c>
      <c r="D1018" s="15" t="str">
        <v>External</v>
      </c>
      <c r="E1018" s="15" t="str">
        <f>'PAYMENT by SAP'!D1008</f>
        <v>1400084969</v>
      </c>
      <c r="F1018" s="15" t="str">
        <f>'PAYMENT by SAP'!E1008</f>
        <v>11121161</v>
      </c>
      <c r="G1018" s="15" t="str">
        <f>'PAYMENT by SAP'!F1008</f>
        <v>PAID BY CMS BANK MANDIRI KC GRESIK RN 7100000346</v>
      </c>
      <c r="H1018" s="47">
        <f t="shared" si="90"/>
        <v>45869</v>
      </c>
      <c r="I1018" s="48">
        <f>'PAYMENT by SAP'!G1008</f>
        <v>45869</v>
      </c>
      <c r="J1018" s="48" t="str">
        <f t="shared" si="91"/>
        <v>Jul</v>
      </c>
      <c r="K1018" s="48" t="str">
        <f t="shared" si="92"/>
        <v>2025</v>
      </c>
      <c r="L1018" s="48">
        <f>'PAYMENT by SAP'!H1008</f>
        <v>45718</v>
      </c>
      <c r="M1018" s="49">
        <f t="shared" si="93"/>
        <v>151</v>
      </c>
      <c r="N1018" s="50" t="str">
        <f t="shared" si="94"/>
        <v>120-365</v>
      </c>
      <c r="O1018" s="50" t="str">
        <f t="shared" si="95"/>
        <v>High Risk</v>
      </c>
      <c r="P1018" s="15" t="str">
        <f>'PAYMENT by SAP'!J1008</f>
        <v>IDR</v>
      </c>
      <c r="Q1018" s="15" t="str">
        <f>'PAYMENT by SAP'!K1008</f>
        <v>1800000060</v>
      </c>
      <c r="R1018" s="51">
        <f>'PAYMENT by SAP'!L1008</f>
        <v>89132352</v>
      </c>
      <c r="S1018" s="51" t="str">
        <f>'PAYMENT by SAP'!M1008</f>
        <v>Biaya Pemusnahan Limbah Sludge Paper ex PT TMI</v>
      </c>
      <c r="T1018" s="65">
        <f>'PAYMENT by SAP'!N1008</f>
        <v>45688</v>
      </c>
      <c r="U1018" s="66" t="str">
        <f>'PAYMENT by SAP'!O1008</f>
        <v>1800000060</v>
      </c>
      <c r="V1018" t="s">
        <v>4950</v>
      </c>
    </row>
    <row r="1019" spans="2:22">
      <c r="B1019" s="15">
        <f>'PAYMENT by SAP'!B1009</f>
        <v>100137</v>
      </c>
      <c r="C1019" s="15" t="str">
        <f>'PAYMENT by SAP'!C1009</f>
        <v>PT SEMEN GRESIK</v>
      </c>
      <c r="D1019" s="15" t="str">
        <v>Group</v>
      </c>
      <c r="E1019" s="15" t="str">
        <f>'PAYMENT by SAP'!D1009</f>
        <v>1400000327</v>
      </c>
      <c r="F1019" s="15" t="str">
        <f>'PAYMENT by SAP'!E1009</f>
        <v>11121161</v>
      </c>
      <c r="G1019" s="15" t="str">
        <f>'PAYMENT by SAP'!F1009</f>
        <v>Retribusi Jual Beli Batu Gamping Februari 2020</v>
      </c>
      <c r="H1019" s="47">
        <f t="shared" si="90"/>
        <v>45869</v>
      </c>
      <c r="I1019" s="48">
        <f>'PAYMENT by SAP'!G1009</f>
        <v>45869</v>
      </c>
      <c r="J1019" s="48" t="str">
        <f t="shared" si="91"/>
        <v>Jul</v>
      </c>
      <c r="K1019" s="48" t="str">
        <f t="shared" si="92"/>
        <v>2025</v>
      </c>
      <c r="L1019" s="48">
        <f>'PAYMENT by SAP'!H1009</f>
        <v>44467</v>
      </c>
      <c r="M1019" s="49">
        <f t="shared" si="93"/>
        <v>1402</v>
      </c>
      <c r="N1019" s="50" t="str">
        <f t="shared" si="94"/>
        <v>&gt;365</v>
      </c>
      <c r="O1019" s="50" t="str">
        <f t="shared" si="95"/>
        <v>High Risk +</v>
      </c>
      <c r="P1019" s="15" t="str">
        <f>'PAYMENT by SAP'!J1009</f>
        <v>IDR</v>
      </c>
      <c r="Q1019" s="15" t="str">
        <f>'PAYMENT by SAP'!K1009</f>
        <v>0100005048</v>
      </c>
      <c r="R1019" s="51">
        <f>'PAYMENT by SAP'!L1009</f>
        <v>3627270714</v>
      </c>
      <c r="S1019" s="51" t="str">
        <f>'PAYMENT by SAP'!M1009</f>
        <v>Jual Beli Batu Gamping Februari 2020</v>
      </c>
      <c r="T1019" s="65">
        <f>'PAYMENT by SAP'!N1009</f>
        <v>44467</v>
      </c>
      <c r="U1019" s="66" t="str">
        <f>'PAYMENT by SAP'!O1009</f>
        <v>1800000299</v>
      </c>
      <c r="V1019" s="18" t="s">
        <v>4966</v>
      </c>
    </row>
    <row r="1020" spans="2:22">
      <c r="B1020" s="15">
        <f>'PAYMENT by SAP'!B1010</f>
        <v>100160</v>
      </c>
      <c r="C1020" s="15" t="str">
        <f>'PAYMENT by SAP'!C1010</f>
        <v>YAYASAN SEMEN INDONESIA FOUNDATION</v>
      </c>
      <c r="D1020" s="15" t="str">
        <v>Group</v>
      </c>
      <c r="E1020" s="15" t="str">
        <f>'PAYMENT by SAP'!D1010</f>
        <v>1400000331</v>
      </c>
      <c r="F1020" s="15" t="str">
        <f>'PAYMENT by SAP'!E1010</f>
        <v>11125421</v>
      </c>
      <c r="G1020" s="15" t="str">
        <f>'PAYMENT by SAP'!F1010</f>
        <v>PAID BY CMS BANK SYARIAH INDON</v>
      </c>
      <c r="H1020" s="47">
        <f t="shared" si="90"/>
        <v>45870</v>
      </c>
      <c r="I1020" s="48">
        <f>'PAYMENT by SAP'!G1010</f>
        <v>45870</v>
      </c>
      <c r="J1020" s="48" t="str">
        <f t="shared" si="91"/>
        <v>Agu</v>
      </c>
      <c r="K1020" s="48" t="str">
        <f t="shared" si="92"/>
        <v>2025</v>
      </c>
      <c r="L1020" s="48">
        <f>'PAYMENT by SAP'!H1010</f>
        <v>45718</v>
      </c>
      <c r="M1020" s="49">
        <f t="shared" si="93"/>
        <v>152</v>
      </c>
      <c r="N1020" s="50" t="str">
        <f t="shared" si="94"/>
        <v>120-365</v>
      </c>
      <c r="O1020" s="50" t="str">
        <f t="shared" si="95"/>
        <v>High Risk</v>
      </c>
      <c r="P1020" s="15" t="str">
        <f>'PAYMENT by SAP'!J1010</f>
        <v>IDR</v>
      </c>
      <c r="Q1020" s="15" t="str">
        <f>'PAYMENT by SAP'!K1010</f>
        <v>1800000044</v>
      </c>
      <c r="R1020" s="51">
        <f>'PAYMENT by SAP'!L1010</f>
        <v>13096800</v>
      </c>
      <c r="S1020" s="51" t="str">
        <f>'PAYMENT by SAP'!M1010</f>
        <v>Penagihan Air Bersih Januari 25</v>
      </c>
      <c r="T1020" s="65">
        <f>'PAYMENT by SAP'!N1010</f>
        <v>45688</v>
      </c>
      <c r="U1020" s="66" t="str">
        <f>'PAYMENT by SAP'!O1010</f>
        <v>1800000044</v>
      </c>
      <c r="V1020" s="18" t="s">
        <v>4956</v>
      </c>
    </row>
    <row r="1021" spans="2:22">
      <c r="B1021" s="15">
        <f>'PAYMENT by SAP'!B1011</f>
        <v>100160</v>
      </c>
      <c r="C1021" s="15" t="str">
        <f>'PAYMENT by SAP'!C1011</f>
        <v>YAYASAN SEMEN INDONESIA FOUNDATION</v>
      </c>
      <c r="D1021" s="15" t="str">
        <v>Group</v>
      </c>
      <c r="E1021" s="15" t="str">
        <f>'PAYMENT by SAP'!D1011</f>
        <v>1400000332</v>
      </c>
      <c r="F1021" s="15" t="str">
        <f>'PAYMENT by SAP'!E1011</f>
        <v>11125421</v>
      </c>
      <c r="G1021" s="15">
        <f>'PAYMENT by SAP'!F1011</f>
        <v>0</v>
      </c>
      <c r="H1021" s="47">
        <f t="shared" ref="H1021:H1084" si="96">I1021</f>
        <v>45870</v>
      </c>
      <c r="I1021" s="48">
        <f>'PAYMENT by SAP'!G1011</f>
        <v>45870</v>
      </c>
      <c r="J1021" s="48" t="str">
        <f t="shared" ref="J1021:J1084" si="97">TEXT(I1021,"MMM")</f>
        <v>Agu</v>
      </c>
      <c r="K1021" s="48" t="str">
        <f t="shared" ref="K1021:K1084" si="98">TEXT(I1021,"yyy")</f>
        <v>2025</v>
      </c>
      <c r="L1021" s="48">
        <f>'PAYMENT by SAP'!H1011</f>
        <v>45746</v>
      </c>
      <c r="M1021" s="49">
        <f t="shared" ref="M1021:M1084" si="99">I1021-L1021</f>
        <v>124</v>
      </c>
      <c r="N1021" s="50" t="str">
        <f t="shared" ref="N1021:N1084" si="100">IF(M1021&lt;$C$9,$D$9,IF(M1021&lt;$C$8,$D$8,IF(M1021&lt;$C$7,$D$7,IF(M1021&lt;$C$6,$D$6,IF(M1021&lt;$C$5,$D$5,IF(M1021&lt;$C$4,$D$4,IF(M1021&lt;$C$3,$D$3)))))))</f>
        <v>120-365</v>
      </c>
      <c r="O1021" s="50" t="str">
        <f t="shared" ref="O1021:O1084" si="101">IF(N1021=$D$3,$E$3,IF(N1021=$D$4,$E$4,IF(N1021=$D$5,$E$5,IF(N1021=$D$6,$E$6,IF(N1021=$D$7,$E$7,IF(N1021=$D$8,$E$8,IF(N1021=$D$9,$E$9)))))))</f>
        <v>High Risk</v>
      </c>
      <c r="P1021" s="15" t="str">
        <f>'PAYMENT by SAP'!J1011</f>
        <v>IDR</v>
      </c>
      <c r="Q1021" s="15" t="str">
        <f>'PAYMENT by SAP'!K1011</f>
        <v>1800000111</v>
      </c>
      <c r="R1021" s="51">
        <f>'PAYMENT by SAP'!L1011</f>
        <v>16114200</v>
      </c>
      <c r="S1021" s="51" t="str">
        <f>'PAYMENT by SAP'!M1011</f>
        <v>Penagihan Air Bersih Februari 2025</v>
      </c>
      <c r="T1021" s="65">
        <f>'PAYMENT by SAP'!N1011</f>
        <v>45716</v>
      </c>
      <c r="U1021" s="66" t="str">
        <f>'PAYMENT by SAP'!O1011</f>
        <v>1800000111</v>
      </c>
      <c r="V1021" s="18" t="s">
        <v>4956</v>
      </c>
    </row>
    <row r="1022" spans="2:22">
      <c r="B1022" s="15">
        <f>'PAYMENT by SAP'!B1012</f>
        <v>101284</v>
      </c>
      <c r="C1022" s="15" t="str">
        <f>'PAYMENT by SAP'!C1012</f>
        <v>PT. SINERGI MITRA INVESTAMA</v>
      </c>
      <c r="D1022" s="15" t="str">
        <v>Group</v>
      </c>
      <c r="E1022" s="15" t="str">
        <f>'PAYMENT by SAP'!D1012</f>
        <v>1400000334</v>
      </c>
      <c r="F1022" s="15" t="str">
        <f>'PAYMENT by SAP'!E1012</f>
        <v>11125421</v>
      </c>
      <c r="G1022" s="15" t="str">
        <f>'PAYMENT by SAP'!F1012</f>
        <v>PAID BY CMS BANK SYARIAH INDONESIA KC SURABAYA BAS</v>
      </c>
      <c r="H1022" s="47">
        <f t="shared" si="96"/>
        <v>45870</v>
      </c>
      <c r="I1022" s="48">
        <f>'PAYMENT by SAP'!G1012</f>
        <v>45870</v>
      </c>
      <c r="J1022" s="48" t="str">
        <f t="shared" si="97"/>
        <v>Agu</v>
      </c>
      <c r="K1022" s="48" t="str">
        <f t="shared" si="98"/>
        <v>2025</v>
      </c>
      <c r="L1022" s="48">
        <f>'PAYMENT by SAP'!H1012</f>
        <v>45746</v>
      </c>
      <c r="M1022" s="49">
        <f t="shared" si="99"/>
        <v>124</v>
      </c>
      <c r="N1022" s="50" t="str">
        <f t="shared" si="100"/>
        <v>120-365</v>
      </c>
      <c r="O1022" s="50" t="str">
        <f t="shared" si="101"/>
        <v>High Risk</v>
      </c>
      <c r="P1022" s="15" t="str">
        <f>'PAYMENT by SAP'!J1012</f>
        <v>IDR</v>
      </c>
      <c r="Q1022" s="15" t="str">
        <f>'PAYMENT by SAP'!K1012</f>
        <v>1800000076</v>
      </c>
      <c r="R1022" s="51">
        <f>'PAYMENT by SAP'!L1012</f>
        <v>18982269</v>
      </c>
      <c r="S1022" s="51" t="str">
        <f>'PAYMENT by SAP'!M1012</f>
        <v>Pot. Gaji Kary. Penugasan SI - SMI 01.2025</v>
      </c>
      <c r="T1022" s="65">
        <f>'PAYMENT by SAP'!N1012</f>
        <v>45716</v>
      </c>
      <c r="U1022" s="66" t="str">
        <f>'PAYMENT by SAP'!O1012</f>
        <v>1800000076</v>
      </c>
      <c r="V1022" s="18" t="s">
        <v>4953</v>
      </c>
    </row>
    <row r="1023" spans="2:22">
      <c r="B1023" s="15">
        <f>'PAYMENT by SAP'!B1013</f>
        <v>101284</v>
      </c>
      <c r="C1023" s="15" t="str">
        <f>'PAYMENT by SAP'!C1013</f>
        <v>PT. SINERGI MITRA INVESTAMA</v>
      </c>
      <c r="D1023" s="15" t="str">
        <v>Group</v>
      </c>
      <c r="E1023" s="15" t="str">
        <f>'PAYMENT by SAP'!D1013</f>
        <v>1400000333</v>
      </c>
      <c r="F1023" s="15" t="str">
        <f>'PAYMENT by SAP'!E1013</f>
        <v>11125421</v>
      </c>
      <c r="G1023" s="15" t="str">
        <f>'PAYMENT by SAP'!F1013</f>
        <v>PAID BY CMS BANK SYARIAH INDONESIA KC SURABAYA BAS</v>
      </c>
      <c r="H1023" s="47">
        <f t="shared" si="96"/>
        <v>45870</v>
      </c>
      <c r="I1023" s="48">
        <f>'PAYMENT by SAP'!G1013</f>
        <v>45870</v>
      </c>
      <c r="J1023" s="48" t="str">
        <f t="shared" si="97"/>
        <v>Agu</v>
      </c>
      <c r="K1023" s="48" t="str">
        <f t="shared" si="98"/>
        <v>2025</v>
      </c>
      <c r="L1023" s="48">
        <f>'PAYMENT by SAP'!H1013</f>
        <v>45777</v>
      </c>
      <c r="M1023" s="49">
        <f t="shared" si="99"/>
        <v>93</v>
      </c>
      <c r="N1023" s="50" t="str">
        <f t="shared" si="100"/>
        <v>90-120</v>
      </c>
      <c r="O1023" s="50" t="str">
        <f t="shared" si="101"/>
        <v>Warning +</v>
      </c>
      <c r="P1023" s="15" t="str">
        <f>'PAYMENT by SAP'!J1013</f>
        <v>IDR</v>
      </c>
      <c r="Q1023" s="15" t="str">
        <f>'PAYMENT by SAP'!K1013</f>
        <v>1800000142</v>
      </c>
      <c r="R1023" s="51">
        <f>'PAYMENT by SAP'!L1013</f>
        <v>20230448</v>
      </c>
      <c r="S1023" s="51" t="str">
        <f>'PAYMENT by SAP'!M1013</f>
        <v>Pot. Gaji Kary. Penugasan SI - SMI 02.2025</v>
      </c>
      <c r="T1023" s="65">
        <f>'PAYMENT by SAP'!N1013</f>
        <v>45747</v>
      </c>
      <c r="U1023" s="66" t="str">
        <f>'PAYMENT by SAP'!O1013</f>
        <v>1800000142</v>
      </c>
      <c r="V1023" s="18" t="s">
        <v>4953</v>
      </c>
    </row>
    <row r="1024" spans="2:22">
      <c r="B1024" s="15">
        <f>'PAYMENT by SAP'!B1014</f>
        <v>100001</v>
      </c>
      <c r="C1024" s="15" t="str">
        <f>'PAYMENT by SAP'!C1014</f>
        <v>KOPERASI KONSUMEN WARGA SEMEN GRESIK</v>
      </c>
      <c r="D1024" s="15" t="str">
        <v>Group</v>
      </c>
      <c r="E1024" s="15" t="str">
        <f>'PAYMENT by SAP'!D1014</f>
        <v>1400000335</v>
      </c>
      <c r="F1024" s="15" t="str">
        <f>'PAYMENT by SAP'!E1014</f>
        <v>11125421</v>
      </c>
      <c r="G1024" s="15" t="str">
        <f>'PAYMENT by SAP'!F1014</f>
        <v>PAID BY CMS BANK SYARIAH INDONESIA KC SURABAYA BAS</v>
      </c>
      <c r="H1024" s="47">
        <f t="shared" si="96"/>
        <v>45873</v>
      </c>
      <c r="I1024" s="48">
        <f>'PAYMENT by SAP'!G1014</f>
        <v>45873</v>
      </c>
      <c r="J1024" s="48" t="str">
        <f t="shared" si="97"/>
        <v>Agu</v>
      </c>
      <c r="K1024" s="48" t="str">
        <f t="shared" si="98"/>
        <v>2025</v>
      </c>
      <c r="L1024" s="48">
        <f>'PAYMENT by SAP'!H1014</f>
        <v>45868</v>
      </c>
      <c r="M1024" s="49">
        <f t="shared" si="99"/>
        <v>5</v>
      </c>
      <c r="N1024" s="50" t="str">
        <f t="shared" si="100"/>
        <v>0-30</v>
      </c>
      <c r="O1024" s="50" t="str">
        <f t="shared" si="101"/>
        <v>No Risk</v>
      </c>
      <c r="P1024" s="15" t="str">
        <f>'PAYMENT by SAP'!J1014</f>
        <v>IDR</v>
      </c>
      <c r="Q1024" s="15" t="str">
        <f>'PAYMENT by SAP'!K1014</f>
        <v>1800000279</v>
      </c>
      <c r="R1024" s="51">
        <f>'PAYMENT by SAP'!L1014</f>
        <v>10012452</v>
      </c>
      <c r="S1024" s="51" t="str">
        <f>'PAYMENT by SAP'!M1014</f>
        <v>Pot. Gaji Kary. Penugasan SIG - KWSG 05.2025</v>
      </c>
      <c r="T1024" s="65">
        <f>'PAYMENT by SAP'!N1014</f>
        <v>45838</v>
      </c>
      <c r="U1024" s="66" t="str">
        <f>'PAYMENT by SAP'!O1014</f>
        <v>1800000279</v>
      </c>
      <c r="V1024" s="18" t="s">
        <v>4953</v>
      </c>
    </row>
    <row r="1025" spans="2:22">
      <c r="B1025" s="15">
        <f>'PAYMENT by SAP'!B1015</f>
        <v>101798</v>
      </c>
      <c r="C1025" s="15" t="str">
        <f>'PAYMENT by SAP'!C1015</f>
        <v>PT. PELINDO MULTI TERMINAL</v>
      </c>
      <c r="D1025" s="15" t="str">
        <v>External</v>
      </c>
      <c r="E1025" s="15" t="str">
        <f>'PAYMENT by SAP'!D1015</f>
        <v>1400000340</v>
      </c>
      <c r="F1025" s="15" t="str">
        <f>'PAYMENT by SAP'!E1015</f>
        <v>11125421</v>
      </c>
      <c r="G1025" s="15" t="str">
        <f>'PAYMENT by SAP'!F1015</f>
        <v>PELINDO MULTI TERMINAL</v>
      </c>
      <c r="H1025" s="47">
        <f t="shared" si="96"/>
        <v>45875</v>
      </c>
      <c r="I1025" s="48">
        <f>'PAYMENT by SAP'!G1015</f>
        <v>45875</v>
      </c>
      <c r="J1025" s="48" t="str">
        <f t="shared" si="97"/>
        <v>Agu</v>
      </c>
      <c r="K1025" s="48" t="str">
        <f t="shared" si="98"/>
        <v>2025</v>
      </c>
      <c r="L1025" s="48">
        <f>'PAYMENT by SAP'!H1015</f>
        <v>45869</v>
      </c>
      <c r="M1025" s="49">
        <f t="shared" si="99"/>
        <v>6</v>
      </c>
      <c r="N1025" s="50" t="str">
        <f t="shared" si="100"/>
        <v>0-30</v>
      </c>
      <c r="O1025" s="50" t="str">
        <f t="shared" si="101"/>
        <v>No Risk</v>
      </c>
      <c r="P1025" s="15" t="str">
        <f>'PAYMENT by SAP'!J1015</f>
        <v>IDR</v>
      </c>
      <c r="Q1025" s="15" t="str">
        <f>'PAYMENT by SAP'!K1015</f>
        <v>1800000324</v>
      </c>
      <c r="R1025" s="51">
        <f>'PAYMENT by SAP'!L1015</f>
        <v>438255593</v>
      </c>
      <c r="S1025" s="51" t="str">
        <f>'PAYMENT by SAP'!M1015</f>
        <v>PENAGIHAN SHARING PROFIT BULAN JUNI 2025</v>
      </c>
      <c r="T1025" s="65">
        <f>'PAYMENT by SAP'!N1015</f>
        <v>45839</v>
      </c>
      <c r="U1025" s="66" t="str">
        <f>'PAYMENT by SAP'!O1015</f>
        <v>1800000324</v>
      </c>
      <c r="V1025" s="18" t="s">
        <v>4960</v>
      </c>
    </row>
    <row r="1026" spans="2:22">
      <c r="B1026" s="15">
        <f>'PAYMENT by SAP'!B1016</f>
        <v>100014</v>
      </c>
      <c r="C1026" s="15" t="str">
        <f>'PAYMENT by SAP'!C1016</f>
        <v>PT SEMEN TONASA</v>
      </c>
      <c r="D1026" s="15" t="str">
        <v>Group</v>
      </c>
      <c r="E1026" s="15" t="str">
        <f>'PAYMENT by SAP'!D1016</f>
        <v>1400000338</v>
      </c>
      <c r="F1026" s="15" t="str">
        <f>'PAYMENT by SAP'!E1016</f>
        <v>11121871</v>
      </c>
      <c r="G1026" s="15" t="str">
        <f>'PAYMENT by SAP'!F1016</f>
        <v>SWEEPING SEMEN TONASA</v>
      </c>
      <c r="H1026" s="47">
        <f t="shared" si="96"/>
        <v>45875</v>
      </c>
      <c r="I1026" s="48">
        <f>'PAYMENT by SAP'!G1016</f>
        <v>45875</v>
      </c>
      <c r="J1026" s="48" t="str">
        <f t="shared" si="97"/>
        <v>Agu</v>
      </c>
      <c r="K1026" s="48" t="str">
        <f t="shared" si="98"/>
        <v>2025</v>
      </c>
      <c r="L1026" s="48">
        <f>'PAYMENT by SAP'!H1016</f>
        <v>45875</v>
      </c>
      <c r="M1026" s="49">
        <f t="shared" si="99"/>
        <v>0</v>
      </c>
      <c r="N1026" s="50" t="str">
        <f t="shared" si="100"/>
        <v>0-30</v>
      </c>
      <c r="O1026" s="50" t="str">
        <f t="shared" si="101"/>
        <v>No Risk</v>
      </c>
      <c r="P1026" s="15" t="str">
        <f>'PAYMENT by SAP'!J1016</f>
        <v>IDR</v>
      </c>
      <c r="Q1026" s="15" t="str">
        <f>'PAYMENT by SAP'!K1016</f>
        <v>1400000337</v>
      </c>
      <c r="R1026" s="51">
        <f>'PAYMENT by SAP'!L1016</f>
        <v>6000000000</v>
      </c>
      <c r="S1026" s="51" t="str">
        <f>'PAYMENT by SAP'!M1016</f>
        <v xml:space="preserve"> DIVIDEN ST TAHUN BUKU 2024</v>
      </c>
      <c r="T1026" s="65">
        <f>'PAYMENT by SAP'!N1016</f>
        <v>45875</v>
      </c>
      <c r="U1026" s="66" t="str">
        <f>'PAYMENT by SAP'!O1016</f>
        <v>1800000346</v>
      </c>
      <c r="V1026" s="18" t="s">
        <v>4967</v>
      </c>
    </row>
    <row r="1027" spans="2:22">
      <c r="B1027" s="15">
        <f>'PAYMENT by SAP'!B1017</f>
        <v>100014</v>
      </c>
      <c r="C1027" s="15" t="str">
        <f>'PAYMENT by SAP'!C1017</f>
        <v>PT SEMEN TONASA</v>
      </c>
      <c r="D1027" s="15" t="str">
        <v>Group</v>
      </c>
      <c r="E1027" s="15" t="str">
        <f>'PAYMENT by SAP'!D1017</f>
        <v>1400000337</v>
      </c>
      <c r="F1027" s="15" t="str">
        <f>'PAYMENT by SAP'!E1017</f>
        <v>11121871</v>
      </c>
      <c r="G1027" s="15" t="str">
        <f>'PAYMENT by SAP'!F1017</f>
        <v>SWEEPING SEMEN TONASA</v>
      </c>
      <c r="H1027" s="47">
        <f t="shared" si="96"/>
        <v>45875</v>
      </c>
      <c r="I1027" s="48">
        <f>'PAYMENT by SAP'!G1017</f>
        <v>45875</v>
      </c>
      <c r="J1027" s="48" t="str">
        <f t="shared" si="97"/>
        <v>Agu</v>
      </c>
      <c r="K1027" s="48" t="str">
        <f t="shared" si="98"/>
        <v>2025</v>
      </c>
      <c r="L1027" s="48">
        <f>'PAYMENT by SAP'!H1017</f>
        <v>45862</v>
      </c>
      <c r="M1027" s="49">
        <f t="shared" si="99"/>
        <v>13</v>
      </c>
      <c r="N1027" s="50" t="str">
        <f t="shared" si="100"/>
        <v>0-30</v>
      </c>
      <c r="O1027" s="50" t="str">
        <f t="shared" si="101"/>
        <v>No Risk</v>
      </c>
      <c r="P1027" s="15" t="str">
        <f>'PAYMENT by SAP'!J1017</f>
        <v>IDR</v>
      </c>
      <c r="Q1027" s="15" t="str">
        <f>'PAYMENT by SAP'!K1017</f>
        <v>1400000307</v>
      </c>
      <c r="R1027" s="51">
        <f>'PAYMENT by SAP'!L1017</f>
        <v>9000000000</v>
      </c>
      <c r="S1027" s="51" t="str">
        <f>'PAYMENT by SAP'!M1017</f>
        <v xml:space="preserve"> DIVIDEN ST TAHUN BUKU 2024</v>
      </c>
      <c r="T1027" s="65">
        <f>'PAYMENT by SAP'!N1017</f>
        <v>45862</v>
      </c>
      <c r="U1027" s="66" t="str">
        <f>'PAYMENT by SAP'!O1017</f>
        <v>1800000346</v>
      </c>
      <c r="V1027" s="18" t="s">
        <v>4967</v>
      </c>
    </row>
    <row r="1028" spans="2:22">
      <c r="B1028" s="15">
        <f>'PAYMENT by SAP'!B1018</f>
        <v>100013</v>
      </c>
      <c r="C1028" s="15" t="str">
        <f>'PAYMENT by SAP'!C1018</f>
        <v>PT SEMEN PADANG</v>
      </c>
      <c r="D1028" s="15" t="str">
        <v>Group</v>
      </c>
      <c r="E1028" s="15" t="str">
        <f>'PAYMENT by SAP'!D1018</f>
        <v>1400000336</v>
      </c>
      <c r="F1028" s="15" t="str">
        <f>'PAYMENT by SAP'!E1018</f>
        <v>11121871</v>
      </c>
      <c r="G1028" s="15" t="str">
        <f>'PAYMENT by SAP'!F1018</f>
        <v>SWEEPING SEMEN PADANG</v>
      </c>
      <c r="H1028" s="47">
        <f t="shared" si="96"/>
        <v>45875</v>
      </c>
      <c r="I1028" s="48">
        <f>'PAYMENT by SAP'!G1018</f>
        <v>45875</v>
      </c>
      <c r="J1028" s="48" t="str">
        <f t="shared" si="97"/>
        <v>Agu</v>
      </c>
      <c r="K1028" s="48" t="str">
        <f t="shared" si="98"/>
        <v>2025</v>
      </c>
      <c r="L1028" s="48">
        <f>'PAYMENT by SAP'!H1018</f>
        <v>45868</v>
      </c>
      <c r="M1028" s="49">
        <f t="shared" si="99"/>
        <v>7</v>
      </c>
      <c r="N1028" s="50" t="str">
        <f t="shared" si="100"/>
        <v>0-30</v>
      </c>
      <c r="O1028" s="50" t="str">
        <f t="shared" si="101"/>
        <v>No Risk</v>
      </c>
      <c r="P1028" s="15" t="str">
        <f>'PAYMENT by SAP'!J1018</f>
        <v>IDR</v>
      </c>
      <c r="Q1028" s="15" t="str">
        <f>'PAYMENT by SAP'!K1018</f>
        <v>1400000316</v>
      </c>
      <c r="R1028" s="51">
        <f>'PAYMENT by SAP'!L1018</f>
        <v>10000000000</v>
      </c>
      <c r="S1028" s="51" t="str">
        <f>'PAYMENT by SAP'!M1018</f>
        <v xml:space="preserve"> DIVIDEN SP TAHUN BUKU 2024</v>
      </c>
      <c r="T1028" s="65">
        <f>'PAYMENT by SAP'!N1018</f>
        <v>45868</v>
      </c>
      <c r="U1028" s="66" t="str">
        <f>'PAYMENT by SAP'!O1018</f>
        <v>1800000345</v>
      </c>
      <c r="V1028" s="18" t="s">
        <v>4967</v>
      </c>
    </row>
    <row r="1029" spans="2:22">
      <c r="B1029" s="15">
        <f>'PAYMENT by SAP'!B1019</f>
        <v>100797</v>
      </c>
      <c r="C1029" s="15" t="str">
        <f>'PAYMENT by SAP'!C1019</f>
        <v>PT. SEMEN INDONESIA BETON</v>
      </c>
      <c r="D1029" s="15" t="str">
        <v>Group</v>
      </c>
      <c r="E1029" s="15" t="str">
        <f>'PAYMENT by SAP'!D1019</f>
        <v>1400000339</v>
      </c>
      <c r="F1029" s="15" t="str">
        <f>'PAYMENT by SAP'!E1019</f>
        <v>11125421</v>
      </c>
      <c r="G1029" s="15" t="str">
        <f>'PAYMENT by SAP'!F1019</f>
        <v>PAID BY CMS BANK SYARIAH INDONESIA KC SURABAYA BAS</v>
      </c>
      <c r="H1029" s="47">
        <f t="shared" si="96"/>
        <v>45876</v>
      </c>
      <c r="I1029" s="48">
        <f>'PAYMENT by SAP'!G1019</f>
        <v>45876</v>
      </c>
      <c r="J1029" s="48" t="str">
        <f t="shared" si="97"/>
        <v>Agu</v>
      </c>
      <c r="K1029" s="48" t="str">
        <f t="shared" si="98"/>
        <v>2025</v>
      </c>
      <c r="L1029" s="48">
        <f>'PAYMENT by SAP'!H1019</f>
        <v>45868</v>
      </c>
      <c r="M1029" s="49">
        <f t="shared" si="99"/>
        <v>8</v>
      </c>
      <c r="N1029" s="50" t="str">
        <f t="shared" si="100"/>
        <v>0-30</v>
      </c>
      <c r="O1029" s="50" t="str">
        <f t="shared" si="101"/>
        <v>No Risk</v>
      </c>
      <c r="P1029" s="15" t="str">
        <f>'PAYMENT by SAP'!J1019</f>
        <v>IDR</v>
      </c>
      <c r="Q1029" s="15" t="str">
        <f>'PAYMENT by SAP'!K1019</f>
        <v>1800000284</v>
      </c>
      <c r="R1029" s="51">
        <f>'PAYMENT by SAP'!L1019</f>
        <v>19832279</v>
      </c>
      <c r="S1029" s="51" t="str">
        <f>'PAYMENT by SAP'!M1019</f>
        <v>Pot. Gaji Kary. Penugasan SIG - SIB 05.2025</v>
      </c>
      <c r="T1029" s="65">
        <f>'PAYMENT by SAP'!N1019</f>
        <v>45838</v>
      </c>
      <c r="U1029" s="66" t="str">
        <f>'PAYMENT by SAP'!O1019</f>
        <v>1800000284</v>
      </c>
      <c r="V1029" s="18" t="s">
        <v>4953</v>
      </c>
    </row>
    <row r="1030" spans="2:22">
      <c r="B1030" s="15">
        <f>'PAYMENT by SAP'!B1020</f>
        <v>100137</v>
      </c>
      <c r="C1030" s="15" t="str">
        <f>'PAYMENT by SAP'!C1020</f>
        <v>PT SEMEN GRESIK</v>
      </c>
      <c r="D1030" s="15" t="str">
        <v>Group</v>
      </c>
      <c r="E1030" s="15" t="str">
        <f>'PAYMENT by SAP'!D1020</f>
        <v>1400000342</v>
      </c>
      <c r="F1030" s="15" t="str">
        <f>'PAYMENT by SAP'!E1020</f>
        <v>11121871</v>
      </c>
      <c r="G1030" s="15">
        <f>'PAYMENT by SAP'!F1020</f>
        <v>0</v>
      </c>
      <c r="H1030" s="47">
        <f t="shared" si="96"/>
        <v>45876</v>
      </c>
      <c r="I1030" s="48">
        <f>'PAYMENT by SAP'!G1020</f>
        <v>45876</v>
      </c>
      <c r="J1030" s="48" t="str">
        <f t="shared" si="97"/>
        <v>Agu</v>
      </c>
      <c r="K1030" s="48" t="str">
        <f t="shared" si="98"/>
        <v>2025</v>
      </c>
      <c r="L1030" s="48">
        <f>'PAYMENT by SAP'!H1020</f>
        <v>45868</v>
      </c>
      <c r="M1030" s="49">
        <f t="shared" si="99"/>
        <v>8</v>
      </c>
      <c r="N1030" s="50" t="str">
        <f t="shared" si="100"/>
        <v>0-30</v>
      </c>
      <c r="O1030" s="50" t="str">
        <f t="shared" si="101"/>
        <v>No Risk</v>
      </c>
      <c r="P1030" s="15" t="str">
        <f>'PAYMENT by SAP'!J1020</f>
        <v>IDR</v>
      </c>
      <c r="Q1030" s="15" t="str">
        <f>'PAYMENT by SAP'!K1020</f>
        <v>1400000317</v>
      </c>
      <c r="R1030" s="51">
        <f>'PAYMENT by SAP'!L1020</f>
        <v>5000000000</v>
      </c>
      <c r="S1030" s="51" t="str">
        <f>'PAYMENT by SAP'!M1020</f>
        <v xml:space="preserve"> PEMBAYARAN POKOK SHL GRESIK 26 SEPT 2018</v>
      </c>
      <c r="T1030" s="65">
        <f>'PAYMENT by SAP'!N1020</f>
        <v>45868</v>
      </c>
      <c r="U1030" s="66" t="str">
        <f>'PAYMENT by SAP'!O1020</f>
        <v>1800001507</v>
      </c>
      <c r="V1030" s="18" t="s">
        <v>4952</v>
      </c>
    </row>
    <row r="1031" spans="2:22">
      <c r="B1031" s="15">
        <f>'PAYMENT by SAP'!B1021</f>
        <v>100014</v>
      </c>
      <c r="C1031" s="15" t="str">
        <f>'PAYMENT by SAP'!C1021</f>
        <v>PT SEMEN TONASA</v>
      </c>
      <c r="D1031" s="15" t="str">
        <v>Group</v>
      </c>
      <c r="E1031" s="15" t="str">
        <f>'PAYMENT by SAP'!D1021</f>
        <v>1400000343</v>
      </c>
      <c r="F1031" s="15" t="str">
        <f>'PAYMENT by SAP'!E1021</f>
        <v>11121871</v>
      </c>
      <c r="G1031" s="15" t="str">
        <f>'PAYMENT by SAP'!F1021</f>
        <v>SWEEPING SEMEN TONASA</v>
      </c>
      <c r="H1031" s="47">
        <f t="shared" si="96"/>
        <v>45876</v>
      </c>
      <c r="I1031" s="48">
        <f>'PAYMENT by SAP'!G1021</f>
        <v>45876</v>
      </c>
      <c r="J1031" s="48" t="str">
        <f t="shared" si="97"/>
        <v>Agu</v>
      </c>
      <c r="K1031" s="48" t="str">
        <f t="shared" si="98"/>
        <v>2025</v>
      </c>
      <c r="L1031" s="48">
        <f>'PAYMENT by SAP'!H1021</f>
        <v>45875</v>
      </c>
      <c r="M1031" s="49">
        <f t="shared" si="99"/>
        <v>1</v>
      </c>
      <c r="N1031" s="50" t="str">
        <f t="shared" si="100"/>
        <v>0-30</v>
      </c>
      <c r="O1031" s="50" t="str">
        <f t="shared" si="101"/>
        <v>No Risk</v>
      </c>
      <c r="P1031" s="15" t="str">
        <f>'PAYMENT by SAP'!J1021</f>
        <v>IDR</v>
      </c>
      <c r="Q1031" s="15" t="str">
        <f>'PAYMENT by SAP'!K1021</f>
        <v>1400000338</v>
      </c>
      <c r="R1031" s="51">
        <f>'PAYMENT by SAP'!L1021</f>
        <v>10000000000</v>
      </c>
      <c r="S1031" s="51" t="str">
        <f>'PAYMENT by SAP'!M1021</f>
        <v xml:space="preserve"> DIVIDEN ST TAHUN BUKU 2024</v>
      </c>
      <c r="T1031" s="65">
        <f>'PAYMENT by SAP'!N1021</f>
        <v>45875</v>
      </c>
      <c r="U1031" s="66" t="str">
        <f>'PAYMENT by SAP'!O1021</f>
        <v>1800000346</v>
      </c>
      <c r="V1031" s="18" t="s">
        <v>4967</v>
      </c>
    </row>
    <row r="1032" spans="2:22">
      <c r="B1032" s="15">
        <f>'PAYMENT by SAP'!B1022</f>
        <v>100126</v>
      </c>
      <c r="C1032" s="15" t="str">
        <f>'PAYMENT by SAP'!C1022</f>
        <v>PT TRIATA MULIA INDONESIA</v>
      </c>
      <c r="D1032" s="15" t="str">
        <v>External</v>
      </c>
      <c r="E1032" s="15" t="str">
        <f>'PAYMENT by SAP'!D1022</f>
        <v>1400087773</v>
      </c>
      <c r="F1032" s="15" t="str">
        <f>'PAYMENT by SAP'!E1022</f>
        <v>11121161</v>
      </c>
      <c r="G1032" s="15" t="str">
        <f>'PAYMENT by SAP'!F1022</f>
        <v>Biaya Pemusnahan Limbah Resin ex PT TMI</v>
      </c>
      <c r="H1032" s="47">
        <f t="shared" si="96"/>
        <v>45877</v>
      </c>
      <c r="I1032" s="48">
        <f>'PAYMENT by SAP'!G1022</f>
        <v>45877</v>
      </c>
      <c r="J1032" s="48" t="str">
        <f t="shared" si="97"/>
        <v>Agu</v>
      </c>
      <c r="K1032" s="48" t="str">
        <f t="shared" si="98"/>
        <v>2025</v>
      </c>
      <c r="L1032" s="48">
        <f>'PAYMENT by SAP'!H1022</f>
        <v>45746</v>
      </c>
      <c r="M1032" s="49">
        <f t="shared" si="99"/>
        <v>131</v>
      </c>
      <c r="N1032" s="50" t="str">
        <f t="shared" si="100"/>
        <v>120-365</v>
      </c>
      <c r="O1032" s="50" t="str">
        <f t="shared" si="101"/>
        <v>High Risk</v>
      </c>
      <c r="P1032" s="15" t="str">
        <f>'PAYMENT by SAP'!J1022</f>
        <v>IDR</v>
      </c>
      <c r="Q1032" s="15" t="str">
        <f>'PAYMENT by SAP'!K1022</f>
        <v>1800000132</v>
      </c>
      <c r="R1032" s="51">
        <f>'PAYMENT by SAP'!L1022</f>
        <v>3184980</v>
      </c>
      <c r="S1032" s="51" t="str">
        <f>'PAYMENT by SAP'!M1022</f>
        <v>Biaya Pemusnahan Limbah Resin ex PT TMI</v>
      </c>
      <c r="T1032" s="65">
        <f>'PAYMENT by SAP'!N1022</f>
        <v>45716</v>
      </c>
      <c r="U1032" s="66" t="str">
        <f>'PAYMENT by SAP'!O1022</f>
        <v>1800000132</v>
      </c>
      <c r="V1032" t="s">
        <v>4950</v>
      </c>
    </row>
    <row r="1033" spans="2:22">
      <c r="B1033" s="15">
        <f>'PAYMENT by SAP'!B1023</f>
        <v>100147</v>
      </c>
      <c r="C1033" s="15" t="str">
        <f>'PAYMENT by SAP'!C1023</f>
        <v>PT TEKNOTAMA LINGKUNGAN INTERNUSA</v>
      </c>
      <c r="D1033" s="15" t="str">
        <v>External</v>
      </c>
      <c r="E1033" s="15" t="str">
        <f>'PAYMENT by SAP'!D1023</f>
        <v>1400087772</v>
      </c>
      <c r="F1033" s="15" t="str">
        <f>'PAYMENT by SAP'!E1023</f>
        <v>11121161</v>
      </c>
      <c r="G1033" s="15" t="str">
        <f>'PAYMENT by SAP'!F1023</f>
        <v>Biaya Pemusnahan Limbah ex PT TLI</v>
      </c>
      <c r="H1033" s="47">
        <f t="shared" si="96"/>
        <v>45877</v>
      </c>
      <c r="I1033" s="48">
        <f>'PAYMENT by SAP'!G1023</f>
        <v>45877</v>
      </c>
      <c r="J1033" s="48" t="str">
        <f t="shared" si="97"/>
        <v>Agu</v>
      </c>
      <c r="K1033" s="48" t="str">
        <f t="shared" si="98"/>
        <v>2025</v>
      </c>
      <c r="L1033" s="48">
        <f>'PAYMENT by SAP'!H1023</f>
        <v>45868</v>
      </c>
      <c r="M1033" s="49">
        <f t="shared" si="99"/>
        <v>9</v>
      </c>
      <c r="N1033" s="50" t="str">
        <f t="shared" si="100"/>
        <v>0-30</v>
      </c>
      <c r="O1033" s="50" t="str">
        <f t="shared" si="101"/>
        <v>No Risk</v>
      </c>
      <c r="P1033" s="15" t="str">
        <f>'PAYMENT by SAP'!J1023</f>
        <v>IDR</v>
      </c>
      <c r="Q1033" s="15" t="str">
        <f>'PAYMENT by SAP'!K1023</f>
        <v>1800000417</v>
      </c>
      <c r="R1033" s="51">
        <f>'PAYMENT by SAP'!L1023</f>
        <v>15063477</v>
      </c>
      <c r="S1033" s="51" t="str">
        <f>'PAYMENT by SAP'!M1023</f>
        <v>Biaya Pemusnahan Limbah Bottom Ash ex PT TLI</v>
      </c>
      <c r="T1033" s="65">
        <f>'PAYMENT by SAP'!N1023</f>
        <v>45838</v>
      </c>
      <c r="U1033" s="66" t="str">
        <f>'PAYMENT by SAP'!O1023</f>
        <v>1800000417</v>
      </c>
      <c r="V1033" t="s">
        <v>4950</v>
      </c>
    </row>
    <row r="1034" spans="2:22">
      <c r="B1034" s="15">
        <f>'PAYMENT by SAP'!B1024</f>
        <v>100126</v>
      </c>
      <c r="C1034" s="15" t="str">
        <f>'PAYMENT by SAP'!C1024</f>
        <v>PT TRIATA MULIA INDONESIA</v>
      </c>
      <c r="D1034" s="15" t="str">
        <v>External</v>
      </c>
      <c r="E1034" s="15" t="str">
        <f>'PAYMENT by SAP'!D1024</f>
        <v>1400087773</v>
      </c>
      <c r="F1034" s="15" t="str">
        <f>'PAYMENT by SAP'!E1024</f>
        <v>11121161</v>
      </c>
      <c r="G1034" s="15" t="str">
        <f>'PAYMENT by SAP'!F1024</f>
        <v>Biaya Pemusnahan Limbah Resin ex PT TMI</v>
      </c>
      <c r="H1034" s="47">
        <f t="shared" si="96"/>
        <v>45877</v>
      </c>
      <c r="I1034" s="48">
        <f>'PAYMENT by SAP'!G1024</f>
        <v>45877</v>
      </c>
      <c r="J1034" s="48" t="str">
        <f t="shared" si="97"/>
        <v>Agu</v>
      </c>
      <c r="K1034" s="48" t="str">
        <f t="shared" si="98"/>
        <v>2025</v>
      </c>
      <c r="L1034" s="48">
        <f>'PAYMENT by SAP'!H1024</f>
        <v>45746</v>
      </c>
      <c r="M1034" s="49">
        <f t="shared" si="99"/>
        <v>131</v>
      </c>
      <c r="N1034" s="50" t="str">
        <f t="shared" si="100"/>
        <v>120-365</v>
      </c>
      <c r="O1034" s="50" t="str">
        <f t="shared" si="101"/>
        <v>High Risk</v>
      </c>
      <c r="P1034" s="15" t="str">
        <f>'PAYMENT by SAP'!J1024</f>
        <v>IDR</v>
      </c>
      <c r="Q1034" s="15" t="str">
        <f>'PAYMENT by SAP'!K1024</f>
        <v>1800000131</v>
      </c>
      <c r="R1034" s="51">
        <f>'PAYMENT by SAP'!L1024</f>
        <v>37254129</v>
      </c>
      <c r="S1034" s="51" t="str">
        <f>'PAYMENT by SAP'!M1024</f>
        <v>Biaya Pemusnahan Limbah FABA ex PT TMI</v>
      </c>
      <c r="T1034" s="65">
        <f>'PAYMENT by SAP'!N1024</f>
        <v>45716</v>
      </c>
      <c r="U1034" s="66" t="str">
        <f>'PAYMENT by SAP'!O1024</f>
        <v>1800000131</v>
      </c>
      <c r="V1034" t="s">
        <v>4950</v>
      </c>
    </row>
    <row r="1035" spans="2:22">
      <c r="B1035" s="15">
        <f>'PAYMENT by SAP'!B1025</f>
        <v>100147</v>
      </c>
      <c r="C1035" s="15" t="str">
        <f>'PAYMENT by SAP'!C1025</f>
        <v>PT TEKNOTAMA LINGKUNGAN INTERNUSA</v>
      </c>
      <c r="D1035" s="15" t="str">
        <v>External</v>
      </c>
      <c r="E1035" s="15" t="str">
        <f>'PAYMENT by SAP'!D1025</f>
        <v>1400087772</v>
      </c>
      <c r="F1035" s="15" t="str">
        <f>'PAYMENT by SAP'!E1025</f>
        <v>11121161</v>
      </c>
      <c r="G1035" s="15" t="str">
        <f>'PAYMENT by SAP'!F1025</f>
        <v>Biaya Pemusnahan Limbah ex PT TLI</v>
      </c>
      <c r="H1035" s="47">
        <f t="shared" si="96"/>
        <v>45877</v>
      </c>
      <c r="I1035" s="48">
        <f>'PAYMENT by SAP'!G1025</f>
        <v>45877</v>
      </c>
      <c r="J1035" s="48" t="str">
        <f t="shared" si="97"/>
        <v>Agu</v>
      </c>
      <c r="K1035" s="48" t="str">
        <f t="shared" si="98"/>
        <v>2025</v>
      </c>
      <c r="L1035" s="48">
        <f>'PAYMENT by SAP'!H1025</f>
        <v>45868</v>
      </c>
      <c r="M1035" s="49">
        <f t="shared" si="99"/>
        <v>9</v>
      </c>
      <c r="N1035" s="50" t="str">
        <f t="shared" si="100"/>
        <v>0-30</v>
      </c>
      <c r="O1035" s="50" t="str">
        <f t="shared" si="101"/>
        <v>No Risk</v>
      </c>
      <c r="P1035" s="15" t="str">
        <f>'PAYMENT by SAP'!J1025</f>
        <v>IDR</v>
      </c>
      <c r="Q1035" s="15" t="str">
        <f>'PAYMENT by SAP'!K1025</f>
        <v>1800000416</v>
      </c>
      <c r="R1035" s="51">
        <f>'PAYMENT by SAP'!L1025</f>
        <v>68989830</v>
      </c>
      <c r="S1035" s="51" t="str">
        <f>'PAYMENT by SAP'!M1025</f>
        <v>Biaya Pemusnahan Limbah Non B3 - AM ex PT TLI</v>
      </c>
      <c r="T1035" s="65">
        <f>'PAYMENT by SAP'!N1025</f>
        <v>45838</v>
      </c>
      <c r="U1035" s="66" t="str">
        <f>'PAYMENT by SAP'!O1025</f>
        <v>1800000416</v>
      </c>
      <c r="V1035" t="s">
        <v>4950</v>
      </c>
    </row>
    <row r="1036" spans="2:22">
      <c r="B1036" s="15">
        <f>'PAYMENT by SAP'!B1026</f>
        <v>101840</v>
      </c>
      <c r="C1036" s="15" t="str">
        <f>'PAYMENT by SAP'!C1026</f>
        <v>RHI MAGNESITA GMBH</v>
      </c>
      <c r="D1036" s="15" t="str">
        <v>External</v>
      </c>
      <c r="E1036" s="15" t="str">
        <f>'PAYMENT by SAP'!D1026</f>
        <v>1400000344</v>
      </c>
      <c r="F1036" s="15" t="str">
        <f>'PAYMENT by SAP'!E1026</f>
        <v>11121161</v>
      </c>
      <c r="G1036" s="15" t="str">
        <f>'PAYMENT by SAP'!F1026</f>
        <v>Pot. Gaji Kary. Penugasan SI</v>
      </c>
      <c r="H1036" s="47">
        <f t="shared" si="96"/>
        <v>45877</v>
      </c>
      <c r="I1036" s="48">
        <f>'PAYMENT by SAP'!G1026</f>
        <v>45877</v>
      </c>
      <c r="J1036" s="48" t="str">
        <f t="shared" si="97"/>
        <v>Agu</v>
      </c>
      <c r="K1036" s="48" t="str">
        <f t="shared" si="98"/>
        <v>2025</v>
      </c>
      <c r="L1036" s="48">
        <f>'PAYMENT by SAP'!H1026</f>
        <v>45877</v>
      </c>
      <c r="M1036" s="49">
        <f t="shared" si="99"/>
        <v>0</v>
      </c>
      <c r="N1036" s="50" t="str">
        <f t="shared" si="100"/>
        <v>0-30</v>
      </c>
      <c r="O1036" s="50" t="str">
        <f t="shared" si="101"/>
        <v>No Risk</v>
      </c>
      <c r="P1036" s="15" t="str">
        <f>'PAYMENT by SAP'!J1026</f>
        <v>IDR</v>
      </c>
      <c r="Q1036" s="15" t="str">
        <f>'PAYMENT by SAP'!K1026</f>
        <v>1800000376</v>
      </c>
      <c r="R1036" s="51">
        <f>'PAYMENT by SAP'!L1026</f>
        <v>71589276</v>
      </c>
      <c r="S1036" s="51" t="str">
        <f>'PAYMENT by SAP'!M1026</f>
        <v>Tagihan Akumulasi Klaim Biaya RHIM</v>
      </c>
      <c r="T1036" s="65">
        <f>'PAYMENT by SAP'!N1026</f>
        <v>45877</v>
      </c>
      <c r="U1036" s="66" t="str">
        <f>'PAYMENT by SAP'!O1026</f>
        <v>1800000376</v>
      </c>
      <c r="V1036" s="18" t="s">
        <v>4958</v>
      </c>
    </row>
    <row r="1037" spans="2:22">
      <c r="B1037" s="15">
        <f>'PAYMENT by SAP'!B1027</f>
        <v>101083</v>
      </c>
      <c r="C1037" s="15" t="str">
        <f>'PAYMENT by SAP'!C1027</f>
        <v>PT ARDI RESTU ARTA</v>
      </c>
      <c r="D1037" s="15" t="str">
        <v>External</v>
      </c>
      <c r="E1037" s="15" t="str">
        <f>'PAYMENT by SAP'!D1027</f>
        <v>1400088351</v>
      </c>
      <c r="F1037" s="15" t="str">
        <f>'PAYMENT by SAP'!E1027</f>
        <v>11125421</v>
      </c>
      <c r="G1037" s="15" t="str">
        <f>'PAYMENT by SAP'!F1027</f>
        <v>PAID BY CMS BANK SYARIAH INDONESIA KC SURABAYA BAS</v>
      </c>
      <c r="H1037" s="47">
        <f t="shared" si="96"/>
        <v>45878</v>
      </c>
      <c r="I1037" s="48">
        <f>'PAYMENT by SAP'!G1027</f>
        <v>45878</v>
      </c>
      <c r="J1037" s="48" t="str">
        <f t="shared" si="97"/>
        <v>Agu</v>
      </c>
      <c r="K1037" s="48" t="str">
        <f t="shared" si="98"/>
        <v>2025</v>
      </c>
      <c r="L1037" s="48">
        <f>'PAYMENT by SAP'!H1027</f>
        <v>45899</v>
      </c>
      <c r="M1037" s="49">
        <f t="shared" si="99"/>
        <v>-21</v>
      </c>
      <c r="N1037" s="50" t="str">
        <f t="shared" si="100"/>
        <v>Current</v>
      </c>
      <c r="O1037" s="50" t="str">
        <f t="shared" si="101"/>
        <v>No Risk</v>
      </c>
      <c r="P1037" s="15" t="str">
        <f>'PAYMENT by SAP'!J1027</f>
        <v>IDR</v>
      </c>
      <c r="Q1037" s="15" t="str">
        <f>'PAYMENT by SAP'!K1027</f>
        <v>1800000492</v>
      </c>
      <c r="R1037" s="51">
        <f>'PAYMENT by SAP'!L1027</f>
        <v>9206784</v>
      </c>
      <c r="S1037" s="51" t="str">
        <f>'PAYMENT by SAP'!M1027</f>
        <v>Biaya Pemusnahan Limbah Bottom Ash ex PT ARA</v>
      </c>
      <c r="T1037" s="65">
        <f>'PAYMENT by SAP'!N1027</f>
        <v>45869</v>
      </c>
      <c r="U1037" s="66" t="str">
        <f>'PAYMENT by SAP'!O1027</f>
        <v>1800000492</v>
      </c>
      <c r="V1037" t="s">
        <v>4950</v>
      </c>
    </row>
    <row r="1038" spans="2:22">
      <c r="B1038" s="15">
        <f>'PAYMENT by SAP'!B1028</f>
        <v>101083</v>
      </c>
      <c r="C1038" s="15" t="str">
        <f>'PAYMENT by SAP'!C1028</f>
        <v>PT ARDI RESTU ARTA</v>
      </c>
      <c r="D1038" s="15" t="str">
        <v>External</v>
      </c>
      <c r="E1038" s="15" t="str">
        <f>'PAYMENT by SAP'!D1028</f>
        <v>1400088350</v>
      </c>
      <c r="F1038" s="15" t="str">
        <f>'PAYMENT by SAP'!E1028</f>
        <v>11125421</v>
      </c>
      <c r="G1038" s="15" t="str">
        <f>'PAYMENT by SAP'!F1028</f>
        <v>PAID BY CMS BANK SYARIAH INDONESIA KC SURABAYA BAS</v>
      </c>
      <c r="H1038" s="47">
        <f t="shared" si="96"/>
        <v>45878</v>
      </c>
      <c r="I1038" s="48">
        <f>'PAYMENT by SAP'!G1028</f>
        <v>45878</v>
      </c>
      <c r="J1038" s="48" t="str">
        <f t="shared" si="97"/>
        <v>Agu</v>
      </c>
      <c r="K1038" s="48" t="str">
        <f t="shared" si="98"/>
        <v>2025</v>
      </c>
      <c r="L1038" s="48">
        <f>'PAYMENT by SAP'!H1028</f>
        <v>45868</v>
      </c>
      <c r="M1038" s="49">
        <f t="shared" si="99"/>
        <v>10</v>
      </c>
      <c r="N1038" s="50" t="str">
        <f t="shared" si="100"/>
        <v>0-30</v>
      </c>
      <c r="O1038" s="50" t="str">
        <f t="shared" si="101"/>
        <v>No Risk</v>
      </c>
      <c r="P1038" s="15" t="str">
        <f>'PAYMENT by SAP'!J1028</f>
        <v>IDR</v>
      </c>
      <c r="Q1038" s="15" t="str">
        <f>'PAYMENT by SAP'!K1028</f>
        <v>1800000395</v>
      </c>
      <c r="R1038" s="51">
        <f>'PAYMENT by SAP'!L1028</f>
        <v>32631336</v>
      </c>
      <c r="S1038" s="51" t="str">
        <f>'PAYMENT by SAP'!M1028</f>
        <v>Biaya Pemusnahan Limbah FABA ex PT ARA</v>
      </c>
      <c r="T1038" s="65">
        <f>'PAYMENT by SAP'!N1028</f>
        <v>45838</v>
      </c>
      <c r="U1038" s="66" t="str">
        <f>'PAYMENT by SAP'!O1028</f>
        <v>1800000395</v>
      </c>
      <c r="V1038" t="s">
        <v>4950</v>
      </c>
    </row>
    <row r="1039" spans="2:22">
      <c r="B1039" s="15">
        <f>'PAYMENT by SAP'!B1029</f>
        <v>100672</v>
      </c>
      <c r="C1039" s="15" t="str">
        <f>'PAYMENT by SAP'!C1029</f>
        <v>PT. LEWIND</v>
      </c>
      <c r="D1039" s="15" t="str">
        <v>External</v>
      </c>
      <c r="E1039" s="15" t="str">
        <f>'PAYMENT by SAP'!D1029</f>
        <v>1400088667</v>
      </c>
      <c r="F1039" s="15" t="str">
        <f>'PAYMENT by SAP'!E1029</f>
        <v>11121161</v>
      </c>
      <c r="G1039" s="15" t="str">
        <f>'PAYMENT by SAP'!F1029</f>
        <v>Biaya Pemusnahan Limbah FABA ex PT TMI</v>
      </c>
      <c r="H1039" s="47">
        <f t="shared" si="96"/>
        <v>45880</v>
      </c>
      <c r="I1039" s="48">
        <f>'PAYMENT by SAP'!G1029</f>
        <v>45880</v>
      </c>
      <c r="J1039" s="48" t="str">
        <f t="shared" si="97"/>
        <v>Agu</v>
      </c>
      <c r="K1039" s="48" t="str">
        <f t="shared" si="98"/>
        <v>2025</v>
      </c>
      <c r="L1039" s="48">
        <f>'PAYMENT by SAP'!H1029</f>
        <v>45804</v>
      </c>
      <c r="M1039" s="49">
        <f t="shared" si="99"/>
        <v>76</v>
      </c>
      <c r="N1039" s="50" t="str">
        <f t="shared" si="100"/>
        <v>60-90</v>
      </c>
      <c r="O1039" s="50" t="str">
        <f t="shared" si="101"/>
        <v>Warning</v>
      </c>
      <c r="P1039" s="15" t="str">
        <f>'PAYMENT by SAP'!J1029</f>
        <v>IDR</v>
      </c>
      <c r="Q1039" s="15" t="str">
        <f>'PAYMENT by SAP'!K1029</f>
        <v>1400059839</v>
      </c>
      <c r="R1039" s="51">
        <f>'PAYMENT by SAP'!L1029</f>
        <v>10000000</v>
      </c>
      <c r="S1039" s="51" t="str">
        <f>'PAYMENT by SAP'!M1029</f>
        <v>Kurang Bayar Biaya Pemusnahan</v>
      </c>
      <c r="T1039" s="65">
        <f>'PAYMENT by SAP'!N1029</f>
        <v>45804</v>
      </c>
      <c r="U1039" s="66" t="str">
        <f>'PAYMENT by SAP'!O1029</f>
        <v>1800000265</v>
      </c>
      <c r="V1039" t="s">
        <v>4950</v>
      </c>
    </row>
    <row r="1040" spans="2:22">
      <c r="B1040" s="15">
        <f>'PAYMENT by SAP'!B1030</f>
        <v>100126</v>
      </c>
      <c r="C1040" s="15" t="str">
        <f>'PAYMENT by SAP'!C1030</f>
        <v>PT TRIATA MULIA INDONESIA</v>
      </c>
      <c r="D1040" s="15" t="str">
        <v>External</v>
      </c>
      <c r="E1040" s="15" t="str">
        <f>'PAYMENT by SAP'!D1030</f>
        <v>1400088693</v>
      </c>
      <c r="F1040" s="15" t="str">
        <f>'PAYMENT by SAP'!E1030</f>
        <v>11121161</v>
      </c>
      <c r="G1040" s="15" t="str">
        <f>'PAYMENT by SAP'!F1030</f>
        <v>PAID BY CMS BANK MANDIRI KC GRESIK RN 7100000464</v>
      </c>
      <c r="H1040" s="47">
        <f t="shared" si="96"/>
        <v>45880</v>
      </c>
      <c r="I1040" s="48">
        <f>'PAYMENT by SAP'!G1030</f>
        <v>45880</v>
      </c>
      <c r="J1040" s="48" t="str">
        <f t="shared" si="97"/>
        <v>Agu</v>
      </c>
      <c r="K1040" s="48" t="str">
        <f t="shared" si="98"/>
        <v>2025</v>
      </c>
      <c r="L1040" s="48">
        <f>'PAYMENT by SAP'!H1030</f>
        <v>45777</v>
      </c>
      <c r="M1040" s="49">
        <f t="shared" si="99"/>
        <v>103</v>
      </c>
      <c r="N1040" s="50" t="str">
        <f t="shared" si="100"/>
        <v>90-120</v>
      </c>
      <c r="O1040" s="50" t="str">
        <f t="shared" si="101"/>
        <v>Warning +</v>
      </c>
      <c r="P1040" s="15" t="str">
        <f>'PAYMENT by SAP'!J1030</f>
        <v>IDR</v>
      </c>
      <c r="Q1040" s="15" t="str">
        <f>'PAYMENT by SAP'!K1030</f>
        <v>1800000220</v>
      </c>
      <c r="R1040" s="51">
        <f>'PAYMENT by SAP'!L1030</f>
        <v>19350661</v>
      </c>
      <c r="S1040" s="51" t="str">
        <f>'PAYMENT by SAP'!M1030</f>
        <v>Biaya Pemusnahan Limbah FABA ex PT TMI</v>
      </c>
      <c r="T1040" s="65">
        <f>'PAYMENT by SAP'!N1030</f>
        <v>45747</v>
      </c>
      <c r="U1040" s="66" t="str">
        <f>'PAYMENT by SAP'!O1030</f>
        <v>1800000220</v>
      </c>
      <c r="V1040" t="s">
        <v>4950</v>
      </c>
    </row>
    <row r="1041" spans="2:22">
      <c r="B1041" s="15">
        <f>'PAYMENT by SAP'!B1031</f>
        <v>100013</v>
      </c>
      <c r="C1041" s="15" t="str">
        <f>'PAYMENT by SAP'!C1031</f>
        <v>PT SEMEN PADANG</v>
      </c>
      <c r="D1041" s="15" t="str">
        <v>Group</v>
      </c>
      <c r="E1041" s="15" t="str">
        <f>'PAYMENT by SAP'!D1031</f>
        <v>1400000345</v>
      </c>
      <c r="F1041" s="15" t="str">
        <f>'PAYMENT by SAP'!E1031</f>
        <v>11121871</v>
      </c>
      <c r="G1041" s="15" t="str">
        <f>'PAYMENT by SAP'!F1031</f>
        <v>SWEEPING PADANG</v>
      </c>
      <c r="H1041" s="47">
        <f t="shared" si="96"/>
        <v>45880</v>
      </c>
      <c r="I1041" s="48">
        <f>'PAYMENT by SAP'!G1031</f>
        <v>45880</v>
      </c>
      <c r="J1041" s="48" t="str">
        <f t="shared" si="97"/>
        <v>Agu</v>
      </c>
      <c r="K1041" s="48" t="str">
        <f t="shared" si="98"/>
        <v>2025</v>
      </c>
      <c r="L1041" s="48">
        <f>'PAYMENT by SAP'!H1031</f>
        <v>45875</v>
      </c>
      <c r="M1041" s="49">
        <f t="shared" si="99"/>
        <v>5</v>
      </c>
      <c r="N1041" s="50" t="str">
        <f t="shared" si="100"/>
        <v>0-30</v>
      </c>
      <c r="O1041" s="50" t="str">
        <f t="shared" si="101"/>
        <v>No Risk</v>
      </c>
      <c r="P1041" s="15" t="str">
        <f>'PAYMENT by SAP'!J1031</f>
        <v>IDR</v>
      </c>
      <c r="Q1041" s="15" t="str">
        <f>'PAYMENT by SAP'!K1031</f>
        <v>1400000336</v>
      </c>
      <c r="R1041" s="51">
        <f>'PAYMENT by SAP'!L1031</f>
        <v>10000000000</v>
      </c>
      <c r="S1041" s="51" t="str">
        <f>'PAYMENT by SAP'!M1031</f>
        <v xml:space="preserve"> DIVIDEN SP TAHUN BUKU 2024</v>
      </c>
      <c r="T1041" s="65">
        <f>'PAYMENT by SAP'!N1031</f>
        <v>45875</v>
      </c>
      <c r="U1041" s="66" t="str">
        <f>'PAYMENT by SAP'!O1031</f>
        <v>1800000345</v>
      </c>
      <c r="V1041" s="18" t="s">
        <v>4967</v>
      </c>
    </row>
    <row r="1042" spans="2:22">
      <c r="B1042" s="15">
        <f>'PAYMENT by SAP'!B1032</f>
        <v>100014</v>
      </c>
      <c r="C1042" s="15" t="str">
        <f>'PAYMENT by SAP'!C1032</f>
        <v>PT SEMEN TONASA</v>
      </c>
      <c r="D1042" s="15" t="str">
        <v>Group</v>
      </c>
      <c r="E1042" s="15" t="str">
        <f>'PAYMENT by SAP'!D1032</f>
        <v>1400000346</v>
      </c>
      <c r="F1042" s="15" t="str">
        <f>'PAYMENT by SAP'!E1032</f>
        <v>11121871</v>
      </c>
      <c r="G1042" s="15" t="str">
        <f>'PAYMENT by SAP'!F1032</f>
        <v>SWEEPING TONASA</v>
      </c>
      <c r="H1042" s="47">
        <f t="shared" si="96"/>
        <v>45880</v>
      </c>
      <c r="I1042" s="48">
        <f>'PAYMENT by SAP'!G1032</f>
        <v>45880</v>
      </c>
      <c r="J1042" s="48" t="str">
        <f t="shared" si="97"/>
        <v>Agu</v>
      </c>
      <c r="K1042" s="48" t="str">
        <f t="shared" si="98"/>
        <v>2025</v>
      </c>
      <c r="L1042" s="48">
        <f>'PAYMENT by SAP'!H1032</f>
        <v>45876</v>
      </c>
      <c r="M1042" s="49">
        <f t="shared" si="99"/>
        <v>4</v>
      </c>
      <c r="N1042" s="50" t="str">
        <f t="shared" si="100"/>
        <v>0-30</v>
      </c>
      <c r="O1042" s="50" t="str">
        <f t="shared" si="101"/>
        <v>No Risk</v>
      </c>
      <c r="P1042" s="15" t="str">
        <f>'PAYMENT by SAP'!J1032</f>
        <v>IDR</v>
      </c>
      <c r="Q1042" s="15" t="str">
        <f>'PAYMENT by SAP'!K1032</f>
        <v>1400000343</v>
      </c>
      <c r="R1042" s="51">
        <f>'PAYMENT by SAP'!L1032</f>
        <v>10000000000</v>
      </c>
      <c r="S1042" s="51" t="str">
        <f>'PAYMENT by SAP'!M1032</f>
        <v xml:space="preserve"> DIVIDEN SP TAHUN BUKU 2024</v>
      </c>
      <c r="T1042" s="65">
        <f>'PAYMENT by SAP'!N1032</f>
        <v>45876</v>
      </c>
      <c r="U1042" s="66" t="str">
        <f>'PAYMENT by SAP'!O1032</f>
        <v>1800000346</v>
      </c>
      <c r="V1042" s="18" t="s">
        <v>4967</v>
      </c>
    </row>
    <row r="1043" spans="2:22">
      <c r="B1043" s="15">
        <f>'PAYMENT by SAP'!B1033</f>
        <v>100031</v>
      </c>
      <c r="C1043" s="15" t="str">
        <f>'PAYMENT by SAP'!C1033</f>
        <v>PT DELTA ARTHA BAHARI NUSANTARA</v>
      </c>
      <c r="D1043" s="15" t="str">
        <v>External</v>
      </c>
      <c r="E1043" s="15" t="str">
        <f>'PAYMENT by SAP'!D1033</f>
        <v>1400000348</v>
      </c>
      <c r="F1043" s="15" t="str">
        <f>'PAYMENT by SAP'!E1033</f>
        <v>11121161</v>
      </c>
      <c r="G1043" s="15" t="str">
        <f>'PAYMENT by SAP'!F1033</f>
        <v>Penagihan Penyediaan Air Proses &amp; Proses Jul25</v>
      </c>
      <c r="H1043" s="47">
        <f t="shared" si="96"/>
        <v>45883</v>
      </c>
      <c r="I1043" s="48">
        <f>'PAYMENT by SAP'!G1033</f>
        <v>45883</v>
      </c>
      <c r="J1043" s="48" t="str">
        <f t="shared" si="97"/>
        <v>Agu</v>
      </c>
      <c r="K1043" s="48" t="str">
        <f t="shared" si="98"/>
        <v>2025</v>
      </c>
      <c r="L1043" s="48">
        <f>'PAYMENT by SAP'!H1033</f>
        <v>45899</v>
      </c>
      <c r="M1043" s="49">
        <f t="shared" si="99"/>
        <v>-16</v>
      </c>
      <c r="N1043" s="50" t="str">
        <f t="shared" si="100"/>
        <v>Current</v>
      </c>
      <c r="O1043" s="50" t="str">
        <f t="shared" si="101"/>
        <v>No Risk</v>
      </c>
      <c r="P1043" s="15" t="str">
        <f>'PAYMENT by SAP'!J1033</f>
        <v>IDR</v>
      </c>
      <c r="Q1043" s="15" t="str">
        <f>'PAYMENT by SAP'!K1033</f>
        <v>1800000351</v>
      </c>
      <c r="R1043" s="51">
        <f>'PAYMENT by SAP'!L1033</f>
        <v>39390</v>
      </c>
      <c r="S1043" s="51" t="str">
        <f>'PAYMENT by SAP'!M1033</f>
        <v>Penagihan Penyediaan Air Proses Juli 2025</v>
      </c>
      <c r="T1043" s="65">
        <f>'PAYMENT by SAP'!N1033</f>
        <v>45869</v>
      </c>
      <c r="U1043" s="66" t="str">
        <f>'PAYMENT by SAP'!O1033</f>
        <v>1800000351</v>
      </c>
      <c r="V1043" s="18" t="s">
        <v>4956</v>
      </c>
    </row>
    <row r="1044" spans="2:22">
      <c r="B1044" s="15">
        <f>'PAYMENT by SAP'!B1034</f>
        <v>100031</v>
      </c>
      <c r="C1044" s="15" t="str">
        <f>'PAYMENT by SAP'!C1034</f>
        <v>PT DELTA ARTHA BAHARI NUSANTARA</v>
      </c>
      <c r="D1044" s="15" t="str">
        <v>External</v>
      </c>
      <c r="E1044" s="15" t="str">
        <f>'PAYMENT by SAP'!D1034</f>
        <v>1400090621</v>
      </c>
      <c r="F1044" s="15" t="str">
        <f>'PAYMENT by SAP'!E1034</f>
        <v>11121161</v>
      </c>
      <c r="G1044" s="15" t="str">
        <f>'PAYMENT by SAP'!F1034</f>
        <v>Tagihan Listrik DAB Jun 25</v>
      </c>
      <c r="H1044" s="47">
        <f t="shared" si="96"/>
        <v>45883</v>
      </c>
      <c r="I1044" s="48">
        <f>'PAYMENT by SAP'!G1034</f>
        <v>45883</v>
      </c>
      <c r="J1044" s="48" t="str">
        <f t="shared" si="97"/>
        <v>Agu</v>
      </c>
      <c r="K1044" s="48" t="str">
        <f t="shared" si="98"/>
        <v>2025</v>
      </c>
      <c r="L1044" s="48">
        <f>'PAYMENT by SAP'!H1034</f>
        <v>45899</v>
      </c>
      <c r="M1044" s="49">
        <f t="shared" si="99"/>
        <v>-16</v>
      </c>
      <c r="N1044" s="50" t="str">
        <f t="shared" si="100"/>
        <v>Current</v>
      </c>
      <c r="O1044" s="50" t="str">
        <f t="shared" si="101"/>
        <v>No Risk</v>
      </c>
      <c r="P1044" s="15" t="str">
        <f>'PAYMENT by SAP'!J1034</f>
        <v>IDR</v>
      </c>
      <c r="Q1044" s="15" t="str">
        <f>'PAYMENT by SAP'!K1034</f>
        <v>1800000480</v>
      </c>
      <c r="R1044" s="51">
        <f>'PAYMENT by SAP'!L1034</f>
        <v>188077</v>
      </c>
      <c r="S1044" s="51" t="str">
        <f>'PAYMENT by SAP'!M1034</f>
        <v>Tagihan Listrik DAB Jun 25</v>
      </c>
      <c r="T1044" s="65">
        <f>'PAYMENT by SAP'!N1034</f>
        <v>45869</v>
      </c>
      <c r="U1044" s="66" t="str">
        <f>'PAYMENT by SAP'!O1034</f>
        <v>1800000480</v>
      </c>
      <c r="V1044" s="18" t="s">
        <v>4951</v>
      </c>
    </row>
    <row r="1045" spans="2:22">
      <c r="B1045" s="15">
        <f>'PAYMENT by SAP'!B1035</f>
        <v>100031</v>
      </c>
      <c r="C1045" s="15" t="str">
        <f>'PAYMENT by SAP'!C1035</f>
        <v>PT DELTA ARTHA BAHARI NUSANTARA</v>
      </c>
      <c r="D1045" s="15" t="str">
        <v>External</v>
      </c>
      <c r="E1045" s="15" t="str">
        <f>'PAYMENT by SAP'!D1035</f>
        <v>1400000348</v>
      </c>
      <c r="F1045" s="15" t="str">
        <f>'PAYMENT by SAP'!E1035</f>
        <v>11121161</v>
      </c>
      <c r="G1045" s="15" t="str">
        <f>'PAYMENT by SAP'!F1035</f>
        <v>Penagihan Penyediaan Air Proses &amp; Proses Jul25</v>
      </c>
      <c r="H1045" s="47">
        <f t="shared" si="96"/>
        <v>45883</v>
      </c>
      <c r="I1045" s="48">
        <f>'PAYMENT by SAP'!G1035</f>
        <v>45883</v>
      </c>
      <c r="J1045" s="48" t="str">
        <f t="shared" si="97"/>
        <v>Agu</v>
      </c>
      <c r="K1045" s="48" t="str">
        <f t="shared" si="98"/>
        <v>2025</v>
      </c>
      <c r="L1045" s="48">
        <f>'PAYMENT by SAP'!H1035</f>
        <v>45899</v>
      </c>
      <c r="M1045" s="49">
        <f t="shared" si="99"/>
        <v>-16</v>
      </c>
      <c r="N1045" s="50" t="str">
        <f t="shared" si="100"/>
        <v>Current</v>
      </c>
      <c r="O1045" s="50" t="str">
        <f t="shared" si="101"/>
        <v>No Risk</v>
      </c>
      <c r="P1045" s="15" t="str">
        <f>'PAYMENT by SAP'!J1035</f>
        <v>IDR</v>
      </c>
      <c r="Q1045" s="15" t="str">
        <f>'PAYMENT by SAP'!K1035</f>
        <v>1800000350</v>
      </c>
      <c r="R1045" s="51">
        <f>'PAYMENT by SAP'!L1035</f>
        <v>941600</v>
      </c>
      <c r="S1045" s="51" t="str">
        <f>'PAYMENT by SAP'!M1035</f>
        <v>Penagihan Penyediaan Air Bersih Juli 2025</v>
      </c>
      <c r="T1045" s="65">
        <f>'PAYMENT by SAP'!N1035</f>
        <v>45869</v>
      </c>
      <c r="U1045" s="66" t="str">
        <f>'PAYMENT by SAP'!O1035</f>
        <v>1800000350</v>
      </c>
      <c r="V1045" s="18" t="s">
        <v>4956</v>
      </c>
    </row>
    <row r="1046" spans="2:22">
      <c r="B1046" s="15">
        <f>'PAYMENT by SAP'!B1036</f>
        <v>101691</v>
      </c>
      <c r="C1046" s="15" t="str">
        <f>'PAYMENT by SAP'!C1036</f>
        <v>PT. BYAKTA LOKA HIJAU KIRANA</v>
      </c>
      <c r="D1046" s="15" t="str">
        <v>External</v>
      </c>
      <c r="E1046" s="15" t="str">
        <f>'PAYMENT by SAP'!D1036</f>
        <v>1400090682</v>
      </c>
      <c r="F1046" s="15" t="str">
        <f>'PAYMENT by SAP'!E1036</f>
        <v>11125421</v>
      </c>
      <c r="G1046" s="15" t="str">
        <f>'PAYMENT by SAP'!F1036</f>
        <v>PAID BY CMS BANK SYARIAH INDONESIA KC SURABAYA BAS</v>
      </c>
      <c r="H1046" s="47">
        <f t="shared" si="96"/>
        <v>45883</v>
      </c>
      <c r="I1046" s="48">
        <f>'PAYMENT by SAP'!G1036</f>
        <v>45883</v>
      </c>
      <c r="J1046" s="48" t="str">
        <f t="shared" si="97"/>
        <v>Agu</v>
      </c>
      <c r="K1046" s="48" t="str">
        <f t="shared" si="98"/>
        <v>2025</v>
      </c>
      <c r="L1046" s="48">
        <f>'PAYMENT by SAP'!H1036</f>
        <v>45899</v>
      </c>
      <c r="M1046" s="49">
        <f t="shared" si="99"/>
        <v>-16</v>
      </c>
      <c r="N1046" s="50" t="str">
        <f t="shared" si="100"/>
        <v>Current</v>
      </c>
      <c r="O1046" s="50" t="str">
        <f t="shared" si="101"/>
        <v>No Risk</v>
      </c>
      <c r="P1046" s="15" t="str">
        <f>'PAYMENT by SAP'!J1036</f>
        <v>IDR</v>
      </c>
      <c r="Q1046" s="15" t="str">
        <f>'PAYMENT by SAP'!K1036</f>
        <v>1800000493</v>
      </c>
      <c r="R1046" s="51">
        <f>'PAYMENT by SAP'!L1036</f>
        <v>4459536</v>
      </c>
      <c r="S1046" s="51" t="str">
        <f>'PAYMENT by SAP'!M1036</f>
        <v>Biaya Pemusnahan Limbah Sludge Cat ex PT BLHK</v>
      </c>
      <c r="T1046" s="65">
        <f>'PAYMENT by SAP'!N1036</f>
        <v>45869</v>
      </c>
      <c r="U1046" s="66" t="str">
        <f>'PAYMENT by SAP'!O1036</f>
        <v>1800000493</v>
      </c>
      <c r="V1046" t="s">
        <v>4950</v>
      </c>
    </row>
    <row r="1047" spans="2:22">
      <c r="B1047" s="15">
        <f>'PAYMENT by SAP'!B1037</f>
        <v>100007</v>
      </c>
      <c r="C1047" s="15" t="str">
        <f>'PAYMENT by SAP'!C1037</f>
        <v>ETEX BUILDING PERFORMANCE INDONESIA</v>
      </c>
      <c r="D1047" s="15" t="str">
        <v>External</v>
      </c>
      <c r="E1047" s="15" t="str">
        <f>'PAYMENT by SAP'!D1037</f>
        <v>1400000349</v>
      </c>
      <c r="F1047" s="15" t="str">
        <f>'PAYMENT by SAP'!E1037</f>
        <v>11121161</v>
      </c>
      <c r="G1047" s="15" t="str">
        <f>'PAYMENT by SAP'!F1037</f>
        <v>Penagihan Penyediaan Air Proses Juni 2025</v>
      </c>
      <c r="H1047" s="47">
        <f t="shared" si="96"/>
        <v>45883</v>
      </c>
      <c r="I1047" s="48">
        <f>'PAYMENT by SAP'!G1037</f>
        <v>45883</v>
      </c>
      <c r="J1047" s="48" t="str">
        <f t="shared" si="97"/>
        <v>Agu</v>
      </c>
      <c r="K1047" s="48" t="str">
        <f t="shared" si="98"/>
        <v>2025</v>
      </c>
      <c r="L1047" s="48">
        <f>'PAYMENT by SAP'!H1037</f>
        <v>45868</v>
      </c>
      <c r="M1047" s="49">
        <f t="shared" si="99"/>
        <v>15</v>
      </c>
      <c r="N1047" s="50" t="str">
        <f t="shared" si="100"/>
        <v>0-30</v>
      </c>
      <c r="O1047" s="50" t="str">
        <f t="shared" si="101"/>
        <v>No Risk</v>
      </c>
      <c r="P1047" s="15" t="str">
        <f>'PAYMENT by SAP'!J1037</f>
        <v>IDR</v>
      </c>
      <c r="Q1047" s="15" t="str">
        <f>'PAYMENT by SAP'!K1037</f>
        <v>1800000302</v>
      </c>
      <c r="R1047" s="51">
        <f>'PAYMENT by SAP'!L1037</f>
        <v>28795000</v>
      </c>
      <c r="S1047" s="51" t="str">
        <f>'PAYMENT by SAP'!M1037</f>
        <v>Penagihan Penyediaan Air Proses Juni 2025</v>
      </c>
      <c r="T1047" s="65">
        <f>'PAYMENT by SAP'!N1037</f>
        <v>45838</v>
      </c>
      <c r="U1047" s="66" t="str">
        <f>'PAYMENT by SAP'!O1037</f>
        <v>1800000302</v>
      </c>
      <c r="V1047" s="18" t="s">
        <v>4956</v>
      </c>
    </row>
    <row r="1048" spans="2:22">
      <c r="B1048" s="15">
        <f>'PAYMENT by SAP'!B1038</f>
        <v>100004</v>
      </c>
      <c r="C1048" s="15" t="str">
        <f>'PAYMENT by SAP'!C1038</f>
        <v>PT CIPTA NIRMALA</v>
      </c>
      <c r="D1048" s="15" t="str">
        <v>Group</v>
      </c>
      <c r="E1048" s="15" t="str">
        <f>'PAYMENT by SAP'!D1038</f>
        <v>1400000350</v>
      </c>
      <c r="F1048" s="15" t="str">
        <f>'PAYMENT by SAP'!E1038</f>
        <v>11125421</v>
      </c>
      <c r="G1048" s="15" t="str">
        <f>'PAYMENT by SAP'!F1038</f>
        <v>PAID BY CMS BANK SYARIAH INDONESIA KC SURABAYA BAS</v>
      </c>
      <c r="H1048" s="47">
        <f t="shared" si="96"/>
        <v>45884</v>
      </c>
      <c r="I1048" s="48">
        <f>'PAYMENT by SAP'!G1038</f>
        <v>45884</v>
      </c>
      <c r="J1048" s="48" t="str">
        <f t="shared" si="97"/>
        <v>Agu</v>
      </c>
      <c r="K1048" s="48" t="str">
        <f t="shared" si="98"/>
        <v>2025</v>
      </c>
      <c r="L1048" s="48">
        <f>'PAYMENT by SAP'!H1038</f>
        <v>45807</v>
      </c>
      <c r="M1048" s="49">
        <f t="shared" si="99"/>
        <v>77</v>
      </c>
      <c r="N1048" s="50" t="str">
        <f t="shared" si="100"/>
        <v>60-90</v>
      </c>
      <c r="O1048" s="50" t="str">
        <f t="shared" si="101"/>
        <v>Warning</v>
      </c>
      <c r="P1048" s="15" t="str">
        <f>'PAYMENT by SAP'!J1038</f>
        <v>IDR</v>
      </c>
      <c r="Q1048" s="15" t="str">
        <f>'PAYMENT by SAP'!K1038</f>
        <v>1800000184</v>
      </c>
      <c r="R1048" s="51">
        <f>'PAYMENT by SAP'!L1038</f>
        <v>5745612</v>
      </c>
      <c r="S1048" s="51" t="str">
        <f>'PAYMENT by SAP'!M1038</f>
        <v>Pot. Gaji Kary. Penugasan SIG - PTCN 03.2025</v>
      </c>
      <c r="T1048" s="65">
        <f>'PAYMENT by SAP'!N1038</f>
        <v>45777</v>
      </c>
      <c r="U1048" s="66" t="str">
        <f>'PAYMENT by SAP'!O1038</f>
        <v>1800000184</v>
      </c>
      <c r="V1048" s="18" t="s">
        <v>4953</v>
      </c>
    </row>
    <row r="1049" spans="2:22">
      <c r="B1049" s="15">
        <f>'PAYMENT by SAP'!B1039</f>
        <v>101082</v>
      </c>
      <c r="C1049" s="15" t="str">
        <f>'PAYMENT by SAP'!C1039</f>
        <v>PT METATU NUSANTARA JAYA</v>
      </c>
      <c r="D1049" s="15" t="str">
        <v>External</v>
      </c>
      <c r="E1049" s="15" t="str">
        <f>'PAYMENT by SAP'!D1039</f>
        <v>1400092517</v>
      </c>
      <c r="F1049" s="15" t="str">
        <f>'PAYMENT by SAP'!E1039</f>
        <v>11123101</v>
      </c>
      <c r="G1049" s="15" t="str">
        <f>'PAYMENT by SAP'!F1039</f>
        <v>PT METATU NUSANTARA JAYA</v>
      </c>
      <c r="H1049" s="47">
        <f t="shared" si="96"/>
        <v>45888</v>
      </c>
      <c r="I1049" s="48">
        <f>'PAYMENT by SAP'!G1039</f>
        <v>45888</v>
      </c>
      <c r="J1049" s="48" t="str">
        <f t="shared" si="97"/>
        <v>Agu</v>
      </c>
      <c r="K1049" s="48" t="str">
        <f t="shared" si="98"/>
        <v>2025</v>
      </c>
      <c r="L1049" s="48">
        <f>'PAYMENT by SAP'!H1039</f>
        <v>45777</v>
      </c>
      <c r="M1049" s="49">
        <f t="shared" si="99"/>
        <v>111</v>
      </c>
      <c r="N1049" s="50" t="str">
        <f t="shared" si="100"/>
        <v>90-120</v>
      </c>
      <c r="O1049" s="50" t="str">
        <f t="shared" si="101"/>
        <v>Warning +</v>
      </c>
      <c r="P1049" s="15" t="str">
        <f>'PAYMENT by SAP'!J1039</f>
        <v>IDR</v>
      </c>
      <c r="Q1049" s="15" t="str">
        <f>'PAYMENT by SAP'!K1039</f>
        <v>1800000214</v>
      </c>
      <c r="R1049" s="51">
        <f>'PAYMENT by SAP'!L1039</f>
        <v>3460980</v>
      </c>
      <c r="S1049" s="51" t="str">
        <f>'PAYMENT by SAP'!M1039</f>
        <v>Biaya Pemusnahan Limbah Resin Anorganik ex PT MNJ</v>
      </c>
      <c r="T1049" s="65">
        <f>'PAYMENT by SAP'!N1039</f>
        <v>45747</v>
      </c>
      <c r="U1049" s="66" t="str">
        <f>'PAYMENT by SAP'!O1039</f>
        <v>1800000214</v>
      </c>
      <c r="V1049" t="s">
        <v>4950</v>
      </c>
    </row>
    <row r="1050" spans="2:22">
      <c r="B1050" s="15">
        <f>'PAYMENT by SAP'!B1040</f>
        <v>101082</v>
      </c>
      <c r="C1050" s="15" t="str">
        <f>'PAYMENT by SAP'!C1040</f>
        <v>PT METATU NUSANTARA JAYA</v>
      </c>
      <c r="D1050" s="15" t="str">
        <v>External</v>
      </c>
      <c r="E1050" s="15" t="str">
        <f>'PAYMENT by SAP'!D1040</f>
        <v>1400092517</v>
      </c>
      <c r="F1050" s="15" t="str">
        <f>'PAYMENT by SAP'!E1040</f>
        <v>11123101</v>
      </c>
      <c r="G1050" s="15" t="str">
        <f>'PAYMENT by SAP'!F1040</f>
        <v>PT METATU NUSANTARA JAYA</v>
      </c>
      <c r="H1050" s="47">
        <f t="shared" si="96"/>
        <v>45888</v>
      </c>
      <c r="I1050" s="48">
        <f>'PAYMENT by SAP'!G1040</f>
        <v>45888</v>
      </c>
      <c r="J1050" s="48" t="str">
        <f t="shared" si="97"/>
        <v>Agu</v>
      </c>
      <c r="K1050" s="48" t="str">
        <f t="shared" si="98"/>
        <v>2025</v>
      </c>
      <c r="L1050" s="48">
        <f>'PAYMENT by SAP'!H1040</f>
        <v>45777</v>
      </c>
      <c r="M1050" s="49">
        <f t="shared" si="99"/>
        <v>111</v>
      </c>
      <c r="N1050" s="50" t="str">
        <f t="shared" si="100"/>
        <v>90-120</v>
      </c>
      <c r="O1050" s="50" t="str">
        <f t="shared" si="101"/>
        <v>Warning +</v>
      </c>
      <c r="P1050" s="15" t="str">
        <f>'PAYMENT by SAP'!J1040</f>
        <v>IDR</v>
      </c>
      <c r="Q1050" s="15" t="str">
        <f>'PAYMENT by SAP'!K1040</f>
        <v>1800000213</v>
      </c>
      <c r="R1050" s="51">
        <f>'PAYMENT by SAP'!L1040</f>
        <v>8575416</v>
      </c>
      <c r="S1050" s="51" t="str">
        <f>'PAYMENT by SAP'!M1040</f>
        <v>Biaya Pemusnahan Limbah Residu Produksi ex PT MNJ</v>
      </c>
      <c r="T1050" s="65">
        <f>'PAYMENT by SAP'!N1040</f>
        <v>45747</v>
      </c>
      <c r="U1050" s="66" t="str">
        <f>'PAYMENT by SAP'!O1040</f>
        <v>1800000213</v>
      </c>
      <c r="V1050" t="s">
        <v>4950</v>
      </c>
    </row>
    <row r="1051" spans="2:22">
      <c r="B1051" s="15">
        <f>'PAYMENT by SAP'!B1041</f>
        <v>101082</v>
      </c>
      <c r="C1051" s="15" t="str">
        <f>'PAYMENT by SAP'!C1041</f>
        <v>PT METATU NUSANTARA JAYA</v>
      </c>
      <c r="D1051" s="15" t="str">
        <v>External</v>
      </c>
      <c r="E1051" s="15" t="str">
        <f>'PAYMENT by SAP'!D1041</f>
        <v>1400092517</v>
      </c>
      <c r="F1051" s="15" t="str">
        <f>'PAYMENT by SAP'!E1041</f>
        <v>11123101</v>
      </c>
      <c r="G1051" s="15" t="str">
        <f>'PAYMENT by SAP'!F1041</f>
        <v>PT METATU NUSANTARA JAYA</v>
      </c>
      <c r="H1051" s="47">
        <f t="shared" si="96"/>
        <v>45888</v>
      </c>
      <c r="I1051" s="48">
        <f>'PAYMENT by SAP'!G1041</f>
        <v>45888</v>
      </c>
      <c r="J1051" s="48" t="str">
        <f t="shared" si="97"/>
        <v>Agu</v>
      </c>
      <c r="K1051" s="48" t="str">
        <f t="shared" si="98"/>
        <v>2025</v>
      </c>
      <c r="L1051" s="48">
        <f>'PAYMENT by SAP'!H1041</f>
        <v>45777</v>
      </c>
      <c r="M1051" s="49">
        <f t="shared" si="99"/>
        <v>111</v>
      </c>
      <c r="N1051" s="50" t="str">
        <f t="shared" si="100"/>
        <v>90-120</v>
      </c>
      <c r="O1051" s="50" t="str">
        <f t="shared" si="101"/>
        <v>Warning +</v>
      </c>
      <c r="P1051" s="15" t="str">
        <f>'PAYMENT by SAP'!J1041</f>
        <v>IDR</v>
      </c>
      <c r="Q1051" s="15" t="str">
        <f>'PAYMENT by SAP'!K1041</f>
        <v>1800000224</v>
      </c>
      <c r="R1051" s="51">
        <f>'PAYMENT by SAP'!L1041</f>
        <v>10661550</v>
      </c>
      <c r="S1051" s="51" t="str">
        <f>'PAYMENT by SAP'!M1041</f>
        <v>Biaya Pemusnahan Limbah TerkontaminasiB3 ex PT MNJ</v>
      </c>
      <c r="T1051" s="65">
        <f>'PAYMENT by SAP'!N1041</f>
        <v>45747</v>
      </c>
      <c r="U1051" s="66" t="str">
        <f>'PAYMENT by SAP'!O1041</f>
        <v>1800000224</v>
      </c>
      <c r="V1051" t="s">
        <v>4950</v>
      </c>
    </row>
    <row r="1052" spans="2:22">
      <c r="B1052" s="15">
        <f>'PAYMENT by SAP'!B1042</f>
        <v>101082</v>
      </c>
      <c r="C1052" s="15" t="str">
        <f>'PAYMENT by SAP'!C1042</f>
        <v>PT METATU NUSANTARA JAYA</v>
      </c>
      <c r="D1052" s="15" t="str">
        <v>External</v>
      </c>
      <c r="E1052" s="15" t="str">
        <f>'PAYMENT by SAP'!D1042</f>
        <v>1400092517</v>
      </c>
      <c r="F1052" s="15" t="str">
        <f>'PAYMENT by SAP'!E1042</f>
        <v>11123101</v>
      </c>
      <c r="G1052" s="15" t="str">
        <f>'PAYMENT by SAP'!F1042</f>
        <v>PT METATU NUSANTARA JAYA</v>
      </c>
      <c r="H1052" s="47">
        <f t="shared" si="96"/>
        <v>45888</v>
      </c>
      <c r="I1052" s="48">
        <f>'PAYMENT by SAP'!G1042</f>
        <v>45888</v>
      </c>
      <c r="J1052" s="48" t="str">
        <f t="shared" si="97"/>
        <v>Agu</v>
      </c>
      <c r="K1052" s="48" t="str">
        <f t="shared" si="98"/>
        <v>2025</v>
      </c>
      <c r="L1052" s="48">
        <f>'PAYMENT by SAP'!H1042</f>
        <v>45777</v>
      </c>
      <c r="M1052" s="49">
        <f t="shared" si="99"/>
        <v>111</v>
      </c>
      <c r="N1052" s="50" t="str">
        <f t="shared" si="100"/>
        <v>90-120</v>
      </c>
      <c r="O1052" s="50" t="str">
        <f t="shared" si="101"/>
        <v>Warning +</v>
      </c>
      <c r="P1052" s="15" t="str">
        <f>'PAYMENT by SAP'!J1042</f>
        <v>IDR</v>
      </c>
      <c r="Q1052" s="15" t="str">
        <f>'PAYMENT by SAP'!K1042</f>
        <v>1800000210</v>
      </c>
      <c r="R1052" s="51">
        <f>'PAYMENT by SAP'!L1042</f>
        <v>25121964</v>
      </c>
      <c r="S1052" s="51" t="str">
        <f>'PAYMENT by SAP'!M1042</f>
        <v>Biaya Pemusnahan Limbah Glyserin Pitch ex PT MNJ</v>
      </c>
      <c r="T1052" s="65">
        <f>'PAYMENT by SAP'!N1042</f>
        <v>45747</v>
      </c>
      <c r="U1052" s="66" t="str">
        <f>'PAYMENT by SAP'!O1042</f>
        <v>1800000210</v>
      </c>
      <c r="V1052" t="s">
        <v>4950</v>
      </c>
    </row>
    <row r="1053" spans="2:22">
      <c r="B1053" s="15">
        <f>'PAYMENT by SAP'!B1043</f>
        <v>101082</v>
      </c>
      <c r="C1053" s="15" t="str">
        <f>'PAYMENT by SAP'!C1043</f>
        <v>PT METATU NUSANTARA JAYA</v>
      </c>
      <c r="D1053" s="15" t="str">
        <v>External</v>
      </c>
      <c r="E1053" s="15" t="str">
        <f>'PAYMENT by SAP'!D1043</f>
        <v>1400092517</v>
      </c>
      <c r="F1053" s="15" t="str">
        <f>'PAYMENT by SAP'!E1043</f>
        <v>11123101</v>
      </c>
      <c r="G1053" s="15" t="str">
        <f>'PAYMENT by SAP'!F1043</f>
        <v>PT METATU NUSANTARA JAYA</v>
      </c>
      <c r="H1053" s="47">
        <f t="shared" si="96"/>
        <v>45888</v>
      </c>
      <c r="I1053" s="48">
        <f>'PAYMENT by SAP'!G1043</f>
        <v>45888</v>
      </c>
      <c r="J1053" s="48" t="str">
        <f t="shared" si="97"/>
        <v>Agu</v>
      </c>
      <c r="K1053" s="48" t="str">
        <f t="shared" si="98"/>
        <v>2025</v>
      </c>
      <c r="L1053" s="48">
        <f>'PAYMENT by SAP'!H1043</f>
        <v>45746</v>
      </c>
      <c r="M1053" s="49">
        <f t="shared" si="99"/>
        <v>142</v>
      </c>
      <c r="N1053" s="50" t="str">
        <f t="shared" si="100"/>
        <v>120-365</v>
      </c>
      <c r="O1053" s="50" t="str">
        <f t="shared" si="101"/>
        <v>High Risk</v>
      </c>
      <c r="P1053" s="15" t="str">
        <f>'PAYMENT by SAP'!J1043</f>
        <v>IDR</v>
      </c>
      <c r="Q1053" s="15" t="str">
        <f>'PAYMENT by SAP'!K1043</f>
        <v>1800000140</v>
      </c>
      <c r="R1053" s="51">
        <f>'PAYMENT by SAP'!L1043</f>
        <v>28010850</v>
      </c>
      <c r="S1053" s="51" t="str">
        <f>'PAYMENT by SAP'!M1043</f>
        <v>Biaya Pemusnahan Limbah Terkontaminas B3 ex PT MNJ</v>
      </c>
      <c r="T1053" s="65">
        <f>'PAYMENT by SAP'!N1043</f>
        <v>45716</v>
      </c>
      <c r="U1053" s="66" t="str">
        <f>'PAYMENT by SAP'!O1043</f>
        <v>1800000140</v>
      </c>
      <c r="V1053" t="s">
        <v>4950</v>
      </c>
    </row>
    <row r="1054" spans="2:22">
      <c r="B1054" s="15">
        <f>'PAYMENT by SAP'!B1044</f>
        <v>101398</v>
      </c>
      <c r="C1054" s="15" t="str">
        <f>'PAYMENT by SAP'!C1044</f>
        <v>PT SOLUSI BANGUN INDONESIA</v>
      </c>
      <c r="D1054" s="15" t="str">
        <v>Group</v>
      </c>
      <c r="E1054" s="15" t="str">
        <f>'PAYMENT by SAP'!D1044</f>
        <v>1400000352</v>
      </c>
      <c r="F1054" s="15" t="str">
        <f>'PAYMENT by SAP'!E1044</f>
        <v>11121161</v>
      </c>
      <c r="G1054" s="15" t="str">
        <f>'PAYMENT by SAP'!F1044</f>
        <v xml:space="preserve"> Pot. Gaji Kary. Penugasan SI - SBI 0924-0225</v>
      </c>
      <c r="H1054" s="47">
        <f t="shared" si="96"/>
        <v>45888</v>
      </c>
      <c r="I1054" s="48">
        <f>'PAYMENT by SAP'!G1044</f>
        <v>45888</v>
      </c>
      <c r="J1054" s="48" t="str">
        <f t="shared" si="97"/>
        <v>Agu</v>
      </c>
      <c r="K1054" s="48" t="str">
        <f t="shared" si="98"/>
        <v>2025</v>
      </c>
      <c r="L1054" s="48">
        <f>'PAYMENT by SAP'!H1044</f>
        <v>45687</v>
      </c>
      <c r="M1054" s="49">
        <f t="shared" si="99"/>
        <v>201</v>
      </c>
      <c r="N1054" s="50" t="str">
        <f t="shared" si="100"/>
        <v>120-365</v>
      </c>
      <c r="O1054" s="50" t="str">
        <f t="shared" si="101"/>
        <v>High Risk</v>
      </c>
      <c r="P1054" s="15" t="str">
        <f>'PAYMENT by SAP'!J1044</f>
        <v>IDR</v>
      </c>
      <c r="Q1054" s="15" t="str">
        <f>'PAYMENT by SAP'!K1044</f>
        <v>1800000552</v>
      </c>
      <c r="R1054" s="51">
        <f>'PAYMENT by SAP'!L1044</f>
        <v>28388680</v>
      </c>
      <c r="S1054" s="51" t="str">
        <f>'PAYMENT by SAP'!M1044</f>
        <v xml:space="preserve"> Pot. Gaji Kary. Penugasan SI - SBI 11.2024</v>
      </c>
      <c r="T1054" s="65">
        <f>'PAYMENT by SAP'!N1044</f>
        <v>45657</v>
      </c>
      <c r="U1054" s="66" t="str">
        <f>'PAYMENT by SAP'!O1044</f>
        <v>1800000552</v>
      </c>
      <c r="V1054" s="18" t="s">
        <v>4953</v>
      </c>
    </row>
    <row r="1055" spans="2:22">
      <c r="B1055" s="15">
        <f>'PAYMENT by SAP'!B1045</f>
        <v>101398</v>
      </c>
      <c r="C1055" s="15" t="str">
        <f>'PAYMENT by SAP'!C1045</f>
        <v>PT SOLUSI BANGUN INDONESIA</v>
      </c>
      <c r="D1055" s="15" t="str">
        <v>Group</v>
      </c>
      <c r="E1055" s="15" t="str">
        <f>'PAYMENT by SAP'!D1045</f>
        <v>1400000352</v>
      </c>
      <c r="F1055" s="15" t="str">
        <f>'PAYMENT by SAP'!E1045</f>
        <v>11121161</v>
      </c>
      <c r="G1055" s="15" t="str">
        <f>'PAYMENT by SAP'!F1045</f>
        <v xml:space="preserve"> Pot. Gaji Kary. Penugasan SI - SBI 0924-0225</v>
      </c>
      <c r="H1055" s="47">
        <f t="shared" si="96"/>
        <v>45888</v>
      </c>
      <c r="I1055" s="48">
        <f>'PAYMENT by SAP'!G1045</f>
        <v>45888</v>
      </c>
      <c r="J1055" s="48" t="str">
        <f t="shared" si="97"/>
        <v>Agu</v>
      </c>
      <c r="K1055" s="48" t="str">
        <f t="shared" si="98"/>
        <v>2025</v>
      </c>
      <c r="L1055" s="48">
        <f>'PAYMENT by SAP'!H1045</f>
        <v>45626</v>
      </c>
      <c r="M1055" s="49">
        <f t="shared" si="99"/>
        <v>262</v>
      </c>
      <c r="N1055" s="50" t="str">
        <f t="shared" si="100"/>
        <v>120-365</v>
      </c>
      <c r="O1055" s="50" t="str">
        <f t="shared" si="101"/>
        <v>High Risk</v>
      </c>
      <c r="P1055" s="15" t="str">
        <f>'PAYMENT by SAP'!J1045</f>
        <v>IDR</v>
      </c>
      <c r="Q1055" s="15" t="str">
        <f>'PAYMENT by SAP'!K1045</f>
        <v>1800000449</v>
      </c>
      <c r="R1055" s="51">
        <f>'PAYMENT by SAP'!L1045</f>
        <v>28388680</v>
      </c>
      <c r="S1055" s="51" t="str">
        <f>'PAYMENT by SAP'!M1045</f>
        <v xml:space="preserve"> Pot. Gaji Kary. Penugasan SI - SBI 09.2024</v>
      </c>
      <c r="T1055" s="65">
        <f>'PAYMENT by SAP'!N1045</f>
        <v>45596</v>
      </c>
      <c r="U1055" s="66" t="str">
        <f>'PAYMENT by SAP'!O1045</f>
        <v>1800000449</v>
      </c>
      <c r="V1055" s="18" t="s">
        <v>4953</v>
      </c>
    </row>
    <row r="1056" spans="2:22">
      <c r="B1056" s="15">
        <f>'PAYMENT by SAP'!B1046</f>
        <v>101398</v>
      </c>
      <c r="C1056" s="15" t="str">
        <f>'PAYMENT by SAP'!C1046</f>
        <v>PT SOLUSI BANGUN INDONESIA</v>
      </c>
      <c r="D1056" s="15" t="str">
        <v>Group</v>
      </c>
      <c r="E1056" s="15" t="str">
        <f>'PAYMENT by SAP'!D1046</f>
        <v>1400000352</v>
      </c>
      <c r="F1056" s="15" t="str">
        <f>'PAYMENT by SAP'!E1046</f>
        <v>11121161</v>
      </c>
      <c r="G1056" s="15" t="str">
        <f>'PAYMENT by SAP'!F1046</f>
        <v xml:space="preserve"> Pot. Gaji Kary. Penugasan SI - SBI 0924-0225</v>
      </c>
      <c r="H1056" s="47">
        <f t="shared" si="96"/>
        <v>45888</v>
      </c>
      <c r="I1056" s="48">
        <f>'PAYMENT by SAP'!G1046</f>
        <v>45888</v>
      </c>
      <c r="J1056" s="48" t="str">
        <f t="shared" si="97"/>
        <v>Agu</v>
      </c>
      <c r="K1056" s="48" t="str">
        <f t="shared" si="98"/>
        <v>2025</v>
      </c>
      <c r="L1056" s="48">
        <f>'PAYMENT by SAP'!H1046</f>
        <v>45746</v>
      </c>
      <c r="M1056" s="49">
        <f t="shared" si="99"/>
        <v>142</v>
      </c>
      <c r="N1056" s="50" t="str">
        <f t="shared" si="100"/>
        <v>120-365</v>
      </c>
      <c r="O1056" s="50" t="str">
        <f t="shared" si="101"/>
        <v>High Risk</v>
      </c>
      <c r="P1056" s="15" t="str">
        <f>'PAYMENT by SAP'!J1046</f>
        <v>IDR</v>
      </c>
      <c r="Q1056" s="15" t="str">
        <f>'PAYMENT by SAP'!K1046</f>
        <v>1800000081</v>
      </c>
      <c r="R1056" s="51">
        <f>'PAYMENT by SAP'!L1046</f>
        <v>28393680</v>
      </c>
      <c r="S1056" s="51" t="str">
        <f>'PAYMENT by SAP'!M1046</f>
        <v>Pot. Gaji Kary. Penugasan SI - SBI 01.2025</v>
      </c>
      <c r="T1056" s="65">
        <f>'PAYMENT by SAP'!N1046</f>
        <v>45716</v>
      </c>
      <c r="U1056" s="66" t="str">
        <f>'PAYMENT by SAP'!O1046</f>
        <v>1800000081</v>
      </c>
      <c r="V1056" s="18" t="s">
        <v>4953</v>
      </c>
    </row>
    <row r="1057" spans="2:22">
      <c r="B1057" s="15">
        <f>'PAYMENT by SAP'!B1047</f>
        <v>101398</v>
      </c>
      <c r="C1057" s="15" t="str">
        <f>'PAYMENT by SAP'!C1047</f>
        <v>PT SOLUSI BANGUN INDONESIA</v>
      </c>
      <c r="D1057" s="15" t="str">
        <v>Group</v>
      </c>
      <c r="E1057" s="15" t="str">
        <f>'PAYMENT by SAP'!D1047</f>
        <v>1400000352</v>
      </c>
      <c r="F1057" s="15" t="str">
        <f>'PAYMENT by SAP'!E1047</f>
        <v>11121161</v>
      </c>
      <c r="G1057" s="15" t="str">
        <f>'PAYMENT by SAP'!F1047</f>
        <v xml:space="preserve"> Pot. Gaji Kary. Penugasan SI - SBI 0924-0225</v>
      </c>
      <c r="H1057" s="47">
        <f t="shared" si="96"/>
        <v>45888</v>
      </c>
      <c r="I1057" s="48">
        <f>'PAYMENT by SAP'!G1047</f>
        <v>45888</v>
      </c>
      <c r="J1057" s="48" t="str">
        <f t="shared" si="97"/>
        <v>Agu</v>
      </c>
      <c r="K1057" s="48" t="str">
        <f t="shared" si="98"/>
        <v>2025</v>
      </c>
      <c r="L1057" s="48">
        <f>'PAYMENT by SAP'!H1047</f>
        <v>45656</v>
      </c>
      <c r="M1057" s="49">
        <f t="shared" si="99"/>
        <v>232</v>
      </c>
      <c r="N1057" s="50" t="str">
        <f t="shared" si="100"/>
        <v>120-365</v>
      </c>
      <c r="O1057" s="50" t="str">
        <f t="shared" si="101"/>
        <v>High Risk</v>
      </c>
      <c r="P1057" s="15" t="str">
        <f>'PAYMENT by SAP'!J1047</f>
        <v>IDR</v>
      </c>
      <c r="Q1057" s="15" t="str">
        <f>'PAYMENT by SAP'!K1047</f>
        <v>1800000498</v>
      </c>
      <c r="R1057" s="51">
        <f>'PAYMENT by SAP'!L1047</f>
        <v>28458148</v>
      </c>
      <c r="S1057" s="51" t="str">
        <f>'PAYMENT by SAP'!M1047</f>
        <v xml:space="preserve"> Pot. Gaji Kary. Penugasan SI - SBI 10.2024</v>
      </c>
      <c r="T1057" s="65">
        <f>'PAYMENT by SAP'!N1047</f>
        <v>45626</v>
      </c>
      <c r="U1057" s="66" t="str">
        <f>'PAYMENT by SAP'!O1047</f>
        <v>1800000498</v>
      </c>
      <c r="V1057" s="18" t="s">
        <v>4953</v>
      </c>
    </row>
    <row r="1058" spans="2:22">
      <c r="B1058" s="15">
        <f>'PAYMENT by SAP'!B1048</f>
        <v>101398</v>
      </c>
      <c r="C1058" s="15" t="str">
        <f>'PAYMENT by SAP'!C1048</f>
        <v>PT SOLUSI BANGUN INDONESIA</v>
      </c>
      <c r="D1058" s="15" t="str">
        <v>Group</v>
      </c>
      <c r="E1058" s="15" t="str">
        <f>'PAYMENT by SAP'!D1048</f>
        <v>1400000352</v>
      </c>
      <c r="F1058" s="15" t="str">
        <f>'PAYMENT by SAP'!E1048</f>
        <v>11121161</v>
      </c>
      <c r="G1058" s="15" t="str">
        <f>'PAYMENT by SAP'!F1048</f>
        <v xml:space="preserve"> Pot. Gaji Kary. Penugasan SI - SBI 0924-0225</v>
      </c>
      <c r="H1058" s="47">
        <f t="shared" si="96"/>
        <v>45888</v>
      </c>
      <c r="I1058" s="48">
        <f>'PAYMENT by SAP'!G1048</f>
        <v>45888</v>
      </c>
      <c r="J1058" s="48" t="str">
        <f t="shared" si="97"/>
        <v>Agu</v>
      </c>
      <c r="K1058" s="48" t="str">
        <f t="shared" si="98"/>
        <v>2025</v>
      </c>
      <c r="L1058" s="48">
        <f>'PAYMENT by SAP'!H1048</f>
        <v>45718</v>
      </c>
      <c r="M1058" s="49">
        <f t="shared" si="99"/>
        <v>170</v>
      </c>
      <c r="N1058" s="50" t="str">
        <f t="shared" si="100"/>
        <v>120-365</v>
      </c>
      <c r="O1058" s="50" t="str">
        <f t="shared" si="101"/>
        <v>High Risk</v>
      </c>
      <c r="P1058" s="15" t="str">
        <f>'PAYMENT by SAP'!J1048</f>
        <v>IDR</v>
      </c>
      <c r="Q1058" s="15" t="str">
        <f>'PAYMENT by SAP'!K1048</f>
        <v>1800000016</v>
      </c>
      <c r="R1058" s="51">
        <f>'PAYMENT by SAP'!L1048</f>
        <v>28458148</v>
      </c>
      <c r="S1058" s="51" t="str">
        <f>'PAYMENT by SAP'!M1048</f>
        <v>Pot. Gaji Kary. Penugasan SI - SBI 12.2024</v>
      </c>
      <c r="T1058" s="65">
        <f>'PAYMENT by SAP'!N1048</f>
        <v>45688</v>
      </c>
      <c r="U1058" s="66" t="str">
        <f>'PAYMENT by SAP'!O1048</f>
        <v>1800000016</v>
      </c>
      <c r="V1058" s="18" t="s">
        <v>4953</v>
      </c>
    </row>
    <row r="1059" spans="2:22">
      <c r="B1059" s="15">
        <f>'PAYMENT by SAP'!B1049</f>
        <v>101398</v>
      </c>
      <c r="C1059" s="15" t="str">
        <f>'PAYMENT by SAP'!C1049</f>
        <v>PT SOLUSI BANGUN INDONESIA</v>
      </c>
      <c r="D1059" s="15" t="str">
        <v>Group</v>
      </c>
      <c r="E1059" s="15" t="str">
        <f>'PAYMENT by SAP'!D1049</f>
        <v>1400000352</v>
      </c>
      <c r="F1059" s="15" t="str">
        <f>'PAYMENT by SAP'!E1049</f>
        <v>11121161</v>
      </c>
      <c r="G1059" s="15" t="str">
        <f>'PAYMENT by SAP'!F1049</f>
        <v xml:space="preserve"> Pot. Gaji Kary. Penugasan SI - SBI 0924-0225</v>
      </c>
      <c r="H1059" s="47">
        <f t="shared" si="96"/>
        <v>45888</v>
      </c>
      <c r="I1059" s="48">
        <f>'PAYMENT by SAP'!G1049</f>
        <v>45888</v>
      </c>
      <c r="J1059" s="48" t="str">
        <f t="shared" si="97"/>
        <v>Agu</v>
      </c>
      <c r="K1059" s="48" t="str">
        <f t="shared" si="98"/>
        <v>2025</v>
      </c>
      <c r="L1059" s="48">
        <f>'PAYMENT by SAP'!H1049</f>
        <v>45777</v>
      </c>
      <c r="M1059" s="49">
        <f t="shared" si="99"/>
        <v>111</v>
      </c>
      <c r="N1059" s="50" t="str">
        <f t="shared" si="100"/>
        <v>90-120</v>
      </c>
      <c r="O1059" s="50" t="str">
        <f t="shared" si="101"/>
        <v>Warning +</v>
      </c>
      <c r="P1059" s="15" t="str">
        <f>'PAYMENT by SAP'!J1049</f>
        <v>IDR</v>
      </c>
      <c r="Q1059" s="15" t="str">
        <f>'PAYMENT by SAP'!K1049</f>
        <v>1800000146</v>
      </c>
      <c r="R1059" s="51">
        <f>'PAYMENT by SAP'!L1049</f>
        <v>28751351</v>
      </c>
      <c r="S1059" s="51" t="str">
        <f>'PAYMENT by SAP'!M1049</f>
        <v>Pot. Gaji Kary. Penugasan SI - SBI 02.2025</v>
      </c>
      <c r="T1059" s="65">
        <f>'PAYMENT by SAP'!N1049</f>
        <v>45747</v>
      </c>
      <c r="U1059" s="66" t="str">
        <f>'PAYMENT by SAP'!O1049</f>
        <v>1800000146</v>
      </c>
      <c r="V1059" s="18" t="s">
        <v>4953</v>
      </c>
    </row>
    <row r="1060" spans="2:22">
      <c r="B1060" s="15">
        <f>'PAYMENT by SAP'!B1050</f>
        <v>101082</v>
      </c>
      <c r="C1060" s="15" t="str">
        <f>'PAYMENT by SAP'!C1050</f>
        <v>PT METATU NUSANTARA JAYA</v>
      </c>
      <c r="D1060" s="15" t="str">
        <v>External</v>
      </c>
      <c r="E1060" s="15" t="str">
        <f>'PAYMENT by SAP'!D1050</f>
        <v>1400092517</v>
      </c>
      <c r="F1060" s="15" t="str">
        <f>'PAYMENT by SAP'!E1050</f>
        <v>11123101</v>
      </c>
      <c r="G1060" s="15" t="str">
        <f>'PAYMENT by SAP'!F1050</f>
        <v>PT METATU NUSANTARA JAYA</v>
      </c>
      <c r="H1060" s="47">
        <f t="shared" si="96"/>
        <v>45888</v>
      </c>
      <c r="I1060" s="48">
        <f>'PAYMENT by SAP'!G1050</f>
        <v>45888</v>
      </c>
      <c r="J1060" s="48" t="str">
        <f t="shared" si="97"/>
        <v>Agu</v>
      </c>
      <c r="K1060" s="48" t="str">
        <f t="shared" si="98"/>
        <v>2025</v>
      </c>
      <c r="L1060" s="48">
        <f>'PAYMENT by SAP'!H1050</f>
        <v>45777</v>
      </c>
      <c r="M1060" s="49">
        <f t="shared" si="99"/>
        <v>111</v>
      </c>
      <c r="N1060" s="50" t="str">
        <f t="shared" si="100"/>
        <v>90-120</v>
      </c>
      <c r="O1060" s="50" t="str">
        <f t="shared" si="101"/>
        <v>Warning +</v>
      </c>
      <c r="P1060" s="15" t="str">
        <f>'PAYMENT by SAP'!J1050</f>
        <v>IDR</v>
      </c>
      <c r="Q1060" s="15" t="str">
        <f>'PAYMENT by SAP'!K1050</f>
        <v>1800000212</v>
      </c>
      <c r="R1060" s="51">
        <f>'PAYMENT by SAP'!L1050</f>
        <v>29339520</v>
      </c>
      <c r="S1060" s="51" t="str">
        <f>'PAYMENT by SAP'!M1050</f>
        <v>Biaya Pemusnahan Limbah Refractory Bekas ex PT MNJ</v>
      </c>
      <c r="T1060" s="65">
        <f>'PAYMENT by SAP'!N1050</f>
        <v>45747</v>
      </c>
      <c r="U1060" s="66" t="str">
        <f>'PAYMENT by SAP'!O1050</f>
        <v>1800000212</v>
      </c>
      <c r="V1060" t="s">
        <v>4950</v>
      </c>
    </row>
    <row r="1061" spans="2:22">
      <c r="B1061" s="15">
        <f>'PAYMENT by SAP'!B1051</f>
        <v>100144</v>
      </c>
      <c r="C1061" s="15" t="str">
        <f>'PAYMENT by SAP'!C1051</f>
        <v>PT SINERGI INFORMATIKA SEMEN INDONE</v>
      </c>
      <c r="D1061" s="15" t="str">
        <v>Group</v>
      </c>
      <c r="E1061" s="15" t="str">
        <f>'PAYMENT by SAP'!D1051</f>
        <v>1400000353</v>
      </c>
      <c r="F1061" s="15" t="str">
        <f>'PAYMENT by SAP'!E1051</f>
        <v>11121161</v>
      </c>
      <c r="G1061" s="15" t="str">
        <f>'PAYMENT by SAP'!F1051</f>
        <v>Management Fee SISI Juni 2020</v>
      </c>
      <c r="H1061" s="47">
        <f t="shared" si="96"/>
        <v>45888</v>
      </c>
      <c r="I1061" s="48">
        <f>'PAYMENT by SAP'!G1051</f>
        <v>45888</v>
      </c>
      <c r="J1061" s="48" t="str">
        <f t="shared" si="97"/>
        <v>Agu</v>
      </c>
      <c r="K1061" s="48" t="str">
        <f t="shared" si="98"/>
        <v>2025</v>
      </c>
      <c r="L1061" s="48">
        <f>'PAYMENT by SAP'!H1051</f>
        <v>45848</v>
      </c>
      <c r="M1061" s="49">
        <f t="shared" si="99"/>
        <v>40</v>
      </c>
      <c r="N1061" s="50" t="str">
        <f t="shared" si="100"/>
        <v>30-60</v>
      </c>
      <c r="O1061" s="50" t="str">
        <f t="shared" si="101"/>
        <v>Low Risk</v>
      </c>
      <c r="P1061" s="15" t="str">
        <f>'PAYMENT by SAP'!J1051</f>
        <v>IDR</v>
      </c>
      <c r="Q1061" s="15" t="str">
        <f>'PAYMENT by SAP'!K1051</f>
        <v>0100006594</v>
      </c>
      <c r="R1061" s="51">
        <f>'PAYMENT by SAP'!L1051</f>
        <v>30553200</v>
      </c>
      <c r="S1061" s="51" t="str">
        <f>'PAYMENT by SAP'!M1051</f>
        <v>Management Fee SISI Juni 2020</v>
      </c>
      <c r="T1061" s="65">
        <f>'PAYMENT by SAP'!N1051</f>
        <v>45848</v>
      </c>
      <c r="U1061" s="66" t="str">
        <f>'PAYMENT by SAP'!O1051</f>
        <v>1800000677</v>
      </c>
      <c r="V1061" s="18" t="s">
        <v>4955</v>
      </c>
    </row>
    <row r="1062" spans="2:22">
      <c r="B1062" s="15">
        <f>'PAYMENT by SAP'!B1052</f>
        <v>101082</v>
      </c>
      <c r="C1062" s="15" t="str">
        <f>'PAYMENT by SAP'!C1052</f>
        <v>PT METATU NUSANTARA JAYA</v>
      </c>
      <c r="D1062" s="15" t="str">
        <v>External</v>
      </c>
      <c r="E1062" s="15" t="str">
        <f>'PAYMENT by SAP'!D1052</f>
        <v>1400092517</v>
      </c>
      <c r="F1062" s="15" t="str">
        <f>'PAYMENT by SAP'!E1052</f>
        <v>11123101</v>
      </c>
      <c r="G1062" s="15" t="str">
        <f>'PAYMENT by SAP'!F1052</f>
        <v>PT METATU NUSANTARA JAYA</v>
      </c>
      <c r="H1062" s="47">
        <f t="shared" si="96"/>
        <v>45888</v>
      </c>
      <c r="I1062" s="48">
        <f>'PAYMENT by SAP'!G1052</f>
        <v>45888</v>
      </c>
      <c r="J1062" s="48" t="str">
        <f t="shared" si="97"/>
        <v>Agu</v>
      </c>
      <c r="K1062" s="48" t="str">
        <f t="shared" si="98"/>
        <v>2025</v>
      </c>
      <c r="L1062" s="48">
        <f>'PAYMENT by SAP'!H1052</f>
        <v>45746</v>
      </c>
      <c r="M1062" s="49">
        <f t="shared" si="99"/>
        <v>142</v>
      </c>
      <c r="N1062" s="50" t="str">
        <f t="shared" si="100"/>
        <v>120-365</v>
      </c>
      <c r="O1062" s="50" t="str">
        <f t="shared" si="101"/>
        <v>High Risk</v>
      </c>
      <c r="P1062" s="15" t="str">
        <f>'PAYMENT by SAP'!J1052</f>
        <v>IDR</v>
      </c>
      <c r="Q1062" s="15" t="str">
        <f>'PAYMENT by SAP'!K1052</f>
        <v>1800000141</v>
      </c>
      <c r="R1062" s="51">
        <f>'PAYMENT by SAP'!L1052</f>
        <v>44675280</v>
      </c>
      <c r="S1062" s="51" t="str">
        <f>'PAYMENT by SAP'!M1052</f>
        <v>Biaya Pemusnahan Limbah Refractory Bekas ex PT MNJ</v>
      </c>
      <c r="T1062" s="65">
        <f>'PAYMENT by SAP'!N1052</f>
        <v>45716</v>
      </c>
      <c r="U1062" s="66" t="str">
        <f>'PAYMENT by SAP'!O1052</f>
        <v>1800000141</v>
      </c>
      <c r="V1062" t="s">
        <v>4950</v>
      </c>
    </row>
    <row r="1063" spans="2:22">
      <c r="B1063" s="15">
        <f>'PAYMENT by SAP'!B1053</f>
        <v>101082</v>
      </c>
      <c r="C1063" s="15" t="str">
        <f>'PAYMENT by SAP'!C1053</f>
        <v>PT METATU NUSANTARA JAYA</v>
      </c>
      <c r="D1063" s="15" t="str">
        <v>External</v>
      </c>
      <c r="E1063" s="15" t="str">
        <f>'PAYMENT by SAP'!D1053</f>
        <v>1400092517</v>
      </c>
      <c r="F1063" s="15" t="str">
        <f>'PAYMENT by SAP'!E1053</f>
        <v>11123101</v>
      </c>
      <c r="G1063" s="15" t="str">
        <f>'PAYMENT by SAP'!F1053</f>
        <v>PT METATU NUSANTARA JAYA</v>
      </c>
      <c r="H1063" s="47">
        <f t="shared" si="96"/>
        <v>45888</v>
      </c>
      <c r="I1063" s="48">
        <f>'PAYMENT by SAP'!G1053</f>
        <v>45888</v>
      </c>
      <c r="J1063" s="48" t="str">
        <f t="shared" si="97"/>
        <v>Agu</v>
      </c>
      <c r="K1063" s="48" t="str">
        <f t="shared" si="98"/>
        <v>2025</v>
      </c>
      <c r="L1063" s="48">
        <f>'PAYMENT by SAP'!H1053</f>
        <v>45746</v>
      </c>
      <c r="M1063" s="49">
        <f t="shared" si="99"/>
        <v>142</v>
      </c>
      <c r="N1063" s="50" t="str">
        <f t="shared" si="100"/>
        <v>120-365</v>
      </c>
      <c r="O1063" s="50" t="str">
        <f t="shared" si="101"/>
        <v>High Risk</v>
      </c>
      <c r="P1063" s="15" t="str">
        <f>'PAYMENT by SAP'!J1053</f>
        <v>IDR</v>
      </c>
      <c r="Q1063" s="15" t="str">
        <f>'PAYMENT by SAP'!K1053</f>
        <v>1800000138</v>
      </c>
      <c r="R1063" s="51">
        <f>'PAYMENT by SAP'!L1053</f>
        <v>50138256</v>
      </c>
      <c r="S1063" s="51" t="str">
        <f>'PAYMENT by SAP'!M1053</f>
        <v>Biaya Pemusnahan Limbah Glyserin Pitch ex PT MNJ</v>
      </c>
      <c r="T1063" s="65">
        <f>'PAYMENT by SAP'!N1053</f>
        <v>45716</v>
      </c>
      <c r="U1063" s="66" t="str">
        <f>'PAYMENT by SAP'!O1053</f>
        <v>1800000138</v>
      </c>
      <c r="V1063" t="s">
        <v>4950</v>
      </c>
    </row>
    <row r="1064" spans="2:22">
      <c r="B1064" s="15">
        <f>'PAYMENT by SAP'!B1054</f>
        <v>101082</v>
      </c>
      <c r="C1064" s="15" t="str">
        <f>'PAYMENT by SAP'!C1054</f>
        <v>PT METATU NUSANTARA JAYA</v>
      </c>
      <c r="D1064" s="15" t="str">
        <v>External</v>
      </c>
      <c r="E1064" s="15" t="str">
        <f>'PAYMENT by SAP'!D1054</f>
        <v>1400092517</v>
      </c>
      <c r="F1064" s="15" t="str">
        <f>'PAYMENT by SAP'!E1054</f>
        <v>11123101</v>
      </c>
      <c r="G1064" s="15" t="str">
        <f>'PAYMENT by SAP'!F1054</f>
        <v>PT METATU NUSANTARA JAYA</v>
      </c>
      <c r="H1064" s="47">
        <f t="shared" si="96"/>
        <v>45888</v>
      </c>
      <c r="I1064" s="48">
        <f>'PAYMENT by SAP'!G1054</f>
        <v>45888</v>
      </c>
      <c r="J1064" s="48" t="str">
        <f t="shared" si="97"/>
        <v>Agu</v>
      </c>
      <c r="K1064" s="48" t="str">
        <f t="shared" si="98"/>
        <v>2025</v>
      </c>
      <c r="L1064" s="48">
        <f>'PAYMENT by SAP'!H1054</f>
        <v>45777</v>
      </c>
      <c r="M1064" s="49">
        <f t="shared" si="99"/>
        <v>111</v>
      </c>
      <c r="N1064" s="50" t="str">
        <f t="shared" si="100"/>
        <v>90-120</v>
      </c>
      <c r="O1064" s="50" t="str">
        <f t="shared" si="101"/>
        <v>Warning +</v>
      </c>
      <c r="P1064" s="15" t="str">
        <f>'PAYMENT by SAP'!J1054</f>
        <v>IDR</v>
      </c>
      <c r="Q1064" s="15" t="str">
        <f>'PAYMENT by SAP'!K1054</f>
        <v>1800000215</v>
      </c>
      <c r="R1064" s="51">
        <f>'PAYMENT by SAP'!L1054</f>
        <v>54917250</v>
      </c>
      <c r="S1064" s="51" t="str">
        <f>'PAYMENT by SAP'!M1054</f>
        <v>Biaya Pemusnahan Limbah Sludge IPAL ex PT MNJ</v>
      </c>
      <c r="T1064" s="65">
        <f>'PAYMENT by SAP'!N1054</f>
        <v>45747</v>
      </c>
      <c r="U1064" s="66" t="str">
        <f>'PAYMENT by SAP'!O1054</f>
        <v>1800000215</v>
      </c>
      <c r="V1064" t="s">
        <v>4950</v>
      </c>
    </row>
    <row r="1065" spans="2:22">
      <c r="B1065" s="15">
        <f>'PAYMENT by SAP'!B1055</f>
        <v>101534</v>
      </c>
      <c r="C1065" s="15" t="str">
        <f>'PAYMENT by SAP'!C1055</f>
        <v>PT SOLUSI BANGUN BETON</v>
      </c>
      <c r="D1065" s="15" t="str">
        <v>Group</v>
      </c>
      <c r="E1065" s="15" t="str">
        <f>'PAYMENT by SAP'!D1055</f>
        <v>1400000351</v>
      </c>
      <c r="F1065" s="15" t="str">
        <f>'PAYMENT by SAP'!E1055</f>
        <v>11121161</v>
      </c>
      <c r="G1065" s="15" t="str">
        <f>'PAYMENT by SAP'!F1055</f>
        <v>Management Fee Juni 2022</v>
      </c>
      <c r="H1065" s="47">
        <f t="shared" si="96"/>
        <v>45888</v>
      </c>
      <c r="I1065" s="48">
        <f>'PAYMENT by SAP'!G1055</f>
        <v>45888</v>
      </c>
      <c r="J1065" s="48" t="str">
        <f t="shared" si="97"/>
        <v>Agu</v>
      </c>
      <c r="K1065" s="48" t="str">
        <f t="shared" si="98"/>
        <v>2025</v>
      </c>
      <c r="L1065" s="48">
        <f>'PAYMENT by SAP'!H1055</f>
        <v>44772</v>
      </c>
      <c r="M1065" s="49">
        <f t="shared" si="99"/>
        <v>1116</v>
      </c>
      <c r="N1065" s="50" t="str">
        <f t="shared" si="100"/>
        <v>&gt;365</v>
      </c>
      <c r="O1065" s="50" t="str">
        <f t="shared" si="101"/>
        <v>High Risk +</v>
      </c>
      <c r="P1065" s="15" t="str">
        <f>'PAYMENT by SAP'!J1055</f>
        <v>IDR</v>
      </c>
      <c r="Q1065" s="15" t="str">
        <f>'PAYMENT by SAP'!K1055</f>
        <v>1800000354</v>
      </c>
      <c r="R1065" s="51">
        <f>'PAYMENT by SAP'!L1055</f>
        <v>56407500</v>
      </c>
      <c r="S1065" s="51" t="str">
        <f>'PAYMENT by SAP'!M1055</f>
        <v>SBB - Management Fee Juni 2022</v>
      </c>
      <c r="T1065" s="65">
        <f>'PAYMENT by SAP'!N1055</f>
        <v>44742</v>
      </c>
      <c r="U1065" s="66" t="str">
        <f>'PAYMENT by SAP'!O1055</f>
        <v>1800000354</v>
      </c>
      <c r="V1065" s="18" t="s">
        <v>4955</v>
      </c>
    </row>
    <row r="1066" spans="2:22">
      <c r="B1066" s="15">
        <f>'PAYMENT by SAP'!B1056</f>
        <v>101082</v>
      </c>
      <c r="C1066" s="15" t="str">
        <f>'PAYMENT by SAP'!C1056</f>
        <v>PT METATU NUSANTARA JAYA</v>
      </c>
      <c r="D1066" s="15" t="str">
        <v>External</v>
      </c>
      <c r="E1066" s="15" t="str">
        <f>'PAYMENT by SAP'!D1056</f>
        <v>1400092517</v>
      </c>
      <c r="F1066" s="15" t="str">
        <f>'PAYMENT by SAP'!E1056</f>
        <v>11123101</v>
      </c>
      <c r="G1066" s="15" t="str">
        <f>'PAYMENT by SAP'!F1056</f>
        <v>PT METATU NUSANTARA JAYA</v>
      </c>
      <c r="H1066" s="47">
        <f t="shared" si="96"/>
        <v>45888</v>
      </c>
      <c r="I1066" s="48">
        <f>'PAYMENT by SAP'!G1056</f>
        <v>45888</v>
      </c>
      <c r="J1066" s="48" t="str">
        <f t="shared" si="97"/>
        <v>Agu</v>
      </c>
      <c r="K1066" s="48" t="str">
        <f t="shared" si="98"/>
        <v>2025</v>
      </c>
      <c r="L1066" s="48">
        <f>'PAYMENT by SAP'!H1056</f>
        <v>45746</v>
      </c>
      <c r="M1066" s="49">
        <f t="shared" si="99"/>
        <v>142</v>
      </c>
      <c r="N1066" s="50" t="str">
        <f t="shared" si="100"/>
        <v>120-365</v>
      </c>
      <c r="O1066" s="50" t="str">
        <f t="shared" si="101"/>
        <v>High Risk</v>
      </c>
      <c r="P1066" s="15" t="str">
        <f>'PAYMENT by SAP'!J1056</f>
        <v>IDR</v>
      </c>
      <c r="Q1066" s="15" t="str">
        <f>'PAYMENT by SAP'!K1056</f>
        <v>1800000145</v>
      </c>
      <c r="R1066" s="51">
        <f>'PAYMENT by SAP'!L1056</f>
        <v>70519410</v>
      </c>
      <c r="S1066" s="51" t="str">
        <f>'PAYMENT by SAP'!M1056</f>
        <v>Biaya Pemusnahan Limbah Sludge Non B3 ex PT MNJ</v>
      </c>
      <c r="T1066" s="65">
        <f>'PAYMENT by SAP'!N1056</f>
        <v>45716</v>
      </c>
      <c r="U1066" s="66" t="str">
        <f>'PAYMENT by SAP'!O1056</f>
        <v>1800000145</v>
      </c>
      <c r="V1066" t="s">
        <v>4950</v>
      </c>
    </row>
    <row r="1067" spans="2:22">
      <c r="B1067" s="15">
        <f>'PAYMENT by SAP'!B1057</f>
        <v>101082</v>
      </c>
      <c r="C1067" s="15" t="str">
        <f>'PAYMENT by SAP'!C1057</f>
        <v>PT METATU NUSANTARA JAYA</v>
      </c>
      <c r="D1067" s="15" t="str">
        <v>External</v>
      </c>
      <c r="E1067" s="15" t="str">
        <f>'PAYMENT by SAP'!D1057</f>
        <v>1400092517</v>
      </c>
      <c r="F1067" s="15" t="str">
        <f>'PAYMENT by SAP'!E1057</f>
        <v>11123101</v>
      </c>
      <c r="G1067" s="15" t="str">
        <f>'PAYMENT by SAP'!F1057</f>
        <v>PT METATU NUSANTARA JAYA</v>
      </c>
      <c r="H1067" s="47">
        <f t="shared" si="96"/>
        <v>45888</v>
      </c>
      <c r="I1067" s="48">
        <f>'PAYMENT by SAP'!G1057</f>
        <v>45888</v>
      </c>
      <c r="J1067" s="48" t="str">
        <f t="shared" si="97"/>
        <v>Agu</v>
      </c>
      <c r="K1067" s="48" t="str">
        <f t="shared" si="98"/>
        <v>2025</v>
      </c>
      <c r="L1067" s="48">
        <f>'PAYMENT by SAP'!H1057</f>
        <v>45777</v>
      </c>
      <c r="M1067" s="49">
        <f t="shared" si="99"/>
        <v>111</v>
      </c>
      <c r="N1067" s="50" t="str">
        <f t="shared" si="100"/>
        <v>90-120</v>
      </c>
      <c r="O1067" s="50" t="str">
        <f t="shared" si="101"/>
        <v>Warning +</v>
      </c>
      <c r="P1067" s="15" t="str">
        <f>'PAYMENT by SAP'!J1057</f>
        <v>IDR</v>
      </c>
      <c r="Q1067" s="15" t="str">
        <f>'PAYMENT by SAP'!K1057</f>
        <v>1800000217</v>
      </c>
      <c r="R1067" s="51">
        <f>'PAYMENT by SAP'!L1057</f>
        <v>79363890</v>
      </c>
      <c r="S1067" s="51" t="str">
        <f>'PAYMENT by SAP'!M1057</f>
        <v>Biaya Pemusnahan Limbah Sludge Non B3 ex PT MNJ</v>
      </c>
      <c r="T1067" s="65">
        <f>'PAYMENT by SAP'!N1057</f>
        <v>45747</v>
      </c>
      <c r="U1067" s="66" t="str">
        <f>'PAYMENT by SAP'!O1057</f>
        <v>1800000217</v>
      </c>
      <c r="V1067" t="s">
        <v>4950</v>
      </c>
    </row>
    <row r="1068" spans="2:22">
      <c r="B1068" s="15">
        <f>'PAYMENT by SAP'!B1058</f>
        <v>101082</v>
      </c>
      <c r="C1068" s="15" t="str">
        <f>'PAYMENT by SAP'!C1058</f>
        <v>PT METATU NUSANTARA JAYA</v>
      </c>
      <c r="D1068" s="15" t="str">
        <v>External</v>
      </c>
      <c r="E1068" s="15" t="str">
        <f>'PAYMENT by SAP'!D1058</f>
        <v>1400092517</v>
      </c>
      <c r="F1068" s="15" t="str">
        <f>'PAYMENT by SAP'!E1058</f>
        <v>11123101</v>
      </c>
      <c r="G1068" s="15" t="str">
        <f>'PAYMENT by SAP'!F1058</f>
        <v>PT METATU NUSANTARA JAYA</v>
      </c>
      <c r="H1068" s="47">
        <f t="shared" si="96"/>
        <v>45888</v>
      </c>
      <c r="I1068" s="48">
        <f>'PAYMENT by SAP'!G1058</f>
        <v>45888</v>
      </c>
      <c r="J1068" s="48" t="str">
        <f t="shared" si="97"/>
        <v>Agu</v>
      </c>
      <c r="K1068" s="48" t="str">
        <f t="shared" si="98"/>
        <v>2025</v>
      </c>
      <c r="L1068" s="48">
        <f>'PAYMENT by SAP'!H1058</f>
        <v>45746</v>
      </c>
      <c r="M1068" s="49">
        <f t="shared" si="99"/>
        <v>142</v>
      </c>
      <c r="N1068" s="50" t="str">
        <f t="shared" si="100"/>
        <v>120-365</v>
      </c>
      <c r="O1068" s="50" t="str">
        <f t="shared" si="101"/>
        <v>High Risk</v>
      </c>
      <c r="P1068" s="15" t="str">
        <f>'PAYMENT by SAP'!J1058</f>
        <v>IDR</v>
      </c>
      <c r="Q1068" s="15" t="str">
        <f>'PAYMENT by SAP'!K1058</f>
        <v>1800000143</v>
      </c>
      <c r="R1068" s="51">
        <f>'PAYMENT by SAP'!L1058</f>
        <v>109029750</v>
      </c>
      <c r="S1068" s="51" t="str">
        <f>'PAYMENT by SAP'!M1058</f>
        <v>Biaya Pemusnahan Limbah Sludge IPAL ex PT MNJ</v>
      </c>
      <c r="T1068" s="65">
        <f>'PAYMENT by SAP'!N1058</f>
        <v>45716</v>
      </c>
      <c r="U1068" s="66" t="str">
        <f>'PAYMENT by SAP'!O1058</f>
        <v>1800000143</v>
      </c>
      <c r="V1068" t="s">
        <v>4950</v>
      </c>
    </row>
    <row r="1069" spans="2:22">
      <c r="B1069" s="15">
        <f>'PAYMENT by SAP'!B1059</f>
        <v>101398</v>
      </c>
      <c r="C1069" s="15" t="str">
        <f>'PAYMENT by SAP'!C1059</f>
        <v>PT SOLUSI BANGUN INDONESIA</v>
      </c>
      <c r="D1069" s="15" t="str">
        <v>Group</v>
      </c>
      <c r="E1069" s="15" t="str">
        <f>'PAYMENT by SAP'!D1059</f>
        <v>1400000352</v>
      </c>
      <c r="F1069" s="15" t="str">
        <f>'PAYMENT by SAP'!E1059</f>
        <v>11121161</v>
      </c>
      <c r="G1069" s="15" t="str">
        <f>'PAYMENT by SAP'!F1059</f>
        <v xml:space="preserve"> Pot. Gaji Kary. Penugasan SI - SBI 0924-0225</v>
      </c>
      <c r="H1069" s="47">
        <f t="shared" si="96"/>
        <v>45888</v>
      </c>
      <c r="I1069" s="48">
        <f>'PAYMENT by SAP'!G1059</f>
        <v>45888</v>
      </c>
      <c r="J1069" s="48" t="str">
        <f t="shared" si="97"/>
        <v>Agu</v>
      </c>
      <c r="K1069" s="48" t="str">
        <f t="shared" si="98"/>
        <v>2025</v>
      </c>
      <c r="L1069" s="48">
        <f>'PAYMENT by SAP'!H1059</f>
        <v>45687</v>
      </c>
      <c r="M1069" s="49">
        <f t="shared" si="99"/>
        <v>201</v>
      </c>
      <c r="N1069" s="50" t="str">
        <f t="shared" si="100"/>
        <v>120-365</v>
      </c>
      <c r="O1069" s="50" t="str">
        <f t="shared" si="101"/>
        <v>High Risk</v>
      </c>
      <c r="P1069" s="15" t="str">
        <f>'PAYMENT by SAP'!J1059</f>
        <v>IDR</v>
      </c>
      <c r="Q1069" s="15" t="str">
        <f>'PAYMENT by SAP'!K1059</f>
        <v>1800000572</v>
      </c>
      <c r="R1069" s="51">
        <f>'PAYMENT by SAP'!L1059</f>
        <v>148074584</v>
      </c>
      <c r="S1069" s="51" t="str">
        <f>'PAYMENT by SAP'!M1059</f>
        <v>Biaya Recruitment Bersama BUMN - SBI 2024</v>
      </c>
      <c r="T1069" s="65">
        <f>'PAYMENT by SAP'!N1059</f>
        <v>45657</v>
      </c>
      <c r="U1069" s="66" t="str">
        <f>'PAYMENT by SAP'!O1059</f>
        <v>1800000572</v>
      </c>
      <c r="V1069" s="18" t="s">
        <v>4959</v>
      </c>
    </row>
    <row r="1070" spans="2:22">
      <c r="B1070" s="15">
        <f>'PAYMENT by SAP'!B1060</f>
        <v>101082</v>
      </c>
      <c r="C1070" s="15" t="str">
        <f>'PAYMENT by SAP'!C1060</f>
        <v>PT METATU NUSANTARA JAYA</v>
      </c>
      <c r="D1070" s="15" t="str">
        <v>External</v>
      </c>
      <c r="E1070" s="15" t="str">
        <f>'PAYMENT by SAP'!D1060</f>
        <v>1400092517</v>
      </c>
      <c r="F1070" s="15" t="str">
        <f>'PAYMENT by SAP'!E1060</f>
        <v>11123101</v>
      </c>
      <c r="G1070" s="15" t="str">
        <f>'PAYMENT by SAP'!F1060</f>
        <v>PT METATU NUSANTARA JAYA</v>
      </c>
      <c r="H1070" s="47">
        <f t="shared" si="96"/>
        <v>45888</v>
      </c>
      <c r="I1070" s="48">
        <f>'PAYMENT by SAP'!G1060</f>
        <v>45888</v>
      </c>
      <c r="J1070" s="48" t="str">
        <f t="shared" si="97"/>
        <v>Agu</v>
      </c>
      <c r="K1070" s="48" t="str">
        <f t="shared" si="98"/>
        <v>2025</v>
      </c>
      <c r="L1070" s="48">
        <f>'PAYMENT by SAP'!H1060</f>
        <v>45777</v>
      </c>
      <c r="M1070" s="49">
        <f t="shared" si="99"/>
        <v>111</v>
      </c>
      <c r="N1070" s="50" t="str">
        <f t="shared" si="100"/>
        <v>90-120</v>
      </c>
      <c r="O1070" s="50" t="str">
        <f t="shared" si="101"/>
        <v>Warning +</v>
      </c>
      <c r="P1070" s="15" t="str">
        <f>'PAYMENT by SAP'!J1060</f>
        <v>IDR</v>
      </c>
      <c r="Q1070" s="15" t="str">
        <f>'PAYMENT by SAP'!K1060</f>
        <v>1800000209</v>
      </c>
      <c r="R1070" s="51">
        <f>'PAYMENT by SAP'!L1060</f>
        <v>258109632</v>
      </c>
      <c r="S1070" s="51" t="str">
        <f>'PAYMENT by SAP'!M1060</f>
        <v>Biaya Pemusnahan Limbah FABA ex PT MNJ</v>
      </c>
      <c r="T1070" s="65">
        <f>'PAYMENT by SAP'!N1060</f>
        <v>45747</v>
      </c>
      <c r="U1070" s="66" t="str">
        <f>'PAYMENT by SAP'!O1060</f>
        <v>1800000209</v>
      </c>
      <c r="V1070" t="s">
        <v>4950</v>
      </c>
    </row>
    <row r="1071" spans="2:22">
      <c r="B1071" s="15">
        <f>'PAYMENT by SAP'!B1061</f>
        <v>100004</v>
      </c>
      <c r="C1071" s="15" t="str">
        <f>'PAYMENT by SAP'!C1061</f>
        <v>PT CIPTA NIRMALA</v>
      </c>
      <c r="D1071" s="15" t="str">
        <v>Group</v>
      </c>
      <c r="E1071" s="15" t="str">
        <f>'PAYMENT by SAP'!D1061</f>
        <v>1400000354</v>
      </c>
      <c r="F1071" s="15" t="str">
        <f>'PAYMENT by SAP'!E1061</f>
        <v>11121161</v>
      </c>
      <c r="G1071" s="15" t="str">
        <f>'PAYMENT by SAP'!F1061</f>
        <v>Penagihan Air Proses &amp; Bersih 02-03,Penugasan SI02</v>
      </c>
      <c r="H1071" s="47">
        <f t="shared" si="96"/>
        <v>45889</v>
      </c>
      <c r="I1071" s="48">
        <f>'PAYMENT by SAP'!G1061</f>
        <v>45889</v>
      </c>
      <c r="J1071" s="48" t="str">
        <f t="shared" si="97"/>
        <v>Agu</v>
      </c>
      <c r="K1071" s="48" t="str">
        <f t="shared" si="98"/>
        <v>2025</v>
      </c>
      <c r="L1071" s="48">
        <f>'PAYMENT by SAP'!H1061</f>
        <v>45746</v>
      </c>
      <c r="M1071" s="49">
        <f t="shared" si="99"/>
        <v>143</v>
      </c>
      <c r="N1071" s="50" t="str">
        <f t="shared" si="100"/>
        <v>120-365</v>
      </c>
      <c r="O1071" s="50" t="str">
        <f t="shared" si="101"/>
        <v>High Risk</v>
      </c>
      <c r="P1071" s="15" t="str">
        <f>'PAYMENT by SAP'!J1061</f>
        <v>IDR</v>
      </c>
      <c r="Q1071" s="15" t="str">
        <f>'PAYMENT by SAP'!K1061</f>
        <v>1800000116</v>
      </c>
      <c r="R1071" s="51">
        <f>'PAYMENT by SAP'!L1061</f>
        <v>222300</v>
      </c>
      <c r="S1071" s="51" t="str">
        <f>'PAYMENT by SAP'!M1061</f>
        <v>Penagihan Air Proses Februari 2025</v>
      </c>
      <c r="T1071" s="65">
        <f>'PAYMENT by SAP'!N1061</f>
        <v>45716</v>
      </c>
      <c r="U1071" s="66" t="str">
        <f>'PAYMENT by SAP'!O1061</f>
        <v>1800000116</v>
      </c>
      <c r="V1071" s="18" t="s">
        <v>4956</v>
      </c>
    </row>
    <row r="1072" spans="2:22">
      <c r="B1072" s="15">
        <f>'PAYMENT by SAP'!B1062</f>
        <v>100004</v>
      </c>
      <c r="C1072" s="15" t="str">
        <f>'PAYMENT by SAP'!C1062</f>
        <v>PT CIPTA NIRMALA</v>
      </c>
      <c r="D1072" s="15" t="str">
        <v>Group</v>
      </c>
      <c r="E1072" s="15" t="str">
        <f>'PAYMENT by SAP'!D1062</f>
        <v>1400000354</v>
      </c>
      <c r="F1072" s="15" t="str">
        <f>'PAYMENT by SAP'!E1062</f>
        <v>11121161</v>
      </c>
      <c r="G1072" s="15" t="str">
        <f>'PAYMENT by SAP'!F1062</f>
        <v>Penagihan Air Proses &amp; Bersih 02-03,Penugasan SI02</v>
      </c>
      <c r="H1072" s="47">
        <f t="shared" si="96"/>
        <v>45889</v>
      </c>
      <c r="I1072" s="48">
        <f>'PAYMENT by SAP'!G1062</f>
        <v>45889</v>
      </c>
      <c r="J1072" s="48" t="str">
        <f t="shared" si="97"/>
        <v>Agu</v>
      </c>
      <c r="K1072" s="48" t="str">
        <f t="shared" si="98"/>
        <v>2025</v>
      </c>
      <c r="L1072" s="48">
        <f>'PAYMENT by SAP'!H1062</f>
        <v>45777</v>
      </c>
      <c r="M1072" s="49">
        <f t="shared" si="99"/>
        <v>112</v>
      </c>
      <c r="N1072" s="50" t="str">
        <f t="shared" si="100"/>
        <v>90-120</v>
      </c>
      <c r="O1072" s="50" t="str">
        <f t="shared" si="101"/>
        <v>Warning +</v>
      </c>
      <c r="P1072" s="15" t="str">
        <f>'PAYMENT by SAP'!J1062</f>
        <v>IDR</v>
      </c>
      <c r="Q1072" s="15" t="str">
        <f>'PAYMENT by SAP'!K1062</f>
        <v>1800000165</v>
      </c>
      <c r="R1072" s="51">
        <f>'PAYMENT by SAP'!L1062</f>
        <v>298350</v>
      </c>
      <c r="S1072" s="51" t="str">
        <f>'PAYMENT by SAP'!M1062</f>
        <v>Penagihan Air Proses Maret 2025</v>
      </c>
      <c r="T1072" s="65">
        <f>'PAYMENT by SAP'!N1062</f>
        <v>45747</v>
      </c>
      <c r="U1072" s="66" t="str">
        <f>'PAYMENT by SAP'!O1062</f>
        <v>1800000165</v>
      </c>
      <c r="V1072" s="18" t="s">
        <v>4956</v>
      </c>
    </row>
    <row r="1073" spans="2:22">
      <c r="B1073" s="15">
        <f>'PAYMENT by SAP'!B1063</f>
        <v>100004</v>
      </c>
      <c r="C1073" s="15" t="str">
        <f>'PAYMENT by SAP'!C1063</f>
        <v>PT CIPTA NIRMALA</v>
      </c>
      <c r="D1073" s="15" t="str">
        <v>Group</v>
      </c>
      <c r="E1073" s="15" t="str">
        <f>'PAYMENT by SAP'!D1063</f>
        <v>1400000354</v>
      </c>
      <c r="F1073" s="15" t="str">
        <f>'PAYMENT by SAP'!E1063</f>
        <v>11121161</v>
      </c>
      <c r="G1073" s="15" t="str">
        <f>'PAYMENT by SAP'!F1063</f>
        <v>Penagihan Air Proses &amp; Bersih 02-03,Penugasan SI02</v>
      </c>
      <c r="H1073" s="47">
        <f t="shared" si="96"/>
        <v>45889</v>
      </c>
      <c r="I1073" s="48">
        <f>'PAYMENT by SAP'!G1063</f>
        <v>45889</v>
      </c>
      <c r="J1073" s="48" t="str">
        <f t="shared" si="97"/>
        <v>Agu</v>
      </c>
      <c r="K1073" s="48" t="str">
        <f t="shared" si="98"/>
        <v>2025</v>
      </c>
      <c r="L1073" s="48">
        <f>'PAYMENT by SAP'!H1063</f>
        <v>45777</v>
      </c>
      <c r="M1073" s="49">
        <f t="shared" si="99"/>
        <v>112</v>
      </c>
      <c r="N1073" s="50" t="str">
        <f t="shared" si="100"/>
        <v>90-120</v>
      </c>
      <c r="O1073" s="50" t="str">
        <f t="shared" si="101"/>
        <v>Warning +</v>
      </c>
      <c r="P1073" s="15" t="str">
        <f>'PAYMENT by SAP'!J1063</f>
        <v>IDR</v>
      </c>
      <c r="Q1073" s="15" t="str">
        <f>'PAYMENT by SAP'!K1063</f>
        <v>1800000133</v>
      </c>
      <c r="R1073" s="51">
        <f>'PAYMENT by SAP'!L1063</f>
        <v>6674351</v>
      </c>
      <c r="S1073" s="51" t="str">
        <f>'PAYMENT by SAP'!M1063</f>
        <v>Pot. Gaji Kary. Penugasan SI - PTCN 02.2025</v>
      </c>
      <c r="T1073" s="65">
        <f>'PAYMENT by SAP'!N1063</f>
        <v>45747</v>
      </c>
      <c r="U1073" s="66" t="str">
        <f>'PAYMENT by SAP'!O1063</f>
        <v>1800000133</v>
      </c>
      <c r="V1073" s="18" t="s">
        <v>4953</v>
      </c>
    </row>
    <row r="1074" spans="2:22">
      <c r="B1074" s="15">
        <f>'PAYMENT by SAP'!B1064</f>
        <v>100004</v>
      </c>
      <c r="C1074" s="15" t="str">
        <f>'PAYMENT by SAP'!C1064</f>
        <v>PT CIPTA NIRMALA</v>
      </c>
      <c r="D1074" s="15" t="str">
        <v>Group</v>
      </c>
      <c r="E1074" s="15" t="str">
        <f>'PAYMENT by SAP'!D1064</f>
        <v>1400000354</v>
      </c>
      <c r="F1074" s="15" t="str">
        <f>'PAYMENT by SAP'!E1064</f>
        <v>11121161</v>
      </c>
      <c r="G1074" s="15" t="str">
        <f>'PAYMENT by SAP'!F1064</f>
        <v>Penagihan Air Proses &amp; Bersih 02-03,Penugasan SI02</v>
      </c>
      <c r="H1074" s="47">
        <f t="shared" si="96"/>
        <v>45889</v>
      </c>
      <c r="I1074" s="48">
        <f>'PAYMENT by SAP'!G1064</f>
        <v>45889</v>
      </c>
      <c r="J1074" s="48" t="str">
        <f t="shared" si="97"/>
        <v>Agu</v>
      </c>
      <c r="K1074" s="48" t="str">
        <f t="shared" si="98"/>
        <v>2025</v>
      </c>
      <c r="L1074" s="48">
        <f>'PAYMENT by SAP'!H1064</f>
        <v>45777</v>
      </c>
      <c r="M1074" s="49">
        <f t="shared" si="99"/>
        <v>112</v>
      </c>
      <c r="N1074" s="50" t="str">
        <f t="shared" si="100"/>
        <v>90-120</v>
      </c>
      <c r="O1074" s="50" t="str">
        <f t="shared" si="101"/>
        <v>Warning +</v>
      </c>
      <c r="P1074" s="15" t="str">
        <f>'PAYMENT by SAP'!J1064</f>
        <v>IDR</v>
      </c>
      <c r="Q1074" s="15" t="str">
        <f>'PAYMENT by SAP'!K1064</f>
        <v>1800000164</v>
      </c>
      <c r="R1074" s="51">
        <f>'PAYMENT by SAP'!L1064</f>
        <v>69571400</v>
      </c>
      <c r="S1074" s="51" t="str">
        <f>'PAYMENT by SAP'!M1064</f>
        <v>Penagihan Air Bersih Maret 2025</v>
      </c>
      <c r="T1074" s="65">
        <f>'PAYMENT by SAP'!N1064</f>
        <v>45747</v>
      </c>
      <c r="U1074" s="66" t="str">
        <f>'PAYMENT by SAP'!O1064</f>
        <v>1800000164</v>
      </c>
      <c r="V1074" s="18" t="s">
        <v>4956</v>
      </c>
    </row>
    <row r="1075" spans="2:22">
      <c r="B1075" s="15">
        <f>'PAYMENT by SAP'!B1065</f>
        <v>100004</v>
      </c>
      <c r="C1075" s="15" t="str">
        <f>'PAYMENT by SAP'!C1065</f>
        <v>PT CIPTA NIRMALA</v>
      </c>
      <c r="D1075" s="15" t="str">
        <v>Group</v>
      </c>
      <c r="E1075" s="15" t="str">
        <f>'PAYMENT by SAP'!D1065</f>
        <v>1400000354</v>
      </c>
      <c r="F1075" s="15" t="str">
        <f>'PAYMENT by SAP'!E1065</f>
        <v>11121161</v>
      </c>
      <c r="G1075" s="15" t="str">
        <f>'PAYMENT by SAP'!F1065</f>
        <v>Penagihan Air Proses &amp; Bersih 02-03,Penugasan SI02</v>
      </c>
      <c r="H1075" s="47">
        <f t="shared" si="96"/>
        <v>45889</v>
      </c>
      <c r="I1075" s="48">
        <f>'PAYMENT by SAP'!G1065</f>
        <v>45889</v>
      </c>
      <c r="J1075" s="48" t="str">
        <f t="shared" si="97"/>
        <v>Agu</v>
      </c>
      <c r="K1075" s="48" t="str">
        <f t="shared" si="98"/>
        <v>2025</v>
      </c>
      <c r="L1075" s="48">
        <f>'PAYMENT by SAP'!H1065</f>
        <v>45746</v>
      </c>
      <c r="M1075" s="49">
        <f t="shared" si="99"/>
        <v>143</v>
      </c>
      <c r="N1075" s="50" t="str">
        <f t="shared" si="100"/>
        <v>120-365</v>
      </c>
      <c r="O1075" s="50" t="str">
        <f t="shared" si="101"/>
        <v>High Risk</v>
      </c>
      <c r="P1075" s="15" t="str">
        <f>'PAYMENT by SAP'!J1065</f>
        <v>IDR</v>
      </c>
      <c r="Q1075" s="15" t="str">
        <f>'PAYMENT by SAP'!K1065</f>
        <v>1800000115</v>
      </c>
      <c r="R1075" s="51">
        <f>'PAYMENT by SAP'!L1065</f>
        <v>71144300</v>
      </c>
      <c r="S1075" s="51" t="str">
        <f>'PAYMENT by SAP'!M1065</f>
        <v>Penagihan Air Bersih Februari 2025</v>
      </c>
      <c r="T1075" s="65">
        <f>'PAYMENT by SAP'!N1065</f>
        <v>45716</v>
      </c>
      <c r="U1075" s="66" t="str">
        <f>'PAYMENT by SAP'!O1065</f>
        <v>1800000115</v>
      </c>
      <c r="V1075" s="18" t="s">
        <v>4956</v>
      </c>
    </row>
    <row r="1076" spans="2:22">
      <c r="B1076" s="15">
        <f>'PAYMENT by SAP'!B1066</f>
        <v>101490</v>
      </c>
      <c r="C1076" s="15" t="str">
        <f>'PAYMENT by SAP'!C1066</f>
        <v>PT. PUTRA BIMA INTERNUSA</v>
      </c>
      <c r="D1076" s="15" t="str">
        <v>External</v>
      </c>
      <c r="E1076" s="15" t="str">
        <f>'PAYMENT by SAP'!D1066</f>
        <v>1400094001</v>
      </c>
      <c r="F1076" s="15" t="str">
        <f>'PAYMENT by SAP'!E1066</f>
        <v>11125421</v>
      </c>
      <c r="G1076" s="15" t="str">
        <f>'PAYMENT by SAP'!F1066</f>
        <v>PAID BY CMS BANK SYARIAH INDONESIA KC SURABAYA BAS</v>
      </c>
      <c r="H1076" s="47">
        <f t="shared" si="96"/>
        <v>45890</v>
      </c>
      <c r="I1076" s="48">
        <f>'PAYMENT by SAP'!G1066</f>
        <v>45890</v>
      </c>
      <c r="J1076" s="48" t="str">
        <f t="shared" si="97"/>
        <v>Agu</v>
      </c>
      <c r="K1076" s="48" t="str">
        <f t="shared" si="98"/>
        <v>2025</v>
      </c>
      <c r="L1076" s="48">
        <f>'PAYMENT by SAP'!H1066</f>
        <v>45899</v>
      </c>
      <c r="M1076" s="49">
        <f t="shared" si="99"/>
        <v>-9</v>
      </c>
      <c r="N1076" s="50" t="str">
        <f t="shared" si="100"/>
        <v>Current</v>
      </c>
      <c r="O1076" s="50" t="str">
        <f t="shared" si="101"/>
        <v>No Risk</v>
      </c>
      <c r="P1076" s="15" t="str">
        <f>'PAYMENT by SAP'!J1066</f>
        <v>IDR</v>
      </c>
      <c r="Q1076" s="15" t="str">
        <f>'PAYMENT by SAP'!K1066</f>
        <v>1800000517</v>
      </c>
      <c r="R1076" s="51">
        <f>'PAYMENT by SAP'!L1066</f>
        <v>2074590</v>
      </c>
      <c r="S1076" s="51" t="str">
        <f>'PAYMENT by SAP'!M1066</f>
        <v>Biaya Pemusnahan Limbah Cacahan Plastik ex PT PBI</v>
      </c>
      <c r="T1076" s="65">
        <f>'PAYMENT by SAP'!N1066</f>
        <v>45869</v>
      </c>
      <c r="U1076" s="66" t="str">
        <f>'PAYMENT by SAP'!O1066</f>
        <v>1800000517</v>
      </c>
      <c r="V1076" t="s">
        <v>4950</v>
      </c>
    </row>
    <row r="1077" spans="2:22">
      <c r="B1077" s="15">
        <f>'PAYMENT by SAP'!B1067</f>
        <v>101490</v>
      </c>
      <c r="C1077" s="15" t="str">
        <f>'PAYMENT by SAP'!C1067</f>
        <v>PT. PUTRA BIMA INTERNUSA</v>
      </c>
      <c r="D1077" s="15" t="str">
        <v>External</v>
      </c>
      <c r="E1077" s="15" t="str">
        <f>'PAYMENT by SAP'!D1067</f>
        <v>1400093999</v>
      </c>
      <c r="F1077" s="15" t="str">
        <f>'PAYMENT by SAP'!E1067</f>
        <v>11125421</v>
      </c>
      <c r="G1077" s="15" t="str">
        <f>'PAYMENT by SAP'!F1067</f>
        <v>PAID BY CMS BANK SYARIAH INDONESIA KC SURABAYA BAS</v>
      </c>
      <c r="H1077" s="47">
        <f t="shared" si="96"/>
        <v>45890</v>
      </c>
      <c r="I1077" s="48">
        <f>'PAYMENT by SAP'!G1067</f>
        <v>45890</v>
      </c>
      <c r="J1077" s="48" t="str">
        <f t="shared" si="97"/>
        <v>Agu</v>
      </c>
      <c r="K1077" s="48" t="str">
        <f t="shared" si="98"/>
        <v>2025</v>
      </c>
      <c r="L1077" s="48">
        <f>'PAYMENT by SAP'!H1067</f>
        <v>45899</v>
      </c>
      <c r="M1077" s="49">
        <f t="shared" si="99"/>
        <v>-9</v>
      </c>
      <c r="N1077" s="50" t="str">
        <f t="shared" si="100"/>
        <v>Current</v>
      </c>
      <c r="O1077" s="50" t="str">
        <f t="shared" si="101"/>
        <v>No Risk</v>
      </c>
      <c r="P1077" s="15" t="str">
        <f>'PAYMENT by SAP'!J1067</f>
        <v>IDR</v>
      </c>
      <c r="Q1077" s="15" t="str">
        <f>'PAYMENT by SAP'!K1067</f>
        <v>1800000514</v>
      </c>
      <c r="R1077" s="51">
        <f>'PAYMENT by SAP'!L1067</f>
        <v>2984124</v>
      </c>
      <c r="S1077" s="51" t="str">
        <f>'PAYMENT by SAP'!M1067</f>
        <v>Biaya Pemusnahan Limbah Bottom Ash NonB3 ex PT PBI</v>
      </c>
      <c r="T1077" s="65">
        <f>'PAYMENT by SAP'!N1067</f>
        <v>45869</v>
      </c>
      <c r="U1077" s="66" t="str">
        <f>'PAYMENT by SAP'!O1067</f>
        <v>1800000514</v>
      </c>
      <c r="V1077" t="s">
        <v>4950</v>
      </c>
    </row>
    <row r="1078" spans="2:22">
      <c r="B1078" s="15">
        <f>'PAYMENT by SAP'!B1068</f>
        <v>100028</v>
      </c>
      <c r="C1078" s="15" t="str">
        <f>'PAYMENT by SAP'!C1068</f>
        <v>PT BANK NEGARA INDONESIA (PERSERO)</v>
      </c>
      <c r="D1078" s="15" t="str">
        <v>External</v>
      </c>
      <c r="E1078" s="15" t="str">
        <f>'PAYMENT by SAP'!D1068</f>
        <v>1400094183</v>
      </c>
      <c r="F1078" s="15" t="str">
        <f>'PAYMENT by SAP'!E1068</f>
        <v>11125421</v>
      </c>
      <c r="G1078" s="15" t="str">
        <f>'PAYMENT by SAP'!F1068</f>
        <v>PAID BY CMS BANK SYARIAH INDONESIA KC SURABAYA BAS</v>
      </c>
      <c r="H1078" s="47">
        <f t="shared" si="96"/>
        <v>45890</v>
      </c>
      <c r="I1078" s="48">
        <f>'PAYMENT by SAP'!G1068</f>
        <v>45890</v>
      </c>
      <c r="J1078" s="48" t="str">
        <f t="shared" si="97"/>
        <v>Agu</v>
      </c>
      <c r="K1078" s="48" t="str">
        <f t="shared" si="98"/>
        <v>2025</v>
      </c>
      <c r="L1078" s="48">
        <f>'PAYMENT by SAP'!H1068</f>
        <v>45899</v>
      </c>
      <c r="M1078" s="49">
        <f t="shared" si="99"/>
        <v>-9</v>
      </c>
      <c r="N1078" s="50" t="str">
        <f t="shared" si="100"/>
        <v>Current</v>
      </c>
      <c r="O1078" s="50" t="str">
        <f t="shared" si="101"/>
        <v>No Risk</v>
      </c>
      <c r="P1078" s="15" t="str">
        <f>'PAYMENT by SAP'!J1068</f>
        <v>IDR</v>
      </c>
      <c r="Q1078" s="15" t="str">
        <f>'PAYMENT by SAP'!K1068</f>
        <v>1800000452</v>
      </c>
      <c r="R1078" s="51">
        <f>'PAYMENT by SAP'!L1068</f>
        <v>3108075</v>
      </c>
      <c r="S1078" s="51" t="str">
        <f>'PAYMENT by SAP'!M1068</f>
        <v>TAGIHAN LISTRIK BANK BNI 46 JUNI 25</v>
      </c>
      <c r="T1078" s="65">
        <f>'PAYMENT by SAP'!N1068</f>
        <v>45869</v>
      </c>
      <c r="U1078" s="66" t="str">
        <f>'PAYMENT by SAP'!O1068</f>
        <v>1800000452</v>
      </c>
      <c r="V1078" s="18" t="s">
        <v>4951</v>
      </c>
    </row>
    <row r="1079" spans="2:22">
      <c r="B1079" s="15">
        <f>'PAYMENT by SAP'!B1069</f>
        <v>101490</v>
      </c>
      <c r="C1079" s="15" t="str">
        <f>'PAYMENT by SAP'!C1069</f>
        <v>PT. PUTRA BIMA INTERNUSA</v>
      </c>
      <c r="D1079" s="15" t="str">
        <v>External</v>
      </c>
      <c r="E1079" s="15" t="str">
        <f>'PAYMENT by SAP'!D1069</f>
        <v>1400094009</v>
      </c>
      <c r="F1079" s="15" t="str">
        <f>'PAYMENT by SAP'!E1069</f>
        <v>11125421</v>
      </c>
      <c r="G1079" s="15" t="str">
        <f>'PAYMENT by SAP'!F1069</f>
        <v>PAID BY CMS BANK SYARIAH INDONESIA KC SURABAYA BAS</v>
      </c>
      <c r="H1079" s="47">
        <f t="shared" si="96"/>
        <v>45890</v>
      </c>
      <c r="I1079" s="48">
        <f>'PAYMENT by SAP'!G1069</f>
        <v>45890</v>
      </c>
      <c r="J1079" s="48" t="str">
        <f t="shared" si="97"/>
        <v>Agu</v>
      </c>
      <c r="K1079" s="48" t="str">
        <f t="shared" si="98"/>
        <v>2025</v>
      </c>
      <c r="L1079" s="48">
        <f>'PAYMENT by SAP'!H1069</f>
        <v>45899</v>
      </c>
      <c r="M1079" s="49">
        <f t="shared" si="99"/>
        <v>-9</v>
      </c>
      <c r="N1079" s="50" t="str">
        <f t="shared" si="100"/>
        <v>Current</v>
      </c>
      <c r="O1079" s="50" t="str">
        <f t="shared" si="101"/>
        <v>No Risk</v>
      </c>
      <c r="P1079" s="15" t="str">
        <f>'PAYMENT by SAP'!J1069</f>
        <v>IDR</v>
      </c>
      <c r="Q1079" s="15" t="str">
        <f>'PAYMENT by SAP'!K1069</f>
        <v>1800000516</v>
      </c>
      <c r="R1079" s="51">
        <f>'PAYMENT by SAP'!L1069</f>
        <v>3223440</v>
      </c>
      <c r="S1079" s="51" t="str">
        <f>'PAYMENT by SAP'!M1069</f>
        <v>Biaya Pemusnahan Limbah Karbon Aktif Ex PT PBI</v>
      </c>
      <c r="T1079" s="65">
        <f>'PAYMENT by SAP'!N1069</f>
        <v>45869</v>
      </c>
      <c r="U1079" s="66" t="str">
        <f>'PAYMENT by SAP'!O1069</f>
        <v>1800000516</v>
      </c>
      <c r="V1079" t="s">
        <v>4950</v>
      </c>
    </row>
    <row r="1080" spans="2:22">
      <c r="B1080" s="15">
        <f>'PAYMENT by SAP'!B1070</f>
        <v>101490</v>
      </c>
      <c r="C1080" s="15" t="str">
        <f>'PAYMENT by SAP'!C1070</f>
        <v>PT. PUTRA BIMA INTERNUSA</v>
      </c>
      <c r="D1080" s="15" t="str">
        <v>External</v>
      </c>
      <c r="E1080" s="15" t="str">
        <f>'PAYMENT by SAP'!D1070</f>
        <v>1400093997</v>
      </c>
      <c r="F1080" s="15" t="str">
        <f>'PAYMENT by SAP'!E1070</f>
        <v>11125421</v>
      </c>
      <c r="G1080" s="15" t="str">
        <f>'PAYMENT by SAP'!F1070</f>
        <v>PAID BY CMS BANK SYARIAH INDONESIA KC SURABAYA BAS</v>
      </c>
      <c r="H1080" s="47">
        <f t="shared" si="96"/>
        <v>45890</v>
      </c>
      <c r="I1080" s="48">
        <f>'PAYMENT by SAP'!G1070</f>
        <v>45890</v>
      </c>
      <c r="J1080" s="48" t="str">
        <f t="shared" si="97"/>
        <v>Agu</v>
      </c>
      <c r="K1080" s="48" t="str">
        <f t="shared" si="98"/>
        <v>2025</v>
      </c>
      <c r="L1080" s="48">
        <f>'PAYMENT by SAP'!H1070</f>
        <v>45899</v>
      </c>
      <c r="M1080" s="49">
        <f t="shared" si="99"/>
        <v>-9</v>
      </c>
      <c r="N1080" s="50" t="str">
        <f t="shared" si="100"/>
        <v>Current</v>
      </c>
      <c r="O1080" s="50" t="str">
        <f t="shared" si="101"/>
        <v>No Risk</v>
      </c>
      <c r="P1080" s="15" t="str">
        <f>'PAYMENT by SAP'!J1070</f>
        <v>IDR</v>
      </c>
      <c r="Q1080" s="15" t="str">
        <f>'PAYMENT by SAP'!K1070</f>
        <v>1800000518</v>
      </c>
      <c r="R1080" s="51">
        <f>'PAYMENT by SAP'!L1070</f>
        <v>4440000</v>
      </c>
      <c r="S1080" s="51" t="str">
        <f>'PAYMENT by SAP'!M1070</f>
        <v>Biaya Pemusnahan Limbah Sludge IPAL ex PT PBI</v>
      </c>
      <c r="T1080" s="65">
        <f>'PAYMENT by SAP'!N1070</f>
        <v>45869</v>
      </c>
      <c r="U1080" s="66" t="str">
        <f>'PAYMENT by SAP'!O1070</f>
        <v>1800000518</v>
      </c>
      <c r="V1080" t="s">
        <v>4950</v>
      </c>
    </row>
    <row r="1081" spans="2:22">
      <c r="B1081" s="15">
        <f>'PAYMENT by SAP'!B1071</f>
        <v>100120</v>
      </c>
      <c r="C1081" s="15" t="str">
        <f>'PAYMENT by SAP'!C1071</f>
        <v>PT TELEKOMUNIKASI SELULAR</v>
      </c>
      <c r="D1081" s="15" t="str">
        <v>External</v>
      </c>
      <c r="E1081" s="15" t="str">
        <f>'PAYMENT by SAP'!D1071</f>
        <v>1400000356</v>
      </c>
      <c r="F1081" s="15" t="str">
        <f>'PAYMENT by SAP'!E1071</f>
        <v>11125421</v>
      </c>
      <c r="G1081" s="15" t="str">
        <f>'PAYMENT by SAP'!F1071</f>
        <v>PAID BY CMS BANK SYARIAH INDONESIA KC SURABAYA BAS</v>
      </c>
      <c r="H1081" s="47">
        <f t="shared" si="96"/>
        <v>45890</v>
      </c>
      <c r="I1081" s="48">
        <f>'PAYMENT by SAP'!G1071</f>
        <v>45890</v>
      </c>
      <c r="J1081" s="48" t="str">
        <f t="shared" si="97"/>
        <v>Agu</v>
      </c>
      <c r="K1081" s="48" t="str">
        <f t="shared" si="98"/>
        <v>2025</v>
      </c>
      <c r="L1081" s="48">
        <f>'PAYMENT by SAP'!H1071</f>
        <v>45899</v>
      </c>
      <c r="M1081" s="49">
        <f t="shared" si="99"/>
        <v>-9</v>
      </c>
      <c r="N1081" s="50" t="str">
        <f t="shared" si="100"/>
        <v>Current</v>
      </c>
      <c r="O1081" s="50" t="str">
        <f t="shared" si="101"/>
        <v>No Risk</v>
      </c>
      <c r="P1081" s="15" t="str">
        <f>'PAYMENT by SAP'!J1071</f>
        <v>IDR</v>
      </c>
      <c r="Q1081" s="15" t="str">
        <f>'PAYMENT by SAP'!K1071</f>
        <v>1800000343</v>
      </c>
      <c r="R1081" s="51">
        <f>'PAYMENT by SAP'!L1071</f>
        <v>5321089</v>
      </c>
      <c r="S1081" s="51" t="str">
        <f>'PAYMENT by SAP'!M1071</f>
        <v>Tagihan Listrik TELKOMSEL - Juli 2025</v>
      </c>
      <c r="T1081" s="65">
        <f>'PAYMENT by SAP'!N1071</f>
        <v>45869</v>
      </c>
      <c r="U1081" s="66" t="str">
        <f>'PAYMENT by SAP'!O1071</f>
        <v>1800000343</v>
      </c>
      <c r="V1081" s="18" t="s">
        <v>4951</v>
      </c>
    </row>
    <row r="1082" spans="2:22">
      <c r="B1082" s="15">
        <f>'PAYMENT by SAP'!B1072</f>
        <v>101490</v>
      </c>
      <c r="C1082" s="15" t="str">
        <f>'PAYMENT by SAP'!C1072</f>
        <v>PT. PUTRA BIMA INTERNUSA</v>
      </c>
      <c r="D1082" s="15" t="str">
        <v>External</v>
      </c>
      <c r="E1082" s="15" t="str">
        <f>'PAYMENT by SAP'!D1072</f>
        <v>1400094000</v>
      </c>
      <c r="F1082" s="15" t="str">
        <f>'PAYMENT by SAP'!E1072</f>
        <v>11125421</v>
      </c>
      <c r="G1082" s="15" t="str">
        <f>'PAYMENT by SAP'!F1072</f>
        <v>PAID BY CMS BANK SYARIAH INDONESIA KC SURABAYA BAS</v>
      </c>
      <c r="H1082" s="47">
        <f t="shared" si="96"/>
        <v>45890</v>
      </c>
      <c r="I1082" s="48">
        <f>'PAYMENT by SAP'!G1072</f>
        <v>45890</v>
      </c>
      <c r="J1082" s="48" t="str">
        <f t="shared" si="97"/>
        <v>Agu</v>
      </c>
      <c r="K1082" s="48" t="str">
        <f t="shared" si="98"/>
        <v>2025</v>
      </c>
      <c r="L1082" s="48">
        <f>'PAYMENT by SAP'!H1072</f>
        <v>45899</v>
      </c>
      <c r="M1082" s="49">
        <f t="shared" si="99"/>
        <v>-9</v>
      </c>
      <c r="N1082" s="50" t="str">
        <f t="shared" si="100"/>
        <v>Current</v>
      </c>
      <c r="O1082" s="50" t="str">
        <f t="shared" si="101"/>
        <v>No Risk</v>
      </c>
      <c r="P1082" s="15" t="str">
        <f>'PAYMENT by SAP'!J1072</f>
        <v>IDR</v>
      </c>
      <c r="Q1082" s="15" t="str">
        <f>'PAYMENT by SAP'!K1072</f>
        <v>1800000519</v>
      </c>
      <c r="R1082" s="51">
        <f>'PAYMENT by SAP'!L1072</f>
        <v>8737920</v>
      </c>
      <c r="S1082" s="51" t="str">
        <f>'PAYMENT by SAP'!M1072</f>
        <v>Biaya Pemusnahan Limbah Sludge Non B3 ex PT PBI</v>
      </c>
      <c r="T1082" s="65">
        <f>'PAYMENT by SAP'!N1072</f>
        <v>45869</v>
      </c>
      <c r="U1082" s="66" t="str">
        <f>'PAYMENT by SAP'!O1072</f>
        <v>1800000519</v>
      </c>
      <c r="V1082" t="s">
        <v>4950</v>
      </c>
    </row>
    <row r="1083" spans="2:22">
      <c r="B1083" s="15">
        <f>'PAYMENT by SAP'!B1073</f>
        <v>100622</v>
      </c>
      <c r="C1083" s="15" t="str">
        <f>'PAYMENT by SAP'!C1073</f>
        <v>PT. TRI PUTRA JAYA SENTOSA</v>
      </c>
      <c r="D1083" s="15" t="str">
        <v>External</v>
      </c>
      <c r="E1083" s="15" t="str">
        <f>'PAYMENT by SAP'!D1073</f>
        <v>1400094184</v>
      </c>
      <c r="F1083" s="15" t="str">
        <f>'PAYMENT by SAP'!E1073</f>
        <v>11125421</v>
      </c>
      <c r="G1083" s="15" t="str">
        <f>'PAYMENT by SAP'!F1073</f>
        <v>PAID BY CMS BANK SYARIAH INDONESIA KC SURABAYA BAS</v>
      </c>
      <c r="H1083" s="47">
        <f t="shared" si="96"/>
        <v>45890</v>
      </c>
      <c r="I1083" s="48">
        <f>'PAYMENT by SAP'!G1073</f>
        <v>45890</v>
      </c>
      <c r="J1083" s="48" t="str">
        <f t="shared" si="97"/>
        <v>Agu</v>
      </c>
      <c r="K1083" s="48" t="str">
        <f t="shared" si="98"/>
        <v>2025</v>
      </c>
      <c r="L1083" s="48">
        <f>'PAYMENT by SAP'!H1073</f>
        <v>45807</v>
      </c>
      <c r="M1083" s="49">
        <f t="shared" si="99"/>
        <v>83</v>
      </c>
      <c r="N1083" s="50" t="str">
        <f t="shared" si="100"/>
        <v>60-90</v>
      </c>
      <c r="O1083" s="50" t="str">
        <f t="shared" si="101"/>
        <v>Warning</v>
      </c>
      <c r="P1083" s="15" t="str">
        <f>'PAYMENT by SAP'!J1073</f>
        <v>IDR</v>
      </c>
      <c r="Q1083" s="15" t="str">
        <f>'PAYMENT by SAP'!K1073</f>
        <v>1800000275</v>
      </c>
      <c r="R1083" s="51">
        <f>'PAYMENT by SAP'!L1073</f>
        <v>10332982</v>
      </c>
      <c r="S1083" s="51" t="str">
        <f>'PAYMENT by SAP'!M1073</f>
        <v>Biaya Pemusnahan Limbah Bottom Ash ex PT TJS</v>
      </c>
      <c r="T1083" s="65">
        <f>'PAYMENT by SAP'!N1073</f>
        <v>45777</v>
      </c>
      <c r="U1083" s="66" t="str">
        <f>'PAYMENT by SAP'!O1073</f>
        <v>1800000275</v>
      </c>
      <c r="V1083" t="s">
        <v>4950</v>
      </c>
    </row>
    <row r="1084" spans="2:22">
      <c r="B1084" s="15">
        <f>'PAYMENT by SAP'!B1074</f>
        <v>101490</v>
      </c>
      <c r="C1084" s="15" t="str">
        <f>'PAYMENT by SAP'!C1074</f>
        <v>PT. PUTRA BIMA INTERNUSA</v>
      </c>
      <c r="D1084" s="15" t="str">
        <v>External</v>
      </c>
      <c r="E1084" s="15" t="str">
        <f>'PAYMENT by SAP'!D1074</f>
        <v>1400094002</v>
      </c>
      <c r="F1084" s="15" t="str">
        <f>'PAYMENT by SAP'!E1074</f>
        <v>11125421</v>
      </c>
      <c r="G1084" s="15" t="str">
        <f>'PAYMENT by SAP'!F1074</f>
        <v>PAID BY CMS BANK SYARIAH INDONESIA KC SURABAYA BAS</v>
      </c>
      <c r="H1084" s="47">
        <f t="shared" si="96"/>
        <v>45890</v>
      </c>
      <c r="I1084" s="48">
        <f>'PAYMENT by SAP'!G1074</f>
        <v>45890</v>
      </c>
      <c r="J1084" s="48" t="str">
        <f t="shared" si="97"/>
        <v>Agu</v>
      </c>
      <c r="K1084" s="48" t="str">
        <f t="shared" si="98"/>
        <v>2025</v>
      </c>
      <c r="L1084" s="48">
        <f>'PAYMENT by SAP'!H1074</f>
        <v>45899</v>
      </c>
      <c r="M1084" s="49">
        <f t="shared" si="99"/>
        <v>-9</v>
      </c>
      <c r="N1084" s="50" t="str">
        <f t="shared" si="100"/>
        <v>Current</v>
      </c>
      <c r="O1084" s="50" t="str">
        <f t="shared" si="101"/>
        <v>No Risk</v>
      </c>
      <c r="P1084" s="15" t="str">
        <f>'PAYMENT by SAP'!J1074</f>
        <v>IDR</v>
      </c>
      <c r="Q1084" s="15" t="str">
        <f>'PAYMENT by SAP'!K1074</f>
        <v>1800000515</v>
      </c>
      <c r="R1084" s="51">
        <f>'PAYMENT by SAP'!L1074</f>
        <v>10941381</v>
      </c>
      <c r="S1084" s="51" t="str">
        <f>'PAYMENT by SAP'!M1074</f>
        <v>Biaya Pemusnahan Limbah FABA ex PT PBI</v>
      </c>
      <c r="T1084" s="65">
        <f>'PAYMENT by SAP'!N1074</f>
        <v>45869</v>
      </c>
      <c r="U1084" s="66" t="str">
        <f>'PAYMENT by SAP'!O1074</f>
        <v>1800000515</v>
      </c>
      <c r="V1084" t="s">
        <v>4950</v>
      </c>
    </row>
    <row r="1085" spans="2:22">
      <c r="B1085" s="15">
        <f>'PAYMENT by SAP'!B1075</f>
        <v>101490</v>
      </c>
      <c r="C1085" s="15" t="str">
        <f>'PAYMENT by SAP'!C1075</f>
        <v>PT. PUTRA BIMA INTERNUSA</v>
      </c>
      <c r="D1085" s="15" t="str">
        <v>External</v>
      </c>
      <c r="E1085" s="15" t="str">
        <f>'PAYMENT by SAP'!D1075</f>
        <v>1400093998</v>
      </c>
      <c r="F1085" s="15" t="str">
        <f>'PAYMENT by SAP'!E1075</f>
        <v>11125421</v>
      </c>
      <c r="G1085" s="15" t="str">
        <f>'PAYMENT by SAP'!F1075</f>
        <v>PAID BY CMS BANK SYARIAH INDONESIA KC SURABAYA BAS</v>
      </c>
      <c r="H1085" s="47">
        <f t="shared" ref="H1085:H1148" si="102">I1085</f>
        <v>45890</v>
      </c>
      <c r="I1085" s="48">
        <f>'PAYMENT by SAP'!G1075</f>
        <v>45890</v>
      </c>
      <c r="J1085" s="48" t="str">
        <f t="shared" ref="J1085:J1148" si="103">TEXT(I1085,"MMM")</f>
        <v>Agu</v>
      </c>
      <c r="K1085" s="48" t="str">
        <f t="shared" ref="K1085:K1148" si="104">TEXT(I1085,"yyy")</f>
        <v>2025</v>
      </c>
      <c r="L1085" s="48">
        <f>'PAYMENT by SAP'!H1075</f>
        <v>45899</v>
      </c>
      <c r="M1085" s="49">
        <f t="shared" ref="M1085:M1148" si="105">I1085-L1085</f>
        <v>-9</v>
      </c>
      <c r="N1085" s="50" t="str">
        <f t="shared" ref="N1085:N1148" si="106">IF(M1085&lt;$C$9,$D$9,IF(M1085&lt;$C$8,$D$8,IF(M1085&lt;$C$7,$D$7,IF(M1085&lt;$C$6,$D$6,IF(M1085&lt;$C$5,$D$5,IF(M1085&lt;$C$4,$D$4,IF(M1085&lt;$C$3,$D$3)))))))</f>
        <v>Current</v>
      </c>
      <c r="O1085" s="50" t="str">
        <f t="shared" ref="O1085:O1148" si="107">IF(N1085=$D$3,$E$3,IF(N1085=$D$4,$E$4,IF(N1085=$D$5,$E$5,IF(N1085=$D$6,$E$6,IF(N1085=$D$7,$E$7,IF(N1085=$D$8,$E$8,IF(N1085=$D$9,$E$9)))))))</f>
        <v>No Risk</v>
      </c>
      <c r="P1085" s="15" t="str">
        <f>'PAYMENT by SAP'!J1075</f>
        <v>IDR</v>
      </c>
      <c r="Q1085" s="15" t="str">
        <f>'PAYMENT by SAP'!K1075</f>
        <v>1800000520</v>
      </c>
      <c r="R1085" s="51">
        <f>'PAYMENT by SAP'!L1075</f>
        <v>23736240</v>
      </c>
      <c r="S1085" s="51" t="str">
        <f>'PAYMENT by SAP'!M1075</f>
        <v>Biaya Pemusnahan Limbah Sludge Paper ex PT PBI</v>
      </c>
      <c r="T1085" s="65">
        <f>'PAYMENT by SAP'!N1075</f>
        <v>45869</v>
      </c>
      <c r="U1085" s="66" t="str">
        <f>'PAYMENT by SAP'!O1075</f>
        <v>1800000520</v>
      </c>
      <c r="V1085" t="s">
        <v>4950</v>
      </c>
    </row>
    <row r="1086" spans="2:22">
      <c r="B1086" s="15">
        <f>'PAYMENT by SAP'!B1076</f>
        <v>101531</v>
      </c>
      <c r="C1086" s="15" t="str">
        <f>'PAYMENT by SAP'!C1076</f>
        <v>PT MULTIHANA KREASINDO</v>
      </c>
      <c r="D1086" s="15" t="str">
        <v>External</v>
      </c>
      <c r="E1086" s="15" t="str">
        <f>'PAYMENT by SAP'!D1076</f>
        <v>1400094216</v>
      </c>
      <c r="F1086" s="15" t="str">
        <f>'PAYMENT by SAP'!E1076</f>
        <v>11125421</v>
      </c>
      <c r="G1086" s="15" t="str">
        <f>'PAYMENT by SAP'!F1076</f>
        <v>PAID BY CMS BANK SYARIAH INDONESIA KC SURABAYA BAS</v>
      </c>
      <c r="H1086" s="47">
        <f t="shared" si="102"/>
        <v>45890</v>
      </c>
      <c r="I1086" s="48">
        <f>'PAYMENT by SAP'!G1076</f>
        <v>45890</v>
      </c>
      <c r="J1086" s="48" t="str">
        <f t="shared" si="103"/>
        <v>Agu</v>
      </c>
      <c r="K1086" s="48" t="str">
        <f t="shared" si="104"/>
        <v>2025</v>
      </c>
      <c r="L1086" s="48">
        <f>'PAYMENT by SAP'!H1076</f>
        <v>45868</v>
      </c>
      <c r="M1086" s="49">
        <f t="shared" si="105"/>
        <v>22</v>
      </c>
      <c r="N1086" s="50" t="str">
        <f t="shared" si="106"/>
        <v>0-30</v>
      </c>
      <c r="O1086" s="50" t="str">
        <f t="shared" si="107"/>
        <v>No Risk</v>
      </c>
      <c r="P1086" s="15" t="str">
        <f>'PAYMENT by SAP'!J1076</f>
        <v>IDR</v>
      </c>
      <c r="Q1086" s="15" t="str">
        <f>'PAYMENT by SAP'!K1076</f>
        <v>1800000426</v>
      </c>
      <c r="R1086" s="51">
        <f>'PAYMENT by SAP'!L1076</f>
        <v>326462100</v>
      </c>
      <c r="S1086" s="51" t="str">
        <f>'PAYMENT by SAP'!M1076</f>
        <v>Biaya Pemusnahan Limbah Gypsum Low Grade ex PT MHK</v>
      </c>
      <c r="T1086" s="65">
        <f>'PAYMENT by SAP'!N1076</f>
        <v>45838</v>
      </c>
      <c r="U1086" s="66" t="str">
        <f>'PAYMENT by SAP'!O1076</f>
        <v>1800000426</v>
      </c>
      <c r="V1086" t="s">
        <v>4950</v>
      </c>
    </row>
    <row r="1087" spans="2:22">
      <c r="B1087" s="15">
        <f>'PAYMENT by SAP'!B1077</f>
        <v>100008</v>
      </c>
      <c r="C1087" s="15" t="str">
        <f>'PAYMENT by SAP'!C1077</f>
        <v>PT INDUSTRI KEMASAN SEMEN GRESIK</v>
      </c>
      <c r="D1087" s="15" t="str">
        <v>Group</v>
      </c>
      <c r="E1087" s="15" t="str">
        <f>'PAYMENT by SAP'!D1077</f>
        <v>1400000355</v>
      </c>
      <c r="F1087" s="15" t="str">
        <f>'PAYMENT by SAP'!E1077</f>
        <v>11111001</v>
      </c>
      <c r="G1087" s="15" t="str">
        <f>'PAYMENT by SAP'!F1077</f>
        <v>IKSG</v>
      </c>
      <c r="H1087" s="47">
        <f t="shared" si="102"/>
        <v>45890</v>
      </c>
      <c r="I1087" s="48">
        <f>'PAYMENT by SAP'!G1077</f>
        <v>45890</v>
      </c>
      <c r="J1087" s="48" t="str">
        <f t="shared" si="103"/>
        <v>Agu</v>
      </c>
      <c r="K1087" s="48" t="str">
        <f t="shared" si="104"/>
        <v>2025</v>
      </c>
      <c r="L1087" s="48">
        <f>'PAYMENT by SAP'!H1077</f>
        <v>45352</v>
      </c>
      <c r="M1087" s="49">
        <f t="shared" si="105"/>
        <v>538</v>
      </c>
      <c r="N1087" s="50" t="str">
        <f t="shared" si="106"/>
        <v>&gt;365</v>
      </c>
      <c r="O1087" s="50" t="str">
        <f t="shared" si="107"/>
        <v>High Risk +</v>
      </c>
      <c r="P1087" s="15" t="str">
        <f>'PAYMENT by SAP'!J1077</f>
        <v>IDR</v>
      </c>
      <c r="Q1087" s="15" t="str">
        <f>'PAYMENT by SAP'!K1077</f>
        <v>1800000002</v>
      </c>
      <c r="R1087" s="51">
        <f>'PAYMENT by SAP'!L1077</f>
        <v>1539286460</v>
      </c>
      <c r="S1087" s="51" t="str">
        <f>'PAYMENT by SAP'!M1077</f>
        <v>Penagihan Sewa Menyewa di Tuban</v>
      </c>
      <c r="T1087" s="65">
        <f>'PAYMENT by SAP'!N1077</f>
        <v>45322</v>
      </c>
      <c r="U1087" s="66" t="str">
        <f>'PAYMENT by SAP'!O1077</f>
        <v>1800000002</v>
      </c>
      <c r="V1087" s="18" t="s">
        <v>4957</v>
      </c>
    </row>
    <row r="1088" spans="2:22">
      <c r="B1088" s="15">
        <f>'PAYMENT by SAP'!B1078</f>
        <v>100000</v>
      </c>
      <c r="C1088" s="15" t="str">
        <f>'PAYMENT by SAP'!C1078</f>
        <v>PT KONSULTA SEMEN GRESIK</v>
      </c>
      <c r="D1088" s="15" t="str">
        <v>Group</v>
      </c>
      <c r="E1088" s="15" t="str">
        <f>'PAYMENT by SAP'!D1078</f>
        <v>1400000357</v>
      </c>
      <c r="F1088" s="15" t="str">
        <f>'PAYMENT by SAP'!E1078</f>
        <v>11125421</v>
      </c>
      <c r="G1088" s="15" t="str">
        <f>'PAYMENT by SAP'!F1078</f>
        <v>PAID BY CMS BANK SYARIAH INDONESIA KC SURABAYA BAS</v>
      </c>
      <c r="H1088" s="47">
        <f t="shared" si="102"/>
        <v>45891</v>
      </c>
      <c r="I1088" s="48">
        <f>'PAYMENT by SAP'!G1078</f>
        <v>45891</v>
      </c>
      <c r="J1088" s="48" t="str">
        <f t="shared" si="103"/>
        <v>Agu</v>
      </c>
      <c r="K1088" s="48" t="str">
        <f t="shared" si="104"/>
        <v>2025</v>
      </c>
      <c r="L1088" s="48">
        <f>'PAYMENT by SAP'!H1078</f>
        <v>45899</v>
      </c>
      <c r="M1088" s="49">
        <f t="shared" si="105"/>
        <v>-8</v>
      </c>
      <c r="N1088" s="50" t="str">
        <f t="shared" si="106"/>
        <v>Current</v>
      </c>
      <c r="O1088" s="50" t="str">
        <f t="shared" si="107"/>
        <v>No Risk</v>
      </c>
      <c r="P1088" s="15" t="str">
        <f>'PAYMENT by SAP'!J1078</f>
        <v>IDR</v>
      </c>
      <c r="Q1088" s="15" t="str">
        <f>'PAYMENT by SAP'!K1078</f>
        <v>1800000355</v>
      </c>
      <c r="R1088" s="51">
        <f>'PAYMENT by SAP'!L1078</f>
        <v>331700</v>
      </c>
      <c r="S1088" s="51" t="str">
        <f>'PAYMENT by SAP'!M1078</f>
        <v>Penagihan Penyediaan Air Bersih Juli 2025</v>
      </c>
      <c r="T1088" s="65">
        <f>'PAYMENT by SAP'!N1078</f>
        <v>45869</v>
      </c>
      <c r="U1088" s="66" t="str">
        <f>'PAYMENT by SAP'!O1078</f>
        <v>1800000355</v>
      </c>
      <c r="V1088" s="18" t="s">
        <v>4956</v>
      </c>
    </row>
    <row r="1089" spans="2:22">
      <c r="B1089" s="15">
        <f>'PAYMENT by SAP'!B1079</f>
        <v>101284</v>
      </c>
      <c r="C1089" s="15" t="str">
        <f>'PAYMENT by SAP'!C1079</f>
        <v>PT. SINERGI MITRA INVESTAMA</v>
      </c>
      <c r="D1089" s="15" t="str">
        <v>Group</v>
      </c>
      <c r="E1089" s="15" t="str">
        <f>'PAYMENT by SAP'!D1079</f>
        <v>1400000361</v>
      </c>
      <c r="F1089" s="15" t="str">
        <f>'PAYMENT by SAP'!E1079</f>
        <v>11125421</v>
      </c>
      <c r="G1089" s="15" t="str">
        <f>'PAYMENT by SAP'!F1079</f>
        <v>PAID BY CMS BANK SYARIAH INDONESIA KC SURABAYA BAS</v>
      </c>
      <c r="H1089" s="47">
        <f t="shared" si="102"/>
        <v>45891</v>
      </c>
      <c r="I1089" s="48">
        <f>'PAYMENT by SAP'!G1079</f>
        <v>45891</v>
      </c>
      <c r="J1089" s="48" t="str">
        <f t="shared" si="103"/>
        <v>Agu</v>
      </c>
      <c r="K1089" s="48" t="str">
        <f t="shared" si="104"/>
        <v>2025</v>
      </c>
      <c r="L1089" s="48">
        <f>'PAYMENT by SAP'!H1079</f>
        <v>45838</v>
      </c>
      <c r="M1089" s="49">
        <f t="shared" si="105"/>
        <v>53</v>
      </c>
      <c r="N1089" s="50" t="str">
        <f t="shared" si="106"/>
        <v>30-60</v>
      </c>
      <c r="O1089" s="50" t="str">
        <f t="shared" si="107"/>
        <v>Low Risk</v>
      </c>
      <c r="P1089" s="15" t="str">
        <f>'PAYMENT by SAP'!J1079</f>
        <v>IDR</v>
      </c>
      <c r="Q1089" s="15" t="str">
        <f>'PAYMENT by SAP'!K1079</f>
        <v>1800000252</v>
      </c>
      <c r="R1089" s="51">
        <f>'PAYMENT by SAP'!L1079</f>
        <v>348915</v>
      </c>
      <c r="S1089" s="51" t="str">
        <f>'PAYMENT by SAP'!M1079</f>
        <v>Biaya Tagihan Listrik Lt 3/4 Gusi Mei 2025</v>
      </c>
      <c r="T1089" s="65">
        <f>'PAYMENT by SAP'!N1079</f>
        <v>45808</v>
      </c>
      <c r="U1089" s="66" t="str">
        <f>'PAYMENT by SAP'!O1079</f>
        <v>1800000252</v>
      </c>
      <c r="V1089" s="18" t="s">
        <v>4951</v>
      </c>
    </row>
    <row r="1090" spans="2:22">
      <c r="B1090" s="15">
        <f>'PAYMENT by SAP'!B1080</f>
        <v>101284</v>
      </c>
      <c r="C1090" s="15" t="str">
        <f>'PAYMENT by SAP'!C1080</f>
        <v>PT. SINERGI MITRA INVESTAMA</v>
      </c>
      <c r="D1090" s="15" t="str">
        <v>Group</v>
      </c>
      <c r="E1090" s="15" t="str">
        <f>'PAYMENT by SAP'!D1080</f>
        <v>1400000362</v>
      </c>
      <c r="F1090" s="15" t="str">
        <f>'PAYMENT by SAP'!E1080</f>
        <v>11125421</v>
      </c>
      <c r="G1090" s="15" t="str">
        <f>'PAYMENT by SAP'!F1080</f>
        <v>PAID BY CMS BANK SYARIAH INDONESIA KC SURABAYA BAS</v>
      </c>
      <c r="H1090" s="47">
        <f t="shared" si="102"/>
        <v>45891</v>
      </c>
      <c r="I1090" s="48">
        <f>'PAYMENT by SAP'!G1080</f>
        <v>45891</v>
      </c>
      <c r="J1090" s="48" t="str">
        <f t="shared" si="103"/>
        <v>Agu</v>
      </c>
      <c r="K1090" s="48" t="str">
        <f t="shared" si="104"/>
        <v>2025</v>
      </c>
      <c r="L1090" s="48">
        <f>'PAYMENT by SAP'!H1080</f>
        <v>45868</v>
      </c>
      <c r="M1090" s="49">
        <f t="shared" si="105"/>
        <v>23</v>
      </c>
      <c r="N1090" s="50" t="str">
        <f t="shared" si="106"/>
        <v>0-30</v>
      </c>
      <c r="O1090" s="50" t="str">
        <f t="shared" si="107"/>
        <v>No Risk</v>
      </c>
      <c r="P1090" s="15" t="str">
        <f>'PAYMENT by SAP'!J1080</f>
        <v>IDR</v>
      </c>
      <c r="Q1090" s="15" t="str">
        <f>'PAYMENT by SAP'!K1080</f>
        <v>1800000317</v>
      </c>
      <c r="R1090" s="51">
        <f>'PAYMENT by SAP'!L1080</f>
        <v>348915</v>
      </c>
      <c r="S1090" s="51" t="str">
        <f>'PAYMENT by SAP'!M1080</f>
        <v>Tagihan Listrik GUSI Lt 3 &amp; 4 - Juni 2025</v>
      </c>
      <c r="T1090" s="65">
        <f>'PAYMENT by SAP'!N1080</f>
        <v>45838</v>
      </c>
      <c r="U1090" s="66" t="str">
        <f>'PAYMENT by SAP'!O1080</f>
        <v>1800000317</v>
      </c>
      <c r="V1090" s="18" t="s">
        <v>4951</v>
      </c>
    </row>
    <row r="1091" spans="2:22">
      <c r="B1091" s="15">
        <f>'PAYMENT by SAP'!B1081</f>
        <v>101284</v>
      </c>
      <c r="C1091" s="15" t="str">
        <f>'PAYMENT by SAP'!C1081</f>
        <v>PT. SINERGI MITRA INVESTAMA</v>
      </c>
      <c r="D1091" s="15" t="str">
        <v>Group</v>
      </c>
      <c r="E1091" s="15" t="str">
        <f>'PAYMENT by SAP'!D1081</f>
        <v>1400000360</v>
      </c>
      <c r="F1091" s="15" t="str">
        <f>'PAYMENT by SAP'!E1081</f>
        <v>11125421</v>
      </c>
      <c r="G1091" s="15" t="str">
        <f>'PAYMENT by SAP'!F1081</f>
        <v>PAID BY CMS BANK SYARIAH INDONESIA KC SURABAYA BAS</v>
      </c>
      <c r="H1091" s="47">
        <f t="shared" si="102"/>
        <v>45891</v>
      </c>
      <c r="I1091" s="48">
        <f>'PAYMENT by SAP'!G1081</f>
        <v>45891</v>
      </c>
      <c r="J1091" s="48" t="str">
        <f t="shared" si="103"/>
        <v>Agu</v>
      </c>
      <c r="K1091" s="48" t="str">
        <f t="shared" si="104"/>
        <v>2025</v>
      </c>
      <c r="L1091" s="48">
        <f>'PAYMENT by SAP'!H1081</f>
        <v>45868</v>
      </c>
      <c r="M1091" s="49">
        <f t="shared" si="105"/>
        <v>23</v>
      </c>
      <c r="N1091" s="50" t="str">
        <f t="shared" si="106"/>
        <v>0-30</v>
      </c>
      <c r="O1091" s="50" t="str">
        <f t="shared" si="107"/>
        <v>No Risk</v>
      </c>
      <c r="P1091" s="15" t="str">
        <f>'PAYMENT by SAP'!J1081</f>
        <v>IDR</v>
      </c>
      <c r="Q1091" s="15" t="str">
        <f>'PAYMENT by SAP'!K1081</f>
        <v>1800000321</v>
      </c>
      <c r="R1091" s="51">
        <f>'PAYMENT by SAP'!L1081</f>
        <v>711597</v>
      </c>
      <c r="S1091" s="51" t="str">
        <f>'PAYMENT by SAP'!M1081</f>
        <v>Tagihan Listrik ATM Mandiri GUSI - Juni 2025</v>
      </c>
      <c r="T1091" s="65">
        <f>'PAYMENT by SAP'!N1081</f>
        <v>45838</v>
      </c>
      <c r="U1091" s="66" t="str">
        <f>'PAYMENT by SAP'!O1081</f>
        <v>1800000321</v>
      </c>
      <c r="V1091" s="18" t="s">
        <v>4951</v>
      </c>
    </row>
    <row r="1092" spans="2:22">
      <c r="B1092" s="15">
        <f>'PAYMENT by SAP'!B1082</f>
        <v>101284</v>
      </c>
      <c r="C1092" s="15" t="str">
        <f>'PAYMENT by SAP'!C1082</f>
        <v>PT. SINERGI MITRA INVESTAMA</v>
      </c>
      <c r="D1092" s="15" t="str">
        <v>Group</v>
      </c>
      <c r="E1092" s="15" t="str">
        <f>'PAYMENT by SAP'!D1082</f>
        <v>1400000359</v>
      </c>
      <c r="F1092" s="15" t="str">
        <f>'PAYMENT by SAP'!E1082</f>
        <v>11125421</v>
      </c>
      <c r="G1092" s="15" t="str">
        <f>'PAYMENT by SAP'!F1082</f>
        <v>PAID BY CMS BANK SYARIAH INDONESIA KC SURABAYA BAS</v>
      </c>
      <c r="H1092" s="47">
        <f t="shared" si="102"/>
        <v>45891</v>
      </c>
      <c r="I1092" s="48">
        <f>'PAYMENT by SAP'!G1082</f>
        <v>45891</v>
      </c>
      <c r="J1092" s="48" t="str">
        <f t="shared" si="103"/>
        <v>Agu</v>
      </c>
      <c r="K1092" s="48" t="str">
        <f t="shared" si="104"/>
        <v>2025</v>
      </c>
      <c r="L1092" s="48">
        <f>'PAYMENT by SAP'!H1082</f>
        <v>45838</v>
      </c>
      <c r="M1092" s="49">
        <f t="shared" si="105"/>
        <v>53</v>
      </c>
      <c r="N1092" s="50" t="str">
        <f t="shared" si="106"/>
        <v>30-60</v>
      </c>
      <c r="O1092" s="50" t="str">
        <f t="shared" si="107"/>
        <v>Low Risk</v>
      </c>
      <c r="P1092" s="15" t="str">
        <f>'PAYMENT by SAP'!J1082</f>
        <v>IDR</v>
      </c>
      <c r="Q1092" s="15" t="str">
        <f>'PAYMENT by SAP'!K1082</f>
        <v>1800000253</v>
      </c>
      <c r="R1092" s="51">
        <f>'PAYMENT by SAP'!L1082</f>
        <v>860168</v>
      </c>
      <c r="S1092" s="51" t="str">
        <f>'PAYMENT by SAP'!M1082</f>
        <v>Biaya Tagihan Listrik ATM Mandiri Mei 2025</v>
      </c>
      <c r="T1092" s="65">
        <f>'PAYMENT by SAP'!N1082</f>
        <v>45808</v>
      </c>
      <c r="U1092" s="66" t="str">
        <f>'PAYMENT by SAP'!O1082</f>
        <v>1800000253</v>
      </c>
      <c r="V1092" s="18" t="s">
        <v>4951</v>
      </c>
    </row>
    <row r="1093" spans="2:22">
      <c r="B1093" s="15">
        <f>'PAYMENT by SAP'!B1083</f>
        <v>101284</v>
      </c>
      <c r="C1093" s="15" t="str">
        <f>'PAYMENT by SAP'!C1083</f>
        <v>PT. SINERGI MITRA INVESTAMA</v>
      </c>
      <c r="D1093" s="15" t="str">
        <v>Group</v>
      </c>
      <c r="E1093" s="15" t="str">
        <f>'PAYMENT by SAP'!D1083</f>
        <v>1400000358</v>
      </c>
      <c r="F1093" s="15" t="str">
        <f>'PAYMENT by SAP'!E1083</f>
        <v>11125421</v>
      </c>
      <c r="G1093" s="15" t="str">
        <f>'PAYMENT by SAP'!F1083</f>
        <v>PAID BY CMS BANK SYARIAH INDONESIA KC SURABAYA BAS</v>
      </c>
      <c r="H1093" s="47">
        <f t="shared" si="102"/>
        <v>45891</v>
      </c>
      <c r="I1093" s="48">
        <f>'PAYMENT by SAP'!G1083</f>
        <v>45891</v>
      </c>
      <c r="J1093" s="48" t="str">
        <f t="shared" si="103"/>
        <v>Agu</v>
      </c>
      <c r="K1093" s="48" t="str">
        <f t="shared" si="104"/>
        <v>2025</v>
      </c>
      <c r="L1093" s="48">
        <f>'PAYMENT by SAP'!H1083</f>
        <v>45899</v>
      </c>
      <c r="M1093" s="49">
        <f t="shared" si="105"/>
        <v>-8</v>
      </c>
      <c r="N1093" s="50" t="str">
        <f t="shared" si="106"/>
        <v>Current</v>
      </c>
      <c r="O1093" s="50" t="str">
        <f t="shared" si="107"/>
        <v>No Risk</v>
      </c>
      <c r="P1093" s="15" t="str">
        <f>'PAYMENT by SAP'!J1083</f>
        <v>IDR</v>
      </c>
      <c r="Q1093" s="15" t="str">
        <f>'PAYMENT by SAP'!K1083</f>
        <v>1800000341</v>
      </c>
      <c r="R1093" s="51">
        <f>'PAYMENT by SAP'!L1083</f>
        <v>936356</v>
      </c>
      <c r="S1093" s="51" t="str">
        <f>'PAYMENT by SAP'!M1083</f>
        <v>Tagihan Listrik Kopi Killen Gusi - Juli 2025</v>
      </c>
      <c r="T1093" s="65">
        <f>'PAYMENT by SAP'!N1083</f>
        <v>45869</v>
      </c>
      <c r="U1093" s="66" t="str">
        <f>'PAYMENT by SAP'!O1083</f>
        <v>1800000341</v>
      </c>
      <c r="V1093" s="18" t="s">
        <v>4951</v>
      </c>
    </row>
    <row r="1094" spans="2:22">
      <c r="B1094" s="15">
        <f>'PAYMENT by SAP'!B1084</f>
        <v>101531</v>
      </c>
      <c r="C1094" s="15" t="str">
        <f>'PAYMENT by SAP'!C1084</f>
        <v>PT MULTIHANA KREASINDO</v>
      </c>
      <c r="D1094" s="15" t="str">
        <v>External</v>
      </c>
      <c r="E1094" s="15" t="str">
        <f>'PAYMENT by SAP'!D1084</f>
        <v>1400094603</v>
      </c>
      <c r="F1094" s="15" t="str">
        <f>'PAYMENT by SAP'!E1084</f>
        <v>11125421</v>
      </c>
      <c r="G1094" s="15" t="str">
        <f>'PAYMENT by SAP'!F1084</f>
        <v>PAID BY CMS BANK SYARIAH INDONESIA KC SURABAYA BAS</v>
      </c>
      <c r="H1094" s="47">
        <f t="shared" si="102"/>
        <v>45891</v>
      </c>
      <c r="I1094" s="48">
        <f>'PAYMENT by SAP'!G1084</f>
        <v>45891</v>
      </c>
      <c r="J1094" s="48" t="str">
        <f t="shared" si="103"/>
        <v>Agu</v>
      </c>
      <c r="K1094" s="48" t="str">
        <f t="shared" si="104"/>
        <v>2025</v>
      </c>
      <c r="L1094" s="48">
        <f>'PAYMENT by SAP'!H1084</f>
        <v>45868</v>
      </c>
      <c r="M1094" s="49">
        <f t="shared" si="105"/>
        <v>23</v>
      </c>
      <c r="N1094" s="50" t="str">
        <f t="shared" si="106"/>
        <v>0-30</v>
      </c>
      <c r="O1094" s="50" t="str">
        <f t="shared" si="107"/>
        <v>No Risk</v>
      </c>
      <c r="P1094" s="15" t="str">
        <f>'PAYMENT by SAP'!J1084</f>
        <v>IDR</v>
      </c>
      <c r="Q1094" s="15" t="str">
        <f>'PAYMENT by SAP'!K1084</f>
        <v>1800000425</v>
      </c>
      <c r="R1094" s="51">
        <f>'PAYMENT by SAP'!L1084</f>
        <v>12773436</v>
      </c>
      <c r="S1094" s="51" t="str">
        <f>'PAYMENT by SAP'!M1084</f>
        <v>Biaya Pemusnahan Limbah Non B3 - AM ex PT MHK</v>
      </c>
      <c r="T1094" s="65">
        <f>'PAYMENT by SAP'!N1084</f>
        <v>45838</v>
      </c>
      <c r="U1094" s="66" t="str">
        <f>'PAYMENT by SAP'!O1084</f>
        <v>1800000425</v>
      </c>
      <c r="V1094" t="s">
        <v>4950</v>
      </c>
    </row>
    <row r="1095" spans="2:22">
      <c r="B1095" s="15">
        <f>'PAYMENT by SAP'!B1085</f>
        <v>101917</v>
      </c>
      <c r="C1095" s="15" t="str">
        <f>'PAYMENT by SAP'!C1085</f>
        <v>DOWA ECO SYSTEM INDONESIA</v>
      </c>
      <c r="D1095" s="15" t="str">
        <v>External</v>
      </c>
      <c r="E1095" s="15" t="str">
        <f>'PAYMENT by SAP'!D1085</f>
        <v>1400094489</v>
      </c>
      <c r="F1095" s="15" t="str">
        <f>'PAYMENT by SAP'!E1085</f>
        <v>11125421</v>
      </c>
      <c r="G1095" s="15" t="str">
        <f>'PAYMENT by SAP'!F1085</f>
        <v>PAID BY CMS BANK SYARIAH INDONESIA KC SURABAYA BAS</v>
      </c>
      <c r="H1095" s="47">
        <f t="shared" si="102"/>
        <v>45891</v>
      </c>
      <c r="I1095" s="48">
        <f>'PAYMENT by SAP'!G1085</f>
        <v>45891</v>
      </c>
      <c r="J1095" s="48" t="str">
        <f t="shared" si="103"/>
        <v>Agu</v>
      </c>
      <c r="K1095" s="48" t="str">
        <f t="shared" si="104"/>
        <v>2025</v>
      </c>
      <c r="L1095" s="48">
        <f>'PAYMENT by SAP'!H1085</f>
        <v>45868</v>
      </c>
      <c r="M1095" s="49">
        <f t="shared" si="105"/>
        <v>23</v>
      </c>
      <c r="N1095" s="50" t="str">
        <f t="shared" si="106"/>
        <v>0-30</v>
      </c>
      <c r="O1095" s="50" t="str">
        <f t="shared" si="107"/>
        <v>No Risk</v>
      </c>
      <c r="P1095" s="15" t="str">
        <f>'PAYMENT by SAP'!J1085</f>
        <v>IDR</v>
      </c>
      <c r="Q1095" s="15" t="str">
        <f>'PAYMENT by SAP'!K1085</f>
        <v>1800000397</v>
      </c>
      <c r="R1095" s="51">
        <f>'PAYMENT by SAP'!L1085</f>
        <v>14291472</v>
      </c>
      <c r="S1095" s="51" t="str">
        <f>'PAYMENT by SAP'!M1085</f>
        <v>Biaya Pemusnahan Limbah Non B3 - AM ex PT DESI</v>
      </c>
      <c r="T1095" s="65">
        <f>'PAYMENT by SAP'!N1085</f>
        <v>45838</v>
      </c>
      <c r="U1095" s="66" t="str">
        <f>'PAYMENT by SAP'!O1085</f>
        <v>1800000397</v>
      </c>
      <c r="V1095" t="s">
        <v>4950</v>
      </c>
    </row>
    <row r="1096" spans="2:22">
      <c r="B1096" s="15">
        <f>'PAYMENT by SAP'!B1086</f>
        <v>101284</v>
      </c>
      <c r="C1096" s="15" t="str">
        <f>'PAYMENT by SAP'!C1086</f>
        <v>PT. SINERGI MITRA INVESTAMA</v>
      </c>
      <c r="D1096" s="15" t="str">
        <v>Group</v>
      </c>
      <c r="E1096" s="15" t="str">
        <f>'PAYMENT by SAP'!D1086</f>
        <v>1400095089</v>
      </c>
      <c r="F1096" s="15" t="str">
        <f>'PAYMENT by SAP'!E1086</f>
        <v>11125421</v>
      </c>
      <c r="G1096" s="15" t="str">
        <f>'PAYMENT by SAP'!F1086</f>
        <v>PAID BY CMS BANK SYARIAH INDONESIA KC SURABAYA BAS</v>
      </c>
      <c r="H1096" s="47">
        <f t="shared" si="102"/>
        <v>45891</v>
      </c>
      <c r="I1096" s="48">
        <f>'PAYMENT by SAP'!G1086</f>
        <v>45891</v>
      </c>
      <c r="J1096" s="48" t="str">
        <f t="shared" si="103"/>
        <v>Agu</v>
      </c>
      <c r="K1096" s="48" t="str">
        <f t="shared" si="104"/>
        <v>2025</v>
      </c>
      <c r="L1096" s="48">
        <f>'PAYMENT by SAP'!H1086</f>
        <v>45838</v>
      </c>
      <c r="M1096" s="49">
        <f t="shared" si="105"/>
        <v>53</v>
      </c>
      <c r="N1096" s="50" t="str">
        <f t="shared" si="106"/>
        <v>30-60</v>
      </c>
      <c r="O1096" s="50" t="str">
        <f t="shared" si="107"/>
        <v>Low Risk</v>
      </c>
      <c r="P1096" s="15" t="str">
        <f>'PAYMENT by SAP'!J1086</f>
        <v>IDR</v>
      </c>
      <c r="Q1096" s="15" t="str">
        <f>'PAYMENT by SAP'!K1086</f>
        <v>1800000313</v>
      </c>
      <c r="R1096" s="51">
        <f>'PAYMENT by SAP'!L1086</f>
        <v>22250434</v>
      </c>
      <c r="S1096" s="51" t="str">
        <f>'PAYMENT by SAP'!M1086</f>
        <v>Tagihan Listrik SMI Apr 25</v>
      </c>
      <c r="T1096" s="65">
        <f>'PAYMENT by SAP'!N1086</f>
        <v>45808</v>
      </c>
      <c r="U1096" s="66" t="str">
        <f>'PAYMENT by SAP'!O1086</f>
        <v>1800000313</v>
      </c>
      <c r="V1096" s="18" t="s">
        <v>4951</v>
      </c>
    </row>
    <row r="1097" spans="2:22">
      <c r="B1097" s="15">
        <f>'PAYMENT by SAP'!B1087</f>
        <v>101284</v>
      </c>
      <c r="C1097" s="15" t="str">
        <f>'PAYMENT by SAP'!C1087</f>
        <v>PT. SINERGI MITRA INVESTAMA</v>
      </c>
      <c r="D1097" s="15" t="str">
        <v>Group</v>
      </c>
      <c r="E1097" s="15" t="str">
        <f>'PAYMENT by SAP'!D1087</f>
        <v>1400095088</v>
      </c>
      <c r="F1097" s="15" t="str">
        <f>'PAYMENT by SAP'!E1087</f>
        <v>11125421</v>
      </c>
      <c r="G1097" s="15" t="str">
        <f>'PAYMENT by SAP'!F1087</f>
        <v>PAID BY CMS BANK SYARIAH INDONESIA KC SURABAYA BAS</v>
      </c>
      <c r="H1097" s="47">
        <f t="shared" si="102"/>
        <v>45891</v>
      </c>
      <c r="I1097" s="48">
        <f>'PAYMENT by SAP'!G1087</f>
        <v>45891</v>
      </c>
      <c r="J1097" s="48" t="str">
        <f t="shared" si="103"/>
        <v>Agu</v>
      </c>
      <c r="K1097" s="48" t="str">
        <f t="shared" si="104"/>
        <v>2025</v>
      </c>
      <c r="L1097" s="48">
        <f>'PAYMENT by SAP'!H1087</f>
        <v>45868</v>
      </c>
      <c r="M1097" s="49">
        <f t="shared" si="105"/>
        <v>23</v>
      </c>
      <c r="N1097" s="50" t="str">
        <f t="shared" si="106"/>
        <v>0-30</v>
      </c>
      <c r="O1097" s="50" t="str">
        <f t="shared" si="107"/>
        <v>No Risk</v>
      </c>
      <c r="P1097" s="15" t="str">
        <f>'PAYMENT by SAP'!J1087</f>
        <v>IDR</v>
      </c>
      <c r="Q1097" s="15" t="str">
        <f>'PAYMENT by SAP'!K1087</f>
        <v>1800000387</v>
      </c>
      <c r="R1097" s="51">
        <f>'PAYMENT by SAP'!L1087</f>
        <v>22515564</v>
      </c>
      <c r="S1097" s="51" t="str">
        <f>'PAYMENT by SAP'!M1087</f>
        <v>Tagihan Listrik SMI Mei 25</v>
      </c>
      <c r="T1097" s="65">
        <f>'PAYMENT by SAP'!N1087</f>
        <v>45838</v>
      </c>
      <c r="U1097" s="66" t="str">
        <f>'PAYMENT by SAP'!O1087</f>
        <v>1800000387</v>
      </c>
      <c r="V1097" s="18" t="s">
        <v>4951</v>
      </c>
    </row>
    <row r="1098" spans="2:22">
      <c r="B1098" s="15">
        <f>'PAYMENT by SAP'!B1088</f>
        <v>101918</v>
      </c>
      <c r="C1098" s="15" t="str">
        <f>'PAYMENT by SAP'!C1088</f>
        <v>SUBUR PANGAN SEJAHTERA</v>
      </c>
      <c r="D1098" s="15" t="str">
        <v>External</v>
      </c>
      <c r="E1098" s="15" t="str">
        <f>'PAYMENT by SAP'!D1088</f>
        <v>1400095752</v>
      </c>
      <c r="F1098" s="15" t="str">
        <f>'PAYMENT by SAP'!E1088</f>
        <v>11125421</v>
      </c>
      <c r="G1098" s="15" t="str">
        <f>'PAYMENT by SAP'!F1088</f>
        <v>PAID BY CMS BANK SYARIAH INDONESIA KC SURABAYA BAS</v>
      </c>
      <c r="H1098" s="47">
        <f t="shared" si="102"/>
        <v>45894</v>
      </c>
      <c r="I1098" s="48">
        <f>'PAYMENT by SAP'!G1088</f>
        <v>45894</v>
      </c>
      <c r="J1098" s="48" t="str">
        <f t="shared" si="103"/>
        <v>Agu</v>
      </c>
      <c r="K1098" s="48" t="str">
        <f t="shared" si="104"/>
        <v>2025</v>
      </c>
      <c r="L1098" s="48">
        <f>'PAYMENT by SAP'!H1088</f>
        <v>45899</v>
      </c>
      <c r="M1098" s="49">
        <f t="shared" si="105"/>
        <v>-5</v>
      </c>
      <c r="N1098" s="50" t="str">
        <f t="shared" si="106"/>
        <v>Current</v>
      </c>
      <c r="O1098" s="50" t="str">
        <f t="shared" si="107"/>
        <v>No Risk</v>
      </c>
      <c r="P1098" s="15" t="str">
        <f>'PAYMENT by SAP'!J1088</f>
        <v>IDR</v>
      </c>
      <c r="Q1098" s="15" t="str">
        <f>'PAYMENT by SAP'!K1088</f>
        <v>1800000524</v>
      </c>
      <c r="R1098" s="51">
        <f>'PAYMENT by SAP'!L1088</f>
        <v>1509156</v>
      </c>
      <c r="S1098" s="51" t="str">
        <f>'PAYMENT by SAP'!M1088</f>
        <v>Biaya Pemusnahan Limbah Bottom Ash ex PT SPS</v>
      </c>
      <c r="T1098" s="65">
        <f>'PAYMENT by SAP'!N1088</f>
        <v>45869</v>
      </c>
      <c r="U1098" s="66" t="str">
        <f>'PAYMENT by SAP'!O1088</f>
        <v>1800000524</v>
      </c>
      <c r="V1098" t="s">
        <v>4950</v>
      </c>
    </row>
    <row r="1099" spans="2:22">
      <c r="B1099" s="15">
        <f>'PAYMENT by SAP'!B1089</f>
        <v>100007</v>
      </c>
      <c r="C1099" s="15" t="str">
        <f>'PAYMENT by SAP'!C1089</f>
        <v>ETEX BUILDING PERFORMANCE INDONESIA</v>
      </c>
      <c r="D1099" s="15" t="str">
        <v>External</v>
      </c>
      <c r="E1099" s="15" t="str">
        <f>'PAYMENT by SAP'!D1089</f>
        <v>1400000365</v>
      </c>
      <c r="F1099" s="15" t="str">
        <f>'PAYMENT by SAP'!E1089</f>
        <v>11121161</v>
      </c>
      <c r="G1099" s="15" t="str">
        <f>'PAYMENT by SAP'!F1089</f>
        <v>Penagihan Penyediaan Air Bersih &amp; Proses Juli25</v>
      </c>
      <c r="H1099" s="47">
        <f t="shared" si="102"/>
        <v>45894</v>
      </c>
      <c r="I1099" s="48">
        <f>'PAYMENT by SAP'!G1089</f>
        <v>45894</v>
      </c>
      <c r="J1099" s="48" t="str">
        <f t="shared" si="103"/>
        <v>Agu</v>
      </c>
      <c r="K1099" s="48" t="str">
        <f t="shared" si="104"/>
        <v>2025</v>
      </c>
      <c r="L1099" s="48">
        <f>'PAYMENT by SAP'!H1089</f>
        <v>45899</v>
      </c>
      <c r="M1099" s="49">
        <f t="shared" si="105"/>
        <v>-5</v>
      </c>
      <c r="N1099" s="50" t="str">
        <f t="shared" si="106"/>
        <v>Current</v>
      </c>
      <c r="O1099" s="50" t="str">
        <f t="shared" si="107"/>
        <v>No Risk</v>
      </c>
      <c r="P1099" s="15" t="str">
        <f>'PAYMENT by SAP'!J1089</f>
        <v>IDR</v>
      </c>
      <c r="Q1099" s="15" t="str">
        <f>'PAYMENT by SAP'!K1089</f>
        <v>1800000352</v>
      </c>
      <c r="R1099" s="51">
        <f>'PAYMENT by SAP'!L1089</f>
        <v>18414700</v>
      </c>
      <c r="S1099" s="51" t="str">
        <f>'PAYMENT by SAP'!M1089</f>
        <v>Penagihan Penyediaan Air Bersih Juli 2025</v>
      </c>
      <c r="T1099" s="65">
        <f>'PAYMENT by SAP'!N1089</f>
        <v>45869</v>
      </c>
      <c r="U1099" s="66" t="str">
        <f>'PAYMENT by SAP'!O1089</f>
        <v>1800000352</v>
      </c>
      <c r="V1099" s="18" t="s">
        <v>4956</v>
      </c>
    </row>
    <row r="1100" spans="2:22">
      <c r="B1100" s="15">
        <f>'PAYMENT by SAP'!B1090</f>
        <v>100144</v>
      </c>
      <c r="C1100" s="15" t="str">
        <f>'PAYMENT by SAP'!C1090</f>
        <v>PT SINERGI INFORMATIKA SEMEN INDONE</v>
      </c>
      <c r="D1100" s="15" t="str">
        <v>Group</v>
      </c>
      <c r="E1100" s="15" t="str">
        <f>'PAYMENT by SAP'!D1090</f>
        <v>1400000364</v>
      </c>
      <c r="F1100" s="15" t="str">
        <f>'PAYMENT by SAP'!E1090</f>
        <v>11121161</v>
      </c>
      <c r="G1100" s="15" t="str">
        <f>'PAYMENT by SAP'!F1090</f>
        <v>Management Fee SISI Juli 2020</v>
      </c>
      <c r="H1100" s="47">
        <f t="shared" si="102"/>
        <v>45894</v>
      </c>
      <c r="I1100" s="48">
        <f>'PAYMENT by SAP'!G1090</f>
        <v>45894</v>
      </c>
      <c r="J1100" s="48" t="str">
        <f t="shared" si="103"/>
        <v>Agu</v>
      </c>
      <c r="K1100" s="48" t="str">
        <f t="shared" si="104"/>
        <v>2025</v>
      </c>
      <c r="L1100" s="48">
        <f>'PAYMENT by SAP'!H1090</f>
        <v>45677</v>
      </c>
      <c r="M1100" s="49">
        <f t="shared" si="105"/>
        <v>217</v>
      </c>
      <c r="N1100" s="50" t="str">
        <f t="shared" si="106"/>
        <v>120-365</v>
      </c>
      <c r="O1100" s="50" t="str">
        <f t="shared" si="107"/>
        <v>High Risk</v>
      </c>
      <c r="P1100" s="15" t="str">
        <f>'PAYMENT by SAP'!J1090</f>
        <v>IDR</v>
      </c>
      <c r="Q1100" s="15" t="str">
        <f>'PAYMENT by SAP'!K1090</f>
        <v>0100000337</v>
      </c>
      <c r="R1100" s="51">
        <f>'PAYMENT by SAP'!L1090</f>
        <v>26730000</v>
      </c>
      <c r="S1100" s="51" t="str">
        <f>'PAYMENT by SAP'!M1090</f>
        <v>Management Fee SISI Juli 2020</v>
      </c>
      <c r="T1100" s="65">
        <f>'PAYMENT by SAP'!N1090</f>
        <v>45677</v>
      </c>
      <c r="U1100" s="66" t="str">
        <f>'PAYMENT by SAP'!O1090</f>
        <v>1800000814</v>
      </c>
      <c r="V1100" s="18" t="s">
        <v>4955</v>
      </c>
    </row>
    <row r="1101" spans="2:22">
      <c r="B1101" s="15">
        <f>'PAYMENT by SAP'!B1091</f>
        <v>100007</v>
      </c>
      <c r="C1101" s="15" t="str">
        <f>'PAYMENT by SAP'!C1091</f>
        <v>ETEX BUILDING PERFORMANCE INDONESIA</v>
      </c>
      <c r="D1101" s="15" t="str">
        <v>External</v>
      </c>
      <c r="E1101" s="15" t="str">
        <f>'PAYMENT by SAP'!D1091</f>
        <v>1400000365</v>
      </c>
      <c r="F1101" s="15" t="str">
        <f>'PAYMENT by SAP'!E1091</f>
        <v>11121161</v>
      </c>
      <c r="G1101" s="15" t="str">
        <f>'PAYMENT by SAP'!F1091</f>
        <v>Penagihan Penyediaan Air Bersih &amp; Proses Juli25</v>
      </c>
      <c r="H1101" s="47">
        <f t="shared" si="102"/>
        <v>45894</v>
      </c>
      <c r="I1101" s="48">
        <f>'PAYMENT by SAP'!G1091</f>
        <v>45894</v>
      </c>
      <c r="J1101" s="48" t="str">
        <f t="shared" si="103"/>
        <v>Agu</v>
      </c>
      <c r="K1101" s="48" t="str">
        <f t="shared" si="104"/>
        <v>2025</v>
      </c>
      <c r="L1101" s="48">
        <f>'PAYMENT by SAP'!H1091</f>
        <v>45899</v>
      </c>
      <c r="M1101" s="49">
        <f t="shared" si="105"/>
        <v>-5</v>
      </c>
      <c r="N1101" s="50" t="str">
        <f t="shared" si="106"/>
        <v>Current</v>
      </c>
      <c r="O1101" s="50" t="str">
        <f t="shared" si="107"/>
        <v>No Risk</v>
      </c>
      <c r="P1101" s="15" t="str">
        <f>'PAYMENT by SAP'!J1091</f>
        <v>IDR</v>
      </c>
      <c r="Q1101" s="15" t="str">
        <f>'PAYMENT by SAP'!K1091</f>
        <v>1800000353</v>
      </c>
      <c r="R1101" s="51">
        <f>'PAYMENT by SAP'!L1091</f>
        <v>30400500</v>
      </c>
      <c r="S1101" s="51" t="str">
        <f>'PAYMENT by SAP'!M1091</f>
        <v>Penagihan Penyediaan Air Proses Juli 2025</v>
      </c>
      <c r="T1101" s="65">
        <f>'PAYMENT by SAP'!N1091</f>
        <v>45869</v>
      </c>
      <c r="U1101" s="66" t="str">
        <f>'PAYMENT by SAP'!O1091</f>
        <v>1800000353</v>
      </c>
      <c r="V1101" s="18" t="s">
        <v>4956</v>
      </c>
    </row>
    <row r="1102" spans="2:22">
      <c r="B1102" s="15">
        <f>'PAYMENT by SAP'!B1092</f>
        <v>101798</v>
      </c>
      <c r="C1102" s="15" t="str">
        <f>'PAYMENT by SAP'!C1092</f>
        <v>PT. PELINDO MULTI TERMINAL</v>
      </c>
      <c r="D1102" s="15" t="str">
        <v>External</v>
      </c>
      <c r="E1102" s="15" t="str">
        <f>'PAYMENT by SAP'!D1092</f>
        <v>1400000366</v>
      </c>
      <c r="F1102" s="15" t="str">
        <f>'PAYMENT by SAP'!E1092</f>
        <v>11125421</v>
      </c>
      <c r="G1102" s="15" t="str">
        <f>'PAYMENT by SAP'!F1092</f>
        <v>PAID BY CMS BANK SYARIAH INDONESIA KC SURABAYA BAS</v>
      </c>
      <c r="H1102" s="47">
        <f t="shared" si="102"/>
        <v>45894</v>
      </c>
      <c r="I1102" s="48">
        <f>'PAYMENT by SAP'!G1092</f>
        <v>45894</v>
      </c>
      <c r="J1102" s="48" t="str">
        <f t="shared" si="103"/>
        <v>Agu</v>
      </c>
      <c r="K1102" s="48" t="str">
        <f t="shared" si="104"/>
        <v>2025</v>
      </c>
      <c r="L1102" s="48">
        <f>'PAYMENT by SAP'!H1092</f>
        <v>45903</v>
      </c>
      <c r="M1102" s="49">
        <f t="shared" si="105"/>
        <v>-9</v>
      </c>
      <c r="N1102" s="50" t="str">
        <f t="shared" si="106"/>
        <v>Current</v>
      </c>
      <c r="O1102" s="50" t="str">
        <f t="shared" si="107"/>
        <v>No Risk</v>
      </c>
      <c r="P1102" s="15" t="str">
        <f>'PAYMENT by SAP'!J1092</f>
        <v>IDR</v>
      </c>
      <c r="Q1102" s="15" t="str">
        <f>'PAYMENT by SAP'!K1092</f>
        <v>1800000373</v>
      </c>
      <c r="R1102" s="51">
        <f>'PAYMENT by SAP'!L1092</f>
        <v>495505392</v>
      </c>
      <c r="S1102" s="51" t="str">
        <f>'PAYMENT by SAP'!M1092</f>
        <v>PENAGIHAN SHARING PROFIT BULAN JULI 2025</v>
      </c>
      <c r="T1102" s="65">
        <f>'PAYMENT by SAP'!N1092</f>
        <v>45873</v>
      </c>
      <c r="U1102" s="66" t="str">
        <f>'PAYMENT by SAP'!O1092</f>
        <v>1800000373</v>
      </c>
      <c r="V1102" s="18" t="s">
        <v>4960</v>
      </c>
    </row>
    <row r="1103" spans="2:22">
      <c r="B1103" s="15">
        <f>'PAYMENT by SAP'!B1093</f>
        <v>100137</v>
      </c>
      <c r="C1103" s="15" t="str">
        <f>'PAYMENT by SAP'!C1093</f>
        <v>PT SEMEN GRESIK</v>
      </c>
      <c r="D1103" s="15" t="str">
        <v>Group</v>
      </c>
      <c r="E1103" s="15" t="str">
        <f>'PAYMENT by SAP'!D1093</f>
        <v>1400000363</v>
      </c>
      <c r="F1103" s="15" t="str">
        <f>'PAYMENT by SAP'!E1093</f>
        <v>11121871</v>
      </c>
      <c r="G1103" s="15" t="str">
        <f>'PAYMENT by SAP'!F1093</f>
        <v>SWEEPING SEMEN GRESIK</v>
      </c>
      <c r="H1103" s="47">
        <f t="shared" si="102"/>
        <v>45894</v>
      </c>
      <c r="I1103" s="48">
        <f>'PAYMENT by SAP'!G1093</f>
        <v>45894</v>
      </c>
      <c r="J1103" s="48" t="str">
        <f t="shared" si="103"/>
        <v>Agu</v>
      </c>
      <c r="K1103" s="48" t="str">
        <f t="shared" si="104"/>
        <v>2025</v>
      </c>
      <c r="L1103" s="48">
        <f>'PAYMENT by SAP'!H1093</f>
        <v>45876</v>
      </c>
      <c r="M1103" s="49">
        <f t="shared" si="105"/>
        <v>18</v>
      </c>
      <c r="N1103" s="50" t="str">
        <f t="shared" si="106"/>
        <v>0-30</v>
      </c>
      <c r="O1103" s="50" t="str">
        <f t="shared" si="107"/>
        <v>No Risk</v>
      </c>
      <c r="P1103" s="15" t="str">
        <f>'PAYMENT by SAP'!J1093</f>
        <v>IDR</v>
      </c>
      <c r="Q1103" s="15" t="str">
        <f>'PAYMENT by SAP'!K1093</f>
        <v>1400000342</v>
      </c>
      <c r="R1103" s="51">
        <f>'PAYMENT by SAP'!L1093</f>
        <v>5000000000</v>
      </c>
      <c r="S1103" s="51" t="str">
        <f>'PAYMENT by SAP'!M1093</f>
        <v xml:space="preserve"> PEMBAYARAN POKOK SHL GRESIK 26 SEPT 2018</v>
      </c>
      <c r="T1103" s="65">
        <f>'PAYMENT by SAP'!N1093</f>
        <v>45876</v>
      </c>
      <c r="U1103" s="66" t="str">
        <f>'PAYMENT by SAP'!O1093</f>
        <v>1800001507</v>
      </c>
      <c r="V1103" s="18" t="s">
        <v>4952</v>
      </c>
    </row>
    <row r="1104" spans="2:22">
      <c r="B1104" s="15">
        <f>'PAYMENT by SAP'!B1094</f>
        <v>101493</v>
      </c>
      <c r="C1104" s="15" t="str">
        <f>'PAYMENT by SAP'!C1094</f>
        <v>PT. SUMBER LIMBAH GUNA</v>
      </c>
      <c r="D1104" s="15" t="str">
        <v>External</v>
      </c>
      <c r="E1104" s="15" t="str">
        <f>'PAYMENT by SAP'!D1094</f>
        <v>1400096322</v>
      </c>
      <c r="F1104" s="15" t="str">
        <f>'PAYMENT by SAP'!E1094</f>
        <v>11125421</v>
      </c>
      <c r="G1104" s="15" t="str">
        <f>'PAYMENT by SAP'!F1094</f>
        <v>PAID BY CMS BANK SYARIAH INDONESIA KC SURABAYA BAS</v>
      </c>
      <c r="H1104" s="47">
        <f t="shared" si="102"/>
        <v>45895</v>
      </c>
      <c r="I1104" s="48">
        <f>'PAYMENT by SAP'!G1094</f>
        <v>45895</v>
      </c>
      <c r="J1104" s="48" t="str">
        <f t="shared" si="103"/>
        <v>Agu</v>
      </c>
      <c r="K1104" s="48" t="str">
        <f t="shared" si="104"/>
        <v>2025</v>
      </c>
      <c r="L1104" s="48">
        <f>'PAYMENT by SAP'!H1094</f>
        <v>45838</v>
      </c>
      <c r="M1104" s="49">
        <f t="shared" si="105"/>
        <v>57</v>
      </c>
      <c r="N1104" s="50" t="str">
        <f t="shared" si="106"/>
        <v>30-60</v>
      </c>
      <c r="O1104" s="50" t="str">
        <f t="shared" si="107"/>
        <v>Low Risk</v>
      </c>
      <c r="P1104" s="15" t="str">
        <f>'PAYMENT by SAP'!J1094</f>
        <v>IDR</v>
      </c>
      <c r="Q1104" s="15" t="str">
        <f>'PAYMENT by SAP'!K1094</f>
        <v>1800000352</v>
      </c>
      <c r="R1104" s="51">
        <f>'PAYMENT by SAP'!L1094</f>
        <v>155967119</v>
      </c>
      <c r="S1104" s="51" t="str">
        <f>'PAYMENT by SAP'!M1094</f>
        <v>Biaya Pemusnahan Limbah FABA ex PT SLG</v>
      </c>
      <c r="T1104" s="65">
        <f>'PAYMENT by SAP'!N1094</f>
        <v>45808</v>
      </c>
      <c r="U1104" s="66" t="str">
        <f>'PAYMENT by SAP'!O1094</f>
        <v>1800000352</v>
      </c>
      <c r="V1104" t="s">
        <v>4950</v>
      </c>
    </row>
    <row r="1105" spans="2:22">
      <c r="B1105" s="15">
        <f>'PAYMENT by SAP'!B1095</f>
        <v>101493</v>
      </c>
      <c r="C1105" s="15" t="str">
        <f>'PAYMENT by SAP'!C1095</f>
        <v>PT. SUMBER LIMBAH GUNA</v>
      </c>
      <c r="D1105" s="15" t="str">
        <v>External</v>
      </c>
      <c r="E1105" s="15" t="str">
        <f>'PAYMENT by SAP'!D1095</f>
        <v>1400096323</v>
      </c>
      <c r="F1105" s="15" t="str">
        <f>'PAYMENT by SAP'!E1095</f>
        <v>11125421</v>
      </c>
      <c r="G1105" s="15" t="str">
        <f>'PAYMENT by SAP'!F1095</f>
        <v>PAID BY CMS BANK SYARIAH INDONESIA KC SURABAYA BAS</v>
      </c>
      <c r="H1105" s="47">
        <f t="shared" si="102"/>
        <v>45895</v>
      </c>
      <c r="I1105" s="48">
        <f>'PAYMENT by SAP'!G1095</f>
        <v>45895</v>
      </c>
      <c r="J1105" s="48" t="str">
        <f t="shared" si="103"/>
        <v>Agu</v>
      </c>
      <c r="K1105" s="48" t="str">
        <f t="shared" si="104"/>
        <v>2025</v>
      </c>
      <c r="L1105" s="48">
        <f>'PAYMENT by SAP'!H1095</f>
        <v>45838</v>
      </c>
      <c r="M1105" s="49">
        <f t="shared" si="105"/>
        <v>57</v>
      </c>
      <c r="N1105" s="50" t="str">
        <f t="shared" si="106"/>
        <v>30-60</v>
      </c>
      <c r="O1105" s="50" t="str">
        <f t="shared" si="107"/>
        <v>Low Risk</v>
      </c>
      <c r="P1105" s="15" t="str">
        <f>'PAYMENT by SAP'!J1095</f>
        <v>IDR</v>
      </c>
      <c r="Q1105" s="15" t="str">
        <f>'PAYMENT by SAP'!K1095</f>
        <v>1800000353</v>
      </c>
      <c r="R1105" s="51">
        <f>'PAYMENT by SAP'!L1095</f>
        <v>210546580</v>
      </c>
      <c r="S1105" s="51" t="str">
        <f>'PAYMENT by SAP'!M1095</f>
        <v>Biaya Pemusnahan Limbah Sludge Paper ex PT SLG</v>
      </c>
      <c r="T1105" s="65">
        <f>'PAYMENT by SAP'!N1095</f>
        <v>45808</v>
      </c>
      <c r="U1105" s="66" t="str">
        <f>'PAYMENT by SAP'!O1095</f>
        <v>1800000353</v>
      </c>
      <c r="V1105" t="s">
        <v>4950</v>
      </c>
    </row>
    <row r="1106" spans="2:22">
      <c r="B1106" s="15">
        <f>'PAYMENT by SAP'!B1096</f>
        <v>100014</v>
      </c>
      <c r="C1106" s="15" t="str">
        <f>'PAYMENT by SAP'!C1096</f>
        <v>PT SEMEN TONASA</v>
      </c>
      <c r="D1106" s="15" t="str">
        <v>Group</v>
      </c>
      <c r="E1106" s="15" t="str">
        <f>'PAYMENT by SAP'!D1096</f>
        <v>1400000367</v>
      </c>
      <c r="F1106" s="15" t="str">
        <f>'PAYMENT by SAP'!E1096</f>
        <v>11121871</v>
      </c>
      <c r="G1106" s="15" t="str">
        <f>'PAYMENT by SAP'!F1096</f>
        <v>SWEEPING SEMEN TONASA</v>
      </c>
      <c r="H1106" s="47">
        <f t="shared" si="102"/>
        <v>45895</v>
      </c>
      <c r="I1106" s="48">
        <f>'PAYMENT by SAP'!G1096</f>
        <v>45895</v>
      </c>
      <c r="J1106" s="48" t="str">
        <f t="shared" si="103"/>
        <v>Agu</v>
      </c>
      <c r="K1106" s="48" t="str">
        <f t="shared" si="104"/>
        <v>2025</v>
      </c>
      <c r="L1106" s="48">
        <f>'PAYMENT by SAP'!H1096</f>
        <v>45911</v>
      </c>
      <c r="M1106" s="49">
        <f t="shared" si="105"/>
        <v>-16</v>
      </c>
      <c r="N1106" s="50" t="str">
        <f t="shared" si="106"/>
        <v>Current</v>
      </c>
      <c r="O1106" s="50" t="str">
        <f t="shared" si="107"/>
        <v>No Risk</v>
      </c>
      <c r="P1106" s="15" t="str">
        <f>'PAYMENT by SAP'!J1096</f>
        <v>IDR</v>
      </c>
      <c r="Q1106" s="15" t="str">
        <f>'PAYMENT by SAP'!K1096</f>
        <v>1400000346</v>
      </c>
      <c r="R1106" s="51">
        <f>'PAYMENT by SAP'!L1096</f>
        <v>10000000000</v>
      </c>
      <c r="S1106" s="51" t="str">
        <f>'PAYMENT by SAP'!M1096</f>
        <v xml:space="preserve"> DIVIDEN ST TAHUN BUKU 2024</v>
      </c>
      <c r="T1106" s="65">
        <f>'PAYMENT by SAP'!N1096</f>
        <v>45911</v>
      </c>
      <c r="U1106" s="66" t="str">
        <f>'PAYMENT by SAP'!O1096</f>
        <v>1800000346</v>
      </c>
      <c r="V1106" s="18" t="s">
        <v>4967</v>
      </c>
    </row>
    <row r="1107" spans="2:22">
      <c r="B1107" s="15">
        <f>'PAYMENT by SAP'!B1097</f>
        <v>100733</v>
      </c>
      <c r="C1107" s="15" t="str">
        <f>'PAYMENT by SAP'!C1097</f>
        <v>PT. JAYA SAKTI LINGKUNGAN HIDUP</v>
      </c>
      <c r="D1107" s="15" t="str">
        <v>External</v>
      </c>
      <c r="E1107" s="15" t="str">
        <f>'PAYMENT by SAP'!D1097</f>
        <v>1400097680</v>
      </c>
      <c r="F1107" s="15" t="str">
        <f>'PAYMENT by SAP'!E1097</f>
        <v>11125421</v>
      </c>
      <c r="G1107" s="15" t="str">
        <f>'PAYMENT by SAP'!F1097</f>
        <v>PAID BY CMS BANK SYARIAH INDONESIA KC SURABAYA BAS</v>
      </c>
      <c r="H1107" s="47">
        <f t="shared" si="102"/>
        <v>45896</v>
      </c>
      <c r="I1107" s="48">
        <f>'PAYMENT by SAP'!G1097</f>
        <v>45896</v>
      </c>
      <c r="J1107" s="48" t="str">
        <f t="shared" si="103"/>
        <v>Agu</v>
      </c>
      <c r="K1107" s="48" t="str">
        <f t="shared" si="104"/>
        <v>2025</v>
      </c>
      <c r="L1107" s="48">
        <f>'PAYMENT by SAP'!H1097</f>
        <v>45899</v>
      </c>
      <c r="M1107" s="49">
        <f t="shared" si="105"/>
        <v>-3</v>
      </c>
      <c r="N1107" s="50" t="str">
        <f t="shared" si="106"/>
        <v>Current</v>
      </c>
      <c r="O1107" s="50" t="str">
        <f t="shared" si="107"/>
        <v>No Risk</v>
      </c>
      <c r="P1107" s="15" t="str">
        <f>'PAYMENT by SAP'!J1097</f>
        <v>IDR</v>
      </c>
      <c r="Q1107" s="15" t="str">
        <f>'PAYMENT by SAP'!K1097</f>
        <v>1800000503</v>
      </c>
      <c r="R1107" s="51">
        <f>'PAYMENT by SAP'!L1097</f>
        <v>9588180</v>
      </c>
      <c r="S1107" s="51" t="str">
        <f>'PAYMENT by SAP'!M1097</f>
        <v>Biaya Pemusnahan Limbah Sludge IPAL ex PT JSLH</v>
      </c>
      <c r="T1107" s="65">
        <f>'PAYMENT by SAP'!N1097</f>
        <v>45869</v>
      </c>
      <c r="U1107" s="66" t="str">
        <f>'PAYMENT by SAP'!O1097</f>
        <v>1800000503</v>
      </c>
      <c r="V1107" t="s">
        <v>4950</v>
      </c>
    </row>
    <row r="1108" spans="2:22">
      <c r="B1108" s="15">
        <f>'PAYMENT by SAP'!B1098</f>
        <v>100733</v>
      </c>
      <c r="C1108" s="15" t="str">
        <f>'PAYMENT by SAP'!C1098</f>
        <v>PT. JAYA SAKTI LINGKUNGAN HIDUP</v>
      </c>
      <c r="D1108" s="15" t="str">
        <v>External</v>
      </c>
      <c r="E1108" s="15" t="str">
        <f>'PAYMENT by SAP'!D1098</f>
        <v>1400097784</v>
      </c>
      <c r="F1108" s="15" t="str">
        <f>'PAYMENT by SAP'!E1098</f>
        <v>11125421</v>
      </c>
      <c r="G1108" s="15" t="str">
        <f>'PAYMENT by SAP'!F1098</f>
        <v>PAID BY CMS BANK SYARIAH INDONESIA KC SURABAYA BAS</v>
      </c>
      <c r="H1108" s="47">
        <f t="shared" si="102"/>
        <v>45896</v>
      </c>
      <c r="I1108" s="48">
        <f>'PAYMENT by SAP'!G1098</f>
        <v>45896</v>
      </c>
      <c r="J1108" s="48" t="str">
        <f t="shared" si="103"/>
        <v>Agu</v>
      </c>
      <c r="K1108" s="48" t="str">
        <f t="shared" si="104"/>
        <v>2025</v>
      </c>
      <c r="L1108" s="48">
        <f>'PAYMENT by SAP'!H1098</f>
        <v>45899</v>
      </c>
      <c r="M1108" s="49">
        <f t="shared" si="105"/>
        <v>-3</v>
      </c>
      <c r="N1108" s="50" t="str">
        <f t="shared" si="106"/>
        <v>Current</v>
      </c>
      <c r="O1108" s="50" t="str">
        <f t="shared" si="107"/>
        <v>No Risk</v>
      </c>
      <c r="P1108" s="15" t="str">
        <f>'PAYMENT by SAP'!J1098</f>
        <v>IDR</v>
      </c>
      <c r="Q1108" s="15" t="str">
        <f>'PAYMENT by SAP'!K1098</f>
        <v>1800000502</v>
      </c>
      <c r="R1108" s="51">
        <f>'PAYMENT by SAP'!L1098</f>
        <v>10112100</v>
      </c>
      <c r="S1108" s="51" t="str">
        <f>'PAYMENT by SAP'!M1098</f>
        <v>Biaya Pemusnahan Limbah Karbon Aktif Ex PT JSLH</v>
      </c>
      <c r="T1108" s="65">
        <f>'PAYMENT by SAP'!N1098</f>
        <v>45869</v>
      </c>
      <c r="U1108" s="66" t="str">
        <f>'PAYMENT by SAP'!O1098</f>
        <v>1800000502</v>
      </c>
      <c r="V1108" t="s">
        <v>4950</v>
      </c>
    </row>
    <row r="1109" spans="2:22">
      <c r="B1109" s="15">
        <f>'PAYMENT by SAP'!B1099</f>
        <v>100733</v>
      </c>
      <c r="C1109" s="15" t="str">
        <f>'PAYMENT by SAP'!C1099</f>
        <v>PT. JAYA SAKTI LINGKUNGAN HIDUP</v>
      </c>
      <c r="D1109" s="15" t="str">
        <v>External</v>
      </c>
      <c r="E1109" s="15" t="str">
        <f>'PAYMENT by SAP'!D1099</f>
        <v>1400097785</v>
      </c>
      <c r="F1109" s="15" t="str">
        <f>'PAYMENT by SAP'!E1099</f>
        <v>11125421</v>
      </c>
      <c r="G1109" s="15" t="str">
        <f>'PAYMENT by SAP'!F1099</f>
        <v>PAID BY CMS BANK SYARIAH INDONESIA KC SURABAYA BAS</v>
      </c>
      <c r="H1109" s="47">
        <f t="shared" si="102"/>
        <v>45896</v>
      </c>
      <c r="I1109" s="48">
        <f>'PAYMENT by SAP'!G1099</f>
        <v>45896</v>
      </c>
      <c r="J1109" s="48" t="str">
        <f t="shared" si="103"/>
        <v>Agu</v>
      </c>
      <c r="K1109" s="48" t="str">
        <f t="shared" si="104"/>
        <v>2025</v>
      </c>
      <c r="L1109" s="48">
        <f>'PAYMENT by SAP'!H1099</f>
        <v>45899</v>
      </c>
      <c r="M1109" s="49">
        <f t="shared" si="105"/>
        <v>-3</v>
      </c>
      <c r="N1109" s="50" t="str">
        <f t="shared" si="106"/>
        <v>Current</v>
      </c>
      <c r="O1109" s="50" t="str">
        <f t="shared" si="107"/>
        <v>No Risk</v>
      </c>
      <c r="P1109" s="15" t="str">
        <f>'PAYMENT by SAP'!J1099</f>
        <v>IDR</v>
      </c>
      <c r="Q1109" s="15" t="str">
        <f>'PAYMENT by SAP'!K1099</f>
        <v>1800000504</v>
      </c>
      <c r="R1109" s="51">
        <f>'PAYMENT by SAP'!L1099</f>
        <v>66964524</v>
      </c>
      <c r="S1109" s="51" t="str">
        <f>'PAYMENT by SAP'!M1099</f>
        <v>Biaya Pemusnahan Limbah SBE ex PT JSLH</v>
      </c>
      <c r="T1109" s="65">
        <f>'PAYMENT by SAP'!N1099</f>
        <v>45869</v>
      </c>
      <c r="U1109" s="66" t="str">
        <f>'PAYMENT by SAP'!O1099</f>
        <v>1800000504</v>
      </c>
      <c r="V1109" t="s">
        <v>4950</v>
      </c>
    </row>
    <row r="1110" spans="2:22">
      <c r="B1110" s="15">
        <f>'PAYMENT by SAP'!B1100</f>
        <v>100733</v>
      </c>
      <c r="C1110" s="15" t="str">
        <f>'PAYMENT by SAP'!C1100</f>
        <v>PT. JAYA SAKTI LINGKUNGAN HIDUP</v>
      </c>
      <c r="D1110" s="15" t="str">
        <v>External</v>
      </c>
      <c r="E1110" s="15" t="str">
        <f>'PAYMENT by SAP'!D1100</f>
        <v>1400097786</v>
      </c>
      <c r="F1110" s="15" t="str">
        <f>'PAYMENT by SAP'!E1100</f>
        <v>11125421</v>
      </c>
      <c r="G1110" s="15" t="str">
        <f>'PAYMENT by SAP'!F1100</f>
        <v>PAID BY CMS BANK SYARIAH INDONESIA KC SURABAYA BAS</v>
      </c>
      <c r="H1110" s="47">
        <f t="shared" si="102"/>
        <v>45896</v>
      </c>
      <c r="I1110" s="48">
        <f>'PAYMENT by SAP'!G1100</f>
        <v>45896</v>
      </c>
      <c r="J1110" s="48" t="str">
        <f t="shared" si="103"/>
        <v>Agu</v>
      </c>
      <c r="K1110" s="48" t="str">
        <f t="shared" si="104"/>
        <v>2025</v>
      </c>
      <c r="L1110" s="48">
        <f>'PAYMENT by SAP'!H1100</f>
        <v>45899</v>
      </c>
      <c r="M1110" s="49">
        <f t="shared" si="105"/>
        <v>-3</v>
      </c>
      <c r="N1110" s="50" t="str">
        <f t="shared" si="106"/>
        <v>Current</v>
      </c>
      <c r="O1110" s="50" t="str">
        <f t="shared" si="107"/>
        <v>No Risk</v>
      </c>
      <c r="P1110" s="15" t="str">
        <f>'PAYMENT by SAP'!J1100</f>
        <v>IDR</v>
      </c>
      <c r="Q1110" s="15" t="str">
        <f>'PAYMENT by SAP'!K1100</f>
        <v>1800000501</v>
      </c>
      <c r="R1110" s="51">
        <f>'PAYMENT by SAP'!L1100</f>
        <v>121677534</v>
      </c>
      <c r="S1110" s="51" t="str">
        <f>'PAYMENT by SAP'!M1100</f>
        <v>Biaya Pemusnahan Limbah FABA ex PT JLSH</v>
      </c>
      <c r="T1110" s="65">
        <f>'PAYMENT by SAP'!N1100</f>
        <v>45869</v>
      </c>
      <c r="U1110" s="66" t="str">
        <f>'PAYMENT by SAP'!O1100</f>
        <v>1800000501</v>
      </c>
      <c r="V1110" t="s">
        <v>4950</v>
      </c>
    </row>
    <row r="1111" spans="2:22">
      <c r="B1111" s="15">
        <f>'PAYMENT by SAP'!B1101</f>
        <v>100018</v>
      </c>
      <c r="C1111" s="15" t="str">
        <f>'PAYMENT by SAP'!C1101</f>
        <v>PT SEMEN BATURAJA</v>
      </c>
      <c r="D1111" s="15" t="str">
        <v>Group</v>
      </c>
      <c r="E1111" s="15" t="str">
        <f>'PAYMENT by SAP'!D1101</f>
        <v>1400000368</v>
      </c>
      <c r="F1111" s="15" t="str">
        <f>'PAYMENT by SAP'!E1101</f>
        <v>11125421</v>
      </c>
      <c r="G1111" s="15" t="str">
        <f>'PAYMENT by SAP'!F1101</f>
        <v>PAID BY CMS BANK SYARIAH INDONESIA KC SURABAYA BAS</v>
      </c>
      <c r="H1111" s="47">
        <f t="shared" si="102"/>
        <v>45896</v>
      </c>
      <c r="I1111" s="48">
        <f>'PAYMENT by SAP'!G1101</f>
        <v>45896</v>
      </c>
      <c r="J1111" s="48" t="str">
        <f t="shared" si="103"/>
        <v>Agu</v>
      </c>
      <c r="K1111" s="48" t="str">
        <f t="shared" si="104"/>
        <v>2025</v>
      </c>
      <c r="L1111" s="48">
        <f>'PAYMENT by SAP'!H1101</f>
        <v>45899</v>
      </c>
      <c r="M1111" s="49">
        <f t="shared" si="105"/>
        <v>-3</v>
      </c>
      <c r="N1111" s="50" t="str">
        <f t="shared" si="106"/>
        <v>Current</v>
      </c>
      <c r="O1111" s="50" t="str">
        <f t="shared" si="107"/>
        <v>No Risk</v>
      </c>
      <c r="P1111" s="15" t="str">
        <f>'PAYMENT by SAP'!J1101</f>
        <v>IDR</v>
      </c>
      <c r="Q1111" s="15" t="str">
        <f>'PAYMENT by SAP'!K1101</f>
        <v>1800000332</v>
      </c>
      <c r="R1111" s="51">
        <f>'PAYMENT by SAP'!L1101</f>
        <v>204180227</v>
      </c>
      <c r="S1111" s="51" t="str">
        <f>'PAYMENT by SAP'!M1101</f>
        <v>Pot. Gaji Kary. Penugasan SIG - SMBR 06.2025</v>
      </c>
      <c r="T1111" s="65">
        <f>'PAYMENT by SAP'!N1101</f>
        <v>45869</v>
      </c>
      <c r="U1111" s="66" t="str">
        <f>'PAYMENT by SAP'!O1101</f>
        <v>1800000332</v>
      </c>
      <c r="V1111" s="18" t="s">
        <v>4953</v>
      </c>
    </row>
    <row r="1112" spans="2:22">
      <c r="B1112" s="15">
        <f>'PAYMENT by SAP'!B1102</f>
        <v>100001</v>
      </c>
      <c r="C1112" s="15" t="str">
        <f>'PAYMENT by SAP'!C1102</f>
        <v>KOPERASI KONSUMEN WARGA SEMEN GRESIK</v>
      </c>
      <c r="D1112" s="15" t="str">
        <v>Group</v>
      </c>
      <c r="E1112" s="15" t="str">
        <f>'PAYMENT by SAP'!D1102</f>
        <v>1400098090</v>
      </c>
      <c r="F1112" s="15" t="str">
        <f>'PAYMENT by SAP'!E1102</f>
        <v>11125421</v>
      </c>
      <c r="G1112" s="15" t="str">
        <f>'PAYMENT by SAP'!F1102</f>
        <v>PAID BY CMS BANK SYARIAH INDONESIA KC SURABAYA BAS</v>
      </c>
      <c r="H1112" s="47">
        <f t="shared" si="102"/>
        <v>45897</v>
      </c>
      <c r="I1112" s="48">
        <f>'PAYMENT by SAP'!G1102</f>
        <v>45897</v>
      </c>
      <c r="J1112" s="48" t="str">
        <f t="shared" si="103"/>
        <v>Agu</v>
      </c>
      <c r="K1112" s="48" t="str">
        <f t="shared" si="104"/>
        <v>2025</v>
      </c>
      <c r="L1112" s="48">
        <f>'PAYMENT by SAP'!H1102</f>
        <v>45899</v>
      </c>
      <c r="M1112" s="49">
        <f t="shared" si="105"/>
        <v>-2</v>
      </c>
      <c r="N1112" s="50" t="str">
        <f t="shared" si="106"/>
        <v>Current</v>
      </c>
      <c r="O1112" s="50" t="str">
        <f t="shared" si="107"/>
        <v>No Risk</v>
      </c>
      <c r="P1112" s="15" t="str">
        <f>'PAYMENT by SAP'!J1102</f>
        <v>IDR</v>
      </c>
      <c r="Q1112" s="15" t="str">
        <f>'PAYMENT by SAP'!K1102</f>
        <v>1800000453</v>
      </c>
      <c r="R1112" s="51">
        <f>'PAYMENT by SAP'!L1102</f>
        <v>396487</v>
      </c>
      <c r="S1112" s="51" t="str">
        <f>'PAYMENT by SAP'!M1102</f>
        <v>TAGIHAN LISTRIK KOPERASI KONSUMEN KWSG JUNI 25</v>
      </c>
      <c r="T1112" s="65">
        <f>'PAYMENT by SAP'!N1102</f>
        <v>45869</v>
      </c>
      <c r="U1112" s="66" t="str">
        <f>'PAYMENT by SAP'!O1102</f>
        <v>1800000453</v>
      </c>
      <c r="V1112" s="18" t="s">
        <v>4951</v>
      </c>
    </row>
    <row r="1113" spans="2:22">
      <c r="B1113" s="15">
        <f>'PAYMENT by SAP'!B1103</f>
        <v>100137</v>
      </c>
      <c r="C1113" s="15" t="str">
        <f>'PAYMENT by SAP'!C1103</f>
        <v>PT SEMEN GRESIK</v>
      </c>
      <c r="D1113" s="15" t="str">
        <v>Group</v>
      </c>
      <c r="E1113" s="15" t="str">
        <f>'PAYMENT by SAP'!D1103</f>
        <v>1400000372</v>
      </c>
      <c r="F1113" s="15" t="str">
        <f>'PAYMENT by SAP'!E1103</f>
        <v>11121161</v>
      </c>
      <c r="G1113" s="15" t="str">
        <f>'PAYMENT by SAP'!F1103</f>
        <v>Tagihan Listrik SG Perdin FF03 - Juni 24</v>
      </c>
      <c r="H1113" s="47">
        <f t="shared" si="102"/>
        <v>45897</v>
      </c>
      <c r="I1113" s="48">
        <f>'PAYMENT by SAP'!G1103</f>
        <v>45897</v>
      </c>
      <c r="J1113" s="48" t="str">
        <f t="shared" si="103"/>
        <v>Agu</v>
      </c>
      <c r="K1113" s="48" t="str">
        <f t="shared" si="104"/>
        <v>2025</v>
      </c>
      <c r="L1113" s="48">
        <f>'PAYMENT by SAP'!H1103</f>
        <v>45503</v>
      </c>
      <c r="M1113" s="49">
        <f t="shared" si="105"/>
        <v>394</v>
      </c>
      <c r="N1113" s="50" t="str">
        <f t="shared" si="106"/>
        <v>&gt;365</v>
      </c>
      <c r="O1113" s="50" t="str">
        <f t="shared" si="107"/>
        <v>High Risk +</v>
      </c>
      <c r="P1113" s="15" t="str">
        <f>'PAYMENT by SAP'!J1103</f>
        <v>IDR</v>
      </c>
      <c r="Q1113" s="15" t="str">
        <f>'PAYMENT by SAP'!K1103</f>
        <v>1800000257</v>
      </c>
      <c r="R1113" s="51">
        <f>'PAYMENT by SAP'!L1103</f>
        <v>418430</v>
      </c>
      <c r="S1113" s="51" t="str">
        <f>'PAYMENT by SAP'!M1103</f>
        <v>Tagihan Listrik SG Perdin FF03 - Juni 24</v>
      </c>
      <c r="T1113" s="65">
        <f>'PAYMENT by SAP'!N1103</f>
        <v>45473</v>
      </c>
      <c r="U1113" s="66" t="str">
        <f>'PAYMENT by SAP'!O1103</f>
        <v>1800000257</v>
      </c>
      <c r="V1113" s="18" t="s">
        <v>4951</v>
      </c>
    </row>
    <row r="1114" spans="2:22">
      <c r="B1114" s="15">
        <f>'PAYMENT by SAP'!B1104</f>
        <v>100003</v>
      </c>
      <c r="C1114" s="15" t="str">
        <f>'PAYMENT by SAP'!C1104</f>
        <v>DANA PENSIUN SEMEN GRESIK</v>
      </c>
      <c r="D1114" s="15" t="str">
        <v>Group</v>
      </c>
      <c r="E1114" s="15" t="str">
        <f>'PAYMENT by SAP'!D1104</f>
        <v>1400000379</v>
      </c>
      <c r="F1114" s="15" t="str">
        <f>'PAYMENT by SAP'!E1104</f>
        <v>11121161</v>
      </c>
      <c r="G1114" s="15" t="str">
        <f>'PAYMENT by SAP'!F1104</f>
        <v>PAID BY CMS BANK MANDIRI KC GRESIK RN 2100001720</v>
      </c>
      <c r="H1114" s="47">
        <f t="shared" si="102"/>
        <v>45897</v>
      </c>
      <c r="I1114" s="48">
        <f>'PAYMENT by SAP'!G1104</f>
        <v>45897</v>
      </c>
      <c r="J1114" s="48" t="str">
        <f t="shared" si="103"/>
        <v>Agu</v>
      </c>
      <c r="K1114" s="48" t="str">
        <f t="shared" si="104"/>
        <v>2025</v>
      </c>
      <c r="L1114" s="48">
        <f>'PAYMENT by SAP'!H1104</f>
        <v>45899</v>
      </c>
      <c r="M1114" s="49">
        <f t="shared" si="105"/>
        <v>-2</v>
      </c>
      <c r="N1114" s="50" t="str">
        <f t="shared" si="106"/>
        <v>Current</v>
      </c>
      <c r="O1114" s="50" t="str">
        <f t="shared" si="107"/>
        <v>No Risk</v>
      </c>
      <c r="P1114" s="15" t="str">
        <f>'PAYMENT by SAP'!J1104</f>
        <v>IDR</v>
      </c>
      <c r="Q1114" s="15" t="str">
        <f>'PAYMENT by SAP'!K1104</f>
        <v>1800000358</v>
      </c>
      <c r="R1114" s="51">
        <f>'PAYMENT by SAP'!L1104</f>
        <v>460100</v>
      </c>
      <c r="S1114" s="51" t="str">
        <f>'PAYMENT by SAP'!M1104</f>
        <v>Penagihan Penyediaan Air Bersih Juli 2025</v>
      </c>
      <c r="T1114" s="65">
        <f>'PAYMENT by SAP'!N1104</f>
        <v>45869</v>
      </c>
      <c r="U1114" s="66" t="str">
        <f>'PAYMENT by SAP'!O1104</f>
        <v>1800000358</v>
      </c>
      <c r="V1114" s="18" t="s">
        <v>4956</v>
      </c>
    </row>
    <row r="1115" spans="2:22">
      <c r="B1115" s="15">
        <f>'PAYMENT by SAP'!B1105</f>
        <v>100001</v>
      </c>
      <c r="C1115" s="15" t="str">
        <f>'PAYMENT by SAP'!C1105</f>
        <v>KOPERASI KONSUMEN WARGA SEMEN GRESIK</v>
      </c>
      <c r="D1115" s="15" t="str">
        <v>Group</v>
      </c>
      <c r="E1115" s="15" t="str">
        <f>'PAYMENT by SAP'!D1105</f>
        <v>1400000378</v>
      </c>
      <c r="F1115" s="15" t="str">
        <f>'PAYMENT by SAP'!E1105</f>
        <v>11125421</v>
      </c>
      <c r="G1115" s="15" t="str">
        <f>'PAYMENT by SAP'!F1105</f>
        <v>PAID BY CMS BANK SYARIAH INDONESIA KC SURABAYA BAS</v>
      </c>
      <c r="H1115" s="47">
        <f t="shared" si="102"/>
        <v>45897</v>
      </c>
      <c r="I1115" s="48">
        <f>'PAYMENT by SAP'!G1105</f>
        <v>45897</v>
      </c>
      <c r="J1115" s="48" t="str">
        <f t="shared" si="103"/>
        <v>Agu</v>
      </c>
      <c r="K1115" s="48" t="str">
        <f t="shared" si="104"/>
        <v>2025</v>
      </c>
      <c r="L1115" s="48">
        <f>'PAYMENT by SAP'!H1105</f>
        <v>45899</v>
      </c>
      <c r="M1115" s="49">
        <f t="shared" si="105"/>
        <v>-2</v>
      </c>
      <c r="N1115" s="50" t="str">
        <f t="shared" si="106"/>
        <v>Current</v>
      </c>
      <c r="O1115" s="50" t="str">
        <f t="shared" si="107"/>
        <v>No Risk</v>
      </c>
      <c r="P1115" s="15" t="str">
        <f>'PAYMENT by SAP'!J1105</f>
        <v>IDR</v>
      </c>
      <c r="Q1115" s="15" t="str">
        <f>'PAYMENT by SAP'!K1105</f>
        <v>1800000357</v>
      </c>
      <c r="R1115" s="51">
        <f>'PAYMENT by SAP'!L1105</f>
        <v>2956410</v>
      </c>
      <c r="S1115" s="51" t="str">
        <f>'PAYMENT by SAP'!M1105</f>
        <v>Penagihan Penyediaan Air Bersih Juli 2025</v>
      </c>
      <c r="T1115" s="65">
        <f>'PAYMENT by SAP'!N1105</f>
        <v>45869</v>
      </c>
      <c r="U1115" s="66" t="str">
        <f>'PAYMENT by SAP'!O1105</f>
        <v>1800000357</v>
      </c>
      <c r="V1115" s="18" t="s">
        <v>4956</v>
      </c>
    </row>
    <row r="1116" spans="2:22">
      <c r="B1116" s="15">
        <f>'PAYMENT by SAP'!B1106</f>
        <v>100672</v>
      </c>
      <c r="C1116" s="15" t="str">
        <f>'PAYMENT by SAP'!C1106</f>
        <v>PT. LEWIND</v>
      </c>
      <c r="D1116" s="15" t="str">
        <v>External</v>
      </c>
      <c r="E1116" s="15" t="str">
        <f>'PAYMENT by SAP'!D1106</f>
        <v>1400097973</v>
      </c>
      <c r="F1116" s="15" t="str">
        <f>'PAYMENT by SAP'!E1106</f>
        <v>11121161</v>
      </c>
      <c r="G1116" s="15" t="str">
        <f>'PAYMENT by SAP'!F1106</f>
        <v>Biaya Pemusnahan</v>
      </c>
      <c r="H1116" s="47">
        <f t="shared" si="102"/>
        <v>45897</v>
      </c>
      <c r="I1116" s="48">
        <f>'PAYMENT by SAP'!G1106</f>
        <v>45897</v>
      </c>
      <c r="J1116" s="48" t="str">
        <f t="shared" si="103"/>
        <v>Agu</v>
      </c>
      <c r="K1116" s="48" t="str">
        <f t="shared" si="104"/>
        <v>2025</v>
      </c>
      <c r="L1116" s="48">
        <f>'PAYMENT by SAP'!H1106</f>
        <v>45848</v>
      </c>
      <c r="M1116" s="49">
        <f t="shared" si="105"/>
        <v>49</v>
      </c>
      <c r="N1116" s="50" t="str">
        <f t="shared" si="106"/>
        <v>30-60</v>
      </c>
      <c r="O1116" s="50" t="str">
        <f t="shared" si="107"/>
        <v>Low Risk</v>
      </c>
      <c r="P1116" s="15" t="str">
        <f>'PAYMENT by SAP'!J1106</f>
        <v>IDR</v>
      </c>
      <c r="Q1116" s="15" t="str">
        <f>'PAYMENT by SAP'!K1106</f>
        <v>1400088667</v>
      </c>
      <c r="R1116" s="51">
        <f>'PAYMENT by SAP'!L1106</f>
        <v>5000000</v>
      </c>
      <c r="S1116" s="51" t="str">
        <f>'PAYMENT by SAP'!M1106</f>
        <v>Kurang Bayar Biaya Pemusnahan</v>
      </c>
      <c r="T1116" s="65">
        <f>'PAYMENT by SAP'!N1106</f>
        <v>45848</v>
      </c>
      <c r="U1116" s="66" t="str">
        <f>'PAYMENT by SAP'!O1106</f>
        <v>1800000265</v>
      </c>
      <c r="V1116" t="s">
        <v>4950</v>
      </c>
    </row>
    <row r="1117" spans="2:22">
      <c r="B1117" s="15">
        <f>'PAYMENT by SAP'!B1107</f>
        <v>100001</v>
      </c>
      <c r="C1117" s="15" t="str">
        <f>'PAYMENT by SAP'!C1107</f>
        <v>KOPERASI KONSUMEN WARGA SEMEN GRESIK</v>
      </c>
      <c r="D1117" s="15" t="str">
        <v>Group</v>
      </c>
      <c r="E1117" s="15" t="str">
        <f>'PAYMENT by SAP'!D1107</f>
        <v>1400000377</v>
      </c>
      <c r="F1117" s="15" t="str">
        <f>'PAYMENT by SAP'!E1107</f>
        <v>11125421</v>
      </c>
      <c r="G1117" s="15" t="str">
        <f>'PAYMENT by SAP'!F1107</f>
        <v>PAID BY CMS BANK SYARIAH INDONESIA KC SURABAYA BAS</v>
      </c>
      <c r="H1117" s="47">
        <f t="shared" si="102"/>
        <v>45897</v>
      </c>
      <c r="I1117" s="48">
        <f>'PAYMENT by SAP'!G1107</f>
        <v>45897</v>
      </c>
      <c r="J1117" s="48" t="str">
        <f t="shared" si="103"/>
        <v>Agu</v>
      </c>
      <c r="K1117" s="48" t="str">
        <f t="shared" si="104"/>
        <v>2025</v>
      </c>
      <c r="L1117" s="48">
        <f>'PAYMENT by SAP'!H1107</f>
        <v>45899</v>
      </c>
      <c r="M1117" s="49">
        <f t="shared" si="105"/>
        <v>-2</v>
      </c>
      <c r="N1117" s="50" t="str">
        <f t="shared" si="106"/>
        <v>Current</v>
      </c>
      <c r="O1117" s="50" t="str">
        <f t="shared" si="107"/>
        <v>No Risk</v>
      </c>
      <c r="P1117" s="15" t="str">
        <f>'PAYMENT by SAP'!J1107</f>
        <v>IDR</v>
      </c>
      <c r="Q1117" s="15" t="str">
        <f>'PAYMENT by SAP'!K1107</f>
        <v>1800000325</v>
      </c>
      <c r="R1117" s="51">
        <f>'PAYMENT by SAP'!L1107</f>
        <v>10470526</v>
      </c>
      <c r="S1117" s="51" t="str">
        <f>'PAYMENT by SAP'!M1107</f>
        <v>Pot. Gaji Kary. Penugasan SIG - KWSG 06.2025</v>
      </c>
      <c r="T1117" s="65">
        <f>'PAYMENT by SAP'!N1107</f>
        <v>45869</v>
      </c>
      <c r="U1117" s="66" t="str">
        <f>'PAYMENT by SAP'!O1107</f>
        <v>1800000325</v>
      </c>
      <c r="V1117" s="18" t="s">
        <v>4953</v>
      </c>
    </row>
    <row r="1118" spans="2:22">
      <c r="B1118" s="15">
        <f>'PAYMENT by SAP'!B1108</f>
        <v>101118</v>
      </c>
      <c r="C1118" s="15" t="str">
        <f>'PAYMENT by SAP'!C1108</f>
        <v>PT SINAR PELITA DUNIA</v>
      </c>
      <c r="D1118" s="15" t="str">
        <v>External</v>
      </c>
      <c r="E1118" s="15" t="str">
        <f>'PAYMENT by SAP'!D1108</f>
        <v>1400098111</v>
      </c>
      <c r="F1118" s="15" t="str">
        <f>'PAYMENT by SAP'!E1108</f>
        <v>11125421</v>
      </c>
      <c r="G1118" s="15" t="str">
        <f>'PAYMENT by SAP'!F1108</f>
        <v>PAID BY CMS BANK SYARIAH INDONESIA KC SURABAYA BAS</v>
      </c>
      <c r="H1118" s="47">
        <f t="shared" si="102"/>
        <v>45897</v>
      </c>
      <c r="I1118" s="48">
        <f>'PAYMENT by SAP'!G1108</f>
        <v>45897</v>
      </c>
      <c r="J1118" s="48" t="str">
        <f t="shared" si="103"/>
        <v>Agu</v>
      </c>
      <c r="K1118" s="48" t="str">
        <f t="shared" si="104"/>
        <v>2025</v>
      </c>
      <c r="L1118" s="48">
        <f>'PAYMENT by SAP'!H1108</f>
        <v>45899</v>
      </c>
      <c r="M1118" s="49">
        <f t="shared" si="105"/>
        <v>-2</v>
      </c>
      <c r="N1118" s="50" t="str">
        <f t="shared" si="106"/>
        <v>Current</v>
      </c>
      <c r="O1118" s="50" t="str">
        <f t="shared" si="107"/>
        <v>No Risk</v>
      </c>
      <c r="P1118" s="15" t="str">
        <f>'PAYMENT by SAP'!J1108</f>
        <v>IDR</v>
      </c>
      <c r="Q1118" s="15" t="str">
        <f>'PAYMENT by SAP'!K1108</f>
        <v>1800000523</v>
      </c>
      <c r="R1118" s="51">
        <f>'PAYMENT by SAP'!L1108</f>
        <v>19778202</v>
      </c>
      <c r="S1118" s="51" t="str">
        <f>'PAYMENT by SAP'!M1108</f>
        <v>Biaya Pemusnahan Limbah Bottom Ash ex PT SPD</v>
      </c>
      <c r="T1118" s="65">
        <f>'PAYMENT by SAP'!N1108</f>
        <v>45869</v>
      </c>
      <c r="U1118" s="66" t="str">
        <f>'PAYMENT by SAP'!O1108</f>
        <v>1800000523</v>
      </c>
      <c r="V1118" t="s">
        <v>4950</v>
      </c>
    </row>
    <row r="1119" spans="2:22">
      <c r="B1119" s="15">
        <f>'PAYMENT by SAP'!B1109</f>
        <v>100007</v>
      </c>
      <c r="C1119" s="15" t="str">
        <f>'PAYMENT by SAP'!C1109</f>
        <v>ETEX BUILDING PERFORMANCE INDONESIA</v>
      </c>
      <c r="D1119" s="15" t="str">
        <v>External</v>
      </c>
      <c r="E1119" s="15" t="str">
        <f>'PAYMENT by SAP'!D1109</f>
        <v>1400000376</v>
      </c>
      <c r="F1119" s="15" t="str">
        <f>'PAYMENT by SAP'!E1109</f>
        <v>11121161</v>
      </c>
      <c r="G1119" s="15" t="str">
        <f>'PAYMENT by SAP'!F1109</f>
        <v>Penagihan Penyediaan Air Bersih Juni 2025</v>
      </c>
      <c r="H1119" s="47">
        <f t="shared" si="102"/>
        <v>45897</v>
      </c>
      <c r="I1119" s="48">
        <f>'PAYMENT by SAP'!G1109</f>
        <v>45897</v>
      </c>
      <c r="J1119" s="48" t="str">
        <f t="shared" si="103"/>
        <v>Agu</v>
      </c>
      <c r="K1119" s="48" t="str">
        <f t="shared" si="104"/>
        <v>2025</v>
      </c>
      <c r="L1119" s="48">
        <f>'PAYMENT by SAP'!H1109</f>
        <v>45868</v>
      </c>
      <c r="M1119" s="49">
        <f t="shared" si="105"/>
        <v>29</v>
      </c>
      <c r="N1119" s="50" t="str">
        <f t="shared" si="106"/>
        <v>0-30</v>
      </c>
      <c r="O1119" s="50" t="str">
        <f t="shared" si="107"/>
        <v>No Risk</v>
      </c>
      <c r="P1119" s="15" t="str">
        <f>'PAYMENT by SAP'!J1109</f>
        <v>IDR</v>
      </c>
      <c r="Q1119" s="15" t="str">
        <f>'PAYMENT by SAP'!K1109</f>
        <v>1800000301</v>
      </c>
      <c r="R1119" s="51">
        <f>'PAYMENT by SAP'!L1109</f>
        <v>20116000</v>
      </c>
      <c r="S1119" s="51" t="str">
        <f>'PAYMENT by SAP'!M1109</f>
        <v>Penagihan Penyediaan Air Bersih Juni 2025</v>
      </c>
      <c r="T1119" s="65">
        <f>'PAYMENT by SAP'!N1109</f>
        <v>45838</v>
      </c>
      <c r="U1119" s="66" t="str">
        <f>'PAYMENT by SAP'!O1109</f>
        <v>1800000301</v>
      </c>
      <c r="V1119" s="18" t="s">
        <v>4956</v>
      </c>
    </row>
    <row r="1120" spans="2:22">
      <c r="B1120" s="15">
        <f>'PAYMENT by SAP'!B1110</f>
        <v>101398</v>
      </c>
      <c r="C1120" s="15" t="str">
        <f>'PAYMENT by SAP'!C1110</f>
        <v>PT SOLUSI BANGUN INDONESIA</v>
      </c>
      <c r="D1120" s="15" t="str">
        <v>Group</v>
      </c>
      <c r="E1120" s="15" t="str">
        <f>'PAYMENT by SAP'!D1110</f>
        <v>1400000375</v>
      </c>
      <c r="F1120" s="15" t="str">
        <f>'PAYMENT by SAP'!E1110</f>
        <v>11121161</v>
      </c>
      <c r="G1120" s="15" t="str">
        <f>'PAYMENT by SAP'!F1110</f>
        <v>PAID BY CMS BANK MANDIRI KC GRESIK RN 2100001624</v>
      </c>
      <c r="H1120" s="47">
        <f t="shared" si="102"/>
        <v>45897</v>
      </c>
      <c r="I1120" s="48">
        <f>'PAYMENT by SAP'!G1110</f>
        <v>45897</v>
      </c>
      <c r="J1120" s="48" t="str">
        <f t="shared" si="103"/>
        <v>Agu</v>
      </c>
      <c r="K1120" s="48" t="str">
        <f t="shared" si="104"/>
        <v>2025</v>
      </c>
      <c r="L1120" s="48">
        <f>'PAYMENT by SAP'!H1110</f>
        <v>45807</v>
      </c>
      <c r="M1120" s="49">
        <f t="shared" si="105"/>
        <v>90</v>
      </c>
      <c r="N1120" s="50" t="str">
        <f t="shared" si="106"/>
        <v>90-120</v>
      </c>
      <c r="O1120" s="50" t="str">
        <f t="shared" si="107"/>
        <v>Warning +</v>
      </c>
      <c r="P1120" s="15" t="str">
        <f>'PAYMENT by SAP'!J1110</f>
        <v>IDR</v>
      </c>
      <c r="Q1120" s="15" t="str">
        <f>'PAYMENT by SAP'!K1110</f>
        <v>1800000197</v>
      </c>
      <c r="R1120" s="51">
        <f>'PAYMENT by SAP'!L1110</f>
        <v>27948265</v>
      </c>
      <c r="S1120" s="51" t="str">
        <f>'PAYMENT by SAP'!M1110</f>
        <v>Pot. Gaji Kary. Penugasan SIG - SBI 03.2025</v>
      </c>
      <c r="T1120" s="65">
        <f>'PAYMENT by SAP'!N1110</f>
        <v>45777</v>
      </c>
      <c r="U1120" s="66" t="str">
        <f>'PAYMENT by SAP'!O1110</f>
        <v>1800000197</v>
      </c>
      <c r="V1120" s="18" t="s">
        <v>4953</v>
      </c>
    </row>
    <row r="1121" spans="2:22">
      <c r="B1121" s="15">
        <f>'PAYMENT by SAP'!B1111</f>
        <v>100712</v>
      </c>
      <c r="C1121" s="15" t="str">
        <f>'PAYMENT by SAP'!C1111</f>
        <v>PT. ARGUNGSIH NUSANTARA TRANSPOR</v>
      </c>
      <c r="D1121" s="15" t="str">
        <v>External</v>
      </c>
      <c r="E1121" s="15" t="str">
        <f>'PAYMENT by SAP'!D1111</f>
        <v>1400098023</v>
      </c>
      <c r="F1121" s="15" t="str">
        <f>'PAYMENT by SAP'!E1111</f>
        <v>11121161</v>
      </c>
      <c r="G1121" s="15" t="str">
        <f>'PAYMENT by SAP'!F1111</f>
        <v>Biaya Pemusnahan Limbah FABA ex PT ANT</v>
      </c>
      <c r="H1121" s="47">
        <f t="shared" si="102"/>
        <v>45897</v>
      </c>
      <c r="I1121" s="48">
        <f>'PAYMENT by SAP'!G1111</f>
        <v>45897</v>
      </c>
      <c r="J1121" s="48" t="str">
        <f t="shared" si="103"/>
        <v>Agu</v>
      </c>
      <c r="K1121" s="48" t="str">
        <f t="shared" si="104"/>
        <v>2025</v>
      </c>
      <c r="L1121" s="48">
        <f>'PAYMENT by SAP'!H1111</f>
        <v>45899</v>
      </c>
      <c r="M1121" s="49">
        <f t="shared" si="105"/>
        <v>-2</v>
      </c>
      <c r="N1121" s="50" t="str">
        <f t="shared" si="106"/>
        <v>Current</v>
      </c>
      <c r="O1121" s="50" t="str">
        <f t="shared" si="107"/>
        <v>No Risk</v>
      </c>
      <c r="P1121" s="15" t="str">
        <f>'PAYMENT by SAP'!J1111</f>
        <v>IDR</v>
      </c>
      <c r="Q1121" s="15" t="str">
        <f>'PAYMENT by SAP'!K1111</f>
        <v>1800000491</v>
      </c>
      <c r="R1121" s="51">
        <f>'PAYMENT by SAP'!L1111</f>
        <v>40451730</v>
      </c>
      <c r="S1121" s="51" t="str">
        <f>'PAYMENT by SAP'!M1111</f>
        <v>Biaya Pemusnahan Limbah FABA ex PT ANT</v>
      </c>
      <c r="T1121" s="65">
        <f>'PAYMENT by SAP'!N1111</f>
        <v>45869</v>
      </c>
      <c r="U1121" s="66" t="str">
        <f>'PAYMENT by SAP'!O1111</f>
        <v>1800000491</v>
      </c>
      <c r="V1121" t="s">
        <v>4950</v>
      </c>
    </row>
    <row r="1122" spans="2:22">
      <c r="B1122" s="15">
        <f>'PAYMENT by SAP'!B1112</f>
        <v>101284</v>
      </c>
      <c r="C1122" s="15" t="str">
        <f>'PAYMENT by SAP'!C1112</f>
        <v>PT. SINERGI MITRA INVESTAMA</v>
      </c>
      <c r="D1122" s="15" t="str">
        <v>Group</v>
      </c>
      <c r="E1122" s="15" t="str">
        <f>'PAYMENT by SAP'!D1112</f>
        <v>1400000371</v>
      </c>
      <c r="F1122" s="15" t="str">
        <f>'PAYMENT by SAP'!E1112</f>
        <v>11121161</v>
      </c>
      <c r="G1122" s="15" t="str">
        <f>'PAYMENT by SAP'!F1112</f>
        <v>Pembayaran Bagi Hasil Tahun 2020-2021</v>
      </c>
      <c r="H1122" s="47">
        <f t="shared" si="102"/>
        <v>45897</v>
      </c>
      <c r="I1122" s="48">
        <f>'PAYMENT by SAP'!G1112</f>
        <v>45897</v>
      </c>
      <c r="J1122" s="48" t="str">
        <f t="shared" si="103"/>
        <v>Agu</v>
      </c>
      <c r="K1122" s="48" t="str">
        <f t="shared" si="104"/>
        <v>2025</v>
      </c>
      <c r="L1122" s="48">
        <f>'PAYMENT by SAP'!H1112</f>
        <v>45856</v>
      </c>
      <c r="M1122" s="49">
        <f t="shared" si="105"/>
        <v>41</v>
      </c>
      <c r="N1122" s="50" t="str">
        <f t="shared" si="106"/>
        <v>30-60</v>
      </c>
      <c r="O1122" s="50" t="str">
        <f t="shared" si="107"/>
        <v>Low Risk</v>
      </c>
      <c r="P1122" s="15" t="str">
        <f>'PAYMENT by SAP'!J1112</f>
        <v>IDR</v>
      </c>
      <c r="Q1122" s="15" t="str">
        <f>'PAYMENT by SAP'!K1112</f>
        <v>1400000311</v>
      </c>
      <c r="R1122" s="51">
        <f>'PAYMENT by SAP'!L1112</f>
        <v>200000000</v>
      </c>
      <c r="S1122" s="51" t="str">
        <f>'PAYMENT by SAP'!M1112</f>
        <v>Kurang Bayar Pembayaran Bagi Hasil Tahun 2020-2021</v>
      </c>
      <c r="T1122" s="65">
        <f>'PAYMENT by SAP'!N1112</f>
        <v>45856</v>
      </c>
      <c r="U1122" s="66" t="str">
        <f>'PAYMENT by SAP'!O1112</f>
        <v>1800000283</v>
      </c>
      <c r="V1122" s="18" t="s">
        <v>4960</v>
      </c>
    </row>
    <row r="1123" spans="2:22">
      <c r="B1123" s="15">
        <f>'PAYMENT by SAP'!B1113</f>
        <v>100137</v>
      </c>
      <c r="C1123" s="15" t="str">
        <f>'PAYMENT by SAP'!C1113</f>
        <v>PT SEMEN GRESIK</v>
      </c>
      <c r="D1123" s="15" t="str">
        <v>Group</v>
      </c>
      <c r="E1123" s="15" t="str">
        <f>'PAYMENT by SAP'!D1113</f>
        <v>1400000369</v>
      </c>
      <c r="F1123" s="15" t="str">
        <f>'PAYMENT by SAP'!E1113</f>
        <v>11121161</v>
      </c>
      <c r="G1123" s="15" t="str">
        <f>'PAYMENT by SAP'!F1113</f>
        <v xml:space="preserve"> Retribusi Jual Beli Batu Gamping Juni 2020</v>
      </c>
      <c r="H1123" s="47">
        <f t="shared" si="102"/>
        <v>45897</v>
      </c>
      <c r="I1123" s="48">
        <f>'PAYMENT by SAP'!G1113</f>
        <v>45897</v>
      </c>
      <c r="J1123" s="48" t="str">
        <f t="shared" si="103"/>
        <v>Agu</v>
      </c>
      <c r="K1123" s="48" t="str">
        <f t="shared" si="104"/>
        <v>2025</v>
      </c>
      <c r="L1123" s="48">
        <f>'PAYMENT by SAP'!H1113</f>
        <v>44467</v>
      </c>
      <c r="M1123" s="49">
        <f t="shared" si="105"/>
        <v>1430</v>
      </c>
      <c r="N1123" s="50" t="str">
        <f t="shared" si="106"/>
        <v>&gt;365</v>
      </c>
      <c r="O1123" s="50" t="str">
        <f t="shared" si="107"/>
        <v>High Risk +</v>
      </c>
      <c r="P1123" s="15" t="str">
        <f>'PAYMENT by SAP'!J1113</f>
        <v>IDR</v>
      </c>
      <c r="Q1123" s="15" t="str">
        <f>'PAYMENT by SAP'!K1113</f>
        <v>0100005048</v>
      </c>
      <c r="R1123" s="51">
        <f>'PAYMENT by SAP'!L1113</f>
        <v>2203704868</v>
      </c>
      <c r="S1123" s="51" t="str">
        <f>'PAYMENT by SAP'!M1113</f>
        <v>Jual Beli Batu Gamping Juni 2020</v>
      </c>
      <c r="T1123" s="65">
        <f>'PAYMENT by SAP'!N1113</f>
        <v>44467</v>
      </c>
      <c r="U1123" s="66" t="str">
        <f>'PAYMENT by SAP'!O1113</f>
        <v>1800000303</v>
      </c>
      <c r="V1123" s="18" t="s">
        <v>4966</v>
      </c>
    </row>
    <row r="1124" spans="2:22">
      <c r="B1124" s="15">
        <f>'PAYMENT by SAP'!B1114</f>
        <v>100137</v>
      </c>
      <c r="C1124" s="15" t="str">
        <f>'PAYMENT by SAP'!C1114</f>
        <v>PT SEMEN GRESIK</v>
      </c>
      <c r="D1124" s="15" t="str">
        <v>Group</v>
      </c>
      <c r="E1124" s="15" t="str">
        <f>'PAYMENT by SAP'!D1114</f>
        <v>1400000370</v>
      </c>
      <c r="F1124" s="15" t="str">
        <f>'PAYMENT by SAP'!E1114</f>
        <v>11121161</v>
      </c>
      <c r="G1124" s="15" t="str">
        <f>'PAYMENT by SAP'!F1114</f>
        <v>Retribusi Jual Beli Batu Gamping April 2020</v>
      </c>
      <c r="H1124" s="47">
        <f t="shared" si="102"/>
        <v>45897</v>
      </c>
      <c r="I1124" s="48">
        <f>'PAYMENT by SAP'!G1114</f>
        <v>45897</v>
      </c>
      <c r="J1124" s="48" t="str">
        <f t="shared" si="103"/>
        <v>Agu</v>
      </c>
      <c r="K1124" s="48" t="str">
        <f t="shared" si="104"/>
        <v>2025</v>
      </c>
      <c r="L1124" s="48">
        <f>'PAYMENT by SAP'!H1114</f>
        <v>44467</v>
      </c>
      <c r="M1124" s="49">
        <f t="shared" si="105"/>
        <v>1430</v>
      </c>
      <c r="N1124" s="50" t="str">
        <f t="shared" si="106"/>
        <v>&gt;365</v>
      </c>
      <c r="O1124" s="50" t="str">
        <f t="shared" si="107"/>
        <v>High Risk +</v>
      </c>
      <c r="P1124" s="15" t="str">
        <f>'PAYMENT by SAP'!J1114</f>
        <v>IDR</v>
      </c>
      <c r="Q1124" s="15" t="str">
        <f>'PAYMENT by SAP'!K1114</f>
        <v>0100005048</v>
      </c>
      <c r="R1124" s="51">
        <f>'PAYMENT by SAP'!L1114</f>
        <v>2701608140</v>
      </c>
      <c r="S1124" s="51" t="str">
        <f>'PAYMENT by SAP'!M1114</f>
        <v>Jual Beli Batu Gamping April 2020</v>
      </c>
      <c r="T1124" s="65">
        <f>'PAYMENT by SAP'!N1114</f>
        <v>44467</v>
      </c>
      <c r="U1124" s="66" t="str">
        <f>'PAYMENT by SAP'!O1114</f>
        <v>1800000301</v>
      </c>
      <c r="V1124" s="18" t="s">
        <v>4966</v>
      </c>
    </row>
    <row r="1125" spans="2:22">
      <c r="B1125" s="15">
        <f>'PAYMENT by SAP'!B1115</f>
        <v>100012</v>
      </c>
      <c r="C1125" s="15" t="str">
        <f>'PAYMENT by SAP'!C1115</f>
        <v>PT SEMEN INDONESIA LOGISTIK</v>
      </c>
      <c r="D1125" s="15" t="str">
        <v>Group</v>
      </c>
      <c r="E1125" s="15" t="str">
        <f>'PAYMENT by SAP'!D1115</f>
        <v>0100008653</v>
      </c>
      <c r="F1125" s="15">
        <f>'PAYMENT by SAP'!E1115</f>
        <v>0</v>
      </c>
      <c r="G1125" s="15">
        <f>'PAYMENT by SAP'!F1115</f>
        <v>0</v>
      </c>
      <c r="H1125" s="47">
        <f t="shared" si="102"/>
        <v>45898</v>
      </c>
      <c r="I1125" s="48">
        <f>'PAYMENT by SAP'!G1115</f>
        <v>45898</v>
      </c>
      <c r="J1125" s="48" t="str">
        <f t="shared" si="103"/>
        <v>Agu</v>
      </c>
      <c r="K1125" s="48" t="str">
        <f t="shared" si="104"/>
        <v>2025</v>
      </c>
      <c r="L1125" s="48">
        <f>'PAYMENT by SAP'!H1115</f>
        <v>45868</v>
      </c>
      <c r="M1125" s="49">
        <f t="shared" si="105"/>
        <v>30</v>
      </c>
      <c r="N1125" s="50" t="str">
        <f t="shared" si="106"/>
        <v>30-60</v>
      </c>
      <c r="O1125" s="50" t="str">
        <f t="shared" si="107"/>
        <v>Low Risk</v>
      </c>
      <c r="P1125" s="15" t="str">
        <f>'PAYMENT by SAP'!J1115</f>
        <v>IDR</v>
      </c>
      <c r="Q1125" s="15" t="str">
        <f>'PAYMENT by SAP'!K1115</f>
        <v>1800000303</v>
      </c>
      <c r="R1125" s="51">
        <f>'PAYMENT by SAP'!L1115</f>
        <v>660190</v>
      </c>
      <c r="S1125" s="51" t="str">
        <f>'PAYMENT by SAP'!M1115</f>
        <v>Penagihan Penyediaan Air Bersih Juni 2025</v>
      </c>
      <c r="T1125" s="65">
        <f>'PAYMENT by SAP'!N1115</f>
        <v>45838</v>
      </c>
      <c r="U1125" s="66" t="str">
        <f>'PAYMENT by SAP'!O1115</f>
        <v>1800000303</v>
      </c>
      <c r="V1125" s="18" t="s">
        <v>4956</v>
      </c>
    </row>
    <row r="1126" spans="2:22">
      <c r="B1126" s="15">
        <f>'PAYMENT by SAP'!B1116</f>
        <v>100012</v>
      </c>
      <c r="C1126" s="15" t="str">
        <f>'PAYMENT by SAP'!C1116</f>
        <v>PT SEMEN INDONESIA LOGISTIK</v>
      </c>
      <c r="D1126" s="15" t="str">
        <v>Group</v>
      </c>
      <c r="E1126" s="15" t="str">
        <f>'PAYMENT by SAP'!D1116</f>
        <v>0100008652</v>
      </c>
      <c r="F1126" s="15">
        <f>'PAYMENT by SAP'!E1116</f>
        <v>0</v>
      </c>
      <c r="G1126" s="15">
        <f>'PAYMENT by SAP'!F1116</f>
        <v>0</v>
      </c>
      <c r="H1126" s="47">
        <f t="shared" si="102"/>
        <v>45898</v>
      </c>
      <c r="I1126" s="48">
        <f>'PAYMENT by SAP'!G1116</f>
        <v>45898</v>
      </c>
      <c r="J1126" s="48" t="str">
        <f t="shared" si="103"/>
        <v>Agu</v>
      </c>
      <c r="K1126" s="48" t="str">
        <f t="shared" si="104"/>
        <v>2025</v>
      </c>
      <c r="L1126" s="48">
        <f>'PAYMENT by SAP'!H1116</f>
        <v>45838</v>
      </c>
      <c r="M1126" s="49">
        <f t="shared" si="105"/>
        <v>60</v>
      </c>
      <c r="N1126" s="50" t="str">
        <f t="shared" si="106"/>
        <v>60-90</v>
      </c>
      <c r="O1126" s="50" t="str">
        <f t="shared" si="107"/>
        <v>Warning</v>
      </c>
      <c r="P1126" s="15" t="str">
        <f>'PAYMENT by SAP'!J1116</f>
        <v>IDR</v>
      </c>
      <c r="Q1126" s="15" t="str">
        <f>'PAYMENT by SAP'!K1116</f>
        <v>1800000259</v>
      </c>
      <c r="R1126" s="51">
        <f>'PAYMENT by SAP'!L1116</f>
        <v>688010</v>
      </c>
      <c r="S1126" s="51" t="str">
        <f>'PAYMENT by SAP'!M1116</f>
        <v>Penagihan Penyediaan Air Bersih Mei 2025</v>
      </c>
      <c r="T1126" s="65">
        <f>'PAYMENT by SAP'!N1116</f>
        <v>45808</v>
      </c>
      <c r="U1126" s="66" t="str">
        <f>'PAYMENT by SAP'!O1116</f>
        <v>1800000259</v>
      </c>
      <c r="V1126" s="18" t="s">
        <v>4956</v>
      </c>
    </row>
    <row r="1127" spans="2:22">
      <c r="B1127" s="15">
        <f>'PAYMENT by SAP'!B1117</f>
        <v>100011</v>
      </c>
      <c r="C1127" s="15" t="str">
        <f>'PAYMENT by SAP'!C1117</f>
        <v>UNITED TRACTORS SEMEN GRESIK</v>
      </c>
      <c r="D1127" s="15" t="str">
        <v>Group</v>
      </c>
      <c r="E1127" s="15" t="str">
        <f>'PAYMENT by SAP'!D1117</f>
        <v>0100008644</v>
      </c>
      <c r="F1127" s="15">
        <f>'PAYMENT by SAP'!E1117</f>
        <v>0</v>
      </c>
      <c r="G1127" s="15">
        <f>'PAYMENT by SAP'!F1117</f>
        <v>0</v>
      </c>
      <c r="H1127" s="47">
        <f t="shared" si="102"/>
        <v>45898</v>
      </c>
      <c r="I1127" s="48">
        <f>'PAYMENT by SAP'!G1117</f>
        <v>45898</v>
      </c>
      <c r="J1127" s="48" t="str">
        <f t="shared" si="103"/>
        <v>Agu</v>
      </c>
      <c r="K1127" s="48" t="str">
        <f t="shared" si="104"/>
        <v>2025</v>
      </c>
      <c r="L1127" s="48">
        <f>'PAYMENT by SAP'!H1117</f>
        <v>45821</v>
      </c>
      <c r="M1127" s="49">
        <f t="shared" si="105"/>
        <v>77</v>
      </c>
      <c r="N1127" s="50" t="str">
        <f t="shared" si="106"/>
        <v>60-90</v>
      </c>
      <c r="O1127" s="50" t="str">
        <f t="shared" si="107"/>
        <v>Warning</v>
      </c>
      <c r="P1127" s="15" t="str">
        <f>'PAYMENT by SAP'!J1117</f>
        <v>IDR</v>
      </c>
      <c r="Q1127" s="15" t="str">
        <f>'PAYMENT by SAP'!K1117</f>
        <v>1400000326</v>
      </c>
      <c r="R1127" s="51">
        <f>'PAYMENT by SAP'!L1117</f>
        <v>760200</v>
      </c>
      <c r="S1127" s="51" t="str">
        <f>'PAYMENT by SAP'!M1117</f>
        <v>Kurang pph 23 Management Fee UTSG Juli 2020</v>
      </c>
      <c r="T1127" s="65">
        <f>'PAYMENT by SAP'!N1117</f>
        <v>45821</v>
      </c>
      <c r="U1127" s="66" t="str">
        <f>'PAYMENT by SAP'!O1117</f>
        <v>1800000819</v>
      </c>
      <c r="V1127" s="18" t="s">
        <v>4962</v>
      </c>
    </row>
    <row r="1128" spans="2:22">
      <c r="B1128" s="15">
        <f>'PAYMENT by SAP'!B1118</f>
        <v>100011</v>
      </c>
      <c r="C1128" s="15" t="str">
        <f>'PAYMENT by SAP'!C1118</f>
        <v>UNITED TRACTORS SEMEN GRESIK</v>
      </c>
      <c r="D1128" s="15" t="str">
        <v>Group</v>
      </c>
      <c r="E1128" s="15" t="str">
        <f>'PAYMENT by SAP'!D1118</f>
        <v>0100008644</v>
      </c>
      <c r="F1128" s="15">
        <f>'PAYMENT by SAP'!E1118</f>
        <v>0</v>
      </c>
      <c r="G1128" s="15">
        <f>'PAYMENT by SAP'!F1118</f>
        <v>0</v>
      </c>
      <c r="H1128" s="47">
        <f t="shared" si="102"/>
        <v>45898</v>
      </c>
      <c r="I1128" s="48">
        <f>'PAYMENT by SAP'!G1118</f>
        <v>45898</v>
      </c>
      <c r="J1128" s="48" t="str">
        <f t="shared" si="103"/>
        <v>Agu</v>
      </c>
      <c r="K1128" s="48" t="str">
        <f t="shared" si="104"/>
        <v>2025</v>
      </c>
      <c r="L1128" s="48">
        <f>'PAYMENT by SAP'!H1118</f>
        <v>45821</v>
      </c>
      <c r="M1128" s="49">
        <f t="shared" si="105"/>
        <v>77</v>
      </c>
      <c r="N1128" s="50" t="str">
        <f t="shared" si="106"/>
        <v>60-90</v>
      </c>
      <c r="O1128" s="50" t="str">
        <f t="shared" si="107"/>
        <v>Warning</v>
      </c>
      <c r="P1128" s="15" t="str">
        <f>'PAYMENT by SAP'!J1118</f>
        <v>IDR</v>
      </c>
      <c r="Q1128" s="15" t="str">
        <f>'PAYMENT by SAP'!K1118</f>
        <v>1400000326</v>
      </c>
      <c r="R1128" s="51">
        <f>'PAYMENT by SAP'!L1118</f>
        <v>760200</v>
      </c>
      <c r="S1128" s="51" t="str">
        <f>'PAYMENT by SAP'!M1118</f>
        <v>Kurang pph 23 Management Fee UTSG Juni 2020</v>
      </c>
      <c r="T1128" s="65">
        <f>'PAYMENT by SAP'!N1118</f>
        <v>45821</v>
      </c>
      <c r="U1128" s="66" t="str">
        <f>'PAYMENT by SAP'!O1118</f>
        <v>1800000683</v>
      </c>
      <c r="V1128" s="18" t="s">
        <v>4962</v>
      </c>
    </row>
    <row r="1129" spans="2:22">
      <c r="B1129" s="15">
        <f>'PAYMENT by SAP'!B1119</f>
        <v>100011</v>
      </c>
      <c r="C1129" s="15" t="str">
        <f>'PAYMENT by SAP'!C1119</f>
        <v>UNITED TRACTORS SEMEN GRESIK</v>
      </c>
      <c r="D1129" s="15" t="str">
        <v>Group</v>
      </c>
      <c r="E1129" s="15" t="str">
        <f>'PAYMENT by SAP'!D1119</f>
        <v>0100008644</v>
      </c>
      <c r="F1129" s="15">
        <f>'PAYMENT by SAP'!E1119</f>
        <v>0</v>
      </c>
      <c r="G1129" s="15">
        <f>'PAYMENT by SAP'!F1119</f>
        <v>0</v>
      </c>
      <c r="H1129" s="47">
        <f t="shared" si="102"/>
        <v>45898</v>
      </c>
      <c r="I1129" s="48">
        <f>'PAYMENT by SAP'!G1119</f>
        <v>45898</v>
      </c>
      <c r="J1129" s="48" t="str">
        <f t="shared" si="103"/>
        <v>Agu</v>
      </c>
      <c r="K1129" s="48" t="str">
        <f t="shared" si="104"/>
        <v>2025</v>
      </c>
      <c r="L1129" s="48">
        <f>'PAYMENT by SAP'!H1119</f>
        <v>45821</v>
      </c>
      <c r="M1129" s="49">
        <f t="shared" si="105"/>
        <v>77</v>
      </c>
      <c r="N1129" s="50" t="str">
        <f t="shared" si="106"/>
        <v>60-90</v>
      </c>
      <c r="O1129" s="50" t="str">
        <f t="shared" si="107"/>
        <v>Warning</v>
      </c>
      <c r="P1129" s="15" t="str">
        <f>'PAYMENT by SAP'!J1119</f>
        <v>IDR</v>
      </c>
      <c r="Q1129" s="15" t="str">
        <f>'PAYMENT by SAP'!K1119</f>
        <v>1400000326</v>
      </c>
      <c r="R1129" s="51">
        <f>'PAYMENT by SAP'!L1119</f>
        <v>760200</v>
      </c>
      <c r="S1129" s="51" t="str">
        <f>'PAYMENT by SAP'!M1119</f>
        <v>Kurang pph 23 Management Fee UTSG Mei 2020</v>
      </c>
      <c r="T1129" s="65">
        <f>'PAYMENT by SAP'!N1119</f>
        <v>45821</v>
      </c>
      <c r="U1129" s="66" t="str">
        <f>'PAYMENT by SAP'!O1119</f>
        <v>1800000598</v>
      </c>
      <c r="V1129" s="18" t="s">
        <v>4962</v>
      </c>
    </row>
    <row r="1130" spans="2:22">
      <c r="B1130" s="15">
        <f>'PAYMENT by SAP'!B1120</f>
        <v>100011</v>
      </c>
      <c r="C1130" s="15" t="str">
        <f>'PAYMENT by SAP'!C1120</f>
        <v>UNITED TRACTORS SEMEN GRESIK</v>
      </c>
      <c r="D1130" s="15" t="str">
        <v>Group</v>
      </c>
      <c r="E1130" s="15" t="str">
        <f>'PAYMENT by SAP'!D1120</f>
        <v>0100008644</v>
      </c>
      <c r="F1130" s="15">
        <f>'PAYMENT by SAP'!E1120</f>
        <v>0</v>
      </c>
      <c r="G1130" s="15">
        <f>'PAYMENT by SAP'!F1120</f>
        <v>0</v>
      </c>
      <c r="H1130" s="47">
        <f t="shared" si="102"/>
        <v>45898</v>
      </c>
      <c r="I1130" s="48">
        <f>'PAYMENT by SAP'!G1120</f>
        <v>45898</v>
      </c>
      <c r="J1130" s="48" t="str">
        <f t="shared" si="103"/>
        <v>Agu</v>
      </c>
      <c r="K1130" s="48" t="str">
        <f t="shared" si="104"/>
        <v>2025</v>
      </c>
      <c r="L1130" s="48">
        <f>'PAYMENT by SAP'!H1120</f>
        <v>45821</v>
      </c>
      <c r="M1130" s="49">
        <f t="shared" si="105"/>
        <v>77</v>
      </c>
      <c r="N1130" s="50" t="str">
        <f t="shared" si="106"/>
        <v>60-90</v>
      </c>
      <c r="O1130" s="50" t="str">
        <f t="shared" si="107"/>
        <v>Warning</v>
      </c>
      <c r="P1130" s="15" t="str">
        <f>'PAYMENT by SAP'!J1120</f>
        <v>IDR</v>
      </c>
      <c r="Q1130" s="15" t="str">
        <f>'PAYMENT by SAP'!K1120</f>
        <v>1400000326</v>
      </c>
      <c r="R1130" s="51">
        <f>'PAYMENT by SAP'!L1120</f>
        <v>760200</v>
      </c>
      <c r="S1130" s="51" t="str">
        <f>'PAYMENT by SAP'!M1120</f>
        <v>Kurang pph 23 Management Fee UTSG Maret 2020</v>
      </c>
      <c r="T1130" s="65">
        <f>'PAYMENT by SAP'!N1120</f>
        <v>45821</v>
      </c>
      <c r="U1130" s="66" t="str">
        <f>'PAYMENT by SAP'!O1120</f>
        <v>1800000353</v>
      </c>
      <c r="V1130" s="18" t="s">
        <v>4962</v>
      </c>
    </row>
    <row r="1131" spans="2:22">
      <c r="B1131" s="15">
        <f>'PAYMENT by SAP'!B1121</f>
        <v>100012</v>
      </c>
      <c r="C1131" s="15" t="str">
        <f>'PAYMENT by SAP'!C1121</f>
        <v>PT SEMEN INDONESIA LOGISTIK</v>
      </c>
      <c r="D1131" s="15" t="str">
        <v>Group</v>
      </c>
      <c r="E1131" s="15" t="str">
        <f>'PAYMENT by SAP'!D1121</f>
        <v>0100008661</v>
      </c>
      <c r="F1131" s="15">
        <f>'PAYMENT by SAP'!E1121</f>
        <v>0</v>
      </c>
      <c r="G1131" s="15">
        <f>'PAYMENT by SAP'!F1121</f>
        <v>0</v>
      </c>
      <c r="H1131" s="47">
        <f t="shared" si="102"/>
        <v>45898</v>
      </c>
      <c r="I1131" s="48">
        <f>'PAYMENT by SAP'!G1121</f>
        <v>45898</v>
      </c>
      <c r="J1131" s="48" t="str">
        <f t="shared" si="103"/>
        <v>Agu</v>
      </c>
      <c r="K1131" s="48" t="str">
        <f t="shared" si="104"/>
        <v>2025</v>
      </c>
      <c r="L1131" s="48">
        <f>'PAYMENT by SAP'!H1121</f>
        <v>45290</v>
      </c>
      <c r="M1131" s="49">
        <f t="shared" si="105"/>
        <v>608</v>
      </c>
      <c r="N1131" s="50" t="str">
        <f t="shared" si="106"/>
        <v>&gt;365</v>
      </c>
      <c r="O1131" s="50" t="str">
        <f t="shared" si="107"/>
        <v>High Risk +</v>
      </c>
      <c r="P1131" s="15" t="str">
        <f>'PAYMENT by SAP'!J1121</f>
        <v>IDR</v>
      </c>
      <c r="Q1131" s="15" t="str">
        <f>'PAYMENT by SAP'!K1121</f>
        <v>1800000676</v>
      </c>
      <c r="R1131" s="51">
        <f>'PAYMENT by SAP'!L1121</f>
        <v>1475530</v>
      </c>
      <c r="S1131" s="51" t="str">
        <f>'PAYMENT by SAP'!M1121</f>
        <v>Tagihan Air Bersih SILOG - November 2023</v>
      </c>
      <c r="T1131" s="65">
        <f>'PAYMENT by SAP'!N1121</f>
        <v>45260</v>
      </c>
      <c r="U1131" s="66" t="str">
        <f>'PAYMENT by SAP'!O1121</f>
        <v>1800000676</v>
      </c>
      <c r="V1131" s="18" t="s">
        <v>4956</v>
      </c>
    </row>
    <row r="1132" spans="2:22">
      <c r="B1132" s="15">
        <f>'PAYMENT by SAP'!B1122</f>
        <v>100012</v>
      </c>
      <c r="C1132" s="15" t="str">
        <f>'PAYMENT by SAP'!C1122</f>
        <v>PT SEMEN INDONESIA LOGISTIK</v>
      </c>
      <c r="D1132" s="15" t="str">
        <v>Group</v>
      </c>
      <c r="E1132" s="15" t="str">
        <f>'PAYMENT by SAP'!D1122</f>
        <v>0100008656</v>
      </c>
      <c r="F1132" s="15">
        <f>'PAYMENT by SAP'!E1122</f>
        <v>0</v>
      </c>
      <c r="G1132" s="15">
        <f>'PAYMENT by SAP'!F1122</f>
        <v>0</v>
      </c>
      <c r="H1132" s="47">
        <f t="shared" si="102"/>
        <v>45898</v>
      </c>
      <c r="I1132" s="48">
        <f>'PAYMENT by SAP'!G1122</f>
        <v>45898</v>
      </c>
      <c r="J1132" s="48" t="str">
        <f t="shared" si="103"/>
        <v>Agu</v>
      </c>
      <c r="K1132" s="48" t="str">
        <f t="shared" si="104"/>
        <v>2025</v>
      </c>
      <c r="L1132" s="48">
        <f>'PAYMENT by SAP'!H1122</f>
        <v>43930</v>
      </c>
      <c r="M1132" s="49">
        <f t="shared" si="105"/>
        <v>1968</v>
      </c>
      <c r="N1132" s="50" t="str">
        <f t="shared" si="106"/>
        <v>&gt;365</v>
      </c>
      <c r="O1132" s="50" t="str">
        <f t="shared" si="107"/>
        <v>High Risk +</v>
      </c>
      <c r="P1132" s="15" t="str">
        <f>'PAYMENT by SAP'!J1122</f>
        <v>IDR</v>
      </c>
      <c r="Q1132" s="15" t="str">
        <f>'PAYMENT by SAP'!K1122</f>
        <v>1800000269</v>
      </c>
      <c r="R1132" s="51">
        <f>'PAYMENT by SAP'!L1122</f>
        <v>3000000</v>
      </c>
      <c r="S1132" s="51" t="str">
        <f>'PAYMENT by SAP'!M1122</f>
        <v>Sewa Menyewa Tanah di Jl. Awikoen FF-06 LB :SILOG</v>
      </c>
      <c r="T1132" s="65">
        <f>'PAYMENT by SAP'!N1122</f>
        <v>43900</v>
      </c>
      <c r="U1132" s="66" t="str">
        <f>'PAYMENT by SAP'!O1122</f>
        <v>1800000269</v>
      </c>
      <c r="V1132" s="18" t="s">
        <v>4957</v>
      </c>
    </row>
    <row r="1133" spans="2:22">
      <c r="B1133" s="15">
        <f>'PAYMENT by SAP'!B1123</f>
        <v>101305</v>
      </c>
      <c r="C1133" s="15" t="str">
        <f>'PAYMENT by SAP'!C1123</f>
        <v>PT SEMEN INDONESIA DISTRIBUTOR</v>
      </c>
      <c r="D1133" s="15" t="str">
        <v>Group</v>
      </c>
      <c r="E1133" s="15" t="str">
        <f>'PAYMENT by SAP'!D1123</f>
        <v>1400000381</v>
      </c>
      <c r="F1133" s="15" t="str">
        <f>'PAYMENT by SAP'!E1123</f>
        <v>11125421</v>
      </c>
      <c r="G1133" s="15" t="str">
        <f>'PAYMENT by SAP'!F1123</f>
        <v>PAID BY CMS BANK SYARIAH INDONESIA KC SURABAYA BAS</v>
      </c>
      <c r="H1133" s="47">
        <f t="shared" si="102"/>
        <v>45898</v>
      </c>
      <c r="I1133" s="48">
        <f>'PAYMENT by SAP'!G1123</f>
        <v>45898</v>
      </c>
      <c r="J1133" s="48" t="str">
        <f t="shared" si="103"/>
        <v>Agu</v>
      </c>
      <c r="K1133" s="48" t="str">
        <f t="shared" si="104"/>
        <v>2025</v>
      </c>
      <c r="L1133" s="48">
        <f>'PAYMENT by SAP'!H1123</f>
        <v>45899</v>
      </c>
      <c r="M1133" s="49">
        <f t="shared" si="105"/>
        <v>-1</v>
      </c>
      <c r="N1133" s="50" t="str">
        <f t="shared" si="106"/>
        <v>Current</v>
      </c>
      <c r="O1133" s="50" t="str">
        <f t="shared" si="107"/>
        <v>No Risk</v>
      </c>
      <c r="P1133" s="15" t="str">
        <f>'PAYMENT by SAP'!J1123</f>
        <v>IDR</v>
      </c>
      <c r="Q1133" s="15" t="str">
        <f>'PAYMENT by SAP'!K1123</f>
        <v>1800000330</v>
      </c>
      <c r="R1133" s="51">
        <f>'PAYMENT by SAP'!L1123</f>
        <v>5112860</v>
      </c>
      <c r="S1133" s="51" t="str">
        <f>'PAYMENT by SAP'!M1123</f>
        <v>Pot. Gaji Kary. Penugasan SIG - SID  06.2025</v>
      </c>
      <c r="T1133" s="65">
        <f>'PAYMENT by SAP'!N1123</f>
        <v>45869</v>
      </c>
      <c r="U1133" s="66" t="str">
        <f>'PAYMENT by SAP'!O1123</f>
        <v>1800000330</v>
      </c>
      <c r="V1133" s="18" t="s">
        <v>4953</v>
      </c>
    </row>
    <row r="1134" spans="2:22">
      <c r="B1134" s="15">
        <f>'PAYMENT by SAP'!B1124</f>
        <v>101917</v>
      </c>
      <c r="C1134" s="15" t="str">
        <f>'PAYMENT by SAP'!C1124</f>
        <v>DOWA ECO SYSTEM INDONESIA</v>
      </c>
      <c r="D1134" s="15" t="str">
        <v>External</v>
      </c>
      <c r="E1134" s="15" t="str">
        <f>'PAYMENT by SAP'!D1124</f>
        <v>1400098338</v>
      </c>
      <c r="F1134" s="15" t="str">
        <f>'PAYMENT by SAP'!E1124</f>
        <v>11125421</v>
      </c>
      <c r="G1134" s="15" t="str">
        <f>'PAYMENT by SAP'!F1124</f>
        <v>PAID BY CMS BANK SYARIAH INDONESIA KC SURABAYA BAS</v>
      </c>
      <c r="H1134" s="47">
        <f t="shared" si="102"/>
        <v>45898</v>
      </c>
      <c r="I1134" s="48">
        <f>'PAYMENT by SAP'!G1124</f>
        <v>45898</v>
      </c>
      <c r="J1134" s="48" t="str">
        <f t="shared" si="103"/>
        <v>Agu</v>
      </c>
      <c r="K1134" s="48" t="str">
        <f t="shared" si="104"/>
        <v>2025</v>
      </c>
      <c r="L1134" s="48">
        <f>'PAYMENT by SAP'!H1124</f>
        <v>45899</v>
      </c>
      <c r="M1134" s="49">
        <f t="shared" si="105"/>
        <v>-1</v>
      </c>
      <c r="N1134" s="50" t="str">
        <f t="shared" si="106"/>
        <v>Current</v>
      </c>
      <c r="O1134" s="50" t="str">
        <f t="shared" si="107"/>
        <v>No Risk</v>
      </c>
      <c r="P1134" s="15" t="str">
        <f>'PAYMENT by SAP'!J1124</f>
        <v>IDR</v>
      </c>
      <c r="Q1134" s="15" t="str">
        <f>'PAYMENT by SAP'!K1124</f>
        <v>1800000500</v>
      </c>
      <c r="R1134" s="51">
        <f>'PAYMENT by SAP'!L1124</f>
        <v>8756124</v>
      </c>
      <c r="S1134" s="51" t="str">
        <f>'PAYMENT by SAP'!M1124</f>
        <v>Biaya Pemusnahan Alternatif Material ex PT DESI</v>
      </c>
      <c r="T1134" s="65">
        <f>'PAYMENT by SAP'!N1124</f>
        <v>45869</v>
      </c>
      <c r="U1134" s="66" t="str">
        <f>'PAYMENT by SAP'!O1124</f>
        <v>1800000500</v>
      </c>
      <c r="V1134" t="s">
        <v>4950</v>
      </c>
    </row>
    <row r="1135" spans="2:22">
      <c r="B1135" s="15">
        <f>'PAYMENT by SAP'!B1125</f>
        <v>100009</v>
      </c>
      <c r="C1135" s="15" t="str">
        <f>'PAYMENT by SAP'!C1125</f>
        <v>PT KAWASAN INDUSTRI GRESIK</v>
      </c>
      <c r="D1135" s="15" t="str">
        <v>Group</v>
      </c>
      <c r="E1135" s="15" t="str">
        <f>'PAYMENT by SAP'!D1125</f>
        <v>1400000380</v>
      </c>
      <c r="F1135" s="15" t="str">
        <f>'PAYMENT by SAP'!E1125</f>
        <v>11125421</v>
      </c>
      <c r="G1135" s="15" t="str">
        <f>'PAYMENT by SAP'!F1125</f>
        <v>PAID BY CMS BANK SYARIAH INDONESIA KC SURABAYA BAS</v>
      </c>
      <c r="H1135" s="47">
        <f t="shared" si="102"/>
        <v>45898</v>
      </c>
      <c r="I1135" s="48">
        <f>'PAYMENT by SAP'!G1125</f>
        <v>45898</v>
      </c>
      <c r="J1135" s="48" t="str">
        <f t="shared" si="103"/>
        <v>Agu</v>
      </c>
      <c r="K1135" s="48" t="str">
        <f t="shared" si="104"/>
        <v>2025</v>
      </c>
      <c r="L1135" s="48">
        <f>'PAYMENT by SAP'!H1125</f>
        <v>45899</v>
      </c>
      <c r="M1135" s="49">
        <f t="shared" si="105"/>
        <v>-1</v>
      </c>
      <c r="N1135" s="50" t="str">
        <f t="shared" si="106"/>
        <v>Current</v>
      </c>
      <c r="O1135" s="50" t="str">
        <f t="shared" si="107"/>
        <v>No Risk</v>
      </c>
      <c r="P1135" s="15" t="str">
        <f>'PAYMENT by SAP'!J1125</f>
        <v>IDR</v>
      </c>
      <c r="Q1135" s="15" t="str">
        <f>'PAYMENT by SAP'!K1125</f>
        <v>1800000339</v>
      </c>
      <c r="R1135" s="51">
        <f>'PAYMENT by SAP'!L1125</f>
        <v>12760313</v>
      </c>
      <c r="S1135" s="51" t="str">
        <f>'PAYMENT by SAP'!M1125</f>
        <v>Pot. Gaji Kary. Penugasan SIG - KIG 06.2025</v>
      </c>
      <c r="T1135" s="65">
        <f>'PAYMENT by SAP'!N1125</f>
        <v>45869</v>
      </c>
      <c r="U1135" s="66" t="str">
        <f>'PAYMENT by SAP'!O1125</f>
        <v>1800000339</v>
      </c>
      <c r="V1135" s="18" t="s">
        <v>4953</v>
      </c>
    </row>
    <row r="1136" spans="2:22">
      <c r="B1136" s="15">
        <f>'PAYMENT by SAP'!B1126</f>
        <v>100012</v>
      </c>
      <c r="C1136" s="15" t="str">
        <f>'PAYMENT by SAP'!C1126</f>
        <v>PT SEMEN INDONESIA LOGISTIK</v>
      </c>
      <c r="D1136" s="15" t="str">
        <v>Group</v>
      </c>
      <c r="E1136" s="15" t="str">
        <f>'PAYMENT by SAP'!D1126</f>
        <v>0100008657</v>
      </c>
      <c r="F1136" s="15">
        <f>'PAYMENT by SAP'!E1126</f>
        <v>0</v>
      </c>
      <c r="G1136" s="15">
        <f>'PAYMENT by SAP'!F1126</f>
        <v>0</v>
      </c>
      <c r="H1136" s="47">
        <f t="shared" si="102"/>
        <v>45898</v>
      </c>
      <c r="I1136" s="48">
        <f>'PAYMENT by SAP'!G1126</f>
        <v>45898</v>
      </c>
      <c r="J1136" s="48" t="str">
        <f t="shared" si="103"/>
        <v>Agu</v>
      </c>
      <c r="K1136" s="48" t="str">
        <f t="shared" si="104"/>
        <v>2025</v>
      </c>
      <c r="L1136" s="48">
        <f>'PAYMENT by SAP'!H1126</f>
        <v>43996</v>
      </c>
      <c r="M1136" s="49">
        <f t="shared" si="105"/>
        <v>1902</v>
      </c>
      <c r="N1136" s="50" t="str">
        <f t="shared" si="106"/>
        <v>&gt;365</v>
      </c>
      <c r="O1136" s="50" t="str">
        <f t="shared" si="107"/>
        <v>High Risk +</v>
      </c>
      <c r="P1136" s="15" t="str">
        <f>'PAYMENT by SAP'!J1126</f>
        <v>IDR</v>
      </c>
      <c r="Q1136" s="15" t="str">
        <f>'PAYMENT by SAP'!K1126</f>
        <v>1800000545</v>
      </c>
      <c r="R1136" s="51">
        <f>'PAYMENT by SAP'!L1126</f>
        <v>13907394</v>
      </c>
      <c r="S1136" s="51" t="str">
        <f>'PAYMENT by SAP'!M1126</f>
        <v>Sewa Menyewa Tanah di Gresik (SILOG)</v>
      </c>
      <c r="T1136" s="65">
        <f>'PAYMENT by SAP'!N1126</f>
        <v>43966</v>
      </c>
      <c r="U1136" s="66" t="str">
        <f>'PAYMENT by SAP'!O1126</f>
        <v>1800000545</v>
      </c>
      <c r="V1136" s="18" t="s">
        <v>4957</v>
      </c>
    </row>
    <row r="1137" spans="2:22">
      <c r="B1137" s="15">
        <f>'PAYMENT by SAP'!B1127</f>
        <v>100012</v>
      </c>
      <c r="C1137" s="15" t="str">
        <f>'PAYMENT by SAP'!C1127</f>
        <v>PT SEMEN INDONESIA LOGISTIK</v>
      </c>
      <c r="D1137" s="15" t="str">
        <v>Group</v>
      </c>
      <c r="E1137" s="15" t="str">
        <f>'PAYMENT by SAP'!D1127</f>
        <v>0100008654</v>
      </c>
      <c r="F1137" s="15">
        <f>'PAYMENT by SAP'!E1127</f>
        <v>0</v>
      </c>
      <c r="G1137" s="15">
        <f>'PAYMENT by SAP'!F1127</f>
        <v>0</v>
      </c>
      <c r="H1137" s="47">
        <f t="shared" si="102"/>
        <v>45898</v>
      </c>
      <c r="I1137" s="48">
        <f>'PAYMENT by SAP'!G1127</f>
        <v>45898</v>
      </c>
      <c r="J1137" s="48" t="str">
        <f t="shared" si="103"/>
        <v>Agu</v>
      </c>
      <c r="K1137" s="48" t="str">
        <f t="shared" si="104"/>
        <v>2025</v>
      </c>
      <c r="L1137" s="48">
        <f>'PAYMENT by SAP'!H1127</f>
        <v>43130</v>
      </c>
      <c r="M1137" s="49">
        <f t="shared" si="105"/>
        <v>2768</v>
      </c>
      <c r="N1137" s="50" t="str">
        <f t="shared" si="106"/>
        <v>&gt;365</v>
      </c>
      <c r="O1137" s="50" t="str">
        <f t="shared" si="107"/>
        <v>High Risk +</v>
      </c>
      <c r="P1137" s="15" t="str">
        <f>'PAYMENT by SAP'!J1127</f>
        <v>IDR</v>
      </c>
      <c r="Q1137" s="15" t="str">
        <f>'PAYMENT by SAP'!K1127</f>
        <v>1800000845</v>
      </c>
      <c r="R1137" s="51">
        <f>'PAYMENT by SAP'!L1127</f>
        <v>23298858</v>
      </c>
      <c r="S1137" s="51" t="str">
        <f>'PAYMENT by SAP'!M1127</f>
        <v>Sewa Tanah Palur</v>
      </c>
      <c r="T1137" s="65">
        <f>'PAYMENT by SAP'!N1127</f>
        <v>43100</v>
      </c>
      <c r="U1137" s="66" t="str">
        <f>'PAYMENT by SAP'!O1127</f>
        <v>1800000845</v>
      </c>
      <c r="V1137" s="18" t="s">
        <v>4957</v>
      </c>
    </row>
    <row r="1138" spans="2:22">
      <c r="B1138" s="15">
        <f>'PAYMENT by SAP'!B1128</f>
        <v>100012</v>
      </c>
      <c r="C1138" s="15" t="str">
        <f>'PAYMENT by SAP'!C1128</f>
        <v>PT SEMEN INDONESIA LOGISTIK</v>
      </c>
      <c r="D1138" s="15" t="str">
        <v>Group</v>
      </c>
      <c r="E1138" s="15" t="str">
        <f>'PAYMENT by SAP'!D1128</f>
        <v>0100008658</v>
      </c>
      <c r="F1138" s="15">
        <f>'PAYMENT by SAP'!E1128</f>
        <v>0</v>
      </c>
      <c r="G1138" s="15">
        <f>'PAYMENT by SAP'!F1128</f>
        <v>0</v>
      </c>
      <c r="H1138" s="47">
        <f t="shared" si="102"/>
        <v>45898</v>
      </c>
      <c r="I1138" s="48">
        <f>'PAYMENT by SAP'!G1128</f>
        <v>45898</v>
      </c>
      <c r="J1138" s="48" t="str">
        <f t="shared" si="103"/>
        <v>Agu</v>
      </c>
      <c r="K1138" s="48" t="str">
        <f t="shared" si="104"/>
        <v>2025</v>
      </c>
      <c r="L1138" s="48">
        <f>'PAYMENT by SAP'!H1128</f>
        <v>43996</v>
      </c>
      <c r="M1138" s="49">
        <f t="shared" si="105"/>
        <v>1902</v>
      </c>
      <c r="N1138" s="50" t="str">
        <f t="shared" si="106"/>
        <v>&gt;365</v>
      </c>
      <c r="O1138" s="50" t="str">
        <f t="shared" si="107"/>
        <v>High Risk +</v>
      </c>
      <c r="P1138" s="15" t="str">
        <f>'PAYMENT by SAP'!J1128</f>
        <v>IDR</v>
      </c>
      <c r="Q1138" s="15" t="str">
        <f>'PAYMENT by SAP'!K1128</f>
        <v>1800000546</v>
      </c>
      <c r="R1138" s="51">
        <f>'PAYMENT by SAP'!L1128</f>
        <v>30799699</v>
      </c>
      <c r="S1138" s="51" t="str">
        <f>'PAYMENT by SAP'!M1128</f>
        <v>Sewa Menyewa Tanah di Gresik (SILOG)</v>
      </c>
      <c r="T1138" s="65">
        <f>'PAYMENT by SAP'!N1128</f>
        <v>43966</v>
      </c>
      <c r="U1138" s="66" t="str">
        <f>'PAYMENT by SAP'!O1128</f>
        <v>1800000546</v>
      </c>
      <c r="V1138" s="18" t="s">
        <v>4957</v>
      </c>
    </row>
    <row r="1139" spans="2:22">
      <c r="B1139" s="15">
        <f>'PAYMENT by SAP'!B1129</f>
        <v>101284</v>
      </c>
      <c r="C1139" s="15" t="str">
        <f>'PAYMENT by SAP'!C1129</f>
        <v>PT. SINERGI MITRA INVESTAMA</v>
      </c>
      <c r="D1139" s="15" t="str">
        <v>Group</v>
      </c>
      <c r="E1139" s="15" t="str">
        <f>'PAYMENT by SAP'!D1129</f>
        <v>1400000384</v>
      </c>
      <c r="F1139" s="15" t="str">
        <f>'PAYMENT by SAP'!E1129</f>
        <v>11125421</v>
      </c>
      <c r="G1139" s="15" t="str">
        <f>'PAYMENT by SAP'!F1129</f>
        <v>PAID BY CMS BANK SYARIAH INDONESIA KC SURABAYA BAS</v>
      </c>
      <c r="H1139" s="47">
        <f t="shared" si="102"/>
        <v>45898</v>
      </c>
      <c r="I1139" s="48">
        <f>'PAYMENT by SAP'!G1129</f>
        <v>45898</v>
      </c>
      <c r="J1139" s="48" t="str">
        <f t="shared" si="103"/>
        <v>Agu</v>
      </c>
      <c r="K1139" s="48" t="str">
        <f t="shared" si="104"/>
        <v>2025</v>
      </c>
      <c r="L1139" s="48">
        <f>'PAYMENT by SAP'!H1129</f>
        <v>45777</v>
      </c>
      <c r="M1139" s="49">
        <f t="shared" si="105"/>
        <v>121</v>
      </c>
      <c r="N1139" s="50" t="str">
        <f t="shared" si="106"/>
        <v>120-365</v>
      </c>
      <c r="O1139" s="50" t="str">
        <f t="shared" si="107"/>
        <v>High Risk</v>
      </c>
      <c r="P1139" s="15" t="str">
        <f>'PAYMENT by SAP'!J1129</f>
        <v>IDR</v>
      </c>
      <c r="Q1139" s="15" t="str">
        <f>'PAYMENT by SAP'!K1129</f>
        <v>1800000177</v>
      </c>
      <c r="R1139" s="51">
        <f>'PAYMENT by SAP'!L1129</f>
        <v>34561000</v>
      </c>
      <c r="S1139" s="51" t="str">
        <f>'PAYMENT by SAP'!M1129</f>
        <v>Penagihan Air Bersih Maret 2025</v>
      </c>
      <c r="T1139" s="65">
        <f>'PAYMENT by SAP'!N1129</f>
        <v>45747</v>
      </c>
      <c r="U1139" s="66" t="str">
        <f>'PAYMENT by SAP'!O1129</f>
        <v>1800000177</v>
      </c>
      <c r="V1139" s="18" t="s">
        <v>4956</v>
      </c>
    </row>
    <row r="1140" spans="2:22">
      <c r="B1140" s="15">
        <f>'PAYMENT by SAP'!B1130</f>
        <v>100012</v>
      </c>
      <c r="C1140" s="15" t="str">
        <f>'PAYMENT by SAP'!C1130</f>
        <v>PT SEMEN INDONESIA LOGISTIK</v>
      </c>
      <c r="D1140" s="15" t="str">
        <v>Group</v>
      </c>
      <c r="E1140" s="15" t="str">
        <f>'PAYMENT by SAP'!D1130</f>
        <v>0100008655</v>
      </c>
      <c r="F1140" s="15">
        <f>'PAYMENT by SAP'!E1130</f>
        <v>0</v>
      </c>
      <c r="G1140" s="15">
        <f>'PAYMENT by SAP'!F1130</f>
        <v>0</v>
      </c>
      <c r="H1140" s="47">
        <f t="shared" si="102"/>
        <v>45898</v>
      </c>
      <c r="I1140" s="48">
        <f>'PAYMENT by SAP'!G1130</f>
        <v>45898</v>
      </c>
      <c r="J1140" s="48" t="str">
        <f t="shared" si="103"/>
        <v>Agu</v>
      </c>
      <c r="K1140" s="48" t="str">
        <f t="shared" si="104"/>
        <v>2025</v>
      </c>
      <c r="L1140" s="48">
        <f>'PAYMENT by SAP'!H1130</f>
        <v>43666</v>
      </c>
      <c r="M1140" s="49">
        <f t="shared" si="105"/>
        <v>2232</v>
      </c>
      <c r="N1140" s="50" t="str">
        <f t="shared" si="106"/>
        <v>&gt;365</v>
      </c>
      <c r="O1140" s="50" t="str">
        <f t="shared" si="107"/>
        <v>High Risk +</v>
      </c>
      <c r="P1140" s="15" t="str">
        <f>'PAYMENT by SAP'!J1130</f>
        <v>IDR</v>
      </c>
      <c r="Q1140" s="15" t="str">
        <f>'PAYMENT by SAP'!K1130</f>
        <v>1800000966</v>
      </c>
      <c r="R1140" s="51">
        <f>'PAYMENT by SAP'!L1130</f>
        <v>34852779</v>
      </c>
      <c r="S1140" s="51" t="str">
        <f>'PAYMENT by SAP'!M1130</f>
        <v>Sewa Menyewa Tanah di Gresik</v>
      </c>
      <c r="T1140" s="65">
        <f>'PAYMENT by SAP'!N1130</f>
        <v>43636</v>
      </c>
      <c r="U1140" s="66" t="str">
        <f>'PAYMENT by SAP'!O1130</f>
        <v>1800000966</v>
      </c>
      <c r="V1140" s="18" t="s">
        <v>4957</v>
      </c>
    </row>
    <row r="1141" spans="2:22">
      <c r="B1141" s="15">
        <f>'PAYMENT by SAP'!B1131</f>
        <v>100012</v>
      </c>
      <c r="C1141" s="15" t="str">
        <f>'PAYMENT by SAP'!C1131</f>
        <v>PT SEMEN INDONESIA LOGISTIK</v>
      </c>
      <c r="D1141" s="15" t="str">
        <v>Group</v>
      </c>
      <c r="E1141" s="15" t="str">
        <f>'PAYMENT by SAP'!D1131</f>
        <v>0100008659</v>
      </c>
      <c r="F1141" s="15">
        <f>'PAYMENT by SAP'!E1131</f>
        <v>0</v>
      </c>
      <c r="G1141" s="15">
        <f>'PAYMENT by SAP'!F1131</f>
        <v>0</v>
      </c>
      <c r="H1141" s="47">
        <f t="shared" si="102"/>
        <v>45898</v>
      </c>
      <c r="I1141" s="48">
        <f>'PAYMENT by SAP'!G1131</f>
        <v>45898</v>
      </c>
      <c r="J1141" s="48" t="str">
        <f t="shared" si="103"/>
        <v>Agu</v>
      </c>
      <c r="K1141" s="48" t="str">
        <f t="shared" si="104"/>
        <v>2025</v>
      </c>
      <c r="L1141" s="48">
        <f>'PAYMENT by SAP'!H1131</f>
        <v>43972</v>
      </c>
      <c r="M1141" s="49">
        <f t="shared" si="105"/>
        <v>1926</v>
      </c>
      <c r="N1141" s="50" t="str">
        <f t="shared" si="106"/>
        <v>&gt;365</v>
      </c>
      <c r="O1141" s="50" t="str">
        <f t="shared" si="107"/>
        <v>High Risk +</v>
      </c>
      <c r="P1141" s="15" t="str">
        <f>'PAYMENT by SAP'!J1131</f>
        <v>IDR</v>
      </c>
      <c r="Q1141" s="15" t="str">
        <f>'PAYMENT by SAP'!K1131</f>
        <v>1800000433</v>
      </c>
      <c r="R1141" s="51">
        <f>'PAYMENT by SAP'!L1131</f>
        <v>34852779</v>
      </c>
      <c r="S1141" s="51" t="str">
        <f>'PAYMENT by SAP'!M1131</f>
        <v>Sewa Menyewa Tanah di Gresik (SILOG)</v>
      </c>
      <c r="T1141" s="65">
        <f>'PAYMENT by SAP'!N1131</f>
        <v>43942</v>
      </c>
      <c r="U1141" s="66" t="str">
        <f>'PAYMENT by SAP'!O1131</f>
        <v>1800000433</v>
      </c>
      <c r="V1141" s="18" t="s">
        <v>4957</v>
      </c>
    </row>
    <row r="1142" spans="2:22">
      <c r="B1142" s="15">
        <f>'PAYMENT by SAP'!B1132</f>
        <v>101284</v>
      </c>
      <c r="C1142" s="15" t="str">
        <f>'PAYMENT by SAP'!C1132</f>
        <v>PT. SINERGI MITRA INVESTAMA</v>
      </c>
      <c r="D1142" s="15" t="str">
        <v>Group</v>
      </c>
      <c r="E1142" s="15" t="str">
        <f>'PAYMENT by SAP'!D1132</f>
        <v>1400000385</v>
      </c>
      <c r="F1142" s="15" t="str">
        <f>'PAYMENT by SAP'!E1132</f>
        <v>11125421</v>
      </c>
      <c r="G1142" s="15" t="str">
        <f>'PAYMENT by SAP'!F1132</f>
        <v>PAID BY CMS BANK SYARIAH INDONESIA KC SURABAYA BAS</v>
      </c>
      <c r="H1142" s="47">
        <f t="shared" si="102"/>
        <v>45898</v>
      </c>
      <c r="I1142" s="48">
        <f>'PAYMENT by SAP'!G1132</f>
        <v>45898</v>
      </c>
      <c r="J1142" s="48" t="str">
        <f t="shared" si="103"/>
        <v>Agu</v>
      </c>
      <c r="K1142" s="48" t="str">
        <f t="shared" si="104"/>
        <v>2025</v>
      </c>
      <c r="L1142" s="48">
        <f>'PAYMENT by SAP'!H1132</f>
        <v>45746</v>
      </c>
      <c r="M1142" s="49">
        <f t="shared" si="105"/>
        <v>152</v>
      </c>
      <c r="N1142" s="50" t="str">
        <f t="shared" si="106"/>
        <v>120-365</v>
      </c>
      <c r="O1142" s="50" t="str">
        <f t="shared" si="107"/>
        <v>High Risk</v>
      </c>
      <c r="P1142" s="15" t="str">
        <f>'PAYMENT by SAP'!J1132</f>
        <v>IDR</v>
      </c>
      <c r="Q1142" s="15" t="str">
        <f>'PAYMENT by SAP'!K1132</f>
        <v>1800000112</v>
      </c>
      <c r="R1142" s="51">
        <f>'PAYMENT by SAP'!L1132</f>
        <v>39525800</v>
      </c>
      <c r="S1142" s="51" t="str">
        <f>'PAYMENT by SAP'!M1132</f>
        <v>Penagihan Air Bersih Februari 2025</v>
      </c>
      <c r="T1142" s="65">
        <f>'PAYMENT by SAP'!N1132</f>
        <v>45716</v>
      </c>
      <c r="U1142" s="66" t="str">
        <f>'PAYMENT by SAP'!O1132</f>
        <v>1800000112</v>
      </c>
      <c r="V1142" s="18" t="s">
        <v>4956</v>
      </c>
    </row>
    <row r="1143" spans="2:22">
      <c r="B1143" s="15">
        <f>'PAYMENT by SAP'!B1133</f>
        <v>101284</v>
      </c>
      <c r="C1143" s="15" t="str">
        <f>'PAYMENT by SAP'!C1133</f>
        <v>PT. SINERGI MITRA INVESTAMA</v>
      </c>
      <c r="D1143" s="15" t="str">
        <v>Group</v>
      </c>
      <c r="E1143" s="15" t="str">
        <f>'PAYMENT by SAP'!D1133</f>
        <v>1400000386</v>
      </c>
      <c r="F1143" s="15" t="str">
        <f>'PAYMENT by SAP'!E1133</f>
        <v>11125421</v>
      </c>
      <c r="G1143" s="15" t="str">
        <f>'PAYMENT by SAP'!F1133</f>
        <v>PAID BY CMS BANK SYARIAH INDONESIA KC SURABAYA BAS</v>
      </c>
      <c r="H1143" s="47">
        <f t="shared" si="102"/>
        <v>45898</v>
      </c>
      <c r="I1143" s="48">
        <f>'PAYMENT by SAP'!G1133</f>
        <v>45898</v>
      </c>
      <c r="J1143" s="48" t="str">
        <f t="shared" si="103"/>
        <v>Agu</v>
      </c>
      <c r="K1143" s="48" t="str">
        <f t="shared" si="104"/>
        <v>2025</v>
      </c>
      <c r="L1143" s="48">
        <f>'PAYMENT by SAP'!H1133</f>
        <v>45807</v>
      </c>
      <c r="M1143" s="49">
        <f t="shared" si="105"/>
        <v>91</v>
      </c>
      <c r="N1143" s="50" t="str">
        <f t="shared" si="106"/>
        <v>90-120</v>
      </c>
      <c r="O1143" s="50" t="str">
        <f t="shared" si="107"/>
        <v>Warning +</v>
      </c>
      <c r="P1143" s="15" t="str">
        <f>'PAYMENT by SAP'!J1133</f>
        <v>IDR</v>
      </c>
      <c r="Q1143" s="15" t="str">
        <f>'PAYMENT by SAP'!K1133</f>
        <v>1800000221</v>
      </c>
      <c r="R1143" s="51">
        <f>'PAYMENT by SAP'!L1133</f>
        <v>46491500</v>
      </c>
      <c r="S1143" s="51" t="str">
        <f>'PAYMENT by SAP'!M1133</f>
        <v>Penagihan Penyediaan Air Bersih April 2025</v>
      </c>
      <c r="T1143" s="65">
        <f>'PAYMENT by SAP'!N1133</f>
        <v>45777</v>
      </c>
      <c r="U1143" s="66" t="str">
        <f>'PAYMENT by SAP'!O1133</f>
        <v>1800000221</v>
      </c>
      <c r="V1143" s="18" t="s">
        <v>4956</v>
      </c>
    </row>
    <row r="1144" spans="2:22">
      <c r="B1144" s="15">
        <f>'PAYMENT by SAP'!B1134</f>
        <v>101284</v>
      </c>
      <c r="C1144" s="15" t="str">
        <f>'PAYMENT by SAP'!C1134</f>
        <v>PT. SINERGI MITRA INVESTAMA</v>
      </c>
      <c r="D1144" s="15" t="str">
        <v>Group</v>
      </c>
      <c r="E1144" s="15" t="str">
        <f>'PAYMENT by SAP'!D1134</f>
        <v>1400000383</v>
      </c>
      <c r="F1144" s="15" t="str">
        <f>'PAYMENT by SAP'!E1134</f>
        <v>11125421</v>
      </c>
      <c r="G1144" s="15" t="str">
        <f>'PAYMENT by SAP'!F1134</f>
        <v>PAID BY CMS BANK SYARIAH INDONESIA KC SURABAYA BAS</v>
      </c>
      <c r="H1144" s="47">
        <f t="shared" si="102"/>
        <v>45898</v>
      </c>
      <c r="I1144" s="48">
        <f>'PAYMENT by SAP'!G1134</f>
        <v>45898</v>
      </c>
      <c r="J1144" s="48" t="str">
        <f t="shared" si="103"/>
        <v>Agu</v>
      </c>
      <c r="K1144" s="48" t="str">
        <f t="shared" si="104"/>
        <v>2025</v>
      </c>
      <c r="L1144" s="48">
        <f>'PAYMENT by SAP'!H1134</f>
        <v>45838</v>
      </c>
      <c r="M1144" s="49">
        <f t="shared" si="105"/>
        <v>60</v>
      </c>
      <c r="N1144" s="50" t="str">
        <f t="shared" si="106"/>
        <v>60-90</v>
      </c>
      <c r="O1144" s="50" t="str">
        <f t="shared" si="107"/>
        <v>Warning</v>
      </c>
      <c r="P1144" s="15" t="str">
        <f>'PAYMENT by SAP'!J1134</f>
        <v>IDR</v>
      </c>
      <c r="Q1144" s="15" t="str">
        <f>'PAYMENT by SAP'!K1134</f>
        <v>1800000269</v>
      </c>
      <c r="R1144" s="51">
        <f>'PAYMENT by SAP'!L1134</f>
        <v>60850900</v>
      </c>
      <c r="S1144" s="51" t="str">
        <f>'PAYMENT by SAP'!M1134</f>
        <v>Penagihan Penyediaan Air Bersih Mei 2025</v>
      </c>
      <c r="T1144" s="65">
        <f>'PAYMENT by SAP'!N1134</f>
        <v>45808</v>
      </c>
      <c r="U1144" s="66" t="str">
        <f>'PAYMENT by SAP'!O1134</f>
        <v>1800000269</v>
      </c>
      <c r="V1144" s="18" t="s">
        <v>4956</v>
      </c>
    </row>
    <row r="1145" spans="2:22">
      <c r="B1145" s="15">
        <f>'PAYMENT by SAP'!B1135</f>
        <v>100014</v>
      </c>
      <c r="C1145" s="15" t="str">
        <f>'PAYMENT by SAP'!C1135</f>
        <v>PT SEMEN TONASA</v>
      </c>
      <c r="D1145" s="15" t="str">
        <v>Group</v>
      </c>
      <c r="E1145" s="15" t="str">
        <f>'PAYMENT by SAP'!D1135</f>
        <v>1400000382</v>
      </c>
      <c r="F1145" s="15" t="str">
        <f>'PAYMENT by SAP'!E1135</f>
        <v>11121871</v>
      </c>
      <c r="G1145" s="15" t="str">
        <f>'PAYMENT by SAP'!F1135</f>
        <v>SWEEPING TONASA</v>
      </c>
      <c r="H1145" s="47">
        <f t="shared" si="102"/>
        <v>45898</v>
      </c>
      <c r="I1145" s="48">
        <f>'PAYMENT by SAP'!G1135</f>
        <v>45898</v>
      </c>
      <c r="J1145" s="48" t="str">
        <f t="shared" si="103"/>
        <v>Agu</v>
      </c>
      <c r="K1145" s="48" t="str">
        <f t="shared" si="104"/>
        <v>2025</v>
      </c>
      <c r="L1145" s="48">
        <f>'PAYMENT by SAP'!H1135</f>
        <v>45895</v>
      </c>
      <c r="M1145" s="49">
        <f t="shared" si="105"/>
        <v>3</v>
      </c>
      <c r="N1145" s="50" t="str">
        <f t="shared" si="106"/>
        <v>0-30</v>
      </c>
      <c r="O1145" s="50" t="str">
        <f t="shared" si="107"/>
        <v>No Risk</v>
      </c>
      <c r="P1145" s="15" t="str">
        <f>'PAYMENT by SAP'!J1135</f>
        <v>IDR</v>
      </c>
      <c r="Q1145" s="15" t="str">
        <f>'PAYMENT by SAP'!K1135</f>
        <v>1400000367</v>
      </c>
      <c r="R1145" s="51">
        <f>'PAYMENT by SAP'!L1135</f>
        <v>20000000000</v>
      </c>
      <c r="S1145" s="51" t="str">
        <f>'PAYMENT by SAP'!M1135</f>
        <v xml:space="preserve"> DIVIDEN SP TAHUN BUKU 2024</v>
      </c>
      <c r="T1145" s="65">
        <f>'PAYMENT by SAP'!N1135</f>
        <v>45895</v>
      </c>
      <c r="U1145" s="66" t="str">
        <f>'PAYMENT by SAP'!O1135</f>
        <v>1800000346</v>
      </c>
      <c r="V1145" s="18" t="s">
        <v>4967</v>
      </c>
    </row>
    <row r="1146" spans="2:22">
      <c r="B1146" s="15">
        <f>'PAYMENT by SAP'!B1136</f>
        <v>100013</v>
      </c>
      <c r="C1146" s="15" t="str">
        <f>'PAYMENT by SAP'!C1136</f>
        <v>PT SEMEN PADANG</v>
      </c>
      <c r="D1146" s="15" t="str">
        <v>Group</v>
      </c>
      <c r="E1146" s="15" t="str">
        <f>'PAYMENT by SAP'!D1136</f>
        <v>1400000387</v>
      </c>
      <c r="F1146" s="15" t="str">
        <f>'PAYMENT by SAP'!E1136</f>
        <v>11121871</v>
      </c>
      <c r="G1146" s="15" t="str">
        <f>'PAYMENT by SAP'!F1136</f>
        <v>SWEEPING PADANG</v>
      </c>
      <c r="H1146" s="47">
        <f t="shared" si="102"/>
        <v>45899</v>
      </c>
      <c r="I1146" s="48">
        <f>'PAYMENT by SAP'!G1136</f>
        <v>45899</v>
      </c>
      <c r="J1146" s="48" t="str">
        <f t="shared" si="103"/>
        <v>Agu</v>
      </c>
      <c r="K1146" s="48" t="str">
        <f t="shared" si="104"/>
        <v>2025</v>
      </c>
      <c r="L1146" s="48">
        <f>'PAYMENT by SAP'!H1136</f>
        <v>45911</v>
      </c>
      <c r="M1146" s="49">
        <f t="shared" si="105"/>
        <v>-12</v>
      </c>
      <c r="N1146" s="50" t="str">
        <f t="shared" si="106"/>
        <v>Current</v>
      </c>
      <c r="O1146" s="50" t="str">
        <f t="shared" si="107"/>
        <v>No Risk</v>
      </c>
      <c r="P1146" s="15" t="str">
        <f>'PAYMENT by SAP'!J1136</f>
        <v>IDR</v>
      </c>
      <c r="Q1146" s="15" t="str">
        <f>'PAYMENT by SAP'!K1136</f>
        <v>1400000345</v>
      </c>
      <c r="R1146" s="51">
        <f>'PAYMENT by SAP'!L1136</f>
        <v>10000000000</v>
      </c>
      <c r="S1146" s="51" t="str">
        <f>'PAYMENT by SAP'!M1136</f>
        <v xml:space="preserve"> DIVIDEN SP TAHUN BUKU 2024</v>
      </c>
      <c r="T1146" s="65">
        <f>'PAYMENT by SAP'!N1136</f>
        <v>45911</v>
      </c>
      <c r="U1146" s="66" t="str">
        <f>'PAYMENT by SAP'!O1136</f>
        <v>1800000345</v>
      </c>
      <c r="V1146" s="18" t="s">
        <v>4967</v>
      </c>
    </row>
    <row r="1147" spans="2:22">
      <c r="B1147" s="15">
        <f>'PAYMENT by SAP'!B1137</f>
        <v>101734</v>
      </c>
      <c r="C1147" s="15" t="str">
        <f>'PAYMENT by SAP'!C1137</f>
        <v>PT CHINA WEST DEVELOPMENT INDONESIA</v>
      </c>
      <c r="D1147" s="15" t="str">
        <v>External</v>
      </c>
      <c r="E1147" s="15" t="str">
        <f>'PAYMENT by SAP'!D1137</f>
        <v>1400000373</v>
      </c>
      <c r="F1147" s="15" t="str">
        <f>'PAYMENT by SAP'!E1137</f>
        <v>11121161</v>
      </c>
      <c r="G1147" s="15" t="str">
        <f>'PAYMENT by SAP'!F1137</f>
        <v>Tagihan Analisa Lab Uji RCPT &amp; Lainnya - Agst 2025</v>
      </c>
      <c r="H1147" s="47">
        <f t="shared" si="102"/>
        <v>45900</v>
      </c>
      <c r="I1147" s="48">
        <f>'PAYMENT by SAP'!G1137</f>
        <v>45900</v>
      </c>
      <c r="J1147" s="48" t="str">
        <f t="shared" si="103"/>
        <v>Agu</v>
      </c>
      <c r="K1147" s="48" t="str">
        <f t="shared" si="104"/>
        <v>2025</v>
      </c>
      <c r="L1147" s="48">
        <f>'PAYMENT by SAP'!H1137</f>
        <v>45900</v>
      </c>
      <c r="M1147" s="49">
        <f t="shared" si="105"/>
        <v>0</v>
      </c>
      <c r="N1147" s="50" t="str">
        <f t="shared" si="106"/>
        <v>0-30</v>
      </c>
      <c r="O1147" s="50" t="str">
        <f t="shared" si="107"/>
        <v>No Risk</v>
      </c>
      <c r="P1147" s="15" t="str">
        <f>'PAYMENT by SAP'!J1137</f>
        <v>IDR</v>
      </c>
      <c r="Q1147" s="15" t="str">
        <f>'PAYMENT by SAP'!K1137</f>
        <v>1800000397</v>
      </c>
      <c r="R1147" s="51">
        <f>'PAYMENT by SAP'!L1137</f>
        <v>1431900</v>
      </c>
      <c r="S1147" s="51" t="str">
        <f>'PAYMENT by SAP'!M1137</f>
        <v>Tagihan Analisa Lab Uji RCPT &amp; Lainnya - Agst 2025</v>
      </c>
      <c r="T1147" s="65">
        <f>'PAYMENT by SAP'!N1137</f>
        <v>45900</v>
      </c>
      <c r="U1147" s="66" t="str">
        <f>'PAYMENT by SAP'!O1137</f>
        <v>1800000397</v>
      </c>
      <c r="V1147" t="s">
        <v>4961</v>
      </c>
    </row>
    <row r="1148" spans="2:22">
      <c r="B1148" s="15">
        <f>'PAYMENT by SAP'!B1138</f>
        <v>101525</v>
      </c>
      <c r="C1148" s="15" t="str">
        <f>'PAYMENT by SAP'!C1138</f>
        <v>PT ADHIMIX PCI INDONESIA</v>
      </c>
      <c r="D1148" s="15" t="str">
        <v>External</v>
      </c>
      <c r="E1148" s="15" t="str">
        <f>'PAYMENT by SAP'!D1138</f>
        <v>1400000374</v>
      </c>
      <c r="F1148" s="15" t="str">
        <f>'PAYMENT by SAP'!E1138</f>
        <v>11121161</v>
      </c>
      <c r="G1148" s="15" t="str">
        <f>'PAYMENT by SAP'!F1138</f>
        <v>Tagihan Analisa Lab Uji RCPT &amp; Lainnya - Agst 2025</v>
      </c>
      <c r="H1148" s="47">
        <f t="shared" si="102"/>
        <v>45900</v>
      </c>
      <c r="I1148" s="48">
        <f>'PAYMENT by SAP'!G1138</f>
        <v>45900</v>
      </c>
      <c r="J1148" s="48" t="str">
        <f t="shared" si="103"/>
        <v>Agu</v>
      </c>
      <c r="K1148" s="48" t="str">
        <f t="shared" si="104"/>
        <v>2025</v>
      </c>
      <c r="L1148" s="48">
        <f>'PAYMENT by SAP'!H1138</f>
        <v>45930</v>
      </c>
      <c r="M1148" s="49">
        <f t="shared" si="105"/>
        <v>-30</v>
      </c>
      <c r="N1148" s="50" t="str">
        <f t="shared" si="106"/>
        <v>Current</v>
      </c>
      <c r="O1148" s="50" t="str">
        <f t="shared" si="107"/>
        <v>No Risk</v>
      </c>
      <c r="P1148" s="15" t="str">
        <f>'PAYMENT by SAP'!J1138</f>
        <v>IDR</v>
      </c>
      <c r="Q1148" s="15" t="str">
        <f>'PAYMENT by SAP'!K1138</f>
        <v>1800000398</v>
      </c>
      <c r="R1148" s="51">
        <f>'PAYMENT by SAP'!L1138</f>
        <v>2863800</v>
      </c>
      <c r="S1148" s="51" t="str">
        <f>'PAYMENT by SAP'!M1138</f>
        <v>Tagihan Analisa Lab Uji RCPT &amp; Lainnya - Agst 2025</v>
      </c>
      <c r="T1148" s="65">
        <f>'PAYMENT by SAP'!N1138</f>
        <v>45900</v>
      </c>
      <c r="U1148" s="66" t="str">
        <f>'PAYMENT by SAP'!O1138</f>
        <v>1800000398</v>
      </c>
      <c r="V1148" t="s">
        <v>4961</v>
      </c>
    </row>
    <row r="1149" spans="2:22">
      <c r="B1149" s="15">
        <f>'PAYMENT by SAP'!B1139</f>
        <v>100672</v>
      </c>
      <c r="C1149" s="15" t="str">
        <f>'PAYMENT by SAP'!C1139</f>
        <v>PT. LEWIND</v>
      </c>
      <c r="D1149" s="15" t="str">
        <v>External</v>
      </c>
      <c r="E1149" s="15" t="str">
        <f>'PAYMENT by SAP'!D1139</f>
        <v>1400100774</v>
      </c>
      <c r="F1149" s="15" t="str">
        <f>'PAYMENT by SAP'!E1139</f>
        <v>11121161</v>
      </c>
      <c r="G1149" s="15" t="str">
        <f>'PAYMENT by SAP'!F1139</f>
        <v>Bayar Biaya Pemusnahan</v>
      </c>
      <c r="H1149" s="47">
        <f t="shared" ref="H1149:H1212" si="108">I1149</f>
        <v>45900</v>
      </c>
      <c r="I1149" s="48">
        <f>'PAYMENT by SAP'!G1139</f>
        <v>45900</v>
      </c>
      <c r="J1149" s="48" t="str">
        <f t="shared" ref="J1149:J1212" si="109">TEXT(I1149,"MMM")</f>
        <v>Agu</v>
      </c>
      <c r="K1149" s="48" t="str">
        <f t="shared" ref="K1149:K1212" si="110">TEXT(I1149,"yyy")</f>
        <v>2025</v>
      </c>
      <c r="L1149" s="48">
        <f>'PAYMENT by SAP'!H1139</f>
        <v>45888</v>
      </c>
      <c r="M1149" s="49">
        <f t="shared" ref="M1149:M1212" si="111">I1149-L1149</f>
        <v>12</v>
      </c>
      <c r="N1149" s="50" t="str">
        <f t="shared" ref="N1149:N1212" si="112">IF(M1149&lt;$C$9,$D$9,IF(M1149&lt;$C$8,$D$8,IF(M1149&lt;$C$7,$D$7,IF(M1149&lt;$C$6,$D$6,IF(M1149&lt;$C$5,$D$5,IF(M1149&lt;$C$4,$D$4,IF(M1149&lt;$C$3,$D$3)))))))</f>
        <v>0-30</v>
      </c>
      <c r="O1149" s="50" t="str">
        <f t="shared" ref="O1149:O1212" si="113">IF(N1149=$D$3,$E$3,IF(N1149=$D$4,$E$4,IF(N1149=$D$5,$E$5,IF(N1149=$D$6,$E$6,IF(N1149=$D$7,$E$7,IF(N1149=$D$8,$E$8,IF(N1149=$D$9,$E$9)))))))</f>
        <v>No Risk</v>
      </c>
      <c r="P1149" s="15" t="str">
        <f>'PAYMENT by SAP'!J1139</f>
        <v>IDR</v>
      </c>
      <c r="Q1149" s="15" t="str">
        <f>'PAYMENT by SAP'!K1139</f>
        <v>1400097973</v>
      </c>
      <c r="R1149" s="51">
        <f>'PAYMENT by SAP'!L1139</f>
        <v>4033008</v>
      </c>
      <c r="S1149" s="51" t="str">
        <f>'PAYMENT by SAP'!M1139</f>
        <v>Kurang Bayar Biaya Pemusnahan</v>
      </c>
      <c r="T1149" s="65">
        <f>'PAYMENT by SAP'!N1139</f>
        <v>45888</v>
      </c>
      <c r="U1149" s="66" t="str">
        <f>'PAYMENT by SAP'!O1139</f>
        <v>1800000265</v>
      </c>
      <c r="V1149" t="s">
        <v>4950</v>
      </c>
    </row>
    <row r="1150" spans="2:22">
      <c r="B1150" s="15">
        <f>'PAYMENT by SAP'!B1140</f>
        <v>101284</v>
      </c>
      <c r="C1150" s="15" t="str">
        <f>'PAYMENT by SAP'!C1140</f>
        <v>PT. SINERGI MITRA INVESTAMA</v>
      </c>
      <c r="D1150" s="15" t="str">
        <v>Group</v>
      </c>
      <c r="E1150" s="15" t="str">
        <f>'PAYMENT by SAP'!D1140</f>
        <v>1400000389</v>
      </c>
      <c r="F1150" s="15" t="str">
        <f>'PAYMENT by SAP'!E1140</f>
        <v>11121161</v>
      </c>
      <c r="G1150" s="15" t="str">
        <f>'PAYMENT by SAP'!F1140</f>
        <v>Penagihan Penyediaan Air Bersih Juni 2025</v>
      </c>
      <c r="H1150" s="47">
        <f t="shared" si="108"/>
        <v>45900</v>
      </c>
      <c r="I1150" s="48">
        <f>'PAYMENT by SAP'!G1140</f>
        <v>45900</v>
      </c>
      <c r="J1150" s="48" t="str">
        <f t="shared" si="109"/>
        <v>Agu</v>
      </c>
      <c r="K1150" s="48" t="str">
        <f t="shared" si="110"/>
        <v>2025</v>
      </c>
      <c r="L1150" s="48">
        <f>'PAYMENT by SAP'!H1140</f>
        <v>45868</v>
      </c>
      <c r="M1150" s="49">
        <f t="shared" si="111"/>
        <v>32</v>
      </c>
      <c r="N1150" s="50" t="str">
        <f t="shared" si="112"/>
        <v>30-60</v>
      </c>
      <c r="O1150" s="50" t="str">
        <f t="shared" si="113"/>
        <v>Low Risk</v>
      </c>
      <c r="P1150" s="15" t="str">
        <f>'PAYMENT by SAP'!J1140</f>
        <v>IDR</v>
      </c>
      <c r="Q1150" s="15" t="str">
        <f>'PAYMENT by SAP'!K1140</f>
        <v>1800000313</v>
      </c>
      <c r="R1150" s="51">
        <f>'PAYMENT by SAP'!L1140</f>
        <v>57619500</v>
      </c>
      <c r="S1150" s="51" t="str">
        <f>'PAYMENT by SAP'!M1140</f>
        <v>Penagihan Penyediaan Air Bersih Juni 2025</v>
      </c>
      <c r="T1150" s="65">
        <f>'PAYMENT by SAP'!N1140</f>
        <v>45838</v>
      </c>
      <c r="U1150" s="66" t="str">
        <f>'PAYMENT by SAP'!O1140</f>
        <v>1800000313</v>
      </c>
      <c r="V1150" s="18" t="s">
        <v>4956</v>
      </c>
    </row>
    <row r="1151" spans="2:22">
      <c r="B1151" s="15">
        <f>'PAYMENT by SAP'!B1141</f>
        <v>100522</v>
      </c>
      <c r="C1151" s="15" t="str">
        <f>'PAYMENT by SAP'!C1141</f>
        <v>PT SEMEN KUPANG INDONESIA</v>
      </c>
      <c r="D1151" s="15" t="str">
        <v>Group</v>
      </c>
      <c r="E1151" s="15" t="str">
        <f>'PAYMENT by SAP'!D1141</f>
        <v>1400000388</v>
      </c>
      <c r="F1151" s="15" t="str">
        <f>'PAYMENT by SAP'!E1141</f>
        <v>11125421</v>
      </c>
      <c r="G1151" s="15" t="str">
        <f>'PAYMENT by SAP'!F1141</f>
        <v>PAID BY CMS BANK SYARIAH INDONESIA KC SURABAYA BAS</v>
      </c>
      <c r="H1151" s="47">
        <f t="shared" si="108"/>
        <v>45901</v>
      </c>
      <c r="I1151" s="48">
        <f>'PAYMENT by SAP'!G1141</f>
        <v>45901</v>
      </c>
      <c r="J1151" s="48" t="str">
        <f t="shared" si="109"/>
        <v>Sep</v>
      </c>
      <c r="K1151" s="48" t="str">
        <f t="shared" si="110"/>
        <v>2025</v>
      </c>
      <c r="L1151" s="48">
        <f>'PAYMENT by SAP'!H1141</f>
        <v>45899</v>
      </c>
      <c r="M1151" s="49">
        <f t="shared" si="111"/>
        <v>2</v>
      </c>
      <c r="N1151" s="50" t="str">
        <f t="shared" si="112"/>
        <v>0-30</v>
      </c>
      <c r="O1151" s="50" t="str">
        <f t="shared" si="113"/>
        <v>No Risk</v>
      </c>
      <c r="P1151" s="15" t="str">
        <f>'PAYMENT by SAP'!J1141</f>
        <v>IDR</v>
      </c>
      <c r="Q1151" s="15" t="str">
        <f>'PAYMENT by SAP'!K1141</f>
        <v>1800000336</v>
      </c>
      <c r="R1151" s="51">
        <f>'PAYMENT by SAP'!L1141</f>
        <v>6261923</v>
      </c>
      <c r="S1151" s="51" t="str">
        <f>'PAYMENT by SAP'!M1141</f>
        <v>Pot. Gaji Kary. Penugasan SIG - SKI 06.2025</v>
      </c>
      <c r="T1151" s="65">
        <f>'PAYMENT by SAP'!N1141</f>
        <v>45869</v>
      </c>
      <c r="U1151" s="66" t="str">
        <f>'PAYMENT by SAP'!O1141</f>
        <v>1800000336</v>
      </c>
      <c r="V1151" s="18" t="s">
        <v>4953</v>
      </c>
    </row>
    <row r="1152" spans="2:22">
      <c r="B1152" s="15">
        <f>'PAYMENT by SAP'!B1142</f>
        <v>100160</v>
      </c>
      <c r="C1152" s="15" t="str">
        <f>'PAYMENT by SAP'!C1142</f>
        <v>YAYASAN SEMEN INDONESIA FOUNDATION</v>
      </c>
      <c r="D1152" s="15" t="str">
        <v>Group</v>
      </c>
      <c r="E1152" s="15" t="str">
        <f>'PAYMENT by SAP'!D1142</f>
        <v>1400000390</v>
      </c>
      <c r="F1152" s="15" t="str">
        <f>'PAYMENT by SAP'!E1142</f>
        <v>11125421</v>
      </c>
      <c r="G1152" s="15" t="str">
        <f>'PAYMENT by SAP'!F1142</f>
        <v>PAID BY CMS BANK SYARIAH INDONESIA KC SURABAYA BAS</v>
      </c>
      <c r="H1152" s="47">
        <f t="shared" si="108"/>
        <v>45903</v>
      </c>
      <c r="I1152" s="48">
        <f>'PAYMENT by SAP'!G1142</f>
        <v>45903</v>
      </c>
      <c r="J1152" s="48" t="str">
        <f t="shared" si="109"/>
        <v>Sep</v>
      </c>
      <c r="K1152" s="48" t="str">
        <f t="shared" si="110"/>
        <v>2025</v>
      </c>
      <c r="L1152" s="48">
        <f>'PAYMENT by SAP'!H1142</f>
        <v>45838</v>
      </c>
      <c r="M1152" s="49">
        <f t="shared" si="111"/>
        <v>65</v>
      </c>
      <c r="N1152" s="50" t="str">
        <f t="shared" si="112"/>
        <v>60-90</v>
      </c>
      <c r="O1152" s="50" t="str">
        <f t="shared" si="113"/>
        <v>Warning</v>
      </c>
      <c r="P1152" s="15" t="str">
        <f>'PAYMENT by SAP'!J1142</f>
        <v>IDR</v>
      </c>
      <c r="Q1152" s="15" t="str">
        <f>'PAYMENT by SAP'!K1142</f>
        <v>1800000264</v>
      </c>
      <c r="R1152" s="51">
        <f>'PAYMENT by SAP'!L1142</f>
        <v>12754400</v>
      </c>
      <c r="S1152" s="51" t="str">
        <f>'PAYMENT by SAP'!M1142</f>
        <v>Penagihan Penyediaan Air Bersih Mei 2025</v>
      </c>
      <c r="T1152" s="65">
        <f>'PAYMENT by SAP'!N1142</f>
        <v>45808</v>
      </c>
      <c r="U1152" s="66" t="str">
        <f>'PAYMENT by SAP'!O1142</f>
        <v>1800000264</v>
      </c>
      <c r="V1152" s="18" t="s">
        <v>4956</v>
      </c>
    </row>
    <row r="1153" spans="2:22">
      <c r="B1153" s="15">
        <f>'PAYMENT by SAP'!B1143</f>
        <v>100012</v>
      </c>
      <c r="C1153" s="15" t="str">
        <f>'PAYMENT by SAP'!C1143</f>
        <v>PT SEMEN INDONESIA LOGISTIK</v>
      </c>
      <c r="D1153" s="15" t="str">
        <v>Group</v>
      </c>
      <c r="E1153" s="15" t="str">
        <f>'PAYMENT by SAP'!D1143</f>
        <v>0100008966</v>
      </c>
      <c r="F1153" s="15">
        <f>'PAYMENT by SAP'!E1143</f>
        <v>0</v>
      </c>
      <c r="G1153" s="15">
        <f>'PAYMENT by SAP'!F1143</f>
        <v>0</v>
      </c>
      <c r="H1153" s="47">
        <f t="shared" si="108"/>
        <v>45904</v>
      </c>
      <c r="I1153" s="48">
        <f>'PAYMENT by SAP'!G1143</f>
        <v>45904</v>
      </c>
      <c r="J1153" s="48" t="str">
        <f t="shared" si="109"/>
        <v>Sep</v>
      </c>
      <c r="K1153" s="48" t="str">
        <f t="shared" si="110"/>
        <v>2025</v>
      </c>
      <c r="L1153" s="48">
        <f>'PAYMENT by SAP'!H1143</f>
        <v>43130</v>
      </c>
      <c r="M1153" s="49">
        <f t="shared" si="111"/>
        <v>2774</v>
      </c>
      <c r="N1153" s="50" t="str">
        <f t="shared" si="112"/>
        <v>&gt;365</v>
      </c>
      <c r="O1153" s="50" t="str">
        <f t="shared" si="113"/>
        <v>High Risk +</v>
      </c>
      <c r="P1153" s="15" t="str">
        <f>'PAYMENT by SAP'!J1143</f>
        <v>IDR</v>
      </c>
      <c r="Q1153" s="15" t="str">
        <f>'PAYMENT by SAP'!K1143</f>
        <v>1800000847</v>
      </c>
      <c r="R1153" s="51">
        <f>'PAYMENT by SAP'!L1143</f>
        <v>668080</v>
      </c>
      <c r="S1153" s="51" t="str">
        <f>'PAYMENT by SAP'!M1143</f>
        <v>Pemakaian Air Bersih November  2017</v>
      </c>
      <c r="T1153" s="65">
        <f>'PAYMENT by SAP'!N1143</f>
        <v>43100</v>
      </c>
      <c r="U1153" s="66" t="str">
        <f>'PAYMENT by SAP'!O1143</f>
        <v>1800000847</v>
      </c>
      <c r="V1153" s="18" t="s">
        <v>4956</v>
      </c>
    </row>
    <row r="1154" spans="2:22">
      <c r="B1154" s="15">
        <f>'PAYMENT by SAP'!B1144</f>
        <v>100012</v>
      </c>
      <c r="C1154" s="15" t="str">
        <f>'PAYMENT by SAP'!C1144</f>
        <v>PT SEMEN INDONESIA LOGISTIK</v>
      </c>
      <c r="D1154" s="15" t="str">
        <v>Group</v>
      </c>
      <c r="E1154" s="15" t="str">
        <f>'PAYMENT by SAP'!D1144</f>
        <v>0100008963</v>
      </c>
      <c r="F1154" s="15">
        <f>'PAYMENT by SAP'!E1144</f>
        <v>0</v>
      </c>
      <c r="G1154" s="15">
        <f>'PAYMENT by SAP'!F1144</f>
        <v>0</v>
      </c>
      <c r="H1154" s="47">
        <f t="shared" si="108"/>
        <v>45904</v>
      </c>
      <c r="I1154" s="48">
        <f>'PAYMENT by SAP'!G1144</f>
        <v>45904</v>
      </c>
      <c r="J1154" s="48" t="str">
        <f t="shared" si="109"/>
        <v>Sep</v>
      </c>
      <c r="K1154" s="48" t="str">
        <f t="shared" si="110"/>
        <v>2025</v>
      </c>
      <c r="L1154" s="48">
        <f>'PAYMENT by SAP'!H1144</f>
        <v>45899</v>
      </c>
      <c r="M1154" s="49">
        <f t="shared" si="111"/>
        <v>5</v>
      </c>
      <c r="N1154" s="50" t="str">
        <f t="shared" si="112"/>
        <v>0-30</v>
      </c>
      <c r="O1154" s="50" t="str">
        <f t="shared" si="113"/>
        <v>No Risk</v>
      </c>
      <c r="P1154" s="15" t="str">
        <f>'PAYMENT by SAP'!J1144</f>
        <v>IDR</v>
      </c>
      <c r="Q1154" s="15" t="str">
        <f>'PAYMENT by SAP'!K1144</f>
        <v>1800000354</v>
      </c>
      <c r="R1154" s="51">
        <f>'PAYMENT by SAP'!L1144</f>
        <v>704060</v>
      </c>
      <c r="S1154" s="51" t="str">
        <f>'PAYMENT by SAP'!M1144</f>
        <v>Penagihan Penyediaan Air Bersih Juli 2025</v>
      </c>
      <c r="T1154" s="65">
        <f>'PAYMENT by SAP'!N1144</f>
        <v>45869</v>
      </c>
      <c r="U1154" s="66" t="str">
        <f>'PAYMENT by SAP'!O1144</f>
        <v>1800000354</v>
      </c>
      <c r="V1154" s="18" t="s">
        <v>4956</v>
      </c>
    </row>
    <row r="1155" spans="2:22">
      <c r="B1155" s="15">
        <f>'PAYMENT by SAP'!B1145</f>
        <v>100012</v>
      </c>
      <c r="C1155" s="15" t="str">
        <f>'PAYMENT by SAP'!C1145</f>
        <v>PT SEMEN INDONESIA LOGISTIK</v>
      </c>
      <c r="D1155" s="15" t="str">
        <v>Group</v>
      </c>
      <c r="E1155" s="15" t="str">
        <f>'PAYMENT by SAP'!D1145</f>
        <v>0100008965</v>
      </c>
      <c r="F1155" s="15">
        <f>'PAYMENT by SAP'!E1145</f>
        <v>0</v>
      </c>
      <c r="G1155" s="15">
        <f>'PAYMENT by SAP'!F1145</f>
        <v>0</v>
      </c>
      <c r="H1155" s="47">
        <f t="shared" si="108"/>
        <v>45904</v>
      </c>
      <c r="I1155" s="48">
        <f>'PAYMENT by SAP'!G1145</f>
        <v>45904</v>
      </c>
      <c r="J1155" s="48" t="str">
        <f t="shared" si="109"/>
        <v>Sep</v>
      </c>
      <c r="K1155" s="48" t="str">
        <f t="shared" si="110"/>
        <v>2025</v>
      </c>
      <c r="L1155" s="48">
        <f>'PAYMENT by SAP'!H1145</f>
        <v>44003</v>
      </c>
      <c r="M1155" s="49">
        <f t="shared" si="111"/>
        <v>1901</v>
      </c>
      <c r="N1155" s="50" t="str">
        <f t="shared" si="112"/>
        <v>&gt;365</v>
      </c>
      <c r="O1155" s="50" t="str">
        <f t="shared" si="113"/>
        <v>High Risk +</v>
      </c>
      <c r="P1155" s="15" t="str">
        <f>'PAYMENT by SAP'!J1145</f>
        <v>IDR</v>
      </c>
      <c r="Q1155" s="15" t="str">
        <f>'PAYMENT by SAP'!K1145</f>
        <v>1800000573</v>
      </c>
      <c r="R1155" s="51">
        <f>'PAYMENT by SAP'!L1145</f>
        <v>769008</v>
      </c>
      <c r="S1155" s="51" t="str">
        <f>'PAYMENT by SAP'!M1145</f>
        <v>Tag Pem Air Gresik SILOG Mei 2020</v>
      </c>
      <c r="T1155" s="65">
        <f>'PAYMENT by SAP'!N1145</f>
        <v>43973</v>
      </c>
      <c r="U1155" s="66" t="str">
        <f>'PAYMENT by SAP'!O1145</f>
        <v>1800000573</v>
      </c>
      <c r="V1155" s="18" t="s">
        <v>4956</v>
      </c>
    </row>
    <row r="1156" spans="2:22">
      <c r="B1156" s="15">
        <f>'PAYMENT by SAP'!B1146</f>
        <v>100012</v>
      </c>
      <c r="C1156" s="15" t="str">
        <f>'PAYMENT by SAP'!C1146</f>
        <v>PT SEMEN INDONESIA LOGISTIK</v>
      </c>
      <c r="D1156" s="15" t="str">
        <v>Group</v>
      </c>
      <c r="E1156" s="15" t="str">
        <f>'PAYMENT by SAP'!D1146</f>
        <v>0100008964</v>
      </c>
      <c r="F1156" s="15">
        <f>'PAYMENT by SAP'!E1146</f>
        <v>0</v>
      </c>
      <c r="G1156" s="15">
        <f>'PAYMENT by SAP'!F1146</f>
        <v>0</v>
      </c>
      <c r="H1156" s="47">
        <f t="shared" si="108"/>
        <v>45904</v>
      </c>
      <c r="I1156" s="48">
        <f>'PAYMENT by SAP'!G1146</f>
        <v>45904</v>
      </c>
      <c r="J1156" s="48" t="str">
        <f t="shared" si="109"/>
        <v>Sep</v>
      </c>
      <c r="K1156" s="48" t="str">
        <f t="shared" si="110"/>
        <v>2025</v>
      </c>
      <c r="L1156" s="48">
        <f>'PAYMENT by SAP'!H1146</f>
        <v>43943</v>
      </c>
      <c r="M1156" s="49">
        <f t="shared" si="111"/>
        <v>1961</v>
      </c>
      <c r="N1156" s="50" t="str">
        <f t="shared" si="112"/>
        <v>&gt;365</v>
      </c>
      <c r="O1156" s="50" t="str">
        <f t="shared" si="113"/>
        <v>High Risk +</v>
      </c>
      <c r="P1156" s="15" t="str">
        <f>'PAYMENT by SAP'!J1146</f>
        <v>IDR</v>
      </c>
      <c r="Q1156" s="15" t="str">
        <f>'PAYMENT by SAP'!K1146</f>
        <v>1800000309</v>
      </c>
      <c r="R1156" s="51">
        <f>'PAYMENT by SAP'!L1146</f>
        <v>930032</v>
      </c>
      <c r="S1156" s="51" t="str">
        <f>'PAYMENT by SAP'!M1146</f>
        <v>Tag Pem Air Gresik SILOG Maret 2020</v>
      </c>
      <c r="T1156" s="65">
        <f>'PAYMENT by SAP'!N1146</f>
        <v>43913</v>
      </c>
      <c r="U1156" s="66" t="str">
        <f>'PAYMENT by SAP'!O1146</f>
        <v>1800000309</v>
      </c>
      <c r="V1156" s="18" t="s">
        <v>4956</v>
      </c>
    </row>
    <row r="1157" spans="2:22">
      <c r="B1157" s="15">
        <f>'PAYMENT by SAP'!B1147</f>
        <v>100146</v>
      </c>
      <c r="C1157" s="15" t="str">
        <f>'PAYMENT by SAP'!C1147</f>
        <v>PT KITA MANDIRI ABADI</v>
      </c>
      <c r="D1157" s="15" t="str">
        <v>External</v>
      </c>
      <c r="E1157" s="15" t="str">
        <f>'PAYMENT by SAP'!D1147</f>
        <v>1400102762</v>
      </c>
      <c r="F1157" s="15" t="str">
        <f>'PAYMENT by SAP'!E1147</f>
        <v>11125421</v>
      </c>
      <c r="G1157" s="15" t="str">
        <f>'PAYMENT by SAP'!F1147</f>
        <v>PAID BY CMS BANK SYARIAH INDONESIA KC SURABAYA BAS</v>
      </c>
      <c r="H1157" s="47">
        <f t="shared" si="108"/>
        <v>45908</v>
      </c>
      <c r="I1157" s="48">
        <f>'PAYMENT by SAP'!G1147</f>
        <v>45908</v>
      </c>
      <c r="J1157" s="48" t="str">
        <f t="shared" si="109"/>
        <v>Sep</v>
      </c>
      <c r="K1157" s="48" t="str">
        <f t="shared" si="110"/>
        <v>2025</v>
      </c>
      <c r="L1157" s="48">
        <f>'PAYMENT by SAP'!H1147</f>
        <v>45930</v>
      </c>
      <c r="M1157" s="49">
        <f t="shared" si="111"/>
        <v>-22</v>
      </c>
      <c r="N1157" s="50" t="str">
        <f t="shared" si="112"/>
        <v>Current</v>
      </c>
      <c r="O1157" s="50" t="str">
        <f t="shared" si="113"/>
        <v>No Risk</v>
      </c>
      <c r="P1157" s="15" t="str">
        <f>'PAYMENT by SAP'!J1147</f>
        <v>IDR</v>
      </c>
      <c r="Q1157" s="15" t="str">
        <f>'PAYMENT by SAP'!K1147</f>
        <v>1800000565</v>
      </c>
      <c r="R1157" s="51">
        <f>'PAYMENT by SAP'!L1147</f>
        <v>18154827</v>
      </c>
      <c r="S1157" s="51" t="str">
        <f>'PAYMENT by SAP'!M1147</f>
        <v>Biaya Pemusnahan Limbah FABA ex PT KMA</v>
      </c>
      <c r="T1157" s="65">
        <f>'PAYMENT by SAP'!N1147</f>
        <v>45900</v>
      </c>
      <c r="U1157" s="66" t="str">
        <f>'PAYMENT by SAP'!O1147</f>
        <v>1800000565</v>
      </c>
      <c r="V1157" t="s">
        <v>4950</v>
      </c>
    </row>
    <row r="1158" spans="2:22">
      <c r="B1158" s="15">
        <f>'PAYMENT by SAP'!B1148</f>
        <v>100008</v>
      </c>
      <c r="C1158" s="15" t="str">
        <f>'PAYMENT by SAP'!C1148</f>
        <v>PT INDUSTRI KEMASAN SEMEN GRESIK</v>
      </c>
      <c r="D1158" s="15" t="str">
        <v>Group</v>
      </c>
      <c r="E1158" s="15" t="str">
        <f>'PAYMENT by SAP'!D1148</f>
        <v>1400000392</v>
      </c>
      <c r="F1158" s="15" t="str">
        <f>'PAYMENT by SAP'!E1148</f>
        <v>11121161</v>
      </c>
      <c r="G1158" s="15" t="str">
        <f>'PAYMENT by SAP'!F1148</f>
        <v>Pot. Gaji Kary. Penugasan SIG - IKSG 05.2025</v>
      </c>
      <c r="H1158" s="47">
        <f t="shared" si="108"/>
        <v>45908</v>
      </c>
      <c r="I1158" s="48">
        <f>'PAYMENT by SAP'!G1148</f>
        <v>45908</v>
      </c>
      <c r="J1158" s="48" t="str">
        <f t="shared" si="109"/>
        <v>Sep</v>
      </c>
      <c r="K1158" s="48" t="str">
        <f t="shared" si="110"/>
        <v>2025</v>
      </c>
      <c r="L1158" s="48">
        <f>'PAYMENT by SAP'!H1148</f>
        <v>45868</v>
      </c>
      <c r="M1158" s="49">
        <f t="shared" si="111"/>
        <v>40</v>
      </c>
      <c r="N1158" s="50" t="str">
        <f t="shared" si="112"/>
        <v>30-60</v>
      </c>
      <c r="O1158" s="50" t="str">
        <f t="shared" si="113"/>
        <v>Low Risk</v>
      </c>
      <c r="P1158" s="15" t="str">
        <f>'PAYMENT by SAP'!J1148</f>
        <v>IDR</v>
      </c>
      <c r="Q1158" s="15" t="str">
        <f>'PAYMENT by SAP'!K1148</f>
        <v>1800000281</v>
      </c>
      <c r="R1158" s="51">
        <f>'PAYMENT by SAP'!L1148</f>
        <v>21941341</v>
      </c>
      <c r="S1158" s="51" t="str">
        <f>'PAYMENT by SAP'!M1148</f>
        <v>Pot. Gaji Kary. Penugasan SIG - IKSG 05.2025</v>
      </c>
      <c r="T1158" s="65">
        <f>'PAYMENT by SAP'!N1148</f>
        <v>45838</v>
      </c>
      <c r="U1158" s="66" t="str">
        <f>'PAYMENT by SAP'!O1148</f>
        <v>1800000281</v>
      </c>
      <c r="V1158" s="18" t="s">
        <v>4953</v>
      </c>
    </row>
    <row r="1159" spans="2:22">
      <c r="B1159" s="15">
        <f>'PAYMENT by SAP'!B1149</f>
        <v>100144</v>
      </c>
      <c r="C1159" s="15" t="str">
        <f>'PAYMENT by SAP'!C1149</f>
        <v>PT SINERGI INFORMATIKA SEMEN INDONE</v>
      </c>
      <c r="D1159" s="15" t="str">
        <v>Group</v>
      </c>
      <c r="E1159" s="15" t="str">
        <f>'PAYMENT by SAP'!D1149</f>
        <v>1400000391</v>
      </c>
      <c r="F1159" s="15" t="str">
        <f>'PAYMENT by SAP'!E1149</f>
        <v>11121161</v>
      </c>
      <c r="G1159" s="15" t="str">
        <f>'PAYMENT by SAP'!F1149</f>
        <v>Management Fee SISI Februari 2020</v>
      </c>
      <c r="H1159" s="47">
        <f t="shared" si="108"/>
        <v>45908</v>
      </c>
      <c r="I1159" s="48">
        <f>'PAYMENT by SAP'!G1149</f>
        <v>45908</v>
      </c>
      <c r="J1159" s="48" t="str">
        <f t="shared" si="109"/>
        <v>Sep</v>
      </c>
      <c r="K1159" s="48" t="str">
        <f t="shared" si="110"/>
        <v>2025</v>
      </c>
      <c r="L1159" s="48">
        <f>'PAYMENT by SAP'!H1149</f>
        <v>45678</v>
      </c>
      <c r="M1159" s="49">
        <f t="shared" si="111"/>
        <v>230</v>
      </c>
      <c r="N1159" s="50" t="str">
        <f t="shared" si="112"/>
        <v>120-365</v>
      </c>
      <c r="O1159" s="50" t="str">
        <f t="shared" si="113"/>
        <v>High Risk</v>
      </c>
      <c r="P1159" s="15" t="str">
        <f>'PAYMENT by SAP'!J1149</f>
        <v>IDR</v>
      </c>
      <c r="Q1159" s="15" t="str">
        <f>'PAYMENT by SAP'!K1149</f>
        <v>0100000346</v>
      </c>
      <c r="R1159" s="51">
        <f>'PAYMENT by SAP'!L1149</f>
        <v>30553200</v>
      </c>
      <c r="S1159" s="51" t="str">
        <f>'PAYMENT by SAP'!M1149</f>
        <v>Management Fee SISI Februari 2020</v>
      </c>
      <c r="T1159" s="65">
        <f>'PAYMENT by SAP'!N1149</f>
        <v>45678</v>
      </c>
      <c r="U1159" s="66" t="str">
        <f>'PAYMENT by SAP'!O1149</f>
        <v>1800000210</v>
      </c>
      <c r="V1159" s="18" t="s">
        <v>4955</v>
      </c>
    </row>
    <row r="1160" spans="2:22">
      <c r="B1160" s="15">
        <f>'PAYMENT by SAP'!B1150</f>
        <v>101691</v>
      </c>
      <c r="C1160" s="15" t="str">
        <f>'PAYMENT by SAP'!C1150</f>
        <v>PT. BYAKTA LOKA HIJAU KIRANA</v>
      </c>
      <c r="D1160" s="15" t="str">
        <v>External</v>
      </c>
      <c r="E1160" s="15" t="str">
        <f>'PAYMENT by SAP'!D1150</f>
        <v>1400103133</v>
      </c>
      <c r="F1160" s="15" t="str">
        <f>'PAYMENT by SAP'!E1150</f>
        <v>11125421</v>
      </c>
      <c r="G1160" s="15" t="str">
        <f>'PAYMENT by SAP'!F1150</f>
        <v>PAID BY CMS BANK SYARIAH INDONESIA KC SURABAYA BAS</v>
      </c>
      <c r="H1160" s="47">
        <f t="shared" si="108"/>
        <v>45909</v>
      </c>
      <c r="I1160" s="48">
        <f>'PAYMENT by SAP'!G1150</f>
        <v>45909</v>
      </c>
      <c r="J1160" s="48" t="str">
        <f t="shared" si="109"/>
        <v>Sep</v>
      </c>
      <c r="K1160" s="48" t="str">
        <f t="shared" si="110"/>
        <v>2025</v>
      </c>
      <c r="L1160" s="48">
        <f>'PAYMENT by SAP'!H1150</f>
        <v>45930</v>
      </c>
      <c r="M1160" s="49">
        <f t="shared" si="111"/>
        <v>-21</v>
      </c>
      <c r="N1160" s="50" t="str">
        <f t="shared" si="112"/>
        <v>Current</v>
      </c>
      <c r="O1160" s="50" t="str">
        <f t="shared" si="113"/>
        <v>No Risk</v>
      </c>
      <c r="P1160" s="15" t="str">
        <f>'PAYMENT by SAP'!J1150</f>
        <v>IDR</v>
      </c>
      <c r="Q1160" s="15" t="str">
        <f>'PAYMENT by SAP'!K1150</f>
        <v>1800000557</v>
      </c>
      <c r="R1160" s="51">
        <f>'PAYMENT by SAP'!L1150</f>
        <v>11076579</v>
      </c>
      <c r="S1160" s="51" t="str">
        <f>'PAYMENT by SAP'!M1150</f>
        <v>Biaya Pemusnahan Limbah Sludge Cat ex PT BLHK</v>
      </c>
      <c r="T1160" s="65">
        <f>'PAYMENT by SAP'!N1150</f>
        <v>45900</v>
      </c>
      <c r="U1160" s="66" t="str">
        <f>'PAYMENT by SAP'!O1150</f>
        <v>1800000557</v>
      </c>
      <c r="V1160" t="s">
        <v>4950</v>
      </c>
    </row>
    <row r="1161" spans="2:22">
      <c r="B1161" s="15">
        <f>'PAYMENT by SAP'!B1151</f>
        <v>101933</v>
      </c>
      <c r="C1161" s="15" t="str">
        <f>'PAYMENT by SAP'!C1151</f>
        <v>ADI CHRISNUGRAHA</v>
      </c>
      <c r="D1161" s="15" t="str">
        <v>External</v>
      </c>
      <c r="E1161" s="15" t="str">
        <f>'PAYMENT by SAP'!D1151</f>
        <v>1400103977</v>
      </c>
      <c r="F1161" s="15" t="str">
        <f>'PAYMENT by SAP'!E1151</f>
        <v>11121161</v>
      </c>
      <c r="G1161" s="15" t="str">
        <f>'PAYMENT by SAP'!F1151</f>
        <v>UM PDP GS JULI ADI CHISNUGRAHA</v>
      </c>
      <c r="H1161" s="47">
        <f t="shared" si="108"/>
        <v>45910</v>
      </c>
      <c r="I1161" s="48">
        <f>'PAYMENT by SAP'!G1151</f>
        <v>45910</v>
      </c>
      <c r="J1161" s="48" t="str">
        <f t="shared" si="109"/>
        <v>Sep</v>
      </c>
      <c r="K1161" s="48" t="str">
        <f t="shared" si="110"/>
        <v>2025</v>
      </c>
      <c r="L1161" s="48">
        <f>'PAYMENT by SAP'!H1151</f>
        <v>45900</v>
      </c>
      <c r="M1161" s="49">
        <f t="shared" si="111"/>
        <v>10</v>
      </c>
      <c r="N1161" s="50" t="str">
        <f t="shared" si="112"/>
        <v>0-30</v>
      </c>
      <c r="O1161" s="50" t="str">
        <f t="shared" si="113"/>
        <v>No Risk</v>
      </c>
      <c r="P1161" s="15" t="str">
        <f>'PAYMENT by SAP'!J1151</f>
        <v>IDR</v>
      </c>
      <c r="Q1161" s="15" t="str">
        <f>'PAYMENT by SAP'!K1151</f>
        <v>1800000540</v>
      </c>
      <c r="R1161" s="51">
        <f>'PAYMENT by SAP'!L1151</f>
        <v>2000000</v>
      </c>
      <c r="S1161" s="51" t="str">
        <f>'PAYMENT by SAP'!M1151</f>
        <v>PENDAPATAN GRAHA SANDIYA JULI 2025</v>
      </c>
      <c r="T1161" s="65">
        <f>'PAYMENT by SAP'!N1151</f>
        <v>45900</v>
      </c>
      <c r="U1161" s="66" t="str">
        <f>'PAYMENT by SAP'!O1151</f>
        <v>1800000540</v>
      </c>
      <c r="V1161" t="s">
        <v>4957</v>
      </c>
    </row>
    <row r="1162" spans="2:22">
      <c r="B1162" s="15">
        <f>'PAYMENT by SAP'!B1152</f>
        <v>101934</v>
      </c>
      <c r="C1162" s="15" t="str">
        <f>'PAYMENT by SAP'!C1152</f>
        <v>ACHMAD BUDIYONO</v>
      </c>
      <c r="D1162" s="15" t="str">
        <v>External</v>
      </c>
      <c r="E1162" s="15" t="str">
        <f>'PAYMENT by SAP'!D1152</f>
        <v>1400103978</v>
      </c>
      <c r="F1162" s="15" t="str">
        <f>'PAYMENT by SAP'!E1152</f>
        <v>11121161</v>
      </c>
      <c r="G1162" s="15" t="str">
        <f>'PAYMENT by SAP'!F1152</f>
        <v>UM PDP GS JULI ACHMAD BUDIONO</v>
      </c>
      <c r="H1162" s="47">
        <f t="shared" si="108"/>
        <v>45910</v>
      </c>
      <c r="I1162" s="48">
        <f>'PAYMENT by SAP'!G1152</f>
        <v>45910</v>
      </c>
      <c r="J1162" s="48" t="str">
        <f t="shared" si="109"/>
        <v>Sep</v>
      </c>
      <c r="K1162" s="48" t="str">
        <f t="shared" si="110"/>
        <v>2025</v>
      </c>
      <c r="L1162" s="48">
        <f>'PAYMENT by SAP'!H1152</f>
        <v>45900</v>
      </c>
      <c r="M1162" s="49">
        <f t="shared" si="111"/>
        <v>10</v>
      </c>
      <c r="N1162" s="50" t="str">
        <f t="shared" si="112"/>
        <v>0-30</v>
      </c>
      <c r="O1162" s="50" t="str">
        <f t="shared" si="113"/>
        <v>No Risk</v>
      </c>
      <c r="P1162" s="15" t="str">
        <f>'PAYMENT by SAP'!J1152</f>
        <v>IDR</v>
      </c>
      <c r="Q1162" s="15" t="str">
        <f>'PAYMENT by SAP'!K1152</f>
        <v>1800000541</v>
      </c>
      <c r="R1162" s="51">
        <f>'PAYMENT by SAP'!L1152</f>
        <v>2000000</v>
      </c>
      <c r="S1162" s="51" t="str">
        <f>'PAYMENT by SAP'!M1152</f>
        <v>PENDAPATAN GRAHA SANDIYA JULI 2025</v>
      </c>
      <c r="T1162" s="65">
        <f>'PAYMENT by SAP'!N1152</f>
        <v>45900</v>
      </c>
      <c r="U1162" s="66" t="str">
        <f>'PAYMENT by SAP'!O1152</f>
        <v>1800000541</v>
      </c>
      <c r="V1162" t="s">
        <v>4957</v>
      </c>
    </row>
    <row r="1163" spans="2:22">
      <c r="B1163" s="15">
        <f>'PAYMENT by SAP'!B1153</f>
        <v>101935</v>
      </c>
      <c r="C1163" s="15" t="str">
        <f>'PAYMENT by SAP'!C1153</f>
        <v>SUSI SULASTRI</v>
      </c>
      <c r="D1163" s="15" t="str">
        <v>External</v>
      </c>
      <c r="E1163" s="15" t="str">
        <f>'PAYMENT by SAP'!D1153</f>
        <v>1400103979</v>
      </c>
      <c r="F1163" s="15" t="str">
        <f>'PAYMENT by SAP'!E1153</f>
        <v>11121161</v>
      </c>
      <c r="G1163" s="15" t="str">
        <f>'PAYMENT by SAP'!F1153</f>
        <v>UM PDP GS JULI SUSI SULASTRI</v>
      </c>
      <c r="H1163" s="47">
        <f t="shared" si="108"/>
        <v>45910</v>
      </c>
      <c r="I1163" s="48">
        <f>'PAYMENT by SAP'!G1153</f>
        <v>45910</v>
      </c>
      <c r="J1163" s="48" t="str">
        <f t="shared" si="109"/>
        <v>Sep</v>
      </c>
      <c r="K1163" s="48" t="str">
        <f t="shared" si="110"/>
        <v>2025</v>
      </c>
      <c r="L1163" s="48">
        <f>'PAYMENT by SAP'!H1153</f>
        <v>45900</v>
      </c>
      <c r="M1163" s="49">
        <f t="shared" si="111"/>
        <v>10</v>
      </c>
      <c r="N1163" s="50" t="str">
        <f t="shared" si="112"/>
        <v>0-30</v>
      </c>
      <c r="O1163" s="50" t="str">
        <f t="shared" si="113"/>
        <v>No Risk</v>
      </c>
      <c r="P1163" s="15" t="str">
        <f>'PAYMENT by SAP'!J1153</f>
        <v>IDR</v>
      </c>
      <c r="Q1163" s="15" t="str">
        <f>'PAYMENT by SAP'!K1153</f>
        <v>1800000542</v>
      </c>
      <c r="R1163" s="51">
        <f>'PAYMENT by SAP'!L1153</f>
        <v>2000000</v>
      </c>
      <c r="S1163" s="51" t="str">
        <f>'PAYMENT by SAP'!M1153</f>
        <v>PENDAPATAN GRAHA SANDIYA JULI 2025</v>
      </c>
      <c r="T1163" s="65">
        <f>'PAYMENT by SAP'!N1153</f>
        <v>45900</v>
      </c>
      <c r="U1163" s="66" t="str">
        <f>'PAYMENT by SAP'!O1153</f>
        <v>1800000542</v>
      </c>
      <c r="V1163" t="s">
        <v>4957</v>
      </c>
    </row>
    <row r="1164" spans="2:22">
      <c r="B1164" s="15">
        <f>'PAYMENT by SAP'!B1154</f>
        <v>101936</v>
      </c>
      <c r="C1164" s="15" t="str">
        <f>'PAYMENT by SAP'!C1154</f>
        <v>SUGENG PRIBADI</v>
      </c>
      <c r="D1164" s="15" t="str">
        <v>External</v>
      </c>
      <c r="E1164" s="15" t="str">
        <f>'PAYMENT by SAP'!D1154</f>
        <v>1400103980</v>
      </c>
      <c r="F1164" s="15" t="str">
        <f>'PAYMENT by SAP'!E1154</f>
        <v>11121161</v>
      </c>
      <c r="G1164" s="15" t="str">
        <f>'PAYMENT by SAP'!F1154</f>
        <v>UM PDP GS JULI SUGENG PRIBADI</v>
      </c>
      <c r="H1164" s="47">
        <f t="shared" si="108"/>
        <v>45910</v>
      </c>
      <c r="I1164" s="48">
        <f>'PAYMENT by SAP'!G1154</f>
        <v>45910</v>
      </c>
      <c r="J1164" s="48" t="str">
        <f t="shared" si="109"/>
        <v>Sep</v>
      </c>
      <c r="K1164" s="48" t="str">
        <f t="shared" si="110"/>
        <v>2025</v>
      </c>
      <c r="L1164" s="48">
        <f>'PAYMENT by SAP'!H1154</f>
        <v>45900</v>
      </c>
      <c r="M1164" s="49">
        <f t="shared" si="111"/>
        <v>10</v>
      </c>
      <c r="N1164" s="50" t="str">
        <f t="shared" si="112"/>
        <v>0-30</v>
      </c>
      <c r="O1164" s="50" t="str">
        <f t="shared" si="113"/>
        <v>No Risk</v>
      </c>
      <c r="P1164" s="15" t="str">
        <f>'PAYMENT by SAP'!J1154</f>
        <v>IDR</v>
      </c>
      <c r="Q1164" s="15" t="str">
        <f>'PAYMENT by SAP'!K1154</f>
        <v>1800000543</v>
      </c>
      <c r="R1164" s="51">
        <f>'PAYMENT by SAP'!L1154</f>
        <v>2000000</v>
      </c>
      <c r="S1164" s="51" t="str">
        <f>'PAYMENT by SAP'!M1154</f>
        <v>PENDAPATAN GRAHA SANDIYA JULI 2025</v>
      </c>
      <c r="T1164" s="65">
        <f>'PAYMENT by SAP'!N1154</f>
        <v>45900</v>
      </c>
      <c r="U1164" s="66" t="str">
        <f>'PAYMENT by SAP'!O1154</f>
        <v>1800000543</v>
      </c>
      <c r="V1164" t="s">
        <v>4957</v>
      </c>
    </row>
    <row r="1165" spans="2:22">
      <c r="B1165" s="15">
        <f>'PAYMENT by SAP'!B1155</f>
        <v>101937</v>
      </c>
      <c r="C1165" s="15" t="str">
        <f>'PAYMENT by SAP'!C1155</f>
        <v>SITI NUR AISYAH</v>
      </c>
      <c r="D1165" s="15" t="str">
        <v>External</v>
      </c>
      <c r="E1165" s="15" t="str">
        <f>'PAYMENT by SAP'!D1155</f>
        <v>1400103981</v>
      </c>
      <c r="F1165" s="15" t="str">
        <f>'PAYMENT by SAP'!E1155</f>
        <v>11121161</v>
      </c>
      <c r="G1165" s="15" t="str">
        <f>'PAYMENT by SAP'!F1155</f>
        <v>UM PDP GS JULI AISYAH</v>
      </c>
      <c r="H1165" s="47">
        <f t="shared" si="108"/>
        <v>45910</v>
      </c>
      <c r="I1165" s="48">
        <f>'PAYMENT by SAP'!G1155</f>
        <v>45910</v>
      </c>
      <c r="J1165" s="48" t="str">
        <f t="shared" si="109"/>
        <v>Sep</v>
      </c>
      <c r="K1165" s="48" t="str">
        <f t="shared" si="110"/>
        <v>2025</v>
      </c>
      <c r="L1165" s="48">
        <f>'PAYMENT by SAP'!H1155</f>
        <v>45900</v>
      </c>
      <c r="M1165" s="49">
        <f t="shared" si="111"/>
        <v>10</v>
      </c>
      <c r="N1165" s="50" t="str">
        <f t="shared" si="112"/>
        <v>0-30</v>
      </c>
      <c r="O1165" s="50" t="str">
        <f t="shared" si="113"/>
        <v>No Risk</v>
      </c>
      <c r="P1165" s="15" t="str">
        <f>'PAYMENT by SAP'!J1155</f>
        <v>IDR</v>
      </c>
      <c r="Q1165" s="15" t="str">
        <f>'PAYMENT by SAP'!K1155</f>
        <v>1800000544</v>
      </c>
      <c r="R1165" s="51">
        <f>'PAYMENT by SAP'!L1155</f>
        <v>2000000</v>
      </c>
      <c r="S1165" s="51" t="str">
        <f>'PAYMENT by SAP'!M1155</f>
        <v>PENDAPATAN GRAHA SANDIYA JULI 2025</v>
      </c>
      <c r="T1165" s="65">
        <f>'PAYMENT by SAP'!N1155</f>
        <v>45900</v>
      </c>
      <c r="U1165" s="66" t="str">
        <f>'PAYMENT by SAP'!O1155</f>
        <v>1800000544</v>
      </c>
      <c r="V1165" t="s">
        <v>4957</v>
      </c>
    </row>
    <row r="1166" spans="2:22">
      <c r="B1166" s="15">
        <f>'PAYMENT by SAP'!B1156</f>
        <v>101938</v>
      </c>
      <c r="C1166" s="15" t="str">
        <f>'PAYMENT by SAP'!C1156</f>
        <v>WAHJUDY ERNANTO PUTRO</v>
      </c>
      <c r="D1166" s="15" t="str">
        <v>External</v>
      </c>
      <c r="E1166" s="15" t="str">
        <f>'PAYMENT by SAP'!D1156</f>
        <v>1400103974</v>
      </c>
      <c r="F1166" s="15" t="str">
        <f>'PAYMENT by SAP'!E1156</f>
        <v>11121161</v>
      </c>
      <c r="G1166" s="15" t="str">
        <f>'PAYMENT by SAP'!F1156</f>
        <v>UM PDP GS JULI WAHJUDY ERNANTO</v>
      </c>
      <c r="H1166" s="47">
        <f t="shared" si="108"/>
        <v>45910</v>
      </c>
      <c r="I1166" s="48">
        <f>'PAYMENT by SAP'!G1156</f>
        <v>45910</v>
      </c>
      <c r="J1166" s="48" t="str">
        <f t="shared" si="109"/>
        <v>Sep</v>
      </c>
      <c r="K1166" s="48" t="str">
        <f t="shared" si="110"/>
        <v>2025</v>
      </c>
      <c r="L1166" s="48">
        <f>'PAYMENT by SAP'!H1156</f>
        <v>45900</v>
      </c>
      <c r="M1166" s="49">
        <f t="shared" si="111"/>
        <v>10</v>
      </c>
      <c r="N1166" s="50" t="str">
        <f t="shared" si="112"/>
        <v>0-30</v>
      </c>
      <c r="O1166" s="50" t="str">
        <f t="shared" si="113"/>
        <v>No Risk</v>
      </c>
      <c r="P1166" s="15" t="str">
        <f>'PAYMENT by SAP'!J1156</f>
        <v>IDR</v>
      </c>
      <c r="Q1166" s="15" t="str">
        <f>'PAYMENT by SAP'!K1156</f>
        <v>1800000545</v>
      </c>
      <c r="R1166" s="51">
        <f>'PAYMENT by SAP'!L1156</f>
        <v>2000000</v>
      </c>
      <c r="S1166" s="51" t="str">
        <f>'PAYMENT by SAP'!M1156</f>
        <v>PENDAPATAN GRAHA SANDIYA JULI 2025</v>
      </c>
      <c r="T1166" s="65">
        <f>'PAYMENT by SAP'!N1156</f>
        <v>45900</v>
      </c>
      <c r="U1166" s="66" t="str">
        <f>'PAYMENT by SAP'!O1156</f>
        <v>1800000545</v>
      </c>
      <c r="V1166" t="s">
        <v>4957</v>
      </c>
    </row>
    <row r="1167" spans="2:22">
      <c r="B1167" s="15">
        <f>'PAYMENT by SAP'!B1157</f>
        <v>100028</v>
      </c>
      <c r="C1167" s="15" t="str">
        <f>'PAYMENT by SAP'!C1157</f>
        <v>PT BANK NEGARA INDONESIA (PERSERO)</v>
      </c>
      <c r="D1167" s="15" t="str">
        <v>External</v>
      </c>
      <c r="E1167" s="15" t="str">
        <f>'PAYMENT by SAP'!D1157</f>
        <v>1400104038</v>
      </c>
      <c r="F1167" s="15" t="str">
        <f>'PAYMENT by SAP'!E1157</f>
        <v>11125421</v>
      </c>
      <c r="G1167" s="15" t="str">
        <f>'PAYMENT by SAP'!F1157</f>
        <v>PAID BY CMS BANK SYARIAH INDONESIA KC SURABAYA BAS</v>
      </c>
      <c r="H1167" s="47">
        <f t="shared" si="108"/>
        <v>45910</v>
      </c>
      <c r="I1167" s="48">
        <f>'PAYMENT by SAP'!G1157</f>
        <v>45910</v>
      </c>
      <c r="J1167" s="48" t="str">
        <f t="shared" si="109"/>
        <v>Sep</v>
      </c>
      <c r="K1167" s="48" t="str">
        <f t="shared" si="110"/>
        <v>2025</v>
      </c>
      <c r="L1167" s="48">
        <f>'PAYMENT by SAP'!H1157</f>
        <v>45930</v>
      </c>
      <c r="M1167" s="49">
        <f t="shared" si="111"/>
        <v>-20</v>
      </c>
      <c r="N1167" s="50" t="str">
        <f t="shared" si="112"/>
        <v>Current</v>
      </c>
      <c r="O1167" s="50" t="str">
        <f t="shared" si="113"/>
        <v>No Risk</v>
      </c>
      <c r="P1167" s="15" t="str">
        <f>'PAYMENT by SAP'!J1157</f>
        <v>IDR</v>
      </c>
      <c r="Q1167" s="15" t="str">
        <f>'PAYMENT by SAP'!K1157</f>
        <v>1800000536</v>
      </c>
      <c r="R1167" s="51">
        <f>'PAYMENT by SAP'!L1157</f>
        <v>3000323</v>
      </c>
      <c r="S1167" s="51" t="str">
        <f>'PAYMENT by SAP'!M1157</f>
        <v>TAGIHAN LISTRIK BANK BNI 46 - Juli 25</v>
      </c>
      <c r="T1167" s="65">
        <f>'PAYMENT by SAP'!N1157</f>
        <v>45900</v>
      </c>
      <c r="U1167" s="66" t="str">
        <f>'PAYMENT by SAP'!O1157</f>
        <v>1800000536</v>
      </c>
      <c r="V1167" s="18" t="s">
        <v>4951</v>
      </c>
    </row>
    <row r="1168" spans="2:22">
      <c r="B1168" s="15">
        <f>'PAYMENT by SAP'!B1158</f>
        <v>101920</v>
      </c>
      <c r="C1168" s="15" t="str">
        <f>'PAYMENT by SAP'!C1158</f>
        <v>FERNANDA FADHLI FAKHRUDDIN</v>
      </c>
      <c r="D1168" s="15" t="str">
        <v>External</v>
      </c>
      <c r="E1168" s="15" t="str">
        <f>'PAYMENT by SAP'!D1158</f>
        <v>1400103976</v>
      </c>
      <c r="F1168" s="15" t="str">
        <f>'PAYMENT by SAP'!E1158</f>
        <v>11121161</v>
      </c>
      <c r="G1168" s="15" t="str">
        <f>'PAYMENT by SAP'!F1158</f>
        <v>PELUNASAN PDP GS JULI FERNANDA</v>
      </c>
      <c r="H1168" s="47">
        <f t="shared" si="108"/>
        <v>45910</v>
      </c>
      <c r="I1168" s="48">
        <f>'PAYMENT by SAP'!G1158</f>
        <v>45910</v>
      </c>
      <c r="J1168" s="48" t="str">
        <f t="shared" si="109"/>
        <v>Sep</v>
      </c>
      <c r="K1168" s="48" t="str">
        <f t="shared" si="110"/>
        <v>2025</v>
      </c>
      <c r="L1168" s="48">
        <f>'PAYMENT by SAP'!H1158</f>
        <v>45900</v>
      </c>
      <c r="M1168" s="49">
        <f t="shared" si="111"/>
        <v>10</v>
      </c>
      <c r="N1168" s="50" t="str">
        <f t="shared" si="112"/>
        <v>0-30</v>
      </c>
      <c r="O1168" s="50" t="str">
        <f t="shared" si="113"/>
        <v>No Risk</v>
      </c>
      <c r="P1168" s="15" t="str">
        <f>'PAYMENT by SAP'!J1158</f>
        <v>IDR</v>
      </c>
      <c r="Q1168" s="15" t="str">
        <f>'PAYMENT by SAP'!K1158</f>
        <v>1800000547</v>
      </c>
      <c r="R1168" s="51">
        <f>'PAYMENT by SAP'!L1158</f>
        <v>12090000</v>
      </c>
      <c r="S1168" s="51" t="str">
        <f>'PAYMENT by SAP'!M1158</f>
        <v>PENDAPATAN GRAHA SANDIYA JULI 2025</v>
      </c>
      <c r="T1168" s="65">
        <f>'PAYMENT by SAP'!N1158</f>
        <v>45900</v>
      </c>
      <c r="U1168" s="66" t="str">
        <f>'PAYMENT by SAP'!O1158</f>
        <v>1800000547</v>
      </c>
      <c r="V1168" t="s">
        <v>4957</v>
      </c>
    </row>
    <row r="1169" spans="2:22">
      <c r="B1169" s="15">
        <f>'PAYMENT by SAP'!B1159</f>
        <v>101820</v>
      </c>
      <c r="C1169" s="15" t="str">
        <f>'PAYMENT by SAP'!C1159</f>
        <v>TAMYIS, S Ag</v>
      </c>
      <c r="D1169" s="15" t="str">
        <v>External</v>
      </c>
      <c r="E1169" s="15" t="str">
        <f>'PAYMENT by SAP'!D1159</f>
        <v>1400103975</v>
      </c>
      <c r="F1169" s="15" t="str">
        <f>'PAYMENT by SAP'!E1159</f>
        <v>11121161</v>
      </c>
      <c r="G1169" s="15" t="str">
        <f>'PAYMENT by SAP'!F1159</f>
        <v>PELUNASAN PDP GS JULI TAMYIS</v>
      </c>
      <c r="H1169" s="47">
        <f t="shared" si="108"/>
        <v>45910</v>
      </c>
      <c r="I1169" s="48">
        <f>'PAYMENT by SAP'!G1159</f>
        <v>45910</v>
      </c>
      <c r="J1169" s="48" t="str">
        <f t="shared" si="109"/>
        <v>Sep</v>
      </c>
      <c r="K1169" s="48" t="str">
        <f t="shared" si="110"/>
        <v>2025</v>
      </c>
      <c r="L1169" s="48">
        <f>'PAYMENT by SAP'!H1159</f>
        <v>45900</v>
      </c>
      <c r="M1169" s="49">
        <f t="shared" si="111"/>
        <v>10</v>
      </c>
      <c r="N1169" s="50" t="str">
        <f t="shared" si="112"/>
        <v>0-30</v>
      </c>
      <c r="O1169" s="50" t="str">
        <f t="shared" si="113"/>
        <v>No Risk</v>
      </c>
      <c r="P1169" s="15" t="str">
        <f>'PAYMENT by SAP'!J1159</f>
        <v>IDR</v>
      </c>
      <c r="Q1169" s="15" t="str">
        <f>'PAYMENT by SAP'!K1159</f>
        <v>1800000546</v>
      </c>
      <c r="R1169" s="51">
        <f>'PAYMENT by SAP'!L1159</f>
        <v>16373000</v>
      </c>
      <c r="S1169" s="51" t="str">
        <f>'PAYMENT by SAP'!M1159</f>
        <v>PENDAPATAN GRAHA SANDIYA JULI 2025</v>
      </c>
      <c r="T1169" s="65">
        <f>'PAYMENT by SAP'!N1159</f>
        <v>45900</v>
      </c>
      <c r="U1169" s="66" t="str">
        <f>'PAYMENT by SAP'!O1159</f>
        <v>1800000546</v>
      </c>
      <c r="V1169" t="s">
        <v>4957</v>
      </c>
    </row>
    <row r="1170" spans="2:22">
      <c r="B1170" s="15">
        <f>'PAYMENT by SAP'!B1160</f>
        <v>100013</v>
      </c>
      <c r="C1170" s="15" t="str">
        <f>'PAYMENT by SAP'!C1160</f>
        <v>PT SEMEN PADANG</v>
      </c>
      <c r="D1170" s="15" t="str">
        <v>Group</v>
      </c>
      <c r="E1170" s="15" t="str">
        <f>'PAYMENT by SAP'!D1160</f>
        <v>1400000393</v>
      </c>
      <c r="F1170" s="15" t="str">
        <f>'PAYMENT by SAP'!E1160</f>
        <v>11121871</v>
      </c>
      <c r="G1170" s="15" t="str">
        <f>'PAYMENT by SAP'!F1160</f>
        <v>SWEEPING SEMEN PADANG</v>
      </c>
      <c r="H1170" s="47">
        <f t="shared" si="108"/>
        <v>45910</v>
      </c>
      <c r="I1170" s="48">
        <f>'PAYMENT by SAP'!G1160</f>
        <v>45910</v>
      </c>
      <c r="J1170" s="48" t="str">
        <f t="shared" si="109"/>
        <v>Sep</v>
      </c>
      <c r="K1170" s="48" t="str">
        <f t="shared" si="110"/>
        <v>2025</v>
      </c>
      <c r="L1170" s="48">
        <f>'PAYMENT by SAP'!H1160</f>
        <v>45896</v>
      </c>
      <c r="M1170" s="49">
        <f t="shared" si="111"/>
        <v>14</v>
      </c>
      <c r="N1170" s="50" t="str">
        <f t="shared" si="112"/>
        <v>0-30</v>
      </c>
      <c r="O1170" s="50" t="str">
        <f t="shared" si="113"/>
        <v>No Risk</v>
      </c>
      <c r="P1170" s="15" t="str">
        <f>'PAYMENT by SAP'!J1160</f>
        <v>IDR</v>
      </c>
      <c r="Q1170" s="15" t="str">
        <f>'PAYMENT by SAP'!K1160</f>
        <v>1400000387</v>
      </c>
      <c r="R1170" s="51">
        <f>'PAYMENT by SAP'!L1160</f>
        <v>10000000000</v>
      </c>
      <c r="S1170" s="51" t="str">
        <f>'PAYMENT by SAP'!M1160</f>
        <v>DIVIDEN SP TAHUN BUKU 2024</v>
      </c>
      <c r="T1170" s="65">
        <f>'PAYMENT by SAP'!N1160</f>
        <v>45896</v>
      </c>
      <c r="U1170" s="66" t="str">
        <f>'PAYMENT by SAP'!O1160</f>
        <v>1800000345</v>
      </c>
      <c r="V1170" s="18" t="s">
        <v>4967</v>
      </c>
    </row>
    <row r="1171" spans="2:22">
      <c r="B1171" s="15">
        <f>'PAYMENT by SAP'!B1161</f>
        <v>101330</v>
      </c>
      <c r="C1171" s="15" t="str">
        <f>'PAYMENT by SAP'!C1161</f>
        <v>PT. CAHAYA INDAH MOJOKERTO</v>
      </c>
      <c r="D1171" s="15" t="str">
        <v>External</v>
      </c>
      <c r="E1171" s="15" t="str">
        <f>'PAYMENT by SAP'!D1161</f>
        <v>1400105488</v>
      </c>
      <c r="F1171" s="15" t="str">
        <f>'PAYMENT by SAP'!E1161</f>
        <v>11123101</v>
      </c>
      <c r="G1171" s="15" t="str">
        <f>'PAYMENT by SAP'!F1161</f>
        <v>PAID BY CMS BANK BCA RN 7100000721</v>
      </c>
      <c r="H1171" s="47">
        <f t="shared" si="108"/>
        <v>45911</v>
      </c>
      <c r="I1171" s="48">
        <f>'PAYMENT by SAP'!G1161</f>
        <v>45911</v>
      </c>
      <c r="J1171" s="48" t="str">
        <f t="shared" si="109"/>
        <v>Sep</v>
      </c>
      <c r="K1171" s="48" t="str">
        <f t="shared" si="110"/>
        <v>2025</v>
      </c>
      <c r="L1171" s="48">
        <f>'PAYMENT by SAP'!H1161</f>
        <v>45899</v>
      </c>
      <c r="M1171" s="49">
        <f t="shared" si="111"/>
        <v>12</v>
      </c>
      <c r="N1171" s="50" t="str">
        <f t="shared" si="112"/>
        <v>0-30</v>
      </c>
      <c r="O1171" s="50" t="str">
        <f t="shared" si="113"/>
        <v>No Risk</v>
      </c>
      <c r="P1171" s="15" t="str">
        <f>'PAYMENT by SAP'!J1161</f>
        <v>IDR</v>
      </c>
      <c r="Q1171" s="15" t="str">
        <f>'PAYMENT by SAP'!K1161</f>
        <v>1800000495</v>
      </c>
      <c r="R1171" s="51">
        <f>'PAYMENT by SAP'!L1161</f>
        <v>2077920</v>
      </c>
      <c r="S1171" s="51" t="str">
        <f>'PAYMENT by SAP'!M1161</f>
        <v>Biaya Pemusnahan Limbah Residu Produksi ex PT CIM</v>
      </c>
      <c r="T1171" s="65">
        <f>'PAYMENT by SAP'!N1161</f>
        <v>45869</v>
      </c>
      <c r="U1171" s="66" t="str">
        <f>'PAYMENT by SAP'!O1161</f>
        <v>1800000495</v>
      </c>
      <c r="V1171" t="s">
        <v>4950</v>
      </c>
    </row>
    <row r="1172" spans="2:22">
      <c r="B1172" s="15">
        <f>'PAYMENT by SAP'!B1162</f>
        <v>100126</v>
      </c>
      <c r="C1172" s="15" t="str">
        <f>'PAYMENT by SAP'!C1162</f>
        <v>PT TRIATA MULIA INDONESIA</v>
      </c>
      <c r="D1172" s="15" t="str">
        <v>External</v>
      </c>
      <c r="E1172" s="15" t="str">
        <f>'PAYMENT by SAP'!D1162</f>
        <v>1400105436</v>
      </c>
      <c r="F1172" s="15" t="str">
        <f>'PAYMENT by SAP'!E1162</f>
        <v>11121161</v>
      </c>
      <c r="G1172" s="15" t="str">
        <f>'PAYMENT by SAP'!F1162</f>
        <v>PAID BY CMS BANK MANDIRI KC GRESIK RN 7100000522</v>
      </c>
      <c r="H1172" s="47">
        <f t="shared" si="108"/>
        <v>45911</v>
      </c>
      <c r="I1172" s="48">
        <f>'PAYMENT by SAP'!G1162</f>
        <v>45911</v>
      </c>
      <c r="J1172" s="48" t="str">
        <f t="shared" si="109"/>
        <v>Sep</v>
      </c>
      <c r="K1172" s="48" t="str">
        <f t="shared" si="110"/>
        <v>2025</v>
      </c>
      <c r="L1172" s="48">
        <f>'PAYMENT by SAP'!H1162</f>
        <v>45807</v>
      </c>
      <c r="M1172" s="49">
        <f t="shared" si="111"/>
        <v>104</v>
      </c>
      <c r="N1172" s="50" t="str">
        <f t="shared" si="112"/>
        <v>90-120</v>
      </c>
      <c r="O1172" s="50" t="str">
        <f t="shared" si="113"/>
        <v>Warning +</v>
      </c>
      <c r="P1172" s="15" t="str">
        <f>'PAYMENT by SAP'!J1162</f>
        <v>IDR</v>
      </c>
      <c r="Q1172" s="15" t="str">
        <f>'PAYMENT by SAP'!K1162</f>
        <v>1800000282</v>
      </c>
      <c r="R1172" s="51">
        <f>'PAYMENT by SAP'!L1162</f>
        <v>3263460</v>
      </c>
      <c r="S1172" s="51" t="str">
        <f>'PAYMENT by SAP'!M1162</f>
        <v>Biaya Pemusnahan Limbah Resin ex PT TMI</v>
      </c>
      <c r="T1172" s="65">
        <f>'PAYMENT by SAP'!N1162</f>
        <v>45777</v>
      </c>
      <c r="U1172" s="66" t="str">
        <f>'PAYMENT by SAP'!O1162</f>
        <v>1800000282</v>
      </c>
      <c r="V1172" t="s">
        <v>4950</v>
      </c>
    </row>
    <row r="1173" spans="2:22">
      <c r="B1173" s="15">
        <f>'PAYMENT by SAP'!B1163</f>
        <v>101330</v>
      </c>
      <c r="C1173" s="15" t="str">
        <f>'PAYMENT by SAP'!C1163</f>
        <v>PT. CAHAYA INDAH MOJOKERTO</v>
      </c>
      <c r="D1173" s="15" t="str">
        <v>External</v>
      </c>
      <c r="E1173" s="15" t="str">
        <f>'PAYMENT by SAP'!D1163</f>
        <v>1400105490</v>
      </c>
      <c r="F1173" s="15" t="str">
        <f>'PAYMENT by SAP'!E1163</f>
        <v>11123101</v>
      </c>
      <c r="G1173" s="15" t="str">
        <f>'PAYMENT by SAP'!F1163</f>
        <v>PAID BY CMS BANK BCA RN 7100000724</v>
      </c>
      <c r="H1173" s="47">
        <f t="shared" si="108"/>
        <v>45911</v>
      </c>
      <c r="I1173" s="48">
        <f>'PAYMENT by SAP'!G1163</f>
        <v>45911</v>
      </c>
      <c r="J1173" s="48" t="str">
        <f t="shared" si="109"/>
        <v>Sep</v>
      </c>
      <c r="K1173" s="48" t="str">
        <f t="shared" si="110"/>
        <v>2025</v>
      </c>
      <c r="L1173" s="48">
        <f>'PAYMENT by SAP'!H1163</f>
        <v>45899</v>
      </c>
      <c r="M1173" s="49">
        <f t="shared" si="111"/>
        <v>12</v>
      </c>
      <c r="N1173" s="50" t="str">
        <f t="shared" si="112"/>
        <v>0-30</v>
      </c>
      <c r="O1173" s="50" t="str">
        <f t="shared" si="113"/>
        <v>No Risk</v>
      </c>
      <c r="P1173" s="15" t="str">
        <f>'PAYMENT by SAP'!J1163</f>
        <v>IDR</v>
      </c>
      <c r="Q1173" s="15" t="str">
        <f>'PAYMENT by SAP'!K1163</f>
        <v>1800000497</v>
      </c>
      <c r="R1173" s="51">
        <f>'PAYMENT by SAP'!L1163</f>
        <v>3605280</v>
      </c>
      <c r="S1173" s="51" t="str">
        <f>'PAYMENT by SAP'!M1163</f>
        <v>Biaya Pemusnahan Limbah Sludge IPAL ex PT CIM</v>
      </c>
      <c r="T1173" s="65">
        <f>'PAYMENT by SAP'!N1163</f>
        <v>45869</v>
      </c>
      <c r="U1173" s="66" t="str">
        <f>'PAYMENT by SAP'!O1163</f>
        <v>1800000497</v>
      </c>
      <c r="V1173" t="s">
        <v>4950</v>
      </c>
    </row>
    <row r="1174" spans="2:22">
      <c r="B1174" s="15">
        <f>'PAYMENT by SAP'!B1164</f>
        <v>101330</v>
      </c>
      <c r="C1174" s="15" t="str">
        <f>'PAYMENT by SAP'!C1164</f>
        <v>PT. CAHAYA INDAH MOJOKERTO</v>
      </c>
      <c r="D1174" s="15" t="str">
        <v>External</v>
      </c>
      <c r="E1174" s="15" t="str">
        <f>'PAYMENT by SAP'!D1164</f>
        <v>1400105482</v>
      </c>
      <c r="F1174" s="15" t="str">
        <f>'PAYMENT by SAP'!E1164</f>
        <v>11123101</v>
      </c>
      <c r="G1174" s="15" t="str">
        <f>'PAYMENT by SAP'!F1164</f>
        <v>PAID BY CMS BANK BCA RN 7100000661</v>
      </c>
      <c r="H1174" s="47">
        <f t="shared" si="108"/>
        <v>45911</v>
      </c>
      <c r="I1174" s="48">
        <f>'PAYMENT by SAP'!G1164</f>
        <v>45911</v>
      </c>
      <c r="J1174" s="48" t="str">
        <f t="shared" si="109"/>
        <v>Sep</v>
      </c>
      <c r="K1174" s="48" t="str">
        <f t="shared" si="110"/>
        <v>2025</v>
      </c>
      <c r="L1174" s="48">
        <f>'PAYMENT by SAP'!H1164</f>
        <v>45868</v>
      </c>
      <c r="M1174" s="49">
        <f t="shared" si="111"/>
        <v>43</v>
      </c>
      <c r="N1174" s="50" t="str">
        <f t="shared" si="112"/>
        <v>30-60</v>
      </c>
      <c r="O1174" s="50" t="str">
        <f t="shared" si="113"/>
        <v>Low Risk</v>
      </c>
      <c r="P1174" s="15" t="str">
        <f>'PAYMENT by SAP'!J1164</f>
        <v>IDR</v>
      </c>
      <c r="Q1174" s="15" t="str">
        <f>'PAYMENT by SAP'!K1164</f>
        <v>1800000432</v>
      </c>
      <c r="R1174" s="51">
        <f>'PAYMENT by SAP'!L1164</f>
        <v>3741588</v>
      </c>
      <c r="S1174" s="51" t="str">
        <f>'PAYMENT by SAP'!M1164</f>
        <v>Biaya Pemusnahan Limbah Residu Produksi ex PT CIM</v>
      </c>
      <c r="T1174" s="65">
        <f>'PAYMENT by SAP'!N1164</f>
        <v>45838</v>
      </c>
      <c r="U1174" s="66" t="str">
        <f>'PAYMENT by SAP'!O1164</f>
        <v>1800000432</v>
      </c>
      <c r="V1174" t="s">
        <v>4950</v>
      </c>
    </row>
    <row r="1175" spans="2:22">
      <c r="B1175" s="15">
        <f>'PAYMENT by SAP'!B1165</f>
        <v>100147</v>
      </c>
      <c r="C1175" s="15" t="str">
        <f>'PAYMENT by SAP'!C1165</f>
        <v>PT TEKNOTAMA LINGKUNGAN INTERNUSA</v>
      </c>
      <c r="D1175" s="15" t="str">
        <v>External</v>
      </c>
      <c r="E1175" s="15" t="str">
        <f>'PAYMENT by SAP'!D1165</f>
        <v>1400105435</v>
      </c>
      <c r="F1175" s="15" t="str">
        <f>'PAYMENT by SAP'!E1165</f>
        <v>11121161</v>
      </c>
      <c r="G1175" s="15" t="str">
        <f>'PAYMENT by SAP'!F1165</f>
        <v>Biaya Pemusnahan Limbah ex PT TLI</v>
      </c>
      <c r="H1175" s="47">
        <f t="shared" si="108"/>
        <v>45911</v>
      </c>
      <c r="I1175" s="48">
        <f>'PAYMENT by SAP'!G1165</f>
        <v>45911</v>
      </c>
      <c r="J1175" s="48" t="str">
        <f t="shared" si="109"/>
        <v>Sep</v>
      </c>
      <c r="K1175" s="48" t="str">
        <f t="shared" si="110"/>
        <v>2025</v>
      </c>
      <c r="L1175" s="48">
        <f>'PAYMENT by SAP'!H1165</f>
        <v>45899</v>
      </c>
      <c r="M1175" s="49">
        <f t="shared" si="111"/>
        <v>12</v>
      </c>
      <c r="N1175" s="50" t="str">
        <f t="shared" si="112"/>
        <v>0-30</v>
      </c>
      <c r="O1175" s="50" t="str">
        <f t="shared" si="113"/>
        <v>No Risk</v>
      </c>
      <c r="P1175" s="15" t="str">
        <f>'PAYMENT by SAP'!J1165</f>
        <v>IDR</v>
      </c>
      <c r="Q1175" s="15" t="str">
        <f>'PAYMENT by SAP'!K1165</f>
        <v>1800000528</v>
      </c>
      <c r="R1175" s="51">
        <f>'PAYMENT by SAP'!L1165</f>
        <v>4650789</v>
      </c>
      <c r="S1175" s="51" t="str">
        <f>'PAYMENT by SAP'!M1165</f>
        <v>Biaya Pemusnahan Limbah Bottom Ash ex PT TLI</v>
      </c>
      <c r="T1175" s="65">
        <f>'PAYMENT by SAP'!N1165</f>
        <v>45869</v>
      </c>
      <c r="U1175" s="66" t="str">
        <f>'PAYMENT by SAP'!O1165</f>
        <v>1800000528</v>
      </c>
      <c r="V1175" t="s">
        <v>4950</v>
      </c>
    </row>
    <row r="1176" spans="2:22">
      <c r="B1176" s="15">
        <f>'PAYMENT by SAP'!B1166</f>
        <v>101330</v>
      </c>
      <c r="C1176" s="15" t="str">
        <f>'PAYMENT by SAP'!C1166</f>
        <v>PT. CAHAYA INDAH MOJOKERTO</v>
      </c>
      <c r="D1176" s="15" t="str">
        <v>External</v>
      </c>
      <c r="E1176" s="15" t="str">
        <f>'PAYMENT by SAP'!D1166</f>
        <v>1400105483</v>
      </c>
      <c r="F1176" s="15" t="str">
        <f>'PAYMENT by SAP'!E1166</f>
        <v>11123101</v>
      </c>
      <c r="G1176" s="15" t="str">
        <f>'PAYMENT by SAP'!F1166</f>
        <v>PAID BY CMS BANK BCA RN 7100000662</v>
      </c>
      <c r="H1176" s="47">
        <f t="shared" si="108"/>
        <v>45911</v>
      </c>
      <c r="I1176" s="48">
        <f>'PAYMENT by SAP'!G1166</f>
        <v>45911</v>
      </c>
      <c r="J1176" s="48" t="str">
        <f t="shared" si="109"/>
        <v>Sep</v>
      </c>
      <c r="K1176" s="48" t="str">
        <f t="shared" si="110"/>
        <v>2025</v>
      </c>
      <c r="L1176" s="48">
        <f>'PAYMENT by SAP'!H1166</f>
        <v>45868</v>
      </c>
      <c r="M1176" s="49">
        <f t="shared" si="111"/>
        <v>43</v>
      </c>
      <c r="N1176" s="50" t="str">
        <f t="shared" si="112"/>
        <v>30-60</v>
      </c>
      <c r="O1176" s="50" t="str">
        <f t="shared" si="113"/>
        <v>Low Risk</v>
      </c>
      <c r="P1176" s="15" t="str">
        <f>'PAYMENT by SAP'!J1166</f>
        <v>IDR</v>
      </c>
      <c r="Q1176" s="15" t="str">
        <f>'PAYMENT by SAP'!K1166</f>
        <v>1800000433</v>
      </c>
      <c r="R1176" s="51">
        <f>'PAYMENT by SAP'!L1166</f>
        <v>4741920</v>
      </c>
      <c r="S1176" s="51" t="str">
        <f>'PAYMENT by SAP'!M1166</f>
        <v>Biaya Pemusnahan Limbah Resin ex PT CIM</v>
      </c>
      <c r="T1176" s="65">
        <f>'PAYMENT by SAP'!N1166</f>
        <v>45838</v>
      </c>
      <c r="U1176" s="66" t="str">
        <f>'PAYMENT by SAP'!O1166</f>
        <v>1800000433</v>
      </c>
      <c r="V1176" t="s">
        <v>4950</v>
      </c>
    </row>
    <row r="1177" spans="2:22">
      <c r="B1177" s="15">
        <f>'PAYMENT by SAP'!B1167</f>
        <v>101330</v>
      </c>
      <c r="C1177" s="15" t="str">
        <f>'PAYMENT by SAP'!C1167</f>
        <v>PT. CAHAYA INDAH MOJOKERTO</v>
      </c>
      <c r="D1177" s="15" t="str">
        <v>External</v>
      </c>
      <c r="E1177" s="15" t="str">
        <f>'PAYMENT by SAP'!D1167</f>
        <v>1400105492</v>
      </c>
      <c r="F1177" s="15" t="str">
        <f>'PAYMENT by SAP'!E1167</f>
        <v>11123101</v>
      </c>
      <c r="G1177" s="15" t="str">
        <f>'PAYMENT by SAP'!F1167</f>
        <v>PAID BY CMS BANK BCA RN 7100000723</v>
      </c>
      <c r="H1177" s="47">
        <f t="shared" si="108"/>
        <v>45911</v>
      </c>
      <c r="I1177" s="48">
        <f>'PAYMENT by SAP'!G1167</f>
        <v>45911</v>
      </c>
      <c r="J1177" s="48" t="str">
        <f t="shared" si="109"/>
        <v>Sep</v>
      </c>
      <c r="K1177" s="48" t="str">
        <f t="shared" si="110"/>
        <v>2025</v>
      </c>
      <c r="L1177" s="48">
        <f>'PAYMENT by SAP'!H1167</f>
        <v>45899</v>
      </c>
      <c r="M1177" s="49">
        <f t="shared" si="111"/>
        <v>12</v>
      </c>
      <c r="N1177" s="50" t="str">
        <f t="shared" si="112"/>
        <v>0-30</v>
      </c>
      <c r="O1177" s="50" t="str">
        <f t="shared" si="113"/>
        <v>No Risk</v>
      </c>
      <c r="P1177" s="15" t="str">
        <f>'PAYMENT by SAP'!J1167</f>
        <v>IDR</v>
      </c>
      <c r="Q1177" s="15" t="str">
        <f>'PAYMENT by SAP'!K1167</f>
        <v>1800000499</v>
      </c>
      <c r="R1177" s="51">
        <f>'PAYMENT by SAP'!L1167</f>
        <v>9787980</v>
      </c>
      <c r="S1177" s="51" t="str">
        <f>'PAYMENT by SAP'!M1167</f>
        <v>Biaya Pemusnahan Limbah Slteel Slag ex PT CIM</v>
      </c>
      <c r="T1177" s="65">
        <f>'PAYMENT by SAP'!N1167</f>
        <v>45869</v>
      </c>
      <c r="U1177" s="66" t="str">
        <f>'PAYMENT by SAP'!O1167</f>
        <v>1800000499</v>
      </c>
      <c r="V1177" t="s">
        <v>4950</v>
      </c>
    </row>
    <row r="1178" spans="2:22">
      <c r="B1178" s="15">
        <f>'PAYMENT by SAP'!B1168</f>
        <v>100147</v>
      </c>
      <c r="C1178" s="15" t="str">
        <f>'PAYMENT by SAP'!C1168</f>
        <v>PT TEKNOTAMA LINGKUNGAN INTERNUSA</v>
      </c>
      <c r="D1178" s="15" t="str">
        <v>External</v>
      </c>
      <c r="E1178" s="15" t="str">
        <f>'PAYMENT by SAP'!D1168</f>
        <v>1400105435</v>
      </c>
      <c r="F1178" s="15" t="str">
        <f>'PAYMENT by SAP'!E1168</f>
        <v>11121161</v>
      </c>
      <c r="G1178" s="15" t="str">
        <f>'PAYMENT by SAP'!F1168</f>
        <v>Biaya Pemusnahan Limbah ex PT TLI</v>
      </c>
      <c r="H1178" s="47">
        <f t="shared" si="108"/>
        <v>45911</v>
      </c>
      <c r="I1178" s="48">
        <f>'PAYMENT by SAP'!G1168</f>
        <v>45911</v>
      </c>
      <c r="J1178" s="48" t="str">
        <f t="shared" si="109"/>
        <v>Sep</v>
      </c>
      <c r="K1178" s="48" t="str">
        <f t="shared" si="110"/>
        <v>2025</v>
      </c>
      <c r="L1178" s="48">
        <f>'PAYMENT by SAP'!H1168</f>
        <v>45899</v>
      </c>
      <c r="M1178" s="49">
        <f t="shared" si="111"/>
        <v>12</v>
      </c>
      <c r="N1178" s="50" t="str">
        <f t="shared" si="112"/>
        <v>0-30</v>
      </c>
      <c r="O1178" s="50" t="str">
        <f t="shared" si="113"/>
        <v>No Risk</v>
      </c>
      <c r="P1178" s="15" t="str">
        <f>'PAYMENT by SAP'!J1168</f>
        <v>IDR</v>
      </c>
      <c r="Q1178" s="15" t="str">
        <f>'PAYMENT by SAP'!K1168</f>
        <v>1800000527</v>
      </c>
      <c r="R1178" s="51">
        <f>'PAYMENT by SAP'!L1168</f>
        <v>12620478</v>
      </c>
      <c r="S1178" s="51" t="str">
        <f>'PAYMENT by SAP'!M1168</f>
        <v>Biaya Pemusnahan Alternatif Material ex PT TLI</v>
      </c>
      <c r="T1178" s="65">
        <f>'PAYMENT by SAP'!N1168</f>
        <v>45869</v>
      </c>
      <c r="U1178" s="66" t="str">
        <f>'PAYMENT by SAP'!O1168</f>
        <v>1800000527</v>
      </c>
      <c r="V1178" t="s">
        <v>4950</v>
      </c>
    </row>
    <row r="1179" spans="2:22">
      <c r="B1179" s="15">
        <f>'PAYMENT by SAP'!B1169</f>
        <v>101539</v>
      </c>
      <c r="C1179" s="15" t="str">
        <f>'PAYMENT by SAP'!C1169</f>
        <v>PT WAHYU SEJATI TUJUH</v>
      </c>
      <c r="D1179" s="15" t="str">
        <v>External</v>
      </c>
      <c r="E1179" s="15" t="str">
        <f>'PAYMENT by SAP'!D1169</f>
        <v>1400105493</v>
      </c>
      <c r="F1179" s="15" t="str">
        <f>'PAYMENT by SAP'!E1169</f>
        <v>11123101</v>
      </c>
      <c r="G1179" s="15" t="str">
        <f>'PAYMENT by SAP'!F1169</f>
        <v>PAID BY CMS BANK BCA RN 7100000249</v>
      </c>
      <c r="H1179" s="47">
        <f t="shared" si="108"/>
        <v>45911</v>
      </c>
      <c r="I1179" s="48">
        <f>'PAYMENT by SAP'!G1169</f>
        <v>45911</v>
      </c>
      <c r="J1179" s="48" t="str">
        <f t="shared" si="109"/>
        <v>Sep</v>
      </c>
      <c r="K1179" s="48" t="str">
        <f t="shared" si="110"/>
        <v>2025</v>
      </c>
      <c r="L1179" s="48">
        <f>'PAYMENT by SAP'!H1169</f>
        <v>45656</v>
      </c>
      <c r="M1179" s="49">
        <f t="shared" si="111"/>
        <v>255</v>
      </c>
      <c r="N1179" s="50" t="str">
        <f t="shared" si="112"/>
        <v>120-365</v>
      </c>
      <c r="O1179" s="50" t="str">
        <f t="shared" si="113"/>
        <v>High Risk</v>
      </c>
      <c r="P1179" s="15" t="str">
        <f>'PAYMENT by SAP'!J1169</f>
        <v>IDR</v>
      </c>
      <c r="Q1179" s="15" t="str">
        <f>'PAYMENT by SAP'!K1169</f>
        <v>1800000754</v>
      </c>
      <c r="R1179" s="51">
        <f>'PAYMENT by SAP'!L1169</f>
        <v>18884097</v>
      </c>
      <c r="S1179" s="51" t="str">
        <f>'PAYMENT by SAP'!M1169</f>
        <v>Biaya Pemusnahan Limbah Dross Aluminium ex PT WST</v>
      </c>
      <c r="T1179" s="65">
        <f>'PAYMENT by SAP'!N1169</f>
        <v>45626</v>
      </c>
      <c r="U1179" s="66" t="str">
        <f>'PAYMENT by SAP'!O1169</f>
        <v>1800000754</v>
      </c>
      <c r="V1179" t="s">
        <v>4950</v>
      </c>
    </row>
    <row r="1180" spans="2:22">
      <c r="B1180" s="15">
        <f>'PAYMENT by SAP'!B1170</f>
        <v>100797</v>
      </c>
      <c r="C1180" s="15" t="str">
        <f>'PAYMENT by SAP'!C1170</f>
        <v>PT. SEMEN INDONESIA BETON</v>
      </c>
      <c r="D1180" s="15" t="str">
        <v>Group</v>
      </c>
      <c r="E1180" s="15" t="str">
        <f>'PAYMENT by SAP'!D1170</f>
        <v>1400000394</v>
      </c>
      <c r="F1180" s="15" t="str">
        <f>'PAYMENT by SAP'!E1170</f>
        <v>11125421</v>
      </c>
      <c r="G1180" s="15" t="str">
        <f>'PAYMENT by SAP'!F1170</f>
        <v>PAID BY CMS BANK SYARIAH INDONESIA KC SURABAYA BAS</v>
      </c>
      <c r="H1180" s="47">
        <f t="shared" si="108"/>
        <v>45911</v>
      </c>
      <c r="I1180" s="48">
        <f>'PAYMENT by SAP'!G1170</f>
        <v>45911</v>
      </c>
      <c r="J1180" s="48" t="str">
        <f t="shared" si="109"/>
        <v>Sep</v>
      </c>
      <c r="K1180" s="48" t="str">
        <f t="shared" si="110"/>
        <v>2025</v>
      </c>
      <c r="L1180" s="48">
        <f>'PAYMENT by SAP'!H1170</f>
        <v>45899</v>
      </c>
      <c r="M1180" s="49">
        <f t="shared" si="111"/>
        <v>12</v>
      </c>
      <c r="N1180" s="50" t="str">
        <f t="shared" si="112"/>
        <v>0-30</v>
      </c>
      <c r="O1180" s="50" t="str">
        <f t="shared" si="113"/>
        <v>No Risk</v>
      </c>
      <c r="P1180" s="15" t="str">
        <f>'PAYMENT by SAP'!J1170</f>
        <v>IDR</v>
      </c>
      <c r="Q1180" s="15" t="str">
        <f>'PAYMENT by SAP'!K1170</f>
        <v>1800000329</v>
      </c>
      <c r="R1180" s="51">
        <f>'PAYMENT by SAP'!L1170</f>
        <v>19832279</v>
      </c>
      <c r="S1180" s="51" t="str">
        <f>'PAYMENT by SAP'!M1170</f>
        <v>Pot. Gaji Kary. Penugasan SIG - SIB 06.2025</v>
      </c>
      <c r="T1180" s="65">
        <f>'PAYMENT by SAP'!N1170</f>
        <v>45869</v>
      </c>
      <c r="U1180" s="66" t="str">
        <f>'PAYMENT by SAP'!O1170</f>
        <v>1800000329</v>
      </c>
      <c r="V1180" s="18" t="s">
        <v>4953</v>
      </c>
    </row>
    <row r="1181" spans="2:22">
      <c r="B1181" s="15">
        <f>'PAYMENT by SAP'!B1171</f>
        <v>101330</v>
      </c>
      <c r="C1181" s="15" t="str">
        <f>'PAYMENT by SAP'!C1171</f>
        <v>PT. CAHAYA INDAH MOJOKERTO</v>
      </c>
      <c r="D1181" s="15" t="str">
        <v>External</v>
      </c>
      <c r="E1181" s="15" t="str">
        <f>'PAYMENT by SAP'!D1171</f>
        <v>1400105486</v>
      </c>
      <c r="F1181" s="15" t="str">
        <f>'PAYMENT by SAP'!E1171</f>
        <v>11123101</v>
      </c>
      <c r="G1181" s="15" t="str">
        <f>'PAYMENT by SAP'!F1171</f>
        <v>PAID BY CMS BANK BCA RN 7100000663</v>
      </c>
      <c r="H1181" s="47">
        <f t="shared" si="108"/>
        <v>45911</v>
      </c>
      <c r="I1181" s="48">
        <f>'PAYMENT by SAP'!G1171</f>
        <v>45911</v>
      </c>
      <c r="J1181" s="48" t="str">
        <f t="shared" si="109"/>
        <v>Sep</v>
      </c>
      <c r="K1181" s="48" t="str">
        <f t="shared" si="110"/>
        <v>2025</v>
      </c>
      <c r="L1181" s="48">
        <f>'PAYMENT by SAP'!H1171</f>
        <v>45868</v>
      </c>
      <c r="M1181" s="49">
        <f t="shared" si="111"/>
        <v>43</v>
      </c>
      <c r="N1181" s="50" t="str">
        <f t="shared" si="112"/>
        <v>30-60</v>
      </c>
      <c r="O1181" s="50" t="str">
        <f t="shared" si="113"/>
        <v>Low Risk</v>
      </c>
      <c r="P1181" s="15" t="str">
        <f>'PAYMENT by SAP'!J1171</f>
        <v>IDR</v>
      </c>
      <c r="Q1181" s="15" t="str">
        <f>'PAYMENT by SAP'!K1171</f>
        <v>1800000436</v>
      </c>
      <c r="R1181" s="51">
        <f>'PAYMENT by SAP'!L1171</f>
        <v>25419000</v>
      </c>
      <c r="S1181" s="51" t="str">
        <f>'PAYMENT by SAP'!M1171</f>
        <v>Biaya Pemusnahan Limbah Steel Slag ex PT CIM</v>
      </c>
      <c r="T1181" s="65">
        <f>'PAYMENT by SAP'!N1171</f>
        <v>45838</v>
      </c>
      <c r="U1181" s="66" t="str">
        <f>'PAYMENT by SAP'!O1171</f>
        <v>1800000436</v>
      </c>
      <c r="V1181" t="s">
        <v>4950</v>
      </c>
    </row>
    <row r="1182" spans="2:22">
      <c r="B1182" s="15">
        <f>'PAYMENT by SAP'!B1172</f>
        <v>100126</v>
      </c>
      <c r="C1182" s="15" t="str">
        <f>'PAYMENT by SAP'!C1172</f>
        <v>PT TRIATA MULIA INDONESIA</v>
      </c>
      <c r="D1182" s="15" t="str">
        <v>External</v>
      </c>
      <c r="E1182" s="15" t="str">
        <f>'PAYMENT by SAP'!D1172</f>
        <v>1400105437</v>
      </c>
      <c r="F1182" s="15" t="str">
        <f>'PAYMENT by SAP'!E1172</f>
        <v>11121161</v>
      </c>
      <c r="G1182" s="15" t="str">
        <f>'PAYMENT by SAP'!F1172</f>
        <v>PAID BY CMS BANK MANDIRI KC GRESIK RN 7100000525</v>
      </c>
      <c r="H1182" s="47">
        <f t="shared" si="108"/>
        <v>45911</v>
      </c>
      <c r="I1182" s="48">
        <f>'PAYMENT by SAP'!G1172</f>
        <v>45911</v>
      </c>
      <c r="J1182" s="48" t="str">
        <f t="shared" si="109"/>
        <v>Sep</v>
      </c>
      <c r="K1182" s="48" t="str">
        <f t="shared" si="110"/>
        <v>2025</v>
      </c>
      <c r="L1182" s="48">
        <f>'PAYMENT by SAP'!H1172</f>
        <v>45807</v>
      </c>
      <c r="M1182" s="49">
        <f t="shared" si="111"/>
        <v>104</v>
      </c>
      <c r="N1182" s="50" t="str">
        <f t="shared" si="112"/>
        <v>90-120</v>
      </c>
      <c r="O1182" s="50" t="str">
        <f t="shared" si="113"/>
        <v>Warning +</v>
      </c>
      <c r="P1182" s="15" t="str">
        <f>'PAYMENT by SAP'!J1172</f>
        <v>IDR</v>
      </c>
      <c r="Q1182" s="15" t="str">
        <f>'PAYMENT by SAP'!K1172</f>
        <v>1800000281</v>
      </c>
      <c r="R1182" s="51">
        <f>'PAYMENT by SAP'!L1172</f>
        <v>28266425</v>
      </c>
      <c r="S1182" s="51" t="str">
        <f>'PAYMENT by SAP'!M1172</f>
        <v>Biaya Pemusnahan Limbah FABA ex PT TMI</v>
      </c>
      <c r="T1182" s="65">
        <f>'PAYMENT by SAP'!N1172</f>
        <v>45777</v>
      </c>
      <c r="U1182" s="66" t="str">
        <f>'PAYMENT by SAP'!O1172</f>
        <v>1800000281</v>
      </c>
      <c r="V1182" t="s">
        <v>4950</v>
      </c>
    </row>
    <row r="1183" spans="2:22">
      <c r="B1183" s="15">
        <f>'PAYMENT by SAP'!B1173</f>
        <v>101330</v>
      </c>
      <c r="C1183" s="15" t="str">
        <f>'PAYMENT by SAP'!C1173</f>
        <v>PT. CAHAYA INDAH MOJOKERTO</v>
      </c>
      <c r="D1183" s="15" t="str">
        <v>External</v>
      </c>
      <c r="E1183" s="15" t="str">
        <f>'PAYMENT by SAP'!D1173</f>
        <v>1400105491</v>
      </c>
      <c r="F1183" s="15" t="str">
        <f>'PAYMENT by SAP'!E1173</f>
        <v>11123101</v>
      </c>
      <c r="G1183" s="15" t="str">
        <f>'PAYMENT by SAP'!F1173</f>
        <v>PAID BY CMS BANK BCA RN 7100000725</v>
      </c>
      <c r="H1183" s="47">
        <f t="shared" si="108"/>
        <v>45911</v>
      </c>
      <c r="I1183" s="48">
        <f>'PAYMENT by SAP'!G1173</f>
        <v>45911</v>
      </c>
      <c r="J1183" s="48" t="str">
        <f t="shared" si="109"/>
        <v>Sep</v>
      </c>
      <c r="K1183" s="48" t="str">
        <f t="shared" si="110"/>
        <v>2025</v>
      </c>
      <c r="L1183" s="48">
        <f>'PAYMENT by SAP'!H1173</f>
        <v>45899</v>
      </c>
      <c r="M1183" s="49">
        <f t="shared" si="111"/>
        <v>12</v>
      </c>
      <c r="N1183" s="50" t="str">
        <f t="shared" si="112"/>
        <v>0-30</v>
      </c>
      <c r="O1183" s="50" t="str">
        <f t="shared" si="113"/>
        <v>No Risk</v>
      </c>
      <c r="P1183" s="15" t="str">
        <f>'PAYMENT by SAP'!J1173</f>
        <v>IDR</v>
      </c>
      <c r="Q1183" s="15" t="str">
        <f>'PAYMENT by SAP'!K1173</f>
        <v>1800000498</v>
      </c>
      <c r="R1183" s="51">
        <f>'PAYMENT by SAP'!L1173</f>
        <v>77358120</v>
      </c>
      <c r="S1183" s="51" t="str">
        <f>'PAYMENT by SAP'!M1173</f>
        <v>Biaya Pemusnahan Limbah Sludge Paper ex PT CIM</v>
      </c>
      <c r="T1183" s="65">
        <f>'PAYMENT by SAP'!N1173</f>
        <v>45869</v>
      </c>
      <c r="U1183" s="66" t="str">
        <f>'PAYMENT by SAP'!O1173</f>
        <v>1800000498</v>
      </c>
      <c r="V1183" t="s">
        <v>4950</v>
      </c>
    </row>
    <row r="1184" spans="2:22">
      <c r="B1184" s="15">
        <f>'PAYMENT by SAP'!B1174</f>
        <v>101330</v>
      </c>
      <c r="C1184" s="15" t="str">
        <f>'PAYMENT by SAP'!C1174</f>
        <v>PT. CAHAYA INDAH MOJOKERTO</v>
      </c>
      <c r="D1184" s="15" t="str">
        <v>External</v>
      </c>
      <c r="E1184" s="15" t="str">
        <f>'PAYMENT by SAP'!D1174</f>
        <v>1400105487</v>
      </c>
      <c r="F1184" s="15" t="str">
        <f>'PAYMENT by SAP'!E1174</f>
        <v>11123101</v>
      </c>
      <c r="G1184" s="15" t="str">
        <f>'PAYMENT by SAP'!F1174</f>
        <v>PAID BY CMS BANK BCA RN 7100000720</v>
      </c>
      <c r="H1184" s="47">
        <f t="shared" si="108"/>
        <v>45911</v>
      </c>
      <c r="I1184" s="48">
        <f>'PAYMENT by SAP'!G1174</f>
        <v>45911</v>
      </c>
      <c r="J1184" s="48" t="str">
        <f t="shared" si="109"/>
        <v>Sep</v>
      </c>
      <c r="K1184" s="48" t="str">
        <f t="shared" si="110"/>
        <v>2025</v>
      </c>
      <c r="L1184" s="48">
        <f>'PAYMENT by SAP'!H1174</f>
        <v>45899</v>
      </c>
      <c r="M1184" s="49">
        <f t="shared" si="111"/>
        <v>12</v>
      </c>
      <c r="N1184" s="50" t="str">
        <f t="shared" si="112"/>
        <v>0-30</v>
      </c>
      <c r="O1184" s="50" t="str">
        <f t="shared" si="113"/>
        <v>No Risk</v>
      </c>
      <c r="P1184" s="15" t="str">
        <f>'PAYMENT by SAP'!J1174</f>
        <v>IDR</v>
      </c>
      <c r="Q1184" s="15" t="str">
        <f>'PAYMENT by SAP'!K1174</f>
        <v>1800000494</v>
      </c>
      <c r="R1184" s="51">
        <f>'PAYMENT by SAP'!L1174</f>
        <v>92369871</v>
      </c>
      <c r="S1184" s="51" t="str">
        <f>'PAYMENT by SAP'!M1174</f>
        <v>Biaya Pemusnahan Limbah FABA ex PT CIM</v>
      </c>
      <c r="T1184" s="65">
        <f>'PAYMENT by SAP'!N1174</f>
        <v>45869</v>
      </c>
      <c r="U1184" s="66" t="str">
        <f>'PAYMENT by SAP'!O1174</f>
        <v>1800000494</v>
      </c>
      <c r="V1184" t="s">
        <v>4950</v>
      </c>
    </row>
    <row r="1185" spans="2:22">
      <c r="B1185" s="15">
        <f>'PAYMENT by SAP'!B1175</f>
        <v>101330</v>
      </c>
      <c r="C1185" s="15" t="str">
        <f>'PAYMENT by SAP'!C1175</f>
        <v>PT. CAHAYA INDAH MOJOKERTO</v>
      </c>
      <c r="D1185" s="15" t="str">
        <v>External</v>
      </c>
      <c r="E1185" s="15" t="str">
        <f>'PAYMENT by SAP'!D1175</f>
        <v>1400105485</v>
      </c>
      <c r="F1185" s="15" t="str">
        <f>'PAYMENT by SAP'!E1175</f>
        <v>11123101</v>
      </c>
      <c r="G1185" s="15" t="str">
        <f>'PAYMENT by SAP'!F1175</f>
        <v>PAID BY CMS BANK BCA RN 7100000664</v>
      </c>
      <c r="H1185" s="47">
        <f t="shared" si="108"/>
        <v>45911</v>
      </c>
      <c r="I1185" s="48">
        <f>'PAYMENT by SAP'!G1175</f>
        <v>45911</v>
      </c>
      <c r="J1185" s="48" t="str">
        <f t="shared" si="109"/>
        <v>Sep</v>
      </c>
      <c r="K1185" s="48" t="str">
        <f t="shared" si="110"/>
        <v>2025</v>
      </c>
      <c r="L1185" s="48">
        <f>'PAYMENT by SAP'!H1175</f>
        <v>45868</v>
      </c>
      <c r="M1185" s="49">
        <f t="shared" si="111"/>
        <v>43</v>
      </c>
      <c r="N1185" s="50" t="str">
        <f t="shared" si="112"/>
        <v>30-60</v>
      </c>
      <c r="O1185" s="50" t="str">
        <f t="shared" si="113"/>
        <v>Low Risk</v>
      </c>
      <c r="P1185" s="15" t="str">
        <f>'PAYMENT by SAP'!J1175</f>
        <v>IDR</v>
      </c>
      <c r="Q1185" s="15" t="str">
        <f>'PAYMENT by SAP'!K1175</f>
        <v>1800000435</v>
      </c>
      <c r="R1185" s="51">
        <f>'PAYMENT by SAP'!L1175</f>
        <v>107956380</v>
      </c>
      <c r="S1185" s="51" t="str">
        <f>'PAYMENT by SAP'!M1175</f>
        <v>Biaya Pemusnahan Limbah Sludge Paper ex PT CIM</v>
      </c>
      <c r="T1185" s="65">
        <f>'PAYMENT by SAP'!N1175</f>
        <v>45838</v>
      </c>
      <c r="U1185" s="66" t="str">
        <f>'PAYMENT by SAP'!O1175</f>
        <v>1800000435</v>
      </c>
      <c r="V1185" t="s">
        <v>4950</v>
      </c>
    </row>
    <row r="1186" spans="2:22">
      <c r="B1186" s="15">
        <f>'PAYMENT by SAP'!B1176</f>
        <v>101330</v>
      </c>
      <c r="C1186" s="15" t="str">
        <f>'PAYMENT by SAP'!C1176</f>
        <v>PT. CAHAYA INDAH MOJOKERTO</v>
      </c>
      <c r="D1186" s="15" t="str">
        <v>External</v>
      </c>
      <c r="E1186" s="15" t="str">
        <f>'PAYMENT by SAP'!D1176</f>
        <v>1400105484</v>
      </c>
      <c r="F1186" s="15" t="str">
        <f>'PAYMENT by SAP'!E1176</f>
        <v>11123101</v>
      </c>
      <c r="G1186" s="15" t="str">
        <f>'PAYMENT by SAP'!F1176</f>
        <v>PAID BY CMS BANK BCA RN 7100000665</v>
      </c>
      <c r="H1186" s="47">
        <f t="shared" si="108"/>
        <v>45911</v>
      </c>
      <c r="I1186" s="48">
        <f>'PAYMENT by SAP'!G1176</f>
        <v>45911</v>
      </c>
      <c r="J1186" s="48" t="str">
        <f t="shared" si="109"/>
        <v>Sep</v>
      </c>
      <c r="K1186" s="48" t="str">
        <f t="shared" si="110"/>
        <v>2025</v>
      </c>
      <c r="L1186" s="48">
        <f>'PAYMENT by SAP'!H1176</f>
        <v>45868</v>
      </c>
      <c r="M1186" s="49">
        <f t="shared" si="111"/>
        <v>43</v>
      </c>
      <c r="N1186" s="50" t="str">
        <f t="shared" si="112"/>
        <v>30-60</v>
      </c>
      <c r="O1186" s="50" t="str">
        <f t="shared" si="113"/>
        <v>Low Risk</v>
      </c>
      <c r="P1186" s="15" t="str">
        <f>'PAYMENT by SAP'!J1176</f>
        <v>IDR</v>
      </c>
      <c r="Q1186" s="15" t="str">
        <f>'PAYMENT by SAP'!K1176</f>
        <v>1800000434</v>
      </c>
      <c r="R1186" s="51">
        <f>'PAYMENT by SAP'!L1176</f>
        <v>119233092</v>
      </c>
      <c r="S1186" s="51" t="str">
        <f>'PAYMENT by SAP'!M1176</f>
        <v>Biaya Pemusnahan Limbah SBE ex PT CIM</v>
      </c>
      <c r="T1186" s="65">
        <f>'PAYMENT by SAP'!N1176</f>
        <v>45838</v>
      </c>
      <c r="U1186" s="66" t="str">
        <f>'PAYMENT by SAP'!O1176</f>
        <v>1800000434</v>
      </c>
      <c r="V1186" t="s">
        <v>4950</v>
      </c>
    </row>
    <row r="1187" spans="2:22">
      <c r="B1187" s="15">
        <f>'PAYMENT by SAP'!B1177</f>
        <v>101330</v>
      </c>
      <c r="C1187" s="15" t="str">
        <f>'PAYMENT by SAP'!C1177</f>
        <v>PT. CAHAYA INDAH MOJOKERTO</v>
      </c>
      <c r="D1187" s="15" t="str">
        <v>External</v>
      </c>
      <c r="E1187" s="15" t="str">
        <f>'PAYMENT by SAP'!D1177</f>
        <v>1400105489</v>
      </c>
      <c r="F1187" s="15" t="str">
        <f>'PAYMENT by SAP'!E1177</f>
        <v>11123101</v>
      </c>
      <c r="G1187" s="15" t="str">
        <f>'PAYMENT by SAP'!F1177</f>
        <v>PAID BY CMS BANK BCA RN 7100000722</v>
      </c>
      <c r="H1187" s="47">
        <f t="shared" si="108"/>
        <v>45911</v>
      </c>
      <c r="I1187" s="48">
        <f>'PAYMENT by SAP'!G1177</f>
        <v>45911</v>
      </c>
      <c r="J1187" s="48" t="str">
        <f t="shared" si="109"/>
        <v>Sep</v>
      </c>
      <c r="K1187" s="48" t="str">
        <f t="shared" si="110"/>
        <v>2025</v>
      </c>
      <c r="L1187" s="48">
        <f>'PAYMENT by SAP'!H1177</f>
        <v>45899</v>
      </c>
      <c r="M1187" s="49">
        <f t="shared" si="111"/>
        <v>12</v>
      </c>
      <c r="N1187" s="50" t="str">
        <f t="shared" si="112"/>
        <v>0-30</v>
      </c>
      <c r="O1187" s="50" t="str">
        <f t="shared" si="113"/>
        <v>No Risk</v>
      </c>
      <c r="P1187" s="15" t="str">
        <f>'PAYMENT by SAP'!J1177</f>
        <v>IDR</v>
      </c>
      <c r="Q1187" s="15" t="str">
        <f>'PAYMENT by SAP'!K1177</f>
        <v>1800000496</v>
      </c>
      <c r="R1187" s="51">
        <f>'PAYMENT by SAP'!L1177</f>
        <v>133101210</v>
      </c>
      <c r="S1187" s="51" t="str">
        <f>'PAYMENT by SAP'!M1177</f>
        <v>Biaya Pemusnahan Limbah SBE ex PT CIM</v>
      </c>
      <c r="T1187" s="65">
        <f>'PAYMENT by SAP'!N1177</f>
        <v>45869</v>
      </c>
      <c r="U1187" s="66" t="str">
        <f>'PAYMENT by SAP'!O1177</f>
        <v>1800000496</v>
      </c>
      <c r="V1187" t="s">
        <v>4950</v>
      </c>
    </row>
    <row r="1188" spans="2:22">
      <c r="B1188" s="15">
        <f>'PAYMENT by SAP'!B1178</f>
        <v>101330</v>
      </c>
      <c r="C1188" s="15" t="str">
        <f>'PAYMENT by SAP'!C1178</f>
        <v>PT. CAHAYA INDAH MOJOKERTO</v>
      </c>
      <c r="D1188" s="15" t="str">
        <v>External</v>
      </c>
      <c r="E1188" s="15" t="str">
        <f>'PAYMENT by SAP'!D1178</f>
        <v>1400105481</v>
      </c>
      <c r="F1188" s="15" t="str">
        <f>'PAYMENT by SAP'!E1178</f>
        <v>11123101</v>
      </c>
      <c r="G1188" s="15" t="str">
        <f>'PAYMENT by SAP'!F1178</f>
        <v>PAID BY CMS BANK BCA RN 7100000666</v>
      </c>
      <c r="H1188" s="47">
        <f t="shared" si="108"/>
        <v>45911</v>
      </c>
      <c r="I1188" s="48">
        <f>'PAYMENT by SAP'!G1178</f>
        <v>45911</v>
      </c>
      <c r="J1188" s="48" t="str">
        <f t="shared" si="109"/>
        <v>Sep</v>
      </c>
      <c r="K1188" s="48" t="str">
        <f t="shared" si="110"/>
        <v>2025</v>
      </c>
      <c r="L1188" s="48">
        <f>'PAYMENT by SAP'!H1178</f>
        <v>45868</v>
      </c>
      <c r="M1188" s="49">
        <f t="shared" si="111"/>
        <v>43</v>
      </c>
      <c r="N1188" s="50" t="str">
        <f t="shared" si="112"/>
        <v>30-60</v>
      </c>
      <c r="O1188" s="50" t="str">
        <f t="shared" si="113"/>
        <v>Low Risk</v>
      </c>
      <c r="P1188" s="15" t="str">
        <f>'PAYMENT by SAP'!J1178</f>
        <v>IDR</v>
      </c>
      <c r="Q1188" s="15" t="str">
        <f>'PAYMENT by SAP'!K1178</f>
        <v>1800000431</v>
      </c>
      <c r="R1188" s="51">
        <f>'PAYMENT by SAP'!L1178</f>
        <v>233668875</v>
      </c>
      <c r="S1188" s="51" t="str">
        <f>'PAYMENT by SAP'!M1178</f>
        <v>Biaya Pemusnahan Limbah FABA ex PT CIM</v>
      </c>
      <c r="T1188" s="65">
        <f>'PAYMENT by SAP'!N1178</f>
        <v>45838</v>
      </c>
      <c r="U1188" s="66" t="str">
        <f>'PAYMENT by SAP'!O1178</f>
        <v>1800000431</v>
      </c>
      <c r="V1188" t="s">
        <v>4950</v>
      </c>
    </row>
    <row r="1189" spans="2:22">
      <c r="B1189" s="15">
        <f>'PAYMENT by SAP'!B1179</f>
        <v>100014</v>
      </c>
      <c r="C1189" s="15" t="str">
        <f>'PAYMENT by SAP'!C1179</f>
        <v>PT SEMEN TONASA</v>
      </c>
      <c r="D1189" s="15" t="str">
        <v>Group</v>
      </c>
      <c r="E1189" s="15" t="str">
        <f>'PAYMENT by SAP'!D1179</f>
        <v>1400000395</v>
      </c>
      <c r="F1189" s="15" t="str">
        <f>'PAYMENT by SAP'!E1179</f>
        <v>11121871</v>
      </c>
      <c r="G1189" s="15" t="str">
        <f>'PAYMENT by SAP'!F1179</f>
        <v>SWEEPING SEMEN TONASA</v>
      </c>
      <c r="H1189" s="47">
        <f t="shared" si="108"/>
        <v>45912</v>
      </c>
      <c r="I1189" s="48">
        <f>'PAYMENT by SAP'!G1179</f>
        <v>45912</v>
      </c>
      <c r="J1189" s="48" t="str">
        <f t="shared" si="109"/>
        <v>Sep</v>
      </c>
      <c r="K1189" s="48" t="str">
        <f t="shared" si="110"/>
        <v>2025</v>
      </c>
      <c r="L1189" s="48">
        <f>'PAYMENT by SAP'!H1179</f>
        <v>45898</v>
      </c>
      <c r="M1189" s="49">
        <f t="shared" si="111"/>
        <v>14</v>
      </c>
      <c r="N1189" s="50" t="str">
        <f t="shared" si="112"/>
        <v>0-30</v>
      </c>
      <c r="O1189" s="50" t="str">
        <f t="shared" si="113"/>
        <v>No Risk</v>
      </c>
      <c r="P1189" s="15" t="str">
        <f>'PAYMENT by SAP'!J1179</f>
        <v>IDR</v>
      </c>
      <c r="Q1189" s="15" t="str">
        <f>'PAYMENT by SAP'!K1179</f>
        <v>1400000382</v>
      </c>
      <c r="R1189" s="51">
        <f>'PAYMENT by SAP'!L1179</f>
        <v>10000000000</v>
      </c>
      <c r="S1189" s="51" t="str">
        <f>'PAYMENT by SAP'!M1179</f>
        <v>DIVIDEN SP TAHUN BUKU 2024</v>
      </c>
      <c r="T1189" s="65">
        <f>'PAYMENT by SAP'!N1179</f>
        <v>45898</v>
      </c>
      <c r="U1189" s="66" t="str">
        <f>'PAYMENT by SAP'!O1179</f>
        <v>1800000346</v>
      </c>
      <c r="V1189" s="18" t="s">
        <v>4967</v>
      </c>
    </row>
    <row r="1190" spans="2:22">
      <c r="B1190" s="15">
        <f>'PAYMENT by SAP'!B1180</f>
        <v>101918</v>
      </c>
      <c r="C1190" s="15" t="str">
        <f>'PAYMENT by SAP'!C1180</f>
        <v>SUBUR PANGAN SEJAHTERA</v>
      </c>
      <c r="D1190" s="15" t="str">
        <v>External</v>
      </c>
      <c r="E1190" s="15" t="str">
        <f>'PAYMENT by SAP'!D1180</f>
        <v>1400106866</v>
      </c>
      <c r="F1190" s="15" t="str">
        <f>'PAYMENT by SAP'!E1180</f>
        <v>11125421</v>
      </c>
      <c r="G1190" s="15" t="str">
        <f>'PAYMENT by SAP'!F1180</f>
        <v>PAID BY CMS BANK SYARIAH INDONESIA KC SURABAYA BAS</v>
      </c>
      <c r="H1190" s="47">
        <f t="shared" si="108"/>
        <v>45915</v>
      </c>
      <c r="I1190" s="48">
        <f>'PAYMENT by SAP'!G1180</f>
        <v>45915</v>
      </c>
      <c r="J1190" s="48" t="str">
        <f t="shared" si="109"/>
        <v>Sep</v>
      </c>
      <c r="K1190" s="48" t="str">
        <f t="shared" si="110"/>
        <v>2025</v>
      </c>
      <c r="L1190" s="48">
        <f>'PAYMENT by SAP'!H1180</f>
        <v>45930</v>
      </c>
      <c r="M1190" s="49">
        <f t="shared" si="111"/>
        <v>-15</v>
      </c>
      <c r="N1190" s="50" t="str">
        <f t="shared" si="112"/>
        <v>Current</v>
      </c>
      <c r="O1190" s="50" t="str">
        <f t="shared" si="113"/>
        <v>No Risk</v>
      </c>
      <c r="P1190" s="15" t="str">
        <f>'PAYMENT by SAP'!J1180</f>
        <v>IDR</v>
      </c>
      <c r="Q1190" s="15" t="str">
        <f>'PAYMENT by SAP'!K1180</f>
        <v>1800000588</v>
      </c>
      <c r="R1190" s="51">
        <f>'PAYMENT by SAP'!L1180</f>
        <v>10677645</v>
      </c>
      <c r="S1190" s="51" t="str">
        <f>'PAYMENT by SAP'!M1180</f>
        <v>Biaya Pemusnahan Limbah Bottom Ash ex PT SPS</v>
      </c>
      <c r="T1190" s="65">
        <f>'PAYMENT by SAP'!N1180</f>
        <v>45900</v>
      </c>
      <c r="U1190" s="66" t="str">
        <f>'PAYMENT by SAP'!O1180</f>
        <v>1800000588</v>
      </c>
      <c r="V1190" t="s">
        <v>4950</v>
      </c>
    </row>
    <row r="1191" spans="2:22">
      <c r="B1191" s="15">
        <f>'PAYMENT by SAP'!B1181</f>
        <v>100031</v>
      </c>
      <c r="C1191" s="15" t="str">
        <f>'PAYMENT by SAP'!C1181</f>
        <v>PT DELTA ARTHA BAHARI NUSANTARA</v>
      </c>
      <c r="D1191" s="15" t="str">
        <v>External</v>
      </c>
      <c r="E1191" s="15" t="str">
        <f>'PAYMENT by SAP'!D1181</f>
        <v>1400107270</v>
      </c>
      <c r="F1191" s="15" t="str">
        <f>'PAYMENT by SAP'!E1181</f>
        <v>11121161</v>
      </c>
      <c r="G1191" s="15" t="str">
        <f>'PAYMENT by SAP'!F1181</f>
        <v>Tagihan Listrik DAB Jul 25</v>
      </c>
      <c r="H1191" s="47">
        <f t="shared" si="108"/>
        <v>45916</v>
      </c>
      <c r="I1191" s="48">
        <f>'PAYMENT by SAP'!G1181</f>
        <v>45916</v>
      </c>
      <c r="J1191" s="48" t="str">
        <f t="shared" si="109"/>
        <v>Sep</v>
      </c>
      <c r="K1191" s="48" t="str">
        <f t="shared" si="110"/>
        <v>2025</v>
      </c>
      <c r="L1191" s="48">
        <f>'PAYMENT by SAP'!H1181</f>
        <v>45930</v>
      </c>
      <c r="M1191" s="49">
        <f t="shared" si="111"/>
        <v>-14</v>
      </c>
      <c r="N1191" s="50" t="str">
        <f t="shared" si="112"/>
        <v>Current</v>
      </c>
      <c r="O1191" s="50" t="str">
        <f t="shared" si="113"/>
        <v>No Risk</v>
      </c>
      <c r="P1191" s="15" t="str">
        <f>'PAYMENT by SAP'!J1181</f>
        <v>IDR</v>
      </c>
      <c r="Q1191" s="15" t="str">
        <f>'PAYMENT by SAP'!K1181</f>
        <v>1800000548</v>
      </c>
      <c r="R1191" s="51">
        <f>'PAYMENT by SAP'!L1181</f>
        <v>192173</v>
      </c>
      <c r="S1191" s="51" t="str">
        <f>'PAYMENT by SAP'!M1181</f>
        <v>Tagihan Listrik DAB Jul 25</v>
      </c>
      <c r="T1191" s="65">
        <f>'PAYMENT by SAP'!N1181</f>
        <v>45900</v>
      </c>
      <c r="U1191" s="66" t="str">
        <f>'PAYMENT by SAP'!O1181</f>
        <v>1800000548</v>
      </c>
      <c r="V1191" s="18" t="s">
        <v>4951</v>
      </c>
    </row>
    <row r="1192" spans="2:22">
      <c r="B1192" s="15">
        <f>'PAYMENT by SAP'!B1182</f>
        <v>100031</v>
      </c>
      <c r="C1192" s="15" t="str">
        <f>'PAYMENT by SAP'!C1182</f>
        <v>PT DELTA ARTHA BAHARI NUSANTARA</v>
      </c>
      <c r="D1192" s="15" t="str">
        <v>External</v>
      </c>
      <c r="E1192" s="15" t="str">
        <f>'PAYMENT by SAP'!D1182</f>
        <v>1400000396</v>
      </c>
      <c r="F1192" s="15" t="str">
        <f>'PAYMENT by SAP'!E1182</f>
        <v>11121161</v>
      </c>
      <c r="G1192" s="15" t="str">
        <f>'PAYMENT by SAP'!F1182</f>
        <v>Penagihan Penyediaan Air Bersih Agustus 2025</v>
      </c>
      <c r="H1192" s="47">
        <f t="shared" si="108"/>
        <v>45916</v>
      </c>
      <c r="I1192" s="48">
        <f>'PAYMENT by SAP'!G1182</f>
        <v>45916</v>
      </c>
      <c r="J1192" s="48" t="str">
        <f t="shared" si="109"/>
        <v>Sep</v>
      </c>
      <c r="K1192" s="48" t="str">
        <f t="shared" si="110"/>
        <v>2025</v>
      </c>
      <c r="L1192" s="48">
        <f>'PAYMENT by SAP'!H1182</f>
        <v>45930</v>
      </c>
      <c r="M1192" s="49">
        <f t="shared" si="111"/>
        <v>-14</v>
      </c>
      <c r="N1192" s="50" t="str">
        <f t="shared" si="112"/>
        <v>Current</v>
      </c>
      <c r="O1192" s="50" t="str">
        <f t="shared" si="113"/>
        <v>No Risk</v>
      </c>
      <c r="P1192" s="15" t="str">
        <f>'PAYMENT by SAP'!J1182</f>
        <v>IDR</v>
      </c>
      <c r="Q1192" s="15" t="str">
        <f>'PAYMENT by SAP'!K1182</f>
        <v>1800000404</v>
      </c>
      <c r="R1192" s="51">
        <f>'PAYMENT by SAP'!L1182</f>
        <v>738300</v>
      </c>
      <c r="S1192" s="51" t="str">
        <f>'PAYMENT by SAP'!M1182</f>
        <v>Penagihan Penyediaan Air Bersih Agustus 2025</v>
      </c>
      <c r="T1192" s="65">
        <f>'PAYMENT by SAP'!N1182</f>
        <v>45900</v>
      </c>
      <c r="U1192" s="66" t="str">
        <f>'PAYMENT by SAP'!O1182</f>
        <v>1800000404</v>
      </c>
      <c r="V1192" s="18" t="s">
        <v>4956</v>
      </c>
    </row>
    <row r="1193" spans="2:22">
      <c r="B1193" s="15">
        <f>'PAYMENT by SAP'!B1183</f>
        <v>100622</v>
      </c>
      <c r="C1193" s="15" t="str">
        <f>'PAYMENT by SAP'!C1183</f>
        <v>PT. TRI PUTRA JAYA SENTOSA</v>
      </c>
      <c r="D1193" s="15" t="str">
        <v>External</v>
      </c>
      <c r="E1193" s="15" t="str">
        <f>'PAYMENT by SAP'!D1183</f>
        <v>1400107272</v>
      </c>
      <c r="F1193" s="15" t="str">
        <f>'PAYMENT by SAP'!E1183</f>
        <v>11123101</v>
      </c>
      <c r="G1193" s="15" t="str">
        <f>'PAYMENT by SAP'!F1183</f>
        <v>PT. TRI PUTRA JAYA SENTOSA</v>
      </c>
      <c r="H1193" s="47">
        <f t="shared" si="108"/>
        <v>45916</v>
      </c>
      <c r="I1193" s="48">
        <f>'PAYMENT by SAP'!G1183</f>
        <v>45916</v>
      </c>
      <c r="J1193" s="48" t="str">
        <f t="shared" si="109"/>
        <v>Sep</v>
      </c>
      <c r="K1193" s="48" t="str">
        <f t="shared" si="110"/>
        <v>2025</v>
      </c>
      <c r="L1193" s="48">
        <f>'PAYMENT by SAP'!H1183</f>
        <v>45838</v>
      </c>
      <c r="M1193" s="49">
        <f t="shared" si="111"/>
        <v>78</v>
      </c>
      <c r="N1193" s="50" t="str">
        <f t="shared" si="112"/>
        <v>60-90</v>
      </c>
      <c r="O1193" s="50" t="str">
        <f t="shared" si="113"/>
        <v>Warning</v>
      </c>
      <c r="P1193" s="15" t="str">
        <f>'PAYMENT by SAP'!J1183</f>
        <v>IDR</v>
      </c>
      <c r="Q1193" s="15" t="str">
        <f>'PAYMENT by SAP'!K1183</f>
        <v>1800000357</v>
      </c>
      <c r="R1193" s="51">
        <f>'PAYMENT by SAP'!L1183</f>
        <v>6256404</v>
      </c>
      <c r="S1193" s="51" t="str">
        <f>'PAYMENT by SAP'!M1183</f>
        <v>Biaya Pemusnahan Limbah Bottom Ash ex PT TJS</v>
      </c>
      <c r="T1193" s="65">
        <f>'PAYMENT by SAP'!N1183</f>
        <v>45808</v>
      </c>
      <c r="U1193" s="66" t="str">
        <f>'PAYMENT by SAP'!O1183</f>
        <v>1800000357</v>
      </c>
      <c r="V1193" t="s">
        <v>4950</v>
      </c>
    </row>
    <row r="1194" spans="2:22">
      <c r="B1194" s="15">
        <f>'PAYMENT by SAP'!B1184</f>
        <v>100126</v>
      </c>
      <c r="C1194" s="15" t="str">
        <f>'PAYMENT by SAP'!C1184</f>
        <v>PT TRIATA MULIA INDONESIA</v>
      </c>
      <c r="D1194" s="15" t="str">
        <v>External</v>
      </c>
      <c r="E1194" s="15" t="str">
        <f>'PAYMENT by SAP'!D1184</f>
        <v>1400107271</v>
      </c>
      <c r="F1194" s="15" t="str">
        <f>'PAYMENT by SAP'!E1184</f>
        <v>11121161</v>
      </c>
      <c r="G1194" s="15" t="str">
        <f>'PAYMENT by SAP'!F1184</f>
        <v>PAID BY CMS BANK MANDIRI KC GRESIK RN 7100000523</v>
      </c>
      <c r="H1194" s="47">
        <f t="shared" si="108"/>
        <v>45916</v>
      </c>
      <c r="I1194" s="48">
        <f>'PAYMENT by SAP'!G1184</f>
        <v>45916</v>
      </c>
      <c r="J1194" s="48" t="str">
        <f t="shared" si="109"/>
        <v>Sep</v>
      </c>
      <c r="K1194" s="48" t="str">
        <f t="shared" si="110"/>
        <v>2025</v>
      </c>
      <c r="L1194" s="48">
        <f>'PAYMENT by SAP'!H1184</f>
        <v>45807</v>
      </c>
      <c r="M1194" s="49">
        <f t="shared" si="111"/>
        <v>109</v>
      </c>
      <c r="N1194" s="50" t="str">
        <f t="shared" si="112"/>
        <v>90-120</v>
      </c>
      <c r="O1194" s="50" t="str">
        <f t="shared" si="113"/>
        <v>Warning +</v>
      </c>
      <c r="P1194" s="15" t="str">
        <f>'PAYMENT by SAP'!J1184</f>
        <v>IDR</v>
      </c>
      <c r="Q1194" s="15" t="str">
        <f>'PAYMENT by SAP'!K1184</f>
        <v>1800000283</v>
      </c>
      <c r="R1194" s="51">
        <f>'PAYMENT by SAP'!L1184</f>
        <v>58945020</v>
      </c>
      <c r="S1194" s="51" t="str">
        <f>'PAYMENT by SAP'!M1184</f>
        <v>Biaya Pemusnahan Limbah Sludge Paper ex PT TMI</v>
      </c>
      <c r="T1194" s="65">
        <f>'PAYMENT by SAP'!N1184</f>
        <v>45777</v>
      </c>
      <c r="U1194" s="66" t="str">
        <f>'PAYMENT by SAP'!O1184</f>
        <v>1800000283</v>
      </c>
      <c r="V1194" t="s">
        <v>4950</v>
      </c>
    </row>
    <row r="1195" spans="2:22">
      <c r="B1195" s="15">
        <f>'PAYMENT by SAP'!B1185</f>
        <v>101118</v>
      </c>
      <c r="C1195" s="15" t="str">
        <f>'PAYMENT by SAP'!C1185</f>
        <v>PT SINAR PELITA DUNIA</v>
      </c>
      <c r="D1195" s="15" t="str">
        <v>External</v>
      </c>
      <c r="E1195" s="15" t="str">
        <f>'PAYMENT by SAP'!D1185</f>
        <v>1400107656</v>
      </c>
      <c r="F1195" s="15" t="str">
        <f>'PAYMENT by SAP'!E1185</f>
        <v>11125421</v>
      </c>
      <c r="G1195" s="15" t="str">
        <f>'PAYMENT by SAP'!F1185</f>
        <v>PAID BY CMS BANK SYARIAH INDONESIA KC SURABAYA BAS</v>
      </c>
      <c r="H1195" s="47">
        <f t="shared" si="108"/>
        <v>45917</v>
      </c>
      <c r="I1195" s="48">
        <f>'PAYMENT by SAP'!G1185</f>
        <v>45917</v>
      </c>
      <c r="J1195" s="48" t="str">
        <f t="shared" si="109"/>
        <v>Sep</v>
      </c>
      <c r="K1195" s="48" t="str">
        <f t="shared" si="110"/>
        <v>2025</v>
      </c>
      <c r="L1195" s="48">
        <f>'PAYMENT by SAP'!H1185</f>
        <v>45930</v>
      </c>
      <c r="M1195" s="49">
        <f t="shared" si="111"/>
        <v>-13</v>
      </c>
      <c r="N1195" s="50" t="str">
        <f t="shared" si="112"/>
        <v>Current</v>
      </c>
      <c r="O1195" s="50" t="str">
        <f t="shared" si="113"/>
        <v>No Risk</v>
      </c>
      <c r="P1195" s="15" t="str">
        <f>'PAYMENT by SAP'!J1185</f>
        <v>IDR</v>
      </c>
      <c r="Q1195" s="15" t="str">
        <f>'PAYMENT by SAP'!K1185</f>
        <v>1800000587</v>
      </c>
      <c r="R1195" s="51">
        <f>'PAYMENT by SAP'!L1185</f>
        <v>60053886</v>
      </c>
      <c r="S1195" s="51" t="str">
        <f>'PAYMENT by SAP'!M1185</f>
        <v>Biaya Pemusnahan Limbah Bottom Ash ex PT SPD</v>
      </c>
      <c r="T1195" s="65">
        <f>'PAYMENT by SAP'!N1185</f>
        <v>45900</v>
      </c>
      <c r="U1195" s="66" t="str">
        <f>'PAYMENT by SAP'!O1185</f>
        <v>1800000587</v>
      </c>
      <c r="V1195" t="s">
        <v>4950</v>
      </c>
    </row>
    <row r="1196" spans="2:22">
      <c r="B1196" s="15">
        <f>'PAYMENT by SAP'!B1186</f>
        <v>101493</v>
      </c>
      <c r="C1196" s="15" t="str">
        <f>'PAYMENT by SAP'!C1186</f>
        <v>PT. SUMBER LIMBAH GUNA</v>
      </c>
      <c r="D1196" s="15" t="str">
        <v>External</v>
      </c>
      <c r="E1196" s="15" t="str">
        <f>'PAYMENT by SAP'!D1186</f>
        <v>1400107693</v>
      </c>
      <c r="F1196" s="15" t="str">
        <f>'PAYMENT by SAP'!E1186</f>
        <v>11125421</v>
      </c>
      <c r="G1196" s="15" t="str">
        <f>'PAYMENT by SAP'!F1186</f>
        <v>PAID BY CMS BANK SYARIAH INDONESIA KC SURABAYA BAS</v>
      </c>
      <c r="H1196" s="47">
        <f t="shared" si="108"/>
        <v>45917</v>
      </c>
      <c r="I1196" s="48">
        <f>'PAYMENT by SAP'!G1186</f>
        <v>45917</v>
      </c>
      <c r="J1196" s="48" t="str">
        <f t="shared" si="109"/>
        <v>Sep</v>
      </c>
      <c r="K1196" s="48" t="str">
        <f t="shared" si="110"/>
        <v>2025</v>
      </c>
      <c r="L1196" s="48">
        <f>'PAYMENT by SAP'!H1186</f>
        <v>45868</v>
      </c>
      <c r="M1196" s="49">
        <f t="shared" si="111"/>
        <v>49</v>
      </c>
      <c r="N1196" s="50" t="str">
        <f t="shared" si="112"/>
        <v>30-60</v>
      </c>
      <c r="O1196" s="50" t="str">
        <f t="shared" si="113"/>
        <v>Low Risk</v>
      </c>
      <c r="P1196" s="15" t="str">
        <f>'PAYMENT by SAP'!J1186</f>
        <v>IDR</v>
      </c>
      <c r="Q1196" s="15" t="str">
        <f>'PAYMENT by SAP'!K1186</f>
        <v>1800000413</v>
      </c>
      <c r="R1196" s="51">
        <f>'PAYMENT by SAP'!L1186</f>
        <v>118052940</v>
      </c>
      <c r="S1196" s="51" t="str">
        <f>'PAYMENT by SAP'!M1186</f>
        <v>Biaya Pemusnahan Limbah Sludge Paper ex PT SLG</v>
      </c>
      <c r="T1196" s="65">
        <f>'PAYMENT by SAP'!N1186</f>
        <v>45838</v>
      </c>
      <c r="U1196" s="66" t="str">
        <f>'PAYMENT by SAP'!O1186</f>
        <v>1800000413</v>
      </c>
      <c r="V1196" t="s">
        <v>4950</v>
      </c>
    </row>
    <row r="1197" spans="2:22">
      <c r="B1197" s="15">
        <f>'PAYMENT by SAP'!B1187</f>
        <v>101493</v>
      </c>
      <c r="C1197" s="15" t="str">
        <f>'PAYMENT by SAP'!C1187</f>
        <v>PT. SUMBER LIMBAH GUNA</v>
      </c>
      <c r="D1197" s="15" t="str">
        <v>External</v>
      </c>
      <c r="E1197" s="15" t="str">
        <f>'PAYMENT by SAP'!D1187</f>
        <v>1400107694</v>
      </c>
      <c r="F1197" s="15" t="str">
        <f>'PAYMENT by SAP'!E1187</f>
        <v>11125421</v>
      </c>
      <c r="G1197" s="15" t="str">
        <f>'PAYMENT by SAP'!F1187</f>
        <v>PAID BY CMS BANK SYARIAH INDONESIA KC SURABAYA BAS</v>
      </c>
      <c r="H1197" s="47">
        <f t="shared" si="108"/>
        <v>45917</v>
      </c>
      <c r="I1197" s="48">
        <f>'PAYMENT by SAP'!G1187</f>
        <v>45917</v>
      </c>
      <c r="J1197" s="48" t="str">
        <f t="shared" si="109"/>
        <v>Sep</v>
      </c>
      <c r="K1197" s="48" t="str">
        <f t="shared" si="110"/>
        <v>2025</v>
      </c>
      <c r="L1197" s="48">
        <f>'PAYMENT by SAP'!H1187</f>
        <v>45868</v>
      </c>
      <c r="M1197" s="49">
        <f t="shared" si="111"/>
        <v>49</v>
      </c>
      <c r="N1197" s="50" t="str">
        <f t="shared" si="112"/>
        <v>30-60</v>
      </c>
      <c r="O1197" s="50" t="str">
        <f t="shared" si="113"/>
        <v>Low Risk</v>
      </c>
      <c r="P1197" s="15" t="str">
        <f>'PAYMENT by SAP'!J1187</f>
        <v>IDR</v>
      </c>
      <c r="Q1197" s="15" t="str">
        <f>'PAYMENT by SAP'!K1187</f>
        <v>1800000412</v>
      </c>
      <c r="R1197" s="51">
        <f>'PAYMENT by SAP'!L1187</f>
        <v>127921728</v>
      </c>
      <c r="S1197" s="51" t="str">
        <f>'PAYMENT by SAP'!M1187</f>
        <v>Biaya Pemusnahan Limbah FABA ex PT SLG</v>
      </c>
      <c r="T1197" s="65">
        <f>'PAYMENT by SAP'!N1187</f>
        <v>45838</v>
      </c>
      <c r="U1197" s="66" t="str">
        <f>'PAYMENT by SAP'!O1187</f>
        <v>1800000412</v>
      </c>
      <c r="V1197" t="s">
        <v>4950</v>
      </c>
    </row>
    <row r="1198" spans="2:22">
      <c r="B1198" s="15">
        <f>'PAYMENT by SAP'!B1188</f>
        <v>100069</v>
      </c>
      <c r="C1198" s="15" t="str">
        <f>'PAYMENT by SAP'!C1188</f>
        <v>PT BANK MANDIRI (PERSERO) TBK.</v>
      </c>
      <c r="D1198" s="15" t="str">
        <v>External</v>
      </c>
      <c r="E1198" s="15" t="str">
        <f>'PAYMENT by SAP'!D1188</f>
        <v>1400110142</v>
      </c>
      <c r="F1198" s="15" t="str">
        <f>'PAYMENT by SAP'!E1188</f>
        <v>11121161</v>
      </c>
      <c r="G1198" s="15" t="str">
        <f>'PAYMENT by SAP'!F1188</f>
        <v>TAGIHAN LISTRIK BANK MANDIRI</v>
      </c>
      <c r="H1198" s="47">
        <f t="shared" si="108"/>
        <v>45918</v>
      </c>
      <c r="I1198" s="48">
        <f>'PAYMENT by SAP'!G1188</f>
        <v>45918</v>
      </c>
      <c r="J1198" s="48" t="str">
        <f t="shared" si="109"/>
        <v>Sep</v>
      </c>
      <c r="K1198" s="48" t="str">
        <f t="shared" si="110"/>
        <v>2025</v>
      </c>
      <c r="L1198" s="48">
        <f>'PAYMENT by SAP'!H1188</f>
        <v>45868</v>
      </c>
      <c r="M1198" s="49">
        <f t="shared" si="111"/>
        <v>50</v>
      </c>
      <c r="N1198" s="50" t="str">
        <f t="shared" si="112"/>
        <v>30-60</v>
      </c>
      <c r="O1198" s="50" t="str">
        <f t="shared" si="113"/>
        <v>Low Risk</v>
      </c>
      <c r="P1198" s="15" t="str">
        <f>'PAYMENT by SAP'!J1188</f>
        <v>IDR</v>
      </c>
      <c r="Q1198" s="15" t="str">
        <f>'PAYMENT by SAP'!K1188</f>
        <v>1800000367</v>
      </c>
      <c r="R1198" s="51">
        <f>'PAYMENT by SAP'!L1188</f>
        <v>573283</v>
      </c>
      <c r="S1198" s="51" t="str">
        <f>'PAYMENT by SAP'!M1188</f>
        <v>TAGIHAN LISTRIK ATM KPSI BANK MANDIRI</v>
      </c>
      <c r="T1198" s="65">
        <f>'PAYMENT by SAP'!N1188</f>
        <v>45838</v>
      </c>
      <c r="U1198" s="66" t="str">
        <f>'PAYMENT by SAP'!O1188</f>
        <v>1800000367</v>
      </c>
      <c r="V1198" s="18" t="s">
        <v>4951</v>
      </c>
    </row>
    <row r="1199" spans="2:22">
      <c r="B1199" s="15">
        <f>'PAYMENT by SAP'!B1189</f>
        <v>100069</v>
      </c>
      <c r="C1199" s="15" t="str">
        <f>'PAYMENT by SAP'!C1189</f>
        <v>PT BANK MANDIRI (PERSERO) TBK.</v>
      </c>
      <c r="D1199" s="15" t="str">
        <v>External</v>
      </c>
      <c r="E1199" s="15" t="str">
        <f>'PAYMENT by SAP'!D1189</f>
        <v>1400110142</v>
      </c>
      <c r="F1199" s="15" t="str">
        <f>'PAYMENT by SAP'!E1189</f>
        <v>11121161</v>
      </c>
      <c r="G1199" s="15" t="str">
        <f>'PAYMENT by SAP'!F1189</f>
        <v>TAGIHAN LISTRIK BANK MANDIRI</v>
      </c>
      <c r="H1199" s="47">
        <f t="shared" si="108"/>
        <v>45918</v>
      </c>
      <c r="I1199" s="48">
        <f>'PAYMENT by SAP'!G1189</f>
        <v>45918</v>
      </c>
      <c r="J1199" s="48" t="str">
        <f t="shared" si="109"/>
        <v>Sep</v>
      </c>
      <c r="K1199" s="48" t="str">
        <f t="shared" si="110"/>
        <v>2025</v>
      </c>
      <c r="L1199" s="48">
        <f>'PAYMENT by SAP'!H1189</f>
        <v>45868</v>
      </c>
      <c r="M1199" s="49">
        <f t="shared" si="111"/>
        <v>50</v>
      </c>
      <c r="N1199" s="50" t="str">
        <f t="shared" si="112"/>
        <v>30-60</v>
      </c>
      <c r="O1199" s="50" t="str">
        <f t="shared" si="113"/>
        <v>Low Risk</v>
      </c>
      <c r="P1199" s="15" t="str">
        <f>'PAYMENT by SAP'!J1189</f>
        <v>IDR</v>
      </c>
      <c r="Q1199" s="15" t="str">
        <f>'PAYMENT by SAP'!K1189</f>
        <v>1800000368</v>
      </c>
      <c r="R1199" s="51">
        <f>'PAYMENT by SAP'!L1189</f>
        <v>2411348</v>
      </c>
      <c r="S1199" s="51" t="str">
        <f>'PAYMENT by SAP'!M1189</f>
        <v>TAGIHAN LISTRIK KCP BANK MANDIRI</v>
      </c>
      <c r="T1199" s="65">
        <f>'PAYMENT by SAP'!N1189</f>
        <v>45838</v>
      </c>
      <c r="U1199" s="66" t="str">
        <f>'PAYMENT by SAP'!O1189</f>
        <v>1800000368</v>
      </c>
      <c r="V1199" s="18" t="s">
        <v>4951</v>
      </c>
    </row>
    <row r="1200" spans="2:22">
      <c r="B1200" s="15">
        <f>'PAYMENT by SAP'!B1190</f>
        <v>100736</v>
      </c>
      <c r="C1200" s="15" t="str">
        <f>'PAYMENT by SAP'!C1190</f>
        <v>PT. BUMI ANUGERAH ABADI</v>
      </c>
      <c r="D1200" s="15" t="str">
        <v>External</v>
      </c>
      <c r="E1200" s="15" t="str">
        <f>'PAYMENT by SAP'!D1190</f>
        <v>1400110141</v>
      </c>
      <c r="F1200" s="15" t="str">
        <f>'PAYMENT by SAP'!E1190</f>
        <v>11121161</v>
      </c>
      <c r="G1200" s="15" t="str">
        <f>'PAYMENT by SAP'!F1190</f>
        <v>Bayar DPP+PPN Biaya Pemusnahan Limbah FABA</v>
      </c>
      <c r="H1200" s="47">
        <f t="shared" si="108"/>
        <v>45918</v>
      </c>
      <c r="I1200" s="48">
        <f>'PAYMENT by SAP'!G1190</f>
        <v>45918</v>
      </c>
      <c r="J1200" s="48" t="str">
        <f t="shared" si="109"/>
        <v>Sep</v>
      </c>
      <c r="K1200" s="48" t="str">
        <f t="shared" si="110"/>
        <v>2025</v>
      </c>
      <c r="L1200" s="48">
        <f>'PAYMENT by SAP'!H1190</f>
        <v>45847</v>
      </c>
      <c r="M1200" s="49">
        <f t="shared" si="111"/>
        <v>71</v>
      </c>
      <c r="N1200" s="50" t="str">
        <f t="shared" si="112"/>
        <v>60-90</v>
      </c>
      <c r="O1200" s="50" t="str">
        <f t="shared" si="113"/>
        <v>Warning</v>
      </c>
      <c r="P1200" s="15" t="str">
        <f>'PAYMENT by SAP'!J1190</f>
        <v>IDR</v>
      </c>
      <c r="Q1200" s="15" t="str">
        <f>'PAYMENT by SAP'!K1190</f>
        <v>1400077056</v>
      </c>
      <c r="R1200" s="51">
        <f>'PAYMENT by SAP'!L1190</f>
        <v>20000000</v>
      </c>
      <c r="S1200" s="51" t="str">
        <f>'PAYMENT by SAP'!M1190</f>
        <v>Kurang Bayar DPP+PPN Biaya Pemusnahan Limbah FABA</v>
      </c>
      <c r="T1200" s="65">
        <f>'PAYMENT by SAP'!N1190</f>
        <v>45847</v>
      </c>
      <c r="U1200" s="66" t="str">
        <f>'PAYMENT by SAP'!O1190</f>
        <v>1800000030</v>
      </c>
      <c r="V1200" s="18" t="s">
        <v>4950</v>
      </c>
    </row>
    <row r="1201" spans="2:22">
      <c r="B1201" s="15">
        <f>'PAYMENT by SAP'!B1191</f>
        <v>100002</v>
      </c>
      <c r="C1201" s="15" t="str">
        <f>'PAYMENT by SAP'!C1191</f>
        <v>PT SWABINA GATRA</v>
      </c>
      <c r="D1201" s="15" t="str">
        <v>Group</v>
      </c>
      <c r="E1201" s="15" t="str">
        <f>'PAYMENT by SAP'!D1191</f>
        <v>1400108413</v>
      </c>
      <c r="F1201" s="15" t="str">
        <f>'PAYMENT by SAP'!E1191</f>
        <v>11125421</v>
      </c>
      <c r="G1201" s="15" t="str">
        <f>'PAYMENT by SAP'!F1191</f>
        <v>PAID BY CMS BANK SYARIAH INDONESIA KC SURABAYA BAS</v>
      </c>
      <c r="H1201" s="47">
        <f t="shared" si="108"/>
        <v>45919</v>
      </c>
      <c r="I1201" s="48">
        <f>'PAYMENT by SAP'!G1191</f>
        <v>45919</v>
      </c>
      <c r="J1201" s="48" t="str">
        <f t="shared" si="109"/>
        <v>Sep</v>
      </c>
      <c r="K1201" s="48" t="str">
        <f t="shared" si="110"/>
        <v>2025</v>
      </c>
      <c r="L1201" s="48">
        <f>'PAYMENT by SAP'!H1191</f>
        <v>45807</v>
      </c>
      <c r="M1201" s="49">
        <f t="shared" si="111"/>
        <v>112</v>
      </c>
      <c r="N1201" s="50" t="str">
        <f t="shared" si="112"/>
        <v>90-120</v>
      </c>
      <c r="O1201" s="50" t="str">
        <f t="shared" si="113"/>
        <v>Warning +</v>
      </c>
      <c r="P1201" s="15" t="str">
        <f>'PAYMENT by SAP'!J1191</f>
        <v>IDR</v>
      </c>
      <c r="Q1201" s="15" t="str">
        <f>'PAYMENT by SAP'!K1191</f>
        <v>1800000232</v>
      </c>
      <c r="R1201" s="51">
        <f>'PAYMENT by SAP'!L1191</f>
        <v>200678</v>
      </c>
      <c r="S1201" s="51" t="str">
        <f>'PAYMENT by SAP'!M1191</f>
        <v>Tagihan Air Sanitasi Maret 2025</v>
      </c>
      <c r="T1201" s="65">
        <f>'PAYMENT by SAP'!N1191</f>
        <v>45777</v>
      </c>
      <c r="U1201" s="66" t="str">
        <f>'PAYMENT by SAP'!O1191</f>
        <v>1800000232</v>
      </c>
      <c r="V1201" s="18" t="s">
        <v>4956</v>
      </c>
    </row>
    <row r="1202" spans="2:22">
      <c r="B1202" s="15">
        <f>'PAYMENT by SAP'!B1192</f>
        <v>100000</v>
      </c>
      <c r="C1202" s="15" t="str">
        <f>'PAYMENT by SAP'!C1192</f>
        <v>PT KONSULTA SEMEN GRESIK</v>
      </c>
      <c r="D1202" s="15" t="str">
        <v>Group</v>
      </c>
      <c r="E1202" s="15" t="str">
        <f>'PAYMENT by SAP'!D1192</f>
        <v>1400000404</v>
      </c>
      <c r="F1202" s="15" t="str">
        <f>'PAYMENT by SAP'!E1192</f>
        <v>11125421</v>
      </c>
      <c r="G1202" s="15" t="str">
        <f>'PAYMENT by SAP'!F1192</f>
        <v>PAID BY CMS BANK SYARIAH INDONESIA KC SURABAYA BAS</v>
      </c>
      <c r="H1202" s="47">
        <f t="shared" si="108"/>
        <v>45919</v>
      </c>
      <c r="I1202" s="48">
        <f>'PAYMENT by SAP'!G1192</f>
        <v>45919</v>
      </c>
      <c r="J1202" s="48" t="str">
        <f t="shared" si="109"/>
        <v>Sep</v>
      </c>
      <c r="K1202" s="48" t="str">
        <f t="shared" si="110"/>
        <v>2025</v>
      </c>
      <c r="L1202" s="48">
        <f>'PAYMENT by SAP'!H1192</f>
        <v>45930</v>
      </c>
      <c r="M1202" s="49">
        <f t="shared" si="111"/>
        <v>-11</v>
      </c>
      <c r="N1202" s="50" t="str">
        <f t="shared" si="112"/>
        <v>Current</v>
      </c>
      <c r="O1202" s="50" t="str">
        <f t="shared" si="113"/>
        <v>No Risk</v>
      </c>
      <c r="P1202" s="15" t="str">
        <f>'PAYMENT by SAP'!J1192</f>
        <v>IDR</v>
      </c>
      <c r="Q1202" s="15" t="str">
        <f>'PAYMENT by SAP'!K1192</f>
        <v>1800000408</v>
      </c>
      <c r="R1202" s="51">
        <f>'PAYMENT by SAP'!L1192</f>
        <v>395900</v>
      </c>
      <c r="S1202" s="51" t="str">
        <f>'PAYMENT by SAP'!M1192</f>
        <v>Penagihan Penyediaan Air Bersih Agustus 2025</v>
      </c>
      <c r="T1202" s="65">
        <f>'PAYMENT by SAP'!N1192</f>
        <v>45900</v>
      </c>
      <c r="U1202" s="66" t="str">
        <f>'PAYMENT by SAP'!O1192</f>
        <v>1800000408</v>
      </c>
      <c r="V1202" s="18" t="s">
        <v>4956</v>
      </c>
    </row>
    <row r="1203" spans="2:22">
      <c r="B1203" s="15">
        <f>'PAYMENT by SAP'!B1193</f>
        <v>101284</v>
      </c>
      <c r="C1203" s="15" t="str">
        <f>'PAYMENT by SAP'!C1193</f>
        <v>PT. SINERGI MITRA INVESTAMA</v>
      </c>
      <c r="D1203" s="15" t="str">
        <v>Group</v>
      </c>
      <c r="E1203" s="15" t="str">
        <f>'PAYMENT by SAP'!D1193</f>
        <v>1400000405</v>
      </c>
      <c r="F1203" s="15" t="str">
        <f>'PAYMENT by SAP'!E1193</f>
        <v>11125421</v>
      </c>
      <c r="G1203" s="15" t="str">
        <f>'PAYMENT by SAP'!F1193</f>
        <v>PAID BY CMS BANK SYARIAH INDONESIA KC SURABAYA BAS</v>
      </c>
      <c r="H1203" s="47">
        <f t="shared" si="108"/>
        <v>45919</v>
      </c>
      <c r="I1203" s="48">
        <f>'PAYMENT by SAP'!G1193</f>
        <v>45919</v>
      </c>
      <c r="J1203" s="48" t="str">
        <f t="shared" si="109"/>
        <v>Sep</v>
      </c>
      <c r="K1203" s="48" t="str">
        <f t="shared" si="110"/>
        <v>2025</v>
      </c>
      <c r="L1203" s="48">
        <f>'PAYMENT by SAP'!H1193</f>
        <v>45930</v>
      </c>
      <c r="M1203" s="49">
        <f t="shared" si="111"/>
        <v>-11</v>
      </c>
      <c r="N1203" s="50" t="str">
        <f t="shared" si="112"/>
        <v>Current</v>
      </c>
      <c r="O1203" s="50" t="str">
        <f t="shared" si="113"/>
        <v>No Risk</v>
      </c>
      <c r="P1203" s="15" t="str">
        <f>'PAYMENT by SAP'!J1193</f>
        <v>IDR</v>
      </c>
      <c r="Q1203" s="15" t="str">
        <f>'PAYMENT by SAP'!K1193</f>
        <v>1800000400</v>
      </c>
      <c r="R1203" s="51">
        <f>'PAYMENT by SAP'!L1193</f>
        <v>999213</v>
      </c>
      <c r="S1203" s="51" t="str">
        <f>'PAYMENT by SAP'!M1193</f>
        <v>Tagihan Listrik Kopi Killen Gusi - Agustus 2025</v>
      </c>
      <c r="T1203" s="65">
        <f>'PAYMENT by SAP'!N1193</f>
        <v>45900</v>
      </c>
      <c r="U1203" s="66" t="str">
        <f>'PAYMENT by SAP'!O1193</f>
        <v>1800000400</v>
      </c>
      <c r="V1203" s="18" t="s">
        <v>4951</v>
      </c>
    </row>
    <row r="1204" spans="2:22">
      <c r="B1204" s="15">
        <f>'PAYMENT by SAP'!B1194</f>
        <v>100002</v>
      </c>
      <c r="C1204" s="15" t="str">
        <f>'PAYMENT by SAP'!C1194</f>
        <v>PT SWABINA GATRA</v>
      </c>
      <c r="D1204" s="15" t="str">
        <v>Group</v>
      </c>
      <c r="E1204" s="15" t="str">
        <f>'PAYMENT by SAP'!D1194</f>
        <v>1400000397</v>
      </c>
      <c r="F1204" s="15" t="str">
        <f>'PAYMENT by SAP'!E1194</f>
        <v>11125421</v>
      </c>
      <c r="G1204" s="15" t="str">
        <f>'PAYMENT by SAP'!F1194</f>
        <v>PAID BY CMS BANK SYARIAH INDONESIA KC SURABAYA BAS</v>
      </c>
      <c r="H1204" s="47">
        <f t="shared" si="108"/>
        <v>45919</v>
      </c>
      <c r="I1204" s="48">
        <f>'PAYMENT by SAP'!G1194</f>
        <v>45919</v>
      </c>
      <c r="J1204" s="48" t="str">
        <f t="shared" si="109"/>
        <v>Sep</v>
      </c>
      <c r="K1204" s="48" t="str">
        <f t="shared" si="110"/>
        <v>2025</v>
      </c>
      <c r="L1204" s="48">
        <f>'PAYMENT by SAP'!H1194</f>
        <v>45807</v>
      </c>
      <c r="M1204" s="49">
        <f t="shared" si="111"/>
        <v>112</v>
      </c>
      <c r="N1204" s="50" t="str">
        <f t="shared" si="112"/>
        <v>90-120</v>
      </c>
      <c r="O1204" s="50" t="str">
        <f t="shared" si="113"/>
        <v>Warning +</v>
      </c>
      <c r="P1204" s="15" t="str">
        <f>'PAYMENT by SAP'!J1194</f>
        <v>IDR</v>
      </c>
      <c r="Q1204" s="15" t="str">
        <f>'PAYMENT by SAP'!K1194</f>
        <v>1800000217</v>
      </c>
      <c r="R1204" s="51">
        <f>'PAYMENT by SAP'!L1194</f>
        <v>4323870</v>
      </c>
      <c r="S1204" s="51" t="str">
        <f>'PAYMENT by SAP'!M1194</f>
        <v>Penagihan Penyediaan Air Bersih April 2025</v>
      </c>
      <c r="T1204" s="65">
        <f>'PAYMENT by SAP'!N1194</f>
        <v>45777</v>
      </c>
      <c r="U1204" s="66" t="str">
        <f>'PAYMENT by SAP'!O1194</f>
        <v>1800000217</v>
      </c>
      <c r="V1204" s="18" t="s">
        <v>4956</v>
      </c>
    </row>
    <row r="1205" spans="2:22">
      <c r="B1205" s="15">
        <f>'PAYMENT by SAP'!B1195</f>
        <v>100002</v>
      </c>
      <c r="C1205" s="15" t="str">
        <f>'PAYMENT by SAP'!C1195</f>
        <v>PT SWABINA GATRA</v>
      </c>
      <c r="D1205" s="15" t="str">
        <v>Group</v>
      </c>
      <c r="E1205" s="15" t="str">
        <f>'PAYMENT by SAP'!D1195</f>
        <v>1400108422</v>
      </c>
      <c r="F1205" s="15" t="str">
        <f>'PAYMENT by SAP'!E1195</f>
        <v>11125421</v>
      </c>
      <c r="G1205" s="15" t="str">
        <f>'PAYMENT by SAP'!F1195</f>
        <v>PAID BY CMS BANK SYARIAH INDONESIA KC SURABAYA BAS</v>
      </c>
      <c r="H1205" s="47">
        <f t="shared" si="108"/>
        <v>45919</v>
      </c>
      <c r="I1205" s="48">
        <f>'PAYMENT by SAP'!G1195</f>
        <v>45919</v>
      </c>
      <c r="J1205" s="48" t="str">
        <f t="shared" si="109"/>
        <v>Sep</v>
      </c>
      <c r="K1205" s="48" t="str">
        <f t="shared" si="110"/>
        <v>2025</v>
      </c>
      <c r="L1205" s="48">
        <f>'PAYMENT by SAP'!H1195</f>
        <v>45807</v>
      </c>
      <c r="M1205" s="49">
        <f t="shared" si="111"/>
        <v>112</v>
      </c>
      <c r="N1205" s="50" t="str">
        <f t="shared" si="112"/>
        <v>90-120</v>
      </c>
      <c r="O1205" s="50" t="str">
        <f t="shared" si="113"/>
        <v>Warning +</v>
      </c>
      <c r="P1205" s="15" t="str">
        <f>'PAYMENT by SAP'!J1195</f>
        <v>IDR</v>
      </c>
      <c r="Q1205" s="15" t="str">
        <f>'PAYMENT by SAP'!K1195</f>
        <v>1800000237</v>
      </c>
      <c r="R1205" s="51">
        <f>'PAYMENT by SAP'!L1195</f>
        <v>5181421</v>
      </c>
      <c r="S1205" s="51" t="str">
        <f>'PAYMENT by SAP'!M1195</f>
        <v>Tagihan Listrik SWABINA Feb 25</v>
      </c>
      <c r="T1205" s="65">
        <f>'PAYMENT by SAP'!N1195</f>
        <v>45777</v>
      </c>
      <c r="U1205" s="66" t="str">
        <f>'PAYMENT by SAP'!O1195</f>
        <v>1800000237</v>
      </c>
      <c r="V1205" s="18" t="s">
        <v>4951</v>
      </c>
    </row>
    <row r="1206" spans="2:22">
      <c r="B1206" s="15">
        <f>'PAYMENT by SAP'!B1196</f>
        <v>100120</v>
      </c>
      <c r="C1206" s="15" t="str">
        <f>'PAYMENT by SAP'!C1196</f>
        <v>PT TELEKOMUNIKASI SELULAR</v>
      </c>
      <c r="D1206" s="15" t="str">
        <v>External</v>
      </c>
      <c r="E1206" s="15" t="str">
        <f>'PAYMENT by SAP'!D1196</f>
        <v>1400000398</v>
      </c>
      <c r="F1206" s="15" t="str">
        <f>'PAYMENT by SAP'!E1196</f>
        <v>11125421</v>
      </c>
      <c r="G1206" s="15" t="str">
        <f>'PAYMENT by SAP'!F1196</f>
        <v>PAID BY CMS BANK SYARIAH INDONESIA KC SURABAYA BAS</v>
      </c>
      <c r="H1206" s="47">
        <f t="shared" si="108"/>
        <v>45919</v>
      </c>
      <c r="I1206" s="48">
        <f>'PAYMENT by SAP'!G1196</f>
        <v>45919</v>
      </c>
      <c r="J1206" s="48" t="str">
        <f t="shared" si="109"/>
        <v>Sep</v>
      </c>
      <c r="K1206" s="48" t="str">
        <f t="shared" si="110"/>
        <v>2025</v>
      </c>
      <c r="L1206" s="48">
        <f>'PAYMENT by SAP'!H1196</f>
        <v>45931</v>
      </c>
      <c r="M1206" s="49">
        <f t="shared" si="111"/>
        <v>-12</v>
      </c>
      <c r="N1206" s="50" t="str">
        <f t="shared" si="112"/>
        <v>Current</v>
      </c>
      <c r="O1206" s="50" t="str">
        <f t="shared" si="113"/>
        <v>No Risk</v>
      </c>
      <c r="P1206" s="15" t="str">
        <f>'PAYMENT by SAP'!J1196</f>
        <v>IDR</v>
      </c>
      <c r="Q1206" s="15" t="str">
        <f>'PAYMENT by SAP'!K1196</f>
        <v>1800000420</v>
      </c>
      <c r="R1206" s="51">
        <f>'PAYMENT by SAP'!L1196</f>
        <v>5572516</v>
      </c>
      <c r="S1206" s="51" t="str">
        <f>'PAYMENT by SAP'!M1196</f>
        <v>Tagihan Listrik TELKOMSEL - Agustus 2025</v>
      </c>
      <c r="T1206" s="65">
        <f>'PAYMENT by SAP'!N1196</f>
        <v>45901</v>
      </c>
      <c r="U1206" s="66" t="str">
        <f>'PAYMENT by SAP'!O1196</f>
        <v>1800000420</v>
      </c>
      <c r="V1206" s="18" t="s">
        <v>4951</v>
      </c>
    </row>
    <row r="1207" spans="2:22">
      <c r="B1207" s="15">
        <f>'PAYMENT by SAP'!B1197</f>
        <v>100590</v>
      </c>
      <c r="C1207" s="15" t="str">
        <f>'PAYMENT by SAP'!C1197</f>
        <v>PT. SEMEN INDONESIA INTERNATIONAL</v>
      </c>
      <c r="D1207" s="15" t="str">
        <v>Group</v>
      </c>
      <c r="E1207" s="15" t="str">
        <f>'PAYMENT by SAP'!D1197</f>
        <v>1400000402</v>
      </c>
      <c r="F1207" s="15" t="str">
        <f>'PAYMENT by SAP'!E1197</f>
        <v>11125421</v>
      </c>
      <c r="G1207" s="15" t="str">
        <f>'PAYMENT by SAP'!F1197</f>
        <v>PAID BY CMS BANK SYARIAH INDONESIA KC SURABAYA BAS</v>
      </c>
      <c r="H1207" s="47">
        <f t="shared" si="108"/>
        <v>45919</v>
      </c>
      <c r="I1207" s="48">
        <f>'PAYMENT by SAP'!G1197</f>
        <v>45919</v>
      </c>
      <c r="J1207" s="48" t="str">
        <f t="shared" si="109"/>
        <v>Sep</v>
      </c>
      <c r="K1207" s="48" t="str">
        <f t="shared" si="110"/>
        <v>2025</v>
      </c>
      <c r="L1207" s="48">
        <f>'PAYMENT by SAP'!H1197</f>
        <v>45868</v>
      </c>
      <c r="M1207" s="49">
        <f t="shared" si="111"/>
        <v>51</v>
      </c>
      <c r="N1207" s="50" t="str">
        <f t="shared" si="112"/>
        <v>30-60</v>
      </c>
      <c r="O1207" s="50" t="str">
        <f t="shared" si="113"/>
        <v>Low Risk</v>
      </c>
      <c r="P1207" s="15" t="str">
        <f>'PAYMENT by SAP'!J1197</f>
        <v>IDR</v>
      </c>
      <c r="Q1207" s="15" t="str">
        <f>'PAYMENT by SAP'!K1197</f>
        <v>1800000293</v>
      </c>
      <c r="R1207" s="51">
        <f>'PAYMENT by SAP'!L1197</f>
        <v>6522018</v>
      </c>
      <c r="S1207" s="51" t="str">
        <f>'PAYMENT by SAP'!M1197</f>
        <v>Pot. Gaji Kary. Penugasan SIG - SII 05.2025</v>
      </c>
      <c r="T1207" s="65">
        <f>'PAYMENT by SAP'!N1197</f>
        <v>45838</v>
      </c>
      <c r="U1207" s="66" t="str">
        <f>'PAYMENT by SAP'!O1197</f>
        <v>1800000293</v>
      </c>
      <c r="V1207" s="18" t="s">
        <v>4953</v>
      </c>
    </row>
    <row r="1208" spans="2:22">
      <c r="B1208" s="15">
        <f>'PAYMENT by SAP'!B1198</f>
        <v>100590</v>
      </c>
      <c r="C1208" s="15" t="str">
        <f>'PAYMENT by SAP'!C1198</f>
        <v>PT. SEMEN INDONESIA INTERNATIONAL</v>
      </c>
      <c r="D1208" s="15" t="str">
        <v>Group</v>
      </c>
      <c r="E1208" s="15" t="str">
        <f>'PAYMENT by SAP'!D1198</f>
        <v>1400000403</v>
      </c>
      <c r="F1208" s="15" t="str">
        <f>'PAYMENT by SAP'!E1198</f>
        <v>11125421</v>
      </c>
      <c r="G1208" s="15" t="str">
        <f>'PAYMENT by SAP'!F1198</f>
        <v>PAID BY CMS BANK SYARIAH INDONESIA KC SURABAYA BAS</v>
      </c>
      <c r="H1208" s="47">
        <f t="shared" si="108"/>
        <v>45919</v>
      </c>
      <c r="I1208" s="48">
        <f>'PAYMENT by SAP'!G1198</f>
        <v>45919</v>
      </c>
      <c r="J1208" s="48" t="str">
        <f t="shared" si="109"/>
        <v>Sep</v>
      </c>
      <c r="K1208" s="48" t="str">
        <f t="shared" si="110"/>
        <v>2025</v>
      </c>
      <c r="L1208" s="48">
        <f>'PAYMENT by SAP'!H1198</f>
        <v>45899</v>
      </c>
      <c r="M1208" s="49">
        <f t="shared" si="111"/>
        <v>20</v>
      </c>
      <c r="N1208" s="50" t="str">
        <f t="shared" si="112"/>
        <v>0-30</v>
      </c>
      <c r="O1208" s="50" t="str">
        <f t="shared" si="113"/>
        <v>No Risk</v>
      </c>
      <c r="P1208" s="15" t="str">
        <f>'PAYMENT by SAP'!J1198</f>
        <v>IDR</v>
      </c>
      <c r="Q1208" s="15" t="str">
        <f>'PAYMENT by SAP'!K1198</f>
        <v>1800000338</v>
      </c>
      <c r="R1208" s="51">
        <f>'PAYMENT by SAP'!L1198</f>
        <v>6522018</v>
      </c>
      <c r="S1208" s="51" t="str">
        <f>'PAYMENT by SAP'!M1198</f>
        <v>Pot. Gaji Kary. Penugasan SIG - SII 06.2025</v>
      </c>
      <c r="T1208" s="65">
        <f>'PAYMENT by SAP'!N1198</f>
        <v>45869</v>
      </c>
      <c r="U1208" s="66" t="str">
        <f>'PAYMENT by SAP'!O1198</f>
        <v>1800000338</v>
      </c>
      <c r="V1208" s="18" t="s">
        <v>4953</v>
      </c>
    </row>
    <row r="1209" spans="2:22">
      <c r="B1209" s="15">
        <f>'PAYMENT by SAP'!B1199</f>
        <v>100013</v>
      </c>
      <c r="C1209" s="15" t="str">
        <f>'PAYMENT by SAP'!C1199</f>
        <v>PT SEMEN PADANG</v>
      </c>
      <c r="D1209" s="15" t="str">
        <v>Group</v>
      </c>
      <c r="E1209" s="15" t="str">
        <f>'PAYMENT by SAP'!D1199</f>
        <v>1400000399</v>
      </c>
      <c r="F1209" s="15" t="str">
        <f>'PAYMENT by SAP'!E1199</f>
        <v>11121871</v>
      </c>
      <c r="G1209" s="15" t="str">
        <f>'PAYMENT by SAP'!F1199</f>
        <v>SWEEPING SEMEN PADANG</v>
      </c>
      <c r="H1209" s="47">
        <f t="shared" si="108"/>
        <v>45919</v>
      </c>
      <c r="I1209" s="48">
        <f>'PAYMENT by SAP'!G1199</f>
        <v>45919</v>
      </c>
      <c r="J1209" s="48" t="str">
        <f t="shared" si="109"/>
        <v>Sep</v>
      </c>
      <c r="K1209" s="48" t="str">
        <f t="shared" si="110"/>
        <v>2025</v>
      </c>
      <c r="L1209" s="48">
        <f>'PAYMENT by SAP'!H1199</f>
        <v>45910</v>
      </c>
      <c r="M1209" s="49">
        <f t="shared" si="111"/>
        <v>9</v>
      </c>
      <c r="N1209" s="50" t="str">
        <f t="shared" si="112"/>
        <v>0-30</v>
      </c>
      <c r="O1209" s="50" t="str">
        <f t="shared" si="113"/>
        <v>No Risk</v>
      </c>
      <c r="P1209" s="15" t="str">
        <f>'PAYMENT by SAP'!J1199</f>
        <v>IDR</v>
      </c>
      <c r="Q1209" s="15" t="str">
        <f>'PAYMENT by SAP'!K1199</f>
        <v>1400000393</v>
      </c>
      <c r="R1209" s="51">
        <f>'PAYMENT by SAP'!L1199</f>
        <v>10000000000</v>
      </c>
      <c r="S1209" s="51" t="str">
        <f>'PAYMENT by SAP'!M1199</f>
        <v xml:space="preserve"> DIVIDEN SP TAHUN BUKU 2024</v>
      </c>
      <c r="T1209" s="65">
        <f>'PAYMENT by SAP'!N1199</f>
        <v>45910</v>
      </c>
      <c r="U1209" s="66" t="str">
        <f>'PAYMENT by SAP'!O1199</f>
        <v>1800000345</v>
      </c>
      <c r="V1209" s="18" t="s">
        <v>4967</v>
      </c>
    </row>
    <row r="1210" spans="2:22">
      <c r="B1210" s="15">
        <f>'PAYMENT by SAP'!B1200</f>
        <v>100137</v>
      </c>
      <c r="C1210" s="15" t="str">
        <f>'PAYMENT by SAP'!C1200</f>
        <v>PT SEMEN GRESIK</v>
      </c>
      <c r="D1210" s="15" t="str">
        <v>Group</v>
      </c>
      <c r="E1210" s="15" t="str">
        <f>'PAYMENT by SAP'!D1200</f>
        <v>1400000401</v>
      </c>
      <c r="F1210" s="15" t="str">
        <f>'PAYMENT by SAP'!E1200</f>
        <v>11121871</v>
      </c>
      <c r="G1210" s="15" t="str">
        <f>'PAYMENT by SAP'!F1200</f>
        <v>SWEEPING SEMEN GRESIK</v>
      </c>
      <c r="H1210" s="47">
        <f t="shared" si="108"/>
        <v>45919</v>
      </c>
      <c r="I1210" s="48">
        <f>'PAYMENT by SAP'!G1200</f>
        <v>45919</v>
      </c>
      <c r="J1210" s="48" t="str">
        <f t="shared" si="109"/>
        <v>Sep</v>
      </c>
      <c r="K1210" s="48" t="str">
        <f t="shared" si="110"/>
        <v>2025</v>
      </c>
      <c r="L1210" s="48">
        <f>'PAYMENT by SAP'!H1200</f>
        <v>45919</v>
      </c>
      <c r="M1210" s="49">
        <f t="shared" si="111"/>
        <v>0</v>
      </c>
      <c r="N1210" s="50" t="str">
        <f t="shared" si="112"/>
        <v>0-30</v>
      </c>
      <c r="O1210" s="50" t="str">
        <f t="shared" si="113"/>
        <v>No Risk</v>
      </c>
      <c r="P1210" s="15" t="str">
        <f>'PAYMENT by SAP'!J1200</f>
        <v>IDR</v>
      </c>
      <c r="Q1210" s="15" t="str">
        <f>'PAYMENT by SAP'!K1200</f>
        <v>1800000442</v>
      </c>
      <c r="R1210" s="51">
        <f>'PAYMENT by SAP'!L1200</f>
        <v>14039003944</v>
      </c>
      <c r="S1210" s="51" t="str">
        <f>'PAYMENT by SAP'!M1200</f>
        <v>BUNGA SHL SEMEN GRESIK JUL SD SEP 2025</v>
      </c>
      <c r="T1210" s="65">
        <f>'PAYMENT by SAP'!N1200</f>
        <v>45919</v>
      </c>
      <c r="U1210" s="66" t="str">
        <f>'PAYMENT by SAP'!O1200</f>
        <v>1800000442</v>
      </c>
      <c r="V1210" s="18" t="s">
        <v>4952</v>
      </c>
    </row>
    <row r="1211" spans="2:22">
      <c r="B1211" s="15">
        <f>'PAYMENT by SAP'!B1201</f>
        <v>100014</v>
      </c>
      <c r="C1211" s="15" t="str">
        <f>'PAYMENT by SAP'!C1201</f>
        <v>PT SEMEN TONASA</v>
      </c>
      <c r="D1211" s="15" t="str">
        <v>Group</v>
      </c>
      <c r="E1211" s="15" t="str">
        <f>'PAYMENT by SAP'!D1201</f>
        <v>1400000400</v>
      </c>
      <c r="F1211" s="15" t="str">
        <f>'PAYMENT by SAP'!E1201</f>
        <v>11121871</v>
      </c>
      <c r="G1211" s="15" t="str">
        <f>'PAYMENT by SAP'!F1201</f>
        <v>SWEEPING SEMEN TONASA</v>
      </c>
      <c r="H1211" s="47">
        <f t="shared" si="108"/>
        <v>45919</v>
      </c>
      <c r="I1211" s="48">
        <f>'PAYMENT by SAP'!G1201</f>
        <v>45919</v>
      </c>
      <c r="J1211" s="48" t="str">
        <f t="shared" si="109"/>
        <v>Sep</v>
      </c>
      <c r="K1211" s="48" t="str">
        <f t="shared" si="110"/>
        <v>2025</v>
      </c>
      <c r="L1211" s="48">
        <f>'PAYMENT by SAP'!H1201</f>
        <v>45912</v>
      </c>
      <c r="M1211" s="49">
        <f t="shared" si="111"/>
        <v>7</v>
      </c>
      <c r="N1211" s="50" t="str">
        <f t="shared" si="112"/>
        <v>0-30</v>
      </c>
      <c r="O1211" s="50" t="str">
        <f t="shared" si="113"/>
        <v>No Risk</v>
      </c>
      <c r="P1211" s="15" t="str">
        <f>'PAYMENT by SAP'!J1201</f>
        <v>IDR</v>
      </c>
      <c r="Q1211" s="15" t="str">
        <f>'PAYMENT by SAP'!K1201</f>
        <v>1400000395</v>
      </c>
      <c r="R1211" s="51">
        <f>'PAYMENT by SAP'!L1201</f>
        <v>30000000000</v>
      </c>
      <c r="S1211" s="51" t="str">
        <f>'PAYMENT by SAP'!M1201</f>
        <v xml:space="preserve"> DIVIDEN SP TAHUN BUKU 2024</v>
      </c>
      <c r="T1211" s="65">
        <f>'PAYMENT by SAP'!N1201</f>
        <v>45912</v>
      </c>
      <c r="U1211" s="66" t="str">
        <f>'PAYMENT by SAP'!O1201</f>
        <v>1800000346</v>
      </c>
      <c r="V1211" s="18" t="s">
        <v>4967</v>
      </c>
    </row>
    <row r="1212" spans="2:22">
      <c r="B1212" s="15">
        <f>'PAYMENT by SAP'!B1202</f>
        <v>101284</v>
      </c>
      <c r="C1212" s="15" t="str">
        <f>'PAYMENT by SAP'!C1202</f>
        <v>PT. SINERGI MITRA INVESTAMA</v>
      </c>
      <c r="D1212" s="15" t="str">
        <v>Group</v>
      </c>
      <c r="E1212" s="15" t="str">
        <f>'PAYMENT by SAP'!D1202</f>
        <v>1400000411</v>
      </c>
      <c r="F1212" s="15" t="str">
        <f>'PAYMENT by SAP'!E1202</f>
        <v>11121161</v>
      </c>
      <c r="G1212" s="15" t="str">
        <f>'PAYMENT by SAP'!F1202</f>
        <v>Pembayaran Bagi Hasil Tahun 2020-2021</v>
      </c>
      <c r="H1212" s="47">
        <f t="shared" si="108"/>
        <v>45922</v>
      </c>
      <c r="I1212" s="48">
        <f>'PAYMENT by SAP'!G1202</f>
        <v>45922</v>
      </c>
      <c r="J1212" s="48" t="str">
        <f t="shared" si="109"/>
        <v>Sep</v>
      </c>
      <c r="K1212" s="48" t="str">
        <f t="shared" si="110"/>
        <v>2025</v>
      </c>
      <c r="L1212" s="48">
        <f>'PAYMENT by SAP'!H1202</f>
        <v>45891</v>
      </c>
      <c r="M1212" s="49">
        <f t="shared" si="111"/>
        <v>31</v>
      </c>
      <c r="N1212" s="50" t="str">
        <f t="shared" si="112"/>
        <v>30-60</v>
      </c>
      <c r="O1212" s="50" t="str">
        <f t="shared" si="113"/>
        <v>Low Risk</v>
      </c>
      <c r="P1212" s="15" t="str">
        <f>'PAYMENT by SAP'!J1202</f>
        <v>IDR</v>
      </c>
      <c r="Q1212" s="15" t="str">
        <f>'PAYMENT by SAP'!K1202</f>
        <v>1400000371</v>
      </c>
      <c r="R1212" s="51">
        <f>'PAYMENT by SAP'!L1202</f>
        <v>200000000</v>
      </c>
      <c r="S1212" s="51" t="str">
        <f>'PAYMENT by SAP'!M1202</f>
        <v>Kurang Bayar Pembayaran Bagi Hasil Tahun 2020-2021</v>
      </c>
      <c r="T1212" s="65">
        <f>'PAYMENT by SAP'!N1202</f>
        <v>45891</v>
      </c>
      <c r="U1212" s="66" t="str">
        <f>'PAYMENT by SAP'!O1202</f>
        <v>1800000283</v>
      </c>
      <c r="V1212" s="18" t="s">
        <v>4960</v>
      </c>
    </row>
    <row r="1213" spans="2:22">
      <c r="B1213" s="15">
        <f>'PAYMENT by SAP'!B1203</f>
        <v>100137</v>
      </c>
      <c r="C1213" s="15" t="str">
        <f>'PAYMENT by SAP'!C1203</f>
        <v>PT SEMEN GRESIK</v>
      </c>
      <c r="D1213" s="15" t="str">
        <v>Group</v>
      </c>
      <c r="E1213" s="15" t="str">
        <f>'PAYMENT by SAP'!D1203</f>
        <v>1400000408</v>
      </c>
      <c r="F1213" s="15" t="str">
        <f>'PAYMENT by SAP'!E1203</f>
        <v>11121871</v>
      </c>
      <c r="G1213" s="15" t="str">
        <f>'PAYMENT by SAP'!F1203</f>
        <v>SWEEPING SEMEN GRESIK</v>
      </c>
      <c r="H1213" s="47">
        <f t="shared" ref="H1213:H1276" si="114">I1213</f>
        <v>45922</v>
      </c>
      <c r="I1213" s="48">
        <f>'PAYMENT by SAP'!G1203</f>
        <v>45922</v>
      </c>
      <c r="J1213" s="48" t="str">
        <f t="shared" ref="J1213:J1276" si="115">TEXT(I1213,"MMM")</f>
        <v>Sep</v>
      </c>
      <c r="K1213" s="48" t="str">
        <f t="shared" ref="K1213:K1276" si="116">TEXT(I1213,"yyy")</f>
        <v>2025</v>
      </c>
      <c r="L1213" s="48">
        <f>'PAYMENT by SAP'!H1203</f>
        <v>45894</v>
      </c>
      <c r="M1213" s="49">
        <f t="shared" ref="M1213:M1276" si="117">I1213-L1213</f>
        <v>28</v>
      </c>
      <c r="N1213" s="50" t="str">
        <f t="shared" ref="N1213:N1276" si="118">IF(M1213&lt;$C$9,$D$9,IF(M1213&lt;$C$8,$D$8,IF(M1213&lt;$C$7,$D$7,IF(M1213&lt;$C$6,$D$6,IF(M1213&lt;$C$5,$D$5,IF(M1213&lt;$C$4,$D$4,IF(M1213&lt;$C$3,$D$3)))))))</f>
        <v>0-30</v>
      </c>
      <c r="O1213" s="50" t="str">
        <f t="shared" ref="O1213:O1276" si="119">IF(N1213=$D$3,$E$3,IF(N1213=$D$4,$E$4,IF(N1213=$D$5,$E$5,IF(N1213=$D$6,$E$6,IF(N1213=$D$7,$E$7,IF(N1213=$D$8,$E$8,IF(N1213=$D$9,$E$9)))))))</f>
        <v>No Risk</v>
      </c>
      <c r="P1213" s="15" t="str">
        <f>'PAYMENT by SAP'!J1203</f>
        <v>IDR</v>
      </c>
      <c r="Q1213" s="15" t="str">
        <f>'PAYMENT by SAP'!K1203</f>
        <v>1400000363</v>
      </c>
      <c r="R1213" s="51">
        <f>'PAYMENT by SAP'!L1203</f>
        <v>5000000000</v>
      </c>
      <c r="S1213" s="51" t="str">
        <f>'PAYMENT by SAP'!M1203</f>
        <v xml:space="preserve"> PEMBAYARAN POKOK SHL GRESIK 26 SEPT 2018</v>
      </c>
      <c r="T1213" s="65">
        <f>'PAYMENT by SAP'!N1203</f>
        <v>45894</v>
      </c>
      <c r="U1213" s="66" t="str">
        <f>'PAYMENT by SAP'!O1203</f>
        <v>1800001507</v>
      </c>
      <c r="V1213" s="18" t="s">
        <v>4952</v>
      </c>
    </row>
    <row r="1214" spans="2:22">
      <c r="B1214" s="15">
        <f>'PAYMENT by SAP'!B1204</f>
        <v>100013</v>
      </c>
      <c r="C1214" s="15" t="str">
        <f>'PAYMENT by SAP'!C1204</f>
        <v>PT SEMEN PADANG</v>
      </c>
      <c r="D1214" s="15" t="str">
        <v>Group</v>
      </c>
      <c r="E1214" s="15" t="str">
        <f>'PAYMENT by SAP'!D1204</f>
        <v>1400000406</v>
      </c>
      <c r="F1214" s="15" t="str">
        <f>'PAYMENT by SAP'!E1204</f>
        <v>11121871</v>
      </c>
      <c r="G1214" s="15" t="str">
        <f>'PAYMENT by SAP'!F1204</f>
        <v>SWEEPING SEMEN PADANG</v>
      </c>
      <c r="H1214" s="47">
        <f t="shared" si="114"/>
        <v>45922</v>
      </c>
      <c r="I1214" s="48">
        <f>'PAYMENT by SAP'!G1204</f>
        <v>45922</v>
      </c>
      <c r="J1214" s="48" t="str">
        <f t="shared" si="115"/>
        <v>Sep</v>
      </c>
      <c r="K1214" s="48" t="str">
        <f t="shared" si="116"/>
        <v>2025</v>
      </c>
      <c r="L1214" s="48">
        <f>'PAYMENT by SAP'!H1204</f>
        <v>45919</v>
      </c>
      <c r="M1214" s="49">
        <f t="shared" si="117"/>
        <v>3</v>
      </c>
      <c r="N1214" s="50" t="str">
        <f t="shared" si="118"/>
        <v>0-30</v>
      </c>
      <c r="O1214" s="50" t="str">
        <f t="shared" si="119"/>
        <v>No Risk</v>
      </c>
      <c r="P1214" s="15" t="str">
        <f>'PAYMENT by SAP'!J1204</f>
        <v>IDR</v>
      </c>
      <c r="Q1214" s="15" t="str">
        <f>'PAYMENT by SAP'!K1204</f>
        <v>1400000399</v>
      </c>
      <c r="R1214" s="51">
        <f>'PAYMENT by SAP'!L1204</f>
        <v>10000000000</v>
      </c>
      <c r="S1214" s="51" t="str">
        <f>'PAYMENT by SAP'!M1204</f>
        <v xml:space="preserve"> DIVIDEN SP TAHUN BUKU 2024</v>
      </c>
      <c r="T1214" s="65">
        <f>'PAYMENT by SAP'!N1204</f>
        <v>45919</v>
      </c>
      <c r="U1214" s="66" t="str">
        <f>'PAYMENT by SAP'!O1204</f>
        <v>1800000345</v>
      </c>
      <c r="V1214" s="18" t="s">
        <v>4967</v>
      </c>
    </row>
    <row r="1215" spans="2:22">
      <c r="B1215" s="15">
        <f>'PAYMENT by SAP'!B1205</f>
        <v>100014</v>
      </c>
      <c r="C1215" s="15" t="str">
        <f>'PAYMENT by SAP'!C1205</f>
        <v>PT SEMEN TONASA</v>
      </c>
      <c r="D1215" s="15" t="str">
        <v>Group</v>
      </c>
      <c r="E1215" s="15" t="str">
        <f>'PAYMENT by SAP'!D1205</f>
        <v>1400000409</v>
      </c>
      <c r="F1215" s="15" t="str">
        <f>'PAYMENT by SAP'!E1205</f>
        <v>11121871</v>
      </c>
      <c r="G1215" s="15" t="str">
        <f>'PAYMENT by SAP'!F1205</f>
        <v>SWEEPING SEMEN TONASA</v>
      </c>
      <c r="H1215" s="47">
        <f t="shared" si="114"/>
        <v>45922</v>
      </c>
      <c r="I1215" s="48">
        <f>'PAYMENT by SAP'!G1205</f>
        <v>45922</v>
      </c>
      <c r="J1215" s="48" t="str">
        <f t="shared" si="115"/>
        <v>Sep</v>
      </c>
      <c r="K1215" s="48" t="str">
        <f t="shared" si="116"/>
        <v>2025</v>
      </c>
      <c r="L1215" s="48">
        <f>'PAYMENT by SAP'!H1205</f>
        <v>45901</v>
      </c>
      <c r="M1215" s="49">
        <f t="shared" si="117"/>
        <v>21</v>
      </c>
      <c r="N1215" s="50" t="str">
        <f t="shared" si="118"/>
        <v>0-30</v>
      </c>
      <c r="O1215" s="50" t="str">
        <f t="shared" si="119"/>
        <v>No Risk</v>
      </c>
      <c r="P1215" s="15" t="str">
        <f>'PAYMENT by SAP'!J1205</f>
        <v>IDR</v>
      </c>
      <c r="Q1215" s="15" t="str">
        <f>'PAYMENT by SAP'!K1205</f>
        <v>1400000407</v>
      </c>
      <c r="R1215" s="51">
        <f>'PAYMENT by SAP'!L1205</f>
        <v>10000000000</v>
      </c>
      <c r="S1215" s="51" t="str">
        <f>'PAYMENT by SAP'!M1205</f>
        <v xml:space="preserve"> DIVIDEN SP TAHUN BUKU 2024</v>
      </c>
      <c r="T1215" s="65">
        <f>'PAYMENT by SAP'!N1205</f>
        <v>45901</v>
      </c>
      <c r="U1215" s="66" t="str">
        <f>'PAYMENT by SAP'!O1205</f>
        <v>1800000346</v>
      </c>
      <c r="V1215" s="18" t="s">
        <v>4967</v>
      </c>
    </row>
    <row r="1216" spans="2:22">
      <c r="B1216" s="15">
        <f>'PAYMENT by SAP'!B1206</f>
        <v>100137</v>
      </c>
      <c r="C1216" s="15" t="str">
        <f>'PAYMENT by SAP'!C1206</f>
        <v>PT SEMEN GRESIK</v>
      </c>
      <c r="D1216" s="15" t="str">
        <v>Group</v>
      </c>
      <c r="E1216" s="15" t="str">
        <f>'PAYMENT by SAP'!D1206</f>
        <v>1400000410</v>
      </c>
      <c r="F1216" s="15" t="str">
        <f>'PAYMENT by SAP'!E1206</f>
        <v>11121871</v>
      </c>
      <c r="G1216" s="15" t="str">
        <f>'PAYMENT by SAP'!F1206</f>
        <v>SWEEPING SEMEN GRESIK</v>
      </c>
      <c r="H1216" s="47">
        <f t="shared" si="114"/>
        <v>45922</v>
      </c>
      <c r="I1216" s="48">
        <f>'PAYMENT by SAP'!G1206</f>
        <v>45922</v>
      </c>
      <c r="J1216" s="48" t="str">
        <f t="shared" si="115"/>
        <v>Sep</v>
      </c>
      <c r="K1216" s="48" t="str">
        <f t="shared" si="116"/>
        <v>2025</v>
      </c>
      <c r="L1216" s="48">
        <f>'PAYMENT by SAP'!H1206</f>
        <v>45901</v>
      </c>
      <c r="M1216" s="49">
        <f t="shared" si="117"/>
        <v>21</v>
      </c>
      <c r="N1216" s="50" t="str">
        <f t="shared" si="118"/>
        <v>0-30</v>
      </c>
      <c r="O1216" s="50" t="str">
        <f t="shared" si="119"/>
        <v>No Risk</v>
      </c>
      <c r="P1216" s="15" t="str">
        <f>'PAYMENT by SAP'!J1206</f>
        <v>IDR</v>
      </c>
      <c r="Q1216" s="15" t="str">
        <f>'PAYMENT by SAP'!K1206</f>
        <v>1400000408</v>
      </c>
      <c r="R1216" s="51">
        <f>'PAYMENT by SAP'!L1206</f>
        <v>10000000000</v>
      </c>
      <c r="S1216" s="51" t="str">
        <f>'PAYMENT by SAP'!M1206</f>
        <v xml:space="preserve"> PEMBAYARAN POKOK SHL GRESIK 26 SEPT 2018</v>
      </c>
      <c r="T1216" s="65">
        <f>'PAYMENT by SAP'!N1206</f>
        <v>45901</v>
      </c>
      <c r="U1216" s="66" t="str">
        <f>'PAYMENT by SAP'!O1206</f>
        <v>1800001507</v>
      </c>
      <c r="V1216" s="18" t="s">
        <v>4952</v>
      </c>
    </row>
    <row r="1217" spans="2:22">
      <c r="B1217" s="15">
        <f>'PAYMENT by SAP'!B1207</f>
        <v>100014</v>
      </c>
      <c r="C1217" s="15" t="str">
        <f>'PAYMENT by SAP'!C1207</f>
        <v>PT SEMEN TONASA</v>
      </c>
      <c r="D1217" s="15" t="str">
        <v>Group</v>
      </c>
      <c r="E1217" s="15" t="str">
        <f>'PAYMENT by SAP'!D1207</f>
        <v>1400000407</v>
      </c>
      <c r="F1217" s="15" t="str">
        <f>'PAYMENT by SAP'!E1207</f>
        <v>11121871</v>
      </c>
      <c r="G1217" s="15" t="str">
        <f>'PAYMENT by SAP'!F1207</f>
        <v>SWEEPING SEMEN TONASA</v>
      </c>
      <c r="H1217" s="47">
        <f t="shared" si="114"/>
        <v>45922</v>
      </c>
      <c r="I1217" s="48">
        <f>'PAYMENT by SAP'!G1207</f>
        <v>45922</v>
      </c>
      <c r="J1217" s="48" t="str">
        <f t="shared" si="115"/>
        <v>Sep</v>
      </c>
      <c r="K1217" s="48" t="str">
        <f t="shared" si="116"/>
        <v>2025</v>
      </c>
      <c r="L1217" s="48">
        <f>'PAYMENT by SAP'!H1207</f>
        <v>45919</v>
      </c>
      <c r="M1217" s="49">
        <f t="shared" si="117"/>
        <v>3</v>
      </c>
      <c r="N1217" s="50" t="str">
        <f t="shared" si="118"/>
        <v>0-30</v>
      </c>
      <c r="O1217" s="50" t="str">
        <f t="shared" si="119"/>
        <v>No Risk</v>
      </c>
      <c r="P1217" s="15" t="str">
        <f>'PAYMENT by SAP'!J1207</f>
        <v>IDR</v>
      </c>
      <c r="Q1217" s="15" t="str">
        <f>'PAYMENT by SAP'!K1207</f>
        <v>1400000400</v>
      </c>
      <c r="R1217" s="51">
        <f>'PAYMENT by SAP'!L1207</f>
        <v>20000000000</v>
      </c>
      <c r="S1217" s="51" t="str">
        <f>'PAYMENT by SAP'!M1207</f>
        <v xml:space="preserve"> DIVIDEN SP TAHUN BUKU 2024</v>
      </c>
      <c r="T1217" s="65">
        <f>'PAYMENT by SAP'!N1207</f>
        <v>45919</v>
      </c>
      <c r="U1217" s="66" t="str">
        <f>'PAYMENT by SAP'!O1207</f>
        <v>1800000346</v>
      </c>
      <c r="V1217" s="18" t="s">
        <v>4967</v>
      </c>
    </row>
    <row r="1218" spans="2:22">
      <c r="B1218" s="15">
        <f>'PAYMENT by SAP'!B1208</f>
        <v>100137</v>
      </c>
      <c r="C1218" s="15" t="str">
        <f>'PAYMENT by SAP'!C1208</f>
        <v>PT SEMEN GRESIK</v>
      </c>
      <c r="D1218" s="15" t="str">
        <v>Group</v>
      </c>
      <c r="E1218" s="15" t="str">
        <f>'PAYMENT by SAP'!D1208</f>
        <v>1400000415</v>
      </c>
      <c r="F1218" s="15" t="str">
        <f>'PAYMENT by SAP'!E1208</f>
        <v>11121161</v>
      </c>
      <c r="G1218" s="15" t="str">
        <f>'PAYMENT by SAP'!F1208</f>
        <v>LISTRIK PERDIN BLOK  5000202519000020491</v>
      </c>
      <c r="H1218" s="47">
        <f t="shared" si="114"/>
        <v>45923</v>
      </c>
      <c r="I1218" s="48">
        <f>'PAYMENT by SAP'!G1208</f>
        <v>45923</v>
      </c>
      <c r="J1218" s="48" t="str">
        <f t="shared" si="115"/>
        <v>Sep</v>
      </c>
      <c r="K1218" s="48" t="str">
        <f t="shared" si="116"/>
        <v>2025</v>
      </c>
      <c r="L1218" s="48">
        <f>'PAYMENT by SAP'!H1208</f>
        <v>45534</v>
      </c>
      <c r="M1218" s="49">
        <f t="shared" si="117"/>
        <v>389</v>
      </c>
      <c r="N1218" s="50" t="str">
        <f t="shared" si="118"/>
        <v>&gt;365</v>
      </c>
      <c r="O1218" s="50" t="str">
        <f t="shared" si="119"/>
        <v>High Risk +</v>
      </c>
      <c r="P1218" s="15" t="str">
        <f>'PAYMENT by SAP'!J1208</f>
        <v>IDR</v>
      </c>
      <c r="Q1218" s="15" t="str">
        <f>'PAYMENT by SAP'!K1208</f>
        <v>1800000311</v>
      </c>
      <c r="R1218" s="51">
        <f>'PAYMENT by SAP'!L1208</f>
        <v>418430</v>
      </c>
      <c r="S1218" s="51" t="str">
        <f>'PAYMENT by SAP'!M1208</f>
        <v>Tagihan Listrik Perdin FF03 - Jul 24</v>
      </c>
      <c r="T1218" s="65">
        <f>'PAYMENT by SAP'!N1208</f>
        <v>45504</v>
      </c>
      <c r="U1218" s="66" t="str">
        <f>'PAYMENT by SAP'!O1208</f>
        <v>1800000311</v>
      </c>
      <c r="V1218" s="18" t="s">
        <v>4951</v>
      </c>
    </row>
    <row r="1219" spans="2:22">
      <c r="B1219" s="15">
        <f>'PAYMENT by SAP'!B1209</f>
        <v>101305</v>
      </c>
      <c r="C1219" s="15" t="str">
        <f>'PAYMENT by SAP'!C1209</f>
        <v>PT SEMEN INDONESIA DISTRIBUTOR</v>
      </c>
      <c r="D1219" s="15" t="str">
        <v>Group</v>
      </c>
      <c r="E1219" s="15" t="str">
        <f>'PAYMENT by SAP'!D1209</f>
        <v>1400000416</v>
      </c>
      <c r="F1219" s="15" t="str">
        <f>'PAYMENT by SAP'!E1209</f>
        <v>11125421</v>
      </c>
      <c r="G1219" s="15" t="str">
        <f>'PAYMENT by SAP'!F1209</f>
        <v>PAID BY CMS BANK SYARIAH INDONESIA KC SURABAYA BAS</v>
      </c>
      <c r="H1219" s="47">
        <f t="shared" si="114"/>
        <v>45923</v>
      </c>
      <c r="I1219" s="48">
        <f>'PAYMENT by SAP'!G1209</f>
        <v>45923</v>
      </c>
      <c r="J1219" s="48" t="str">
        <f t="shared" si="115"/>
        <v>Sep</v>
      </c>
      <c r="K1219" s="48" t="str">
        <f t="shared" si="116"/>
        <v>2025</v>
      </c>
      <c r="L1219" s="48">
        <f>'PAYMENT by SAP'!H1209</f>
        <v>45930</v>
      </c>
      <c r="M1219" s="49">
        <f t="shared" si="117"/>
        <v>-7</v>
      </c>
      <c r="N1219" s="50" t="str">
        <f t="shared" si="118"/>
        <v>Current</v>
      </c>
      <c r="O1219" s="50" t="str">
        <f t="shared" si="119"/>
        <v>No Risk</v>
      </c>
      <c r="P1219" s="15" t="str">
        <f>'PAYMENT by SAP'!J1209</f>
        <v>IDR</v>
      </c>
      <c r="Q1219" s="15" t="str">
        <f>'PAYMENT by SAP'!K1209</f>
        <v>1800000384</v>
      </c>
      <c r="R1219" s="51">
        <f>'PAYMENT by SAP'!L1209</f>
        <v>4560100</v>
      </c>
      <c r="S1219" s="51" t="str">
        <f>'PAYMENT by SAP'!M1209</f>
        <v>Pot. Gaji Kary. Penugasan SIG - SID  07.2025</v>
      </c>
      <c r="T1219" s="65">
        <f>'PAYMENT by SAP'!N1209</f>
        <v>45900</v>
      </c>
      <c r="U1219" s="66" t="str">
        <f>'PAYMENT by SAP'!O1209</f>
        <v>1800000384</v>
      </c>
      <c r="V1219" s="18" t="s">
        <v>4953</v>
      </c>
    </row>
    <row r="1220" spans="2:22">
      <c r="B1220" s="15">
        <f>'PAYMENT by SAP'!B1210</f>
        <v>100137</v>
      </c>
      <c r="C1220" s="15" t="str">
        <f>'PAYMENT by SAP'!C1210</f>
        <v>PT SEMEN GRESIK</v>
      </c>
      <c r="D1220" s="15" t="str">
        <v>Group</v>
      </c>
      <c r="E1220" s="15" t="str">
        <f>'PAYMENT by SAP'!D1210</f>
        <v>1400000412</v>
      </c>
      <c r="F1220" s="15" t="str">
        <f>'PAYMENT by SAP'!E1210</f>
        <v>11121161</v>
      </c>
      <c r="G1220" s="15" t="str">
        <f>'PAYMENT by SAP'!F1210</f>
        <v>retribusi Jual BelI Tanah Liat 2020</v>
      </c>
      <c r="H1220" s="47">
        <f t="shared" si="114"/>
        <v>45923</v>
      </c>
      <c r="I1220" s="48">
        <f>'PAYMENT by SAP'!G1210</f>
        <v>45923</v>
      </c>
      <c r="J1220" s="48" t="str">
        <f t="shared" si="115"/>
        <v>Sep</v>
      </c>
      <c r="K1220" s="48" t="str">
        <f t="shared" si="116"/>
        <v>2025</v>
      </c>
      <c r="L1220" s="48">
        <f>'PAYMENT by SAP'!H1210</f>
        <v>45194</v>
      </c>
      <c r="M1220" s="49">
        <f t="shared" si="117"/>
        <v>729</v>
      </c>
      <c r="N1220" s="50" t="str">
        <f t="shared" si="118"/>
        <v>&gt;365</v>
      </c>
      <c r="O1220" s="50" t="str">
        <f t="shared" si="119"/>
        <v>High Risk +</v>
      </c>
      <c r="P1220" s="15" t="str">
        <f>'PAYMENT by SAP'!J1210</f>
        <v>IDR</v>
      </c>
      <c r="Q1220" s="15" t="str">
        <f>'PAYMENT by SAP'!K1210</f>
        <v>0100011819</v>
      </c>
      <c r="R1220" s="51">
        <f>'PAYMENT by SAP'!L1210</f>
        <v>1165135939</v>
      </c>
      <c r="S1220" s="51" t="str">
        <f>'PAYMENT by SAP'!M1210</f>
        <v>Jual BelI Tanah Liat 2020</v>
      </c>
      <c r="T1220" s="65">
        <f>'PAYMENT by SAP'!N1210</f>
        <v>45194</v>
      </c>
      <c r="U1220" s="66" t="str">
        <f>'PAYMENT by SAP'!O1210</f>
        <v>1800000692</v>
      </c>
      <c r="V1220" s="18" t="s">
        <v>4966</v>
      </c>
    </row>
    <row r="1221" spans="2:22">
      <c r="B1221" s="15">
        <f>'PAYMENT by SAP'!B1211</f>
        <v>100137</v>
      </c>
      <c r="C1221" s="15" t="str">
        <f>'PAYMENT by SAP'!C1211</f>
        <v>PT SEMEN GRESIK</v>
      </c>
      <c r="D1221" s="15" t="str">
        <v>Group</v>
      </c>
      <c r="E1221" s="15" t="str">
        <f>'PAYMENT by SAP'!D1211</f>
        <v>1400000413</v>
      </c>
      <c r="F1221" s="15" t="str">
        <f>'PAYMENT by SAP'!E1211</f>
        <v>11121161</v>
      </c>
      <c r="G1221" s="15" t="str">
        <f>'PAYMENT by SAP'!F1211</f>
        <v>retribusi jual Beli Batu Gamping Agustus 2020</v>
      </c>
      <c r="H1221" s="47">
        <f t="shared" si="114"/>
        <v>45923</v>
      </c>
      <c r="I1221" s="48">
        <f>'PAYMENT by SAP'!G1211</f>
        <v>45923</v>
      </c>
      <c r="J1221" s="48" t="str">
        <f t="shared" si="115"/>
        <v>Sep</v>
      </c>
      <c r="K1221" s="48" t="str">
        <f t="shared" si="116"/>
        <v>2025</v>
      </c>
      <c r="L1221" s="48">
        <f>'PAYMENT by SAP'!H1211</f>
        <v>44467</v>
      </c>
      <c r="M1221" s="49">
        <f t="shared" si="117"/>
        <v>1456</v>
      </c>
      <c r="N1221" s="50" t="str">
        <f t="shared" si="118"/>
        <v>&gt;365</v>
      </c>
      <c r="O1221" s="50" t="str">
        <f t="shared" si="119"/>
        <v>High Risk +</v>
      </c>
      <c r="P1221" s="15" t="str">
        <f>'PAYMENT by SAP'!J1211</f>
        <v>IDR</v>
      </c>
      <c r="Q1221" s="15" t="str">
        <f>'PAYMENT by SAP'!K1211</f>
        <v>0100005048</v>
      </c>
      <c r="R1221" s="51">
        <f>'PAYMENT by SAP'!L1211</f>
        <v>3435411772</v>
      </c>
      <c r="S1221" s="51" t="str">
        <f>'PAYMENT by SAP'!M1211</f>
        <v>Jual Beli Batu Gamping Agustus 2020</v>
      </c>
      <c r="T1221" s="65">
        <f>'PAYMENT by SAP'!N1211</f>
        <v>44467</v>
      </c>
      <c r="U1221" s="66" t="str">
        <f>'PAYMENT by SAP'!O1211</f>
        <v>1800000305</v>
      </c>
      <c r="V1221" s="18" t="s">
        <v>4966</v>
      </c>
    </row>
    <row r="1222" spans="2:22">
      <c r="B1222" s="15">
        <f>'PAYMENT by SAP'!B1212</f>
        <v>100137</v>
      </c>
      <c r="C1222" s="15" t="str">
        <f>'PAYMENT by SAP'!C1212</f>
        <v>PT SEMEN GRESIK</v>
      </c>
      <c r="D1222" s="15" t="str">
        <v>Group</v>
      </c>
      <c r="E1222" s="15" t="str">
        <f>'PAYMENT by SAP'!D1212</f>
        <v>1400000414</v>
      </c>
      <c r="F1222" s="15" t="str">
        <f>'PAYMENT by SAP'!E1212</f>
        <v>11121161</v>
      </c>
      <c r="G1222" s="15" t="str">
        <f>'PAYMENT by SAP'!F1212</f>
        <v>retribusi jual Beli Batu Gamping Mei 2020</v>
      </c>
      <c r="H1222" s="47">
        <f t="shared" si="114"/>
        <v>45923</v>
      </c>
      <c r="I1222" s="48">
        <f>'PAYMENT by SAP'!G1212</f>
        <v>45923</v>
      </c>
      <c r="J1222" s="48" t="str">
        <f t="shared" si="115"/>
        <v>Sep</v>
      </c>
      <c r="K1222" s="48" t="str">
        <f t="shared" si="116"/>
        <v>2025</v>
      </c>
      <c r="L1222" s="48">
        <f>'PAYMENT by SAP'!H1212</f>
        <v>44467</v>
      </c>
      <c r="M1222" s="49">
        <f t="shared" si="117"/>
        <v>1456</v>
      </c>
      <c r="N1222" s="50" t="str">
        <f t="shared" si="118"/>
        <v>&gt;365</v>
      </c>
      <c r="O1222" s="50" t="str">
        <f t="shared" si="119"/>
        <v>High Risk +</v>
      </c>
      <c r="P1222" s="15" t="str">
        <f>'PAYMENT by SAP'!J1212</f>
        <v>IDR</v>
      </c>
      <c r="Q1222" s="15" t="str">
        <f>'PAYMENT by SAP'!K1212</f>
        <v>0100005048</v>
      </c>
      <c r="R1222" s="51">
        <f>'PAYMENT by SAP'!L1212</f>
        <v>5457385621</v>
      </c>
      <c r="S1222" s="51" t="str">
        <f>'PAYMENT by SAP'!M1212</f>
        <v>Jual Beli Batu Gamping Mei 2020</v>
      </c>
      <c r="T1222" s="65">
        <f>'PAYMENT by SAP'!N1212</f>
        <v>44467</v>
      </c>
      <c r="U1222" s="66" t="str">
        <f>'PAYMENT by SAP'!O1212</f>
        <v>1800000302</v>
      </c>
      <c r="V1222" s="18" t="s">
        <v>4966</v>
      </c>
    </row>
    <row r="1223" spans="2:22">
      <c r="B1223" s="15">
        <f>'PAYMENT by SAP'!B1213</f>
        <v>100137</v>
      </c>
      <c r="C1223" s="15" t="str">
        <f>'PAYMENT by SAP'!C1213</f>
        <v>PT SEMEN GRESIK</v>
      </c>
      <c r="D1223" s="15" t="str">
        <v>Group</v>
      </c>
      <c r="E1223" s="15" t="str">
        <f>'PAYMENT by SAP'!D1213</f>
        <v>1400000417</v>
      </c>
      <c r="F1223" s="15" t="str">
        <f>'PAYMENT by SAP'!E1213</f>
        <v>11121871</v>
      </c>
      <c r="G1223" s="15" t="str">
        <f>'PAYMENT by SAP'!F1213</f>
        <v>SWEEPING SEMEN GRESIK</v>
      </c>
      <c r="H1223" s="47">
        <f t="shared" si="114"/>
        <v>45923</v>
      </c>
      <c r="I1223" s="48">
        <f>'PAYMENT by SAP'!G1213</f>
        <v>45923</v>
      </c>
      <c r="J1223" s="48" t="str">
        <f t="shared" si="115"/>
        <v>Sep</v>
      </c>
      <c r="K1223" s="48" t="str">
        <f t="shared" si="116"/>
        <v>2025</v>
      </c>
      <c r="L1223" s="48">
        <f>'PAYMENT by SAP'!H1213</f>
        <v>45922</v>
      </c>
      <c r="M1223" s="49">
        <f t="shared" si="117"/>
        <v>1</v>
      </c>
      <c r="N1223" s="50" t="str">
        <f t="shared" si="118"/>
        <v>0-30</v>
      </c>
      <c r="O1223" s="50" t="str">
        <f t="shared" si="119"/>
        <v>No Risk</v>
      </c>
      <c r="P1223" s="15" t="str">
        <f>'PAYMENT by SAP'!J1213</f>
        <v>IDR</v>
      </c>
      <c r="Q1223" s="15" t="str">
        <f>'PAYMENT by SAP'!K1213</f>
        <v>1400000410</v>
      </c>
      <c r="R1223" s="51">
        <f>'PAYMENT by SAP'!L1213</f>
        <v>10000000000</v>
      </c>
      <c r="S1223" s="51" t="str">
        <f>'PAYMENT by SAP'!M1213</f>
        <v xml:space="preserve"> PEMBAYARAN POKOK SHL GRESIK 26 SEPT 2018</v>
      </c>
      <c r="T1223" s="65">
        <f>'PAYMENT by SAP'!N1213</f>
        <v>45922</v>
      </c>
      <c r="U1223" s="66" t="str">
        <f>'PAYMENT by SAP'!O1213</f>
        <v>1800001507</v>
      </c>
      <c r="V1223" s="18" t="s">
        <v>4952</v>
      </c>
    </row>
    <row r="1224" spans="2:22">
      <c r="B1224" s="15">
        <f>'PAYMENT by SAP'!B1214</f>
        <v>101305</v>
      </c>
      <c r="C1224" s="15" t="str">
        <f>'PAYMENT by SAP'!C1214</f>
        <v>PT SEMEN INDONESIA DISTRIBUTOR</v>
      </c>
      <c r="D1224" s="15" t="str">
        <v>Group</v>
      </c>
      <c r="E1224" s="15" t="str">
        <f>'PAYMENT by SAP'!D1214</f>
        <v>1400000418</v>
      </c>
      <c r="F1224" s="15" t="str">
        <f>'PAYMENT by SAP'!E1214</f>
        <v>11125421</v>
      </c>
      <c r="G1224" s="15" t="str">
        <f>'PAYMENT by SAP'!F1214</f>
        <v>PAID BY CMS BANK SYARIAH INDONESIA KC SURABAYA BAS</v>
      </c>
      <c r="H1224" s="47">
        <f t="shared" si="114"/>
        <v>45924</v>
      </c>
      <c r="I1224" s="48">
        <f>'PAYMENT by SAP'!G1214</f>
        <v>45924</v>
      </c>
      <c r="J1224" s="48" t="str">
        <f t="shared" si="115"/>
        <v>Sep</v>
      </c>
      <c r="K1224" s="48" t="str">
        <f t="shared" si="116"/>
        <v>2025</v>
      </c>
      <c r="L1224" s="48">
        <f>'PAYMENT by SAP'!H1214</f>
        <v>45868</v>
      </c>
      <c r="M1224" s="49">
        <f t="shared" si="117"/>
        <v>56</v>
      </c>
      <c r="N1224" s="50" t="str">
        <f t="shared" si="118"/>
        <v>30-60</v>
      </c>
      <c r="O1224" s="50" t="str">
        <f t="shared" si="119"/>
        <v>Low Risk</v>
      </c>
      <c r="P1224" s="15" t="str">
        <f>'PAYMENT by SAP'!J1214</f>
        <v>IDR</v>
      </c>
      <c r="Q1224" s="15" t="str">
        <f>'PAYMENT by SAP'!K1214</f>
        <v>1800000285</v>
      </c>
      <c r="R1224" s="51">
        <f>'PAYMENT by SAP'!L1214</f>
        <v>4449548</v>
      </c>
      <c r="S1224" s="51" t="str">
        <f>'PAYMENT by SAP'!M1214</f>
        <v>Pot. Gaji Kary. Penugasan SIG - SID  05.2025</v>
      </c>
      <c r="T1224" s="65">
        <f>'PAYMENT by SAP'!N1214</f>
        <v>45838</v>
      </c>
      <c r="U1224" s="66" t="str">
        <f>'PAYMENT by SAP'!O1214</f>
        <v>1800000285</v>
      </c>
      <c r="V1224" s="18" t="s">
        <v>4953</v>
      </c>
    </row>
    <row r="1225" spans="2:22">
      <c r="B1225" s="15">
        <f>'PAYMENT by SAP'!B1215</f>
        <v>101531</v>
      </c>
      <c r="C1225" s="15" t="str">
        <f>'PAYMENT by SAP'!C1215</f>
        <v>PT MULTIHANA KREASINDO</v>
      </c>
      <c r="D1225" s="15" t="str">
        <v>External</v>
      </c>
      <c r="E1225" s="15" t="str">
        <f>'PAYMENT by SAP'!D1215</f>
        <v>1400110704</v>
      </c>
      <c r="F1225" s="15" t="str">
        <f>'PAYMENT by SAP'!E1215</f>
        <v>11125421</v>
      </c>
      <c r="G1225" s="15" t="str">
        <f>'PAYMENT by SAP'!F1215</f>
        <v>PAID BY CMS BANK SYARIAH INDONESIA KC SURABAYA BAS</v>
      </c>
      <c r="H1225" s="47">
        <f t="shared" si="114"/>
        <v>45924</v>
      </c>
      <c r="I1225" s="48">
        <f>'PAYMENT by SAP'!G1215</f>
        <v>45924</v>
      </c>
      <c r="J1225" s="48" t="str">
        <f t="shared" si="115"/>
        <v>Sep</v>
      </c>
      <c r="K1225" s="48" t="str">
        <f t="shared" si="116"/>
        <v>2025</v>
      </c>
      <c r="L1225" s="48">
        <f>'PAYMENT by SAP'!H1215</f>
        <v>45899</v>
      </c>
      <c r="M1225" s="49">
        <f t="shared" si="117"/>
        <v>25</v>
      </c>
      <c r="N1225" s="50" t="str">
        <f t="shared" si="118"/>
        <v>0-30</v>
      </c>
      <c r="O1225" s="50" t="str">
        <f t="shared" si="119"/>
        <v>No Risk</v>
      </c>
      <c r="P1225" s="15" t="str">
        <f>'PAYMENT by SAP'!J1215</f>
        <v>IDR</v>
      </c>
      <c r="Q1225" s="15" t="str">
        <f>'PAYMENT by SAP'!K1215</f>
        <v>1800000506</v>
      </c>
      <c r="R1225" s="51">
        <f>'PAYMENT by SAP'!L1215</f>
        <v>593423760</v>
      </c>
      <c r="S1225" s="51" t="str">
        <f>'PAYMENT by SAP'!M1215</f>
        <v>Biaya Pemusnahan Limbah Gypsum Low Grade ex PT MHK</v>
      </c>
      <c r="T1225" s="65">
        <f>'PAYMENT by SAP'!N1215</f>
        <v>45869</v>
      </c>
      <c r="U1225" s="66" t="str">
        <f>'PAYMENT by SAP'!O1215</f>
        <v>1800000506</v>
      </c>
      <c r="V1225" t="s">
        <v>4950</v>
      </c>
    </row>
    <row r="1226" spans="2:22">
      <c r="B1226" s="15">
        <f>'PAYMENT by SAP'!B1216</f>
        <v>100012</v>
      </c>
      <c r="C1226" s="15" t="str">
        <f>'PAYMENT by SAP'!C1216</f>
        <v>PT SEMEN INDONESIA LOGISTIK</v>
      </c>
      <c r="D1226" s="15" t="str">
        <v>Group</v>
      </c>
      <c r="E1226" s="15" t="str">
        <f>'PAYMENT by SAP'!D1216</f>
        <v>1400110954</v>
      </c>
      <c r="F1226" s="15" t="str">
        <f>'PAYMENT by SAP'!E1216</f>
        <v>11111001</v>
      </c>
      <c r="G1226" s="15" t="str">
        <f>'PAYMENT by SAP'!F1216</f>
        <v>PAID BY COMPENSATION RN 7100000632</v>
      </c>
      <c r="H1226" s="47">
        <f t="shared" si="114"/>
        <v>45925</v>
      </c>
      <c r="I1226" s="48">
        <f>'PAYMENT by SAP'!G1216</f>
        <v>45925</v>
      </c>
      <c r="J1226" s="48" t="str">
        <f t="shared" si="115"/>
        <v>Sep</v>
      </c>
      <c r="K1226" s="48" t="str">
        <f t="shared" si="116"/>
        <v>2025</v>
      </c>
      <c r="L1226" s="48">
        <f>'PAYMENT by SAP'!H1216</f>
        <v>45868</v>
      </c>
      <c r="M1226" s="49">
        <f t="shared" si="117"/>
        <v>57</v>
      </c>
      <c r="N1226" s="50" t="str">
        <f t="shared" si="118"/>
        <v>30-60</v>
      </c>
      <c r="O1226" s="50" t="str">
        <f t="shared" si="119"/>
        <v>Low Risk</v>
      </c>
      <c r="P1226" s="15" t="str">
        <f>'PAYMENT by SAP'!J1216</f>
        <v>IDR</v>
      </c>
      <c r="Q1226" s="15" t="str">
        <f>'PAYMENT by SAP'!K1216</f>
        <v>1800000388</v>
      </c>
      <c r="R1226" s="51">
        <f>'PAYMENT by SAP'!L1216</f>
        <v>1595384</v>
      </c>
      <c r="S1226" s="51" t="str">
        <f>'PAYMENT by SAP'!M1216</f>
        <v>Tagihan Listrik SILOG Apr 25</v>
      </c>
      <c r="T1226" s="65">
        <f>'PAYMENT by SAP'!N1216</f>
        <v>45838</v>
      </c>
      <c r="U1226" s="66" t="str">
        <f>'PAYMENT by SAP'!O1216</f>
        <v>1800000388</v>
      </c>
      <c r="V1226" s="18" t="s">
        <v>4951</v>
      </c>
    </row>
    <row r="1227" spans="2:22">
      <c r="B1227" s="15">
        <f>'PAYMENT by SAP'!B1217</f>
        <v>100012</v>
      </c>
      <c r="C1227" s="15" t="str">
        <f>'PAYMENT by SAP'!C1217</f>
        <v>PT SEMEN INDONESIA LOGISTIK</v>
      </c>
      <c r="D1227" s="15" t="str">
        <v>Group</v>
      </c>
      <c r="E1227" s="15" t="str">
        <f>'PAYMENT by SAP'!D1217</f>
        <v>1400110953</v>
      </c>
      <c r="F1227" s="15" t="str">
        <f>'PAYMENT by SAP'!E1217</f>
        <v>11111001</v>
      </c>
      <c r="G1227" s="15" t="str">
        <f>'PAYMENT by SAP'!F1217</f>
        <v>PAID BY COMPENSATION RN 7100000517</v>
      </c>
      <c r="H1227" s="47">
        <f t="shared" si="114"/>
        <v>45925</v>
      </c>
      <c r="I1227" s="48">
        <f>'PAYMENT by SAP'!G1217</f>
        <v>45925</v>
      </c>
      <c r="J1227" s="48" t="str">
        <f t="shared" si="115"/>
        <v>Sep</v>
      </c>
      <c r="K1227" s="48" t="str">
        <f t="shared" si="116"/>
        <v>2025</v>
      </c>
      <c r="L1227" s="48">
        <f>'PAYMENT by SAP'!H1217</f>
        <v>45807</v>
      </c>
      <c r="M1227" s="49">
        <f t="shared" si="117"/>
        <v>118</v>
      </c>
      <c r="N1227" s="50" t="str">
        <f t="shared" si="118"/>
        <v>90-120</v>
      </c>
      <c r="O1227" s="50" t="str">
        <f t="shared" si="119"/>
        <v>Warning +</v>
      </c>
      <c r="P1227" s="15" t="str">
        <f>'PAYMENT by SAP'!J1217</f>
        <v>IDR</v>
      </c>
      <c r="Q1227" s="15" t="str">
        <f>'PAYMENT by SAP'!K1217</f>
        <v>1800000235</v>
      </c>
      <c r="R1227" s="51">
        <f>'PAYMENT by SAP'!L1217</f>
        <v>1793641</v>
      </c>
      <c r="S1227" s="51" t="str">
        <f>'PAYMENT by SAP'!M1217</f>
        <v>Tagihan Listrik SILOG Feb 25</v>
      </c>
      <c r="T1227" s="65">
        <f>'PAYMENT by SAP'!N1217</f>
        <v>45777</v>
      </c>
      <c r="U1227" s="66" t="str">
        <f>'PAYMENT by SAP'!O1217</f>
        <v>1800000235</v>
      </c>
      <c r="V1227" s="18" t="s">
        <v>4951</v>
      </c>
    </row>
    <row r="1228" spans="2:22">
      <c r="B1228" s="15">
        <f>'PAYMENT by SAP'!B1218</f>
        <v>100012</v>
      </c>
      <c r="C1228" s="15" t="str">
        <f>'PAYMENT by SAP'!C1218</f>
        <v>PT SEMEN INDONESIA LOGISTIK</v>
      </c>
      <c r="D1228" s="15" t="str">
        <v>Group</v>
      </c>
      <c r="E1228" s="15" t="str">
        <f>'PAYMENT by SAP'!D1218</f>
        <v>1400110952</v>
      </c>
      <c r="F1228" s="15" t="str">
        <f>'PAYMENT by SAP'!E1218</f>
        <v>11111001</v>
      </c>
      <c r="G1228" s="15" t="str">
        <f>'PAYMENT by SAP'!F1218</f>
        <v>PAID BY COMPENSATION RN 7100000575</v>
      </c>
      <c r="H1228" s="47">
        <f t="shared" si="114"/>
        <v>45925</v>
      </c>
      <c r="I1228" s="48">
        <f>'PAYMENT by SAP'!G1218</f>
        <v>45925</v>
      </c>
      <c r="J1228" s="48" t="str">
        <f t="shared" si="115"/>
        <v>Sep</v>
      </c>
      <c r="K1228" s="48" t="str">
        <f t="shared" si="116"/>
        <v>2025</v>
      </c>
      <c r="L1228" s="48">
        <f>'PAYMENT by SAP'!H1218</f>
        <v>45838</v>
      </c>
      <c r="M1228" s="49">
        <f t="shared" si="117"/>
        <v>87</v>
      </c>
      <c r="N1228" s="50" t="str">
        <f t="shared" si="118"/>
        <v>60-90</v>
      </c>
      <c r="O1228" s="50" t="str">
        <f t="shared" si="119"/>
        <v>Warning</v>
      </c>
      <c r="P1228" s="15" t="str">
        <f>'PAYMENT by SAP'!J1218</f>
        <v>IDR</v>
      </c>
      <c r="Q1228" s="15" t="str">
        <f>'PAYMENT by SAP'!K1218</f>
        <v>1800000314</v>
      </c>
      <c r="R1228" s="51">
        <f>'PAYMENT by SAP'!L1218</f>
        <v>2000296</v>
      </c>
      <c r="S1228" s="51" t="str">
        <f>'PAYMENT by SAP'!M1218</f>
        <v>Tagihan Listrik SILOG Mar 25</v>
      </c>
      <c r="T1228" s="65">
        <f>'PAYMENT by SAP'!N1218</f>
        <v>45808</v>
      </c>
      <c r="U1228" s="66" t="str">
        <f>'PAYMENT by SAP'!O1218</f>
        <v>1800000314</v>
      </c>
      <c r="V1228" s="18" t="s">
        <v>4951</v>
      </c>
    </row>
    <row r="1229" spans="2:22">
      <c r="B1229" s="15">
        <f>'PAYMENT by SAP'!B1219</f>
        <v>100012</v>
      </c>
      <c r="C1229" s="15" t="str">
        <f>'PAYMENT by SAP'!C1219</f>
        <v>PT SEMEN INDONESIA LOGISTIK</v>
      </c>
      <c r="D1229" s="15" t="str">
        <v>Group</v>
      </c>
      <c r="E1229" s="15" t="str">
        <f>'PAYMENT by SAP'!D1219</f>
        <v>1400110951</v>
      </c>
      <c r="F1229" s="15" t="str">
        <f>'PAYMENT by SAP'!E1219</f>
        <v>11111001</v>
      </c>
      <c r="G1229" s="15" t="str">
        <f>'PAYMENT by SAP'!F1219</f>
        <v>PAID BY COMPENSATION RN 7100000459</v>
      </c>
      <c r="H1229" s="47">
        <f t="shared" si="114"/>
        <v>45925</v>
      </c>
      <c r="I1229" s="48">
        <f>'PAYMENT by SAP'!G1219</f>
        <v>45925</v>
      </c>
      <c r="J1229" s="48" t="str">
        <f t="shared" si="115"/>
        <v>Sep</v>
      </c>
      <c r="K1229" s="48" t="str">
        <f t="shared" si="116"/>
        <v>2025</v>
      </c>
      <c r="L1229" s="48">
        <f>'PAYMENT by SAP'!H1219</f>
        <v>45777</v>
      </c>
      <c r="M1229" s="49">
        <f t="shared" si="117"/>
        <v>148</v>
      </c>
      <c r="N1229" s="50" t="str">
        <f t="shared" si="118"/>
        <v>120-365</v>
      </c>
      <c r="O1229" s="50" t="str">
        <f t="shared" si="119"/>
        <v>High Risk</v>
      </c>
      <c r="P1229" s="15" t="str">
        <f>'PAYMENT by SAP'!J1219</f>
        <v>IDR</v>
      </c>
      <c r="Q1229" s="15" t="str">
        <f>'PAYMENT by SAP'!K1219</f>
        <v>1800000168</v>
      </c>
      <c r="R1229" s="51">
        <f>'PAYMENT by SAP'!L1219</f>
        <v>2236607</v>
      </c>
      <c r="S1229" s="51" t="str">
        <f>'PAYMENT by SAP'!M1219</f>
        <v>Tagihan Listrik SILOG Jan 24</v>
      </c>
      <c r="T1229" s="65">
        <f>'PAYMENT by SAP'!N1219</f>
        <v>45747</v>
      </c>
      <c r="U1229" s="66" t="str">
        <f>'PAYMENT by SAP'!O1219</f>
        <v>1800000168</v>
      </c>
      <c r="V1229" s="18" t="s">
        <v>4951</v>
      </c>
    </row>
    <row r="1230" spans="2:22">
      <c r="B1230" s="15">
        <f>'PAYMENT by SAP'!B1220</f>
        <v>100012</v>
      </c>
      <c r="C1230" s="15" t="str">
        <f>'PAYMENT by SAP'!C1220</f>
        <v>PT SEMEN INDONESIA LOGISTIK</v>
      </c>
      <c r="D1230" s="15" t="str">
        <v>Group</v>
      </c>
      <c r="E1230" s="15" t="str">
        <f>'PAYMENT by SAP'!D1220</f>
        <v>1400110950</v>
      </c>
      <c r="F1230" s="15" t="str">
        <f>'PAYMENT by SAP'!E1220</f>
        <v>11111001</v>
      </c>
      <c r="G1230" s="15" t="str">
        <f>'PAYMENT by SAP'!F1220</f>
        <v>PAID BY COMPENSATION RN 7100000394</v>
      </c>
      <c r="H1230" s="47">
        <f t="shared" si="114"/>
        <v>45925</v>
      </c>
      <c r="I1230" s="48">
        <f>'PAYMENT by SAP'!G1220</f>
        <v>45925</v>
      </c>
      <c r="J1230" s="48" t="str">
        <f t="shared" si="115"/>
        <v>Sep</v>
      </c>
      <c r="K1230" s="48" t="str">
        <f t="shared" si="116"/>
        <v>2025</v>
      </c>
      <c r="L1230" s="48">
        <f>'PAYMENT by SAP'!H1220</f>
        <v>45746</v>
      </c>
      <c r="M1230" s="49">
        <f t="shared" si="117"/>
        <v>179</v>
      </c>
      <c r="N1230" s="50" t="str">
        <f t="shared" si="118"/>
        <v>120-365</v>
      </c>
      <c r="O1230" s="50" t="str">
        <f t="shared" si="119"/>
        <v>High Risk</v>
      </c>
      <c r="P1230" s="15" t="str">
        <f>'PAYMENT by SAP'!J1220</f>
        <v>IDR</v>
      </c>
      <c r="Q1230" s="15" t="str">
        <f>'PAYMENT by SAP'!K1220</f>
        <v>1800000099</v>
      </c>
      <c r="R1230" s="51">
        <f>'PAYMENT by SAP'!L1220</f>
        <v>2391936</v>
      </c>
      <c r="S1230" s="51" t="str">
        <f>'PAYMENT by SAP'!M1220</f>
        <v>Tagihan Listrik SILOG Des 24</v>
      </c>
      <c r="T1230" s="65">
        <f>'PAYMENT by SAP'!N1220</f>
        <v>45716</v>
      </c>
      <c r="U1230" s="66" t="str">
        <f>'PAYMENT by SAP'!O1220</f>
        <v>1800000099</v>
      </c>
      <c r="V1230" s="18" t="s">
        <v>4951</v>
      </c>
    </row>
    <row r="1231" spans="2:22">
      <c r="B1231" s="15">
        <f>'PAYMENT by SAP'!B1221</f>
        <v>100012</v>
      </c>
      <c r="C1231" s="15" t="str">
        <f>'PAYMENT by SAP'!C1221</f>
        <v>PT SEMEN INDONESIA LOGISTIK</v>
      </c>
      <c r="D1231" s="15" t="str">
        <v>Group</v>
      </c>
      <c r="E1231" s="15" t="str">
        <f>'PAYMENT by SAP'!D1221</f>
        <v>1400110955</v>
      </c>
      <c r="F1231" s="15" t="str">
        <f>'PAYMENT by SAP'!E1221</f>
        <v>11111001</v>
      </c>
      <c r="G1231" s="15" t="str">
        <f>'PAYMENT by SAP'!F1221</f>
        <v>KOMPENASASI SILOG</v>
      </c>
      <c r="H1231" s="47">
        <f t="shared" si="114"/>
        <v>45925</v>
      </c>
      <c r="I1231" s="48">
        <f>'PAYMENT by SAP'!G1221</f>
        <v>45925</v>
      </c>
      <c r="J1231" s="48" t="str">
        <f t="shared" si="115"/>
        <v>Sep</v>
      </c>
      <c r="K1231" s="48" t="str">
        <f t="shared" si="116"/>
        <v>2025</v>
      </c>
      <c r="L1231" s="48">
        <f>'PAYMENT by SAP'!H1221</f>
        <v>45260</v>
      </c>
      <c r="M1231" s="49">
        <f t="shared" si="117"/>
        <v>665</v>
      </c>
      <c r="N1231" s="50" t="str">
        <f t="shared" si="118"/>
        <v>&gt;365</v>
      </c>
      <c r="O1231" s="50" t="str">
        <f t="shared" si="119"/>
        <v>High Risk +</v>
      </c>
      <c r="P1231" s="15" t="str">
        <f>'PAYMENT by SAP'!J1221</f>
        <v>IDR</v>
      </c>
      <c r="Q1231" s="15" t="str">
        <f>'PAYMENT by SAP'!K1221</f>
        <v>1800000613</v>
      </c>
      <c r="R1231" s="51">
        <f>'PAYMENT by SAP'!L1221</f>
        <v>2518620</v>
      </c>
      <c r="S1231" s="51" t="str">
        <f>'PAYMENT by SAP'!M1221</f>
        <v>Tagihan Pem. Listrik Tuban Silog Agustus 2023</v>
      </c>
      <c r="T1231" s="65">
        <f>'PAYMENT by SAP'!N1221</f>
        <v>45230</v>
      </c>
      <c r="U1231" s="66" t="str">
        <f>'PAYMENT by SAP'!O1221</f>
        <v>1800000613</v>
      </c>
      <c r="V1231" s="18" t="s">
        <v>4951</v>
      </c>
    </row>
    <row r="1232" spans="2:22">
      <c r="B1232" s="15">
        <f>'PAYMENT by SAP'!B1222</f>
        <v>100012</v>
      </c>
      <c r="C1232" s="15" t="str">
        <f>'PAYMENT by SAP'!C1222</f>
        <v>PT SEMEN INDONESIA LOGISTIK</v>
      </c>
      <c r="D1232" s="15" t="str">
        <v>Group</v>
      </c>
      <c r="E1232" s="15" t="str">
        <f>'PAYMENT by SAP'!D1222</f>
        <v>1400110949</v>
      </c>
      <c r="F1232" s="15" t="str">
        <f>'PAYMENT by SAP'!E1222</f>
        <v>11111001</v>
      </c>
      <c r="G1232" s="15" t="str">
        <f>'PAYMENT by SAP'!F1222</f>
        <v>PAID BY COMPENSATION RN 7100000224</v>
      </c>
      <c r="H1232" s="47">
        <f t="shared" si="114"/>
        <v>45925</v>
      </c>
      <c r="I1232" s="48">
        <f>'PAYMENT by SAP'!G1222</f>
        <v>45925</v>
      </c>
      <c r="J1232" s="48" t="str">
        <f t="shared" si="115"/>
        <v>Sep</v>
      </c>
      <c r="K1232" s="48" t="str">
        <f t="shared" si="116"/>
        <v>2025</v>
      </c>
      <c r="L1232" s="48">
        <f>'PAYMENT by SAP'!H1222</f>
        <v>45656</v>
      </c>
      <c r="M1232" s="49">
        <f t="shared" si="117"/>
        <v>269</v>
      </c>
      <c r="N1232" s="50" t="str">
        <f t="shared" si="118"/>
        <v>120-365</v>
      </c>
      <c r="O1232" s="50" t="str">
        <f t="shared" si="119"/>
        <v>High Risk</v>
      </c>
      <c r="P1232" s="15" t="str">
        <f>'PAYMENT by SAP'!J1222</f>
        <v>IDR</v>
      </c>
      <c r="Q1232" s="15" t="str">
        <f>'PAYMENT by SAP'!K1222</f>
        <v>1800000769</v>
      </c>
      <c r="R1232" s="51">
        <f>'PAYMENT by SAP'!L1222</f>
        <v>2782746</v>
      </c>
      <c r="S1232" s="51" t="str">
        <f>'PAYMENT by SAP'!M1222</f>
        <v>Tagihan Pem. Listrik Tuban Silog September 2024</v>
      </c>
      <c r="T1232" s="65">
        <f>'PAYMENT by SAP'!N1222</f>
        <v>45626</v>
      </c>
      <c r="U1232" s="66" t="str">
        <f>'PAYMENT by SAP'!O1222</f>
        <v>1800000769</v>
      </c>
      <c r="V1232" s="18" t="s">
        <v>4951</v>
      </c>
    </row>
    <row r="1233" spans="2:22">
      <c r="B1233" s="15">
        <f>'PAYMENT by SAP'!B1223</f>
        <v>100012</v>
      </c>
      <c r="C1233" s="15" t="str">
        <f>'PAYMENT by SAP'!C1223</f>
        <v>PT SEMEN INDONESIA LOGISTIK</v>
      </c>
      <c r="D1233" s="15" t="str">
        <v>Group</v>
      </c>
      <c r="E1233" s="15" t="str">
        <f>'PAYMENT by SAP'!D1223</f>
        <v>1400110948</v>
      </c>
      <c r="F1233" s="15" t="str">
        <f>'PAYMENT by SAP'!E1223</f>
        <v>11111001</v>
      </c>
      <c r="G1233" s="15" t="str">
        <f>'PAYMENT by SAP'!F1223</f>
        <v>PAID BY COMPENSATION RN 7100000395</v>
      </c>
      <c r="H1233" s="47">
        <f t="shared" si="114"/>
        <v>45925</v>
      </c>
      <c r="I1233" s="48">
        <f>'PAYMENT by SAP'!G1223</f>
        <v>45925</v>
      </c>
      <c r="J1233" s="48" t="str">
        <f t="shared" si="115"/>
        <v>Sep</v>
      </c>
      <c r="K1233" s="48" t="str">
        <f t="shared" si="116"/>
        <v>2025</v>
      </c>
      <c r="L1233" s="48">
        <f>'PAYMENT by SAP'!H1223</f>
        <v>45746</v>
      </c>
      <c r="M1233" s="49">
        <f t="shared" si="117"/>
        <v>179</v>
      </c>
      <c r="N1233" s="50" t="str">
        <f t="shared" si="118"/>
        <v>120-365</v>
      </c>
      <c r="O1233" s="50" t="str">
        <f t="shared" si="119"/>
        <v>High Risk</v>
      </c>
      <c r="P1233" s="15" t="str">
        <f>'PAYMENT by SAP'!J1223</f>
        <v>IDR</v>
      </c>
      <c r="Q1233" s="15" t="str">
        <f>'PAYMENT by SAP'!K1223</f>
        <v>1800000095</v>
      </c>
      <c r="R1233" s="51">
        <f>'PAYMENT by SAP'!L1223</f>
        <v>2799129</v>
      </c>
      <c r="S1233" s="51" t="str">
        <f>'PAYMENT by SAP'!M1223</f>
        <v>Tagihan Listrik SILOG Nov 24</v>
      </c>
      <c r="T1233" s="65">
        <f>'PAYMENT by SAP'!N1223</f>
        <v>45716</v>
      </c>
      <c r="U1233" s="66" t="str">
        <f>'PAYMENT by SAP'!O1223</f>
        <v>1800000095</v>
      </c>
      <c r="V1233" s="18" t="s">
        <v>4951</v>
      </c>
    </row>
    <row r="1234" spans="2:22">
      <c r="B1234" s="15">
        <f>'PAYMENT by SAP'!B1224</f>
        <v>100012</v>
      </c>
      <c r="C1234" s="15" t="str">
        <f>'PAYMENT by SAP'!C1224</f>
        <v>PT SEMEN INDONESIA LOGISTIK</v>
      </c>
      <c r="D1234" s="15" t="str">
        <v>Group</v>
      </c>
      <c r="E1234" s="15" t="str">
        <f>'PAYMENT by SAP'!D1224</f>
        <v>1400000432</v>
      </c>
      <c r="F1234" s="15" t="str">
        <f>'PAYMENT by SAP'!E1224</f>
        <v>11111001</v>
      </c>
      <c r="G1234" s="15" t="str">
        <f>'PAYMENT by SAP'!F1224</f>
        <v>KOMPENASASI SILOG</v>
      </c>
      <c r="H1234" s="47">
        <f t="shared" si="114"/>
        <v>45925</v>
      </c>
      <c r="I1234" s="48">
        <f>'PAYMENT by SAP'!G1224</f>
        <v>45925</v>
      </c>
      <c r="J1234" s="48" t="str">
        <f t="shared" si="115"/>
        <v>Sep</v>
      </c>
      <c r="K1234" s="48" t="str">
        <f t="shared" si="116"/>
        <v>2025</v>
      </c>
      <c r="L1234" s="48">
        <f>'PAYMENT by SAP'!H1224</f>
        <v>45898</v>
      </c>
      <c r="M1234" s="49">
        <f t="shared" si="117"/>
        <v>27</v>
      </c>
      <c r="N1234" s="50" t="str">
        <f t="shared" si="118"/>
        <v>0-30</v>
      </c>
      <c r="O1234" s="50" t="str">
        <f t="shared" si="119"/>
        <v>No Risk</v>
      </c>
      <c r="P1234" s="15" t="str">
        <f>'PAYMENT by SAP'!J1224</f>
        <v>IDR</v>
      </c>
      <c r="Q1234" s="15" t="str">
        <f>'PAYMENT by SAP'!K1224</f>
        <v>0100008653</v>
      </c>
      <c r="R1234" s="51">
        <f>'PAYMENT by SAP'!L1224</f>
        <v>5941710</v>
      </c>
      <c r="S1234" s="51" t="str">
        <f>'PAYMENT by SAP'!M1224</f>
        <v>Penagihan Penyediaan Air Bersih Juni 2025</v>
      </c>
      <c r="T1234" s="65">
        <f>'PAYMENT by SAP'!N1224</f>
        <v>45898</v>
      </c>
      <c r="U1234" s="66" t="str">
        <f>'PAYMENT by SAP'!O1224</f>
        <v>1800000303</v>
      </c>
      <c r="V1234" s="18" t="s">
        <v>4956</v>
      </c>
    </row>
    <row r="1235" spans="2:22">
      <c r="B1235" s="15">
        <f>'PAYMENT by SAP'!B1225</f>
        <v>100012</v>
      </c>
      <c r="C1235" s="15" t="str">
        <f>'PAYMENT by SAP'!C1225</f>
        <v>PT SEMEN INDONESIA LOGISTIK</v>
      </c>
      <c r="D1235" s="15" t="str">
        <v>Group</v>
      </c>
      <c r="E1235" s="15" t="str">
        <f>'PAYMENT by SAP'!D1225</f>
        <v>1400000432</v>
      </c>
      <c r="F1235" s="15" t="str">
        <f>'PAYMENT by SAP'!E1225</f>
        <v>11111001</v>
      </c>
      <c r="G1235" s="15" t="str">
        <f>'PAYMENT by SAP'!F1225</f>
        <v>KOMPENASASI SILOG</v>
      </c>
      <c r="H1235" s="47">
        <f t="shared" si="114"/>
        <v>45925</v>
      </c>
      <c r="I1235" s="48">
        <f>'PAYMENT by SAP'!G1225</f>
        <v>45925</v>
      </c>
      <c r="J1235" s="48" t="str">
        <f t="shared" si="115"/>
        <v>Sep</v>
      </c>
      <c r="K1235" s="48" t="str">
        <f t="shared" si="116"/>
        <v>2025</v>
      </c>
      <c r="L1235" s="48">
        <f>'PAYMENT by SAP'!H1225</f>
        <v>45904</v>
      </c>
      <c r="M1235" s="49">
        <f t="shared" si="117"/>
        <v>21</v>
      </c>
      <c r="N1235" s="50" t="str">
        <f t="shared" si="118"/>
        <v>0-30</v>
      </c>
      <c r="O1235" s="50" t="str">
        <f t="shared" si="119"/>
        <v>No Risk</v>
      </c>
      <c r="P1235" s="15" t="str">
        <f>'PAYMENT by SAP'!J1225</f>
        <v>IDR</v>
      </c>
      <c r="Q1235" s="15" t="str">
        <f>'PAYMENT by SAP'!K1225</f>
        <v>0100008966</v>
      </c>
      <c r="R1235" s="51">
        <f>'PAYMENT by SAP'!L1225</f>
        <v>6012720</v>
      </c>
      <c r="S1235" s="51" t="str">
        <f>'PAYMENT by SAP'!M1225</f>
        <v>Pemakaian Air Bersih November  2017</v>
      </c>
      <c r="T1235" s="65">
        <f>'PAYMENT by SAP'!N1225</f>
        <v>45904</v>
      </c>
      <c r="U1235" s="66" t="str">
        <f>'PAYMENT by SAP'!O1225</f>
        <v>1800000847</v>
      </c>
      <c r="V1235" s="18" t="s">
        <v>4956</v>
      </c>
    </row>
    <row r="1236" spans="2:22">
      <c r="B1236" s="15">
        <f>'PAYMENT by SAP'!B1226</f>
        <v>100012</v>
      </c>
      <c r="C1236" s="15" t="str">
        <f>'PAYMENT by SAP'!C1226</f>
        <v>PT SEMEN INDONESIA LOGISTIK</v>
      </c>
      <c r="D1236" s="15" t="str">
        <v>Group</v>
      </c>
      <c r="E1236" s="15" t="str">
        <f>'PAYMENT by SAP'!D1226</f>
        <v>1400000432</v>
      </c>
      <c r="F1236" s="15" t="str">
        <f>'PAYMENT by SAP'!E1226</f>
        <v>11111001</v>
      </c>
      <c r="G1236" s="15" t="str">
        <f>'PAYMENT by SAP'!F1226</f>
        <v>KOMPENASASI SILOG</v>
      </c>
      <c r="H1236" s="47">
        <f t="shared" si="114"/>
        <v>45925</v>
      </c>
      <c r="I1236" s="48">
        <f>'PAYMENT by SAP'!G1226</f>
        <v>45925</v>
      </c>
      <c r="J1236" s="48" t="str">
        <f t="shared" si="115"/>
        <v>Sep</v>
      </c>
      <c r="K1236" s="48" t="str">
        <f t="shared" si="116"/>
        <v>2025</v>
      </c>
      <c r="L1236" s="48">
        <f>'PAYMENT by SAP'!H1226</f>
        <v>45827</v>
      </c>
      <c r="M1236" s="49">
        <f t="shared" si="117"/>
        <v>98</v>
      </c>
      <c r="N1236" s="50" t="str">
        <f t="shared" si="118"/>
        <v>90-120</v>
      </c>
      <c r="O1236" s="50" t="str">
        <f t="shared" si="119"/>
        <v>Warning +</v>
      </c>
      <c r="P1236" s="15" t="str">
        <f>'PAYMENT by SAP'!J1226</f>
        <v>IDR</v>
      </c>
      <c r="Q1236" s="15" t="str">
        <f>'PAYMENT by SAP'!K1226</f>
        <v>0100005910</v>
      </c>
      <c r="R1236" s="51">
        <f>'PAYMENT by SAP'!L1226</f>
        <v>6105420</v>
      </c>
      <c r="S1236" s="51" t="str">
        <f>'PAYMENT by SAP'!M1226</f>
        <v>Penagihan Penyediaan Air Bersih April 2025</v>
      </c>
      <c r="T1236" s="65">
        <f>'PAYMENT by SAP'!N1226</f>
        <v>45827</v>
      </c>
      <c r="U1236" s="66" t="str">
        <f>'PAYMENT by SAP'!O1226</f>
        <v>1800000215</v>
      </c>
      <c r="V1236" s="18" t="s">
        <v>4956</v>
      </c>
    </row>
    <row r="1237" spans="2:22">
      <c r="B1237" s="15">
        <f>'PAYMENT by SAP'!B1227</f>
        <v>100012</v>
      </c>
      <c r="C1237" s="15" t="str">
        <f>'PAYMENT by SAP'!C1227</f>
        <v>PT SEMEN INDONESIA LOGISTIK</v>
      </c>
      <c r="D1237" s="15" t="str">
        <v>Group</v>
      </c>
      <c r="E1237" s="15" t="str">
        <f>'PAYMENT by SAP'!D1227</f>
        <v>1400000432</v>
      </c>
      <c r="F1237" s="15" t="str">
        <f>'PAYMENT by SAP'!E1227</f>
        <v>11111001</v>
      </c>
      <c r="G1237" s="15" t="str">
        <f>'PAYMENT by SAP'!F1227</f>
        <v>KOMPENASASI SILOG</v>
      </c>
      <c r="H1237" s="47">
        <f t="shared" si="114"/>
        <v>45925</v>
      </c>
      <c r="I1237" s="48">
        <f>'PAYMENT by SAP'!G1227</f>
        <v>45925</v>
      </c>
      <c r="J1237" s="48" t="str">
        <f t="shared" si="115"/>
        <v>Sep</v>
      </c>
      <c r="K1237" s="48" t="str">
        <f t="shared" si="116"/>
        <v>2025</v>
      </c>
      <c r="L1237" s="48">
        <f>'PAYMENT by SAP'!H1227</f>
        <v>45898</v>
      </c>
      <c r="M1237" s="49">
        <f t="shared" si="117"/>
        <v>27</v>
      </c>
      <c r="N1237" s="50" t="str">
        <f t="shared" si="118"/>
        <v>0-30</v>
      </c>
      <c r="O1237" s="50" t="str">
        <f t="shared" si="119"/>
        <v>No Risk</v>
      </c>
      <c r="P1237" s="15" t="str">
        <f>'PAYMENT by SAP'!J1227</f>
        <v>IDR</v>
      </c>
      <c r="Q1237" s="15" t="str">
        <f>'PAYMENT by SAP'!K1227</f>
        <v>0100008652</v>
      </c>
      <c r="R1237" s="51">
        <f>'PAYMENT by SAP'!L1227</f>
        <v>6192090</v>
      </c>
      <c r="S1237" s="51" t="str">
        <f>'PAYMENT by SAP'!M1227</f>
        <v>Penagihan Penyediaan Air Bersih Mei 2025</v>
      </c>
      <c r="T1237" s="65">
        <f>'PAYMENT by SAP'!N1227</f>
        <v>45898</v>
      </c>
      <c r="U1237" s="66" t="str">
        <f>'PAYMENT by SAP'!O1227</f>
        <v>1800000259</v>
      </c>
      <c r="V1237" s="18" t="s">
        <v>4956</v>
      </c>
    </row>
    <row r="1238" spans="2:22">
      <c r="B1238" s="15">
        <f>'PAYMENT by SAP'!B1228</f>
        <v>100012</v>
      </c>
      <c r="C1238" s="15" t="str">
        <f>'PAYMENT by SAP'!C1228</f>
        <v>PT SEMEN INDONESIA LOGISTIK</v>
      </c>
      <c r="D1238" s="15" t="str">
        <v>Group</v>
      </c>
      <c r="E1238" s="15" t="str">
        <f>'PAYMENT by SAP'!D1228</f>
        <v>1400000432</v>
      </c>
      <c r="F1238" s="15" t="str">
        <f>'PAYMENT by SAP'!E1228</f>
        <v>11111001</v>
      </c>
      <c r="G1238" s="15" t="str">
        <f>'PAYMENT by SAP'!F1228</f>
        <v>KOMPENASASI SILOG</v>
      </c>
      <c r="H1238" s="47">
        <f t="shared" si="114"/>
        <v>45925</v>
      </c>
      <c r="I1238" s="48">
        <f>'PAYMENT by SAP'!G1228</f>
        <v>45925</v>
      </c>
      <c r="J1238" s="48" t="str">
        <f t="shared" si="115"/>
        <v>Sep</v>
      </c>
      <c r="K1238" s="48" t="str">
        <f t="shared" si="116"/>
        <v>2025</v>
      </c>
      <c r="L1238" s="48">
        <f>'PAYMENT by SAP'!H1228</f>
        <v>45904</v>
      </c>
      <c r="M1238" s="49">
        <f t="shared" si="117"/>
        <v>21</v>
      </c>
      <c r="N1238" s="50" t="str">
        <f t="shared" si="118"/>
        <v>0-30</v>
      </c>
      <c r="O1238" s="50" t="str">
        <f t="shared" si="119"/>
        <v>No Risk</v>
      </c>
      <c r="P1238" s="15" t="str">
        <f>'PAYMENT by SAP'!J1228</f>
        <v>IDR</v>
      </c>
      <c r="Q1238" s="15" t="str">
        <f>'PAYMENT by SAP'!K1228</f>
        <v>0100008963</v>
      </c>
      <c r="R1238" s="51">
        <f>'PAYMENT by SAP'!L1228</f>
        <v>6336540</v>
      </c>
      <c r="S1238" s="51" t="str">
        <f>'PAYMENT by SAP'!M1228</f>
        <v>Penagihan Penyediaan Air Bersih Juli 2025</v>
      </c>
      <c r="T1238" s="65">
        <f>'PAYMENT by SAP'!N1228</f>
        <v>45904</v>
      </c>
      <c r="U1238" s="66" t="str">
        <f>'PAYMENT by SAP'!O1228</f>
        <v>1800000354</v>
      </c>
      <c r="V1238" s="18" t="s">
        <v>4956</v>
      </c>
    </row>
    <row r="1239" spans="2:22">
      <c r="B1239" s="15">
        <f>'PAYMENT by SAP'!B1229</f>
        <v>100012</v>
      </c>
      <c r="C1239" s="15" t="str">
        <f>'PAYMENT by SAP'!C1229</f>
        <v>PT SEMEN INDONESIA LOGISTIK</v>
      </c>
      <c r="D1239" s="15" t="str">
        <v>Group</v>
      </c>
      <c r="E1239" s="15" t="str">
        <f>'PAYMENT by SAP'!D1229</f>
        <v>1400000432</v>
      </c>
      <c r="F1239" s="15" t="str">
        <f>'PAYMENT by SAP'!E1229</f>
        <v>11111001</v>
      </c>
      <c r="G1239" s="15" t="str">
        <f>'PAYMENT by SAP'!F1229</f>
        <v>KOMPENASASI SILOG</v>
      </c>
      <c r="H1239" s="47">
        <f t="shared" si="114"/>
        <v>45925</v>
      </c>
      <c r="I1239" s="48">
        <f>'PAYMENT by SAP'!G1229</f>
        <v>45925</v>
      </c>
      <c r="J1239" s="48" t="str">
        <f t="shared" si="115"/>
        <v>Sep</v>
      </c>
      <c r="K1239" s="48" t="str">
        <f t="shared" si="116"/>
        <v>2025</v>
      </c>
      <c r="L1239" s="48">
        <f>'PAYMENT by SAP'!H1229</f>
        <v>45904</v>
      </c>
      <c r="M1239" s="49">
        <f t="shared" si="117"/>
        <v>21</v>
      </c>
      <c r="N1239" s="50" t="str">
        <f t="shared" si="118"/>
        <v>0-30</v>
      </c>
      <c r="O1239" s="50" t="str">
        <f t="shared" si="119"/>
        <v>No Risk</v>
      </c>
      <c r="P1239" s="15" t="str">
        <f>'PAYMENT by SAP'!J1229</f>
        <v>IDR</v>
      </c>
      <c r="Q1239" s="15" t="str">
        <f>'PAYMENT by SAP'!K1229</f>
        <v>0100008965</v>
      </c>
      <c r="R1239" s="51">
        <f>'PAYMENT by SAP'!L1229</f>
        <v>6921072</v>
      </c>
      <c r="S1239" s="51" t="str">
        <f>'PAYMENT by SAP'!M1229</f>
        <v>Tag Pem Air Gresik SILOG Mei 2020</v>
      </c>
      <c r="T1239" s="65">
        <f>'PAYMENT by SAP'!N1229</f>
        <v>45904</v>
      </c>
      <c r="U1239" s="66" t="str">
        <f>'PAYMENT by SAP'!O1229</f>
        <v>1800000573</v>
      </c>
      <c r="V1239" s="18" t="s">
        <v>4956</v>
      </c>
    </row>
    <row r="1240" spans="2:22">
      <c r="B1240" s="15">
        <f>'PAYMENT by SAP'!B1230</f>
        <v>100012</v>
      </c>
      <c r="C1240" s="15" t="str">
        <f>'PAYMENT by SAP'!C1230</f>
        <v>PT SEMEN INDONESIA LOGISTIK</v>
      </c>
      <c r="D1240" s="15" t="str">
        <v>Group</v>
      </c>
      <c r="E1240" s="15" t="str">
        <f>'PAYMENT by SAP'!D1230</f>
        <v>1400110955</v>
      </c>
      <c r="F1240" s="15" t="str">
        <f>'PAYMENT by SAP'!E1230</f>
        <v>11111001</v>
      </c>
      <c r="G1240" s="15" t="str">
        <f>'PAYMENT by SAP'!F1230</f>
        <v>KOMPENASASI SILOG</v>
      </c>
      <c r="H1240" s="47">
        <f t="shared" si="114"/>
        <v>45925</v>
      </c>
      <c r="I1240" s="48">
        <f>'PAYMENT by SAP'!G1230</f>
        <v>45925</v>
      </c>
      <c r="J1240" s="48" t="str">
        <f t="shared" si="115"/>
        <v>Sep</v>
      </c>
      <c r="K1240" s="48" t="str">
        <f t="shared" si="116"/>
        <v>2025</v>
      </c>
      <c r="L1240" s="48">
        <f>'PAYMENT by SAP'!H1230</f>
        <v>45473</v>
      </c>
      <c r="M1240" s="49">
        <f t="shared" si="117"/>
        <v>452</v>
      </c>
      <c r="N1240" s="50" t="str">
        <f t="shared" si="118"/>
        <v>&gt;365</v>
      </c>
      <c r="O1240" s="50" t="str">
        <f t="shared" si="119"/>
        <v>High Risk +</v>
      </c>
      <c r="P1240" s="15" t="str">
        <f>'PAYMENT by SAP'!J1230</f>
        <v>IDR</v>
      </c>
      <c r="Q1240" s="15" t="str">
        <f>'PAYMENT by SAP'!K1230</f>
        <v>1800000329</v>
      </c>
      <c r="R1240" s="51">
        <f>'PAYMENT by SAP'!L1230</f>
        <v>7016548</v>
      </c>
      <c r="S1240" s="51" t="str">
        <f>'PAYMENT by SAP'!M1230</f>
        <v>Biaya Pemusnahan Limbah SBE ex PT SILOG</v>
      </c>
      <c r="T1240" s="65">
        <f>'PAYMENT by SAP'!N1230</f>
        <v>45443</v>
      </c>
      <c r="U1240" s="66" t="str">
        <f>'PAYMENT by SAP'!O1230</f>
        <v>1800000329</v>
      </c>
      <c r="V1240" t="s">
        <v>4950</v>
      </c>
    </row>
    <row r="1241" spans="2:22">
      <c r="B1241" s="15">
        <f>'PAYMENT by SAP'!B1231</f>
        <v>100012</v>
      </c>
      <c r="C1241" s="15" t="str">
        <f>'PAYMENT by SAP'!C1231</f>
        <v>PT SEMEN INDONESIA LOGISTIK</v>
      </c>
      <c r="D1241" s="15" t="str">
        <v>Group</v>
      </c>
      <c r="E1241" s="15" t="str">
        <f>'PAYMENT by SAP'!D1231</f>
        <v>1400000432</v>
      </c>
      <c r="F1241" s="15" t="str">
        <f>'PAYMENT by SAP'!E1231</f>
        <v>11111001</v>
      </c>
      <c r="G1241" s="15" t="str">
        <f>'PAYMENT by SAP'!F1231</f>
        <v>KOMPENASASI SILOG</v>
      </c>
      <c r="H1241" s="47">
        <f t="shared" si="114"/>
        <v>45925</v>
      </c>
      <c r="I1241" s="48">
        <f>'PAYMENT by SAP'!G1231</f>
        <v>45925</v>
      </c>
      <c r="J1241" s="48" t="str">
        <f t="shared" si="115"/>
        <v>Sep</v>
      </c>
      <c r="K1241" s="48" t="str">
        <f t="shared" si="116"/>
        <v>2025</v>
      </c>
      <c r="L1241" s="48">
        <f>'PAYMENT by SAP'!H1231</f>
        <v>45810</v>
      </c>
      <c r="M1241" s="49">
        <f t="shared" si="117"/>
        <v>115</v>
      </c>
      <c r="N1241" s="50" t="str">
        <f t="shared" si="118"/>
        <v>90-120</v>
      </c>
      <c r="O1241" s="50" t="str">
        <f t="shared" si="119"/>
        <v>Warning +</v>
      </c>
      <c r="P1241" s="15" t="str">
        <f>'PAYMENT by SAP'!J1231</f>
        <v>IDR</v>
      </c>
      <c r="Q1241" s="15" t="str">
        <f>'PAYMENT by SAP'!K1231</f>
        <v>0100005414</v>
      </c>
      <c r="R1241" s="51">
        <f>'PAYMENT by SAP'!L1231</f>
        <v>7829190</v>
      </c>
      <c r="S1241" s="51" t="str">
        <f>'PAYMENT by SAP'!M1231</f>
        <v>Penagihan Air Bersih SILOG - Nov 24</v>
      </c>
      <c r="T1241" s="65">
        <f>'PAYMENT by SAP'!N1231</f>
        <v>45810</v>
      </c>
      <c r="U1241" s="66" t="str">
        <f>'PAYMENT by SAP'!O1231</f>
        <v>1800000515</v>
      </c>
      <c r="V1241" s="18" t="s">
        <v>4956</v>
      </c>
    </row>
    <row r="1242" spans="2:22">
      <c r="B1242" s="15">
        <f>'PAYMENT by SAP'!B1232</f>
        <v>100012</v>
      </c>
      <c r="C1242" s="15" t="str">
        <f>'PAYMENT by SAP'!C1232</f>
        <v>PT SEMEN INDONESIA LOGISTIK</v>
      </c>
      <c r="D1242" s="15" t="str">
        <v>Group</v>
      </c>
      <c r="E1242" s="15" t="str">
        <f>'PAYMENT by SAP'!D1232</f>
        <v>1400000432</v>
      </c>
      <c r="F1242" s="15" t="str">
        <f>'PAYMENT by SAP'!E1232</f>
        <v>11111001</v>
      </c>
      <c r="G1242" s="15" t="str">
        <f>'PAYMENT by SAP'!F1232</f>
        <v>KOMPENASASI SILOG</v>
      </c>
      <c r="H1242" s="47">
        <f t="shared" si="114"/>
        <v>45925</v>
      </c>
      <c r="I1242" s="48">
        <f>'PAYMENT by SAP'!G1232</f>
        <v>45925</v>
      </c>
      <c r="J1242" s="48" t="str">
        <f t="shared" si="115"/>
        <v>Sep</v>
      </c>
      <c r="K1242" s="48" t="str">
        <f t="shared" si="116"/>
        <v>2025</v>
      </c>
      <c r="L1242" s="48">
        <f>'PAYMENT by SAP'!H1232</f>
        <v>45799</v>
      </c>
      <c r="M1242" s="49">
        <f t="shared" si="117"/>
        <v>126</v>
      </c>
      <c r="N1242" s="50" t="str">
        <f t="shared" si="118"/>
        <v>120-365</v>
      </c>
      <c r="O1242" s="50" t="str">
        <f t="shared" si="119"/>
        <v>High Risk</v>
      </c>
      <c r="P1242" s="15" t="str">
        <f>'PAYMENT by SAP'!J1232</f>
        <v>IDR</v>
      </c>
      <c r="Q1242" s="15" t="str">
        <f>'PAYMENT by SAP'!K1232</f>
        <v>0100004908</v>
      </c>
      <c r="R1242" s="51">
        <f>'PAYMENT by SAP'!L1232</f>
        <v>8272170</v>
      </c>
      <c r="S1242" s="51" t="str">
        <f>'PAYMENT by SAP'!M1232</f>
        <v>Penagihan Air Bersih Februari 2025</v>
      </c>
      <c r="T1242" s="65">
        <f>'PAYMENT by SAP'!N1232</f>
        <v>45799</v>
      </c>
      <c r="U1242" s="66" t="str">
        <f>'PAYMENT by SAP'!O1232</f>
        <v>1800000107</v>
      </c>
      <c r="V1242" s="18" t="s">
        <v>4956</v>
      </c>
    </row>
    <row r="1243" spans="2:22">
      <c r="B1243" s="15">
        <f>'PAYMENT by SAP'!B1233</f>
        <v>100012</v>
      </c>
      <c r="C1243" s="15" t="str">
        <f>'PAYMENT by SAP'!C1233</f>
        <v>PT SEMEN INDONESIA LOGISTIK</v>
      </c>
      <c r="D1243" s="15" t="str">
        <v>Group</v>
      </c>
      <c r="E1243" s="15" t="str">
        <f>'PAYMENT by SAP'!D1233</f>
        <v>1400000432</v>
      </c>
      <c r="F1243" s="15" t="str">
        <f>'PAYMENT by SAP'!E1233</f>
        <v>11111001</v>
      </c>
      <c r="G1243" s="15" t="str">
        <f>'PAYMENT by SAP'!F1233</f>
        <v>KOMPENASASI SILOG</v>
      </c>
      <c r="H1243" s="47">
        <f t="shared" si="114"/>
        <v>45925</v>
      </c>
      <c r="I1243" s="48">
        <f>'PAYMENT by SAP'!G1233</f>
        <v>45925</v>
      </c>
      <c r="J1243" s="48" t="str">
        <f t="shared" si="115"/>
        <v>Sep</v>
      </c>
      <c r="K1243" s="48" t="str">
        <f t="shared" si="116"/>
        <v>2025</v>
      </c>
      <c r="L1243" s="48">
        <f>'PAYMENT by SAP'!H1233</f>
        <v>45799</v>
      </c>
      <c r="M1243" s="49">
        <f t="shared" si="117"/>
        <v>126</v>
      </c>
      <c r="N1243" s="50" t="str">
        <f t="shared" si="118"/>
        <v>120-365</v>
      </c>
      <c r="O1243" s="50" t="str">
        <f t="shared" si="119"/>
        <v>High Risk</v>
      </c>
      <c r="P1243" s="15" t="str">
        <f>'PAYMENT by SAP'!J1233</f>
        <v>IDR</v>
      </c>
      <c r="Q1243" s="15" t="str">
        <f>'PAYMENT by SAP'!K1233</f>
        <v>0100004907</v>
      </c>
      <c r="R1243" s="51">
        <f>'PAYMENT by SAP'!L1233</f>
        <v>8368470</v>
      </c>
      <c r="S1243" s="51" t="str">
        <f>'PAYMENT by SAP'!M1233</f>
        <v>Penagihan Air Bersih Maret 2025</v>
      </c>
      <c r="T1243" s="65">
        <f>'PAYMENT by SAP'!N1233</f>
        <v>45799</v>
      </c>
      <c r="U1243" s="66" t="str">
        <f>'PAYMENT by SAP'!O1233</f>
        <v>1800000158</v>
      </c>
      <c r="V1243" s="18" t="s">
        <v>4956</v>
      </c>
    </row>
    <row r="1244" spans="2:22">
      <c r="B1244" s="15">
        <f>'PAYMENT by SAP'!B1234</f>
        <v>100012</v>
      </c>
      <c r="C1244" s="15" t="str">
        <f>'PAYMENT by SAP'!C1234</f>
        <v>PT SEMEN INDONESIA LOGISTIK</v>
      </c>
      <c r="D1244" s="15" t="str">
        <v>Group</v>
      </c>
      <c r="E1244" s="15" t="str">
        <f>'PAYMENT by SAP'!D1234</f>
        <v>1400000432</v>
      </c>
      <c r="F1244" s="15" t="str">
        <f>'PAYMENT by SAP'!E1234</f>
        <v>11111001</v>
      </c>
      <c r="G1244" s="15" t="str">
        <f>'PAYMENT by SAP'!F1234</f>
        <v>KOMPENASASI SILOG</v>
      </c>
      <c r="H1244" s="47">
        <f t="shared" si="114"/>
        <v>45925</v>
      </c>
      <c r="I1244" s="48">
        <f>'PAYMENT by SAP'!G1234</f>
        <v>45925</v>
      </c>
      <c r="J1244" s="48" t="str">
        <f t="shared" si="115"/>
        <v>Sep</v>
      </c>
      <c r="K1244" s="48" t="str">
        <f t="shared" si="116"/>
        <v>2025</v>
      </c>
      <c r="L1244" s="48">
        <f>'PAYMENT by SAP'!H1234</f>
        <v>45904</v>
      </c>
      <c r="M1244" s="49">
        <f t="shared" si="117"/>
        <v>21</v>
      </c>
      <c r="N1244" s="50" t="str">
        <f t="shared" si="118"/>
        <v>0-30</v>
      </c>
      <c r="O1244" s="50" t="str">
        <f t="shared" si="119"/>
        <v>No Risk</v>
      </c>
      <c r="P1244" s="15" t="str">
        <f>'PAYMENT by SAP'!J1234</f>
        <v>IDR</v>
      </c>
      <c r="Q1244" s="15" t="str">
        <f>'PAYMENT by SAP'!K1234</f>
        <v>0100008964</v>
      </c>
      <c r="R1244" s="51">
        <f>'PAYMENT by SAP'!L1234</f>
        <v>8370288</v>
      </c>
      <c r="S1244" s="51" t="str">
        <f>'PAYMENT by SAP'!M1234</f>
        <v>Tag Pem Air Gresik SILOG Maret 2020</v>
      </c>
      <c r="T1244" s="65">
        <f>'PAYMENT by SAP'!N1234</f>
        <v>45904</v>
      </c>
      <c r="U1244" s="66" t="str">
        <f>'PAYMENT by SAP'!O1234</f>
        <v>1800000309</v>
      </c>
      <c r="V1244" s="18" t="s">
        <v>4956</v>
      </c>
    </row>
    <row r="1245" spans="2:22">
      <c r="B1245" s="15">
        <f>'PAYMENT by SAP'!B1235</f>
        <v>100012</v>
      </c>
      <c r="C1245" s="15" t="str">
        <f>'PAYMENT by SAP'!C1235</f>
        <v>PT SEMEN INDONESIA LOGISTIK</v>
      </c>
      <c r="D1245" s="15" t="str">
        <v>Group</v>
      </c>
      <c r="E1245" s="15" t="str">
        <f>'PAYMENT by SAP'!D1235</f>
        <v>1400000432</v>
      </c>
      <c r="F1245" s="15" t="str">
        <f>'PAYMENT by SAP'!E1235</f>
        <v>11111001</v>
      </c>
      <c r="G1245" s="15" t="str">
        <f>'PAYMENT by SAP'!F1235</f>
        <v>KOMPENASASI SILOG</v>
      </c>
      <c r="H1245" s="47">
        <f t="shared" si="114"/>
        <v>45925</v>
      </c>
      <c r="I1245" s="48">
        <f>'PAYMENT by SAP'!G1235</f>
        <v>45925</v>
      </c>
      <c r="J1245" s="48" t="str">
        <f t="shared" si="115"/>
        <v>Sep</v>
      </c>
      <c r="K1245" s="48" t="str">
        <f t="shared" si="116"/>
        <v>2025</v>
      </c>
      <c r="L1245" s="48">
        <f>'PAYMENT by SAP'!H1235</f>
        <v>45898</v>
      </c>
      <c r="M1245" s="49">
        <f t="shared" si="117"/>
        <v>27</v>
      </c>
      <c r="N1245" s="50" t="str">
        <f t="shared" si="118"/>
        <v>0-30</v>
      </c>
      <c r="O1245" s="50" t="str">
        <f t="shared" si="119"/>
        <v>No Risk</v>
      </c>
      <c r="P1245" s="15" t="str">
        <f>'PAYMENT by SAP'!J1235</f>
        <v>IDR</v>
      </c>
      <c r="Q1245" s="15" t="str">
        <f>'PAYMENT by SAP'!K1235</f>
        <v>0100008661</v>
      </c>
      <c r="R1245" s="51">
        <f>'PAYMENT by SAP'!L1235</f>
        <v>13279770</v>
      </c>
      <c r="S1245" s="51" t="str">
        <f>'PAYMENT by SAP'!M1235</f>
        <v>Tagihan Air Bersih SILOG - November 2023</v>
      </c>
      <c r="T1245" s="65">
        <f>'PAYMENT by SAP'!N1235</f>
        <v>45898</v>
      </c>
      <c r="U1245" s="66" t="str">
        <f>'PAYMENT by SAP'!O1235</f>
        <v>1800000676</v>
      </c>
      <c r="V1245" s="18" t="s">
        <v>4956</v>
      </c>
    </row>
    <row r="1246" spans="2:22">
      <c r="B1246" s="15">
        <f>'PAYMENT by SAP'!B1236</f>
        <v>100012</v>
      </c>
      <c r="C1246" s="15" t="str">
        <f>'PAYMENT by SAP'!C1236</f>
        <v>PT SEMEN INDONESIA LOGISTIK</v>
      </c>
      <c r="D1246" s="15" t="str">
        <v>Group</v>
      </c>
      <c r="E1246" s="15" t="str">
        <f>'PAYMENT by SAP'!D1236</f>
        <v>1400000429</v>
      </c>
      <c r="F1246" s="15" t="str">
        <f>'PAYMENT by SAP'!E1236</f>
        <v>11111001</v>
      </c>
      <c r="G1246" s="15" t="str">
        <f>'PAYMENT by SAP'!F1236</f>
        <v>PAID BY COMPENSATION RN 2100001439</v>
      </c>
      <c r="H1246" s="47">
        <f t="shared" si="114"/>
        <v>45925</v>
      </c>
      <c r="I1246" s="48">
        <f>'PAYMENT by SAP'!G1236</f>
        <v>45925</v>
      </c>
      <c r="J1246" s="48" t="str">
        <f t="shared" si="115"/>
        <v>Sep</v>
      </c>
      <c r="K1246" s="48" t="str">
        <f t="shared" si="116"/>
        <v>2025</v>
      </c>
      <c r="L1246" s="48">
        <f>'PAYMENT by SAP'!H1236</f>
        <v>45687</v>
      </c>
      <c r="M1246" s="49">
        <f t="shared" si="117"/>
        <v>238</v>
      </c>
      <c r="N1246" s="50" t="str">
        <f t="shared" si="118"/>
        <v>120-365</v>
      </c>
      <c r="O1246" s="50" t="str">
        <f t="shared" si="119"/>
        <v>High Risk</v>
      </c>
      <c r="P1246" s="15" t="str">
        <f>'PAYMENT by SAP'!J1236</f>
        <v>IDR</v>
      </c>
      <c r="Q1246" s="15" t="str">
        <f>'PAYMENT by SAP'!K1236</f>
        <v>1800000545</v>
      </c>
      <c r="R1246" s="51">
        <f>'PAYMENT by SAP'!L1236</f>
        <v>19837463</v>
      </c>
      <c r="S1246" s="51" t="str">
        <f>'PAYMENT by SAP'!M1236</f>
        <v xml:space="preserve"> Pot. Gaji Kary. Penugasan SI - Silog 11.2024</v>
      </c>
      <c r="T1246" s="65">
        <f>'PAYMENT by SAP'!N1236</f>
        <v>45657</v>
      </c>
      <c r="U1246" s="66" t="str">
        <f>'PAYMENT by SAP'!O1236</f>
        <v>1800000545</v>
      </c>
      <c r="V1246" s="18" t="s">
        <v>4953</v>
      </c>
    </row>
    <row r="1247" spans="2:22">
      <c r="B1247" s="15">
        <f>'PAYMENT by SAP'!B1237</f>
        <v>100012</v>
      </c>
      <c r="C1247" s="15" t="str">
        <f>'PAYMENT by SAP'!C1237</f>
        <v>PT SEMEN INDONESIA LOGISTIK</v>
      </c>
      <c r="D1247" s="15" t="str">
        <v>Group</v>
      </c>
      <c r="E1247" s="15" t="str">
        <f>'PAYMENT by SAP'!D1237</f>
        <v>1400000428</v>
      </c>
      <c r="F1247" s="15" t="str">
        <f>'PAYMENT by SAP'!E1237</f>
        <v>11111001</v>
      </c>
      <c r="G1247" s="15" t="str">
        <f>'PAYMENT by SAP'!F1237</f>
        <v>PAID BY COMPENSATION RN 2100001477</v>
      </c>
      <c r="H1247" s="47">
        <f t="shared" si="114"/>
        <v>45925</v>
      </c>
      <c r="I1247" s="48">
        <f>'PAYMENT by SAP'!G1237</f>
        <v>45925</v>
      </c>
      <c r="J1247" s="48" t="str">
        <f t="shared" si="115"/>
        <v>Sep</v>
      </c>
      <c r="K1247" s="48" t="str">
        <f t="shared" si="116"/>
        <v>2025</v>
      </c>
      <c r="L1247" s="48">
        <f>'PAYMENT by SAP'!H1237</f>
        <v>45718</v>
      </c>
      <c r="M1247" s="49">
        <f t="shared" si="117"/>
        <v>207</v>
      </c>
      <c r="N1247" s="50" t="str">
        <f t="shared" si="118"/>
        <v>120-365</v>
      </c>
      <c r="O1247" s="50" t="str">
        <f t="shared" si="119"/>
        <v>High Risk</v>
      </c>
      <c r="P1247" s="15" t="str">
        <f>'PAYMENT by SAP'!J1237</f>
        <v>IDR</v>
      </c>
      <c r="Q1247" s="15" t="str">
        <f>'PAYMENT by SAP'!K1237</f>
        <v>1800000009</v>
      </c>
      <c r="R1247" s="51">
        <f>'PAYMENT by SAP'!L1237</f>
        <v>21242948</v>
      </c>
      <c r="S1247" s="51" t="str">
        <f>'PAYMENT by SAP'!M1237</f>
        <v>Pot. Gaji Kary. Penugasan SI - Silog 12.2024</v>
      </c>
      <c r="T1247" s="65">
        <f>'PAYMENT by SAP'!N1237</f>
        <v>45688</v>
      </c>
      <c r="U1247" s="66" t="str">
        <f>'PAYMENT by SAP'!O1237</f>
        <v>1800000009</v>
      </c>
      <c r="V1247" s="18" t="s">
        <v>4953</v>
      </c>
    </row>
    <row r="1248" spans="2:22">
      <c r="B1248" s="15">
        <f>'PAYMENT by SAP'!B1238</f>
        <v>100012</v>
      </c>
      <c r="C1248" s="15" t="str">
        <f>'PAYMENT by SAP'!C1238</f>
        <v>PT SEMEN INDONESIA LOGISTIK</v>
      </c>
      <c r="D1248" s="15" t="str">
        <v>Group</v>
      </c>
      <c r="E1248" s="15" t="str">
        <f>'PAYMENT by SAP'!D1238</f>
        <v>1400000431</v>
      </c>
      <c r="F1248" s="15" t="str">
        <f>'PAYMENT by SAP'!E1238</f>
        <v>11111001</v>
      </c>
      <c r="G1248" s="15" t="str">
        <f>'PAYMENT by SAP'!F1238</f>
        <v>KOMPENASASI SILOG</v>
      </c>
      <c r="H1248" s="47">
        <f t="shared" si="114"/>
        <v>45925</v>
      </c>
      <c r="I1248" s="48">
        <f>'PAYMENT by SAP'!G1238</f>
        <v>45925</v>
      </c>
      <c r="J1248" s="48" t="str">
        <f t="shared" si="115"/>
        <v>Sep</v>
      </c>
      <c r="K1248" s="48" t="str">
        <f t="shared" si="116"/>
        <v>2025</v>
      </c>
      <c r="L1248" s="48">
        <f>'PAYMENT by SAP'!H1238</f>
        <v>45898</v>
      </c>
      <c r="M1248" s="49">
        <f t="shared" si="117"/>
        <v>27</v>
      </c>
      <c r="N1248" s="50" t="str">
        <f t="shared" si="118"/>
        <v>0-30</v>
      </c>
      <c r="O1248" s="50" t="str">
        <f t="shared" si="119"/>
        <v>No Risk</v>
      </c>
      <c r="P1248" s="15" t="str">
        <f>'PAYMENT by SAP'!J1238</f>
        <v>IDR</v>
      </c>
      <c r="Q1248" s="15" t="str">
        <f>'PAYMENT by SAP'!K1238</f>
        <v>0100008656</v>
      </c>
      <c r="R1248" s="51">
        <f>'PAYMENT by SAP'!L1238</f>
        <v>27000000</v>
      </c>
      <c r="S1248" s="51" t="str">
        <f>'PAYMENT by SAP'!M1238</f>
        <v>Sewa Menyewa Tanah di Jl. Awikoen FF-06 LB :SILOG</v>
      </c>
      <c r="T1248" s="65">
        <f>'PAYMENT by SAP'!N1238</f>
        <v>45898</v>
      </c>
      <c r="U1248" s="66" t="str">
        <f>'PAYMENT by SAP'!O1238</f>
        <v>1800000269</v>
      </c>
      <c r="V1248" s="18" t="s">
        <v>4957</v>
      </c>
    </row>
    <row r="1249" spans="2:22">
      <c r="B1249" s="15">
        <f>'PAYMENT by SAP'!B1239</f>
        <v>100012</v>
      </c>
      <c r="C1249" s="15" t="str">
        <f>'PAYMENT by SAP'!C1239</f>
        <v>PT SEMEN INDONESIA LOGISTIK</v>
      </c>
      <c r="D1249" s="15" t="str">
        <v>Group</v>
      </c>
      <c r="E1249" s="15" t="str">
        <f>'PAYMENT by SAP'!D1239</f>
        <v>1400000427</v>
      </c>
      <c r="F1249" s="15" t="str">
        <f>'PAYMENT by SAP'!E1239</f>
        <v>11111001</v>
      </c>
      <c r="G1249" s="15" t="str">
        <f>'PAYMENT by SAP'!F1239</f>
        <v>PAID BY COMPENSATION RN 2100001520</v>
      </c>
      <c r="H1249" s="47">
        <f t="shared" si="114"/>
        <v>45925</v>
      </c>
      <c r="I1249" s="48">
        <f>'PAYMENT by SAP'!G1239</f>
        <v>45925</v>
      </c>
      <c r="J1249" s="48" t="str">
        <f t="shared" si="115"/>
        <v>Sep</v>
      </c>
      <c r="K1249" s="48" t="str">
        <f t="shared" si="116"/>
        <v>2025</v>
      </c>
      <c r="L1249" s="48">
        <f>'PAYMENT by SAP'!H1239</f>
        <v>45746</v>
      </c>
      <c r="M1249" s="49">
        <f t="shared" si="117"/>
        <v>179</v>
      </c>
      <c r="N1249" s="50" t="str">
        <f t="shared" si="118"/>
        <v>120-365</v>
      </c>
      <c r="O1249" s="50" t="str">
        <f t="shared" si="119"/>
        <v>High Risk</v>
      </c>
      <c r="P1249" s="15" t="str">
        <f>'PAYMENT by SAP'!J1239</f>
        <v>IDR</v>
      </c>
      <c r="Q1249" s="15" t="str">
        <f>'PAYMENT by SAP'!K1239</f>
        <v>1800000071</v>
      </c>
      <c r="R1249" s="51">
        <f>'PAYMENT by SAP'!L1239</f>
        <v>30412006</v>
      </c>
      <c r="S1249" s="51" t="str">
        <f>'PAYMENT by SAP'!M1239</f>
        <v>Pot. Gaji Kary. Penugasan SI - Silog 01.2025</v>
      </c>
      <c r="T1249" s="65">
        <f>'PAYMENT by SAP'!N1239</f>
        <v>45716</v>
      </c>
      <c r="U1249" s="66" t="str">
        <f>'PAYMENT by SAP'!O1239</f>
        <v>1800000071</v>
      </c>
      <c r="V1249" s="18" t="s">
        <v>4953</v>
      </c>
    </row>
    <row r="1250" spans="2:22">
      <c r="B1250" s="15">
        <f>'PAYMENT by SAP'!B1240</f>
        <v>100012</v>
      </c>
      <c r="C1250" s="15" t="str">
        <f>'PAYMENT by SAP'!C1240</f>
        <v>PT SEMEN INDONESIA LOGISTIK</v>
      </c>
      <c r="D1250" s="15" t="str">
        <v>Group</v>
      </c>
      <c r="E1250" s="15" t="str">
        <f>'PAYMENT by SAP'!D1240</f>
        <v>1400000426</v>
      </c>
      <c r="F1250" s="15" t="str">
        <f>'PAYMENT by SAP'!E1240</f>
        <v>11111001</v>
      </c>
      <c r="G1250" s="15" t="str">
        <f>'PAYMENT by SAP'!F1240</f>
        <v>PAID BY COMPENSATION RN 2100001603</v>
      </c>
      <c r="H1250" s="47">
        <f t="shared" si="114"/>
        <v>45925</v>
      </c>
      <c r="I1250" s="48">
        <f>'PAYMENT by SAP'!G1240</f>
        <v>45925</v>
      </c>
      <c r="J1250" s="48" t="str">
        <f t="shared" si="115"/>
        <v>Sep</v>
      </c>
      <c r="K1250" s="48" t="str">
        <f t="shared" si="116"/>
        <v>2025</v>
      </c>
      <c r="L1250" s="48">
        <f>'PAYMENT by SAP'!H1240</f>
        <v>45807</v>
      </c>
      <c r="M1250" s="49">
        <f t="shared" si="117"/>
        <v>118</v>
      </c>
      <c r="N1250" s="50" t="str">
        <f t="shared" si="118"/>
        <v>90-120</v>
      </c>
      <c r="O1250" s="50" t="str">
        <f t="shared" si="119"/>
        <v>Warning +</v>
      </c>
      <c r="P1250" s="15" t="str">
        <f>'PAYMENT by SAP'!J1240</f>
        <v>IDR</v>
      </c>
      <c r="Q1250" s="15" t="str">
        <f>'PAYMENT by SAP'!K1240</f>
        <v>1800000190</v>
      </c>
      <c r="R1250" s="51">
        <f>'PAYMENT by SAP'!L1240</f>
        <v>31094197</v>
      </c>
      <c r="S1250" s="51" t="str">
        <f>'PAYMENT by SAP'!M1240</f>
        <v>Pot. Gaji Kary. Penugasan SIG - Silog 03.2025</v>
      </c>
      <c r="T1250" s="65">
        <f>'PAYMENT by SAP'!N1240</f>
        <v>45777</v>
      </c>
      <c r="U1250" s="66" t="str">
        <f>'PAYMENT by SAP'!O1240</f>
        <v>1800000190</v>
      </c>
      <c r="V1250" s="18" t="s">
        <v>4953</v>
      </c>
    </row>
    <row r="1251" spans="2:22">
      <c r="B1251" s="15">
        <f>'PAYMENT by SAP'!B1241</f>
        <v>100012</v>
      </c>
      <c r="C1251" s="15" t="str">
        <f>'PAYMENT by SAP'!C1241</f>
        <v>PT SEMEN INDONESIA LOGISTIK</v>
      </c>
      <c r="D1251" s="15" t="str">
        <v>Group</v>
      </c>
      <c r="E1251" s="15" t="str">
        <f>'PAYMENT by SAP'!D1241</f>
        <v>1400000425</v>
      </c>
      <c r="F1251" s="15" t="str">
        <f>'PAYMENT by SAP'!E1241</f>
        <v>11111001</v>
      </c>
      <c r="G1251" s="15" t="str">
        <f>'PAYMENT by SAP'!F1241</f>
        <v>PAID BY COMPENSATION RN 2100001682</v>
      </c>
      <c r="H1251" s="47">
        <f t="shared" si="114"/>
        <v>45925</v>
      </c>
      <c r="I1251" s="48">
        <f>'PAYMENT by SAP'!G1241</f>
        <v>45925</v>
      </c>
      <c r="J1251" s="48" t="str">
        <f t="shared" si="115"/>
        <v>Sep</v>
      </c>
      <c r="K1251" s="48" t="str">
        <f t="shared" si="116"/>
        <v>2025</v>
      </c>
      <c r="L1251" s="48">
        <f>'PAYMENT by SAP'!H1241</f>
        <v>45868</v>
      </c>
      <c r="M1251" s="49">
        <f t="shared" si="117"/>
        <v>57</v>
      </c>
      <c r="N1251" s="50" t="str">
        <f t="shared" si="118"/>
        <v>30-60</v>
      </c>
      <c r="O1251" s="50" t="str">
        <f t="shared" si="119"/>
        <v>Low Risk</v>
      </c>
      <c r="P1251" s="15" t="str">
        <f>'PAYMENT by SAP'!J1241</f>
        <v>IDR</v>
      </c>
      <c r="Q1251" s="15" t="str">
        <f>'PAYMENT by SAP'!K1241</f>
        <v>1800000286</v>
      </c>
      <c r="R1251" s="51">
        <f>'PAYMENT by SAP'!L1241</f>
        <v>31389259</v>
      </c>
      <c r="S1251" s="51" t="str">
        <f>'PAYMENT by SAP'!M1241</f>
        <v>Pot. Gaji Kary. Penugasan SIG - Silog 05.2025</v>
      </c>
      <c r="T1251" s="65">
        <f>'PAYMENT by SAP'!N1241</f>
        <v>45838</v>
      </c>
      <c r="U1251" s="66" t="str">
        <f>'PAYMENT by SAP'!O1241</f>
        <v>1800000286</v>
      </c>
      <c r="V1251" s="18" t="s">
        <v>4953</v>
      </c>
    </row>
    <row r="1252" spans="2:22">
      <c r="B1252" s="15">
        <f>'PAYMENT by SAP'!B1242</f>
        <v>100012</v>
      </c>
      <c r="C1252" s="15" t="str">
        <f>'PAYMENT by SAP'!C1242</f>
        <v>PT SEMEN INDONESIA LOGISTIK</v>
      </c>
      <c r="D1252" s="15" t="str">
        <v>Group</v>
      </c>
      <c r="E1252" s="15" t="str">
        <f>'PAYMENT by SAP'!D1242</f>
        <v>1400000424</v>
      </c>
      <c r="F1252" s="15" t="str">
        <f>'PAYMENT by SAP'!E1242</f>
        <v>11111001</v>
      </c>
      <c r="G1252" s="15" t="str">
        <f>'PAYMENT by SAP'!F1242</f>
        <v>PAID BY COMPENSATION RN 2100001644</v>
      </c>
      <c r="H1252" s="47">
        <f t="shared" si="114"/>
        <v>45925</v>
      </c>
      <c r="I1252" s="48">
        <f>'PAYMENT by SAP'!G1242</f>
        <v>45925</v>
      </c>
      <c r="J1252" s="48" t="str">
        <f t="shared" si="115"/>
        <v>Sep</v>
      </c>
      <c r="K1252" s="48" t="str">
        <f t="shared" si="116"/>
        <v>2025</v>
      </c>
      <c r="L1252" s="48">
        <f>'PAYMENT by SAP'!H1242</f>
        <v>45838</v>
      </c>
      <c r="M1252" s="49">
        <f t="shared" si="117"/>
        <v>87</v>
      </c>
      <c r="N1252" s="50" t="str">
        <f t="shared" si="118"/>
        <v>60-90</v>
      </c>
      <c r="O1252" s="50" t="str">
        <f t="shared" si="119"/>
        <v>Warning</v>
      </c>
      <c r="P1252" s="15" t="str">
        <f>'PAYMENT by SAP'!J1242</f>
        <v>IDR</v>
      </c>
      <c r="Q1252" s="15" t="str">
        <f>'PAYMENT by SAP'!K1242</f>
        <v>1800000233</v>
      </c>
      <c r="R1252" s="51">
        <f>'PAYMENT by SAP'!L1242</f>
        <v>31892755</v>
      </c>
      <c r="S1252" s="51" t="str">
        <f>'PAYMENT by SAP'!M1242</f>
        <v>Pot. Gaji Kary. Penugasan SIG - Silog 04.2025</v>
      </c>
      <c r="T1252" s="65">
        <f>'PAYMENT by SAP'!N1242</f>
        <v>45808</v>
      </c>
      <c r="U1252" s="66" t="str">
        <f>'PAYMENT by SAP'!O1242</f>
        <v>1800000233</v>
      </c>
      <c r="V1252" s="18" t="s">
        <v>4953</v>
      </c>
    </row>
    <row r="1253" spans="2:22">
      <c r="B1253" s="15">
        <f>'PAYMENT by SAP'!B1243</f>
        <v>100012</v>
      </c>
      <c r="C1253" s="15" t="str">
        <f>'PAYMENT by SAP'!C1243</f>
        <v>PT SEMEN INDONESIA LOGISTIK</v>
      </c>
      <c r="D1253" s="15" t="str">
        <v>Group</v>
      </c>
      <c r="E1253" s="15" t="str">
        <f>'PAYMENT by SAP'!D1243</f>
        <v>1400000423</v>
      </c>
      <c r="F1253" s="15" t="str">
        <f>'PAYMENT by SAP'!E1243</f>
        <v>11111001</v>
      </c>
      <c r="G1253" s="15" t="str">
        <f>'PAYMENT by SAP'!F1243</f>
        <v>PAID BY COMPENSATION RN 2100001522</v>
      </c>
      <c r="H1253" s="47">
        <f t="shared" si="114"/>
        <v>45925</v>
      </c>
      <c r="I1253" s="48">
        <f>'PAYMENT by SAP'!G1243</f>
        <v>45925</v>
      </c>
      <c r="J1253" s="48" t="str">
        <f t="shared" si="115"/>
        <v>Sep</v>
      </c>
      <c r="K1253" s="48" t="str">
        <f t="shared" si="116"/>
        <v>2025</v>
      </c>
      <c r="L1253" s="48">
        <f>'PAYMENT by SAP'!H1243</f>
        <v>45746</v>
      </c>
      <c r="M1253" s="49">
        <f t="shared" si="117"/>
        <v>179</v>
      </c>
      <c r="N1253" s="50" t="str">
        <f t="shared" si="118"/>
        <v>120-365</v>
      </c>
      <c r="O1253" s="50" t="str">
        <f t="shared" si="119"/>
        <v>High Risk</v>
      </c>
      <c r="P1253" s="15" t="str">
        <f>'PAYMENT by SAP'!J1243</f>
        <v>IDR</v>
      </c>
      <c r="Q1253" s="15" t="str">
        <f>'PAYMENT by SAP'!K1243</f>
        <v>1800000120</v>
      </c>
      <c r="R1253" s="51">
        <f>'PAYMENT by SAP'!L1243</f>
        <v>37991720</v>
      </c>
      <c r="S1253" s="51" t="str">
        <f>'PAYMENT by SAP'!M1243</f>
        <v>Asuransi Kesehatan AP SILOG 2024-2025</v>
      </c>
      <c r="T1253" s="65">
        <f>'PAYMENT by SAP'!N1243</f>
        <v>45716</v>
      </c>
      <c r="U1253" s="66" t="str">
        <f>'PAYMENT by SAP'!O1243</f>
        <v>1800000120</v>
      </c>
      <c r="V1253" s="18" t="s">
        <v>4964</v>
      </c>
    </row>
    <row r="1254" spans="2:22">
      <c r="B1254" s="15">
        <f>'PAYMENT by SAP'!B1244</f>
        <v>100012</v>
      </c>
      <c r="C1254" s="15" t="str">
        <f>'PAYMENT by SAP'!C1244</f>
        <v>PT SEMEN INDONESIA LOGISTIK</v>
      </c>
      <c r="D1254" s="15" t="str">
        <v>Group</v>
      </c>
      <c r="E1254" s="15" t="str">
        <f>'PAYMENT by SAP'!D1244</f>
        <v>1400000422</v>
      </c>
      <c r="F1254" s="15" t="str">
        <f>'PAYMENT by SAP'!E1244</f>
        <v>11111001</v>
      </c>
      <c r="G1254" s="15" t="str">
        <f>'PAYMENT by SAP'!F1244</f>
        <v>PAID BY COMPENSATION RN 2100001564</v>
      </c>
      <c r="H1254" s="47">
        <f t="shared" si="114"/>
        <v>45925</v>
      </c>
      <c r="I1254" s="48">
        <f>'PAYMENT by SAP'!G1244</f>
        <v>45925</v>
      </c>
      <c r="J1254" s="48" t="str">
        <f t="shared" si="115"/>
        <v>Sep</v>
      </c>
      <c r="K1254" s="48" t="str">
        <f t="shared" si="116"/>
        <v>2025</v>
      </c>
      <c r="L1254" s="48">
        <f>'PAYMENT by SAP'!H1244</f>
        <v>45777</v>
      </c>
      <c r="M1254" s="49">
        <f t="shared" si="117"/>
        <v>148</v>
      </c>
      <c r="N1254" s="50" t="str">
        <f t="shared" si="118"/>
        <v>120-365</v>
      </c>
      <c r="O1254" s="50" t="str">
        <f t="shared" si="119"/>
        <v>High Risk</v>
      </c>
      <c r="P1254" s="15" t="str">
        <f>'PAYMENT by SAP'!J1244</f>
        <v>IDR</v>
      </c>
      <c r="Q1254" s="15" t="str">
        <f>'PAYMENT by SAP'!K1244</f>
        <v>1800000139</v>
      </c>
      <c r="R1254" s="51">
        <f>'PAYMENT by SAP'!L1244</f>
        <v>38968873</v>
      </c>
      <c r="S1254" s="51" t="str">
        <f>'PAYMENT by SAP'!M1244</f>
        <v>Pot. Gaji Kary. Penugasan SI - Silog 02.2025</v>
      </c>
      <c r="T1254" s="65">
        <f>'PAYMENT by SAP'!N1244</f>
        <v>45747</v>
      </c>
      <c r="U1254" s="66" t="str">
        <f>'PAYMENT by SAP'!O1244</f>
        <v>1800000139</v>
      </c>
      <c r="V1254" s="18" t="s">
        <v>4953</v>
      </c>
    </row>
    <row r="1255" spans="2:22">
      <c r="B1255" s="15">
        <f>'PAYMENT by SAP'!B1245</f>
        <v>100012</v>
      </c>
      <c r="C1255" s="15" t="str">
        <f>'PAYMENT by SAP'!C1245</f>
        <v>PT SEMEN INDONESIA LOGISTIK</v>
      </c>
      <c r="D1255" s="15" t="str">
        <v>Group</v>
      </c>
      <c r="E1255" s="15" t="str">
        <f>'PAYMENT by SAP'!D1245</f>
        <v>1400000421</v>
      </c>
      <c r="F1255" s="15" t="str">
        <f>'PAYMENT by SAP'!E1245</f>
        <v>11111001</v>
      </c>
      <c r="G1255" s="15" t="str">
        <f>'PAYMENT by SAP'!F1245</f>
        <v>PAID BY COMPENSATION RN 2100001518</v>
      </c>
      <c r="H1255" s="47">
        <f t="shared" si="114"/>
        <v>45925</v>
      </c>
      <c r="I1255" s="48">
        <f>'PAYMENT by SAP'!G1245</f>
        <v>45925</v>
      </c>
      <c r="J1255" s="48" t="str">
        <f t="shared" si="115"/>
        <v>Sep</v>
      </c>
      <c r="K1255" s="48" t="str">
        <f t="shared" si="116"/>
        <v>2025</v>
      </c>
      <c r="L1255" s="48">
        <f>'PAYMENT by SAP'!H1245</f>
        <v>45746</v>
      </c>
      <c r="M1255" s="49">
        <f t="shared" si="117"/>
        <v>179</v>
      </c>
      <c r="N1255" s="50" t="str">
        <f t="shared" si="118"/>
        <v>120-365</v>
      </c>
      <c r="O1255" s="50" t="str">
        <f t="shared" si="119"/>
        <v>High Risk</v>
      </c>
      <c r="P1255" s="15" t="str">
        <f>'PAYMENT by SAP'!J1245</f>
        <v>IDR</v>
      </c>
      <c r="Q1255" s="15" t="str">
        <f>'PAYMENT by SAP'!K1245</f>
        <v>1800000096</v>
      </c>
      <c r="R1255" s="51">
        <f>'PAYMENT by SAP'!L1245</f>
        <v>40400000</v>
      </c>
      <c r="S1255" s="51" t="str">
        <f>'PAYMENT by SAP'!M1245</f>
        <v>Penagihan Sewa Tanah</v>
      </c>
      <c r="T1255" s="65">
        <f>'PAYMENT by SAP'!N1245</f>
        <v>45716</v>
      </c>
      <c r="U1255" s="66" t="str">
        <f>'PAYMENT by SAP'!O1245</f>
        <v>1800000096</v>
      </c>
      <c r="V1255" s="18" t="s">
        <v>4957</v>
      </c>
    </row>
    <row r="1256" spans="2:22">
      <c r="B1256" s="15">
        <f>'PAYMENT by SAP'!B1246</f>
        <v>100012</v>
      </c>
      <c r="C1256" s="15" t="str">
        <f>'PAYMENT by SAP'!C1246</f>
        <v>PT SEMEN INDONESIA LOGISTIK</v>
      </c>
      <c r="D1256" s="15" t="str">
        <v>Group</v>
      </c>
      <c r="E1256" s="15" t="str">
        <f>'PAYMENT by SAP'!D1246</f>
        <v>1400110955</v>
      </c>
      <c r="F1256" s="15" t="str">
        <f>'PAYMENT by SAP'!E1246</f>
        <v>11111001</v>
      </c>
      <c r="G1256" s="15" t="str">
        <f>'PAYMENT by SAP'!F1246</f>
        <v>KOMPENASASI SILOG</v>
      </c>
      <c r="H1256" s="47">
        <f t="shared" si="114"/>
        <v>45925</v>
      </c>
      <c r="I1256" s="48">
        <f>'PAYMENT by SAP'!G1246</f>
        <v>45925</v>
      </c>
      <c r="J1256" s="48" t="str">
        <f t="shared" si="115"/>
        <v>Sep</v>
      </c>
      <c r="K1256" s="48" t="str">
        <f t="shared" si="116"/>
        <v>2025</v>
      </c>
      <c r="L1256" s="48">
        <f>'PAYMENT by SAP'!H1246</f>
        <v>45473</v>
      </c>
      <c r="M1256" s="49">
        <f t="shared" si="117"/>
        <v>452</v>
      </c>
      <c r="N1256" s="50" t="str">
        <f t="shared" si="118"/>
        <v>&gt;365</v>
      </c>
      <c r="O1256" s="50" t="str">
        <f t="shared" si="119"/>
        <v>High Risk +</v>
      </c>
      <c r="P1256" s="15" t="str">
        <f>'PAYMENT by SAP'!J1246</f>
        <v>IDR</v>
      </c>
      <c r="Q1256" s="15" t="str">
        <f>'PAYMENT by SAP'!K1246</f>
        <v>1800000328</v>
      </c>
      <c r="R1256" s="51">
        <f>'PAYMENT by SAP'!L1246</f>
        <v>41832783</v>
      </c>
      <c r="S1256" s="51" t="str">
        <f>'PAYMENT by SAP'!M1246</f>
        <v>Biaya Pemusnahan Limbah Fly Ash ex PT SILOG</v>
      </c>
      <c r="T1256" s="65">
        <f>'PAYMENT by SAP'!N1246</f>
        <v>45443</v>
      </c>
      <c r="U1256" s="66" t="str">
        <f>'PAYMENT by SAP'!O1246</f>
        <v>1800000328</v>
      </c>
      <c r="V1256" t="s">
        <v>4950</v>
      </c>
    </row>
    <row r="1257" spans="2:22">
      <c r="B1257" s="15">
        <f>'PAYMENT by SAP'!B1247</f>
        <v>100012</v>
      </c>
      <c r="C1257" s="15" t="str">
        <f>'PAYMENT by SAP'!C1247</f>
        <v>PT SEMEN INDONESIA LOGISTIK</v>
      </c>
      <c r="D1257" s="15" t="str">
        <v>Group</v>
      </c>
      <c r="E1257" s="15" t="str">
        <f>'PAYMENT by SAP'!D1247</f>
        <v>1400000430</v>
      </c>
      <c r="F1257" s="15" t="str">
        <f>'PAYMENT by SAP'!E1247</f>
        <v>11111001</v>
      </c>
      <c r="G1257" s="15" t="str">
        <f>'PAYMENT by SAP'!F1247</f>
        <v>KOMPENASASI SILOG</v>
      </c>
      <c r="H1257" s="47">
        <f t="shared" si="114"/>
        <v>45925</v>
      </c>
      <c r="I1257" s="48">
        <f>'PAYMENT by SAP'!G1247</f>
        <v>45925</v>
      </c>
      <c r="J1257" s="48" t="str">
        <f t="shared" si="115"/>
        <v>Sep</v>
      </c>
      <c r="K1257" s="48" t="str">
        <f t="shared" si="116"/>
        <v>2025</v>
      </c>
      <c r="L1257" s="48">
        <f>'PAYMENT by SAP'!H1247</f>
        <v>45898</v>
      </c>
      <c r="M1257" s="49">
        <f t="shared" si="117"/>
        <v>27</v>
      </c>
      <c r="N1257" s="50" t="str">
        <f t="shared" si="118"/>
        <v>0-30</v>
      </c>
      <c r="O1257" s="50" t="str">
        <f t="shared" si="119"/>
        <v>No Risk</v>
      </c>
      <c r="P1257" s="15" t="str">
        <f>'PAYMENT by SAP'!J1247</f>
        <v>IDR</v>
      </c>
      <c r="Q1257" s="15" t="str">
        <f>'PAYMENT by SAP'!K1247</f>
        <v>0100008654</v>
      </c>
      <c r="R1257" s="51">
        <f>'PAYMENT by SAP'!L1247</f>
        <v>209689722</v>
      </c>
      <c r="S1257" s="51" t="str">
        <f>'PAYMENT by SAP'!M1247</f>
        <v>Sewa Tanah Palur</v>
      </c>
      <c r="T1257" s="65">
        <f>'PAYMENT by SAP'!N1247</f>
        <v>45898</v>
      </c>
      <c r="U1257" s="66" t="str">
        <f>'PAYMENT by SAP'!O1247</f>
        <v>1800000845</v>
      </c>
      <c r="V1257" s="18" t="s">
        <v>4957</v>
      </c>
    </row>
    <row r="1258" spans="2:22">
      <c r="B1258" s="15">
        <f>'PAYMENT by SAP'!B1248</f>
        <v>100012</v>
      </c>
      <c r="C1258" s="15" t="str">
        <f>'PAYMENT by SAP'!C1248</f>
        <v>PT SEMEN INDONESIA LOGISTIK</v>
      </c>
      <c r="D1258" s="15" t="str">
        <v>Group</v>
      </c>
      <c r="E1258" s="15" t="str">
        <f>'PAYMENT by SAP'!D1248</f>
        <v>1400000430</v>
      </c>
      <c r="F1258" s="15" t="str">
        <f>'PAYMENT by SAP'!E1248</f>
        <v>11111001</v>
      </c>
      <c r="G1258" s="15" t="str">
        <f>'PAYMENT by SAP'!F1248</f>
        <v>KOMPENASASI SILOG</v>
      </c>
      <c r="H1258" s="47">
        <f t="shared" si="114"/>
        <v>45925</v>
      </c>
      <c r="I1258" s="48">
        <f>'PAYMENT by SAP'!G1248</f>
        <v>45925</v>
      </c>
      <c r="J1258" s="48" t="str">
        <f t="shared" si="115"/>
        <v>Sep</v>
      </c>
      <c r="K1258" s="48" t="str">
        <f t="shared" si="116"/>
        <v>2025</v>
      </c>
      <c r="L1258" s="48">
        <f>'PAYMENT by SAP'!H1248</f>
        <v>45898</v>
      </c>
      <c r="M1258" s="49">
        <f t="shared" si="117"/>
        <v>27</v>
      </c>
      <c r="N1258" s="50" t="str">
        <f t="shared" si="118"/>
        <v>0-30</v>
      </c>
      <c r="O1258" s="50" t="str">
        <f t="shared" si="119"/>
        <v>No Risk</v>
      </c>
      <c r="P1258" s="15" t="str">
        <f>'PAYMENT by SAP'!J1248</f>
        <v>IDR</v>
      </c>
      <c r="Q1258" s="15" t="str">
        <f>'PAYMENT by SAP'!K1248</f>
        <v>0100008658</v>
      </c>
      <c r="R1258" s="51">
        <f>'PAYMENT by SAP'!L1248</f>
        <v>277197293</v>
      </c>
      <c r="S1258" s="51" t="str">
        <f>'PAYMENT by SAP'!M1248</f>
        <v>Sewa Menyewa Tanah di Gresik (SILOG)</v>
      </c>
      <c r="T1258" s="65">
        <f>'PAYMENT by SAP'!N1248</f>
        <v>45898</v>
      </c>
      <c r="U1258" s="66" t="str">
        <f>'PAYMENT by SAP'!O1248</f>
        <v>1800000546</v>
      </c>
      <c r="V1258" s="18" t="s">
        <v>4957</v>
      </c>
    </row>
    <row r="1259" spans="2:22">
      <c r="B1259" s="15">
        <f>'PAYMENT by SAP'!B1249</f>
        <v>100012</v>
      </c>
      <c r="C1259" s="15" t="str">
        <f>'PAYMENT by SAP'!C1249</f>
        <v>PT SEMEN INDONESIA LOGISTIK</v>
      </c>
      <c r="D1259" s="15" t="str">
        <v>Group</v>
      </c>
      <c r="E1259" s="15" t="str">
        <f>'PAYMENT by SAP'!D1249</f>
        <v>1400000430</v>
      </c>
      <c r="F1259" s="15" t="str">
        <f>'PAYMENT by SAP'!E1249</f>
        <v>11111001</v>
      </c>
      <c r="G1259" s="15" t="str">
        <f>'PAYMENT by SAP'!F1249</f>
        <v>KOMPENASASI SILOG</v>
      </c>
      <c r="H1259" s="47">
        <f t="shared" si="114"/>
        <v>45925</v>
      </c>
      <c r="I1259" s="48">
        <f>'PAYMENT by SAP'!G1249</f>
        <v>45925</v>
      </c>
      <c r="J1259" s="48" t="str">
        <f t="shared" si="115"/>
        <v>Sep</v>
      </c>
      <c r="K1259" s="48" t="str">
        <f t="shared" si="116"/>
        <v>2025</v>
      </c>
      <c r="L1259" s="48">
        <f>'PAYMENT by SAP'!H1249</f>
        <v>45898</v>
      </c>
      <c r="M1259" s="49">
        <f t="shared" si="117"/>
        <v>27</v>
      </c>
      <c r="N1259" s="50" t="str">
        <f t="shared" si="118"/>
        <v>0-30</v>
      </c>
      <c r="O1259" s="50" t="str">
        <f t="shared" si="119"/>
        <v>No Risk</v>
      </c>
      <c r="P1259" s="15" t="str">
        <f>'PAYMENT by SAP'!J1249</f>
        <v>IDR</v>
      </c>
      <c r="Q1259" s="15" t="str">
        <f>'PAYMENT by SAP'!K1249</f>
        <v>0100008659</v>
      </c>
      <c r="R1259" s="51">
        <f>'PAYMENT by SAP'!L1249</f>
        <v>313675011</v>
      </c>
      <c r="S1259" s="51" t="str">
        <f>'PAYMENT by SAP'!M1249</f>
        <v>Sewa Menyewa Tanah di Gresik (SILOG)</v>
      </c>
      <c r="T1259" s="65">
        <f>'PAYMENT by SAP'!N1249</f>
        <v>45898</v>
      </c>
      <c r="U1259" s="66" t="str">
        <f>'PAYMENT by SAP'!O1249</f>
        <v>1800000433</v>
      </c>
      <c r="V1259" s="18" t="s">
        <v>4957</v>
      </c>
    </row>
    <row r="1260" spans="2:22">
      <c r="B1260" s="15">
        <f>'PAYMENT by SAP'!B1250</f>
        <v>100012</v>
      </c>
      <c r="C1260" s="15" t="str">
        <f>'PAYMENT by SAP'!C1250</f>
        <v>PT SEMEN INDONESIA LOGISTIK</v>
      </c>
      <c r="D1260" s="15" t="str">
        <v>Group</v>
      </c>
      <c r="E1260" s="15" t="str">
        <f>'PAYMENT by SAP'!D1250</f>
        <v>1400000430</v>
      </c>
      <c r="F1260" s="15" t="str">
        <f>'PAYMENT by SAP'!E1250</f>
        <v>11111001</v>
      </c>
      <c r="G1260" s="15" t="str">
        <f>'PAYMENT by SAP'!F1250</f>
        <v>KOMPENASASI SILOG</v>
      </c>
      <c r="H1260" s="47">
        <f t="shared" si="114"/>
        <v>45925</v>
      </c>
      <c r="I1260" s="48">
        <f>'PAYMENT by SAP'!G1250</f>
        <v>45925</v>
      </c>
      <c r="J1260" s="48" t="str">
        <f t="shared" si="115"/>
        <v>Sep</v>
      </c>
      <c r="K1260" s="48" t="str">
        <f t="shared" si="116"/>
        <v>2025</v>
      </c>
      <c r="L1260" s="48">
        <f>'PAYMENT by SAP'!H1250</f>
        <v>45898</v>
      </c>
      <c r="M1260" s="49">
        <f t="shared" si="117"/>
        <v>27</v>
      </c>
      <c r="N1260" s="50" t="str">
        <f t="shared" si="118"/>
        <v>0-30</v>
      </c>
      <c r="O1260" s="50" t="str">
        <f t="shared" si="119"/>
        <v>No Risk</v>
      </c>
      <c r="P1260" s="15" t="str">
        <f>'PAYMENT by SAP'!J1250</f>
        <v>IDR</v>
      </c>
      <c r="Q1260" s="15" t="str">
        <f>'PAYMENT by SAP'!K1250</f>
        <v>0100008655</v>
      </c>
      <c r="R1260" s="51">
        <f>'PAYMENT by SAP'!L1250</f>
        <v>313675011</v>
      </c>
      <c r="S1260" s="51" t="str">
        <f>'PAYMENT by SAP'!M1250</f>
        <v>Sewa Menyewa Tanah di Gresik</v>
      </c>
      <c r="T1260" s="65">
        <f>'PAYMENT by SAP'!N1250</f>
        <v>45898</v>
      </c>
      <c r="U1260" s="66" t="str">
        <f>'PAYMENT by SAP'!O1250</f>
        <v>1800000966</v>
      </c>
      <c r="V1260" s="18" t="s">
        <v>4957</v>
      </c>
    </row>
    <row r="1261" spans="2:22">
      <c r="B1261" s="15">
        <f>'PAYMENT by SAP'!B1251</f>
        <v>100014</v>
      </c>
      <c r="C1261" s="15" t="str">
        <f>'PAYMENT by SAP'!C1251</f>
        <v>PT SEMEN TONASA</v>
      </c>
      <c r="D1261" s="15" t="str">
        <v>Group</v>
      </c>
      <c r="E1261" s="15" t="str">
        <f>'PAYMENT by SAP'!D1251</f>
        <v>1400000420</v>
      </c>
      <c r="F1261" s="15" t="str">
        <f>'PAYMENT by SAP'!E1251</f>
        <v>11121871</v>
      </c>
      <c r="G1261" s="15" t="str">
        <f>'PAYMENT by SAP'!F1251</f>
        <v>SWEEPING SEMEN TONASA</v>
      </c>
      <c r="H1261" s="47">
        <f t="shared" si="114"/>
        <v>45925</v>
      </c>
      <c r="I1261" s="48">
        <f>'PAYMENT by SAP'!G1251</f>
        <v>45925</v>
      </c>
      <c r="J1261" s="48" t="str">
        <f t="shared" si="115"/>
        <v>Sep</v>
      </c>
      <c r="K1261" s="48" t="str">
        <f t="shared" si="116"/>
        <v>2025</v>
      </c>
      <c r="L1261" s="48">
        <f>'PAYMENT by SAP'!H1251</f>
        <v>45922</v>
      </c>
      <c r="M1261" s="49">
        <f t="shared" si="117"/>
        <v>3</v>
      </c>
      <c r="N1261" s="50" t="str">
        <f t="shared" si="118"/>
        <v>0-30</v>
      </c>
      <c r="O1261" s="50" t="str">
        <f t="shared" si="119"/>
        <v>No Risk</v>
      </c>
      <c r="P1261" s="15" t="str">
        <f>'PAYMENT by SAP'!J1251</f>
        <v>IDR</v>
      </c>
      <c r="Q1261" s="15" t="str">
        <f>'PAYMENT by SAP'!K1251</f>
        <v>1400000409</v>
      </c>
      <c r="R1261" s="51">
        <f>'PAYMENT by SAP'!L1251</f>
        <v>10000000000</v>
      </c>
      <c r="S1261" s="51" t="str">
        <f>'PAYMENT by SAP'!M1251</f>
        <v xml:space="preserve"> DIVIDEN ST TAHUN BUKU 2024</v>
      </c>
      <c r="T1261" s="65">
        <f>'PAYMENT by SAP'!N1251</f>
        <v>45922</v>
      </c>
      <c r="U1261" s="66" t="str">
        <f>'PAYMENT by SAP'!O1251</f>
        <v>1800000346</v>
      </c>
      <c r="V1261" s="18" t="s">
        <v>4967</v>
      </c>
    </row>
    <row r="1262" spans="2:22">
      <c r="B1262" s="15">
        <f>'PAYMENT by SAP'!B1252</f>
        <v>100137</v>
      </c>
      <c r="C1262" s="15" t="str">
        <f>'PAYMENT by SAP'!C1252</f>
        <v>PT SEMEN GRESIK</v>
      </c>
      <c r="D1262" s="15" t="str">
        <v>Group</v>
      </c>
      <c r="E1262" s="15" t="str">
        <f>'PAYMENT by SAP'!D1252</f>
        <v>1400000419</v>
      </c>
      <c r="F1262" s="15" t="str">
        <f>'PAYMENT by SAP'!E1252</f>
        <v>11121871</v>
      </c>
      <c r="G1262" s="15" t="str">
        <f>'PAYMENT by SAP'!F1252</f>
        <v>SWEEPING SEMEN GRESIK</v>
      </c>
      <c r="H1262" s="47">
        <f t="shared" si="114"/>
        <v>45925</v>
      </c>
      <c r="I1262" s="48">
        <f>'PAYMENT by SAP'!G1252</f>
        <v>45925</v>
      </c>
      <c r="J1262" s="48" t="str">
        <f t="shared" si="115"/>
        <v>Sep</v>
      </c>
      <c r="K1262" s="48" t="str">
        <f t="shared" si="116"/>
        <v>2025</v>
      </c>
      <c r="L1262" s="48">
        <f>'PAYMENT by SAP'!H1252</f>
        <v>45923</v>
      </c>
      <c r="M1262" s="49">
        <f t="shared" si="117"/>
        <v>2</v>
      </c>
      <c r="N1262" s="50" t="str">
        <f t="shared" si="118"/>
        <v>0-30</v>
      </c>
      <c r="O1262" s="50" t="str">
        <f t="shared" si="119"/>
        <v>No Risk</v>
      </c>
      <c r="P1262" s="15" t="str">
        <f>'PAYMENT by SAP'!J1252</f>
        <v>IDR</v>
      </c>
      <c r="Q1262" s="15" t="str">
        <f>'PAYMENT by SAP'!K1252</f>
        <v>1400000417</v>
      </c>
      <c r="R1262" s="51">
        <f>'PAYMENT by SAP'!L1252</f>
        <v>10000000000</v>
      </c>
      <c r="S1262" s="51" t="str">
        <f>'PAYMENT by SAP'!M1252</f>
        <v xml:space="preserve"> PEMBAYARAN POKOK SHL GRESIK 26 SEPT 2018</v>
      </c>
      <c r="T1262" s="65">
        <f>'PAYMENT by SAP'!N1252</f>
        <v>45923</v>
      </c>
      <c r="U1262" s="66" t="str">
        <f>'PAYMENT by SAP'!O1252</f>
        <v>1800001507</v>
      </c>
      <c r="V1262" s="18" t="s">
        <v>4952</v>
      </c>
    </row>
    <row r="1263" spans="2:22">
      <c r="B1263" s="15">
        <f>'PAYMENT by SAP'!B1253</f>
        <v>100018</v>
      </c>
      <c r="C1263" s="15" t="str">
        <f>'PAYMENT by SAP'!C1253</f>
        <v>PT SEMEN BATURAJA</v>
      </c>
      <c r="D1263" s="15" t="str">
        <v>Group</v>
      </c>
      <c r="E1263" s="15" t="str">
        <f>'PAYMENT by SAP'!D1253</f>
        <v>1400000433</v>
      </c>
      <c r="F1263" s="15" t="str">
        <f>'PAYMENT by SAP'!E1253</f>
        <v>11125421</v>
      </c>
      <c r="G1263" s="15" t="str">
        <f>'PAYMENT by SAP'!F1253</f>
        <v>PAID BY CMS BANK SYARIAH INDONESIA KC SURABAYA BAS</v>
      </c>
      <c r="H1263" s="47">
        <f t="shared" si="114"/>
        <v>45926</v>
      </c>
      <c r="I1263" s="48">
        <f>'PAYMENT by SAP'!G1253</f>
        <v>45926</v>
      </c>
      <c r="J1263" s="48" t="str">
        <f t="shared" si="115"/>
        <v>Sep</v>
      </c>
      <c r="K1263" s="48" t="str">
        <f t="shared" si="116"/>
        <v>2025</v>
      </c>
      <c r="L1263" s="48">
        <f>'PAYMENT by SAP'!H1253</f>
        <v>45930</v>
      </c>
      <c r="M1263" s="49">
        <f t="shared" si="117"/>
        <v>-4</v>
      </c>
      <c r="N1263" s="50" t="str">
        <f t="shared" si="118"/>
        <v>Current</v>
      </c>
      <c r="O1263" s="50" t="str">
        <f t="shared" si="119"/>
        <v>No Risk</v>
      </c>
      <c r="P1263" s="15" t="str">
        <f>'PAYMENT by SAP'!J1253</f>
        <v>IDR</v>
      </c>
      <c r="Q1263" s="15" t="str">
        <f>'PAYMENT by SAP'!K1253</f>
        <v>1800000386</v>
      </c>
      <c r="R1263" s="51">
        <f>'PAYMENT by SAP'!L1253</f>
        <v>11620509</v>
      </c>
      <c r="S1263" s="51" t="str">
        <f>'PAYMENT by SAP'!M1253</f>
        <v>Pot. Gaji Kary. Penugasan SIG - SMBR 07.2025</v>
      </c>
      <c r="T1263" s="65">
        <f>'PAYMENT by SAP'!N1253</f>
        <v>45900</v>
      </c>
      <c r="U1263" s="66" t="str">
        <f>'PAYMENT by SAP'!O1253</f>
        <v>1800000386</v>
      </c>
      <c r="V1263" s="18" t="s">
        <v>4953</v>
      </c>
    </row>
    <row r="1264" spans="2:22">
      <c r="B1264" s="15">
        <f>'PAYMENT by SAP'!B1254</f>
        <v>101284</v>
      </c>
      <c r="C1264" s="15" t="str">
        <f>'PAYMENT by SAP'!C1254</f>
        <v>PT. SINERGI MITRA INVESTAMA</v>
      </c>
      <c r="D1264" s="15" t="str">
        <v>Group</v>
      </c>
      <c r="E1264" s="15" t="str">
        <f>'PAYMENT by SAP'!D1254</f>
        <v>1400000434</v>
      </c>
      <c r="F1264" s="15" t="str">
        <f>'PAYMENT by SAP'!E1254</f>
        <v>11125421</v>
      </c>
      <c r="G1264" s="15" t="str">
        <f>'PAYMENT by SAP'!F1254</f>
        <v>PAID BY CMS BANK SYARIAH INDONESIA KC SURABAYA BAS</v>
      </c>
      <c r="H1264" s="47">
        <f t="shared" si="114"/>
        <v>45926</v>
      </c>
      <c r="I1264" s="48">
        <f>'PAYMENT by SAP'!G1254</f>
        <v>45926</v>
      </c>
      <c r="J1264" s="48" t="str">
        <f t="shared" si="115"/>
        <v>Sep</v>
      </c>
      <c r="K1264" s="48" t="str">
        <f t="shared" si="116"/>
        <v>2025</v>
      </c>
      <c r="L1264" s="48">
        <f>'PAYMENT by SAP'!H1254</f>
        <v>45718</v>
      </c>
      <c r="M1264" s="49">
        <f t="shared" si="117"/>
        <v>208</v>
      </c>
      <c r="N1264" s="50" t="str">
        <f t="shared" si="118"/>
        <v>120-365</v>
      </c>
      <c r="O1264" s="50" t="str">
        <f t="shared" si="119"/>
        <v>High Risk</v>
      </c>
      <c r="P1264" s="15" t="str">
        <f>'PAYMENT by SAP'!J1254</f>
        <v>IDR</v>
      </c>
      <c r="Q1264" s="15" t="str">
        <f>'PAYMENT by SAP'!K1254</f>
        <v>1800000058</v>
      </c>
      <c r="R1264" s="51">
        <f>'PAYMENT by SAP'!L1254</f>
        <v>42650200</v>
      </c>
      <c r="S1264" s="51" t="str">
        <f>'PAYMENT by SAP'!M1254</f>
        <v>Penagihan Air Bersih Januari 25</v>
      </c>
      <c r="T1264" s="65">
        <f>'PAYMENT by SAP'!N1254</f>
        <v>45688</v>
      </c>
      <c r="U1264" s="66" t="str">
        <f>'PAYMENT by SAP'!O1254</f>
        <v>1800000058</v>
      </c>
      <c r="V1264" s="18" t="s">
        <v>4956</v>
      </c>
    </row>
    <row r="1265" spans="2:22">
      <c r="B1265" s="15">
        <f>'PAYMENT by SAP'!B1255</f>
        <v>100003</v>
      </c>
      <c r="C1265" s="15" t="str">
        <f>'PAYMENT by SAP'!C1255</f>
        <v>DANA PENSIUN SEMEN GRESIK</v>
      </c>
      <c r="D1265" s="15" t="str">
        <v>Group</v>
      </c>
      <c r="E1265" s="15" t="str">
        <f>'PAYMENT by SAP'!D1255</f>
        <v>1400000438</v>
      </c>
      <c r="F1265" s="15" t="str">
        <f>'PAYMENT by SAP'!E1255</f>
        <v>11121161</v>
      </c>
      <c r="G1265" s="15" t="str">
        <f>'PAYMENT by SAP'!F1255</f>
        <v>PAID BY CMS BANK MANDIRI KC GRESIK RN 2100001753</v>
      </c>
      <c r="H1265" s="47">
        <f t="shared" si="114"/>
        <v>45929</v>
      </c>
      <c r="I1265" s="48">
        <f>'PAYMENT by SAP'!G1255</f>
        <v>45929</v>
      </c>
      <c r="J1265" s="48" t="str">
        <f t="shared" si="115"/>
        <v>Sep</v>
      </c>
      <c r="K1265" s="48" t="str">
        <f t="shared" si="116"/>
        <v>2025</v>
      </c>
      <c r="L1265" s="48">
        <f>'PAYMENT by SAP'!H1255</f>
        <v>45930</v>
      </c>
      <c r="M1265" s="49">
        <f t="shared" si="117"/>
        <v>-1</v>
      </c>
      <c r="N1265" s="50" t="str">
        <f t="shared" si="118"/>
        <v>Current</v>
      </c>
      <c r="O1265" s="50" t="str">
        <f t="shared" si="119"/>
        <v>No Risk</v>
      </c>
      <c r="P1265" s="15" t="str">
        <f>'PAYMENT by SAP'!J1255</f>
        <v>IDR</v>
      </c>
      <c r="Q1265" s="15" t="str">
        <f>'PAYMENT by SAP'!K1255</f>
        <v>1800000411</v>
      </c>
      <c r="R1265" s="51">
        <f>'PAYMENT by SAP'!L1255</f>
        <v>856000</v>
      </c>
      <c r="S1265" s="51" t="str">
        <f>'PAYMENT by SAP'!M1255</f>
        <v>Penagihan Penyediaan Air Bersih Agustus 2025</v>
      </c>
      <c r="T1265" s="65">
        <f>'PAYMENT by SAP'!N1255</f>
        <v>45900</v>
      </c>
      <c r="U1265" s="66" t="str">
        <f>'PAYMENT by SAP'!O1255</f>
        <v>1800000411</v>
      </c>
      <c r="V1265" s="18" t="s">
        <v>4956</v>
      </c>
    </row>
    <row r="1266" spans="2:22">
      <c r="B1266" s="15">
        <f>'PAYMENT by SAP'!B1256</f>
        <v>100142</v>
      </c>
      <c r="C1266" s="15" t="str">
        <f>'PAYMENT by SAP'!C1256</f>
        <v>PT INDOSAT TBK</v>
      </c>
      <c r="D1266" s="15" t="str">
        <v>External</v>
      </c>
      <c r="E1266" s="15" t="str">
        <f>'PAYMENT by SAP'!D1256</f>
        <v>1400112484</v>
      </c>
      <c r="F1266" s="15" t="str">
        <f>'PAYMENT by SAP'!E1256</f>
        <v>11121161</v>
      </c>
      <c r="G1266" s="15" t="str">
        <f>'PAYMENT by SAP'!F1256</f>
        <v>Tagihan Listrik INDOSAT Jun 25</v>
      </c>
      <c r="H1266" s="47">
        <f t="shared" si="114"/>
        <v>45929</v>
      </c>
      <c r="I1266" s="48">
        <f>'PAYMENT by SAP'!G1256</f>
        <v>45929</v>
      </c>
      <c r="J1266" s="48" t="str">
        <f t="shared" si="115"/>
        <v>Sep</v>
      </c>
      <c r="K1266" s="48" t="str">
        <f t="shared" si="116"/>
        <v>2025</v>
      </c>
      <c r="L1266" s="48">
        <f>'PAYMENT by SAP'!H1256</f>
        <v>45931</v>
      </c>
      <c r="M1266" s="49">
        <f t="shared" si="117"/>
        <v>-2</v>
      </c>
      <c r="N1266" s="50" t="str">
        <f t="shared" si="118"/>
        <v>Current</v>
      </c>
      <c r="O1266" s="50" t="str">
        <f t="shared" si="119"/>
        <v>No Risk</v>
      </c>
      <c r="P1266" s="15" t="str">
        <f>'PAYMENT by SAP'!J1256</f>
        <v>IDR</v>
      </c>
      <c r="Q1266" s="15" t="str">
        <f>'PAYMENT by SAP'!K1256</f>
        <v>1800000599</v>
      </c>
      <c r="R1266" s="51">
        <f>'PAYMENT by SAP'!L1256</f>
        <v>1867469</v>
      </c>
      <c r="S1266" s="51" t="str">
        <f>'PAYMENT by SAP'!M1256</f>
        <v>Tagihan Listrik INDOSAT Jun 25</v>
      </c>
      <c r="T1266" s="65">
        <f>'PAYMENT by SAP'!N1256</f>
        <v>45901</v>
      </c>
      <c r="U1266" s="66" t="str">
        <f>'PAYMENT by SAP'!O1256</f>
        <v>1800000599</v>
      </c>
      <c r="V1266" s="18" t="s">
        <v>4951</v>
      </c>
    </row>
    <row r="1267" spans="2:22">
      <c r="B1267" s="15">
        <f>'PAYMENT by SAP'!B1257</f>
        <v>100733</v>
      </c>
      <c r="C1267" s="15" t="str">
        <f>'PAYMENT by SAP'!C1257</f>
        <v>PT. JAYA SAKTI LINGKUNGAN HIDUP</v>
      </c>
      <c r="D1267" s="15" t="str">
        <v>External</v>
      </c>
      <c r="E1267" s="15" t="str">
        <f>'PAYMENT by SAP'!D1257</f>
        <v>1400112849</v>
      </c>
      <c r="F1267" s="15" t="str">
        <f>'PAYMENT by SAP'!E1257</f>
        <v>11125421</v>
      </c>
      <c r="G1267" s="15" t="str">
        <f>'PAYMENT by SAP'!F1257</f>
        <v>PAID BY CMS BANK SYARIAH INDONESIA KC SURABAYA BAS</v>
      </c>
      <c r="H1267" s="47">
        <f t="shared" si="114"/>
        <v>45929</v>
      </c>
      <c r="I1267" s="48">
        <f>'PAYMENT by SAP'!G1257</f>
        <v>45929</v>
      </c>
      <c r="J1267" s="48" t="str">
        <f t="shared" si="115"/>
        <v>Sep</v>
      </c>
      <c r="K1267" s="48" t="str">
        <f t="shared" si="116"/>
        <v>2025</v>
      </c>
      <c r="L1267" s="48">
        <f>'PAYMENT by SAP'!H1257</f>
        <v>45930</v>
      </c>
      <c r="M1267" s="49">
        <f t="shared" si="117"/>
        <v>-1</v>
      </c>
      <c r="N1267" s="50" t="str">
        <f t="shared" si="118"/>
        <v>Current</v>
      </c>
      <c r="O1267" s="50" t="str">
        <f t="shared" si="119"/>
        <v>No Risk</v>
      </c>
      <c r="P1267" s="15" t="str">
        <f>'PAYMENT by SAP'!J1257</f>
        <v>IDR</v>
      </c>
      <c r="Q1267" s="15" t="str">
        <f>'PAYMENT by SAP'!K1257</f>
        <v>1800000564</v>
      </c>
      <c r="R1267" s="51">
        <f>'PAYMENT by SAP'!L1257</f>
        <v>3306468</v>
      </c>
      <c r="S1267" s="51" t="str">
        <f>'PAYMENT by SAP'!M1257</f>
        <v>Biaya Pemusnahan Limbah SBE ex PYT JSLH</v>
      </c>
      <c r="T1267" s="65">
        <f>'PAYMENT by SAP'!N1257</f>
        <v>45900</v>
      </c>
      <c r="U1267" s="66" t="str">
        <f>'PAYMENT by SAP'!O1257</f>
        <v>1800000564</v>
      </c>
      <c r="V1267" t="s">
        <v>4950</v>
      </c>
    </row>
    <row r="1268" spans="2:22">
      <c r="B1268" s="15">
        <f>'PAYMENT by SAP'!B1258</f>
        <v>100733</v>
      </c>
      <c r="C1268" s="15" t="str">
        <f>'PAYMENT by SAP'!C1258</f>
        <v>PT. JAYA SAKTI LINGKUNGAN HIDUP</v>
      </c>
      <c r="D1268" s="15" t="str">
        <v>External</v>
      </c>
      <c r="E1268" s="15" t="str">
        <f>'PAYMENT by SAP'!D1258</f>
        <v>1400112850</v>
      </c>
      <c r="F1268" s="15" t="str">
        <f>'PAYMENT by SAP'!E1258</f>
        <v>11125421</v>
      </c>
      <c r="G1268" s="15" t="str">
        <f>'PAYMENT by SAP'!F1258</f>
        <v>PAID BY CMS BANK SYARIAH INDONESIA KC SURABAYA BAS</v>
      </c>
      <c r="H1268" s="47">
        <f t="shared" si="114"/>
        <v>45929</v>
      </c>
      <c r="I1268" s="48">
        <f>'PAYMENT by SAP'!G1258</f>
        <v>45929</v>
      </c>
      <c r="J1268" s="48" t="str">
        <f t="shared" si="115"/>
        <v>Sep</v>
      </c>
      <c r="K1268" s="48" t="str">
        <f t="shared" si="116"/>
        <v>2025</v>
      </c>
      <c r="L1268" s="48">
        <f>'PAYMENT by SAP'!H1258</f>
        <v>45930</v>
      </c>
      <c r="M1268" s="49">
        <f t="shared" si="117"/>
        <v>-1</v>
      </c>
      <c r="N1268" s="50" t="str">
        <f t="shared" si="118"/>
        <v>Current</v>
      </c>
      <c r="O1268" s="50" t="str">
        <f t="shared" si="119"/>
        <v>No Risk</v>
      </c>
      <c r="P1268" s="15" t="str">
        <f>'PAYMENT by SAP'!J1258</f>
        <v>IDR</v>
      </c>
      <c r="Q1268" s="15" t="str">
        <f>'PAYMENT by SAP'!K1258</f>
        <v>1800000563</v>
      </c>
      <c r="R1268" s="51">
        <f>'PAYMENT by SAP'!L1258</f>
        <v>9718050</v>
      </c>
      <c r="S1268" s="51" t="str">
        <f>'PAYMENT by SAP'!M1258</f>
        <v>Biaya Pemusnahan Limbah Karbon Aktif ex PYT JSLH</v>
      </c>
      <c r="T1268" s="65">
        <f>'PAYMENT by SAP'!N1258</f>
        <v>45900</v>
      </c>
      <c r="U1268" s="66" t="str">
        <f>'PAYMENT by SAP'!O1258</f>
        <v>1800000563</v>
      </c>
      <c r="V1268" t="s">
        <v>4950</v>
      </c>
    </row>
    <row r="1269" spans="2:22">
      <c r="B1269" s="15">
        <f>'PAYMENT by SAP'!B1259</f>
        <v>100009</v>
      </c>
      <c r="C1269" s="15" t="str">
        <f>'PAYMENT by SAP'!C1259</f>
        <v>PT KAWASAN INDUSTRI GRESIK</v>
      </c>
      <c r="D1269" s="15" t="str">
        <v>Group</v>
      </c>
      <c r="E1269" s="15" t="str">
        <f>'PAYMENT by SAP'!D1259</f>
        <v>1400000439</v>
      </c>
      <c r="F1269" s="15" t="str">
        <f>'PAYMENT by SAP'!E1259</f>
        <v>11125421</v>
      </c>
      <c r="G1269" s="15" t="str">
        <f>'PAYMENT by SAP'!F1259</f>
        <v>PAID BY CMS BANK SYARIAH INDONESIA KC SURABAYA BAS</v>
      </c>
      <c r="H1269" s="47">
        <f t="shared" si="114"/>
        <v>45929</v>
      </c>
      <c r="I1269" s="48">
        <f>'PAYMENT by SAP'!G1259</f>
        <v>45929</v>
      </c>
      <c r="J1269" s="48" t="str">
        <f t="shared" si="115"/>
        <v>Sep</v>
      </c>
      <c r="K1269" s="48" t="str">
        <f t="shared" si="116"/>
        <v>2025</v>
      </c>
      <c r="L1269" s="48">
        <f>'PAYMENT by SAP'!H1259</f>
        <v>45930</v>
      </c>
      <c r="M1269" s="49">
        <f t="shared" si="117"/>
        <v>-1</v>
      </c>
      <c r="N1269" s="50" t="str">
        <f t="shared" si="118"/>
        <v>Current</v>
      </c>
      <c r="O1269" s="50" t="str">
        <f t="shared" si="119"/>
        <v>No Risk</v>
      </c>
      <c r="P1269" s="15" t="str">
        <f>'PAYMENT by SAP'!J1259</f>
        <v>IDR</v>
      </c>
      <c r="Q1269" s="15" t="str">
        <f>'PAYMENT by SAP'!K1259</f>
        <v>1800000381</v>
      </c>
      <c r="R1269" s="51">
        <f>'PAYMENT by SAP'!L1259</f>
        <v>11964220</v>
      </c>
      <c r="S1269" s="51" t="str">
        <f>'PAYMENT by SAP'!M1259</f>
        <v>Pot. Gaji Kary. Penugasan SIG - KIG 07.2025</v>
      </c>
      <c r="T1269" s="65">
        <f>'PAYMENT by SAP'!N1259</f>
        <v>45900</v>
      </c>
      <c r="U1269" s="66" t="str">
        <f>'PAYMENT by SAP'!O1259</f>
        <v>1800000381</v>
      </c>
      <c r="V1269" s="18" t="s">
        <v>4953</v>
      </c>
    </row>
    <row r="1270" spans="2:22">
      <c r="B1270" s="15">
        <f>'PAYMENT by SAP'!B1260</f>
        <v>100733</v>
      </c>
      <c r="C1270" s="15" t="str">
        <f>'PAYMENT by SAP'!C1260</f>
        <v>PT. JAYA SAKTI LINGKUNGAN HIDUP</v>
      </c>
      <c r="D1270" s="15" t="str">
        <v>External</v>
      </c>
      <c r="E1270" s="15" t="str">
        <f>'PAYMENT by SAP'!D1260</f>
        <v>1400112848</v>
      </c>
      <c r="F1270" s="15" t="str">
        <f>'PAYMENT by SAP'!E1260</f>
        <v>11125421</v>
      </c>
      <c r="G1270" s="15" t="str">
        <f>'PAYMENT by SAP'!F1260</f>
        <v>PAID BY CMS BANK SYARIAH INDONESIA KC SURABAYA BAS</v>
      </c>
      <c r="H1270" s="47">
        <f t="shared" si="114"/>
        <v>45929</v>
      </c>
      <c r="I1270" s="48">
        <f>'PAYMENT by SAP'!G1260</f>
        <v>45929</v>
      </c>
      <c r="J1270" s="48" t="str">
        <f t="shared" si="115"/>
        <v>Sep</v>
      </c>
      <c r="K1270" s="48" t="str">
        <f t="shared" si="116"/>
        <v>2025</v>
      </c>
      <c r="L1270" s="48">
        <f>'PAYMENT by SAP'!H1260</f>
        <v>45930</v>
      </c>
      <c r="M1270" s="49">
        <f t="shared" si="117"/>
        <v>-1</v>
      </c>
      <c r="N1270" s="50" t="str">
        <f t="shared" si="118"/>
        <v>Current</v>
      </c>
      <c r="O1270" s="50" t="str">
        <f t="shared" si="119"/>
        <v>No Risk</v>
      </c>
      <c r="P1270" s="15" t="str">
        <f>'PAYMENT by SAP'!J1260</f>
        <v>IDR</v>
      </c>
      <c r="Q1270" s="15" t="str">
        <f>'PAYMENT by SAP'!K1260</f>
        <v>1800000562</v>
      </c>
      <c r="R1270" s="51">
        <f>'PAYMENT by SAP'!L1260</f>
        <v>134277033</v>
      </c>
      <c r="S1270" s="51" t="str">
        <f>'PAYMENT by SAP'!M1260</f>
        <v>Biaya Pemusnahan Limbah FABA ex PT JSLH</v>
      </c>
      <c r="T1270" s="65">
        <f>'PAYMENT by SAP'!N1260</f>
        <v>45900</v>
      </c>
      <c r="U1270" s="66" t="str">
        <f>'PAYMENT by SAP'!O1260</f>
        <v>1800000562</v>
      </c>
      <c r="V1270" t="s">
        <v>4950</v>
      </c>
    </row>
    <row r="1271" spans="2:22">
      <c r="B1271" s="15">
        <f>'PAYMENT by SAP'!B1261</f>
        <v>100014</v>
      </c>
      <c r="C1271" s="15" t="str">
        <f>'PAYMENT by SAP'!C1261</f>
        <v>PT SEMEN TONASA</v>
      </c>
      <c r="D1271" s="15" t="str">
        <v>Group</v>
      </c>
      <c r="E1271" s="15" t="str">
        <f>'PAYMENT by SAP'!D1261</f>
        <v>1400000435</v>
      </c>
      <c r="F1271" s="15" t="str">
        <f>'PAYMENT by SAP'!E1261</f>
        <v>11121871</v>
      </c>
      <c r="G1271" s="15" t="str">
        <f>'PAYMENT by SAP'!F1261</f>
        <v>SWEEPING SEMEN TONASA</v>
      </c>
      <c r="H1271" s="47">
        <f t="shared" si="114"/>
        <v>45929</v>
      </c>
      <c r="I1271" s="48">
        <f>'PAYMENT by SAP'!G1261</f>
        <v>45929</v>
      </c>
      <c r="J1271" s="48" t="str">
        <f t="shared" si="115"/>
        <v>Sep</v>
      </c>
      <c r="K1271" s="48" t="str">
        <f t="shared" si="116"/>
        <v>2025</v>
      </c>
      <c r="L1271" s="48">
        <f>'PAYMENT by SAP'!H1261</f>
        <v>45925</v>
      </c>
      <c r="M1271" s="49">
        <f t="shared" si="117"/>
        <v>4</v>
      </c>
      <c r="N1271" s="50" t="str">
        <f t="shared" si="118"/>
        <v>0-30</v>
      </c>
      <c r="O1271" s="50" t="str">
        <f t="shared" si="119"/>
        <v>No Risk</v>
      </c>
      <c r="P1271" s="15" t="str">
        <f>'PAYMENT by SAP'!J1261</f>
        <v>IDR</v>
      </c>
      <c r="Q1271" s="15" t="str">
        <f>'PAYMENT by SAP'!K1261</f>
        <v>1400000420</v>
      </c>
      <c r="R1271" s="51">
        <f>'PAYMENT by SAP'!L1261</f>
        <v>10000000000</v>
      </c>
      <c r="S1271" s="51" t="str">
        <f>'PAYMENT by SAP'!M1261</f>
        <v xml:space="preserve"> DIVIDEN ST TAHUN BUKU 2024</v>
      </c>
      <c r="T1271" s="65">
        <f>'PAYMENT by SAP'!N1261</f>
        <v>45925</v>
      </c>
      <c r="U1271" s="66" t="str">
        <f>'PAYMENT by SAP'!O1261</f>
        <v>1800000346</v>
      </c>
      <c r="V1271" s="18" t="s">
        <v>4967</v>
      </c>
    </row>
    <row r="1272" spans="2:22">
      <c r="B1272" s="15">
        <f>'PAYMENT by SAP'!B1262</f>
        <v>100137</v>
      </c>
      <c r="C1272" s="15" t="str">
        <f>'PAYMENT by SAP'!C1262</f>
        <v>PT SEMEN GRESIK</v>
      </c>
      <c r="D1272" s="15" t="str">
        <v>Group</v>
      </c>
      <c r="E1272" s="15" t="str">
        <f>'PAYMENT by SAP'!D1262</f>
        <v>1400000436</v>
      </c>
      <c r="F1272" s="15" t="str">
        <f>'PAYMENT by SAP'!E1262</f>
        <v>11121871</v>
      </c>
      <c r="G1272" s="15" t="str">
        <f>'PAYMENT by SAP'!F1262</f>
        <v>SWEEPING SEMEN GRESIK</v>
      </c>
      <c r="H1272" s="47">
        <f t="shared" si="114"/>
        <v>45929</v>
      </c>
      <c r="I1272" s="48">
        <f>'PAYMENT by SAP'!G1262</f>
        <v>45929</v>
      </c>
      <c r="J1272" s="48" t="str">
        <f t="shared" si="115"/>
        <v>Sep</v>
      </c>
      <c r="K1272" s="48" t="str">
        <f t="shared" si="116"/>
        <v>2025</v>
      </c>
      <c r="L1272" s="48">
        <f>'PAYMENT by SAP'!H1262</f>
        <v>45925</v>
      </c>
      <c r="M1272" s="49">
        <f t="shared" si="117"/>
        <v>4</v>
      </c>
      <c r="N1272" s="50" t="str">
        <f t="shared" si="118"/>
        <v>0-30</v>
      </c>
      <c r="O1272" s="50" t="str">
        <f t="shared" si="119"/>
        <v>No Risk</v>
      </c>
      <c r="P1272" s="15" t="str">
        <f>'PAYMENT by SAP'!J1262</f>
        <v>IDR</v>
      </c>
      <c r="Q1272" s="15" t="str">
        <f>'PAYMENT by SAP'!K1262</f>
        <v>1400000419</v>
      </c>
      <c r="R1272" s="51">
        <f>'PAYMENT by SAP'!L1262</f>
        <v>20000000000</v>
      </c>
      <c r="S1272" s="51" t="str">
        <f>'PAYMENT by SAP'!M1262</f>
        <v xml:space="preserve"> PEMBAYARAN POKOK SHL GRESIK 26 SEPT 2018</v>
      </c>
      <c r="T1272" s="65">
        <f>'PAYMENT by SAP'!N1262</f>
        <v>45925</v>
      </c>
      <c r="U1272" s="66" t="str">
        <f>'PAYMENT by SAP'!O1262</f>
        <v>1800001507</v>
      </c>
      <c r="V1272" s="18" t="s">
        <v>4952</v>
      </c>
    </row>
    <row r="1273" spans="2:22">
      <c r="B1273" s="15">
        <f>'PAYMENT by SAP'!B1263</f>
        <v>100001</v>
      </c>
      <c r="C1273" s="15" t="str">
        <f>'PAYMENT by SAP'!C1263</f>
        <v>KOPERASI KONSUMEN WARGA SEMEN GRESIK</v>
      </c>
      <c r="D1273" s="15" t="str">
        <v>Group</v>
      </c>
      <c r="E1273" s="15" t="str">
        <f>'PAYMENT by SAP'!D1263</f>
        <v>1400113239</v>
      </c>
      <c r="F1273" s="15" t="str">
        <f>'PAYMENT by SAP'!E1263</f>
        <v>11125421</v>
      </c>
      <c r="G1273" s="15" t="str">
        <f>'PAYMENT by SAP'!F1263</f>
        <v>PAID BY CMS BANK SYARIAH INDONESIA KC SURABAYA BAS</v>
      </c>
      <c r="H1273" s="47">
        <f t="shared" si="114"/>
        <v>45930</v>
      </c>
      <c r="I1273" s="48">
        <f>'PAYMENT by SAP'!G1263</f>
        <v>45930</v>
      </c>
      <c r="J1273" s="48" t="str">
        <f t="shared" si="115"/>
        <v>Sep</v>
      </c>
      <c r="K1273" s="48" t="str">
        <f t="shared" si="116"/>
        <v>2025</v>
      </c>
      <c r="L1273" s="48">
        <f>'PAYMENT by SAP'!H1263</f>
        <v>45930</v>
      </c>
      <c r="M1273" s="49">
        <f t="shared" si="117"/>
        <v>0</v>
      </c>
      <c r="N1273" s="50" t="str">
        <f t="shared" si="118"/>
        <v>0-30</v>
      </c>
      <c r="O1273" s="50" t="str">
        <f t="shared" si="119"/>
        <v>No Risk</v>
      </c>
      <c r="P1273" s="15" t="str">
        <f>'PAYMENT by SAP'!J1263</f>
        <v>IDR</v>
      </c>
      <c r="Q1273" s="15" t="str">
        <f>'PAYMENT by SAP'!K1263</f>
        <v>1800000537</v>
      </c>
      <c r="R1273" s="51">
        <f>'PAYMENT by SAP'!L1263</f>
        <v>427871</v>
      </c>
      <c r="S1273" s="51" t="str">
        <f>'PAYMENT by SAP'!M1263</f>
        <v>TAGIHAN LISTRIK KOPERASI KONSUMEN KWSG</v>
      </c>
      <c r="T1273" s="65">
        <f>'PAYMENT by SAP'!N1263</f>
        <v>45900</v>
      </c>
      <c r="U1273" s="66" t="str">
        <f>'PAYMENT by SAP'!O1263</f>
        <v>1800000537</v>
      </c>
      <c r="V1273" s="18" t="s">
        <v>4951</v>
      </c>
    </row>
    <row r="1274" spans="2:22">
      <c r="B1274" s="15">
        <f>'PAYMENT by SAP'!B1264</f>
        <v>101490</v>
      </c>
      <c r="C1274" s="15" t="str">
        <f>'PAYMENT by SAP'!C1264</f>
        <v>PT. PUTRA BIMA INTERNUSA</v>
      </c>
      <c r="D1274" s="15" t="str">
        <v>External</v>
      </c>
      <c r="E1274" s="15" t="str">
        <f>'PAYMENT by SAP'!D1264</f>
        <v>1400113207</v>
      </c>
      <c r="F1274" s="15" t="str">
        <f>'PAYMENT by SAP'!E1264</f>
        <v>11125421</v>
      </c>
      <c r="G1274" s="15" t="str">
        <f>'PAYMENT by SAP'!F1264</f>
        <v>PAID BY CMS BANK SYARIAH INDONESIA KC SURABAYA BAS</v>
      </c>
      <c r="H1274" s="47">
        <f t="shared" si="114"/>
        <v>45930</v>
      </c>
      <c r="I1274" s="48">
        <f>'PAYMENT by SAP'!G1264</f>
        <v>45930</v>
      </c>
      <c r="J1274" s="48" t="str">
        <f t="shared" si="115"/>
        <v>Sep</v>
      </c>
      <c r="K1274" s="48" t="str">
        <f t="shared" si="116"/>
        <v>2025</v>
      </c>
      <c r="L1274" s="48">
        <f>'PAYMENT by SAP'!H1264</f>
        <v>45930</v>
      </c>
      <c r="M1274" s="49">
        <f t="shared" si="117"/>
        <v>0</v>
      </c>
      <c r="N1274" s="50" t="str">
        <f t="shared" si="118"/>
        <v>0-30</v>
      </c>
      <c r="O1274" s="50" t="str">
        <f t="shared" si="119"/>
        <v>No Risk</v>
      </c>
      <c r="P1274" s="15" t="str">
        <f>'PAYMENT by SAP'!J1264</f>
        <v>IDR</v>
      </c>
      <c r="Q1274" s="15" t="str">
        <f>'PAYMENT by SAP'!K1264</f>
        <v>1800000579</v>
      </c>
      <c r="R1274" s="51">
        <f>'PAYMENT by SAP'!L1264</f>
        <v>1256409</v>
      </c>
      <c r="S1274" s="51" t="str">
        <f>'PAYMENT by SAP'!M1264</f>
        <v>Biaya Pemusnahan Limbah RDF-PP ex PT PBI</v>
      </c>
      <c r="T1274" s="65">
        <f>'PAYMENT by SAP'!N1264</f>
        <v>45900</v>
      </c>
      <c r="U1274" s="66" t="str">
        <f>'PAYMENT by SAP'!O1264</f>
        <v>1800000579</v>
      </c>
      <c r="V1274" t="s">
        <v>4950</v>
      </c>
    </row>
    <row r="1275" spans="2:22">
      <c r="B1275" s="15">
        <f>'PAYMENT by SAP'!B1265</f>
        <v>101863</v>
      </c>
      <c r="C1275" s="15" t="str">
        <f>'PAYMENT by SAP'!C1265</f>
        <v>DR MOKH THOIF SH MH</v>
      </c>
      <c r="D1275" s="15" t="str">
        <v>External</v>
      </c>
      <c r="E1275" s="15" t="str">
        <f>'PAYMENT by SAP'!D1265</f>
        <v>1400107265</v>
      </c>
      <c r="F1275" s="15" t="str">
        <f>'PAYMENT by SAP'!E1265</f>
        <v>11121161</v>
      </c>
      <c r="G1275" s="15" t="str">
        <f>'PAYMENT by SAP'!F1265</f>
        <v>UM PDP GS AUG25 AN DR. MOHK. THOIF SH MH</v>
      </c>
      <c r="H1275" s="47">
        <f t="shared" si="114"/>
        <v>45930</v>
      </c>
      <c r="I1275" s="48">
        <f>'PAYMENT by SAP'!G1265</f>
        <v>45930</v>
      </c>
      <c r="J1275" s="48" t="str">
        <f t="shared" si="115"/>
        <v>Sep</v>
      </c>
      <c r="K1275" s="48" t="str">
        <f t="shared" si="116"/>
        <v>2025</v>
      </c>
      <c r="L1275" s="48">
        <f>'PAYMENT by SAP'!H1265</f>
        <v>45930</v>
      </c>
      <c r="M1275" s="49">
        <f t="shared" si="117"/>
        <v>0</v>
      </c>
      <c r="N1275" s="50" t="str">
        <f t="shared" si="118"/>
        <v>0-30</v>
      </c>
      <c r="O1275" s="50" t="str">
        <f t="shared" si="119"/>
        <v>No Risk</v>
      </c>
      <c r="P1275" s="15" t="str">
        <f>'PAYMENT by SAP'!J1265</f>
        <v>IDR</v>
      </c>
      <c r="Q1275" s="15" t="str">
        <f>'PAYMENT by SAP'!K1265</f>
        <v>1800000609</v>
      </c>
      <c r="R1275" s="51">
        <f>'PAYMENT by SAP'!L1265</f>
        <v>2000000</v>
      </c>
      <c r="S1275" s="51" t="str">
        <f>'PAYMENT by SAP'!M1265</f>
        <v>PENDAPATAN GRAHA SANDIYA AGUSTUS 2025</v>
      </c>
      <c r="T1275" s="65">
        <f>'PAYMENT by SAP'!N1265</f>
        <v>45930</v>
      </c>
      <c r="U1275" s="66" t="str">
        <f>'PAYMENT by SAP'!O1265</f>
        <v>1800000609</v>
      </c>
      <c r="V1275" t="s">
        <v>4957</v>
      </c>
    </row>
    <row r="1276" spans="2:22">
      <c r="B1276" s="15">
        <f>'PAYMENT by SAP'!B1266</f>
        <v>101940</v>
      </c>
      <c r="C1276" s="15" t="str">
        <f>'PAYMENT by SAP'!C1266</f>
        <v>CV MAHKOTA</v>
      </c>
      <c r="D1276" s="15" t="str">
        <v>External</v>
      </c>
      <c r="E1276" s="15" t="str">
        <f>'PAYMENT by SAP'!D1266</f>
        <v>1400107266</v>
      </c>
      <c r="F1276" s="15" t="str">
        <f>'PAYMENT by SAP'!E1266</f>
        <v>11121161</v>
      </c>
      <c r="G1276" s="15" t="str">
        <f>'PAYMENT by SAP'!F1266</f>
        <v>UM PDP GS AUG25 AN CV. MAHKOTA</v>
      </c>
      <c r="H1276" s="47">
        <f t="shared" si="114"/>
        <v>45930</v>
      </c>
      <c r="I1276" s="48">
        <f>'PAYMENT by SAP'!G1266</f>
        <v>45930</v>
      </c>
      <c r="J1276" s="48" t="str">
        <f t="shared" si="115"/>
        <v>Sep</v>
      </c>
      <c r="K1276" s="48" t="str">
        <f t="shared" si="116"/>
        <v>2025</v>
      </c>
      <c r="L1276" s="48">
        <f>'PAYMENT by SAP'!H1266</f>
        <v>45930</v>
      </c>
      <c r="M1276" s="49">
        <f t="shared" si="117"/>
        <v>0</v>
      </c>
      <c r="N1276" s="50" t="str">
        <f t="shared" si="118"/>
        <v>0-30</v>
      </c>
      <c r="O1276" s="50" t="str">
        <f t="shared" si="119"/>
        <v>No Risk</v>
      </c>
      <c r="P1276" s="15" t="str">
        <f>'PAYMENT by SAP'!J1266</f>
        <v>IDR</v>
      </c>
      <c r="Q1276" s="15" t="str">
        <f>'PAYMENT by SAP'!K1266</f>
        <v>1800000610</v>
      </c>
      <c r="R1276" s="51">
        <f>'PAYMENT by SAP'!L1266</f>
        <v>2000000</v>
      </c>
      <c r="S1276" s="51" t="str">
        <f>'PAYMENT by SAP'!M1266</f>
        <v>PENDAPATAN GRAHA SANDIYA AGUSTUS 2025</v>
      </c>
      <c r="T1276" s="65">
        <f>'PAYMENT by SAP'!N1266</f>
        <v>45930</v>
      </c>
      <c r="U1276" s="66" t="str">
        <f>'PAYMENT by SAP'!O1266</f>
        <v>1800000610</v>
      </c>
      <c r="V1276" t="s">
        <v>4957</v>
      </c>
    </row>
    <row r="1277" spans="2:22">
      <c r="B1277" s="15">
        <f>'PAYMENT by SAP'!B1267</f>
        <v>101941</v>
      </c>
      <c r="C1277" s="15" t="str">
        <f>'PAYMENT by SAP'!C1267</f>
        <v>IMADUDIN</v>
      </c>
      <c r="D1277" s="15" t="str">
        <v>External</v>
      </c>
      <c r="E1277" s="15" t="str">
        <f>'PAYMENT by SAP'!D1267</f>
        <v>1400107267</v>
      </c>
      <c r="F1277" s="15" t="str">
        <f>'PAYMENT by SAP'!E1267</f>
        <v>11121161</v>
      </c>
      <c r="G1277" s="15" t="str">
        <f>'PAYMENT by SAP'!F1267</f>
        <v>UM PDP GS AUG25 AN IMANUDIN</v>
      </c>
      <c r="H1277" s="47">
        <f t="shared" ref="H1277:H1340" si="120">I1277</f>
        <v>45930</v>
      </c>
      <c r="I1277" s="48">
        <f>'PAYMENT by SAP'!G1267</f>
        <v>45930</v>
      </c>
      <c r="J1277" s="48" t="str">
        <f t="shared" ref="J1277:J1340" si="121">TEXT(I1277,"MMM")</f>
        <v>Sep</v>
      </c>
      <c r="K1277" s="48" t="str">
        <f t="shared" ref="K1277:K1340" si="122">TEXT(I1277,"yyy")</f>
        <v>2025</v>
      </c>
      <c r="L1277" s="48">
        <f>'PAYMENT by SAP'!H1267</f>
        <v>45930</v>
      </c>
      <c r="M1277" s="49">
        <f t="shared" ref="M1277:M1340" si="123">I1277-L1277</f>
        <v>0</v>
      </c>
      <c r="N1277" s="50" t="str">
        <f t="shared" ref="N1277:N1340" si="124">IF(M1277&lt;$C$9,$D$9,IF(M1277&lt;$C$8,$D$8,IF(M1277&lt;$C$7,$D$7,IF(M1277&lt;$C$6,$D$6,IF(M1277&lt;$C$5,$D$5,IF(M1277&lt;$C$4,$D$4,IF(M1277&lt;$C$3,$D$3)))))))</f>
        <v>0-30</v>
      </c>
      <c r="O1277" s="50" t="str">
        <f t="shared" ref="O1277:O1340" si="125">IF(N1277=$D$3,$E$3,IF(N1277=$D$4,$E$4,IF(N1277=$D$5,$E$5,IF(N1277=$D$6,$E$6,IF(N1277=$D$7,$E$7,IF(N1277=$D$8,$E$8,IF(N1277=$D$9,$E$9)))))))</f>
        <v>No Risk</v>
      </c>
      <c r="P1277" s="15" t="str">
        <f>'PAYMENT by SAP'!J1267</f>
        <v>IDR</v>
      </c>
      <c r="Q1277" s="15" t="str">
        <f>'PAYMENT by SAP'!K1267</f>
        <v>1800000611</v>
      </c>
      <c r="R1277" s="51">
        <f>'PAYMENT by SAP'!L1267</f>
        <v>2000000</v>
      </c>
      <c r="S1277" s="51" t="str">
        <f>'PAYMENT by SAP'!M1267</f>
        <v>PENDAPATAN GRAHA SANDIYA AGUSTUS 2025</v>
      </c>
      <c r="T1277" s="65">
        <f>'PAYMENT by SAP'!N1267</f>
        <v>45930</v>
      </c>
      <c r="U1277" s="66" t="str">
        <f>'PAYMENT by SAP'!O1267</f>
        <v>1800000611</v>
      </c>
      <c r="V1277" t="s">
        <v>4957</v>
      </c>
    </row>
    <row r="1278" spans="2:22">
      <c r="B1278" s="15">
        <f>'PAYMENT by SAP'!B1268</f>
        <v>101942</v>
      </c>
      <c r="C1278" s="15" t="str">
        <f>'PAYMENT by SAP'!C1268</f>
        <v>TINEZSIA AULIA</v>
      </c>
      <c r="D1278" s="15" t="str">
        <v>External</v>
      </c>
      <c r="E1278" s="15" t="str">
        <f>'PAYMENT by SAP'!D1268</f>
        <v>1400107268</v>
      </c>
      <c r="F1278" s="15" t="str">
        <f>'PAYMENT by SAP'!E1268</f>
        <v>11121161</v>
      </c>
      <c r="G1278" s="15" t="str">
        <f>'PAYMENT by SAP'!F1268</f>
        <v>UM PDP GS AUG25 AN TIENESA AULIA</v>
      </c>
      <c r="H1278" s="47">
        <f t="shared" si="120"/>
        <v>45930</v>
      </c>
      <c r="I1278" s="48">
        <f>'PAYMENT by SAP'!G1268</f>
        <v>45930</v>
      </c>
      <c r="J1278" s="48" t="str">
        <f t="shared" si="121"/>
        <v>Sep</v>
      </c>
      <c r="K1278" s="48" t="str">
        <f t="shared" si="122"/>
        <v>2025</v>
      </c>
      <c r="L1278" s="48">
        <f>'PAYMENT by SAP'!H1268</f>
        <v>45930</v>
      </c>
      <c r="M1278" s="49">
        <f t="shared" si="123"/>
        <v>0</v>
      </c>
      <c r="N1278" s="50" t="str">
        <f t="shared" si="124"/>
        <v>0-30</v>
      </c>
      <c r="O1278" s="50" t="str">
        <f t="shared" si="125"/>
        <v>No Risk</v>
      </c>
      <c r="P1278" s="15" t="str">
        <f>'PAYMENT by SAP'!J1268</f>
        <v>IDR</v>
      </c>
      <c r="Q1278" s="15" t="str">
        <f>'PAYMENT by SAP'!K1268</f>
        <v>1800000612</v>
      </c>
      <c r="R1278" s="51">
        <f>'PAYMENT by SAP'!L1268</f>
        <v>2000000</v>
      </c>
      <c r="S1278" s="51" t="str">
        <f>'PAYMENT by SAP'!M1268</f>
        <v>PENDAPATAN GRAHA SANDIYA AGUSTUS 2025</v>
      </c>
      <c r="T1278" s="65">
        <f>'PAYMENT by SAP'!N1268</f>
        <v>45930</v>
      </c>
      <c r="U1278" s="66" t="str">
        <f>'PAYMENT by SAP'!O1268</f>
        <v>1800000612</v>
      </c>
      <c r="V1278" t="s">
        <v>4957</v>
      </c>
    </row>
    <row r="1279" spans="2:22">
      <c r="B1279" s="15">
        <f>'PAYMENT by SAP'!B1269</f>
        <v>100001</v>
      </c>
      <c r="C1279" s="15" t="str">
        <f>'PAYMENT by SAP'!C1269</f>
        <v>KOPERASI KONSUMEN WARGA SEMEN GRESIK</v>
      </c>
      <c r="D1279" s="15" t="str">
        <v>Group</v>
      </c>
      <c r="E1279" s="15" t="str">
        <f>'PAYMENT by SAP'!D1269</f>
        <v>1400000443</v>
      </c>
      <c r="F1279" s="15" t="str">
        <f>'PAYMENT by SAP'!E1269</f>
        <v>11125421</v>
      </c>
      <c r="G1279" s="15" t="str">
        <f>'PAYMENT by SAP'!F1269</f>
        <v>PAID BY CMS BANK SYARIAH INDONESIA KC SURABAYA BAS</v>
      </c>
      <c r="H1279" s="47">
        <f t="shared" si="120"/>
        <v>45930</v>
      </c>
      <c r="I1279" s="48">
        <f>'PAYMENT by SAP'!G1269</f>
        <v>45930</v>
      </c>
      <c r="J1279" s="48" t="str">
        <f t="shared" si="121"/>
        <v>Sep</v>
      </c>
      <c r="K1279" s="48" t="str">
        <f t="shared" si="122"/>
        <v>2025</v>
      </c>
      <c r="L1279" s="48">
        <f>'PAYMENT by SAP'!H1269</f>
        <v>45930</v>
      </c>
      <c r="M1279" s="49">
        <f t="shared" si="123"/>
        <v>0</v>
      </c>
      <c r="N1279" s="50" t="str">
        <f t="shared" si="124"/>
        <v>0-30</v>
      </c>
      <c r="O1279" s="50" t="str">
        <f t="shared" si="125"/>
        <v>No Risk</v>
      </c>
      <c r="P1279" s="15" t="str">
        <f>'PAYMENT by SAP'!J1269</f>
        <v>IDR</v>
      </c>
      <c r="Q1279" s="15" t="str">
        <f>'PAYMENT by SAP'!K1269</f>
        <v>1800000410</v>
      </c>
      <c r="R1279" s="51">
        <f>'PAYMENT by SAP'!L1269</f>
        <v>2686770</v>
      </c>
      <c r="S1279" s="51" t="str">
        <f>'PAYMENT by SAP'!M1269</f>
        <v>Penagihan Penyediaan Air Bersih Agustus 2025</v>
      </c>
      <c r="T1279" s="65">
        <f>'PAYMENT by SAP'!N1269</f>
        <v>45900</v>
      </c>
      <c r="U1279" s="66" t="str">
        <f>'PAYMENT by SAP'!O1269</f>
        <v>1800000410</v>
      </c>
      <c r="V1279" s="18" t="s">
        <v>4956</v>
      </c>
    </row>
    <row r="1280" spans="2:22">
      <c r="B1280" s="15">
        <f>'PAYMENT by SAP'!B1270</f>
        <v>101525</v>
      </c>
      <c r="C1280" s="15" t="str">
        <f>'PAYMENT by SAP'!C1270</f>
        <v>PT ADHIMIX PCI INDONESIA</v>
      </c>
      <c r="D1280" s="15" t="str">
        <v>External</v>
      </c>
      <c r="E1280" s="15" t="str">
        <f>'PAYMENT by SAP'!D1270</f>
        <v>1400000437</v>
      </c>
      <c r="F1280" s="15" t="str">
        <f>'PAYMENT by SAP'!E1270</f>
        <v>11121161</v>
      </c>
      <c r="G1280" s="15" t="str">
        <f>'PAYMENT by SAP'!F1270</f>
        <v>Tagihan Analisa Lab Uji RCPT Beton - Sep 2025</v>
      </c>
      <c r="H1280" s="47">
        <f t="shared" si="120"/>
        <v>45930</v>
      </c>
      <c r="I1280" s="48">
        <f>'PAYMENT by SAP'!G1270</f>
        <v>45930</v>
      </c>
      <c r="J1280" s="48" t="str">
        <f t="shared" si="121"/>
        <v>Sep</v>
      </c>
      <c r="K1280" s="48" t="str">
        <f t="shared" si="122"/>
        <v>2025</v>
      </c>
      <c r="L1280" s="48">
        <f>'PAYMENT by SAP'!H1270</f>
        <v>45960</v>
      </c>
      <c r="M1280" s="49">
        <f t="shared" si="123"/>
        <v>-30</v>
      </c>
      <c r="N1280" s="50" t="str">
        <f t="shared" si="124"/>
        <v>Current</v>
      </c>
      <c r="O1280" s="50" t="str">
        <f t="shared" si="125"/>
        <v>No Risk</v>
      </c>
      <c r="P1280" s="15" t="str">
        <f>'PAYMENT by SAP'!J1270</f>
        <v>IDR</v>
      </c>
      <c r="Q1280" s="15" t="str">
        <f>'PAYMENT by SAP'!K1270</f>
        <v>1800000443</v>
      </c>
      <c r="R1280" s="51">
        <f>'PAYMENT by SAP'!L1270</f>
        <v>2863800</v>
      </c>
      <c r="S1280" s="51" t="str">
        <f>'PAYMENT by SAP'!M1270</f>
        <v>Tagihan Analisa Lab Uji RCPT Beton - Sep 2025</v>
      </c>
      <c r="T1280" s="65">
        <f>'PAYMENT by SAP'!N1270</f>
        <v>45930</v>
      </c>
      <c r="U1280" s="66" t="str">
        <f>'PAYMENT by SAP'!O1270</f>
        <v>1800000443</v>
      </c>
      <c r="V1280" t="s">
        <v>4961</v>
      </c>
    </row>
    <row r="1281" spans="2:22">
      <c r="B1281" s="15">
        <f>'PAYMENT by SAP'!B1271</f>
        <v>101490</v>
      </c>
      <c r="C1281" s="15" t="str">
        <f>'PAYMENT by SAP'!C1271</f>
        <v>PT. PUTRA BIMA INTERNUSA</v>
      </c>
      <c r="D1281" s="15" t="str">
        <v>External</v>
      </c>
      <c r="E1281" s="15" t="str">
        <f>'PAYMENT by SAP'!D1271</f>
        <v>1400113135</v>
      </c>
      <c r="F1281" s="15" t="str">
        <f>'PAYMENT by SAP'!E1271</f>
        <v>11125421</v>
      </c>
      <c r="G1281" s="15" t="str">
        <f>'PAYMENT by SAP'!F1271</f>
        <v>PAID BY CMS BANK SYARIAH INDONESIA KC SURABAYA BAS</v>
      </c>
      <c r="H1281" s="47">
        <f t="shared" si="120"/>
        <v>45930</v>
      </c>
      <c r="I1281" s="48">
        <f>'PAYMENT by SAP'!G1271</f>
        <v>45930</v>
      </c>
      <c r="J1281" s="48" t="str">
        <f t="shared" si="121"/>
        <v>Sep</v>
      </c>
      <c r="K1281" s="48" t="str">
        <f t="shared" si="122"/>
        <v>2025</v>
      </c>
      <c r="L1281" s="48">
        <f>'PAYMENT by SAP'!H1271</f>
        <v>45930</v>
      </c>
      <c r="M1281" s="49">
        <f t="shared" si="123"/>
        <v>0</v>
      </c>
      <c r="N1281" s="50" t="str">
        <f t="shared" si="124"/>
        <v>0-30</v>
      </c>
      <c r="O1281" s="50" t="str">
        <f t="shared" si="125"/>
        <v>No Risk</v>
      </c>
      <c r="P1281" s="15" t="str">
        <f>'PAYMENT by SAP'!J1271</f>
        <v>IDR</v>
      </c>
      <c r="Q1281" s="15" t="str">
        <f>'PAYMENT by SAP'!K1271</f>
        <v>1800000576</v>
      </c>
      <c r="R1281" s="51">
        <f>'PAYMENT by SAP'!L1271</f>
        <v>2871570</v>
      </c>
      <c r="S1281" s="51" t="str">
        <f>'PAYMENT by SAP'!M1271</f>
        <v>Biaya Pemusnahan Limbah Bottom Ash NonB3 ex PT PBI</v>
      </c>
      <c r="T1281" s="65">
        <f>'PAYMENT by SAP'!N1271</f>
        <v>45900</v>
      </c>
      <c r="U1281" s="66" t="str">
        <f>'PAYMENT by SAP'!O1271</f>
        <v>1800000576</v>
      </c>
      <c r="V1281" t="s">
        <v>4950</v>
      </c>
    </row>
    <row r="1282" spans="2:22">
      <c r="B1282" s="15">
        <f>'PAYMENT by SAP'!B1272</f>
        <v>101490</v>
      </c>
      <c r="C1282" s="15" t="str">
        <f>'PAYMENT by SAP'!C1272</f>
        <v>PT. PUTRA BIMA INTERNUSA</v>
      </c>
      <c r="D1282" s="15" t="str">
        <v>External</v>
      </c>
      <c r="E1282" s="15" t="str">
        <f>'PAYMENT by SAP'!D1272</f>
        <v>1400113137</v>
      </c>
      <c r="F1282" s="15" t="str">
        <f>'PAYMENT by SAP'!E1272</f>
        <v>11125421</v>
      </c>
      <c r="G1282" s="15" t="str">
        <f>'PAYMENT by SAP'!F1272</f>
        <v>PAID BY CMS BANK SYARIAH INDONESIA KC SURABAYA BAS</v>
      </c>
      <c r="H1282" s="47">
        <f t="shared" si="120"/>
        <v>45930</v>
      </c>
      <c r="I1282" s="48">
        <f>'PAYMENT by SAP'!G1272</f>
        <v>45930</v>
      </c>
      <c r="J1282" s="48" t="str">
        <f t="shared" si="121"/>
        <v>Sep</v>
      </c>
      <c r="K1282" s="48" t="str">
        <f t="shared" si="122"/>
        <v>2025</v>
      </c>
      <c r="L1282" s="48">
        <f>'PAYMENT by SAP'!H1272</f>
        <v>45930</v>
      </c>
      <c r="M1282" s="49">
        <f t="shared" si="123"/>
        <v>0</v>
      </c>
      <c r="N1282" s="50" t="str">
        <f t="shared" si="124"/>
        <v>0-30</v>
      </c>
      <c r="O1282" s="50" t="str">
        <f t="shared" si="125"/>
        <v>No Risk</v>
      </c>
      <c r="P1282" s="15" t="str">
        <f>'PAYMENT by SAP'!J1272</f>
        <v>IDR</v>
      </c>
      <c r="Q1282" s="15" t="str">
        <f>'PAYMENT by SAP'!K1272</f>
        <v>1800000580</v>
      </c>
      <c r="R1282" s="51">
        <f>'PAYMENT by SAP'!L1272</f>
        <v>4360080</v>
      </c>
      <c r="S1282" s="51" t="str">
        <f>'PAYMENT by SAP'!M1272</f>
        <v>Biaya Pemusnahan Limbah Sludge IPAL ex PT PBI</v>
      </c>
      <c r="T1282" s="65">
        <f>'PAYMENT by SAP'!N1272</f>
        <v>45900</v>
      </c>
      <c r="U1282" s="66" t="str">
        <f>'PAYMENT by SAP'!O1272</f>
        <v>1800000580</v>
      </c>
      <c r="V1282" t="s">
        <v>4950</v>
      </c>
    </row>
    <row r="1283" spans="2:22">
      <c r="B1283" s="15">
        <f>'PAYMENT by SAP'!B1273</f>
        <v>100162</v>
      </c>
      <c r="C1283" s="15" t="str">
        <f>'PAYMENT by SAP'!C1273</f>
        <v>PT KRAKATAU SEMEN INDONESIA</v>
      </c>
      <c r="D1283" s="15" t="str">
        <v>Group</v>
      </c>
      <c r="E1283" s="15" t="str">
        <f>'PAYMENT by SAP'!D1273</f>
        <v>1400000440</v>
      </c>
      <c r="F1283" s="15" t="str">
        <f>'PAYMENT by SAP'!E1273</f>
        <v>11121161</v>
      </c>
      <c r="G1283" s="15" t="str">
        <f>'PAYMENT by SAP'!F1273</f>
        <v>Gaji Kary. Penugasan SI - KSI-24 - 04/25</v>
      </c>
      <c r="H1283" s="47">
        <f t="shared" si="120"/>
        <v>45930</v>
      </c>
      <c r="I1283" s="48">
        <f>'PAYMENT by SAP'!G1273</f>
        <v>45930</v>
      </c>
      <c r="J1283" s="48" t="str">
        <f t="shared" si="121"/>
        <v>Sep</v>
      </c>
      <c r="K1283" s="48" t="str">
        <f t="shared" si="122"/>
        <v>2025</v>
      </c>
      <c r="L1283" s="48">
        <f>'PAYMENT by SAP'!H1273</f>
        <v>45387</v>
      </c>
      <c r="M1283" s="49">
        <f t="shared" si="123"/>
        <v>543</v>
      </c>
      <c r="N1283" s="50" t="str">
        <f t="shared" si="124"/>
        <v>&gt;365</v>
      </c>
      <c r="O1283" s="50" t="str">
        <f t="shared" si="125"/>
        <v>High Risk +</v>
      </c>
      <c r="P1283" s="15" t="str">
        <f>'PAYMENT by SAP'!J1273</f>
        <v>IDR</v>
      </c>
      <c r="Q1283" s="15" t="str">
        <f>'PAYMENT by SAP'!K1273</f>
        <v>1800000105</v>
      </c>
      <c r="R1283" s="51">
        <f>'PAYMENT by SAP'!L1273</f>
        <v>5325344</v>
      </c>
      <c r="S1283" s="51" t="str">
        <f>'PAYMENT by SAP'!M1273</f>
        <v xml:space="preserve"> Pot. Gaji Kary. Penugasan SI - KSI 02.2024</v>
      </c>
      <c r="T1283" s="65">
        <f>'PAYMENT by SAP'!N1273</f>
        <v>45357</v>
      </c>
      <c r="U1283" s="66" t="str">
        <f>'PAYMENT by SAP'!O1273</f>
        <v>1800000105</v>
      </c>
      <c r="V1283" s="18" t="s">
        <v>4953</v>
      </c>
    </row>
    <row r="1284" spans="2:22">
      <c r="B1284" s="15">
        <f>'PAYMENT by SAP'!B1274</f>
        <v>100162</v>
      </c>
      <c r="C1284" s="15" t="str">
        <f>'PAYMENT by SAP'!C1274</f>
        <v>PT KRAKATAU SEMEN INDONESIA</v>
      </c>
      <c r="D1284" s="15" t="str">
        <v>Group</v>
      </c>
      <c r="E1284" s="15" t="str">
        <f>'PAYMENT by SAP'!D1274</f>
        <v>1400000440</v>
      </c>
      <c r="F1284" s="15" t="str">
        <f>'PAYMENT by SAP'!E1274</f>
        <v>11121161</v>
      </c>
      <c r="G1284" s="15" t="str">
        <f>'PAYMENT by SAP'!F1274</f>
        <v>Gaji Kary. Penugasan SI - KSI-24 - 04/25</v>
      </c>
      <c r="H1284" s="47">
        <f t="shared" si="120"/>
        <v>45930</v>
      </c>
      <c r="I1284" s="48">
        <f>'PAYMENT by SAP'!G1274</f>
        <v>45930</v>
      </c>
      <c r="J1284" s="48" t="str">
        <f t="shared" si="121"/>
        <v>Sep</v>
      </c>
      <c r="K1284" s="48" t="str">
        <f t="shared" si="122"/>
        <v>2025</v>
      </c>
      <c r="L1284" s="48">
        <f>'PAYMENT by SAP'!H1274</f>
        <v>45473</v>
      </c>
      <c r="M1284" s="49">
        <f t="shared" si="123"/>
        <v>457</v>
      </c>
      <c r="N1284" s="50" t="str">
        <f t="shared" si="124"/>
        <v>&gt;365</v>
      </c>
      <c r="O1284" s="50" t="str">
        <f t="shared" si="125"/>
        <v>High Risk +</v>
      </c>
      <c r="P1284" s="15" t="str">
        <f>'PAYMENT by SAP'!J1274</f>
        <v>IDR</v>
      </c>
      <c r="Q1284" s="15" t="str">
        <f>'PAYMENT by SAP'!K1274</f>
        <v>1800000201</v>
      </c>
      <c r="R1284" s="51">
        <f>'PAYMENT by SAP'!L1274</f>
        <v>5334998</v>
      </c>
      <c r="S1284" s="51" t="str">
        <f>'PAYMENT by SAP'!M1274</f>
        <v xml:space="preserve"> Pot. Gaji Kary. Penugasan SI - KSI 04.2024</v>
      </c>
      <c r="T1284" s="65">
        <f>'PAYMENT by SAP'!N1274</f>
        <v>45443</v>
      </c>
      <c r="U1284" s="66" t="str">
        <f>'PAYMENT by SAP'!O1274</f>
        <v>1800000201</v>
      </c>
      <c r="V1284" s="18" t="s">
        <v>4953</v>
      </c>
    </row>
    <row r="1285" spans="2:22">
      <c r="B1285" s="15">
        <f>'PAYMENT by SAP'!B1275</f>
        <v>100162</v>
      </c>
      <c r="C1285" s="15" t="str">
        <f>'PAYMENT by SAP'!C1275</f>
        <v>PT KRAKATAU SEMEN INDONESIA</v>
      </c>
      <c r="D1285" s="15" t="str">
        <v>Group</v>
      </c>
      <c r="E1285" s="15" t="str">
        <f>'PAYMENT by SAP'!D1275</f>
        <v>1400000440</v>
      </c>
      <c r="F1285" s="15" t="str">
        <f>'PAYMENT by SAP'!E1275</f>
        <v>11121161</v>
      </c>
      <c r="G1285" s="15" t="str">
        <f>'PAYMENT by SAP'!F1275</f>
        <v>Gaji Kary. Penugasan SI - KSI-24 - 04/25</v>
      </c>
      <c r="H1285" s="47">
        <f t="shared" si="120"/>
        <v>45930</v>
      </c>
      <c r="I1285" s="48">
        <f>'PAYMENT by SAP'!G1275</f>
        <v>45930</v>
      </c>
      <c r="J1285" s="48" t="str">
        <f t="shared" si="121"/>
        <v>Sep</v>
      </c>
      <c r="K1285" s="48" t="str">
        <f t="shared" si="122"/>
        <v>2025</v>
      </c>
      <c r="L1285" s="48">
        <f>'PAYMENT by SAP'!H1275</f>
        <v>45442</v>
      </c>
      <c r="M1285" s="49">
        <f t="shared" si="123"/>
        <v>488</v>
      </c>
      <c r="N1285" s="50" t="str">
        <f t="shared" si="124"/>
        <v>&gt;365</v>
      </c>
      <c r="O1285" s="50" t="str">
        <f t="shared" si="125"/>
        <v>High Risk +</v>
      </c>
      <c r="P1285" s="15" t="str">
        <f>'PAYMENT by SAP'!J1275</f>
        <v>IDR</v>
      </c>
      <c r="Q1285" s="15" t="str">
        <f>'PAYMENT by SAP'!K1275</f>
        <v>1800000157</v>
      </c>
      <c r="R1285" s="51">
        <f>'PAYMENT by SAP'!L1275</f>
        <v>5334998</v>
      </c>
      <c r="S1285" s="51" t="str">
        <f>'PAYMENT by SAP'!M1275</f>
        <v xml:space="preserve"> Pot. Gaji Kary. Penugasan SI - KSI 03.2024</v>
      </c>
      <c r="T1285" s="65">
        <f>'PAYMENT by SAP'!N1275</f>
        <v>45412</v>
      </c>
      <c r="U1285" s="66" t="str">
        <f>'PAYMENT by SAP'!O1275</f>
        <v>1800000157</v>
      </c>
      <c r="V1285" s="18" t="s">
        <v>4953</v>
      </c>
    </row>
    <row r="1286" spans="2:22">
      <c r="B1286" s="15">
        <f>'PAYMENT by SAP'!B1276</f>
        <v>100162</v>
      </c>
      <c r="C1286" s="15" t="str">
        <f>'PAYMENT by SAP'!C1276</f>
        <v>PT KRAKATAU SEMEN INDONESIA</v>
      </c>
      <c r="D1286" s="15" t="str">
        <v>Group</v>
      </c>
      <c r="E1286" s="15" t="str">
        <f>'PAYMENT by SAP'!D1276</f>
        <v>1400000440</v>
      </c>
      <c r="F1286" s="15" t="str">
        <f>'PAYMENT by SAP'!E1276</f>
        <v>11121161</v>
      </c>
      <c r="G1286" s="15" t="str">
        <f>'PAYMENT by SAP'!F1276</f>
        <v>Gaji Kary. Penugasan SI - KSI-24 - 04/25</v>
      </c>
      <c r="H1286" s="47">
        <f t="shared" si="120"/>
        <v>45930</v>
      </c>
      <c r="I1286" s="48">
        <f>'PAYMENT by SAP'!G1276</f>
        <v>45930</v>
      </c>
      <c r="J1286" s="48" t="str">
        <f t="shared" si="121"/>
        <v>Sep</v>
      </c>
      <c r="K1286" s="48" t="str">
        <f t="shared" si="122"/>
        <v>2025</v>
      </c>
      <c r="L1286" s="48">
        <f>'PAYMENT by SAP'!H1276</f>
        <v>45503</v>
      </c>
      <c r="M1286" s="49">
        <f t="shared" si="123"/>
        <v>427</v>
      </c>
      <c r="N1286" s="50" t="str">
        <f t="shared" si="124"/>
        <v>&gt;365</v>
      </c>
      <c r="O1286" s="50" t="str">
        <f t="shared" si="125"/>
        <v>High Risk +</v>
      </c>
      <c r="P1286" s="15" t="str">
        <f>'PAYMENT by SAP'!J1276</f>
        <v>IDR</v>
      </c>
      <c r="Q1286" s="15" t="str">
        <f>'PAYMENT by SAP'!K1276</f>
        <v>1800000245</v>
      </c>
      <c r="R1286" s="51">
        <f>'PAYMENT by SAP'!L1276</f>
        <v>5421075</v>
      </c>
      <c r="S1286" s="51" t="str">
        <f>'PAYMENT by SAP'!M1276</f>
        <v xml:space="preserve"> Pot. Gaji Kary. Penugasan SI - KSI 05.2024</v>
      </c>
      <c r="T1286" s="65">
        <f>'PAYMENT by SAP'!N1276</f>
        <v>45473</v>
      </c>
      <c r="U1286" s="66" t="str">
        <f>'PAYMENT by SAP'!O1276</f>
        <v>1800000245</v>
      </c>
      <c r="V1286" s="18" t="s">
        <v>4953</v>
      </c>
    </row>
    <row r="1287" spans="2:22">
      <c r="B1287" s="15">
        <f>'PAYMENT by SAP'!B1277</f>
        <v>100162</v>
      </c>
      <c r="C1287" s="15" t="str">
        <f>'PAYMENT by SAP'!C1277</f>
        <v>PT KRAKATAU SEMEN INDONESIA</v>
      </c>
      <c r="D1287" s="15" t="str">
        <v>Group</v>
      </c>
      <c r="E1287" s="15" t="str">
        <f>'PAYMENT by SAP'!D1277</f>
        <v>1400000440</v>
      </c>
      <c r="F1287" s="15" t="str">
        <f>'PAYMENT by SAP'!E1277</f>
        <v>11121161</v>
      </c>
      <c r="G1287" s="15" t="str">
        <f>'PAYMENT by SAP'!F1277</f>
        <v>Gaji Kary. Penugasan SI - KSI-24 - 04/25</v>
      </c>
      <c r="H1287" s="47">
        <f t="shared" si="120"/>
        <v>45930</v>
      </c>
      <c r="I1287" s="48">
        <f>'PAYMENT by SAP'!G1277</f>
        <v>45930</v>
      </c>
      <c r="J1287" s="48" t="str">
        <f t="shared" si="121"/>
        <v>Sep</v>
      </c>
      <c r="K1287" s="48" t="str">
        <f t="shared" si="122"/>
        <v>2025</v>
      </c>
      <c r="L1287" s="48">
        <f>'PAYMENT by SAP'!H1277</f>
        <v>45838</v>
      </c>
      <c r="M1287" s="49">
        <f t="shared" si="123"/>
        <v>92</v>
      </c>
      <c r="N1287" s="50" t="str">
        <f t="shared" si="124"/>
        <v>90-120</v>
      </c>
      <c r="O1287" s="50" t="str">
        <f t="shared" si="125"/>
        <v>Warning +</v>
      </c>
      <c r="P1287" s="15" t="str">
        <f>'PAYMENT by SAP'!J1277</f>
        <v>IDR</v>
      </c>
      <c r="Q1287" s="15" t="str">
        <f>'PAYMENT by SAP'!K1277</f>
        <v>1800000230</v>
      </c>
      <c r="R1287" s="51">
        <f>'PAYMENT by SAP'!L1277</f>
        <v>5459993</v>
      </c>
      <c r="S1287" s="51" t="str">
        <f>'PAYMENT by SAP'!M1277</f>
        <v>Pot. Gaji Kary. Penugasan SIG - KSI 04.2025</v>
      </c>
      <c r="T1287" s="65">
        <f>'PAYMENT by SAP'!N1277</f>
        <v>45808</v>
      </c>
      <c r="U1287" s="66" t="str">
        <f>'PAYMENT by SAP'!O1277</f>
        <v>1800000230</v>
      </c>
      <c r="V1287" s="18" t="s">
        <v>4953</v>
      </c>
    </row>
    <row r="1288" spans="2:22">
      <c r="B1288" s="15">
        <f>'PAYMENT by SAP'!B1278</f>
        <v>100162</v>
      </c>
      <c r="C1288" s="15" t="str">
        <f>'PAYMENT by SAP'!C1278</f>
        <v>PT KRAKATAU SEMEN INDONESIA</v>
      </c>
      <c r="D1288" s="15" t="str">
        <v>Group</v>
      </c>
      <c r="E1288" s="15" t="str">
        <f>'PAYMENT by SAP'!D1278</f>
        <v>1400000440</v>
      </c>
      <c r="F1288" s="15" t="str">
        <f>'PAYMENT by SAP'!E1278</f>
        <v>11121161</v>
      </c>
      <c r="G1288" s="15" t="str">
        <f>'PAYMENT by SAP'!F1278</f>
        <v>Gaji Kary. Penugasan SI - KSI-24 - 04/25</v>
      </c>
      <c r="H1288" s="47">
        <f t="shared" si="120"/>
        <v>45930</v>
      </c>
      <c r="I1288" s="48">
        <f>'PAYMENT by SAP'!G1278</f>
        <v>45930</v>
      </c>
      <c r="J1288" s="48" t="str">
        <f t="shared" si="121"/>
        <v>Sep</v>
      </c>
      <c r="K1288" s="48" t="str">
        <f t="shared" si="122"/>
        <v>2025</v>
      </c>
      <c r="L1288" s="48">
        <f>'PAYMENT by SAP'!H1278</f>
        <v>45534</v>
      </c>
      <c r="M1288" s="49">
        <f t="shared" si="123"/>
        <v>396</v>
      </c>
      <c r="N1288" s="50" t="str">
        <f t="shared" si="124"/>
        <v>&gt;365</v>
      </c>
      <c r="O1288" s="50" t="str">
        <f t="shared" si="125"/>
        <v>High Risk +</v>
      </c>
      <c r="P1288" s="15" t="str">
        <f>'PAYMENT by SAP'!J1278</f>
        <v>IDR</v>
      </c>
      <c r="Q1288" s="15" t="str">
        <f>'PAYMENT by SAP'!K1278</f>
        <v>1800000289</v>
      </c>
      <c r="R1288" s="51">
        <f>'PAYMENT by SAP'!L1278</f>
        <v>5551075</v>
      </c>
      <c r="S1288" s="51" t="str">
        <f>'PAYMENT by SAP'!M1278</f>
        <v xml:space="preserve"> Pot. Gaji Kary. Penugasan SI - KSI 06.2024</v>
      </c>
      <c r="T1288" s="65">
        <f>'PAYMENT by SAP'!N1278</f>
        <v>45504</v>
      </c>
      <c r="U1288" s="66" t="str">
        <f>'PAYMENT by SAP'!O1278</f>
        <v>1800000289</v>
      </c>
      <c r="V1288" s="18" t="s">
        <v>4953</v>
      </c>
    </row>
    <row r="1289" spans="2:22">
      <c r="B1289" s="15">
        <f>'PAYMENT by SAP'!B1279</f>
        <v>100162</v>
      </c>
      <c r="C1289" s="15" t="str">
        <f>'PAYMENT by SAP'!C1279</f>
        <v>PT KRAKATAU SEMEN INDONESIA</v>
      </c>
      <c r="D1289" s="15" t="str">
        <v>Group</v>
      </c>
      <c r="E1289" s="15" t="str">
        <f>'PAYMENT by SAP'!D1279</f>
        <v>1400000440</v>
      </c>
      <c r="F1289" s="15" t="str">
        <f>'PAYMENT by SAP'!E1279</f>
        <v>11121161</v>
      </c>
      <c r="G1289" s="15" t="str">
        <f>'PAYMENT by SAP'!F1279</f>
        <v>Gaji Kary. Penugasan SI - KSI-24 - 04/25</v>
      </c>
      <c r="H1289" s="47">
        <f t="shared" si="120"/>
        <v>45930</v>
      </c>
      <c r="I1289" s="48">
        <f>'PAYMENT by SAP'!G1279</f>
        <v>45930</v>
      </c>
      <c r="J1289" s="48" t="str">
        <f t="shared" si="121"/>
        <v>Sep</v>
      </c>
      <c r="K1289" s="48" t="str">
        <f t="shared" si="122"/>
        <v>2025</v>
      </c>
      <c r="L1289" s="48">
        <f>'PAYMENT by SAP'!H1279</f>
        <v>45807</v>
      </c>
      <c r="M1289" s="49">
        <f t="shared" si="123"/>
        <v>123</v>
      </c>
      <c r="N1289" s="50" t="str">
        <f t="shared" si="124"/>
        <v>120-365</v>
      </c>
      <c r="O1289" s="50" t="str">
        <f t="shared" si="125"/>
        <v>High Risk</v>
      </c>
      <c r="P1289" s="15" t="str">
        <f>'PAYMENT by SAP'!J1279</f>
        <v>IDR</v>
      </c>
      <c r="Q1289" s="15" t="str">
        <f>'PAYMENT by SAP'!K1279</f>
        <v>1800000187</v>
      </c>
      <c r="R1289" s="51">
        <f>'PAYMENT by SAP'!L1279</f>
        <v>5563124</v>
      </c>
      <c r="S1289" s="51" t="str">
        <f>'PAYMENT by SAP'!M1279</f>
        <v>Pot. Gaji Kary. Penugasan SIG - KSI 03.2025</v>
      </c>
      <c r="T1289" s="65">
        <f>'PAYMENT by SAP'!N1279</f>
        <v>45777</v>
      </c>
      <c r="U1289" s="66" t="str">
        <f>'PAYMENT by SAP'!O1279</f>
        <v>1800000187</v>
      </c>
      <c r="V1289" s="18" t="s">
        <v>4953</v>
      </c>
    </row>
    <row r="1290" spans="2:22">
      <c r="B1290" s="15">
        <f>'PAYMENT by SAP'!B1280</f>
        <v>100162</v>
      </c>
      <c r="C1290" s="15" t="str">
        <f>'PAYMENT by SAP'!C1280</f>
        <v>PT KRAKATAU SEMEN INDONESIA</v>
      </c>
      <c r="D1290" s="15" t="str">
        <v>Group</v>
      </c>
      <c r="E1290" s="15" t="str">
        <f>'PAYMENT by SAP'!D1280</f>
        <v>1400000440</v>
      </c>
      <c r="F1290" s="15" t="str">
        <f>'PAYMENT by SAP'!E1280</f>
        <v>11121161</v>
      </c>
      <c r="G1290" s="15" t="str">
        <f>'PAYMENT by SAP'!F1280</f>
        <v>Gaji Kary. Penugasan SI - KSI-24 - 04/25</v>
      </c>
      <c r="H1290" s="47">
        <f t="shared" si="120"/>
        <v>45930</v>
      </c>
      <c r="I1290" s="48">
        <f>'PAYMENT by SAP'!G1280</f>
        <v>45930</v>
      </c>
      <c r="J1290" s="48" t="str">
        <f t="shared" si="121"/>
        <v>Sep</v>
      </c>
      <c r="K1290" s="48" t="str">
        <f t="shared" si="122"/>
        <v>2025</v>
      </c>
      <c r="L1290" s="48">
        <f>'PAYMENT by SAP'!H1280</f>
        <v>45595</v>
      </c>
      <c r="M1290" s="49">
        <f t="shared" si="123"/>
        <v>335</v>
      </c>
      <c r="N1290" s="50" t="str">
        <f t="shared" si="124"/>
        <v>120-365</v>
      </c>
      <c r="O1290" s="50" t="str">
        <f t="shared" si="125"/>
        <v>High Risk</v>
      </c>
      <c r="P1290" s="15" t="str">
        <f>'PAYMENT by SAP'!J1280</f>
        <v>IDR</v>
      </c>
      <c r="Q1290" s="15" t="str">
        <f>'PAYMENT by SAP'!K1280</f>
        <v>1800000386</v>
      </c>
      <c r="R1290" s="51">
        <f>'PAYMENT by SAP'!L1280</f>
        <v>5598697</v>
      </c>
      <c r="S1290" s="51" t="str">
        <f>'PAYMENT by SAP'!M1280</f>
        <v xml:space="preserve"> Pot. Gaji Kary. Penugasan SI - KSI 08.2024</v>
      </c>
      <c r="T1290" s="65">
        <f>'PAYMENT by SAP'!N1280</f>
        <v>45565</v>
      </c>
      <c r="U1290" s="66" t="str">
        <f>'PAYMENT by SAP'!O1280</f>
        <v>1800000386</v>
      </c>
      <c r="V1290" s="18" t="s">
        <v>4953</v>
      </c>
    </row>
    <row r="1291" spans="2:22">
      <c r="B1291" s="15">
        <f>'PAYMENT by SAP'!B1281</f>
        <v>100162</v>
      </c>
      <c r="C1291" s="15" t="str">
        <f>'PAYMENT by SAP'!C1281</f>
        <v>PT KRAKATAU SEMEN INDONESIA</v>
      </c>
      <c r="D1291" s="15" t="str">
        <v>Group</v>
      </c>
      <c r="E1291" s="15" t="str">
        <f>'PAYMENT by SAP'!D1281</f>
        <v>1400000440</v>
      </c>
      <c r="F1291" s="15" t="str">
        <f>'PAYMENT by SAP'!E1281</f>
        <v>11121161</v>
      </c>
      <c r="G1291" s="15" t="str">
        <f>'PAYMENT by SAP'!F1281</f>
        <v>Gaji Kary. Penugasan SI - KSI-24 - 04/25</v>
      </c>
      <c r="H1291" s="47">
        <f t="shared" si="120"/>
        <v>45930</v>
      </c>
      <c r="I1291" s="48">
        <f>'PAYMENT by SAP'!G1281</f>
        <v>45930</v>
      </c>
      <c r="J1291" s="48" t="str">
        <f t="shared" si="121"/>
        <v>Sep</v>
      </c>
      <c r="K1291" s="48" t="str">
        <f t="shared" si="122"/>
        <v>2025</v>
      </c>
      <c r="L1291" s="48">
        <f>'PAYMENT by SAP'!H1281</f>
        <v>45565</v>
      </c>
      <c r="M1291" s="49">
        <f t="shared" si="123"/>
        <v>365</v>
      </c>
      <c r="N1291" s="50" t="str">
        <f t="shared" si="124"/>
        <v>&gt;365</v>
      </c>
      <c r="O1291" s="50" t="str">
        <f t="shared" si="125"/>
        <v>High Risk +</v>
      </c>
      <c r="P1291" s="15" t="str">
        <f>'PAYMENT by SAP'!J1281</f>
        <v>IDR</v>
      </c>
      <c r="Q1291" s="15" t="str">
        <f>'PAYMENT by SAP'!K1281</f>
        <v>1800000342</v>
      </c>
      <c r="R1291" s="51">
        <f>'PAYMENT by SAP'!L1281</f>
        <v>5598697</v>
      </c>
      <c r="S1291" s="51" t="str">
        <f>'PAYMENT by SAP'!M1281</f>
        <v xml:space="preserve"> Pot. Gaji Kary. Penugasan SI - KSI 07.2024</v>
      </c>
      <c r="T1291" s="65">
        <f>'PAYMENT by SAP'!N1281</f>
        <v>45535</v>
      </c>
      <c r="U1291" s="66" t="str">
        <f>'PAYMENT by SAP'!O1281</f>
        <v>1800000342</v>
      </c>
      <c r="V1291" s="18" t="s">
        <v>4953</v>
      </c>
    </row>
    <row r="1292" spans="2:22">
      <c r="B1292" s="15">
        <f>'PAYMENT by SAP'!B1282</f>
        <v>100162</v>
      </c>
      <c r="C1292" s="15" t="str">
        <f>'PAYMENT by SAP'!C1282</f>
        <v>PT KRAKATAU SEMEN INDONESIA</v>
      </c>
      <c r="D1292" s="15" t="str">
        <v>Group</v>
      </c>
      <c r="E1292" s="15" t="str">
        <f>'PAYMENT by SAP'!D1282</f>
        <v>1400000440</v>
      </c>
      <c r="F1292" s="15" t="str">
        <f>'PAYMENT by SAP'!E1282</f>
        <v>11121161</v>
      </c>
      <c r="G1292" s="15" t="str">
        <f>'PAYMENT by SAP'!F1282</f>
        <v>Gaji Kary. Penugasan SI - KSI-24 - 04/25</v>
      </c>
      <c r="H1292" s="47">
        <f t="shared" si="120"/>
        <v>45930</v>
      </c>
      <c r="I1292" s="48">
        <f>'PAYMENT by SAP'!G1282</f>
        <v>45930</v>
      </c>
      <c r="J1292" s="48" t="str">
        <f t="shared" si="121"/>
        <v>Sep</v>
      </c>
      <c r="K1292" s="48" t="str">
        <f t="shared" si="122"/>
        <v>2025</v>
      </c>
      <c r="L1292" s="48">
        <f>'PAYMENT by SAP'!H1282</f>
        <v>45381</v>
      </c>
      <c r="M1292" s="49">
        <f t="shared" si="123"/>
        <v>549</v>
      </c>
      <c r="N1292" s="50" t="str">
        <f t="shared" si="124"/>
        <v>&gt;365</v>
      </c>
      <c r="O1292" s="50" t="str">
        <f t="shared" si="125"/>
        <v>High Risk +</v>
      </c>
      <c r="P1292" s="15" t="str">
        <f>'PAYMENT by SAP'!J1282</f>
        <v>IDR</v>
      </c>
      <c r="Q1292" s="15" t="str">
        <f>'PAYMENT by SAP'!K1282</f>
        <v>1800000064</v>
      </c>
      <c r="R1292" s="51">
        <f>'PAYMENT by SAP'!L1282</f>
        <v>5670344</v>
      </c>
      <c r="S1292" s="51" t="str">
        <f>'PAYMENT by SAP'!M1282</f>
        <v xml:space="preserve"> Pot. Gaji Kary. Penugasan SI - KSI 01.2024</v>
      </c>
      <c r="T1292" s="65">
        <f>'PAYMENT by SAP'!N1282</f>
        <v>45351</v>
      </c>
      <c r="U1292" s="66" t="str">
        <f>'PAYMENT by SAP'!O1282</f>
        <v>1800000064</v>
      </c>
      <c r="V1292" s="18" t="s">
        <v>4953</v>
      </c>
    </row>
    <row r="1293" spans="2:22">
      <c r="B1293" s="15">
        <f>'PAYMENT by SAP'!B1283</f>
        <v>100162</v>
      </c>
      <c r="C1293" s="15" t="str">
        <f>'PAYMENT by SAP'!C1283</f>
        <v>PT KRAKATAU SEMEN INDONESIA</v>
      </c>
      <c r="D1293" s="15" t="str">
        <v>Group</v>
      </c>
      <c r="E1293" s="15" t="str">
        <f>'PAYMENT by SAP'!D1283</f>
        <v>1400000440</v>
      </c>
      <c r="F1293" s="15" t="str">
        <f>'PAYMENT by SAP'!E1283</f>
        <v>11121161</v>
      </c>
      <c r="G1293" s="15" t="str">
        <f>'PAYMENT by SAP'!F1283</f>
        <v>Gaji Kary. Penugasan SI - KSI-24 - 04/25</v>
      </c>
      <c r="H1293" s="47">
        <f t="shared" si="120"/>
        <v>45930</v>
      </c>
      <c r="I1293" s="48">
        <f>'PAYMENT by SAP'!G1283</f>
        <v>45930</v>
      </c>
      <c r="J1293" s="48" t="str">
        <f t="shared" si="121"/>
        <v>Sep</v>
      </c>
      <c r="K1293" s="48" t="str">
        <f t="shared" si="122"/>
        <v>2025</v>
      </c>
      <c r="L1293" s="48">
        <f>'PAYMENT by SAP'!H1283</f>
        <v>45687</v>
      </c>
      <c r="M1293" s="49">
        <f t="shared" si="123"/>
        <v>243</v>
      </c>
      <c r="N1293" s="50" t="str">
        <f t="shared" si="124"/>
        <v>120-365</v>
      </c>
      <c r="O1293" s="50" t="str">
        <f t="shared" si="125"/>
        <v>High Risk</v>
      </c>
      <c r="P1293" s="15" t="str">
        <f>'PAYMENT by SAP'!J1283</f>
        <v>IDR</v>
      </c>
      <c r="Q1293" s="15" t="str">
        <f>'PAYMENT by SAP'!K1283</f>
        <v>1800000542</v>
      </c>
      <c r="R1293" s="51">
        <f>'PAYMENT by SAP'!L1283</f>
        <v>5961735</v>
      </c>
      <c r="S1293" s="51" t="str">
        <f>'PAYMENT by SAP'!M1283</f>
        <v xml:space="preserve"> Pot. Gaji Kary. Penugasan SI - KSI 11.2024</v>
      </c>
      <c r="T1293" s="65">
        <f>'PAYMENT by SAP'!N1283</f>
        <v>45657</v>
      </c>
      <c r="U1293" s="66" t="str">
        <f>'PAYMENT by SAP'!O1283</f>
        <v>1800000542</v>
      </c>
      <c r="V1293" s="18" t="s">
        <v>4953</v>
      </c>
    </row>
    <row r="1294" spans="2:22">
      <c r="B1294" s="15">
        <f>'PAYMENT by SAP'!B1284</f>
        <v>100162</v>
      </c>
      <c r="C1294" s="15" t="str">
        <f>'PAYMENT by SAP'!C1284</f>
        <v>PT KRAKATAU SEMEN INDONESIA</v>
      </c>
      <c r="D1294" s="15" t="str">
        <v>Group</v>
      </c>
      <c r="E1294" s="15" t="str">
        <f>'PAYMENT by SAP'!D1284</f>
        <v>1400000440</v>
      </c>
      <c r="F1294" s="15" t="str">
        <f>'PAYMENT by SAP'!E1284</f>
        <v>11121161</v>
      </c>
      <c r="G1294" s="15" t="str">
        <f>'PAYMENT by SAP'!F1284</f>
        <v>Gaji Kary. Penugasan SI - KSI-24 - 04/25</v>
      </c>
      <c r="H1294" s="47">
        <f t="shared" si="120"/>
        <v>45930</v>
      </c>
      <c r="I1294" s="48">
        <f>'PAYMENT by SAP'!G1284</f>
        <v>45930</v>
      </c>
      <c r="J1294" s="48" t="str">
        <f t="shared" si="121"/>
        <v>Sep</v>
      </c>
      <c r="K1294" s="48" t="str">
        <f t="shared" si="122"/>
        <v>2025</v>
      </c>
      <c r="L1294" s="48">
        <f>'PAYMENT by SAP'!H1284</f>
        <v>45746</v>
      </c>
      <c r="M1294" s="49">
        <f t="shared" si="123"/>
        <v>184</v>
      </c>
      <c r="N1294" s="50" t="str">
        <f t="shared" si="124"/>
        <v>120-365</v>
      </c>
      <c r="O1294" s="50" t="str">
        <f t="shared" si="125"/>
        <v>High Risk</v>
      </c>
      <c r="P1294" s="15" t="str">
        <f>'PAYMENT by SAP'!J1284</f>
        <v>IDR</v>
      </c>
      <c r="Q1294" s="15" t="str">
        <f>'PAYMENT by SAP'!K1284</f>
        <v>1800000067</v>
      </c>
      <c r="R1294" s="51">
        <f>'PAYMENT by SAP'!L1284</f>
        <v>5970599</v>
      </c>
      <c r="S1294" s="51" t="str">
        <f>'PAYMENT by SAP'!M1284</f>
        <v>Pot. Gaji Kary. Penugasan SI - KSI 01.2025</v>
      </c>
      <c r="T1294" s="65">
        <f>'PAYMENT by SAP'!N1284</f>
        <v>45716</v>
      </c>
      <c r="U1294" s="66" t="str">
        <f>'PAYMENT by SAP'!O1284</f>
        <v>1800000067</v>
      </c>
      <c r="V1294" s="18" t="s">
        <v>4953</v>
      </c>
    </row>
    <row r="1295" spans="2:22">
      <c r="B1295" s="15">
        <f>'PAYMENT by SAP'!B1285</f>
        <v>100162</v>
      </c>
      <c r="C1295" s="15" t="str">
        <f>'PAYMENT by SAP'!C1285</f>
        <v>PT KRAKATAU SEMEN INDONESIA</v>
      </c>
      <c r="D1295" s="15" t="str">
        <v>Group</v>
      </c>
      <c r="E1295" s="15" t="str">
        <f>'PAYMENT by SAP'!D1285</f>
        <v>1400000440</v>
      </c>
      <c r="F1295" s="15" t="str">
        <f>'PAYMENT by SAP'!E1285</f>
        <v>11121161</v>
      </c>
      <c r="G1295" s="15" t="str">
        <f>'PAYMENT by SAP'!F1285</f>
        <v>Gaji Kary. Penugasan SI - KSI-24 - 04/25</v>
      </c>
      <c r="H1295" s="47">
        <f t="shared" si="120"/>
        <v>45930</v>
      </c>
      <c r="I1295" s="48">
        <f>'PAYMENT by SAP'!G1285</f>
        <v>45930</v>
      </c>
      <c r="J1295" s="48" t="str">
        <f t="shared" si="121"/>
        <v>Sep</v>
      </c>
      <c r="K1295" s="48" t="str">
        <f t="shared" si="122"/>
        <v>2025</v>
      </c>
      <c r="L1295" s="48">
        <f>'PAYMENT by SAP'!H1285</f>
        <v>45718</v>
      </c>
      <c r="M1295" s="49">
        <f t="shared" si="123"/>
        <v>212</v>
      </c>
      <c r="N1295" s="50" t="str">
        <f t="shared" si="124"/>
        <v>120-365</v>
      </c>
      <c r="O1295" s="50" t="str">
        <f t="shared" si="125"/>
        <v>High Risk</v>
      </c>
      <c r="P1295" s="15" t="str">
        <f>'PAYMENT by SAP'!J1285</f>
        <v>IDR</v>
      </c>
      <c r="Q1295" s="15" t="str">
        <f>'PAYMENT by SAP'!K1285</f>
        <v>1800000006</v>
      </c>
      <c r="R1295" s="51">
        <f>'PAYMENT by SAP'!L1285</f>
        <v>6088071</v>
      </c>
      <c r="S1295" s="51" t="str">
        <f>'PAYMENT by SAP'!M1285</f>
        <v>Pot. Gaji Kary. Penugasan SI - KSI 12.2024</v>
      </c>
      <c r="T1295" s="65">
        <f>'PAYMENT by SAP'!N1285</f>
        <v>45688</v>
      </c>
      <c r="U1295" s="66" t="str">
        <f>'PAYMENT by SAP'!O1285</f>
        <v>1800000006</v>
      </c>
      <c r="V1295" s="18" t="s">
        <v>4953</v>
      </c>
    </row>
    <row r="1296" spans="2:22">
      <c r="B1296" s="15">
        <f>'PAYMENT by SAP'!B1286</f>
        <v>100162</v>
      </c>
      <c r="C1296" s="15" t="str">
        <f>'PAYMENT by SAP'!C1286</f>
        <v>PT KRAKATAU SEMEN INDONESIA</v>
      </c>
      <c r="D1296" s="15" t="str">
        <v>Group</v>
      </c>
      <c r="E1296" s="15" t="str">
        <f>'PAYMENT by SAP'!D1286</f>
        <v>1400000440</v>
      </c>
      <c r="F1296" s="15" t="str">
        <f>'PAYMENT by SAP'!E1286</f>
        <v>11121161</v>
      </c>
      <c r="G1296" s="15" t="str">
        <f>'PAYMENT by SAP'!F1286</f>
        <v>Gaji Kary. Penugasan SI - KSI-24 - 04/25</v>
      </c>
      <c r="H1296" s="47">
        <f t="shared" si="120"/>
        <v>45930</v>
      </c>
      <c r="I1296" s="48">
        <f>'PAYMENT by SAP'!G1286</f>
        <v>45930</v>
      </c>
      <c r="J1296" s="48" t="str">
        <f t="shared" si="121"/>
        <v>Sep</v>
      </c>
      <c r="K1296" s="48" t="str">
        <f t="shared" si="122"/>
        <v>2025</v>
      </c>
      <c r="L1296" s="48">
        <f>'PAYMENT by SAP'!H1286</f>
        <v>45656</v>
      </c>
      <c r="M1296" s="49">
        <f t="shared" si="123"/>
        <v>274</v>
      </c>
      <c r="N1296" s="50" t="str">
        <f t="shared" si="124"/>
        <v>120-365</v>
      </c>
      <c r="O1296" s="50" t="str">
        <f t="shared" si="125"/>
        <v>High Risk</v>
      </c>
      <c r="P1296" s="15" t="str">
        <f>'PAYMENT by SAP'!J1286</f>
        <v>IDR</v>
      </c>
      <c r="Q1296" s="15" t="str">
        <f>'PAYMENT by SAP'!K1286</f>
        <v>1800000488</v>
      </c>
      <c r="R1296" s="51">
        <f>'PAYMENT by SAP'!L1286</f>
        <v>6088071</v>
      </c>
      <c r="S1296" s="51" t="str">
        <f>'PAYMENT by SAP'!M1286</f>
        <v xml:space="preserve"> Pot. Gaji Kary. Penugasan SI - KSI 10.2024</v>
      </c>
      <c r="T1296" s="65">
        <f>'PAYMENT by SAP'!N1286</f>
        <v>45626</v>
      </c>
      <c r="U1296" s="66" t="str">
        <f>'PAYMENT by SAP'!O1286</f>
        <v>1800000488</v>
      </c>
      <c r="V1296" s="18" t="s">
        <v>4953</v>
      </c>
    </row>
    <row r="1297" spans="2:22">
      <c r="B1297" s="15">
        <f>'PAYMENT by SAP'!B1287</f>
        <v>100162</v>
      </c>
      <c r="C1297" s="15" t="str">
        <f>'PAYMENT by SAP'!C1287</f>
        <v>PT KRAKATAU SEMEN INDONESIA</v>
      </c>
      <c r="D1297" s="15" t="str">
        <v>Group</v>
      </c>
      <c r="E1297" s="15" t="str">
        <f>'PAYMENT by SAP'!D1287</f>
        <v>1400000440</v>
      </c>
      <c r="F1297" s="15" t="str">
        <f>'PAYMENT by SAP'!E1287</f>
        <v>11121161</v>
      </c>
      <c r="G1297" s="15" t="str">
        <f>'PAYMENT by SAP'!F1287</f>
        <v>Gaji Kary. Penugasan SI - KSI-24 - 04/25</v>
      </c>
      <c r="H1297" s="47">
        <f t="shared" si="120"/>
        <v>45930</v>
      </c>
      <c r="I1297" s="48">
        <f>'PAYMENT by SAP'!G1287</f>
        <v>45930</v>
      </c>
      <c r="J1297" s="48" t="str">
        <f t="shared" si="121"/>
        <v>Sep</v>
      </c>
      <c r="K1297" s="48" t="str">
        <f t="shared" si="122"/>
        <v>2025</v>
      </c>
      <c r="L1297" s="48">
        <f>'PAYMENT by SAP'!H1287</f>
        <v>45626</v>
      </c>
      <c r="M1297" s="49">
        <f t="shared" si="123"/>
        <v>304</v>
      </c>
      <c r="N1297" s="50" t="str">
        <f t="shared" si="124"/>
        <v>120-365</v>
      </c>
      <c r="O1297" s="50" t="str">
        <f t="shared" si="125"/>
        <v>High Risk</v>
      </c>
      <c r="P1297" s="15" t="str">
        <f>'PAYMENT by SAP'!J1287</f>
        <v>IDR</v>
      </c>
      <c r="Q1297" s="15" t="str">
        <f>'PAYMENT by SAP'!K1287</f>
        <v>1800000439</v>
      </c>
      <c r="R1297" s="51">
        <f>'PAYMENT by SAP'!L1287</f>
        <v>6457213</v>
      </c>
      <c r="S1297" s="51" t="str">
        <f>'PAYMENT by SAP'!M1287</f>
        <v xml:space="preserve"> Pot. Gaji Kary. Penugasan SI - KSI 09.2024</v>
      </c>
      <c r="T1297" s="65">
        <f>'PAYMENT by SAP'!N1287</f>
        <v>45596</v>
      </c>
      <c r="U1297" s="66" t="str">
        <f>'PAYMENT by SAP'!O1287</f>
        <v>1800000439</v>
      </c>
      <c r="V1297" s="18" t="s">
        <v>4953</v>
      </c>
    </row>
    <row r="1298" spans="2:22">
      <c r="B1298" s="15">
        <f>'PAYMENT by SAP'!B1288</f>
        <v>100162</v>
      </c>
      <c r="C1298" s="15" t="str">
        <f>'PAYMENT by SAP'!C1288</f>
        <v>PT KRAKATAU SEMEN INDONESIA</v>
      </c>
      <c r="D1298" s="15" t="str">
        <v>Group</v>
      </c>
      <c r="E1298" s="15" t="str">
        <f>'PAYMENT by SAP'!D1288</f>
        <v>1400000440</v>
      </c>
      <c r="F1298" s="15" t="str">
        <f>'PAYMENT by SAP'!E1288</f>
        <v>11121161</v>
      </c>
      <c r="G1298" s="15" t="str">
        <f>'PAYMENT by SAP'!F1288</f>
        <v>Gaji Kary. Penugasan SI - KSI-24 - 04/25</v>
      </c>
      <c r="H1298" s="47">
        <f t="shared" si="120"/>
        <v>45930</v>
      </c>
      <c r="I1298" s="48">
        <f>'PAYMENT by SAP'!G1288</f>
        <v>45930</v>
      </c>
      <c r="J1298" s="48" t="str">
        <f t="shared" si="121"/>
        <v>Sep</v>
      </c>
      <c r="K1298" s="48" t="str">
        <f t="shared" si="122"/>
        <v>2025</v>
      </c>
      <c r="L1298" s="48">
        <f>'PAYMENT by SAP'!H1288</f>
        <v>45777</v>
      </c>
      <c r="M1298" s="49">
        <f t="shared" si="123"/>
        <v>153</v>
      </c>
      <c r="N1298" s="50" t="str">
        <f t="shared" si="124"/>
        <v>120-365</v>
      </c>
      <c r="O1298" s="50" t="str">
        <f t="shared" si="125"/>
        <v>High Risk</v>
      </c>
      <c r="P1298" s="15" t="str">
        <f>'PAYMENT by SAP'!J1288</f>
        <v>IDR</v>
      </c>
      <c r="Q1298" s="15" t="str">
        <f>'PAYMENT by SAP'!K1288</f>
        <v>1800000136</v>
      </c>
      <c r="R1298" s="51">
        <f>'PAYMENT by SAP'!L1288</f>
        <v>7435070</v>
      </c>
      <c r="S1298" s="51" t="str">
        <f>'PAYMENT by SAP'!M1288</f>
        <v>Pot. Gaji Kary. Penugasan SI - KSI 02.2025</v>
      </c>
      <c r="T1298" s="65">
        <f>'PAYMENT by SAP'!N1288</f>
        <v>45747</v>
      </c>
      <c r="U1298" s="66" t="str">
        <f>'PAYMENT by SAP'!O1288</f>
        <v>1800000136</v>
      </c>
      <c r="V1298" s="18" t="s">
        <v>4953</v>
      </c>
    </row>
    <row r="1299" spans="2:22">
      <c r="B1299" s="15">
        <f>'PAYMENT by SAP'!B1289</f>
        <v>101917</v>
      </c>
      <c r="C1299" s="15" t="str">
        <f>'PAYMENT by SAP'!C1289</f>
        <v>DOWA ECO SYSTEM INDONESIA</v>
      </c>
      <c r="D1299" s="15" t="str">
        <v>External</v>
      </c>
      <c r="E1299" s="15" t="str">
        <f>'PAYMENT by SAP'!D1289</f>
        <v>1400113054</v>
      </c>
      <c r="F1299" s="15" t="str">
        <f>'PAYMENT by SAP'!E1289</f>
        <v>11125421</v>
      </c>
      <c r="G1299" s="15" t="str">
        <f>'PAYMENT by SAP'!F1289</f>
        <v>PAID BY CMS BANK SYARIAH INDONESIA KC SURABAYA BAS</v>
      </c>
      <c r="H1299" s="47">
        <f t="shared" si="120"/>
        <v>45930</v>
      </c>
      <c r="I1299" s="48">
        <f>'PAYMENT by SAP'!G1289</f>
        <v>45930</v>
      </c>
      <c r="J1299" s="48" t="str">
        <f t="shared" si="121"/>
        <v>Sep</v>
      </c>
      <c r="K1299" s="48" t="str">
        <f t="shared" si="122"/>
        <v>2025</v>
      </c>
      <c r="L1299" s="48">
        <f>'PAYMENT by SAP'!H1289</f>
        <v>45930</v>
      </c>
      <c r="M1299" s="49">
        <f t="shared" si="123"/>
        <v>0</v>
      </c>
      <c r="N1299" s="50" t="str">
        <f t="shared" si="124"/>
        <v>0-30</v>
      </c>
      <c r="O1299" s="50" t="str">
        <f t="shared" si="125"/>
        <v>No Risk</v>
      </c>
      <c r="P1299" s="15" t="str">
        <f>'PAYMENT by SAP'!J1289</f>
        <v>IDR</v>
      </c>
      <c r="Q1299" s="15" t="str">
        <f>'PAYMENT by SAP'!K1289</f>
        <v>1800000561</v>
      </c>
      <c r="R1299" s="51">
        <f>'PAYMENT by SAP'!L1289</f>
        <v>8545446</v>
      </c>
      <c r="S1299" s="51" t="str">
        <f>'PAYMENT by SAP'!M1289</f>
        <v>Biaya Pemusnahan Alternatif Material ex PT DESI</v>
      </c>
      <c r="T1299" s="65">
        <f>'PAYMENT by SAP'!N1289</f>
        <v>45900</v>
      </c>
      <c r="U1299" s="66" t="str">
        <f>'PAYMENT by SAP'!O1289</f>
        <v>1800000561</v>
      </c>
      <c r="V1299" t="s">
        <v>4950</v>
      </c>
    </row>
    <row r="1300" spans="2:22">
      <c r="B1300" s="15">
        <f>'PAYMENT by SAP'!B1290</f>
        <v>101915</v>
      </c>
      <c r="C1300" s="15" t="str">
        <f>'PAYMENT by SAP'!C1290</f>
        <v>NYOTO</v>
      </c>
      <c r="D1300" s="15" t="str">
        <v>External</v>
      </c>
      <c r="E1300" s="15" t="str">
        <f>'PAYMENT by SAP'!D1290</f>
        <v>1400107269</v>
      </c>
      <c r="F1300" s="15" t="str">
        <f>'PAYMENT by SAP'!E1290</f>
        <v>11121161</v>
      </c>
      <c r="G1300" s="15" t="str">
        <f>'PAYMENT by SAP'!F1290</f>
        <v>PEL PDP GS AUG25 AN NYOTO</v>
      </c>
      <c r="H1300" s="47">
        <f t="shared" si="120"/>
        <v>45930</v>
      </c>
      <c r="I1300" s="48">
        <f>'PAYMENT by SAP'!G1290</f>
        <v>45930</v>
      </c>
      <c r="J1300" s="48" t="str">
        <f t="shared" si="121"/>
        <v>Sep</v>
      </c>
      <c r="K1300" s="48" t="str">
        <f t="shared" si="122"/>
        <v>2025</v>
      </c>
      <c r="L1300" s="48">
        <f>'PAYMENT by SAP'!H1290</f>
        <v>45930</v>
      </c>
      <c r="M1300" s="49">
        <f t="shared" si="123"/>
        <v>0</v>
      </c>
      <c r="N1300" s="50" t="str">
        <f t="shared" si="124"/>
        <v>0-30</v>
      </c>
      <c r="O1300" s="50" t="str">
        <f t="shared" si="125"/>
        <v>No Risk</v>
      </c>
      <c r="P1300" s="15" t="str">
        <f>'PAYMENT by SAP'!J1290</f>
        <v>IDR</v>
      </c>
      <c r="Q1300" s="15" t="str">
        <f>'PAYMENT by SAP'!K1290</f>
        <v>1800000613</v>
      </c>
      <c r="R1300" s="51">
        <f>'PAYMENT by SAP'!L1290</f>
        <v>9405000</v>
      </c>
      <c r="S1300" s="51" t="str">
        <f>'PAYMENT by SAP'!M1290</f>
        <v>PENDAPATAN GRAHA SANDIYA AGUSTUS 2025</v>
      </c>
      <c r="T1300" s="65">
        <f>'PAYMENT by SAP'!N1290</f>
        <v>45930</v>
      </c>
      <c r="U1300" s="66" t="str">
        <f>'PAYMENT by SAP'!O1290</f>
        <v>1800000613</v>
      </c>
      <c r="V1300" t="s">
        <v>4957</v>
      </c>
    </row>
    <row r="1301" spans="2:22">
      <c r="B1301" s="15">
        <f>'PAYMENT by SAP'!B1291</f>
        <v>100001</v>
      </c>
      <c r="C1301" s="15" t="str">
        <f>'PAYMENT by SAP'!C1291</f>
        <v>KOPERASI KONSUMEN WARGA SEMEN GRESIK</v>
      </c>
      <c r="D1301" s="15" t="str">
        <v>Group</v>
      </c>
      <c r="E1301" s="15" t="str">
        <f>'PAYMENT by SAP'!D1291</f>
        <v>1400000442</v>
      </c>
      <c r="F1301" s="15" t="str">
        <f>'PAYMENT by SAP'!E1291</f>
        <v>11125421</v>
      </c>
      <c r="G1301" s="15" t="str">
        <f>'PAYMENT by SAP'!F1291</f>
        <v>PAID BY CMS BANK SYARIAH INDONESIA KC SURABAYA BAS</v>
      </c>
      <c r="H1301" s="47">
        <f t="shared" si="120"/>
        <v>45930</v>
      </c>
      <c r="I1301" s="48">
        <f>'PAYMENT by SAP'!G1291</f>
        <v>45930</v>
      </c>
      <c r="J1301" s="48" t="str">
        <f t="shared" si="121"/>
        <v>Sep</v>
      </c>
      <c r="K1301" s="48" t="str">
        <f t="shared" si="122"/>
        <v>2025</v>
      </c>
      <c r="L1301" s="48">
        <f>'PAYMENT by SAP'!H1291</f>
        <v>45930</v>
      </c>
      <c r="M1301" s="49">
        <f t="shared" si="123"/>
        <v>0</v>
      </c>
      <c r="N1301" s="50" t="str">
        <f t="shared" si="124"/>
        <v>0-30</v>
      </c>
      <c r="O1301" s="50" t="str">
        <f t="shared" si="125"/>
        <v>No Risk</v>
      </c>
      <c r="P1301" s="15" t="str">
        <f>'PAYMENT by SAP'!J1291</f>
        <v>IDR</v>
      </c>
      <c r="Q1301" s="15" t="str">
        <f>'PAYMENT by SAP'!K1291</f>
        <v>1800000378</v>
      </c>
      <c r="R1301" s="51">
        <f>'PAYMENT by SAP'!L1291</f>
        <v>10104695</v>
      </c>
      <c r="S1301" s="51" t="str">
        <f>'PAYMENT by SAP'!M1291</f>
        <v>Pot. Gaji Kary. Penugasan SIG - KWSG 07.2025</v>
      </c>
      <c r="T1301" s="65">
        <f>'PAYMENT by SAP'!N1291</f>
        <v>45900</v>
      </c>
      <c r="U1301" s="66" t="str">
        <f>'PAYMENT by SAP'!O1291</f>
        <v>1800000378</v>
      </c>
      <c r="V1301" s="18" t="s">
        <v>4953</v>
      </c>
    </row>
    <row r="1302" spans="2:22">
      <c r="B1302" s="15">
        <f>'PAYMENT by SAP'!B1292</f>
        <v>101490</v>
      </c>
      <c r="C1302" s="15" t="str">
        <f>'PAYMENT by SAP'!C1292</f>
        <v>PT. PUTRA BIMA INTERNUSA</v>
      </c>
      <c r="D1302" s="15" t="str">
        <v>External</v>
      </c>
      <c r="E1302" s="15" t="str">
        <f>'PAYMENT by SAP'!D1292</f>
        <v>1400113136</v>
      </c>
      <c r="F1302" s="15" t="str">
        <f>'PAYMENT by SAP'!E1292</f>
        <v>11125421</v>
      </c>
      <c r="G1302" s="15" t="str">
        <f>'PAYMENT by SAP'!F1292</f>
        <v>PAID BY CMS BANK SYARIAH INDONESIA KC SURABAYA BAS</v>
      </c>
      <c r="H1302" s="47">
        <f t="shared" si="120"/>
        <v>45930</v>
      </c>
      <c r="I1302" s="48">
        <f>'PAYMENT by SAP'!G1292</f>
        <v>45930</v>
      </c>
      <c r="J1302" s="48" t="str">
        <f t="shared" si="121"/>
        <v>Sep</v>
      </c>
      <c r="K1302" s="48" t="str">
        <f t="shared" si="122"/>
        <v>2025</v>
      </c>
      <c r="L1302" s="48">
        <f>'PAYMENT by SAP'!H1292</f>
        <v>45930</v>
      </c>
      <c r="M1302" s="49">
        <f t="shared" si="123"/>
        <v>0</v>
      </c>
      <c r="N1302" s="50" t="str">
        <f t="shared" si="124"/>
        <v>0-30</v>
      </c>
      <c r="O1302" s="50" t="str">
        <f t="shared" si="125"/>
        <v>No Risk</v>
      </c>
      <c r="P1302" s="15" t="str">
        <f>'PAYMENT by SAP'!J1292</f>
        <v>IDR</v>
      </c>
      <c r="Q1302" s="15" t="str">
        <f>'PAYMENT by SAP'!K1292</f>
        <v>1800000578</v>
      </c>
      <c r="R1302" s="51">
        <f>'PAYMENT by SAP'!L1292</f>
        <v>17126190</v>
      </c>
      <c r="S1302" s="51" t="str">
        <f>'PAYMENT by SAP'!M1292</f>
        <v>Biaya Pemusnahan Limbah Karbon Aktif ex PT PBI</v>
      </c>
      <c r="T1302" s="65">
        <f>'PAYMENT by SAP'!N1292</f>
        <v>45900</v>
      </c>
      <c r="U1302" s="66" t="str">
        <f>'PAYMENT by SAP'!O1292</f>
        <v>1800000578</v>
      </c>
      <c r="V1302" t="s">
        <v>4950</v>
      </c>
    </row>
    <row r="1303" spans="2:22">
      <c r="B1303" s="15">
        <f>'PAYMENT by SAP'!B1293</f>
        <v>100014</v>
      </c>
      <c r="C1303" s="15" t="str">
        <f>'PAYMENT by SAP'!C1293</f>
        <v>PT SEMEN TONASA</v>
      </c>
      <c r="D1303" s="15" t="str">
        <v>Group</v>
      </c>
      <c r="E1303" s="15" t="str">
        <f>'PAYMENT by SAP'!D1293</f>
        <v>1400000441</v>
      </c>
      <c r="F1303" s="15" t="str">
        <f>'PAYMENT by SAP'!E1293</f>
        <v>11121871</v>
      </c>
      <c r="G1303" s="15" t="str">
        <f>'PAYMENT by SAP'!F1293</f>
        <v>SWEEPING SEMEN TONASA</v>
      </c>
      <c r="H1303" s="47">
        <f t="shared" si="120"/>
        <v>45930</v>
      </c>
      <c r="I1303" s="48">
        <f>'PAYMENT by SAP'!G1293</f>
        <v>45930</v>
      </c>
      <c r="J1303" s="48" t="str">
        <f t="shared" si="121"/>
        <v>Sep</v>
      </c>
      <c r="K1303" s="48" t="str">
        <f t="shared" si="122"/>
        <v>2025</v>
      </c>
      <c r="L1303" s="48">
        <f>'PAYMENT by SAP'!H1293</f>
        <v>45929</v>
      </c>
      <c r="M1303" s="49">
        <f t="shared" si="123"/>
        <v>1</v>
      </c>
      <c r="N1303" s="50" t="str">
        <f t="shared" si="124"/>
        <v>0-30</v>
      </c>
      <c r="O1303" s="50" t="str">
        <f t="shared" si="125"/>
        <v>No Risk</v>
      </c>
      <c r="P1303" s="15" t="str">
        <f>'PAYMENT by SAP'!J1293</f>
        <v>IDR</v>
      </c>
      <c r="Q1303" s="15" t="str">
        <f>'PAYMENT by SAP'!K1293</f>
        <v>1400000435</v>
      </c>
      <c r="R1303" s="51">
        <f>'PAYMENT by SAP'!L1293</f>
        <v>10000000000</v>
      </c>
      <c r="S1303" s="51" t="str">
        <f>'PAYMENT by SAP'!M1293</f>
        <v xml:space="preserve"> DIVIDEN ST TAHUN BUKU 2024</v>
      </c>
      <c r="T1303" s="65">
        <f>'PAYMENT by SAP'!N1293</f>
        <v>45929</v>
      </c>
      <c r="U1303" s="66" t="str">
        <f>'PAYMENT by SAP'!O1293</f>
        <v>1800000346</v>
      </c>
      <c r="V1303" s="18" t="s">
        <v>4967</v>
      </c>
    </row>
    <row r="1304" spans="2:22">
      <c r="B1304" s="15">
        <f>'PAYMENT by SAP'!B1294</f>
        <v>100014</v>
      </c>
      <c r="C1304" s="15" t="str">
        <f>'PAYMENT by SAP'!C1294</f>
        <v>PT SEMEN TONASA</v>
      </c>
      <c r="D1304" s="15" t="str">
        <v>Group</v>
      </c>
      <c r="E1304" s="15" t="str">
        <f>'PAYMENT by SAP'!D1294</f>
        <v>1400000445</v>
      </c>
      <c r="F1304" s="15" t="str">
        <f>'PAYMENT by SAP'!E1294</f>
        <v>11121871</v>
      </c>
      <c r="G1304" s="15" t="str">
        <f>'PAYMENT by SAP'!F1294</f>
        <v>SWEEPING SEMEN TONASA</v>
      </c>
      <c r="H1304" s="47">
        <f t="shared" si="120"/>
        <v>45931</v>
      </c>
      <c r="I1304" s="48">
        <f>'PAYMENT by SAP'!G1294</f>
        <v>45931</v>
      </c>
      <c r="J1304" s="48" t="str">
        <f t="shared" si="121"/>
        <v>Okt</v>
      </c>
      <c r="K1304" s="48" t="str">
        <f t="shared" si="122"/>
        <v>2025</v>
      </c>
      <c r="L1304" s="48">
        <f>'PAYMENT by SAP'!H1294</f>
        <v>45931</v>
      </c>
      <c r="M1304" s="49">
        <f t="shared" si="123"/>
        <v>0</v>
      </c>
      <c r="N1304" s="50" t="str">
        <f t="shared" si="124"/>
        <v>0-30</v>
      </c>
      <c r="O1304" s="50" t="str">
        <f t="shared" si="125"/>
        <v>No Risk</v>
      </c>
      <c r="P1304" s="15" t="str">
        <f>'PAYMENT by SAP'!J1294</f>
        <v>IDR</v>
      </c>
      <c r="Q1304" s="15" t="str">
        <f>'PAYMENT by SAP'!K1294</f>
        <v>1400000444</v>
      </c>
      <c r="R1304" s="51">
        <f>'PAYMENT by SAP'!L1294</f>
        <v>5000000000</v>
      </c>
      <c r="S1304" s="51" t="str">
        <f>'PAYMENT by SAP'!M1294</f>
        <v xml:space="preserve"> DIVIDEN ST TAHUN BUKU 2024</v>
      </c>
      <c r="T1304" s="65">
        <f>'PAYMENT by SAP'!N1294</f>
        <v>45931</v>
      </c>
      <c r="U1304" s="66" t="str">
        <f>'PAYMENT by SAP'!O1294</f>
        <v>1800000346</v>
      </c>
      <c r="V1304" s="18" t="s">
        <v>4967</v>
      </c>
    </row>
    <row r="1305" spans="2:22">
      <c r="B1305" s="15">
        <f>'PAYMENT by SAP'!B1295</f>
        <v>100014</v>
      </c>
      <c r="C1305" s="15" t="str">
        <f>'PAYMENT by SAP'!C1295</f>
        <v>PT SEMEN TONASA</v>
      </c>
      <c r="D1305" s="15" t="str">
        <v>Group</v>
      </c>
      <c r="E1305" s="15" t="str">
        <f>'PAYMENT by SAP'!D1295</f>
        <v>1400000444</v>
      </c>
      <c r="F1305" s="15" t="str">
        <f>'PAYMENT by SAP'!E1295</f>
        <v>11121871</v>
      </c>
      <c r="G1305" s="15" t="str">
        <f>'PAYMENT by SAP'!F1295</f>
        <v>SWEEPING SEMEN TONASA</v>
      </c>
      <c r="H1305" s="47">
        <f t="shared" si="120"/>
        <v>45931</v>
      </c>
      <c r="I1305" s="48">
        <f>'PAYMENT by SAP'!G1295</f>
        <v>45931</v>
      </c>
      <c r="J1305" s="48" t="str">
        <f t="shared" si="121"/>
        <v>Okt</v>
      </c>
      <c r="K1305" s="48" t="str">
        <f t="shared" si="122"/>
        <v>2025</v>
      </c>
      <c r="L1305" s="48">
        <f>'PAYMENT by SAP'!H1295</f>
        <v>45930</v>
      </c>
      <c r="M1305" s="49">
        <f t="shared" si="123"/>
        <v>1</v>
      </c>
      <c r="N1305" s="50" t="str">
        <f t="shared" si="124"/>
        <v>0-30</v>
      </c>
      <c r="O1305" s="50" t="str">
        <f t="shared" si="125"/>
        <v>No Risk</v>
      </c>
      <c r="P1305" s="15" t="str">
        <f>'PAYMENT by SAP'!J1295</f>
        <v>IDR</v>
      </c>
      <c r="Q1305" s="15" t="str">
        <f>'PAYMENT by SAP'!K1295</f>
        <v>1400000441</v>
      </c>
      <c r="R1305" s="51">
        <f>'PAYMENT by SAP'!L1295</f>
        <v>30000000000</v>
      </c>
      <c r="S1305" s="51" t="str">
        <f>'PAYMENT by SAP'!M1295</f>
        <v xml:space="preserve"> DIVIDEN ST TAHUN BUKU 2024</v>
      </c>
      <c r="T1305" s="65">
        <f>'PAYMENT by SAP'!N1295</f>
        <v>45930</v>
      </c>
      <c r="U1305" s="66" t="str">
        <f>'PAYMENT by SAP'!O1295</f>
        <v>1800000346</v>
      </c>
      <c r="V1305" s="18" t="s">
        <v>4967</v>
      </c>
    </row>
    <row r="1306" spans="2:22">
      <c r="B1306" s="15">
        <f>'PAYMENT by SAP'!B1296</f>
        <v>101305</v>
      </c>
      <c r="C1306" s="15" t="str">
        <f>'PAYMENT by SAP'!C1296</f>
        <v>PT SEMEN INDONESIA DISTRIBUTOR</v>
      </c>
      <c r="D1306" s="15" t="str">
        <v>Group</v>
      </c>
      <c r="E1306" s="15" t="str">
        <f>'PAYMENT by SAP'!D1296</f>
        <v>1400000446</v>
      </c>
      <c r="F1306" s="15" t="str">
        <f>'PAYMENT by SAP'!E1296</f>
        <v>11125421</v>
      </c>
      <c r="G1306" s="15" t="str">
        <f>'PAYMENT by SAP'!F1296</f>
        <v>PAID BY CMS BANK SYARIAH INDONESIA KC SURABAYA BAS</v>
      </c>
      <c r="H1306" s="47">
        <f t="shared" si="120"/>
        <v>45932</v>
      </c>
      <c r="I1306" s="48">
        <f>'PAYMENT by SAP'!G1296</f>
        <v>45932</v>
      </c>
      <c r="J1306" s="48" t="str">
        <f t="shared" si="121"/>
        <v>Okt</v>
      </c>
      <c r="K1306" s="48" t="str">
        <f t="shared" si="122"/>
        <v>2025</v>
      </c>
      <c r="L1306" s="48">
        <f>'PAYMENT by SAP'!H1296</f>
        <v>45746</v>
      </c>
      <c r="M1306" s="49">
        <f t="shared" si="123"/>
        <v>186</v>
      </c>
      <c r="N1306" s="50" t="str">
        <f t="shared" si="124"/>
        <v>120-365</v>
      </c>
      <c r="O1306" s="50" t="str">
        <f t="shared" si="125"/>
        <v>High Risk</v>
      </c>
      <c r="P1306" s="15" t="str">
        <f>'PAYMENT by SAP'!J1296</f>
        <v>IDR</v>
      </c>
      <c r="Q1306" s="15" t="str">
        <f>'PAYMENT by SAP'!K1296</f>
        <v>1800000070</v>
      </c>
      <c r="R1306" s="51">
        <f>'PAYMENT by SAP'!L1296</f>
        <v>74623234</v>
      </c>
      <c r="S1306" s="51" t="str">
        <f>'PAYMENT by SAP'!M1296</f>
        <v>BPJSTK Pengurang APJ BOD SI - SID 01.2025</v>
      </c>
      <c r="T1306" s="65">
        <f>'PAYMENT by SAP'!N1296</f>
        <v>45716</v>
      </c>
      <c r="U1306" s="66" t="str">
        <f>'PAYMENT by SAP'!O1296</f>
        <v>1800000070</v>
      </c>
      <c r="V1306" s="72" t="s">
        <v>4968</v>
      </c>
    </row>
    <row r="1307" spans="2:22">
      <c r="B1307" s="15">
        <f>'PAYMENT by SAP'!B1297</f>
        <v>101082</v>
      </c>
      <c r="C1307" s="15" t="str">
        <f>'PAYMENT by SAP'!C1297</f>
        <v>PT METATU NUSANTARA JAYA</v>
      </c>
      <c r="D1307" s="15" t="str">
        <v>External</v>
      </c>
      <c r="E1307" s="15" t="str">
        <f>'PAYMENT by SAP'!D1297</f>
        <v>1400114069</v>
      </c>
      <c r="F1307" s="15" t="str">
        <f>'PAYMENT by SAP'!E1297</f>
        <v>11123101</v>
      </c>
      <c r="G1307" s="15">
        <f>'PAYMENT by SAP'!F1297</f>
        <v>0</v>
      </c>
      <c r="H1307" s="47">
        <f t="shared" si="120"/>
        <v>45933</v>
      </c>
      <c r="I1307" s="48">
        <f>'PAYMENT by SAP'!G1297</f>
        <v>45933</v>
      </c>
      <c r="J1307" s="48" t="str">
        <f t="shared" si="121"/>
        <v>Okt</v>
      </c>
      <c r="K1307" s="48" t="str">
        <f t="shared" si="122"/>
        <v>2025</v>
      </c>
      <c r="L1307" s="48">
        <f>'PAYMENT by SAP'!H1297</f>
        <v>45838</v>
      </c>
      <c r="M1307" s="49">
        <f t="shared" si="123"/>
        <v>95</v>
      </c>
      <c r="N1307" s="50" t="str">
        <f t="shared" si="124"/>
        <v>90-120</v>
      </c>
      <c r="O1307" s="50" t="str">
        <f t="shared" si="125"/>
        <v>Warning +</v>
      </c>
      <c r="P1307" s="15" t="str">
        <f>'PAYMENT by SAP'!J1297</f>
        <v>IDR</v>
      </c>
      <c r="Q1307" s="15" t="str">
        <f>'PAYMENT by SAP'!K1297</f>
        <v>1800000347</v>
      </c>
      <c r="R1307" s="51">
        <f>'PAYMENT by SAP'!L1297</f>
        <v>3238092</v>
      </c>
      <c r="S1307" s="51" t="str">
        <f>'PAYMENT by SAP'!M1297</f>
        <v>Biaya Pemusnahan Limbah Residu Produksi ex PT MNJ</v>
      </c>
      <c r="T1307" s="65">
        <f>'PAYMENT by SAP'!N1297</f>
        <v>45808</v>
      </c>
      <c r="U1307" s="66" t="str">
        <f>'PAYMENT by SAP'!O1297</f>
        <v>1800000347</v>
      </c>
      <c r="V1307" t="s">
        <v>4950</v>
      </c>
    </row>
    <row r="1308" spans="2:22">
      <c r="B1308" s="15">
        <f>'PAYMENT by SAP'!B1298</f>
        <v>101082</v>
      </c>
      <c r="C1308" s="15" t="str">
        <f>'PAYMENT by SAP'!C1298</f>
        <v>PT METATU NUSANTARA JAYA</v>
      </c>
      <c r="D1308" s="15" t="str">
        <v>External</v>
      </c>
      <c r="E1308" s="15" t="str">
        <f>'PAYMENT by SAP'!D1298</f>
        <v>1400114069</v>
      </c>
      <c r="F1308" s="15" t="str">
        <f>'PAYMENT by SAP'!E1298</f>
        <v>11123101</v>
      </c>
      <c r="G1308" s="15">
        <f>'PAYMENT by SAP'!F1298</f>
        <v>0</v>
      </c>
      <c r="H1308" s="47">
        <f t="shared" si="120"/>
        <v>45933</v>
      </c>
      <c r="I1308" s="48">
        <f>'PAYMENT by SAP'!G1298</f>
        <v>45933</v>
      </c>
      <c r="J1308" s="48" t="str">
        <f t="shared" si="121"/>
        <v>Okt</v>
      </c>
      <c r="K1308" s="48" t="str">
        <f t="shared" si="122"/>
        <v>2025</v>
      </c>
      <c r="L1308" s="48">
        <f>'PAYMENT by SAP'!H1298</f>
        <v>45838</v>
      </c>
      <c r="M1308" s="49">
        <f t="shared" si="123"/>
        <v>95</v>
      </c>
      <c r="N1308" s="50" t="str">
        <f t="shared" si="124"/>
        <v>90-120</v>
      </c>
      <c r="O1308" s="50" t="str">
        <f t="shared" si="125"/>
        <v>Warning +</v>
      </c>
      <c r="P1308" s="15" t="str">
        <f>'PAYMENT by SAP'!J1298</f>
        <v>IDR</v>
      </c>
      <c r="Q1308" s="15" t="str">
        <f>'PAYMENT by SAP'!K1298</f>
        <v>1800000348</v>
      </c>
      <c r="R1308" s="51">
        <f>'PAYMENT by SAP'!L1298</f>
        <v>4371180</v>
      </c>
      <c r="S1308" s="51" t="str">
        <f>'PAYMENT by SAP'!M1298</f>
        <v>Biaya Pemusnahan Limbah Resin Anorgnik ex PT MNJ</v>
      </c>
      <c r="T1308" s="65">
        <f>'PAYMENT by SAP'!N1298</f>
        <v>45808</v>
      </c>
      <c r="U1308" s="66" t="str">
        <f>'PAYMENT by SAP'!O1298</f>
        <v>1800000348</v>
      </c>
      <c r="V1308" t="s">
        <v>4950</v>
      </c>
    </row>
    <row r="1309" spans="2:22">
      <c r="B1309" s="15">
        <f>'PAYMENT by SAP'!B1299</f>
        <v>101082</v>
      </c>
      <c r="C1309" s="15" t="str">
        <f>'PAYMENT by SAP'!C1299</f>
        <v>PT METATU NUSANTARA JAYA</v>
      </c>
      <c r="D1309" s="15" t="str">
        <v>External</v>
      </c>
      <c r="E1309" s="15" t="str">
        <f>'PAYMENT by SAP'!D1299</f>
        <v>1400114069</v>
      </c>
      <c r="F1309" s="15" t="str">
        <f>'PAYMENT by SAP'!E1299</f>
        <v>11123101</v>
      </c>
      <c r="G1309" s="15">
        <f>'PAYMENT by SAP'!F1299</f>
        <v>0</v>
      </c>
      <c r="H1309" s="47">
        <f t="shared" si="120"/>
        <v>45933</v>
      </c>
      <c r="I1309" s="48">
        <f>'PAYMENT by SAP'!G1299</f>
        <v>45933</v>
      </c>
      <c r="J1309" s="48" t="str">
        <f t="shared" si="121"/>
        <v>Okt</v>
      </c>
      <c r="K1309" s="48" t="str">
        <f t="shared" si="122"/>
        <v>2025</v>
      </c>
      <c r="L1309" s="48">
        <f>'PAYMENT by SAP'!H1299</f>
        <v>45807</v>
      </c>
      <c r="M1309" s="49">
        <f t="shared" si="123"/>
        <v>126</v>
      </c>
      <c r="N1309" s="50" t="str">
        <f t="shared" si="124"/>
        <v>120-365</v>
      </c>
      <c r="O1309" s="50" t="str">
        <f t="shared" si="125"/>
        <v>High Risk</v>
      </c>
      <c r="P1309" s="15" t="str">
        <f>'PAYMENT by SAP'!J1299</f>
        <v>IDR</v>
      </c>
      <c r="Q1309" s="15" t="str">
        <f>'PAYMENT by SAP'!K1299</f>
        <v>1800000257</v>
      </c>
      <c r="R1309" s="51">
        <f>'PAYMENT by SAP'!L1299</f>
        <v>5663220</v>
      </c>
      <c r="S1309" s="51" t="str">
        <f>'PAYMENT by SAP'!M1299</f>
        <v>Biaya Pemusnahan Limbah Resin Anorganik ex PT MNJ</v>
      </c>
      <c r="T1309" s="65">
        <f>'PAYMENT by SAP'!N1299</f>
        <v>45777</v>
      </c>
      <c r="U1309" s="66" t="str">
        <f>'PAYMENT by SAP'!O1299</f>
        <v>1800000257</v>
      </c>
      <c r="V1309" t="s">
        <v>4950</v>
      </c>
    </row>
    <row r="1310" spans="2:22">
      <c r="B1310" s="15">
        <f>'PAYMENT by SAP'!B1300</f>
        <v>101082</v>
      </c>
      <c r="C1310" s="15" t="str">
        <f>'PAYMENT by SAP'!C1300</f>
        <v>PT METATU NUSANTARA JAYA</v>
      </c>
      <c r="D1310" s="15" t="str">
        <v>External</v>
      </c>
      <c r="E1310" s="15" t="str">
        <f>'PAYMENT by SAP'!D1300</f>
        <v>1400114069</v>
      </c>
      <c r="F1310" s="15" t="str">
        <f>'PAYMENT by SAP'!E1300</f>
        <v>11123101</v>
      </c>
      <c r="G1310" s="15">
        <f>'PAYMENT by SAP'!F1300</f>
        <v>0</v>
      </c>
      <c r="H1310" s="47">
        <f t="shared" si="120"/>
        <v>45933</v>
      </c>
      <c r="I1310" s="48">
        <f>'PAYMENT by SAP'!G1300</f>
        <v>45933</v>
      </c>
      <c r="J1310" s="48" t="str">
        <f t="shared" si="121"/>
        <v>Okt</v>
      </c>
      <c r="K1310" s="48" t="str">
        <f t="shared" si="122"/>
        <v>2025</v>
      </c>
      <c r="L1310" s="48">
        <f>'PAYMENT by SAP'!H1300</f>
        <v>45807</v>
      </c>
      <c r="M1310" s="49">
        <f t="shared" si="123"/>
        <v>126</v>
      </c>
      <c r="N1310" s="50" t="str">
        <f t="shared" si="124"/>
        <v>120-365</v>
      </c>
      <c r="O1310" s="50" t="str">
        <f t="shared" si="125"/>
        <v>High Risk</v>
      </c>
      <c r="P1310" s="15" t="str">
        <f>'PAYMENT by SAP'!J1300</f>
        <v>IDR</v>
      </c>
      <c r="Q1310" s="15" t="str">
        <f>'PAYMENT by SAP'!K1300</f>
        <v>1800000256</v>
      </c>
      <c r="R1310" s="51">
        <f>'PAYMENT by SAP'!L1300</f>
        <v>8103888</v>
      </c>
      <c r="S1310" s="51" t="str">
        <f>'PAYMENT by SAP'!M1300</f>
        <v>Biaya Pemusnahan Limbah Residu Produksi ex PT MNJ</v>
      </c>
      <c r="T1310" s="65">
        <f>'PAYMENT by SAP'!N1300</f>
        <v>45777</v>
      </c>
      <c r="U1310" s="66" t="str">
        <f>'PAYMENT by SAP'!O1300</f>
        <v>1800000256</v>
      </c>
      <c r="V1310" t="s">
        <v>4950</v>
      </c>
    </row>
    <row r="1311" spans="2:22">
      <c r="B1311" s="15">
        <f>'PAYMENT by SAP'!B1301</f>
        <v>101082</v>
      </c>
      <c r="C1311" s="15" t="str">
        <f>'PAYMENT by SAP'!C1301</f>
        <v>PT METATU NUSANTARA JAYA</v>
      </c>
      <c r="D1311" s="15" t="str">
        <v>External</v>
      </c>
      <c r="E1311" s="15" t="str">
        <f>'PAYMENT by SAP'!D1301</f>
        <v>1400114069</v>
      </c>
      <c r="F1311" s="15" t="str">
        <f>'PAYMENT by SAP'!E1301</f>
        <v>11123101</v>
      </c>
      <c r="G1311" s="15">
        <f>'PAYMENT by SAP'!F1301</f>
        <v>0</v>
      </c>
      <c r="H1311" s="47">
        <f t="shared" si="120"/>
        <v>45933</v>
      </c>
      <c r="I1311" s="48">
        <f>'PAYMENT by SAP'!G1301</f>
        <v>45933</v>
      </c>
      <c r="J1311" s="48" t="str">
        <f t="shared" si="121"/>
        <v>Okt</v>
      </c>
      <c r="K1311" s="48" t="str">
        <f t="shared" si="122"/>
        <v>2025</v>
      </c>
      <c r="L1311" s="48">
        <f>'PAYMENT by SAP'!H1301</f>
        <v>45838</v>
      </c>
      <c r="M1311" s="49">
        <f t="shared" si="123"/>
        <v>95</v>
      </c>
      <c r="N1311" s="50" t="str">
        <f t="shared" si="124"/>
        <v>90-120</v>
      </c>
      <c r="O1311" s="50" t="str">
        <f t="shared" si="125"/>
        <v>Warning +</v>
      </c>
      <c r="P1311" s="15" t="str">
        <f>'PAYMENT by SAP'!J1301</f>
        <v>IDR</v>
      </c>
      <c r="Q1311" s="15" t="str">
        <f>'PAYMENT by SAP'!K1301</f>
        <v>1800000344</v>
      </c>
      <c r="R1311" s="51">
        <f>'PAYMENT by SAP'!L1301</f>
        <v>30421104</v>
      </c>
      <c r="S1311" s="51" t="str">
        <f>'PAYMENT by SAP'!M1301</f>
        <v>Biaya Pemusnahan Limbah Glyserin Pitch ex PT MNJ</v>
      </c>
      <c r="T1311" s="65">
        <f>'PAYMENT by SAP'!N1301</f>
        <v>45808</v>
      </c>
      <c r="U1311" s="66" t="str">
        <f>'PAYMENT by SAP'!O1301</f>
        <v>1800000344</v>
      </c>
      <c r="V1311" t="s">
        <v>4950</v>
      </c>
    </row>
    <row r="1312" spans="2:22">
      <c r="B1312" s="15">
        <f>'PAYMENT by SAP'!B1302</f>
        <v>101082</v>
      </c>
      <c r="C1312" s="15" t="str">
        <f>'PAYMENT by SAP'!C1302</f>
        <v>PT METATU NUSANTARA JAYA</v>
      </c>
      <c r="D1312" s="15" t="str">
        <v>External</v>
      </c>
      <c r="E1312" s="15" t="str">
        <f>'PAYMENT by SAP'!D1302</f>
        <v>1400114069</v>
      </c>
      <c r="F1312" s="15" t="str">
        <f>'PAYMENT by SAP'!E1302</f>
        <v>11123101</v>
      </c>
      <c r="G1312" s="15">
        <f>'PAYMENT by SAP'!F1302</f>
        <v>0</v>
      </c>
      <c r="H1312" s="47">
        <f t="shared" si="120"/>
        <v>45933</v>
      </c>
      <c r="I1312" s="48">
        <f>'PAYMENT by SAP'!G1302</f>
        <v>45933</v>
      </c>
      <c r="J1312" s="48" t="str">
        <f t="shared" si="121"/>
        <v>Okt</v>
      </c>
      <c r="K1312" s="48" t="str">
        <f t="shared" si="122"/>
        <v>2025</v>
      </c>
      <c r="L1312" s="48">
        <f>'PAYMENT by SAP'!H1302</f>
        <v>45807</v>
      </c>
      <c r="M1312" s="49">
        <f t="shared" si="123"/>
        <v>126</v>
      </c>
      <c r="N1312" s="50" t="str">
        <f t="shared" si="124"/>
        <v>120-365</v>
      </c>
      <c r="O1312" s="50" t="str">
        <f t="shared" si="125"/>
        <v>High Risk</v>
      </c>
      <c r="P1312" s="15" t="str">
        <f>'PAYMENT by SAP'!J1302</f>
        <v>IDR</v>
      </c>
      <c r="Q1312" s="15" t="str">
        <f>'PAYMENT by SAP'!K1302</f>
        <v>1800000255</v>
      </c>
      <c r="R1312" s="51">
        <f>'PAYMENT by SAP'!L1302</f>
        <v>30769200</v>
      </c>
      <c r="S1312" s="51" t="str">
        <f>'PAYMENT by SAP'!M1302</f>
        <v>Biaya Pemusnahan Limbah Refractory Bekas ex PT MNJ</v>
      </c>
      <c r="T1312" s="65">
        <f>'PAYMENT by SAP'!N1302</f>
        <v>45777</v>
      </c>
      <c r="U1312" s="66" t="str">
        <f>'PAYMENT by SAP'!O1302</f>
        <v>1800000255</v>
      </c>
      <c r="V1312" t="s">
        <v>4950</v>
      </c>
    </row>
    <row r="1313" spans="2:22">
      <c r="B1313" s="15">
        <f>'PAYMENT by SAP'!B1303</f>
        <v>101082</v>
      </c>
      <c r="C1313" s="15" t="str">
        <f>'PAYMENT by SAP'!C1303</f>
        <v>PT METATU NUSANTARA JAYA</v>
      </c>
      <c r="D1313" s="15" t="str">
        <v>External</v>
      </c>
      <c r="E1313" s="15" t="str">
        <f>'PAYMENT by SAP'!D1303</f>
        <v>1400114069</v>
      </c>
      <c r="F1313" s="15" t="str">
        <f>'PAYMENT by SAP'!E1303</f>
        <v>11123101</v>
      </c>
      <c r="G1313" s="15">
        <f>'PAYMENT by SAP'!F1303</f>
        <v>0</v>
      </c>
      <c r="H1313" s="47">
        <f t="shared" si="120"/>
        <v>45933</v>
      </c>
      <c r="I1313" s="48">
        <f>'PAYMENT by SAP'!G1303</f>
        <v>45933</v>
      </c>
      <c r="J1313" s="48" t="str">
        <f t="shared" si="121"/>
        <v>Okt</v>
      </c>
      <c r="K1313" s="48" t="str">
        <f t="shared" si="122"/>
        <v>2025</v>
      </c>
      <c r="L1313" s="48">
        <f>'PAYMENT by SAP'!H1303</f>
        <v>45807</v>
      </c>
      <c r="M1313" s="49">
        <f t="shared" si="123"/>
        <v>126</v>
      </c>
      <c r="N1313" s="50" t="str">
        <f t="shared" si="124"/>
        <v>120-365</v>
      </c>
      <c r="O1313" s="50" t="str">
        <f t="shared" si="125"/>
        <v>High Risk</v>
      </c>
      <c r="P1313" s="15" t="str">
        <f>'PAYMENT by SAP'!J1303</f>
        <v>IDR</v>
      </c>
      <c r="Q1313" s="15" t="str">
        <f>'PAYMENT by SAP'!K1303</f>
        <v>1800000253</v>
      </c>
      <c r="R1313" s="51">
        <f>'PAYMENT by SAP'!L1303</f>
        <v>38178672</v>
      </c>
      <c r="S1313" s="51" t="str">
        <f>'PAYMENT by SAP'!M1303</f>
        <v>Biaya Pemusnahan Limbah Glyserin Pitch ex PT MNJ</v>
      </c>
      <c r="T1313" s="65">
        <f>'PAYMENT by SAP'!N1303</f>
        <v>45777</v>
      </c>
      <c r="U1313" s="66" t="str">
        <f>'PAYMENT by SAP'!O1303</f>
        <v>1800000253</v>
      </c>
      <c r="V1313" t="s">
        <v>4950</v>
      </c>
    </row>
    <row r="1314" spans="2:22">
      <c r="B1314" s="15">
        <f>'PAYMENT by SAP'!B1304</f>
        <v>101082</v>
      </c>
      <c r="C1314" s="15" t="str">
        <f>'PAYMENT by SAP'!C1304</f>
        <v>PT METATU NUSANTARA JAYA</v>
      </c>
      <c r="D1314" s="15" t="str">
        <v>External</v>
      </c>
      <c r="E1314" s="15" t="str">
        <f>'PAYMENT by SAP'!D1304</f>
        <v>1400114069</v>
      </c>
      <c r="F1314" s="15" t="str">
        <f>'PAYMENT by SAP'!E1304</f>
        <v>11123101</v>
      </c>
      <c r="G1314" s="15">
        <f>'PAYMENT by SAP'!F1304</f>
        <v>0</v>
      </c>
      <c r="H1314" s="47">
        <f t="shared" si="120"/>
        <v>45933</v>
      </c>
      <c r="I1314" s="48">
        <f>'PAYMENT by SAP'!G1304</f>
        <v>45933</v>
      </c>
      <c r="J1314" s="48" t="str">
        <f t="shared" si="121"/>
        <v>Okt</v>
      </c>
      <c r="K1314" s="48" t="str">
        <f t="shared" si="122"/>
        <v>2025</v>
      </c>
      <c r="L1314" s="48">
        <f>'PAYMENT by SAP'!H1304</f>
        <v>45838</v>
      </c>
      <c r="M1314" s="49">
        <f t="shared" si="123"/>
        <v>95</v>
      </c>
      <c r="N1314" s="50" t="str">
        <f t="shared" si="124"/>
        <v>90-120</v>
      </c>
      <c r="O1314" s="50" t="str">
        <f t="shared" si="125"/>
        <v>Warning +</v>
      </c>
      <c r="P1314" s="15" t="str">
        <f>'PAYMENT by SAP'!J1304</f>
        <v>IDR</v>
      </c>
      <c r="Q1314" s="15" t="str">
        <f>'PAYMENT by SAP'!K1304</f>
        <v>1800000351</v>
      </c>
      <c r="R1314" s="51">
        <f>'PAYMENT by SAP'!L1304</f>
        <v>48448170</v>
      </c>
      <c r="S1314" s="51" t="str">
        <f>'PAYMENT by SAP'!M1304</f>
        <v>Biaya Pemusnahan Limbah Sludge Non B3 ex PT MNJ</v>
      </c>
      <c r="T1314" s="65">
        <f>'PAYMENT by SAP'!N1304</f>
        <v>45808</v>
      </c>
      <c r="U1314" s="66" t="str">
        <f>'PAYMENT by SAP'!O1304</f>
        <v>1800000351</v>
      </c>
      <c r="V1314" t="s">
        <v>4950</v>
      </c>
    </row>
    <row r="1315" spans="2:22">
      <c r="B1315" s="15">
        <f>'PAYMENT by SAP'!B1305</f>
        <v>101082</v>
      </c>
      <c r="C1315" s="15" t="str">
        <f>'PAYMENT by SAP'!C1305</f>
        <v>PT METATU NUSANTARA JAYA</v>
      </c>
      <c r="D1315" s="15" t="str">
        <v>External</v>
      </c>
      <c r="E1315" s="15" t="str">
        <f>'PAYMENT by SAP'!D1305</f>
        <v>1400114069</v>
      </c>
      <c r="F1315" s="15" t="str">
        <f>'PAYMENT by SAP'!E1305</f>
        <v>11123101</v>
      </c>
      <c r="G1315" s="15">
        <f>'PAYMENT by SAP'!F1305</f>
        <v>0</v>
      </c>
      <c r="H1315" s="47">
        <f t="shared" si="120"/>
        <v>45933</v>
      </c>
      <c r="I1315" s="48">
        <f>'PAYMENT by SAP'!G1305</f>
        <v>45933</v>
      </c>
      <c r="J1315" s="48" t="str">
        <f t="shared" si="121"/>
        <v>Okt</v>
      </c>
      <c r="K1315" s="48" t="str">
        <f t="shared" si="122"/>
        <v>2025</v>
      </c>
      <c r="L1315" s="48">
        <f>'PAYMENT by SAP'!H1305</f>
        <v>45807</v>
      </c>
      <c r="M1315" s="49">
        <f t="shared" si="123"/>
        <v>126</v>
      </c>
      <c r="N1315" s="50" t="str">
        <f t="shared" si="124"/>
        <v>120-365</v>
      </c>
      <c r="O1315" s="50" t="str">
        <f t="shared" si="125"/>
        <v>High Risk</v>
      </c>
      <c r="P1315" s="15" t="str">
        <f>'PAYMENT by SAP'!J1305</f>
        <v>IDR</v>
      </c>
      <c r="Q1315" s="15" t="str">
        <f>'PAYMENT by SAP'!K1305</f>
        <v>1800000254</v>
      </c>
      <c r="R1315" s="51">
        <f>'PAYMENT by SAP'!L1305</f>
        <v>55888500</v>
      </c>
      <c r="S1315" s="51" t="str">
        <f>'PAYMENT by SAP'!M1305</f>
        <v>Biaya Pemusnahan Limbah Terkontaminas B3 ex PT MNJ</v>
      </c>
      <c r="T1315" s="65">
        <f>'PAYMENT by SAP'!N1305</f>
        <v>45777</v>
      </c>
      <c r="U1315" s="66" t="str">
        <f>'PAYMENT by SAP'!O1305</f>
        <v>1800000254</v>
      </c>
      <c r="V1315" t="s">
        <v>4950</v>
      </c>
    </row>
    <row r="1316" spans="2:22">
      <c r="B1316" s="15">
        <f>'PAYMENT by SAP'!B1306</f>
        <v>101082</v>
      </c>
      <c r="C1316" s="15" t="str">
        <f>'PAYMENT by SAP'!C1306</f>
        <v>PT METATU NUSANTARA JAYA</v>
      </c>
      <c r="D1316" s="15" t="str">
        <v>External</v>
      </c>
      <c r="E1316" s="15" t="str">
        <f>'PAYMENT by SAP'!D1306</f>
        <v>1400114069</v>
      </c>
      <c r="F1316" s="15" t="str">
        <f>'PAYMENT by SAP'!E1306</f>
        <v>11123101</v>
      </c>
      <c r="G1316" s="15">
        <f>'PAYMENT by SAP'!F1306</f>
        <v>0</v>
      </c>
      <c r="H1316" s="47">
        <f t="shared" si="120"/>
        <v>45933</v>
      </c>
      <c r="I1316" s="48">
        <f>'PAYMENT by SAP'!G1306</f>
        <v>45933</v>
      </c>
      <c r="J1316" s="48" t="str">
        <f t="shared" si="121"/>
        <v>Okt</v>
      </c>
      <c r="K1316" s="48" t="str">
        <f t="shared" si="122"/>
        <v>2025</v>
      </c>
      <c r="L1316" s="48">
        <f>'PAYMENT by SAP'!H1306</f>
        <v>45838</v>
      </c>
      <c r="M1316" s="49">
        <f t="shared" si="123"/>
        <v>95</v>
      </c>
      <c r="N1316" s="50" t="str">
        <f t="shared" si="124"/>
        <v>90-120</v>
      </c>
      <c r="O1316" s="50" t="str">
        <f t="shared" si="125"/>
        <v>Warning +</v>
      </c>
      <c r="P1316" s="15" t="str">
        <f>'PAYMENT by SAP'!J1306</f>
        <v>IDR</v>
      </c>
      <c r="Q1316" s="15" t="str">
        <f>'PAYMENT by SAP'!K1306</f>
        <v>1800000349</v>
      </c>
      <c r="R1316" s="51">
        <f>'PAYMENT by SAP'!L1306</f>
        <v>55966200</v>
      </c>
      <c r="S1316" s="51" t="str">
        <f>'PAYMENT by SAP'!M1306</f>
        <v>Biaya Pemusnahan Limbah Sludge IPAL ex PT MNJ</v>
      </c>
      <c r="T1316" s="65">
        <f>'PAYMENT by SAP'!N1306</f>
        <v>45808</v>
      </c>
      <c r="U1316" s="66" t="str">
        <f>'PAYMENT by SAP'!O1306</f>
        <v>1800000349</v>
      </c>
      <c r="V1316" t="s">
        <v>4950</v>
      </c>
    </row>
    <row r="1317" spans="2:22">
      <c r="B1317" s="15">
        <f>'PAYMENT by SAP'!B1307</f>
        <v>101082</v>
      </c>
      <c r="C1317" s="15" t="str">
        <f>'PAYMENT by SAP'!C1307</f>
        <v>PT METATU NUSANTARA JAYA</v>
      </c>
      <c r="D1317" s="15" t="str">
        <v>External</v>
      </c>
      <c r="E1317" s="15" t="str">
        <f>'PAYMENT by SAP'!D1307</f>
        <v>1400114069</v>
      </c>
      <c r="F1317" s="15" t="str">
        <f>'PAYMENT by SAP'!E1307</f>
        <v>11123101</v>
      </c>
      <c r="G1317" s="15">
        <f>'PAYMENT by SAP'!F1307</f>
        <v>0</v>
      </c>
      <c r="H1317" s="47">
        <f t="shared" si="120"/>
        <v>45933</v>
      </c>
      <c r="I1317" s="48">
        <f>'PAYMENT by SAP'!G1307</f>
        <v>45933</v>
      </c>
      <c r="J1317" s="48" t="str">
        <f t="shared" si="121"/>
        <v>Okt</v>
      </c>
      <c r="K1317" s="48" t="str">
        <f t="shared" si="122"/>
        <v>2025</v>
      </c>
      <c r="L1317" s="48">
        <f>'PAYMENT by SAP'!H1307</f>
        <v>45777</v>
      </c>
      <c r="M1317" s="49">
        <f t="shared" si="123"/>
        <v>156</v>
      </c>
      <c r="N1317" s="50" t="str">
        <f t="shared" si="124"/>
        <v>120-365</v>
      </c>
      <c r="O1317" s="50" t="str">
        <f t="shared" si="125"/>
        <v>High Risk</v>
      </c>
      <c r="P1317" s="15" t="str">
        <f>'PAYMENT by SAP'!J1307</f>
        <v>IDR</v>
      </c>
      <c r="Q1317" s="15" t="str">
        <f>'PAYMENT by SAP'!K1307</f>
        <v>1800000216</v>
      </c>
      <c r="R1317" s="51">
        <f>'PAYMENT by SAP'!L1307</f>
        <v>67606770</v>
      </c>
      <c r="S1317" s="51" t="str">
        <f>'PAYMENT by SAP'!M1307</f>
        <v>Biaya Pemusnahan Limbah SBE ex PT MNJ</v>
      </c>
      <c r="T1317" s="65">
        <f>'PAYMENT by SAP'!N1307</f>
        <v>45747</v>
      </c>
      <c r="U1317" s="66" t="str">
        <f>'PAYMENT by SAP'!O1307</f>
        <v>1800000216</v>
      </c>
      <c r="V1317" t="s">
        <v>4950</v>
      </c>
    </row>
    <row r="1318" spans="2:22">
      <c r="B1318" s="15">
        <f>'PAYMENT by SAP'!B1308</f>
        <v>101082</v>
      </c>
      <c r="C1318" s="15" t="str">
        <f>'PAYMENT by SAP'!C1308</f>
        <v>PT METATU NUSANTARA JAYA</v>
      </c>
      <c r="D1318" s="15" t="str">
        <v>External</v>
      </c>
      <c r="E1318" s="15" t="str">
        <f>'PAYMENT by SAP'!D1308</f>
        <v>1400114069</v>
      </c>
      <c r="F1318" s="15" t="str">
        <f>'PAYMENT by SAP'!E1308</f>
        <v>11123101</v>
      </c>
      <c r="G1318" s="15">
        <f>'PAYMENT by SAP'!F1308</f>
        <v>0</v>
      </c>
      <c r="H1318" s="47">
        <f t="shared" si="120"/>
        <v>45933</v>
      </c>
      <c r="I1318" s="48">
        <f>'PAYMENT by SAP'!G1308</f>
        <v>45933</v>
      </c>
      <c r="J1318" s="48" t="str">
        <f t="shared" si="121"/>
        <v>Okt</v>
      </c>
      <c r="K1318" s="48" t="str">
        <f t="shared" si="122"/>
        <v>2025</v>
      </c>
      <c r="L1318" s="48">
        <f>'PAYMENT by SAP'!H1308</f>
        <v>45807</v>
      </c>
      <c r="M1318" s="49">
        <f t="shared" si="123"/>
        <v>126</v>
      </c>
      <c r="N1318" s="50" t="str">
        <f t="shared" si="124"/>
        <v>120-365</v>
      </c>
      <c r="O1318" s="50" t="str">
        <f t="shared" si="125"/>
        <v>High Risk</v>
      </c>
      <c r="P1318" s="15" t="str">
        <f>'PAYMENT by SAP'!J1308</f>
        <v>IDR</v>
      </c>
      <c r="Q1318" s="15" t="str">
        <f>'PAYMENT by SAP'!K1308</f>
        <v>1800000258</v>
      </c>
      <c r="R1318" s="51">
        <f>'PAYMENT by SAP'!L1308</f>
        <v>70246350</v>
      </c>
      <c r="S1318" s="51" t="str">
        <f>'PAYMENT by SAP'!M1308</f>
        <v>Biaya Pemusnahan Limbah Sludge IPAL ex PT MNJ</v>
      </c>
      <c r="T1318" s="65">
        <f>'PAYMENT by SAP'!N1308</f>
        <v>45777</v>
      </c>
      <c r="U1318" s="66" t="str">
        <f>'PAYMENT by SAP'!O1308</f>
        <v>1800000258</v>
      </c>
      <c r="V1318" t="s">
        <v>4950</v>
      </c>
    </row>
    <row r="1319" spans="2:22">
      <c r="B1319" s="15">
        <f>'PAYMENT by SAP'!B1309</f>
        <v>101082</v>
      </c>
      <c r="C1319" s="15" t="str">
        <f>'PAYMENT by SAP'!C1309</f>
        <v>PT METATU NUSANTARA JAYA</v>
      </c>
      <c r="D1319" s="15" t="str">
        <v>External</v>
      </c>
      <c r="E1319" s="15" t="str">
        <f>'PAYMENT by SAP'!D1309</f>
        <v>1400114069</v>
      </c>
      <c r="F1319" s="15" t="str">
        <f>'PAYMENT by SAP'!E1309</f>
        <v>11123101</v>
      </c>
      <c r="G1319" s="15">
        <f>'PAYMENT by SAP'!F1309</f>
        <v>0</v>
      </c>
      <c r="H1319" s="47">
        <f t="shared" si="120"/>
        <v>45933</v>
      </c>
      <c r="I1319" s="48">
        <f>'PAYMENT by SAP'!G1309</f>
        <v>45933</v>
      </c>
      <c r="J1319" s="48" t="str">
        <f t="shared" si="121"/>
        <v>Okt</v>
      </c>
      <c r="K1319" s="48" t="str">
        <f t="shared" si="122"/>
        <v>2025</v>
      </c>
      <c r="L1319" s="48">
        <f>'PAYMENT by SAP'!H1309</f>
        <v>45807</v>
      </c>
      <c r="M1319" s="49">
        <f t="shared" si="123"/>
        <v>126</v>
      </c>
      <c r="N1319" s="50" t="str">
        <f t="shared" si="124"/>
        <v>120-365</v>
      </c>
      <c r="O1319" s="50" t="str">
        <f t="shared" si="125"/>
        <v>High Risk</v>
      </c>
      <c r="P1319" s="15" t="str">
        <f>'PAYMENT by SAP'!J1309</f>
        <v>IDR</v>
      </c>
      <c r="Q1319" s="15" t="str">
        <f>'PAYMENT by SAP'!K1309</f>
        <v>1800000260</v>
      </c>
      <c r="R1319" s="51">
        <f>'PAYMENT by SAP'!L1309</f>
        <v>105654240</v>
      </c>
      <c r="S1319" s="51" t="str">
        <f>'PAYMENT by SAP'!M1309</f>
        <v>Biaya Pemusnahan Limbah Sludge Non B3 ex PT MNJ</v>
      </c>
      <c r="T1319" s="65">
        <f>'PAYMENT by SAP'!N1309</f>
        <v>45777</v>
      </c>
      <c r="U1319" s="66" t="str">
        <f>'PAYMENT by SAP'!O1309</f>
        <v>1800000260</v>
      </c>
      <c r="V1319" t="s">
        <v>4950</v>
      </c>
    </row>
    <row r="1320" spans="2:22">
      <c r="B1320" s="15">
        <f>'PAYMENT by SAP'!B1310</f>
        <v>101082</v>
      </c>
      <c r="C1320" s="15" t="str">
        <f>'PAYMENT by SAP'!C1310</f>
        <v>PT METATU NUSANTARA JAYA</v>
      </c>
      <c r="D1320" s="15" t="str">
        <v>External</v>
      </c>
      <c r="E1320" s="15" t="str">
        <f>'PAYMENT by SAP'!D1310</f>
        <v>1400114069</v>
      </c>
      <c r="F1320" s="15" t="str">
        <f>'PAYMENT by SAP'!E1310</f>
        <v>11123101</v>
      </c>
      <c r="G1320" s="15">
        <f>'PAYMENT by SAP'!F1310</f>
        <v>0</v>
      </c>
      <c r="H1320" s="47">
        <f t="shared" si="120"/>
        <v>45933</v>
      </c>
      <c r="I1320" s="48">
        <f>'PAYMENT by SAP'!G1310</f>
        <v>45933</v>
      </c>
      <c r="J1320" s="48" t="str">
        <f t="shared" si="121"/>
        <v>Okt</v>
      </c>
      <c r="K1320" s="48" t="str">
        <f t="shared" si="122"/>
        <v>2025</v>
      </c>
      <c r="L1320" s="48">
        <f>'PAYMENT by SAP'!H1310</f>
        <v>45807</v>
      </c>
      <c r="M1320" s="49">
        <f t="shared" si="123"/>
        <v>126</v>
      </c>
      <c r="N1320" s="50" t="str">
        <f t="shared" si="124"/>
        <v>120-365</v>
      </c>
      <c r="O1320" s="50" t="str">
        <f t="shared" si="125"/>
        <v>High Risk</v>
      </c>
      <c r="P1320" s="15" t="str">
        <f>'PAYMENT by SAP'!J1310</f>
        <v>IDR</v>
      </c>
      <c r="Q1320" s="15" t="str">
        <f>'PAYMENT by SAP'!K1310</f>
        <v>1800000259</v>
      </c>
      <c r="R1320" s="51">
        <f>'PAYMENT by SAP'!L1310</f>
        <v>134334420</v>
      </c>
      <c r="S1320" s="51" t="str">
        <f>'PAYMENT by SAP'!M1310</f>
        <v>Biaya Pemusnahan Limbah SBE ex PT MNJ</v>
      </c>
      <c r="T1320" s="65">
        <f>'PAYMENT by SAP'!N1310</f>
        <v>45777</v>
      </c>
      <c r="U1320" s="66" t="str">
        <f>'PAYMENT by SAP'!O1310</f>
        <v>1800000259</v>
      </c>
      <c r="V1320" t="s">
        <v>4950</v>
      </c>
    </row>
    <row r="1321" spans="2:22">
      <c r="B1321" s="15">
        <f>'PAYMENT by SAP'!B1311</f>
        <v>101082</v>
      </c>
      <c r="C1321" s="15" t="str">
        <f>'PAYMENT by SAP'!C1311</f>
        <v>PT METATU NUSANTARA JAYA</v>
      </c>
      <c r="D1321" s="15" t="str">
        <v>External</v>
      </c>
      <c r="E1321" s="15" t="str">
        <f>'PAYMENT by SAP'!D1311</f>
        <v>1400114069</v>
      </c>
      <c r="F1321" s="15" t="str">
        <f>'PAYMENT by SAP'!E1311</f>
        <v>11123101</v>
      </c>
      <c r="G1321" s="15">
        <f>'PAYMENT by SAP'!F1311</f>
        <v>0</v>
      </c>
      <c r="H1321" s="47">
        <f t="shared" si="120"/>
        <v>45933</v>
      </c>
      <c r="I1321" s="48">
        <f>'PAYMENT by SAP'!G1311</f>
        <v>45933</v>
      </c>
      <c r="J1321" s="48" t="str">
        <f t="shared" si="121"/>
        <v>Okt</v>
      </c>
      <c r="K1321" s="48" t="str">
        <f t="shared" si="122"/>
        <v>2025</v>
      </c>
      <c r="L1321" s="48">
        <f>'PAYMENT by SAP'!H1311</f>
        <v>45807</v>
      </c>
      <c r="M1321" s="49">
        <f t="shared" si="123"/>
        <v>126</v>
      </c>
      <c r="N1321" s="50" t="str">
        <f t="shared" si="124"/>
        <v>120-365</v>
      </c>
      <c r="O1321" s="50" t="str">
        <f t="shared" si="125"/>
        <v>High Risk</v>
      </c>
      <c r="P1321" s="15" t="str">
        <f>'PAYMENT by SAP'!J1311</f>
        <v>IDR</v>
      </c>
      <c r="Q1321" s="15" t="str">
        <f>'PAYMENT by SAP'!K1311</f>
        <v>1800000252</v>
      </c>
      <c r="R1321" s="51">
        <f>'PAYMENT by SAP'!L1311</f>
        <v>304951743</v>
      </c>
      <c r="S1321" s="51" t="str">
        <f>'PAYMENT by SAP'!M1311</f>
        <v>Biaya Pemusnahan Limbah FABA ex PT MNJ</v>
      </c>
      <c r="T1321" s="65">
        <f>'PAYMENT by SAP'!N1311</f>
        <v>45777</v>
      </c>
      <c r="U1321" s="66" t="str">
        <f>'PAYMENT by SAP'!O1311</f>
        <v>1800000252</v>
      </c>
      <c r="V1321" t="s">
        <v>4950</v>
      </c>
    </row>
    <row r="1322" spans="2:22">
      <c r="B1322" s="15">
        <f>'PAYMENT by SAP'!B1312</f>
        <v>100014</v>
      </c>
      <c r="C1322" s="15" t="str">
        <f>'PAYMENT by SAP'!C1312</f>
        <v>PT SEMEN TONASA</v>
      </c>
      <c r="D1322" s="15" t="str">
        <v>Group</v>
      </c>
      <c r="E1322" s="15" t="str">
        <f>'PAYMENT by SAP'!D1312</f>
        <v>1400000447</v>
      </c>
      <c r="F1322" s="15" t="str">
        <f>'PAYMENT by SAP'!E1312</f>
        <v>11121871</v>
      </c>
      <c r="G1322" s="15" t="str">
        <f>'PAYMENT by SAP'!F1312</f>
        <v>SWEEPING SEMEN TONASA</v>
      </c>
      <c r="H1322" s="47">
        <f t="shared" si="120"/>
        <v>45933</v>
      </c>
      <c r="I1322" s="48">
        <f>'PAYMENT by SAP'!G1312</f>
        <v>45933</v>
      </c>
      <c r="J1322" s="48" t="str">
        <f t="shared" si="121"/>
        <v>Okt</v>
      </c>
      <c r="K1322" s="48" t="str">
        <f t="shared" si="122"/>
        <v>2025</v>
      </c>
      <c r="L1322" s="48">
        <f>'PAYMENT by SAP'!H1312</f>
        <v>45931</v>
      </c>
      <c r="M1322" s="49">
        <f t="shared" si="123"/>
        <v>2</v>
      </c>
      <c r="N1322" s="50" t="str">
        <f t="shared" si="124"/>
        <v>0-30</v>
      </c>
      <c r="O1322" s="50" t="str">
        <f t="shared" si="125"/>
        <v>No Risk</v>
      </c>
      <c r="P1322" s="15" t="str">
        <f>'PAYMENT by SAP'!J1312</f>
        <v>IDR</v>
      </c>
      <c r="Q1322" s="15" t="str">
        <f>'PAYMENT by SAP'!K1312</f>
        <v>1400000445</v>
      </c>
      <c r="R1322" s="51">
        <f>'PAYMENT by SAP'!L1312</f>
        <v>10000000000</v>
      </c>
      <c r="S1322" s="51" t="str">
        <f>'PAYMENT by SAP'!M1312</f>
        <v xml:space="preserve"> DIVIDEN ST TAHUN BUKU 2024</v>
      </c>
      <c r="T1322" s="65">
        <f>'PAYMENT by SAP'!N1312</f>
        <v>45931</v>
      </c>
      <c r="U1322" s="66" t="str">
        <f>'PAYMENT by SAP'!O1312</f>
        <v>1800000346</v>
      </c>
      <c r="V1322" s="18" t="s">
        <v>4967</v>
      </c>
    </row>
    <row r="1323" spans="2:22">
      <c r="B1323" s="15">
        <f>'PAYMENT by SAP'!B1313</f>
        <v>100007</v>
      </c>
      <c r="C1323" s="15" t="str">
        <f>'PAYMENT by SAP'!C1313</f>
        <v>ETEX BUILDING PERFORMANCE INDONESIA</v>
      </c>
      <c r="D1323" s="15" t="str">
        <v>External</v>
      </c>
      <c r="E1323" s="15" t="str">
        <f>'PAYMENT by SAP'!D1313</f>
        <v>1400000448</v>
      </c>
      <c r="F1323" s="15" t="str">
        <f>'PAYMENT by SAP'!E1313</f>
        <v>11121161</v>
      </c>
      <c r="G1323" s="15" t="str">
        <f>'PAYMENT by SAP'!F1313</f>
        <v>Penagihan Penyediaan Air Bersih &amp; Proses Aug25</v>
      </c>
      <c r="H1323" s="47">
        <f t="shared" si="120"/>
        <v>45936</v>
      </c>
      <c r="I1323" s="48">
        <f>'PAYMENT by SAP'!G1313</f>
        <v>45936</v>
      </c>
      <c r="J1323" s="48" t="str">
        <f t="shared" si="121"/>
        <v>Okt</v>
      </c>
      <c r="K1323" s="48" t="str">
        <f t="shared" si="122"/>
        <v>2025</v>
      </c>
      <c r="L1323" s="48">
        <f>'PAYMENT by SAP'!H1313</f>
        <v>45930</v>
      </c>
      <c r="M1323" s="49">
        <f t="shared" si="123"/>
        <v>6</v>
      </c>
      <c r="N1323" s="50" t="str">
        <f t="shared" si="124"/>
        <v>0-30</v>
      </c>
      <c r="O1323" s="50" t="str">
        <f t="shared" si="125"/>
        <v>No Risk</v>
      </c>
      <c r="P1323" s="15" t="str">
        <f>'PAYMENT by SAP'!J1313</f>
        <v>IDR</v>
      </c>
      <c r="Q1323" s="15" t="str">
        <f>'PAYMENT by SAP'!K1313</f>
        <v>1800000405</v>
      </c>
      <c r="R1323" s="51">
        <f>'PAYMENT by SAP'!L1313</f>
        <v>13064700</v>
      </c>
      <c r="S1323" s="51" t="str">
        <f>'PAYMENT by SAP'!M1313</f>
        <v>Penagihan Penyediaan Air Bersih Agustus 2025</v>
      </c>
      <c r="T1323" s="65">
        <f>'PAYMENT by SAP'!N1313</f>
        <v>45900</v>
      </c>
      <c r="U1323" s="66" t="str">
        <f>'PAYMENT by SAP'!O1313</f>
        <v>1800000405</v>
      </c>
      <c r="V1323" s="18" t="s">
        <v>4956</v>
      </c>
    </row>
    <row r="1324" spans="2:22">
      <c r="B1324" s="15">
        <f>'PAYMENT by SAP'!B1314</f>
        <v>100007</v>
      </c>
      <c r="C1324" s="15" t="str">
        <f>'PAYMENT by SAP'!C1314</f>
        <v>ETEX BUILDING PERFORMANCE INDONESIA</v>
      </c>
      <c r="D1324" s="15" t="str">
        <v>External</v>
      </c>
      <c r="E1324" s="15" t="str">
        <f>'PAYMENT by SAP'!D1314</f>
        <v>1400000448</v>
      </c>
      <c r="F1324" s="15" t="str">
        <f>'PAYMENT by SAP'!E1314</f>
        <v>11121161</v>
      </c>
      <c r="G1324" s="15" t="str">
        <f>'PAYMENT by SAP'!F1314</f>
        <v>Penagihan Penyediaan Air Bersih &amp; Proses Aug25</v>
      </c>
      <c r="H1324" s="47">
        <f t="shared" si="120"/>
        <v>45936</v>
      </c>
      <c r="I1324" s="48">
        <f>'PAYMENT by SAP'!G1314</f>
        <v>45936</v>
      </c>
      <c r="J1324" s="48" t="str">
        <f t="shared" si="121"/>
        <v>Okt</v>
      </c>
      <c r="K1324" s="48" t="str">
        <f t="shared" si="122"/>
        <v>2025</v>
      </c>
      <c r="L1324" s="48">
        <f>'PAYMENT by SAP'!H1314</f>
        <v>45930</v>
      </c>
      <c r="M1324" s="49">
        <f t="shared" si="123"/>
        <v>6</v>
      </c>
      <c r="N1324" s="50" t="str">
        <f t="shared" si="124"/>
        <v>0-30</v>
      </c>
      <c r="O1324" s="50" t="str">
        <f t="shared" si="125"/>
        <v>No Risk</v>
      </c>
      <c r="P1324" s="15" t="str">
        <f>'PAYMENT by SAP'!J1314</f>
        <v>IDR</v>
      </c>
      <c r="Q1324" s="15" t="str">
        <f>'PAYMENT by SAP'!K1314</f>
        <v>1800000406</v>
      </c>
      <c r="R1324" s="51">
        <f>'PAYMENT by SAP'!L1314</f>
        <v>34645000</v>
      </c>
      <c r="S1324" s="51" t="str">
        <f>'PAYMENT by SAP'!M1314</f>
        <v>Penagihan Penyediaan Air Proses Agustus 2025</v>
      </c>
      <c r="T1324" s="65">
        <f>'PAYMENT by SAP'!N1314</f>
        <v>45900</v>
      </c>
      <c r="U1324" s="66" t="str">
        <f>'PAYMENT by SAP'!O1314</f>
        <v>1800000406</v>
      </c>
      <c r="V1324" s="18" t="s">
        <v>4956</v>
      </c>
    </row>
    <row r="1325" spans="2:22">
      <c r="B1325" s="15">
        <f>'PAYMENT by SAP'!B1315</f>
        <v>100002</v>
      </c>
      <c r="C1325" s="15" t="str">
        <f>'PAYMENT by SAP'!C1315</f>
        <v>PT SWABINA GATRA</v>
      </c>
      <c r="D1325" s="15" t="str">
        <v>Group</v>
      </c>
      <c r="E1325" s="15" t="str">
        <f>'PAYMENT by SAP'!D1315</f>
        <v>1400115393</v>
      </c>
      <c r="F1325" s="15" t="str">
        <f>'PAYMENT by SAP'!E1315</f>
        <v>11125421</v>
      </c>
      <c r="G1325" s="15" t="str">
        <f>'PAYMENT by SAP'!F1315</f>
        <v>PAID BY CMS BANK SYARIAH INDONESIA KC SURABAYA BAS</v>
      </c>
      <c r="H1325" s="47">
        <f t="shared" si="120"/>
        <v>45937</v>
      </c>
      <c r="I1325" s="48">
        <f>'PAYMENT by SAP'!G1315</f>
        <v>45937</v>
      </c>
      <c r="J1325" s="48" t="str">
        <f t="shared" si="121"/>
        <v>Okt</v>
      </c>
      <c r="K1325" s="48" t="str">
        <f t="shared" si="122"/>
        <v>2025</v>
      </c>
      <c r="L1325" s="48">
        <f>'PAYMENT by SAP'!H1315</f>
        <v>45838</v>
      </c>
      <c r="M1325" s="49">
        <f t="shared" si="123"/>
        <v>99</v>
      </c>
      <c r="N1325" s="50" t="str">
        <f t="shared" si="124"/>
        <v>90-120</v>
      </c>
      <c r="O1325" s="50" t="str">
        <f t="shared" si="125"/>
        <v>Warning +</v>
      </c>
      <c r="P1325" s="15" t="str">
        <f>'PAYMENT by SAP'!J1315</f>
        <v>IDR</v>
      </c>
      <c r="Q1325" s="15" t="str">
        <f>'PAYMENT by SAP'!K1315</f>
        <v>1800000311</v>
      </c>
      <c r="R1325" s="51">
        <f>'PAYMENT by SAP'!L1315</f>
        <v>210622</v>
      </c>
      <c r="S1325" s="51" t="str">
        <f>'PAYMENT by SAP'!M1315</f>
        <v>Tagihan Air Sanitasi April 2025</v>
      </c>
      <c r="T1325" s="65">
        <f>'PAYMENT by SAP'!N1315</f>
        <v>45808</v>
      </c>
      <c r="U1325" s="66" t="str">
        <f>'PAYMENT by SAP'!O1315</f>
        <v>1800000311</v>
      </c>
      <c r="V1325" s="18" t="s">
        <v>4956</v>
      </c>
    </row>
    <row r="1326" spans="2:22">
      <c r="B1326" s="15">
        <f>'PAYMENT by SAP'!B1316</f>
        <v>100002</v>
      </c>
      <c r="C1326" s="15" t="str">
        <f>'PAYMENT by SAP'!C1316</f>
        <v>PT SWABINA GATRA</v>
      </c>
      <c r="D1326" s="15" t="str">
        <v>Group</v>
      </c>
      <c r="E1326" s="15" t="str">
        <f>'PAYMENT by SAP'!D1316</f>
        <v>1400000449</v>
      </c>
      <c r="F1326" s="15" t="str">
        <f>'PAYMENT by SAP'!E1316</f>
        <v>11125421</v>
      </c>
      <c r="G1326" s="15" t="str">
        <f>'PAYMENT by SAP'!F1316</f>
        <v>PAID BY CMS BANK SYARIAH INDONESIA KC SURABAYA BAS</v>
      </c>
      <c r="H1326" s="47">
        <f t="shared" si="120"/>
        <v>45937</v>
      </c>
      <c r="I1326" s="48">
        <f>'PAYMENT by SAP'!G1316</f>
        <v>45937</v>
      </c>
      <c r="J1326" s="48" t="str">
        <f t="shared" si="121"/>
        <v>Okt</v>
      </c>
      <c r="K1326" s="48" t="str">
        <f t="shared" si="122"/>
        <v>2025</v>
      </c>
      <c r="L1326" s="48">
        <f>'PAYMENT by SAP'!H1316</f>
        <v>45838</v>
      </c>
      <c r="M1326" s="49">
        <f t="shared" si="123"/>
        <v>99</v>
      </c>
      <c r="N1326" s="50" t="str">
        <f t="shared" si="124"/>
        <v>90-120</v>
      </c>
      <c r="O1326" s="50" t="str">
        <f t="shared" si="125"/>
        <v>Warning +</v>
      </c>
      <c r="P1326" s="15" t="str">
        <f>'PAYMENT by SAP'!J1316</f>
        <v>IDR</v>
      </c>
      <c r="Q1326" s="15" t="str">
        <f>'PAYMENT by SAP'!K1316</f>
        <v>1800000261</v>
      </c>
      <c r="R1326" s="51">
        <f>'PAYMENT by SAP'!L1316</f>
        <v>3274200</v>
      </c>
      <c r="S1326" s="51" t="str">
        <f>'PAYMENT by SAP'!M1316</f>
        <v>Penagihan Penyediaan Air Bersih Mei 2025</v>
      </c>
      <c r="T1326" s="65">
        <f>'PAYMENT by SAP'!N1316</f>
        <v>45808</v>
      </c>
      <c r="U1326" s="66" t="str">
        <f>'PAYMENT by SAP'!O1316</f>
        <v>1800000261</v>
      </c>
      <c r="V1326" s="18" t="s">
        <v>4956</v>
      </c>
    </row>
    <row r="1327" spans="2:22">
      <c r="B1327" s="15">
        <f>'PAYMENT by SAP'!B1317</f>
        <v>100522</v>
      </c>
      <c r="C1327" s="15" t="str">
        <f>'PAYMENT by SAP'!C1317</f>
        <v>PT SEMEN KUPANG INDONESIA</v>
      </c>
      <c r="D1327" s="15" t="str">
        <v>Group</v>
      </c>
      <c r="E1327" s="15" t="str">
        <f>'PAYMENT by SAP'!D1317</f>
        <v>1400000452</v>
      </c>
      <c r="F1327" s="15" t="str">
        <f>'PAYMENT by SAP'!E1317</f>
        <v>11125421</v>
      </c>
      <c r="G1327" s="15" t="str">
        <f>'PAYMENT by SAP'!F1317</f>
        <v>PAID BY CMS BANK SYARIAH INDONESIA KC SURABAYA BAS</v>
      </c>
      <c r="H1327" s="47">
        <f t="shared" si="120"/>
        <v>45937</v>
      </c>
      <c r="I1327" s="48">
        <f>'PAYMENT by SAP'!G1317</f>
        <v>45937</v>
      </c>
      <c r="J1327" s="48" t="str">
        <f t="shared" si="121"/>
        <v>Okt</v>
      </c>
      <c r="K1327" s="48" t="str">
        <f t="shared" si="122"/>
        <v>2025</v>
      </c>
      <c r="L1327" s="48">
        <f>'PAYMENT by SAP'!H1317</f>
        <v>45930</v>
      </c>
      <c r="M1327" s="49">
        <f t="shared" si="123"/>
        <v>7</v>
      </c>
      <c r="N1327" s="50" t="str">
        <f t="shared" si="124"/>
        <v>0-30</v>
      </c>
      <c r="O1327" s="50" t="str">
        <f t="shared" si="125"/>
        <v>No Risk</v>
      </c>
      <c r="P1327" s="15" t="str">
        <f>'PAYMENT by SAP'!J1317</f>
        <v>IDR</v>
      </c>
      <c r="Q1327" s="15" t="str">
        <f>'PAYMENT by SAP'!K1317</f>
        <v>1800000390</v>
      </c>
      <c r="R1327" s="51">
        <f>'PAYMENT by SAP'!L1317</f>
        <v>4173628</v>
      </c>
      <c r="S1327" s="51" t="str">
        <f>'PAYMENT by SAP'!M1317</f>
        <v>Pot. Gaji Kary. Penugasan SIG - SKI 07.2025</v>
      </c>
      <c r="T1327" s="65">
        <f>'PAYMENT by SAP'!N1317</f>
        <v>45900</v>
      </c>
      <c r="U1327" s="66" t="str">
        <f>'PAYMENT by SAP'!O1317</f>
        <v>1800000390</v>
      </c>
      <c r="V1327" s="18" t="s">
        <v>4953</v>
      </c>
    </row>
    <row r="1328" spans="2:22">
      <c r="B1328" s="15">
        <f>'PAYMENT by SAP'!B1318</f>
        <v>100002</v>
      </c>
      <c r="C1328" s="15" t="str">
        <f>'PAYMENT by SAP'!C1318</f>
        <v>PT SWABINA GATRA</v>
      </c>
      <c r="D1328" s="15" t="str">
        <v>Group</v>
      </c>
      <c r="E1328" s="15" t="str">
        <f>'PAYMENT by SAP'!D1318</f>
        <v>1400115394</v>
      </c>
      <c r="F1328" s="15" t="str">
        <f>'PAYMENT by SAP'!E1318</f>
        <v>11125421</v>
      </c>
      <c r="G1328" s="15" t="str">
        <f>'PAYMENT by SAP'!F1318</f>
        <v>PAID BY CMS BANK SYARIAH INDONESIA KC SURABAYA BAS</v>
      </c>
      <c r="H1328" s="47">
        <f t="shared" si="120"/>
        <v>45937</v>
      </c>
      <c r="I1328" s="48">
        <f>'PAYMENT by SAP'!G1318</f>
        <v>45937</v>
      </c>
      <c r="J1328" s="48" t="str">
        <f t="shared" si="121"/>
        <v>Okt</v>
      </c>
      <c r="K1328" s="48" t="str">
        <f t="shared" si="122"/>
        <v>2025</v>
      </c>
      <c r="L1328" s="48">
        <f>'PAYMENT by SAP'!H1318</f>
        <v>45838</v>
      </c>
      <c r="M1328" s="49">
        <f t="shared" si="123"/>
        <v>99</v>
      </c>
      <c r="N1328" s="50" t="str">
        <f t="shared" si="124"/>
        <v>90-120</v>
      </c>
      <c r="O1328" s="50" t="str">
        <f t="shared" si="125"/>
        <v>Warning +</v>
      </c>
      <c r="P1328" s="15" t="str">
        <f>'PAYMENT by SAP'!J1318</f>
        <v>IDR</v>
      </c>
      <c r="Q1328" s="15" t="str">
        <f>'PAYMENT by SAP'!K1318</f>
        <v>1800000316</v>
      </c>
      <c r="R1328" s="51">
        <f>'PAYMENT by SAP'!L1318</f>
        <v>5602405</v>
      </c>
      <c r="S1328" s="51" t="str">
        <f>'PAYMENT by SAP'!M1318</f>
        <v>Tagihan Listrik SWABINA Mar 25</v>
      </c>
      <c r="T1328" s="65">
        <f>'PAYMENT by SAP'!N1318</f>
        <v>45808</v>
      </c>
      <c r="U1328" s="66" t="str">
        <f>'PAYMENT by SAP'!O1318</f>
        <v>1800000316</v>
      </c>
      <c r="V1328" s="18" t="s">
        <v>4951</v>
      </c>
    </row>
    <row r="1329" spans="2:22">
      <c r="B1329" s="15">
        <f>'PAYMENT by SAP'!B1319</f>
        <v>100144</v>
      </c>
      <c r="C1329" s="15" t="str">
        <f>'PAYMENT by SAP'!C1319</f>
        <v>PT SINERGI INFORMATIKA SEMEN INDONE</v>
      </c>
      <c r="D1329" s="15" t="str">
        <v>Group</v>
      </c>
      <c r="E1329" s="15" t="str">
        <f>'PAYMENT by SAP'!D1319</f>
        <v>1400000453</v>
      </c>
      <c r="F1329" s="15" t="str">
        <f>'PAYMENT by SAP'!E1319</f>
        <v>11121161</v>
      </c>
      <c r="G1329" s="15" t="str">
        <f>'PAYMENT by SAP'!F1319</f>
        <v>Management Fee SISI Maret 2020</v>
      </c>
      <c r="H1329" s="47">
        <f t="shared" si="120"/>
        <v>45937</v>
      </c>
      <c r="I1329" s="48">
        <f>'PAYMENT by SAP'!G1319</f>
        <v>45937</v>
      </c>
      <c r="J1329" s="48" t="str">
        <f t="shared" si="121"/>
        <v>Okt</v>
      </c>
      <c r="K1329" s="48" t="str">
        <f t="shared" si="122"/>
        <v>2025</v>
      </c>
      <c r="L1329" s="48">
        <f>'PAYMENT by SAP'!H1319</f>
        <v>45678</v>
      </c>
      <c r="M1329" s="49">
        <f t="shared" si="123"/>
        <v>259</v>
      </c>
      <c r="N1329" s="50" t="str">
        <f t="shared" si="124"/>
        <v>120-365</v>
      </c>
      <c r="O1329" s="50" t="str">
        <f t="shared" si="125"/>
        <v>High Risk</v>
      </c>
      <c r="P1329" s="15" t="str">
        <f>'PAYMENT by SAP'!J1319</f>
        <v>IDR</v>
      </c>
      <c r="Q1329" s="15" t="str">
        <f>'PAYMENT by SAP'!K1319</f>
        <v>0100000344</v>
      </c>
      <c r="R1329" s="51">
        <f>'PAYMENT by SAP'!L1319</f>
        <v>30553200</v>
      </c>
      <c r="S1329" s="51" t="str">
        <f>'PAYMENT by SAP'!M1319</f>
        <v>Management Fee SISI Maret 2020</v>
      </c>
      <c r="T1329" s="65">
        <f>'PAYMENT by SAP'!N1319</f>
        <v>45678</v>
      </c>
      <c r="U1329" s="66" t="str">
        <f>'PAYMENT by SAP'!O1319</f>
        <v>1800000357</v>
      </c>
      <c r="V1329" s="18" t="s">
        <v>4955</v>
      </c>
    </row>
    <row r="1330" spans="2:22">
      <c r="B1330" s="15">
        <f>'PAYMENT by SAP'!B1320</f>
        <v>100137</v>
      </c>
      <c r="C1330" s="15" t="str">
        <f>'PAYMENT by SAP'!C1320</f>
        <v>PT SEMEN GRESIK</v>
      </c>
      <c r="D1330" s="15" t="str">
        <v>Group</v>
      </c>
      <c r="E1330" s="15" t="str">
        <f>'PAYMENT by SAP'!D1320</f>
        <v>1400000455</v>
      </c>
      <c r="F1330" s="15" t="str">
        <f>'PAYMENT by SAP'!E1320</f>
        <v>11121161</v>
      </c>
      <c r="G1330" s="15" t="str">
        <f>'PAYMENT by SAP'!F1320</f>
        <v xml:space="preserve"> jual Beli Batu Gamping Desember 2020</v>
      </c>
      <c r="H1330" s="47">
        <f t="shared" si="120"/>
        <v>45937</v>
      </c>
      <c r="I1330" s="48">
        <f>'PAYMENT by SAP'!G1320</f>
        <v>45937</v>
      </c>
      <c r="J1330" s="48" t="str">
        <f t="shared" si="121"/>
        <v>Okt</v>
      </c>
      <c r="K1330" s="48" t="str">
        <f t="shared" si="122"/>
        <v>2025</v>
      </c>
      <c r="L1330" s="48">
        <f>'PAYMENT by SAP'!H1320</f>
        <v>44467</v>
      </c>
      <c r="M1330" s="49">
        <f t="shared" si="123"/>
        <v>1470</v>
      </c>
      <c r="N1330" s="50" t="str">
        <f t="shared" si="124"/>
        <v>&gt;365</v>
      </c>
      <c r="O1330" s="50" t="str">
        <f t="shared" si="125"/>
        <v>High Risk +</v>
      </c>
      <c r="P1330" s="15" t="str">
        <f>'PAYMENT by SAP'!J1320</f>
        <v>IDR</v>
      </c>
      <c r="Q1330" s="15" t="str">
        <f>'PAYMENT by SAP'!K1320</f>
        <v>0100005048</v>
      </c>
      <c r="R1330" s="51">
        <f>'PAYMENT by SAP'!L1320</f>
        <v>5110334414</v>
      </c>
      <c r="S1330" s="51" t="str">
        <f>'PAYMENT by SAP'!M1320</f>
        <v>Jual Beli Batu Gamping Desember 2020</v>
      </c>
      <c r="T1330" s="65">
        <f>'PAYMENT by SAP'!N1320</f>
        <v>44467</v>
      </c>
      <c r="U1330" s="66" t="str">
        <f>'PAYMENT by SAP'!O1320</f>
        <v>1800000309</v>
      </c>
      <c r="V1330" s="18" t="s">
        <v>4966</v>
      </c>
    </row>
    <row r="1331" spans="2:22">
      <c r="B1331" s="15">
        <f>'PAYMENT by SAP'!B1321</f>
        <v>100137</v>
      </c>
      <c r="C1331" s="15" t="str">
        <f>'PAYMENT by SAP'!C1321</f>
        <v>PT SEMEN GRESIK</v>
      </c>
      <c r="D1331" s="15" t="str">
        <v>Group</v>
      </c>
      <c r="E1331" s="15" t="str">
        <f>'PAYMENT by SAP'!D1321</f>
        <v>1400000454</v>
      </c>
      <c r="F1331" s="15" t="str">
        <f>'PAYMENT by SAP'!E1321</f>
        <v>11121161</v>
      </c>
      <c r="G1331" s="15" t="str">
        <f>'PAYMENT by SAP'!F1321</f>
        <v xml:space="preserve"> jual Beli Batu Gamping Juli 2020</v>
      </c>
      <c r="H1331" s="47">
        <f t="shared" si="120"/>
        <v>45937</v>
      </c>
      <c r="I1331" s="48">
        <f>'PAYMENT by SAP'!G1321</f>
        <v>45937</v>
      </c>
      <c r="J1331" s="48" t="str">
        <f t="shared" si="121"/>
        <v>Okt</v>
      </c>
      <c r="K1331" s="48" t="str">
        <f t="shared" si="122"/>
        <v>2025</v>
      </c>
      <c r="L1331" s="48">
        <f>'PAYMENT by SAP'!H1321</f>
        <v>44467</v>
      </c>
      <c r="M1331" s="49">
        <f t="shared" si="123"/>
        <v>1470</v>
      </c>
      <c r="N1331" s="50" t="str">
        <f t="shared" si="124"/>
        <v>&gt;365</v>
      </c>
      <c r="O1331" s="50" t="str">
        <f t="shared" si="125"/>
        <v>High Risk +</v>
      </c>
      <c r="P1331" s="15" t="str">
        <f>'PAYMENT by SAP'!J1321</f>
        <v>IDR</v>
      </c>
      <c r="Q1331" s="15" t="str">
        <f>'PAYMENT by SAP'!K1321</f>
        <v>0100005048</v>
      </c>
      <c r="R1331" s="51">
        <f>'PAYMENT by SAP'!L1321</f>
        <v>6532439762</v>
      </c>
      <c r="S1331" s="51" t="str">
        <f>'PAYMENT by SAP'!M1321</f>
        <v>Jual Beli Batu Gamping Juli 2020</v>
      </c>
      <c r="T1331" s="65">
        <f>'PAYMENT by SAP'!N1321</f>
        <v>44467</v>
      </c>
      <c r="U1331" s="66" t="str">
        <f>'PAYMENT by SAP'!O1321</f>
        <v>1800000304</v>
      </c>
      <c r="V1331" s="18" t="s">
        <v>4966</v>
      </c>
    </row>
    <row r="1332" spans="2:22">
      <c r="B1332" s="15">
        <f>'PAYMENT by SAP'!B1322</f>
        <v>100014</v>
      </c>
      <c r="C1332" s="15" t="str">
        <f>'PAYMENT by SAP'!C1322</f>
        <v>PT SEMEN TONASA</v>
      </c>
      <c r="D1332" s="15" t="str">
        <v>Group</v>
      </c>
      <c r="E1332" s="15" t="str">
        <f>'PAYMENT by SAP'!D1322</f>
        <v>1400000451</v>
      </c>
      <c r="F1332" s="15" t="str">
        <f>'PAYMENT by SAP'!E1322</f>
        <v>11121871</v>
      </c>
      <c r="G1332" s="15" t="str">
        <f>'PAYMENT by SAP'!F1322</f>
        <v>SWEEPING SEMEN TONASA</v>
      </c>
      <c r="H1332" s="47">
        <f t="shared" si="120"/>
        <v>45937</v>
      </c>
      <c r="I1332" s="48">
        <f>'PAYMENT by SAP'!G1322</f>
        <v>45937</v>
      </c>
      <c r="J1332" s="48" t="str">
        <f t="shared" si="121"/>
        <v>Okt</v>
      </c>
      <c r="K1332" s="48" t="str">
        <f t="shared" si="122"/>
        <v>2025</v>
      </c>
      <c r="L1332" s="48">
        <f>'PAYMENT by SAP'!H1322</f>
        <v>45933</v>
      </c>
      <c r="M1332" s="49">
        <f t="shared" si="123"/>
        <v>4</v>
      </c>
      <c r="N1332" s="50" t="str">
        <f t="shared" si="124"/>
        <v>0-30</v>
      </c>
      <c r="O1332" s="50" t="str">
        <f t="shared" si="125"/>
        <v>No Risk</v>
      </c>
      <c r="P1332" s="15" t="str">
        <f>'PAYMENT by SAP'!J1322</f>
        <v>IDR</v>
      </c>
      <c r="Q1332" s="15" t="str">
        <f>'PAYMENT by SAP'!K1322</f>
        <v>1400000447</v>
      </c>
      <c r="R1332" s="51">
        <f>'PAYMENT by SAP'!L1322</f>
        <v>10000000000</v>
      </c>
      <c r="S1332" s="51" t="str">
        <f>'PAYMENT by SAP'!M1322</f>
        <v xml:space="preserve"> DIVIDEN ST TAHUN BUKU 2024</v>
      </c>
      <c r="T1332" s="65">
        <f>'PAYMENT by SAP'!N1322</f>
        <v>45933</v>
      </c>
      <c r="U1332" s="66" t="str">
        <f>'PAYMENT by SAP'!O1322</f>
        <v>1800000346</v>
      </c>
      <c r="V1332" s="18" t="s">
        <v>4967</v>
      </c>
    </row>
    <row r="1333" spans="2:22">
      <c r="B1333" s="15">
        <f>'PAYMENT by SAP'!B1323</f>
        <v>100137</v>
      </c>
      <c r="C1333" s="15" t="str">
        <f>'PAYMENT by SAP'!C1323</f>
        <v>PT SEMEN GRESIK</v>
      </c>
      <c r="D1333" s="15" t="str">
        <v>Group</v>
      </c>
      <c r="E1333" s="15" t="str">
        <f>'PAYMENT by SAP'!D1323</f>
        <v>1400000450</v>
      </c>
      <c r="F1333" s="15" t="str">
        <f>'PAYMENT by SAP'!E1323</f>
        <v>11121871</v>
      </c>
      <c r="G1333" s="15" t="str">
        <f>'PAYMENT by SAP'!F1323</f>
        <v>SWEEPING SEMEN GRESIK</v>
      </c>
      <c r="H1333" s="47">
        <f t="shared" si="120"/>
        <v>45937</v>
      </c>
      <c r="I1333" s="48">
        <f>'PAYMENT by SAP'!G1323</f>
        <v>45937</v>
      </c>
      <c r="J1333" s="48" t="str">
        <f t="shared" si="121"/>
        <v>Okt</v>
      </c>
      <c r="K1333" s="48" t="str">
        <f t="shared" si="122"/>
        <v>2025</v>
      </c>
      <c r="L1333" s="48">
        <f>'PAYMENT by SAP'!H1323</f>
        <v>45929</v>
      </c>
      <c r="M1333" s="49">
        <f t="shared" si="123"/>
        <v>8</v>
      </c>
      <c r="N1333" s="50" t="str">
        <f t="shared" si="124"/>
        <v>0-30</v>
      </c>
      <c r="O1333" s="50" t="str">
        <f t="shared" si="125"/>
        <v>No Risk</v>
      </c>
      <c r="P1333" s="15" t="str">
        <f>'PAYMENT by SAP'!J1323</f>
        <v>IDR</v>
      </c>
      <c r="Q1333" s="15" t="str">
        <f>'PAYMENT by SAP'!K1323</f>
        <v>1400000436</v>
      </c>
      <c r="R1333" s="51">
        <f>'PAYMENT by SAP'!L1323</f>
        <v>10000000000</v>
      </c>
      <c r="S1333" s="51" t="str">
        <f>'PAYMENT by SAP'!M1323</f>
        <v xml:space="preserve"> PEMBAYARAN POKOK SHL GRESIK 26 SEPT 2018</v>
      </c>
      <c r="T1333" s="65">
        <f>'PAYMENT by SAP'!N1323</f>
        <v>45929</v>
      </c>
      <c r="U1333" s="66" t="str">
        <f>'PAYMENT by SAP'!O1323</f>
        <v>1800001507</v>
      </c>
      <c r="V1333" s="18" t="s">
        <v>4952</v>
      </c>
    </row>
    <row r="1334" spans="2:22">
      <c r="B1334" s="15">
        <f>'PAYMENT by SAP'!B1324</f>
        <v>100712</v>
      </c>
      <c r="C1334" s="15" t="str">
        <f>'PAYMENT by SAP'!C1324</f>
        <v>PT. ARGUNGSIH NUSANTARA TRANSPOR</v>
      </c>
      <c r="D1334" s="15" t="str">
        <v>External</v>
      </c>
      <c r="E1334" s="15" t="str">
        <f>'PAYMENT by SAP'!D1324</f>
        <v>1400115758</v>
      </c>
      <c r="F1334" s="15" t="str">
        <f>'PAYMENT by SAP'!E1324</f>
        <v>11121161</v>
      </c>
      <c r="G1334" s="15" t="str">
        <f>'PAYMENT by SAP'!F1324</f>
        <v>Biaya Pemusnahan Limbah FABA ex PT ANT</v>
      </c>
      <c r="H1334" s="47">
        <f t="shared" si="120"/>
        <v>45938</v>
      </c>
      <c r="I1334" s="48">
        <f>'PAYMENT by SAP'!G1324</f>
        <v>45938</v>
      </c>
      <c r="J1334" s="48" t="str">
        <f t="shared" si="121"/>
        <v>Okt</v>
      </c>
      <c r="K1334" s="48" t="str">
        <f t="shared" si="122"/>
        <v>2025</v>
      </c>
      <c r="L1334" s="48">
        <f>'PAYMENT by SAP'!H1324</f>
        <v>45930</v>
      </c>
      <c r="M1334" s="49">
        <f t="shared" si="123"/>
        <v>8</v>
      </c>
      <c r="N1334" s="50" t="str">
        <f t="shared" si="124"/>
        <v>0-30</v>
      </c>
      <c r="O1334" s="50" t="str">
        <f t="shared" si="125"/>
        <v>No Risk</v>
      </c>
      <c r="P1334" s="15" t="str">
        <f>'PAYMENT by SAP'!J1324</f>
        <v>IDR</v>
      </c>
      <c r="Q1334" s="15" t="str">
        <f>'PAYMENT by SAP'!K1324</f>
        <v>1800000555</v>
      </c>
      <c r="R1334" s="51">
        <f>'PAYMENT by SAP'!L1324</f>
        <v>54714231</v>
      </c>
      <c r="S1334" s="51" t="str">
        <f>'PAYMENT by SAP'!M1324</f>
        <v>Biaya Pemusnahan Limbah FABA ex PT ANT</v>
      </c>
      <c r="T1334" s="65">
        <f>'PAYMENT by SAP'!N1324</f>
        <v>45900</v>
      </c>
      <c r="U1334" s="66" t="str">
        <f>'PAYMENT by SAP'!O1324</f>
        <v>1800000555</v>
      </c>
      <c r="V1334" t="s">
        <v>4950</v>
      </c>
    </row>
    <row r="1335" spans="2:22">
      <c r="B1335" s="15">
        <f>'PAYMENT by SAP'!B1325</f>
        <v>100013</v>
      </c>
      <c r="C1335" s="15" t="str">
        <f>'PAYMENT by SAP'!C1325</f>
        <v>PT SEMEN PADANG</v>
      </c>
      <c r="D1335" s="15" t="str">
        <v>Group</v>
      </c>
      <c r="E1335" s="15" t="str">
        <f>'PAYMENT by SAP'!D1325</f>
        <v>1400000456</v>
      </c>
      <c r="F1335" s="15" t="str">
        <f>'PAYMENT by SAP'!E1325</f>
        <v>11121871</v>
      </c>
      <c r="G1335" s="15" t="str">
        <f>'PAYMENT by SAP'!F1325</f>
        <v>SWEEPING SEMEN PADANG</v>
      </c>
      <c r="H1335" s="47">
        <f t="shared" si="120"/>
        <v>45938</v>
      </c>
      <c r="I1335" s="48">
        <f>'PAYMENT by SAP'!G1325</f>
        <v>45938</v>
      </c>
      <c r="J1335" s="48" t="str">
        <f t="shared" si="121"/>
        <v>Okt</v>
      </c>
      <c r="K1335" s="48" t="str">
        <f t="shared" si="122"/>
        <v>2025</v>
      </c>
      <c r="L1335" s="48">
        <f>'PAYMENT by SAP'!H1325</f>
        <v>45902</v>
      </c>
      <c r="M1335" s="49">
        <f t="shared" si="123"/>
        <v>36</v>
      </c>
      <c r="N1335" s="50" t="str">
        <f t="shared" si="124"/>
        <v>30-60</v>
      </c>
      <c r="O1335" s="50" t="str">
        <f t="shared" si="125"/>
        <v>Low Risk</v>
      </c>
      <c r="P1335" s="15" t="str">
        <f>'PAYMENT by SAP'!J1325</f>
        <v>IDR</v>
      </c>
      <c r="Q1335" s="15" t="str">
        <f>'PAYMENT by SAP'!K1325</f>
        <v>1400000406</v>
      </c>
      <c r="R1335" s="51">
        <f>'PAYMENT by SAP'!L1325</f>
        <v>10000000000</v>
      </c>
      <c r="S1335" s="51" t="str">
        <f>'PAYMENT by SAP'!M1325</f>
        <v xml:space="preserve"> DIVIDEN SP TAHUN BUKU 2024</v>
      </c>
      <c r="T1335" s="65">
        <f>'PAYMENT by SAP'!N1325</f>
        <v>45902</v>
      </c>
      <c r="U1335" s="66" t="str">
        <f>'PAYMENT by SAP'!O1325</f>
        <v>1800000345</v>
      </c>
      <c r="V1335" s="18" t="s">
        <v>4967</v>
      </c>
    </row>
    <row r="1336" spans="2:22">
      <c r="B1336" s="15">
        <f>'PAYMENT by SAP'!B1326</f>
        <v>101901</v>
      </c>
      <c r="C1336" s="15" t="str">
        <f>'PAYMENT by SAP'!C1326</f>
        <v>PT EMDEKI UTAMA TBK</v>
      </c>
      <c r="D1336" s="15" t="str">
        <v>External</v>
      </c>
      <c r="E1336" s="15" t="str">
        <f>'PAYMENT by SAP'!D1326</f>
        <v>1400000458</v>
      </c>
      <c r="F1336" s="15" t="str">
        <f>'PAYMENT by SAP'!E1326</f>
        <v>11121161</v>
      </c>
      <c r="G1336" s="15" t="str">
        <f>'PAYMENT by SAP'!F1326</f>
        <v xml:space="preserve"> tagihan Analisa Lab Uji XRD - Sep 2025</v>
      </c>
      <c r="H1336" s="47">
        <f t="shared" si="120"/>
        <v>45939</v>
      </c>
      <c r="I1336" s="48">
        <f>'PAYMENT by SAP'!G1326</f>
        <v>45939</v>
      </c>
      <c r="J1336" s="48" t="str">
        <f t="shared" si="121"/>
        <v>Okt</v>
      </c>
      <c r="K1336" s="48" t="str">
        <f t="shared" si="122"/>
        <v>2025</v>
      </c>
      <c r="L1336" s="48">
        <f>'PAYMENT by SAP'!H1326</f>
        <v>45930</v>
      </c>
      <c r="M1336" s="49">
        <f t="shared" si="123"/>
        <v>9</v>
      </c>
      <c r="N1336" s="50" t="str">
        <f t="shared" si="124"/>
        <v>0-30</v>
      </c>
      <c r="O1336" s="50" t="str">
        <f t="shared" si="125"/>
        <v>No Risk</v>
      </c>
      <c r="P1336" s="15" t="str">
        <f>'PAYMENT by SAP'!J1326</f>
        <v>IDR</v>
      </c>
      <c r="Q1336" s="15" t="str">
        <f>'PAYMENT by SAP'!K1326</f>
        <v>1800000444</v>
      </c>
      <c r="R1336" s="51">
        <f>'PAYMENT by SAP'!L1326</f>
        <v>468700</v>
      </c>
      <c r="S1336" s="51" t="str">
        <f>'PAYMENT by SAP'!M1326</f>
        <v>Tagihan Analisa Lab Uji XRD - Sep 2025</v>
      </c>
      <c r="T1336" s="65">
        <f>'PAYMENT by SAP'!N1326</f>
        <v>45930</v>
      </c>
      <c r="U1336" s="66" t="str">
        <f>'PAYMENT by SAP'!O1326</f>
        <v>1800000444</v>
      </c>
      <c r="V1336" t="s">
        <v>4961</v>
      </c>
    </row>
    <row r="1337" spans="2:22">
      <c r="B1337" s="15">
        <f>'PAYMENT by SAP'!B1327</f>
        <v>101918</v>
      </c>
      <c r="C1337" s="15" t="str">
        <f>'PAYMENT by SAP'!C1327</f>
        <v>SUBUR PANGAN SEJAHTERA</v>
      </c>
      <c r="D1337" s="15" t="str">
        <v>External</v>
      </c>
      <c r="E1337" s="15" t="str">
        <f>'PAYMENT by SAP'!D1327</f>
        <v>1400116209</v>
      </c>
      <c r="F1337" s="15" t="str">
        <f>'PAYMENT by SAP'!E1327</f>
        <v>11125421</v>
      </c>
      <c r="G1337" s="15" t="str">
        <f>'PAYMENT by SAP'!F1327</f>
        <v>PAID BY CMS BANK SYARIAH INDONESIA KC SURABAYA BAS</v>
      </c>
      <c r="H1337" s="47">
        <f t="shared" si="120"/>
        <v>45939</v>
      </c>
      <c r="I1337" s="48">
        <f>'PAYMENT by SAP'!G1327</f>
        <v>45939</v>
      </c>
      <c r="J1337" s="48" t="str">
        <f t="shared" si="121"/>
        <v>Okt</v>
      </c>
      <c r="K1337" s="48" t="str">
        <f t="shared" si="122"/>
        <v>2025</v>
      </c>
      <c r="L1337" s="48">
        <f>'PAYMENT by SAP'!H1327</f>
        <v>45960</v>
      </c>
      <c r="M1337" s="49">
        <f t="shared" si="123"/>
        <v>-21</v>
      </c>
      <c r="N1337" s="50" t="str">
        <f t="shared" si="124"/>
        <v>Current</v>
      </c>
      <c r="O1337" s="50" t="str">
        <f t="shared" si="125"/>
        <v>No Risk</v>
      </c>
      <c r="P1337" s="15" t="str">
        <f>'PAYMENT by SAP'!J1327</f>
        <v>IDR</v>
      </c>
      <c r="Q1337" s="15" t="str">
        <f>'PAYMENT by SAP'!K1327</f>
        <v>1800000656</v>
      </c>
      <c r="R1337" s="51">
        <f>'PAYMENT by SAP'!L1327</f>
        <v>7556769</v>
      </c>
      <c r="S1337" s="51" t="str">
        <f>'PAYMENT by SAP'!M1327</f>
        <v>Biaya Pemusnahan Limbah Bottom Ash ex PT SPS</v>
      </c>
      <c r="T1337" s="65">
        <f>'PAYMENT by SAP'!N1327</f>
        <v>45930</v>
      </c>
      <c r="U1337" s="66" t="str">
        <f>'PAYMENT by SAP'!O1327</f>
        <v>1800000656</v>
      </c>
      <c r="V1337" t="s">
        <v>4950</v>
      </c>
    </row>
    <row r="1338" spans="2:22">
      <c r="B1338" s="15">
        <f>'PAYMENT by SAP'!B1328</f>
        <v>100621</v>
      </c>
      <c r="C1338" s="15" t="str">
        <f>'PAYMENT by SAP'!C1328</f>
        <v>PT. SURYA WIJAYA MEGAH</v>
      </c>
      <c r="D1338" s="15" t="str">
        <v>External</v>
      </c>
      <c r="E1338" s="15" t="str">
        <f>'PAYMENT by SAP'!D1328</f>
        <v>1400116193</v>
      </c>
      <c r="F1338" s="15" t="str">
        <f>'PAYMENT by SAP'!E1328</f>
        <v>11125421</v>
      </c>
      <c r="G1338" s="15" t="str">
        <f>'PAYMENT by SAP'!F1328</f>
        <v>PAID BY CMS BANK SYARIAH INDONESIA KC SURABAYA BAS</v>
      </c>
      <c r="H1338" s="47">
        <f t="shared" si="120"/>
        <v>45939</v>
      </c>
      <c r="I1338" s="48">
        <f>'PAYMENT by SAP'!G1328</f>
        <v>45939</v>
      </c>
      <c r="J1338" s="48" t="str">
        <f t="shared" si="121"/>
        <v>Okt</v>
      </c>
      <c r="K1338" s="48" t="str">
        <f t="shared" si="122"/>
        <v>2025</v>
      </c>
      <c r="L1338" s="48">
        <f>'PAYMENT by SAP'!H1328</f>
        <v>45960</v>
      </c>
      <c r="M1338" s="49">
        <f t="shared" si="123"/>
        <v>-21</v>
      </c>
      <c r="N1338" s="50" t="str">
        <f t="shared" si="124"/>
        <v>Current</v>
      </c>
      <c r="O1338" s="50" t="str">
        <f t="shared" si="125"/>
        <v>No Risk</v>
      </c>
      <c r="P1338" s="15" t="str">
        <f>'PAYMENT by SAP'!J1328</f>
        <v>IDR</v>
      </c>
      <c r="Q1338" s="15" t="str">
        <f>'PAYMENT by SAP'!K1328</f>
        <v>1800000659</v>
      </c>
      <c r="R1338" s="51">
        <f>'PAYMENT by SAP'!L1328</f>
        <v>9499380</v>
      </c>
      <c r="S1338" s="51" t="str">
        <f>'PAYMENT by SAP'!M1328</f>
        <v>Biaya Pemusnahan Limbah SBE ex PT SWM</v>
      </c>
      <c r="T1338" s="65">
        <f>'PAYMENT by SAP'!N1328</f>
        <v>45930</v>
      </c>
      <c r="U1338" s="66" t="str">
        <f>'PAYMENT by SAP'!O1328</f>
        <v>1800000659</v>
      </c>
      <c r="V1338" t="s">
        <v>4950</v>
      </c>
    </row>
    <row r="1339" spans="2:22">
      <c r="B1339" s="15">
        <f>'PAYMENT by SAP'!B1329</f>
        <v>100621</v>
      </c>
      <c r="C1339" s="15" t="str">
        <f>'PAYMENT by SAP'!C1329</f>
        <v>PT. SURYA WIJAYA MEGAH</v>
      </c>
      <c r="D1339" s="15" t="str">
        <v>External</v>
      </c>
      <c r="E1339" s="15" t="str">
        <f>'PAYMENT by SAP'!D1329</f>
        <v>1400116072</v>
      </c>
      <c r="F1339" s="15" t="str">
        <f>'PAYMENT by SAP'!E1329</f>
        <v>11125421</v>
      </c>
      <c r="G1339" s="15" t="str">
        <f>'PAYMENT by SAP'!F1329</f>
        <v>PAID BY CMS BANK SYARIAH INDONESIA KC SURABAYA BAS</v>
      </c>
      <c r="H1339" s="47">
        <f t="shared" si="120"/>
        <v>45939</v>
      </c>
      <c r="I1339" s="48">
        <f>'PAYMENT by SAP'!G1329</f>
        <v>45939</v>
      </c>
      <c r="J1339" s="48" t="str">
        <f t="shared" si="121"/>
        <v>Okt</v>
      </c>
      <c r="K1339" s="48" t="str">
        <f t="shared" si="122"/>
        <v>2025</v>
      </c>
      <c r="L1339" s="48">
        <f>'PAYMENT by SAP'!H1329</f>
        <v>45899</v>
      </c>
      <c r="M1339" s="49">
        <f t="shared" si="123"/>
        <v>40</v>
      </c>
      <c r="N1339" s="50" t="str">
        <f t="shared" si="124"/>
        <v>30-60</v>
      </c>
      <c r="O1339" s="50" t="str">
        <f t="shared" si="125"/>
        <v>Low Risk</v>
      </c>
      <c r="P1339" s="15" t="str">
        <f>'PAYMENT by SAP'!J1329</f>
        <v>IDR</v>
      </c>
      <c r="Q1339" s="15" t="str">
        <f>'PAYMENT by SAP'!K1329</f>
        <v>1800000525</v>
      </c>
      <c r="R1339" s="51">
        <f>'PAYMENT by SAP'!L1329</f>
        <v>11173371</v>
      </c>
      <c r="S1339" s="51" t="str">
        <f>'PAYMENT by SAP'!M1329</f>
        <v>Biaya Pemusnahan Limbah Bottom Ash ex PT SWM</v>
      </c>
      <c r="T1339" s="65">
        <f>'PAYMENT by SAP'!N1329</f>
        <v>45869</v>
      </c>
      <c r="U1339" s="66" t="str">
        <f>'PAYMENT by SAP'!O1329</f>
        <v>1800000525</v>
      </c>
      <c r="V1339" t="s">
        <v>4950</v>
      </c>
    </row>
    <row r="1340" spans="2:22">
      <c r="B1340" s="15">
        <f>'PAYMENT by SAP'!B1330</f>
        <v>100621</v>
      </c>
      <c r="C1340" s="15" t="str">
        <f>'PAYMENT by SAP'!C1330</f>
        <v>PT. SURYA WIJAYA MEGAH</v>
      </c>
      <c r="D1340" s="15" t="str">
        <v>External</v>
      </c>
      <c r="E1340" s="15" t="str">
        <f>'PAYMENT by SAP'!D1330</f>
        <v>1400116190</v>
      </c>
      <c r="F1340" s="15" t="str">
        <f>'PAYMENT by SAP'!E1330</f>
        <v>11125421</v>
      </c>
      <c r="G1340" s="15" t="str">
        <f>'PAYMENT by SAP'!F1330</f>
        <v>PAID BY CMS BANK SYARIAH INDONESIA KC SURABAYA BAS</v>
      </c>
      <c r="H1340" s="47">
        <f t="shared" si="120"/>
        <v>45939</v>
      </c>
      <c r="I1340" s="48">
        <f>'PAYMENT by SAP'!G1330</f>
        <v>45939</v>
      </c>
      <c r="J1340" s="48" t="str">
        <f t="shared" si="121"/>
        <v>Okt</v>
      </c>
      <c r="K1340" s="48" t="str">
        <f t="shared" si="122"/>
        <v>2025</v>
      </c>
      <c r="L1340" s="48">
        <f>'PAYMENT by SAP'!H1330</f>
        <v>45930</v>
      </c>
      <c r="M1340" s="49">
        <f t="shared" si="123"/>
        <v>9</v>
      </c>
      <c r="N1340" s="50" t="str">
        <f t="shared" si="124"/>
        <v>0-30</v>
      </c>
      <c r="O1340" s="50" t="str">
        <f t="shared" si="125"/>
        <v>No Risk</v>
      </c>
      <c r="P1340" s="15" t="str">
        <f>'PAYMENT by SAP'!J1330</f>
        <v>IDR</v>
      </c>
      <c r="Q1340" s="15" t="str">
        <f>'PAYMENT by SAP'!K1330</f>
        <v>1800000590</v>
      </c>
      <c r="R1340" s="51">
        <f>'PAYMENT by SAP'!L1330</f>
        <v>15724038</v>
      </c>
      <c r="S1340" s="51" t="str">
        <f>'PAYMENT by SAP'!M1330</f>
        <v>Biaya Pemusnahan Limbah SBE ex PT SWM</v>
      </c>
      <c r="T1340" s="65">
        <f>'PAYMENT by SAP'!N1330</f>
        <v>45900</v>
      </c>
      <c r="U1340" s="66" t="str">
        <f>'PAYMENT by SAP'!O1330</f>
        <v>1800000590</v>
      </c>
      <c r="V1340" t="s">
        <v>4950</v>
      </c>
    </row>
    <row r="1341" spans="2:22">
      <c r="B1341" s="15">
        <f>'PAYMENT by SAP'!B1331</f>
        <v>100621</v>
      </c>
      <c r="C1341" s="15" t="str">
        <f>'PAYMENT by SAP'!C1331</f>
        <v>PT. SURYA WIJAYA MEGAH</v>
      </c>
      <c r="D1341" s="15" t="str">
        <v>External</v>
      </c>
      <c r="E1341" s="15" t="str">
        <f>'PAYMENT by SAP'!D1331</f>
        <v>1400116189</v>
      </c>
      <c r="F1341" s="15" t="str">
        <f>'PAYMENT by SAP'!E1331</f>
        <v>11125421</v>
      </c>
      <c r="G1341" s="15" t="str">
        <f>'PAYMENT by SAP'!F1331</f>
        <v>PAID BY CMS BANK SYARIAH INDONESIA KC SURABAYA BAS</v>
      </c>
      <c r="H1341" s="47">
        <f t="shared" ref="H1341:H1404" si="126">I1341</f>
        <v>45939</v>
      </c>
      <c r="I1341" s="48">
        <f>'PAYMENT by SAP'!G1331</f>
        <v>45939</v>
      </c>
      <c r="J1341" s="48" t="str">
        <f t="shared" ref="J1341:J1404" si="127">TEXT(I1341,"MMM")</f>
        <v>Okt</v>
      </c>
      <c r="K1341" s="48" t="str">
        <f t="shared" ref="K1341:K1404" si="128">TEXT(I1341,"yyy")</f>
        <v>2025</v>
      </c>
      <c r="L1341" s="48">
        <f>'PAYMENT by SAP'!H1331</f>
        <v>45930</v>
      </c>
      <c r="M1341" s="49">
        <f t="shared" ref="M1341:M1404" si="129">I1341-L1341</f>
        <v>9</v>
      </c>
      <c r="N1341" s="50" t="str">
        <f t="shared" ref="N1341:N1404" si="130">IF(M1341&lt;$C$9,$D$9,IF(M1341&lt;$C$8,$D$8,IF(M1341&lt;$C$7,$D$7,IF(M1341&lt;$C$6,$D$6,IF(M1341&lt;$C$5,$D$5,IF(M1341&lt;$C$4,$D$4,IF(M1341&lt;$C$3,$D$3)))))))</f>
        <v>0-30</v>
      </c>
      <c r="O1341" s="50" t="str">
        <f t="shared" ref="O1341:O1404" si="131">IF(N1341=$D$3,$E$3,IF(N1341=$D$4,$E$4,IF(N1341=$D$5,$E$5,IF(N1341=$D$6,$E$6,IF(N1341=$D$7,$E$7,IF(N1341=$D$8,$E$8,IF(N1341=$D$9,$E$9)))))))</f>
        <v>No Risk</v>
      </c>
      <c r="P1341" s="15" t="str">
        <f>'PAYMENT by SAP'!J1331</f>
        <v>IDR</v>
      </c>
      <c r="Q1341" s="15" t="str">
        <f>'PAYMENT by SAP'!K1331</f>
        <v>1800000589</v>
      </c>
      <c r="R1341" s="51">
        <f>'PAYMENT by SAP'!L1331</f>
        <v>18561642</v>
      </c>
      <c r="S1341" s="51" t="str">
        <f>'PAYMENT by SAP'!M1331</f>
        <v>Biaya Pemusnahan Limbah FABA ex PT SWM</v>
      </c>
      <c r="T1341" s="65">
        <f>'PAYMENT by SAP'!N1331</f>
        <v>45900</v>
      </c>
      <c r="U1341" s="66" t="str">
        <f>'PAYMENT by SAP'!O1331</f>
        <v>1800000589</v>
      </c>
      <c r="V1341" t="s">
        <v>4950</v>
      </c>
    </row>
    <row r="1342" spans="2:22">
      <c r="B1342" s="15">
        <f>'PAYMENT by SAP'!B1332</f>
        <v>100797</v>
      </c>
      <c r="C1342" s="15" t="str">
        <f>'PAYMENT by SAP'!C1332</f>
        <v>PT. SEMEN INDONESIA BETON</v>
      </c>
      <c r="D1342" s="15" t="str">
        <v>Group</v>
      </c>
      <c r="E1342" s="15" t="str">
        <f>'PAYMENT by SAP'!D1332</f>
        <v>1400000457</v>
      </c>
      <c r="F1342" s="15" t="str">
        <f>'PAYMENT by SAP'!E1332</f>
        <v>11125421</v>
      </c>
      <c r="G1342" s="15" t="str">
        <f>'PAYMENT by SAP'!F1332</f>
        <v>PAID BY CMS BANK SYARIAH INDONESIA KC SURABAYA BAS</v>
      </c>
      <c r="H1342" s="47">
        <f t="shared" si="126"/>
        <v>45939</v>
      </c>
      <c r="I1342" s="48">
        <f>'PAYMENT by SAP'!G1332</f>
        <v>45939</v>
      </c>
      <c r="J1342" s="48" t="str">
        <f t="shared" si="127"/>
        <v>Okt</v>
      </c>
      <c r="K1342" s="48" t="str">
        <f t="shared" si="128"/>
        <v>2025</v>
      </c>
      <c r="L1342" s="48">
        <f>'PAYMENT by SAP'!H1332</f>
        <v>45930</v>
      </c>
      <c r="M1342" s="49">
        <f t="shared" si="129"/>
        <v>9</v>
      </c>
      <c r="N1342" s="50" t="str">
        <f t="shared" si="130"/>
        <v>0-30</v>
      </c>
      <c r="O1342" s="50" t="str">
        <f t="shared" si="131"/>
        <v>No Risk</v>
      </c>
      <c r="P1342" s="15" t="str">
        <f>'PAYMENT by SAP'!J1332</f>
        <v>IDR</v>
      </c>
      <c r="Q1342" s="15" t="str">
        <f>'PAYMENT by SAP'!K1332</f>
        <v>1800000383</v>
      </c>
      <c r="R1342" s="51">
        <f>'PAYMENT by SAP'!L1332</f>
        <v>19832279</v>
      </c>
      <c r="S1342" s="51" t="str">
        <f>'PAYMENT by SAP'!M1332</f>
        <v>Pot. Gaji Kary. Penugasan SIG - SIB 07.2025</v>
      </c>
      <c r="T1342" s="65">
        <f>'PAYMENT by SAP'!N1332</f>
        <v>45900</v>
      </c>
      <c r="U1342" s="66" t="str">
        <f>'PAYMENT by SAP'!O1332</f>
        <v>1800000383</v>
      </c>
      <c r="V1342" s="18" t="s">
        <v>4953</v>
      </c>
    </row>
    <row r="1343" spans="2:22">
      <c r="B1343" s="15">
        <f>'PAYMENT by SAP'!B1333</f>
        <v>100146</v>
      </c>
      <c r="C1343" s="15" t="str">
        <f>'PAYMENT by SAP'!C1333</f>
        <v>PT KITA MANDIRI ABADI</v>
      </c>
      <c r="D1343" s="15" t="str">
        <v>External</v>
      </c>
      <c r="E1343" s="15" t="str">
        <f>'PAYMENT by SAP'!D1333</f>
        <v>1400116023</v>
      </c>
      <c r="F1343" s="15" t="str">
        <f>'PAYMENT by SAP'!E1333</f>
        <v>11125421</v>
      </c>
      <c r="G1343" s="15" t="str">
        <f>'PAYMENT by SAP'!F1333</f>
        <v>PAID BY CMS BANK SYARIAH INDONESIA KC SURABAYA BAS</v>
      </c>
      <c r="H1343" s="47">
        <f t="shared" si="126"/>
        <v>45939</v>
      </c>
      <c r="I1343" s="48">
        <f>'PAYMENT by SAP'!G1333</f>
        <v>45939</v>
      </c>
      <c r="J1343" s="48" t="str">
        <f t="shared" si="127"/>
        <v>Okt</v>
      </c>
      <c r="K1343" s="48" t="str">
        <f t="shared" si="128"/>
        <v>2025</v>
      </c>
      <c r="L1343" s="48">
        <f>'PAYMENT by SAP'!H1333</f>
        <v>45960</v>
      </c>
      <c r="M1343" s="49">
        <f t="shared" si="129"/>
        <v>-21</v>
      </c>
      <c r="N1343" s="50" t="str">
        <f t="shared" si="130"/>
        <v>Current</v>
      </c>
      <c r="O1343" s="50" t="str">
        <f t="shared" si="131"/>
        <v>No Risk</v>
      </c>
      <c r="P1343" s="15" t="str">
        <f>'PAYMENT by SAP'!J1333</f>
        <v>IDR</v>
      </c>
      <c r="Q1343" s="15" t="str">
        <f>'PAYMENT by SAP'!K1333</f>
        <v>1800000634</v>
      </c>
      <c r="R1343" s="51">
        <f>'PAYMENT by SAP'!L1333</f>
        <v>21511467</v>
      </c>
      <c r="S1343" s="51" t="str">
        <f>'PAYMENT by SAP'!M1333</f>
        <v>Biaya Pemusnahan Limbah FA-BA ex PT KMA</v>
      </c>
      <c r="T1343" s="65">
        <f>'PAYMENT by SAP'!N1333</f>
        <v>45930</v>
      </c>
      <c r="U1343" s="66" t="str">
        <f>'PAYMENT by SAP'!O1333</f>
        <v>1800000634</v>
      </c>
      <c r="V1343" t="s">
        <v>4950</v>
      </c>
    </row>
    <row r="1344" spans="2:22">
      <c r="B1344" s="15">
        <f>'PAYMENT by SAP'!B1334</f>
        <v>100621</v>
      </c>
      <c r="C1344" s="15" t="str">
        <f>'PAYMENT by SAP'!C1334</f>
        <v>PT. SURYA WIJAYA MEGAH</v>
      </c>
      <c r="D1344" s="15" t="str">
        <v>External</v>
      </c>
      <c r="E1344" s="15" t="str">
        <f>'PAYMENT by SAP'!D1334</f>
        <v>1400116073</v>
      </c>
      <c r="F1344" s="15" t="str">
        <f>'PAYMENT by SAP'!E1334</f>
        <v>11125421</v>
      </c>
      <c r="G1344" s="15" t="str">
        <f>'PAYMENT by SAP'!F1334</f>
        <v>PAID BY CMS BANK SYARIAH INDONESIA KC SURABAYA BAS</v>
      </c>
      <c r="H1344" s="47">
        <f t="shared" si="126"/>
        <v>45939</v>
      </c>
      <c r="I1344" s="48">
        <f>'PAYMENT by SAP'!G1334</f>
        <v>45939</v>
      </c>
      <c r="J1344" s="48" t="str">
        <f t="shared" si="127"/>
        <v>Okt</v>
      </c>
      <c r="K1344" s="48" t="str">
        <f t="shared" si="128"/>
        <v>2025</v>
      </c>
      <c r="L1344" s="48">
        <f>'PAYMENT by SAP'!H1334</f>
        <v>45899</v>
      </c>
      <c r="M1344" s="49">
        <f t="shared" si="129"/>
        <v>40</v>
      </c>
      <c r="N1344" s="50" t="str">
        <f t="shared" si="130"/>
        <v>30-60</v>
      </c>
      <c r="O1344" s="50" t="str">
        <f t="shared" si="131"/>
        <v>Low Risk</v>
      </c>
      <c r="P1344" s="15" t="str">
        <f>'PAYMENT by SAP'!J1334</f>
        <v>IDR</v>
      </c>
      <c r="Q1344" s="15" t="str">
        <f>'PAYMENT by SAP'!K1334</f>
        <v>1800000526</v>
      </c>
      <c r="R1344" s="51">
        <f>'PAYMENT by SAP'!L1334</f>
        <v>21946254</v>
      </c>
      <c r="S1344" s="51" t="str">
        <f>'PAYMENT by SAP'!M1334</f>
        <v>Biaya Pemusnahan Limbah SBE ex PT SWM</v>
      </c>
      <c r="T1344" s="65">
        <f>'PAYMENT by SAP'!N1334</f>
        <v>45869</v>
      </c>
      <c r="U1344" s="66" t="str">
        <f>'PAYMENT by SAP'!O1334</f>
        <v>1800000526</v>
      </c>
      <c r="V1344" t="s">
        <v>4950</v>
      </c>
    </row>
    <row r="1345" spans="2:22">
      <c r="B1345" s="15">
        <f>'PAYMENT by SAP'!B1335</f>
        <v>100621</v>
      </c>
      <c r="C1345" s="15" t="str">
        <f>'PAYMENT by SAP'!C1335</f>
        <v>PT. SURYA WIJAYA MEGAH</v>
      </c>
      <c r="D1345" s="15" t="str">
        <v>External</v>
      </c>
      <c r="E1345" s="15" t="str">
        <f>'PAYMENT by SAP'!D1335</f>
        <v>1400116192</v>
      </c>
      <c r="F1345" s="15" t="str">
        <f>'PAYMENT by SAP'!E1335</f>
        <v>11125421</v>
      </c>
      <c r="G1345" s="15" t="str">
        <f>'PAYMENT by SAP'!F1335</f>
        <v>PAID BY CMS BANK SYARIAH INDONESIA KC SURABAYA BAS</v>
      </c>
      <c r="H1345" s="47">
        <f t="shared" si="126"/>
        <v>45939</v>
      </c>
      <c r="I1345" s="48">
        <f>'PAYMENT by SAP'!G1335</f>
        <v>45939</v>
      </c>
      <c r="J1345" s="48" t="str">
        <f t="shared" si="127"/>
        <v>Okt</v>
      </c>
      <c r="K1345" s="48" t="str">
        <f t="shared" si="128"/>
        <v>2025</v>
      </c>
      <c r="L1345" s="48">
        <f>'PAYMENT by SAP'!H1335</f>
        <v>45960</v>
      </c>
      <c r="M1345" s="49">
        <f t="shared" si="129"/>
        <v>-21</v>
      </c>
      <c r="N1345" s="50" t="str">
        <f t="shared" si="130"/>
        <v>Current</v>
      </c>
      <c r="O1345" s="50" t="str">
        <f t="shared" si="131"/>
        <v>No Risk</v>
      </c>
      <c r="P1345" s="15" t="str">
        <f>'PAYMENT by SAP'!J1335</f>
        <v>IDR</v>
      </c>
      <c r="Q1345" s="15" t="str">
        <f>'PAYMENT by SAP'!K1335</f>
        <v>1800000658</v>
      </c>
      <c r="R1345" s="51">
        <f>'PAYMENT by SAP'!L1335</f>
        <v>23675190</v>
      </c>
      <c r="S1345" s="51" t="str">
        <f>'PAYMENT by SAP'!M1335</f>
        <v>Biaya Pemusnahan Limbah Bottom Ash ex PT SWM</v>
      </c>
      <c r="T1345" s="65">
        <f>'PAYMENT by SAP'!N1335</f>
        <v>45930</v>
      </c>
      <c r="U1345" s="66" t="str">
        <f>'PAYMENT by SAP'!O1335</f>
        <v>1800000658</v>
      </c>
      <c r="V1345" t="s">
        <v>4950</v>
      </c>
    </row>
    <row r="1346" spans="2:22">
      <c r="B1346" s="15">
        <f>'PAYMENT by SAP'!B1336</f>
        <v>100013</v>
      </c>
      <c r="C1346" s="15" t="str">
        <f>'PAYMENT by SAP'!C1336</f>
        <v>PT SEMEN PADANG</v>
      </c>
      <c r="D1346" s="15" t="str">
        <v>Group</v>
      </c>
      <c r="E1346" s="15" t="str">
        <f>'PAYMENT by SAP'!D1336</f>
        <v>1400000459</v>
      </c>
      <c r="F1346" s="15" t="str">
        <f>'PAYMENT by SAP'!E1336</f>
        <v>11121871</v>
      </c>
      <c r="G1346" s="15" t="str">
        <f>'PAYMENT by SAP'!F1336</f>
        <v>SWEEPING SEMEN PADANG</v>
      </c>
      <c r="H1346" s="47">
        <f t="shared" si="126"/>
        <v>45939</v>
      </c>
      <c r="I1346" s="48">
        <f>'PAYMENT by SAP'!G1336</f>
        <v>45939</v>
      </c>
      <c r="J1346" s="48" t="str">
        <f t="shared" si="127"/>
        <v>Okt</v>
      </c>
      <c r="K1346" s="48" t="str">
        <f t="shared" si="128"/>
        <v>2025</v>
      </c>
      <c r="L1346" s="48">
        <f>'PAYMENT by SAP'!H1336</f>
        <v>45938</v>
      </c>
      <c r="M1346" s="49">
        <f t="shared" si="129"/>
        <v>1</v>
      </c>
      <c r="N1346" s="50" t="str">
        <f t="shared" si="130"/>
        <v>0-30</v>
      </c>
      <c r="O1346" s="50" t="str">
        <f t="shared" si="131"/>
        <v>No Risk</v>
      </c>
      <c r="P1346" s="15" t="str">
        <f>'PAYMENT by SAP'!J1336</f>
        <v>IDR</v>
      </c>
      <c r="Q1346" s="15" t="str">
        <f>'PAYMENT by SAP'!K1336</f>
        <v>1400000456</v>
      </c>
      <c r="R1346" s="51">
        <f>'PAYMENT by SAP'!L1336</f>
        <v>10000000000</v>
      </c>
      <c r="S1346" s="51" t="str">
        <f>'PAYMENT by SAP'!M1336</f>
        <v xml:space="preserve"> DIVIDEN SP TAHUN BUKU 2024</v>
      </c>
      <c r="T1346" s="65">
        <f>'PAYMENT by SAP'!N1336</f>
        <v>45938</v>
      </c>
      <c r="U1346" s="66" t="str">
        <f>'PAYMENT by SAP'!O1336</f>
        <v>1800000345</v>
      </c>
      <c r="V1346" s="18" t="s">
        <v>4967</v>
      </c>
    </row>
    <row r="1347" spans="2:22">
      <c r="B1347" s="15">
        <f>'PAYMENT by SAP'!B1337</f>
        <v>100137</v>
      </c>
      <c r="C1347" s="15" t="str">
        <f>'PAYMENT by SAP'!C1337</f>
        <v>PT SEMEN GRESIK</v>
      </c>
      <c r="D1347" s="15" t="str">
        <v>Group</v>
      </c>
      <c r="E1347" s="15" t="str">
        <f>'PAYMENT by SAP'!D1337</f>
        <v>1400000460</v>
      </c>
      <c r="F1347" s="15" t="str">
        <f>'PAYMENT by SAP'!E1337</f>
        <v>11121871</v>
      </c>
      <c r="G1347" s="15" t="str">
        <f>'PAYMENT by SAP'!F1337</f>
        <v>SWEEPING SEMEN GRESIK</v>
      </c>
      <c r="H1347" s="47">
        <f t="shared" si="126"/>
        <v>45939</v>
      </c>
      <c r="I1347" s="48">
        <f>'PAYMENT by SAP'!G1337</f>
        <v>45939</v>
      </c>
      <c r="J1347" s="48" t="str">
        <f t="shared" si="127"/>
        <v>Okt</v>
      </c>
      <c r="K1347" s="48" t="str">
        <f t="shared" si="128"/>
        <v>2025</v>
      </c>
      <c r="L1347" s="48">
        <f>'PAYMENT by SAP'!H1337</f>
        <v>45937</v>
      </c>
      <c r="M1347" s="49">
        <f t="shared" si="129"/>
        <v>2</v>
      </c>
      <c r="N1347" s="50" t="str">
        <f t="shared" si="130"/>
        <v>0-30</v>
      </c>
      <c r="O1347" s="50" t="str">
        <f t="shared" si="131"/>
        <v>No Risk</v>
      </c>
      <c r="P1347" s="15" t="str">
        <f>'PAYMENT by SAP'!J1337</f>
        <v>IDR</v>
      </c>
      <c r="Q1347" s="15" t="str">
        <f>'PAYMENT by SAP'!K1337</f>
        <v>1400000450</v>
      </c>
      <c r="R1347" s="51">
        <f>'PAYMENT by SAP'!L1337</f>
        <v>10000000000</v>
      </c>
      <c r="S1347" s="51" t="str">
        <f>'PAYMENT by SAP'!M1337</f>
        <v xml:space="preserve"> PEMBAYARAN POKOK SHL GRESIK 26 SEPT 2018</v>
      </c>
      <c r="T1347" s="65">
        <f>'PAYMENT by SAP'!N1337</f>
        <v>45937</v>
      </c>
      <c r="U1347" s="66" t="str">
        <f>'PAYMENT by SAP'!O1337</f>
        <v>1800001507</v>
      </c>
      <c r="V1347" s="18" t="s">
        <v>4952</v>
      </c>
    </row>
    <row r="1348" spans="2:22">
      <c r="B1348" s="15">
        <f>'PAYMENT by SAP'!B1338</f>
        <v>100590</v>
      </c>
      <c r="C1348" s="15" t="str">
        <f>'PAYMENT by SAP'!C1338</f>
        <v>PT. SEMEN INDONESIA INTERNATIONAL</v>
      </c>
      <c r="D1348" s="15" t="str">
        <v>Group</v>
      </c>
      <c r="E1348" s="15" t="str">
        <f>'PAYMENT by SAP'!D1338</f>
        <v>1400000461</v>
      </c>
      <c r="F1348" s="15" t="str">
        <f>'PAYMENT by SAP'!E1338</f>
        <v>11125421</v>
      </c>
      <c r="G1348" s="15" t="str">
        <f>'PAYMENT by SAP'!F1338</f>
        <v>PAID BY CMS BANK SYARIAH INDONESIA KC SURABAYA BAS</v>
      </c>
      <c r="H1348" s="47">
        <f t="shared" si="126"/>
        <v>45940</v>
      </c>
      <c r="I1348" s="48">
        <f>'PAYMENT by SAP'!G1338</f>
        <v>45940</v>
      </c>
      <c r="J1348" s="48" t="str">
        <f t="shared" si="127"/>
        <v>Okt</v>
      </c>
      <c r="K1348" s="48" t="str">
        <f t="shared" si="128"/>
        <v>2025</v>
      </c>
      <c r="L1348" s="48">
        <f>'PAYMENT by SAP'!H1338</f>
        <v>45930</v>
      </c>
      <c r="M1348" s="49">
        <f t="shared" si="129"/>
        <v>10</v>
      </c>
      <c r="N1348" s="50" t="str">
        <f t="shared" si="130"/>
        <v>0-30</v>
      </c>
      <c r="O1348" s="50" t="str">
        <f t="shared" si="131"/>
        <v>No Risk</v>
      </c>
      <c r="P1348" s="15" t="str">
        <f>'PAYMENT by SAP'!J1338</f>
        <v>IDR</v>
      </c>
      <c r="Q1348" s="15" t="str">
        <f>'PAYMENT by SAP'!K1338</f>
        <v>1800000392</v>
      </c>
      <c r="R1348" s="51">
        <f>'PAYMENT by SAP'!L1338</f>
        <v>6522018</v>
      </c>
      <c r="S1348" s="51" t="str">
        <f>'PAYMENT by SAP'!M1338</f>
        <v>Pot. Gaji Kary. Penugasan SIG - SII 07.2025</v>
      </c>
      <c r="T1348" s="65">
        <f>'PAYMENT by SAP'!N1338</f>
        <v>45900</v>
      </c>
      <c r="U1348" s="66" t="str">
        <f>'PAYMENT by SAP'!O1338</f>
        <v>1800000392</v>
      </c>
      <c r="V1348" s="18" t="s">
        <v>4953</v>
      </c>
    </row>
    <row r="1349" spans="2:22">
      <c r="B1349" s="15">
        <f>'PAYMENT by SAP'!B1339</f>
        <v>100137</v>
      </c>
      <c r="C1349" s="15" t="str">
        <f>'PAYMENT by SAP'!C1339</f>
        <v>PT SEMEN GRESIK</v>
      </c>
      <c r="D1349" s="15" t="str">
        <v>Group</v>
      </c>
      <c r="E1349" s="15" t="str">
        <f>'PAYMENT by SAP'!D1339</f>
        <v>0100010583</v>
      </c>
      <c r="F1349" s="15">
        <f>'PAYMENT by SAP'!E1339</f>
        <v>0</v>
      </c>
      <c r="G1349" s="15">
        <f>'PAYMENT by SAP'!F1339</f>
        <v>0</v>
      </c>
      <c r="H1349" s="47">
        <f t="shared" si="126"/>
        <v>45940</v>
      </c>
      <c r="I1349" s="48">
        <f>'PAYMENT by SAP'!G1339</f>
        <v>45940</v>
      </c>
      <c r="J1349" s="48" t="str">
        <f t="shared" si="127"/>
        <v>Okt</v>
      </c>
      <c r="K1349" s="48" t="str">
        <f t="shared" si="128"/>
        <v>2025</v>
      </c>
      <c r="L1349" s="48">
        <f>'PAYMENT by SAP'!H1339</f>
        <v>45899</v>
      </c>
      <c r="M1349" s="49">
        <f t="shared" si="129"/>
        <v>41</v>
      </c>
      <c r="N1349" s="50" t="str">
        <f t="shared" si="130"/>
        <v>30-60</v>
      </c>
      <c r="O1349" s="50" t="str">
        <f t="shared" si="131"/>
        <v>Low Risk</v>
      </c>
      <c r="P1349" s="15" t="str">
        <f>'PAYMENT by SAP'!J1339</f>
        <v>IDR</v>
      </c>
      <c r="Q1349" s="15" t="str">
        <f>'PAYMENT by SAP'!K1339</f>
        <v>1800000371</v>
      </c>
      <c r="R1349" s="51">
        <f>'PAYMENT by SAP'!L1339</f>
        <v>14500000</v>
      </c>
      <c r="S1349" s="51" t="str">
        <f>'PAYMENT by SAP'!M1339</f>
        <v>Penagihan Sewa Peralatan Packer Palletizer 2025</v>
      </c>
      <c r="T1349" s="65">
        <f>'PAYMENT by SAP'!N1339</f>
        <v>45869</v>
      </c>
      <c r="U1349" s="66" t="str">
        <f>'PAYMENT by SAP'!O1339</f>
        <v>1800000371</v>
      </c>
      <c r="V1349" s="18" t="s">
        <v>4957</v>
      </c>
    </row>
    <row r="1350" spans="2:22">
      <c r="B1350" s="15">
        <f>'PAYMENT by SAP'!B1340</f>
        <v>100013</v>
      </c>
      <c r="C1350" s="15" t="str">
        <f>'PAYMENT by SAP'!C1340</f>
        <v>PT SEMEN PADANG</v>
      </c>
      <c r="D1350" s="15" t="str">
        <v>Group</v>
      </c>
      <c r="E1350" s="15" t="str">
        <f>'PAYMENT by SAP'!D1340</f>
        <v>1400000464</v>
      </c>
      <c r="F1350" s="15" t="str">
        <f>'PAYMENT by SAP'!E1340</f>
        <v>11121871</v>
      </c>
      <c r="G1350" s="15" t="str">
        <f>'PAYMENT by SAP'!F1340</f>
        <v>SWEEPING SEMEN PADANG</v>
      </c>
      <c r="H1350" s="47">
        <f t="shared" si="126"/>
        <v>45940</v>
      </c>
      <c r="I1350" s="48">
        <f>'PAYMENT by SAP'!G1340</f>
        <v>45940</v>
      </c>
      <c r="J1350" s="48" t="str">
        <f t="shared" si="127"/>
        <v>Okt</v>
      </c>
      <c r="K1350" s="48" t="str">
        <f t="shared" si="128"/>
        <v>2025</v>
      </c>
      <c r="L1350" s="48">
        <f>'PAYMENT by SAP'!H1340</f>
        <v>45939</v>
      </c>
      <c r="M1350" s="49">
        <f t="shared" si="129"/>
        <v>1</v>
      </c>
      <c r="N1350" s="50" t="str">
        <f t="shared" si="130"/>
        <v>0-30</v>
      </c>
      <c r="O1350" s="50" t="str">
        <f t="shared" si="131"/>
        <v>No Risk</v>
      </c>
      <c r="P1350" s="15" t="str">
        <f>'PAYMENT by SAP'!J1340</f>
        <v>IDR</v>
      </c>
      <c r="Q1350" s="15" t="str">
        <f>'PAYMENT by SAP'!K1340</f>
        <v>1400000459</v>
      </c>
      <c r="R1350" s="51">
        <f>'PAYMENT by SAP'!L1340</f>
        <v>10000000000</v>
      </c>
      <c r="S1350" s="51" t="str">
        <f>'PAYMENT by SAP'!M1340</f>
        <v xml:space="preserve"> DIVIDEN SP TAHUN BUKU 2024</v>
      </c>
      <c r="T1350" s="65">
        <f>'PAYMENT by SAP'!N1340</f>
        <v>45939</v>
      </c>
      <c r="U1350" s="66" t="str">
        <f>'PAYMENT by SAP'!O1340</f>
        <v>1800000345</v>
      </c>
      <c r="V1350" s="18" t="s">
        <v>4967</v>
      </c>
    </row>
    <row r="1351" spans="2:22">
      <c r="B1351" s="15">
        <f>'PAYMENT by SAP'!B1341</f>
        <v>100137</v>
      </c>
      <c r="C1351" s="15" t="str">
        <f>'PAYMENT by SAP'!C1341</f>
        <v>PT SEMEN GRESIK</v>
      </c>
      <c r="D1351" s="15" t="str">
        <v>Group</v>
      </c>
      <c r="E1351" s="15" t="str">
        <f>'PAYMENT by SAP'!D1341</f>
        <v>1400000462</v>
      </c>
      <c r="F1351" s="15" t="str">
        <f>'PAYMENT by SAP'!E1341</f>
        <v>11121871</v>
      </c>
      <c r="G1351" s="15" t="str">
        <f>'PAYMENT by SAP'!F1341</f>
        <v>SWEEPING SEMEN GRESIK</v>
      </c>
      <c r="H1351" s="47">
        <f t="shared" si="126"/>
        <v>45940</v>
      </c>
      <c r="I1351" s="48">
        <f>'PAYMENT by SAP'!G1341</f>
        <v>45940</v>
      </c>
      <c r="J1351" s="48" t="str">
        <f t="shared" si="127"/>
        <v>Okt</v>
      </c>
      <c r="K1351" s="48" t="str">
        <f t="shared" si="128"/>
        <v>2025</v>
      </c>
      <c r="L1351" s="48">
        <f>'PAYMENT by SAP'!H1341</f>
        <v>45939</v>
      </c>
      <c r="M1351" s="49">
        <f t="shared" si="129"/>
        <v>1</v>
      </c>
      <c r="N1351" s="50" t="str">
        <f t="shared" si="130"/>
        <v>0-30</v>
      </c>
      <c r="O1351" s="50" t="str">
        <f t="shared" si="131"/>
        <v>No Risk</v>
      </c>
      <c r="P1351" s="15" t="str">
        <f>'PAYMENT by SAP'!J1341</f>
        <v>IDR</v>
      </c>
      <c r="Q1351" s="15" t="str">
        <f>'PAYMENT by SAP'!K1341</f>
        <v>1400000460</v>
      </c>
      <c r="R1351" s="51">
        <f>'PAYMENT by SAP'!L1341</f>
        <v>10000000000</v>
      </c>
      <c r="S1351" s="51" t="str">
        <f>'PAYMENT by SAP'!M1341</f>
        <v xml:space="preserve"> PEMBAYARAN POKOK SHL GRESIK 26 SEPT 2018</v>
      </c>
      <c r="T1351" s="65">
        <f>'PAYMENT by SAP'!N1341</f>
        <v>45939</v>
      </c>
      <c r="U1351" s="66" t="str">
        <f>'PAYMENT by SAP'!O1341</f>
        <v>1800001507</v>
      </c>
      <c r="V1351" s="18" t="s">
        <v>4952</v>
      </c>
    </row>
    <row r="1352" spans="2:22">
      <c r="B1352" s="15">
        <f>'PAYMENT by SAP'!B1342</f>
        <v>100137</v>
      </c>
      <c r="C1352" s="15" t="str">
        <f>'PAYMENT by SAP'!C1342</f>
        <v>PT SEMEN GRESIK</v>
      </c>
      <c r="D1352" s="15" t="str">
        <v>Group</v>
      </c>
      <c r="E1352" s="15" t="str">
        <f>'PAYMENT by SAP'!D1342</f>
        <v>1400000465</v>
      </c>
      <c r="F1352" s="15" t="str">
        <f>'PAYMENT by SAP'!E1342</f>
        <v>11121871</v>
      </c>
      <c r="G1352" s="15" t="str">
        <f>'PAYMENT by SAP'!F1342</f>
        <v>SWEEPING SEMEN GRESIK</v>
      </c>
      <c r="H1352" s="47">
        <f t="shared" si="126"/>
        <v>45940</v>
      </c>
      <c r="I1352" s="48">
        <f>'PAYMENT by SAP'!G1342</f>
        <v>45940</v>
      </c>
      <c r="J1352" s="48" t="str">
        <f t="shared" si="127"/>
        <v>Okt</v>
      </c>
      <c r="K1352" s="48" t="str">
        <f t="shared" si="128"/>
        <v>2025</v>
      </c>
      <c r="L1352" s="48">
        <f>'PAYMENT by SAP'!H1342</f>
        <v>45940</v>
      </c>
      <c r="M1352" s="49">
        <f t="shared" si="129"/>
        <v>0</v>
      </c>
      <c r="N1352" s="50" t="str">
        <f t="shared" si="130"/>
        <v>0-30</v>
      </c>
      <c r="O1352" s="50" t="str">
        <f t="shared" si="131"/>
        <v>No Risk</v>
      </c>
      <c r="P1352" s="15" t="str">
        <f>'PAYMENT by SAP'!J1342</f>
        <v>IDR</v>
      </c>
      <c r="Q1352" s="15" t="str">
        <f>'PAYMENT by SAP'!K1342</f>
        <v>1400000462</v>
      </c>
      <c r="R1352" s="51">
        <f>'PAYMENT by SAP'!L1342</f>
        <v>10000000000</v>
      </c>
      <c r="S1352" s="51" t="str">
        <f>'PAYMENT by SAP'!M1342</f>
        <v xml:space="preserve"> PEMBAYARAN POKOK SHL GRESIK 26 SEPT 2018</v>
      </c>
      <c r="T1352" s="65">
        <f>'PAYMENT by SAP'!N1342</f>
        <v>45940</v>
      </c>
      <c r="U1352" s="66" t="str">
        <f>'PAYMENT by SAP'!O1342</f>
        <v>1800001507</v>
      </c>
      <c r="V1352" t="s">
        <v>4952</v>
      </c>
    </row>
    <row r="1353" spans="2:22">
      <c r="B1353" s="15">
        <f>'PAYMENT by SAP'!B1343</f>
        <v>101830</v>
      </c>
      <c r="C1353" s="15" t="str">
        <f>'PAYMENT by SAP'!C1343</f>
        <v>ARDIYAN JAYA TRANS, PT</v>
      </c>
      <c r="D1353" s="15" t="str">
        <v>External</v>
      </c>
      <c r="E1353" s="15" t="str">
        <f>'PAYMENT by SAP'!D1343</f>
        <v>1400118171</v>
      </c>
      <c r="F1353" s="15" t="str">
        <f>'PAYMENT by SAP'!E1343</f>
        <v>11121161</v>
      </c>
      <c r="G1353" s="15" t="str">
        <f>'PAYMENT by SAP'!F1343</f>
        <v>Biaya Pemusnahan Limbah Bottom Ash ex PT AJT</v>
      </c>
      <c r="H1353" s="47">
        <f t="shared" si="126"/>
        <v>45943</v>
      </c>
      <c r="I1353" s="48">
        <f>'PAYMENT by SAP'!G1343</f>
        <v>45943</v>
      </c>
      <c r="J1353" s="48" t="str">
        <f t="shared" si="127"/>
        <v>Okt</v>
      </c>
      <c r="K1353" s="48" t="str">
        <f t="shared" si="128"/>
        <v>2025</v>
      </c>
      <c r="L1353" s="48">
        <f>'PAYMENT by SAP'!H1343</f>
        <v>45930</v>
      </c>
      <c r="M1353" s="49">
        <f t="shared" si="129"/>
        <v>13</v>
      </c>
      <c r="N1353" s="50" t="str">
        <f t="shared" si="130"/>
        <v>0-30</v>
      </c>
      <c r="O1353" s="50" t="str">
        <f t="shared" si="131"/>
        <v>No Risk</v>
      </c>
      <c r="P1353" s="15" t="str">
        <f>'PAYMENT by SAP'!J1343</f>
        <v>IDR</v>
      </c>
      <c r="Q1353" s="15" t="str">
        <f>'PAYMENT by SAP'!K1343</f>
        <v>1800000554</v>
      </c>
      <c r="R1353" s="51">
        <f>'PAYMENT by SAP'!L1343</f>
        <v>1750914</v>
      </c>
      <c r="S1353" s="51" t="str">
        <f>'PAYMENT by SAP'!M1343</f>
        <v>Biaya Pemusnahan Limbah Bottom Ash ex PT AJT</v>
      </c>
      <c r="T1353" s="65">
        <f>'PAYMENT by SAP'!N1343</f>
        <v>45900</v>
      </c>
      <c r="U1353" s="66" t="str">
        <f>'PAYMENT by SAP'!O1343</f>
        <v>1800000554</v>
      </c>
      <c r="V1353" t="s">
        <v>4950</v>
      </c>
    </row>
    <row r="1354" spans="2:22">
      <c r="B1354" s="15">
        <f>'PAYMENT by SAP'!B1344</f>
        <v>101830</v>
      </c>
      <c r="C1354" s="15" t="str">
        <f>'PAYMENT by SAP'!C1344</f>
        <v>ARDIYAN JAYA TRANS, PT</v>
      </c>
      <c r="D1354" s="15" t="str">
        <v>External</v>
      </c>
      <c r="E1354" s="15" t="str">
        <f>'PAYMENT by SAP'!D1344</f>
        <v>1400118170</v>
      </c>
      <c r="F1354" s="15" t="str">
        <f>'PAYMENT by SAP'!E1344</f>
        <v>11121161</v>
      </c>
      <c r="G1354" s="15" t="str">
        <f>'PAYMENT by SAP'!F1344</f>
        <v>Biaya Pemusnahan Limbah Bottom Ash ex PT AJT</v>
      </c>
      <c r="H1354" s="47">
        <f t="shared" si="126"/>
        <v>45943</v>
      </c>
      <c r="I1354" s="48">
        <f>'PAYMENT by SAP'!G1344</f>
        <v>45943</v>
      </c>
      <c r="J1354" s="48" t="str">
        <f t="shared" si="127"/>
        <v>Okt</v>
      </c>
      <c r="K1354" s="48" t="str">
        <f t="shared" si="128"/>
        <v>2025</v>
      </c>
      <c r="L1354" s="48">
        <f>'PAYMENT by SAP'!H1344</f>
        <v>45899</v>
      </c>
      <c r="M1354" s="49">
        <f t="shared" si="129"/>
        <v>44</v>
      </c>
      <c r="N1354" s="50" t="str">
        <f t="shared" si="130"/>
        <v>30-60</v>
      </c>
      <c r="O1354" s="50" t="str">
        <f t="shared" si="131"/>
        <v>Low Risk</v>
      </c>
      <c r="P1354" s="15" t="str">
        <f>'PAYMENT by SAP'!J1344</f>
        <v>IDR</v>
      </c>
      <c r="Q1354" s="15" t="str">
        <f>'PAYMENT by SAP'!K1344</f>
        <v>1800000489</v>
      </c>
      <c r="R1354" s="51">
        <f>'PAYMENT by SAP'!L1344</f>
        <v>1947495</v>
      </c>
      <c r="S1354" s="51" t="str">
        <f>'PAYMENT by SAP'!M1344</f>
        <v>Biaya Pemusnahan Limbah Bottom Ash ex PT AJT</v>
      </c>
      <c r="T1354" s="65">
        <f>'PAYMENT by SAP'!N1344</f>
        <v>45869</v>
      </c>
      <c r="U1354" s="66" t="str">
        <f>'PAYMENT by SAP'!O1344</f>
        <v>1800000489</v>
      </c>
      <c r="V1354" t="s">
        <v>4950</v>
      </c>
    </row>
    <row r="1355" spans="2:22">
      <c r="B1355" s="15">
        <f>'PAYMENT by SAP'!B1345</f>
        <v>100672</v>
      </c>
      <c r="C1355" s="15" t="str">
        <f>'PAYMENT by SAP'!C1345</f>
        <v>PT. LEWIND</v>
      </c>
      <c r="D1355" s="15" t="str">
        <v>External</v>
      </c>
      <c r="E1355" s="15" t="str">
        <f>'PAYMENT by SAP'!D1345</f>
        <v>1400117484</v>
      </c>
      <c r="F1355" s="15" t="str">
        <f>'PAYMENT by SAP'!E1345</f>
        <v>11121161</v>
      </c>
      <c r="G1355" s="15" t="str">
        <f>'PAYMENT by SAP'!F1345</f>
        <v>Biaya Pemusnahan limbah</v>
      </c>
      <c r="H1355" s="47">
        <f t="shared" si="126"/>
        <v>45943</v>
      </c>
      <c r="I1355" s="48">
        <f>'PAYMENT by SAP'!G1345</f>
        <v>45943</v>
      </c>
      <c r="J1355" s="48" t="str">
        <f t="shared" si="127"/>
        <v>Okt</v>
      </c>
      <c r="K1355" s="48" t="str">
        <f t="shared" si="128"/>
        <v>2025</v>
      </c>
      <c r="L1355" s="48">
        <f>'PAYMENT by SAP'!H1345</f>
        <v>45107</v>
      </c>
      <c r="M1355" s="49">
        <f t="shared" si="129"/>
        <v>836</v>
      </c>
      <c r="N1355" s="50" t="str">
        <f t="shared" si="130"/>
        <v>&gt;365</v>
      </c>
      <c r="O1355" s="50" t="str">
        <f t="shared" si="131"/>
        <v>High Risk +</v>
      </c>
      <c r="P1355" s="15" t="str">
        <f>'PAYMENT by SAP'!J1345</f>
        <v>IDR</v>
      </c>
      <c r="Q1355" s="15" t="str">
        <f>'PAYMENT by SAP'!K1345</f>
        <v>1800000266</v>
      </c>
      <c r="R1355" s="51">
        <f>'PAYMENT by SAP'!L1345</f>
        <v>2043917</v>
      </c>
      <c r="S1355" s="51" t="str">
        <f>'PAYMENT by SAP'!M1345</f>
        <v>Biaya Pemusnahan Limbah SBE ex PT LEWIND</v>
      </c>
      <c r="T1355" s="65">
        <f>'PAYMENT by SAP'!N1345</f>
        <v>45077</v>
      </c>
      <c r="U1355" s="66" t="str">
        <f>'PAYMENT by SAP'!O1345</f>
        <v>1800000266</v>
      </c>
      <c r="V1355" t="s">
        <v>4950</v>
      </c>
    </row>
    <row r="1356" spans="2:22">
      <c r="B1356" s="15">
        <f>'PAYMENT by SAP'!B1346</f>
        <v>101830</v>
      </c>
      <c r="C1356" s="15" t="str">
        <f>'PAYMENT by SAP'!C1346</f>
        <v>ARDIYAN JAYA TRANS, PT</v>
      </c>
      <c r="D1356" s="15" t="str">
        <v>External</v>
      </c>
      <c r="E1356" s="15" t="str">
        <f>'PAYMENT by SAP'!D1346</f>
        <v>1400118172</v>
      </c>
      <c r="F1356" s="15" t="str">
        <f>'PAYMENT by SAP'!E1346</f>
        <v>11121161</v>
      </c>
      <c r="G1356" s="15" t="str">
        <f>'PAYMENT by SAP'!F1346</f>
        <v>Biaya Pemusnahan Limbah Bottom Ash ex PT AJT</v>
      </c>
      <c r="H1356" s="47">
        <f t="shared" si="126"/>
        <v>45943</v>
      </c>
      <c r="I1356" s="48">
        <f>'PAYMENT by SAP'!G1346</f>
        <v>45943</v>
      </c>
      <c r="J1356" s="48" t="str">
        <f t="shared" si="127"/>
        <v>Okt</v>
      </c>
      <c r="K1356" s="48" t="str">
        <f t="shared" si="128"/>
        <v>2025</v>
      </c>
      <c r="L1356" s="48">
        <f>'PAYMENT by SAP'!H1346</f>
        <v>45960</v>
      </c>
      <c r="M1356" s="49">
        <f t="shared" si="129"/>
        <v>-17</v>
      </c>
      <c r="N1356" s="50" t="str">
        <f t="shared" si="130"/>
        <v>Current</v>
      </c>
      <c r="O1356" s="50" t="str">
        <f t="shared" si="131"/>
        <v>No Risk</v>
      </c>
      <c r="P1356" s="15" t="str">
        <f>'PAYMENT by SAP'!J1346</f>
        <v>IDR</v>
      </c>
      <c r="Q1356" s="15" t="str">
        <f>'PAYMENT by SAP'!K1346</f>
        <v>1800000621</v>
      </c>
      <c r="R1356" s="51">
        <f>'PAYMENT by SAP'!L1346</f>
        <v>2484735</v>
      </c>
      <c r="S1356" s="51" t="str">
        <f>'PAYMENT by SAP'!M1346</f>
        <v>Biaya Pemusnahan Limbah Bottom Ash ex PT AJT</v>
      </c>
      <c r="T1356" s="65">
        <f>'PAYMENT by SAP'!N1346</f>
        <v>45930</v>
      </c>
      <c r="U1356" s="66" t="str">
        <f>'PAYMENT by SAP'!O1346</f>
        <v>1800000621</v>
      </c>
      <c r="V1356" t="s">
        <v>4950</v>
      </c>
    </row>
    <row r="1357" spans="2:22">
      <c r="B1357" s="15">
        <f>'PAYMENT by SAP'!B1347</f>
        <v>100028</v>
      </c>
      <c r="C1357" s="15" t="str">
        <f>'PAYMENT by SAP'!C1347</f>
        <v>PT BANK NEGARA INDONESIA (PERSERO)</v>
      </c>
      <c r="D1357" s="15" t="str">
        <v>External</v>
      </c>
      <c r="E1357" s="15" t="str">
        <f>'PAYMENT by SAP'!D1347</f>
        <v>1400117535</v>
      </c>
      <c r="F1357" s="15" t="str">
        <f>'PAYMENT by SAP'!E1347</f>
        <v>11125421</v>
      </c>
      <c r="G1357" s="15" t="str">
        <f>'PAYMENT by SAP'!F1347</f>
        <v>PAID BY CMS BANK SYARIAH INDONESIA KC SURABAYA BAS</v>
      </c>
      <c r="H1357" s="47">
        <f t="shared" si="126"/>
        <v>45943</v>
      </c>
      <c r="I1357" s="48">
        <f>'PAYMENT by SAP'!G1347</f>
        <v>45943</v>
      </c>
      <c r="J1357" s="48" t="str">
        <f t="shared" si="127"/>
        <v>Okt</v>
      </c>
      <c r="K1357" s="48" t="str">
        <f t="shared" si="128"/>
        <v>2025</v>
      </c>
      <c r="L1357" s="48">
        <f>'PAYMENT by SAP'!H1347</f>
        <v>45960</v>
      </c>
      <c r="M1357" s="49">
        <f t="shared" si="129"/>
        <v>-17</v>
      </c>
      <c r="N1357" s="50" t="str">
        <f t="shared" si="130"/>
        <v>Current</v>
      </c>
      <c r="O1357" s="50" t="str">
        <f t="shared" si="131"/>
        <v>No Risk</v>
      </c>
      <c r="P1357" s="15" t="str">
        <f>'PAYMENT by SAP'!J1347</f>
        <v>IDR</v>
      </c>
      <c r="Q1357" s="15" t="str">
        <f>'PAYMENT by SAP'!K1347</f>
        <v>1800000605</v>
      </c>
      <c r="R1357" s="51">
        <f>'PAYMENT by SAP'!L1347</f>
        <v>2964755</v>
      </c>
      <c r="S1357" s="51" t="str">
        <f>'PAYMENT by SAP'!M1347</f>
        <v>TAGIHAN LISTRIK BANK BNI 46 - AGUSTUS 25</v>
      </c>
      <c r="T1357" s="65">
        <f>'PAYMENT by SAP'!N1347</f>
        <v>45930</v>
      </c>
      <c r="U1357" s="66" t="str">
        <f>'PAYMENT by SAP'!O1347</f>
        <v>1800000605</v>
      </c>
      <c r="V1357" s="18" t="s">
        <v>4951</v>
      </c>
    </row>
    <row r="1358" spans="2:22">
      <c r="B1358" s="15">
        <f>'PAYMENT by SAP'!B1348</f>
        <v>101830</v>
      </c>
      <c r="C1358" s="15" t="str">
        <f>'PAYMENT by SAP'!C1348</f>
        <v>ARDIYAN JAYA TRANS, PT</v>
      </c>
      <c r="D1358" s="15" t="str">
        <v>External</v>
      </c>
      <c r="E1358" s="15" t="str">
        <f>'PAYMENT by SAP'!D1348</f>
        <v>1400118168</v>
      </c>
      <c r="F1358" s="15" t="str">
        <f>'PAYMENT by SAP'!E1348</f>
        <v>11121161</v>
      </c>
      <c r="G1358" s="15" t="str">
        <f>'PAYMENT by SAP'!F1348</f>
        <v>Biaya Pemusnahan Limbah Bottom Ash ex PT AJT</v>
      </c>
      <c r="H1358" s="47">
        <f t="shared" si="126"/>
        <v>45943</v>
      </c>
      <c r="I1358" s="48">
        <f>'PAYMENT by SAP'!G1348</f>
        <v>45943</v>
      </c>
      <c r="J1358" s="48" t="str">
        <f t="shared" si="127"/>
        <v>Okt</v>
      </c>
      <c r="K1358" s="48" t="str">
        <f t="shared" si="128"/>
        <v>2025</v>
      </c>
      <c r="L1358" s="48">
        <f>'PAYMENT by SAP'!H1348</f>
        <v>45868</v>
      </c>
      <c r="M1358" s="49">
        <f t="shared" si="129"/>
        <v>75</v>
      </c>
      <c r="N1358" s="50" t="str">
        <f t="shared" si="130"/>
        <v>60-90</v>
      </c>
      <c r="O1358" s="50" t="str">
        <f t="shared" si="131"/>
        <v>Warning</v>
      </c>
      <c r="P1358" s="15" t="str">
        <f>'PAYMENT by SAP'!J1348</f>
        <v>IDR</v>
      </c>
      <c r="Q1358" s="15" t="str">
        <f>'PAYMENT by SAP'!K1348</f>
        <v>1800000392</v>
      </c>
      <c r="R1358" s="51">
        <f>'PAYMENT by SAP'!L1348</f>
        <v>3830277</v>
      </c>
      <c r="S1358" s="51" t="str">
        <f>'PAYMENT by SAP'!M1348</f>
        <v>Biaya Pemusnahan Limbah Bottom Ash ex PT AJT</v>
      </c>
      <c r="T1358" s="65">
        <f>'PAYMENT by SAP'!N1348</f>
        <v>45838</v>
      </c>
      <c r="U1358" s="66" t="str">
        <f>'PAYMENT by SAP'!O1348</f>
        <v>1800000392</v>
      </c>
      <c r="V1358" t="s">
        <v>4950</v>
      </c>
    </row>
    <row r="1359" spans="2:22">
      <c r="B1359" s="15">
        <f>'PAYMENT by SAP'!B1349</f>
        <v>100672</v>
      </c>
      <c r="C1359" s="15" t="str">
        <f>'PAYMENT by SAP'!C1349</f>
        <v>PT. LEWIND</v>
      </c>
      <c r="D1359" s="15" t="str">
        <v>External</v>
      </c>
      <c r="E1359" s="15" t="str">
        <f>'PAYMENT by SAP'!D1349</f>
        <v>1400117484</v>
      </c>
      <c r="F1359" s="15" t="str">
        <f>'PAYMENT by SAP'!E1349</f>
        <v>11121161</v>
      </c>
      <c r="G1359" s="15" t="str">
        <f>'PAYMENT by SAP'!F1349</f>
        <v>Biaya Pemusnahan limbah</v>
      </c>
      <c r="H1359" s="47">
        <f t="shared" si="126"/>
        <v>45943</v>
      </c>
      <c r="I1359" s="48">
        <f>'PAYMENT by SAP'!G1349</f>
        <v>45943</v>
      </c>
      <c r="J1359" s="48" t="str">
        <f t="shared" si="127"/>
        <v>Okt</v>
      </c>
      <c r="K1359" s="48" t="str">
        <f t="shared" si="128"/>
        <v>2025</v>
      </c>
      <c r="L1359" s="48">
        <f>'PAYMENT by SAP'!H1349</f>
        <v>45897</v>
      </c>
      <c r="M1359" s="49">
        <f t="shared" si="129"/>
        <v>46</v>
      </c>
      <c r="N1359" s="50" t="str">
        <f t="shared" si="130"/>
        <v>30-60</v>
      </c>
      <c r="O1359" s="50" t="str">
        <f t="shared" si="131"/>
        <v>Low Risk</v>
      </c>
      <c r="P1359" s="15" t="str">
        <f>'PAYMENT by SAP'!J1349</f>
        <v>IDR</v>
      </c>
      <c r="Q1359" s="15" t="str">
        <f>'PAYMENT by SAP'!K1349</f>
        <v>1400100774</v>
      </c>
      <c r="R1359" s="51">
        <f>'PAYMENT by SAP'!L1349</f>
        <v>7956083</v>
      </c>
      <c r="S1359" s="51" t="str">
        <f>'PAYMENT by SAP'!M1349</f>
        <v>Kurang Bayar Biaya Pemusnahan</v>
      </c>
      <c r="T1359" s="65">
        <f>'PAYMENT by SAP'!N1349</f>
        <v>45897</v>
      </c>
      <c r="U1359" s="66" t="str">
        <f>'PAYMENT by SAP'!O1349</f>
        <v>1800000265</v>
      </c>
      <c r="V1359" t="s">
        <v>4950</v>
      </c>
    </row>
    <row r="1360" spans="2:22">
      <c r="B1360" s="15">
        <f>'PAYMENT by SAP'!B1350</f>
        <v>101830</v>
      </c>
      <c r="C1360" s="15" t="str">
        <f>'PAYMENT by SAP'!C1350</f>
        <v>ARDIYAN JAYA TRANS, PT</v>
      </c>
      <c r="D1360" s="15" t="str">
        <v>External</v>
      </c>
      <c r="E1360" s="15" t="str">
        <f>'PAYMENT by SAP'!D1350</f>
        <v>1400118169</v>
      </c>
      <c r="F1360" s="15" t="str">
        <f>'PAYMENT by SAP'!E1350</f>
        <v>11121161</v>
      </c>
      <c r="G1360" s="15" t="str">
        <f>'PAYMENT by SAP'!F1350</f>
        <v>Biaya Pemusnahan Limbah SBE ex PT AJT</v>
      </c>
      <c r="H1360" s="47">
        <f t="shared" si="126"/>
        <v>45943</v>
      </c>
      <c r="I1360" s="48">
        <f>'PAYMENT by SAP'!G1350</f>
        <v>45943</v>
      </c>
      <c r="J1360" s="48" t="str">
        <f t="shared" si="127"/>
        <v>Okt</v>
      </c>
      <c r="K1360" s="48" t="str">
        <f t="shared" si="128"/>
        <v>2025</v>
      </c>
      <c r="L1360" s="48">
        <f>'PAYMENT by SAP'!H1350</f>
        <v>45868</v>
      </c>
      <c r="M1360" s="49">
        <f t="shared" si="129"/>
        <v>75</v>
      </c>
      <c r="N1360" s="50" t="str">
        <f t="shared" si="130"/>
        <v>60-90</v>
      </c>
      <c r="O1360" s="50" t="str">
        <f t="shared" si="131"/>
        <v>Warning</v>
      </c>
      <c r="P1360" s="15" t="str">
        <f>'PAYMENT by SAP'!J1350</f>
        <v>IDR</v>
      </c>
      <c r="Q1360" s="15" t="str">
        <f>'PAYMENT by SAP'!K1350</f>
        <v>1800000393</v>
      </c>
      <c r="R1360" s="51">
        <f>'PAYMENT by SAP'!L1350</f>
        <v>13802184</v>
      </c>
      <c r="S1360" s="51" t="str">
        <f>'PAYMENT by SAP'!M1350</f>
        <v>Biaya Pemusnahan Limbah SBE ex PT AJT</v>
      </c>
      <c r="T1360" s="65">
        <f>'PAYMENT by SAP'!N1350</f>
        <v>45838</v>
      </c>
      <c r="U1360" s="66" t="str">
        <f>'PAYMENT by SAP'!O1350</f>
        <v>1800000393</v>
      </c>
      <c r="V1360" t="s">
        <v>4950</v>
      </c>
    </row>
    <row r="1361" spans="2:22">
      <c r="B1361" s="15">
        <f>'PAYMENT by SAP'!B1351</f>
        <v>101830</v>
      </c>
      <c r="C1361" s="15" t="str">
        <f>'PAYMENT by SAP'!C1351</f>
        <v>ARDIYAN JAYA TRANS, PT</v>
      </c>
      <c r="D1361" s="15" t="str">
        <v>External</v>
      </c>
      <c r="E1361" s="15" t="str">
        <f>'PAYMENT by SAP'!D1351</f>
        <v>1400118167</v>
      </c>
      <c r="F1361" s="15" t="str">
        <f>'PAYMENT by SAP'!E1351</f>
        <v>11121161</v>
      </c>
      <c r="G1361" s="15" t="str">
        <f>'PAYMENT by SAP'!F1351</f>
        <v xml:space="preserve"> biaya Pemusnahan Limbah SBE ex PT AJT</v>
      </c>
      <c r="H1361" s="47">
        <f t="shared" si="126"/>
        <v>45943</v>
      </c>
      <c r="I1361" s="48">
        <f>'PAYMENT by SAP'!G1351</f>
        <v>45943</v>
      </c>
      <c r="J1361" s="48" t="str">
        <f t="shared" si="127"/>
        <v>Okt</v>
      </c>
      <c r="K1361" s="48" t="str">
        <f t="shared" si="128"/>
        <v>2025</v>
      </c>
      <c r="L1361" s="48">
        <f>'PAYMENT by SAP'!H1351</f>
        <v>45807</v>
      </c>
      <c r="M1361" s="49">
        <f t="shared" si="129"/>
        <v>136</v>
      </c>
      <c r="N1361" s="50" t="str">
        <f t="shared" si="130"/>
        <v>120-365</v>
      </c>
      <c r="O1361" s="50" t="str">
        <f t="shared" si="131"/>
        <v>High Risk</v>
      </c>
      <c r="P1361" s="15" t="str">
        <f>'PAYMENT by SAP'!J1351</f>
        <v>IDR</v>
      </c>
      <c r="Q1361" s="15" t="str">
        <f>'PAYMENT by SAP'!K1351</f>
        <v>1800000241</v>
      </c>
      <c r="R1361" s="51">
        <f>'PAYMENT by SAP'!L1351</f>
        <v>20303866</v>
      </c>
      <c r="S1361" s="51" t="str">
        <f>'PAYMENT by SAP'!M1351</f>
        <v>Biaya Pemusnahan Limbah SBE ex PT AJT</v>
      </c>
      <c r="T1361" s="65">
        <f>'PAYMENT by SAP'!N1351</f>
        <v>45777</v>
      </c>
      <c r="U1361" s="66" t="str">
        <f>'PAYMENT by SAP'!O1351</f>
        <v>1800000241</v>
      </c>
      <c r="V1361" t="s">
        <v>4950</v>
      </c>
    </row>
    <row r="1362" spans="2:22">
      <c r="B1362" s="15">
        <f>'PAYMENT by SAP'!B1352</f>
        <v>101490</v>
      </c>
      <c r="C1362" s="15" t="str">
        <f>'PAYMENT by SAP'!C1352</f>
        <v>PT. PUTRA BIMA INTERNUSA</v>
      </c>
      <c r="D1362" s="15" t="str">
        <v>External</v>
      </c>
      <c r="E1362" s="15" t="str">
        <f>'PAYMENT by SAP'!D1352</f>
        <v>1400117422</v>
      </c>
      <c r="F1362" s="15" t="str">
        <f>'PAYMENT by SAP'!E1352</f>
        <v>11125421</v>
      </c>
      <c r="G1362" s="15" t="str">
        <f>'PAYMENT by SAP'!F1352</f>
        <v>PAID BY CMS BANK SYARIAH INDONESIA KC SURABAYA BAS</v>
      </c>
      <c r="H1362" s="47">
        <f t="shared" si="126"/>
        <v>45943</v>
      </c>
      <c r="I1362" s="48">
        <f>'PAYMENT by SAP'!G1352</f>
        <v>45943</v>
      </c>
      <c r="J1362" s="48" t="str">
        <f t="shared" si="127"/>
        <v>Okt</v>
      </c>
      <c r="K1362" s="48" t="str">
        <f t="shared" si="128"/>
        <v>2025</v>
      </c>
      <c r="L1362" s="48">
        <f>'PAYMENT by SAP'!H1352</f>
        <v>45930</v>
      </c>
      <c r="M1362" s="49">
        <f t="shared" si="129"/>
        <v>13</v>
      </c>
      <c r="N1362" s="50" t="str">
        <f t="shared" si="130"/>
        <v>0-30</v>
      </c>
      <c r="O1362" s="50" t="str">
        <f t="shared" si="131"/>
        <v>No Risk</v>
      </c>
      <c r="P1362" s="15" t="str">
        <f>'PAYMENT by SAP'!J1352</f>
        <v>IDR</v>
      </c>
      <c r="Q1362" s="15" t="str">
        <f>'PAYMENT by SAP'!K1352</f>
        <v>1800000581</v>
      </c>
      <c r="R1362" s="51">
        <f>'PAYMENT by SAP'!L1352</f>
        <v>20837808</v>
      </c>
      <c r="S1362" s="51" t="str">
        <f>'PAYMENT by SAP'!M1352</f>
        <v>Biaya Pemusnahan Limbah Sludge Non B3 ex PT PBI</v>
      </c>
      <c r="T1362" s="65">
        <f>'PAYMENT by SAP'!N1352</f>
        <v>45900</v>
      </c>
      <c r="U1362" s="66" t="str">
        <f>'PAYMENT by SAP'!O1352</f>
        <v>1800000581</v>
      </c>
      <c r="V1362" t="s">
        <v>4950</v>
      </c>
    </row>
    <row r="1363" spans="2:22">
      <c r="B1363" s="15">
        <f>'PAYMENT by SAP'!B1353</f>
        <v>101490</v>
      </c>
      <c r="C1363" s="15" t="str">
        <f>'PAYMENT by SAP'!C1353</f>
        <v>PT. PUTRA BIMA INTERNUSA</v>
      </c>
      <c r="D1363" s="15" t="str">
        <v>External</v>
      </c>
      <c r="E1363" s="15" t="str">
        <f>'PAYMENT by SAP'!D1353</f>
        <v>1400117424</v>
      </c>
      <c r="F1363" s="15" t="str">
        <f>'PAYMENT by SAP'!E1353</f>
        <v>11125421</v>
      </c>
      <c r="G1363" s="15" t="str">
        <f>'PAYMENT by SAP'!F1353</f>
        <v>PAID BY CMS BANK SYARIAH INDONESIA KC SURABAYA BAS</v>
      </c>
      <c r="H1363" s="47">
        <f t="shared" si="126"/>
        <v>45943</v>
      </c>
      <c r="I1363" s="48">
        <f>'PAYMENT by SAP'!G1353</f>
        <v>45943</v>
      </c>
      <c r="J1363" s="48" t="str">
        <f t="shared" si="127"/>
        <v>Okt</v>
      </c>
      <c r="K1363" s="48" t="str">
        <f t="shared" si="128"/>
        <v>2025</v>
      </c>
      <c r="L1363" s="48">
        <f>'PAYMENT by SAP'!H1353</f>
        <v>45930</v>
      </c>
      <c r="M1363" s="49">
        <f t="shared" si="129"/>
        <v>13</v>
      </c>
      <c r="N1363" s="50" t="str">
        <f t="shared" si="130"/>
        <v>0-30</v>
      </c>
      <c r="O1363" s="50" t="str">
        <f t="shared" si="131"/>
        <v>No Risk</v>
      </c>
      <c r="P1363" s="15" t="str">
        <f>'PAYMENT by SAP'!J1353</f>
        <v>IDR</v>
      </c>
      <c r="Q1363" s="15" t="str">
        <f>'PAYMENT by SAP'!K1353</f>
        <v>1800000582</v>
      </c>
      <c r="R1363" s="51">
        <f>'PAYMENT by SAP'!L1353</f>
        <v>27554640</v>
      </c>
      <c r="S1363" s="51" t="str">
        <f>'PAYMENT by SAP'!M1353</f>
        <v>Biaya Pemusnahan Limbah Sludge Paper ex PT PBI</v>
      </c>
      <c r="T1363" s="65">
        <f>'PAYMENT by SAP'!N1353</f>
        <v>45900</v>
      </c>
      <c r="U1363" s="66" t="str">
        <f>'PAYMENT by SAP'!O1353</f>
        <v>1800000582</v>
      </c>
      <c r="V1363" t="s">
        <v>4950</v>
      </c>
    </row>
    <row r="1364" spans="2:22">
      <c r="B1364" s="15">
        <f>'PAYMENT by SAP'!B1354</f>
        <v>100126</v>
      </c>
      <c r="C1364" s="15" t="str">
        <f>'PAYMENT by SAP'!C1354</f>
        <v>PT TRIATA MULIA INDONESIA</v>
      </c>
      <c r="D1364" s="15" t="str">
        <v>External</v>
      </c>
      <c r="E1364" s="15" t="str">
        <f>'PAYMENT by SAP'!D1354</f>
        <v>1400117485</v>
      </c>
      <c r="F1364" s="15" t="str">
        <f>'PAYMENT by SAP'!E1354</f>
        <v>11121161</v>
      </c>
      <c r="G1364" s="15" t="str">
        <f>'PAYMENT by SAP'!F1354</f>
        <v>Biaya Pemusnahan Limbah SBE ex PT TMI</v>
      </c>
      <c r="H1364" s="47">
        <f t="shared" si="126"/>
        <v>45943</v>
      </c>
      <c r="I1364" s="48">
        <f>'PAYMENT by SAP'!G1354</f>
        <v>45943</v>
      </c>
      <c r="J1364" s="48" t="str">
        <f t="shared" si="127"/>
        <v>Okt</v>
      </c>
      <c r="K1364" s="48" t="str">
        <f t="shared" si="128"/>
        <v>2025</v>
      </c>
      <c r="L1364" s="48">
        <f>'PAYMENT by SAP'!H1354</f>
        <v>45807</v>
      </c>
      <c r="M1364" s="49">
        <f t="shared" si="129"/>
        <v>136</v>
      </c>
      <c r="N1364" s="50" t="str">
        <f t="shared" si="130"/>
        <v>120-365</v>
      </c>
      <c r="O1364" s="50" t="str">
        <f t="shared" si="131"/>
        <v>High Risk</v>
      </c>
      <c r="P1364" s="15" t="str">
        <f>'PAYMENT by SAP'!J1354</f>
        <v>IDR</v>
      </c>
      <c r="Q1364" s="15" t="str">
        <f>'PAYMENT by SAP'!K1354</f>
        <v>1800000284</v>
      </c>
      <c r="R1364" s="51">
        <f>'PAYMENT by SAP'!L1354</f>
        <v>33787820</v>
      </c>
      <c r="S1364" s="51" t="str">
        <f>'PAYMENT by SAP'!M1354</f>
        <v>Biaya Pemusnahan Limbah SBE ex PT TMI</v>
      </c>
      <c r="T1364" s="65">
        <f>'PAYMENT by SAP'!N1354</f>
        <v>45777</v>
      </c>
      <c r="U1364" s="66" t="str">
        <f>'PAYMENT by SAP'!O1354</f>
        <v>1800000284</v>
      </c>
      <c r="V1364" t="s">
        <v>4950</v>
      </c>
    </row>
    <row r="1365" spans="2:22">
      <c r="B1365" s="15">
        <f>'PAYMENT by SAP'!B1355</f>
        <v>101490</v>
      </c>
      <c r="C1365" s="15" t="str">
        <f>'PAYMENT by SAP'!C1355</f>
        <v>PT. PUTRA BIMA INTERNUSA</v>
      </c>
      <c r="D1365" s="15" t="str">
        <v>External</v>
      </c>
      <c r="E1365" s="15" t="str">
        <f>'PAYMENT by SAP'!D1355</f>
        <v>1400117421</v>
      </c>
      <c r="F1365" s="15" t="str">
        <f>'PAYMENT by SAP'!E1355</f>
        <v>11125421</v>
      </c>
      <c r="G1365" s="15" t="str">
        <f>'PAYMENT by SAP'!F1355</f>
        <v>PAID BY CMS BANK SYARIAH INDONESIA KC SURABAYA BAS</v>
      </c>
      <c r="H1365" s="47">
        <f t="shared" si="126"/>
        <v>45943</v>
      </c>
      <c r="I1365" s="48">
        <f>'PAYMENT by SAP'!G1355</f>
        <v>45943</v>
      </c>
      <c r="J1365" s="48" t="str">
        <f t="shared" si="127"/>
        <v>Okt</v>
      </c>
      <c r="K1365" s="48" t="str">
        <f t="shared" si="128"/>
        <v>2025</v>
      </c>
      <c r="L1365" s="48">
        <f>'PAYMENT by SAP'!H1355</f>
        <v>45930</v>
      </c>
      <c r="M1365" s="49">
        <f t="shared" si="129"/>
        <v>13</v>
      </c>
      <c r="N1365" s="50" t="str">
        <f t="shared" si="130"/>
        <v>0-30</v>
      </c>
      <c r="O1365" s="50" t="str">
        <f t="shared" si="131"/>
        <v>No Risk</v>
      </c>
      <c r="P1365" s="15" t="str">
        <f>'PAYMENT by SAP'!J1355</f>
        <v>IDR</v>
      </c>
      <c r="Q1365" s="15" t="str">
        <f>'PAYMENT by SAP'!K1355</f>
        <v>1800000577</v>
      </c>
      <c r="R1365" s="51">
        <f>'PAYMENT by SAP'!L1355</f>
        <v>46545741</v>
      </c>
      <c r="S1365" s="51" t="str">
        <f>'PAYMENT by SAP'!M1355</f>
        <v>Biaya Pemusnahan Limbah FABA ex PT PBI</v>
      </c>
      <c r="T1365" s="65">
        <f>'PAYMENT by SAP'!N1355</f>
        <v>45900</v>
      </c>
      <c r="U1365" s="66" t="str">
        <f>'PAYMENT by SAP'!O1355</f>
        <v>1800000577</v>
      </c>
      <c r="V1365" t="s">
        <v>4950</v>
      </c>
    </row>
    <row r="1366" spans="2:22">
      <c r="B1366" s="15">
        <f>'PAYMENT by SAP'!B1356</f>
        <v>100014</v>
      </c>
      <c r="C1366" s="15" t="str">
        <f>'PAYMENT by SAP'!C1356</f>
        <v>PT SEMEN TONASA</v>
      </c>
      <c r="D1366" s="15" t="str">
        <v>Group</v>
      </c>
      <c r="E1366" s="15" t="str">
        <f>'PAYMENT by SAP'!D1356</f>
        <v>1400000466</v>
      </c>
      <c r="F1366" s="15" t="str">
        <f>'PAYMENT by SAP'!E1356</f>
        <v>11121871</v>
      </c>
      <c r="G1366" s="15" t="str">
        <f>'PAYMENT by SAP'!F1356</f>
        <v>SWEEPING SEMEN TONASA</v>
      </c>
      <c r="H1366" s="47">
        <f t="shared" si="126"/>
        <v>45943</v>
      </c>
      <c r="I1366" s="48">
        <f>'PAYMENT by SAP'!G1356</f>
        <v>45943</v>
      </c>
      <c r="J1366" s="48" t="str">
        <f t="shared" si="127"/>
        <v>Okt</v>
      </c>
      <c r="K1366" s="48" t="str">
        <f t="shared" si="128"/>
        <v>2025</v>
      </c>
      <c r="L1366" s="48">
        <f>'PAYMENT by SAP'!H1356</f>
        <v>45937</v>
      </c>
      <c r="M1366" s="49">
        <f t="shared" si="129"/>
        <v>6</v>
      </c>
      <c r="N1366" s="50" t="str">
        <f t="shared" si="130"/>
        <v>0-30</v>
      </c>
      <c r="O1366" s="50" t="str">
        <f t="shared" si="131"/>
        <v>No Risk</v>
      </c>
      <c r="P1366" s="15" t="str">
        <f>'PAYMENT by SAP'!J1356</f>
        <v>IDR</v>
      </c>
      <c r="Q1366" s="15" t="str">
        <f>'PAYMENT by SAP'!K1356</f>
        <v>1400000451</v>
      </c>
      <c r="R1366" s="51">
        <f>'PAYMENT by SAP'!L1356</f>
        <v>10000000000</v>
      </c>
      <c r="S1366" s="51" t="str">
        <f>'PAYMENT by SAP'!M1356</f>
        <v xml:space="preserve"> DIVIDEN ST TAHUN BUKU 2024</v>
      </c>
      <c r="T1366" s="65">
        <f>'PAYMENT by SAP'!N1356</f>
        <v>45937</v>
      </c>
      <c r="U1366" s="66" t="str">
        <f>'PAYMENT by SAP'!O1356</f>
        <v>1800000346</v>
      </c>
      <c r="V1366" s="18" t="s">
        <v>4967</v>
      </c>
    </row>
    <row r="1367" spans="2:22">
      <c r="B1367" s="15">
        <f>'PAYMENT by SAP'!B1357</f>
        <v>100031</v>
      </c>
      <c r="C1367" s="15" t="str">
        <f>'PAYMENT by SAP'!C1357</f>
        <v>PT DELTA ARTHA BAHARI NUSANTARA</v>
      </c>
      <c r="D1367" s="15" t="str">
        <v>External</v>
      </c>
      <c r="E1367" s="15" t="str">
        <f>'PAYMENT by SAP'!D1357</f>
        <v>1400117884</v>
      </c>
      <c r="F1367" s="15" t="str">
        <f>'PAYMENT by SAP'!E1357</f>
        <v>11121161</v>
      </c>
      <c r="G1367" s="15" t="str">
        <f>'PAYMENT by SAP'!F1357</f>
        <v>Tagihan Listrik DAB Agt 25</v>
      </c>
      <c r="H1367" s="47">
        <f t="shared" si="126"/>
        <v>45944</v>
      </c>
      <c r="I1367" s="48">
        <f>'PAYMENT by SAP'!G1357</f>
        <v>45944</v>
      </c>
      <c r="J1367" s="48" t="str">
        <f t="shared" si="127"/>
        <v>Okt</v>
      </c>
      <c r="K1367" s="48" t="str">
        <f t="shared" si="128"/>
        <v>2025</v>
      </c>
      <c r="L1367" s="48">
        <f>'PAYMENT by SAP'!H1357</f>
        <v>45960</v>
      </c>
      <c r="M1367" s="49">
        <f t="shared" si="129"/>
        <v>-16</v>
      </c>
      <c r="N1367" s="50" t="str">
        <f t="shared" si="130"/>
        <v>Current</v>
      </c>
      <c r="O1367" s="50" t="str">
        <f t="shared" si="131"/>
        <v>No Risk</v>
      </c>
      <c r="P1367" s="15" t="str">
        <f>'PAYMENT by SAP'!J1357</f>
        <v>IDR</v>
      </c>
      <c r="Q1367" s="15" t="str">
        <f>'PAYMENT by SAP'!K1357</f>
        <v>1800000614</v>
      </c>
      <c r="R1367" s="51">
        <f>'PAYMENT by SAP'!L1357</f>
        <v>220194</v>
      </c>
      <c r="S1367" s="51" t="str">
        <f>'PAYMENT by SAP'!M1357</f>
        <v>Tagihan Listrik DAB Agt 25</v>
      </c>
      <c r="T1367" s="65">
        <f>'PAYMENT by SAP'!N1357</f>
        <v>45930</v>
      </c>
      <c r="U1367" s="66" t="str">
        <f>'PAYMENT by SAP'!O1357</f>
        <v>1800000614</v>
      </c>
      <c r="V1367" s="18" t="s">
        <v>4951</v>
      </c>
    </row>
    <row r="1368" spans="2:22">
      <c r="B1368" s="15">
        <f>'PAYMENT by SAP'!B1358</f>
        <v>100004</v>
      </c>
      <c r="C1368" s="15" t="str">
        <f>'PAYMENT by SAP'!C1358</f>
        <v>PT CIPTA NIRMALA</v>
      </c>
      <c r="D1368" s="15" t="str">
        <v>Group</v>
      </c>
      <c r="E1368" s="15" t="str">
        <f>'PAYMENT by SAP'!D1358</f>
        <v>1400000468</v>
      </c>
      <c r="F1368" s="15" t="str">
        <f>'PAYMENT by SAP'!E1358</f>
        <v>11125421</v>
      </c>
      <c r="G1368" s="15" t="str">
        <f>'PAYMENT by SAP'!F1358</f>
        <v>PAID BY CMS BANK SYARIAH INDONESIA KC SURABAYA BAS</v>
      </c>
      <c r="H1368" s="47">
        <f t="shared" si="126"/>
        <v>45944</v>
      </c>
      <c r="I1368" s="48">
        <f>'PAYMENT by SAP'!G1358</f>
        <v>45944</v>
      </c>
      <c r="J1368" s="48" t="str">
        <f t="shared" si="127"/>
        <v>Okt</v>
      </c>
      <c r="K1368" s="48" t="str">
        <f t="shared" si="128"/>
        <v>2025</v>
      </c>
      <c r="L1368" s="48">
        <f>'PAYMENT by SAP'!H1358</f>
        <v>45807</v>
      </c>
      <c r="M1368" s="49">
        <f t="shared" si="129"/>
        <v>137</v>
      </c>
      <c r="N1368" s="50" t="str">
        <f t="shared" si="130"/>
        <v>120-365</v>
      </c>
      <c r="O1368" s="50" t="str">
        <f t="shared" si="131"/>
        <v>High Risk</v>
      </c>
      <c r="P1368" s="15" t="str">
        <f>'PAYMENT by SAP'!J1358</f>
        <v>IDR</v>
      </c>
      <c r="Q1368" s="15" t="str">
        <f>'PAYMENT by SAP'!K1358</f>
        <v>1800000223</v>
      </c>
      <c r="R1368" s="51">
        <f>'PAYMENT by SAP'!L1358</f>
        <v>362700</v>
      </c>
      <c r="S1368" s="51" t="str">
        <f>'PAYMENT by SAP'!M1358</f>
        <v>Penagihan Penyediaan Air Proses April 2025</v>
      </c>
      <c r="T1368" s="65">
        <f>'PAYMENT by SAP'!N1358</f>
        <v>45777</v>
      </c>
      <c r="U1368" s="66" t="str">
        <f>'PAYMENT by SAP'!O1358</f>
        <v>1800000223</v>
      </c>
      <c r="V1368" s="18" t="s">
        <v>4956</v>
      </c>
    </row>
    <row r="1369" spans="2:22">
      <c r="B1369" s="15">
        <f>'PAYMENT by SAP'!B1359</f>
        <v>100004</v>
      </c>
      <c r="C1369" s="15" t="str">
        <f>'PAYMENT by SAP'!C1359</f>
        <v>PT CIPTA NIRMALA</v>
      </c>
      <c r="D1369" s="15" t="str">
        <v>Group</v>
      </c>
      <c r="E1369" s="15" t="str">
        <f>'PAYMENT by SAP'!D1359</f>
        <v>1400000471</v>
      </c>
      <c r="F1369" s="15" t="str">
        <f>'PAYMENT by SAP'!E1359</f>
        <v>11125421</v>
      </c>
      <c r="G1369" s="15" t="str">
        <f>'PAYMENT by SAP'!F1359</f>
        <v>PAID BY CMS BANK SYARIAH INDONESIA KC SURABAYA BAS</v>
      </c>
      <c r="H1369" s="47">
        <f t="shared" si="126"/>
        <v>45944</v>
      </c>
      <c r="I1369" s="48">
        <f>'PAYMENT by SAP'!G1359</f>
        <v>45944</v>
      </c>
      <c r="J1369" s="48" t="str">
        <f t="shared" si="127"/>
        <v>Okt</v>
      </c>
      <c r="K1369" s="48" t="str">
        <f t="shared" si="128"/>
        <v>2025</v>
      </c>
      <c r="L1369" s="48">
        <f>'PAYMENT by SAP'!H1359</f>
        <v>45838</v>
      </c>
      <c r="M1369" s="49">
        <f t="shared" si="129"/>
        <v>106</v>
      </c>
      <c r="N1369" s="50" t="str">
        <f t="shared" si="130"/>
        <v>90-120</v>
      </c>
      <c r="O1369" s="50" t="str">
        <f t="shared" si="131"/>
        <v>Warning +</v>
      </c>
      <c r="P1369" s="15" t="str">
        <f>'PAYMENT by SAP'!J1359</f>
        <v>IDR</v>
      </c>
      <c r="Q1369" s="15" t="str">
        <f>'PAYMENT by SAP'!K1359</f>
        <v>1800000266</v>
      </c>
      <c r="R1369" s="51">
        <f>'PAYMENT by SAP'!L1359</f>
        <v>374400</v>
      </c>
      <c r="S1369" s="51" t="str">
        <f>'PAYMENT by SAP'!M1359</f>
        <v>Penagihan Penyediaan Air Proses Mei 2025</v>
      </c>
      <c r="T1369" s="65">
        <f>'PAYMENT by SAP'!N1359</f>
        <v>45808</v>
      </c>
      <c r="U1369" s="66" t="str">
        <f>'PAYMENT by SAP'!O1359</f>
        <v>1800000266</v>
      </c>
      <c r="V1369" s="18" t="s">
        <v>4956</v>
      </c>
    </row>
    <row r="1370" spans="2:22">
      <c r="B1370" s="15">
        <f>'PAYMENT by SAP'!B1360</f>
        <v>100004</v>
      </c>
      <c r="C1370" s="15" t="str">
        <f>'PAYMENT by SAP'!C1360</f>
        <v>PT CIPTA NIRMALA</v>
      </c>
      <c r="D1370" s="15" t="str">
        <v>Group</v>
      </c>
      <c r="E1370" s="15" t="str">
        <f>'PAYMENT by SAP'!D1360</f>
        <v>1400000473</v>
      </c>
      <c r="F1370" s="15" t="str">
        <f>'PAYMENT by SAP'!E1360</f>
        <v>11125421</v>
      </c>
      <c r="G1370" s="15" t="str">
        <f>'PAYMENT by SAP'!F1360</f>
        <v>PAID BY CMS BANK SYARIAH INDONESIA KC SURABAYA BAS</v>
      </c>
      <c r="H1370" s="47">
        <f t="shared" si="126"/>
        <v>45944</v>
      </c>
      <c r="I1370" s="48">
        <f>'PAYMENT by SAP'!G1360</f>
        <v>45944</v>
      </c>
      <c r="J1370" s="48" t="str">
        <f t="shared" si="127"/>
        <v>Okt</v>
      </c>
      <c r="K1370" s="48" t="str">
        <f t="shared" si="128"/>
        <v>2025</v>
      </c>
      <c r="L1370" s="48">
        <f>'PAYMENT by SAP'!H1360</f>
        <v>45930</v>
      </c>
      <c r="M1370" s="49">
        <f t="shared" si="129"/>
        <v>14</v>
      </c>
      <c r="N1370" s="50" t="str">
        <f t="shared" si="130"/>
        <v>0-30</v>
      </c>
      <c r="O1370" s="50" t="str">
        <f t="shared" si="131"/>
        <v>No Risk</v>
      </c>
      <c r="P1370" s="15" t="str">
        <f>'PAYMENT by SAP'!J1360</f>
        <v>IDR</v>
      </c>
      <c r="Q1370" s="15" t="str">
        <f>'PAYMENT by SAP'!K1360</f>
        <v>1800000379</v>
      </c>
      <c r="R1370" s="51">
        <f>'PAYMENT by SAP'!L1360</f>
        <v>2717821</v>
      </c>
      <c r="S1370" s="51" t="str">
        <f>'PAYMENT by SAP'!M1360</f>
        <v>Pot. Gaji Kary. Penugasan SIG - PTCN 07.2025</v>
      </c>
      <c r="T1370" s="65">
        <f>'PAYMENT by SAP'!N1360</f>
        <v>45900</v>
      </c>
      <c r="U1370" s="66" t="str">
        <f>'PAYMENT by SAP'!O1360</f>
        <v>1800000379</v>
      </c>
      <c r="V1370" s="18" t="s">
        <v>4953</v>
      </c>
    </row>
    <row r="1371" spans="2:22">
      <c r="B1371" s="15">
        <f>'PAYMENT by SAP'!B1361</f>
        <v>100004</v>
      </c>
      <c r="C1371" s="15" t="str">
        <f>'PAYMENT by SAP'!C1361</f>
        <v>PT CIPTA NIRMALA</v>
      </c>
      <c r="D1371" s="15" t="str">
        <v>Group</v>
      </c>
      <c r="E1371" s="15" t="str">
        <f>'PAYMENT by SAP'!D1361</f>
        <v>1400000472</v>
      </c>
      <c r="F1371" s="15" t="str">
        <f>'PAYMENT by SAP'!E1361</f>
        <v>11125421</v>
      </c>
      <c r="G1371" s="15" t="str">
        <f>'PAYMENT by SAP'!F1361</f>
        <v>PAID BY CMS BANK SYARIAH INDONESIA KC SURABAYA BAS</v>
      </c>
      <c r="H1371" s="47">
        <f t="shared" si="126"/>
        <v>45944</v>
      </c>
      <c r="I1371" s="48">
        <f>'PAYMENT by SAP'!G1361</f>
        <v>45944</v>
      </c>
      <c r="J1371" s="48" t="str">
        <f t="shared" si="127"/>
        <v>Okt</v>
      </c>
      <c r="K1371" s="48" t="str">
        <f t="shared" si="128"/>
        <v>2025</v>
      </c>
      <c r="L1371" s="48">
        <f>'PAYMENT by SAP'!H1361</f>
        <v>45899</v>
      </c>
      <c r="M1371" s="49">
        <f t="shared" si="129"/>
        <v>45</v>
      </c>
      <c r="N1371" s="50" t="str">
        <f t="shared" si="130"/>
        <v>30-60</v>
      </c>
      <c r="O1371" s="50" t="str">
        <f t="shared" si="131"/>
        <v>Low Risk</v>
      </c>
      <c r="P1371" s="15" t="str">
        <f>'PAYMENT by SAP'!J1361</f>
        <v>IDR</v>
      </c>
      <c r="Q1371" s="15" t="str">
        <f>'PAYMENT by SAP'!K1361</f>
        <v>1800000326</v>
      </c>
      <c r="R1371" s="51">
        <f>'PAYMENT by SAP'!L1361</f>
        <v>2756089</v>
      </c>
      <c r="S1371" s="51" t="str">
        <f>'PAYMENT by SAP'!M1361</f>
        <v>Pot. Gaji Kary. Penugasan SIG - PTCN 06.2025</v>
      </c>
      <c r="T1371" s="65">
        <f>'PAYMENT by SAP'!N1361</f>
        <v>45869</v>
      </c>
      <c r="U1371" s="66" t="str">
        <f>'PAYMENT by SAP'!O1361</f>
        <v>1800000326</v>
      </c>
      <c r="V1371" s="18" t="s">
        <v>4953</v>
      </c>
    </row>
    <row r="1372" spans="2:22">
      <c r="B1372" s="15">
        <f>'PAYMENT by SAP'!B1362</f>
        <v>100004</v>
      </c>
      <c r="C1372" s="15" t="str">
        <f>'PAYMENT by SAP'!C1362</f>
        <v>PT CIPTA NIRMALA</v>
      </c>
      <c r="D1372" s="15" t="str">
        <v>Group</v>
      </c>
      <c r="E1372" s="15" t="str">
        <f>'PAYMENT by SAP'!D1362</f>
        <v>1400000469</v>
      </c>
      <c r="F1372" s="15" t="str">
        <f>'PAYMENT by SAP'!E1362</f>
        <v>11125421</v>
      </c>
      <c r="G1372" s="15" t="str">
        <f>'PAYMENT by SAP'!F1362</f>
        <v>PAID BY CMS BANK SYARIAH INDONESIA KC SURABAYA BAS</v>
      </c>
      <c r="H1372" s="47">
        <f t="shared" si="126"/>
        <v>45944</v>
      </c>
      <c r="I1372" s="48">
        <f>'PAYMENT by SAP'!G1362</f>
        <v>45944</v>
      </c>
      <c r="J1372" s="48" t="str">
        <f t="shared" si="127"/>
        <v>Okt</v>
      </c>
      <c r="K1372" s="48" t="str">
        <f t="shared" si="128"/>
        <v>2025</v>
      </c>
      <c r="L1372" s="48">
        <f>'PAYMENT by SAP'!H1362</f>
        <v>45838</v>
      </c>
      <c r="M1372" s="49">
        <f t="shared" si="129"/>
        <v>106</v>
      </c>
      <c r="N1372" s="50" t="str">
        <f t="shared" si="130"/>
        <v>90-120</v>
      </c>
      <c r="O1372" s="50" t="str">
        <f t="shared" si="131"/>
        <v>Warning +</v>
      </c>
      <c r="P1372" s="15" t="str">
        <f>'PAYMENT by SAP'!J1362</f>
        <v>IDR</v>
      </c>
      <c r="Q1372" s="15" t="str">
        <f>'PAYMENT by SAP'!K1362</f>
        <v>1800000227</v>
      </c>
      <c r="R1372" s="51">
        <f>'PAYMENT by SAP'!L1362</f>
        <v>5111542</v>
      </c>
      <c r="S1372" s="51" t="str">
        <f>'PAYMENT by SAP'!M1362</f>
        <v>Pot. Gaji Kary. Penugasan SIG - PTCN 04.2025</v>
      </c>
      <c r="T1372" s="65">
        <f>'PAYMENT by SAP'!N1362</f>
        <v>45808</v>
      </c>
      <c r="U1372" s="66" t="str">
        <f>'PAYMENT by SAP'!O1362</f>
        <v>1800000227</v>
      </c>
      <c r="V1372" s="18" t="s">
        <v>4953</v>
      </c>
    </row>
    <row r="1373" spans="2:22">
      <c r="B1373" s="15">
        <f>'PAYMENT by SAP'!B1363</f>
        <v>101083</v>
      </c>
      <c r="C1373" s="15" t="str">
        <f>'PAYMENT by SAP'!C1363</f>
        <v>PT ARDI RESTU ARTA</v>
      </c>
      <c r="D1373" s="15" t="str">
        <v>External</v>
      </c>
      <c r="E1373" s="15" t="str">
        <f>'PAYMENT by SAP'!D1363</f>
        <v>1400117813</v>
      </c>
      <c r="F1373" s="15" t="str">
        <f>'PAYMENT by SAP'!E1363</f>
        <v>11125421</v>
      </c>
      <c r="G1373" s="15" t="str">
        <f>'PAYMENT by SAP'!F1363</f>
        <v>PAID BY CMS BANK SYARIAH INDONESIA KC SURABAYA BAS</v>
      </c>
      <c r="H1373" s="47">
        <f t="shared" si="126"/>
        <v>45944</v>
      </c>
      <c r="I1373" s="48">
        <f>'PAYMENT by SAP'!G1363</f>
        <v>45944</v>
      </c>
      <c r="J1373" s="48" t="str">
        <f t="shared" si="127"/>
        <v>Okt</v>
      </c>
      <c r="K1373" s="48" t="str">
        <f t="shared" si="128"/>
        <v>2025</v>
      </c>
      <c r="L1373" s="48">
        <f>'PAYMENT by SAP'!H1363</f>
        <v>45930</v>
      </c>
      <c r="M1373" s="49">
        <f t="shared" si="129"/>
        <v>14</v>
      </c>
      <c r="N1373" s="50" t="str">
        <f t="shared" si="130"/>
        <v>0-30</v>
      </c>
      <c r="O1373" s="50" t="str">
        <f t="shared" si="131"/>
        <v>No Risk</v>
      </c>
      <c r="P1373" s="15" t="str">
        <f>'PAYMENT by SAP'!J1363</f>
        <v>IDR</v>
      </c>
      <c r="Q1373" s="15" t="str">
        <f>'PAYMENT by SAP'!K1363</f>
        <v>1800000556</v>
      </c>
      <c r="R1373" s="51">
        <f>'PAYMENT by SAP'!L1363</f>
        <v>14418567</v>
      </c>
      <c r="S1373" s="51" t="str">
        <f>'PAYMENT by SAP'!M1363</f>
        <v>Biaya Pemusnahan Limbah FABA ex PT ARA</v>
      </c>
      <c r="T1373" s="65">
        <f>'PAYMENT by SAP'!N1363</f>
        <v>45900</v>
      </c>
      <c r="U1373" s="66" t="str">
        <f>'PAYMENT by SAP'!O1363</f>
        <v>1800000556</v>
      </c>
      <c r="V1373" t="s">
        <v>4950</v>
      </c>
    </row>
    <row r="1374" spans="2:22">
      <c r="B1374" s="15">
        <f>'PAYMENT by SAP'!B1364</f>
        <v>101083</v>
      </c>
      <c r="C1374" s="15" t="str">
        <f>'PAYMENT by SAP'!C1364</f>
        <v>PT ARDI RESTU ARTA</v>
      </c>
      <c r="D1374" s="15" t="str">
        <v>External</v>
      </c>
      <c r="E1374" s="15" t="str">
        <f>'PAYMENT by SAP'!D1364</f>
        <v>1400117814</v>
      </c>
      <c r="F1374" s="15" t="str">
        <f>'PAYMENT by SAP'!E1364</f>
        <v>11125421</v>
      </c>
      <c r="G1374" s="15" t="str">
        <f>'PAYMENT by SAP'!F1364</f>
        <v>PAID BY CMS BANK SYARIAH INDONESIA KC SURABAYA BAS</v>
      </c>
      <c r="H1374" s="47">
        <f t="shared" si="126"/>
        <v>45944</v>
      </c>
      <c r="I1374" s="48">
        <f>'PAYMENT by SAP'!G1364</f>
        <v>45944</v>
      </c>
      <c r="J1374" s="48" t="str">
        <f t="shared" si="127"/>
        <v>Okt</v>
      </c>
      <c r="K1374" s="48" t="str">
        <f t="shared" si="128"/>
        <v>2025</v>
      </c>
      <c r="L1374" s="48">
        <f>'PAYMENT by SAP'!H1364</f>
        <v>45960</v>
      </c>
      <c r="M1374" s="49">
        <f t="shared" si="129"/>
        <v>-16</v>
      </c>
      <c r="N1374" s="50" t="str">
        <f t="shared" si="130"/>
        <v>Current</v>
      </c>
      <c r="O1374" s="50" t="str">
        <f t="shared" si="131"/>
        <v>No Risk</v>
      </c>
      <c r="P1374" s="15" t="str">
        <f>'PAYMENT by SAP'!J1364</f>
        <v>IDR</v>
      </c>
      <c r="Q1374" s="15" t="str">
        <f>'PAYMENT by SAP'!K1364</f>
        <v>1800000623</v>
      </c>
      <c r="R1374" s="51">
        <f>'PAYMENT by SAP'!L1364</f>
        <v>24991983</v>
      </c>
      <c r="S1374" s="51" t="str">
        <f>'PAYMENT by SAP'!M1364</f>
        <v>Biaya Pemusnahan Limbah FA-BA ex PT ARA</v>
      </c>
      <c r="T1374" s="65">
        <f>'PAYMENT by SAP'!N1364</f>
        <v>45930</v>
      </c>
      <c r="U1374" s="66" t="str">
        <f>'PAYMENT by SAP'!O1364</f>
        <v>1800000623</v>
      </c>
      <c r="V1374" t="s">
        <v>4950</v>
      </c>
    </row>
    <row r="1375" spans="2:22">
      <c r="B1375" s="15">
        <f>'PAYMENT by SAP'!B1365</f>
        <v>100004</v>
      </c>
      <c r="C1375" s="15" t="str">
        <f>'PAYMENT by SAP'!C1365</f>
        <v>PT CIPTA NIRMALA</v>
      </c>
      <c r="D1375" s="15" t="str">
        <v>Group</v>
      </c>
      <c r="E1375" s="15" t="str">
        <f>'PAYMENT by SAP'!D1365</f>
        <v>1400000467</v>
      </c>
      <c r="F1375" s="15" t="str">
        <f>'PAYMENT by SAP'!E1365</f>
        <v>11125421</v>
      </c>
      <c r="G1375" s="15" t="str">
        <f>'PAYMENT by SAP'!F1365</f>
        <v>PAID BY CMS BANK SYARIAH INDONESIA KC SURABAYA BAS</v>
      </c>
      <c r="H1375" s="47">
        <f t="shared" si="126"/>
        <v>45944</v>
      </c>
      <c r="I1375" s="48">
        <f>'PAYMENT by SAP'!G1365</f>
        <v>45944</v>
      </c>
      <c r="J1375" s="48" t="str">
        <f t="shared" si="127"/>
        <v>Okt</v>
      </c>
      <c r="K1375" s="48" t="str">
        <f t="shared" si="128"/>
        <v>2025</v>
      </c>
      <c r="L1375" s="48">
        <f>'PAYMENT by SAP'!H1365</f>
        <v>45807</v>
      </c>
      <c r="M1375" s="49">
        <f t="shared" si="129"/>
        <v>137</v>
      </c>
      <c r="N1375" s="50" t="str">
        <f t="shared" si="130"/>
        <v>120-365</v>
      </c>
      <c r="O1375" s="50" t="str">
        <f t="shared" si="131"/>
        <v>High Risk</v>
      </c>
      <c r="P1375" s="15" t="str">
        <f>'PAYMENT by SAP'!J1365</f>
        <v>IDR</v>
      </c>
      <c r="Q1375" s="15" t="str">
        <f>'PAYMENT by SAP'!K1365</f>
        <v>1800000222</v>
      </c>
      <c r="R1375" s="51">
        <f>'PAYMENT by SAP'!L1365</f>
        <v>73787200</v>
      </c>
      <c r="S1375" s="51" t="str">
        <f>'PAYMENT by SAP'!M1365</f>
        <v>Penagihan Penyediaan Air Bersih April 2025</v>
      </c>
      <c r="T1375" s="65">
        <f>'PAYMENT by SAP'!N1365</f>
        <v>45777</v>
      </c>
      <c r="U1375" s="66" t="str">
        <f>'PAYMENT by SAP'!O1365</f>
        <v>1800000222</v>
      </c>
      <c r="V1375" s="18" t="s">
        <v>4956</v>
      </c>
    </row>
    <row r="1376" spans="2:22">
      <c r="B1376" s="15">
        <f>'PAYMENT by SAP'!B1366</f>
        <v>100004</v>
      </c>
      <c r="C1376" s="15" t="str">
        <f>'PAYMENT by SAP'!C1366</f>
        <v>PT CIPTA NIRMALA</v>
      </c>
      <c r="D1376" s="15" t="str">
        <v>Group</v>
      </c>
      <c r="E1376" s="15" t="str">
        <f>'PAYMENT by SAP'!D1366</f>
        <v>1400000470</v>
      </c>
      <c r="F1376" s="15" t="str">
        <f>'PAYMENT by SAP'!E1366</f>
        <v>11125421</v>
      </c>
      <c r="G1376" s="15" t="str">
        <f>'PAYMENT by SAP'!F1366</f>
        <v>PAID BY CMS BANK SYARIAH INDONESIA KC SURABAYA BAS</v>
      </c>
      <c r="H1376" s="47">
        <f t="shared" si="126"/>
        <v>45944</v>
      </c>
      <c r="I1376" s="48">
        <f>'PAYMENT by SAP'!G1366</f>
        <v>45944</v>
      </c>
      <c r="J1376" s="48" t="str">
        <f t="shared" si="127"/>
        <v>Okt</v>
      </c>
      <c r="K1376" s="48" t="str">
        <f t="shared" si="128"/>
        <v>2025</v>
      </c>
      <c r="L1376" s="48">
        <f>'PAYMENT by SAP'!H1366</f>
        <v>45838</v>
      </c>
      <c r="M1376" s="49">
        <f t="shared" si="129"/>
        <v>106</v>
      </c>
      <c r="N1376" s="50" t="str">
        <f t="shared" si="130"/>
        <v>90-120</v>
      </c>
      <c r="O1376" s="50" t="str">
        <f t="shared" si="131"/>
        <v>Warning +</v>
      </c>
      <c r="P1376" s="15" t="str">
        <f>'PAYMENT by SAP'!J1366</f>
        <v>IDR</v>
      </c>
      <c r="Q1376" s="15" t="str">
        <f>'PAYMENT by SAP'!K1366</f>
        <v>1800000265</v>
      </c>
      <c r="R1376" s="51">
        <f>'PAYMENT by SAP'!L1366</f>
        <v>84690500</v>
      </c>
      <c r="S1376" s="51" t="str">
        <f>'PAYMENT by SAP'!M1366</f>
        <v>Penagihan Penyediaan Air Bersih Mei 2025</v>
      </c>
      <c r="T1376" s="65">
        <f>'PAYMENT by SAP'!N1366</f>
        <v>45808</v>
      </c>
      <c r="U1376" s="66" t="str">
        <f>'PAYMENT by SAP'!O1366</f>
        <v>1800000265</v>
      </c>
      <c r="V1376" s="18" t="s">
        <v>4956</v>
      </c>
    </row>
    <row r="1377" spans="2:22">
      <c r="B1377" s="15">
        <f>'PAYMENT by SAP'!B1367</f>
        <v>100137</v>
      </c>
      <c r="C1377" s="15" t="str">
        <f>'PAYMENT by SAP'!C1367</f>
        <v>PT SEMEN GRESIK</v>
      </c>
      <c r="D1377" s="15" t="str">
        <v>Group</v>
      </c>
      <c r="E1377" s="15" t="str">
        <f>'PAYMENT by SAP'!D1367</f>
        <v>1400000474</v>
      </c>
      <c r="F1377" s="15" t="str">
        <f>'PAYMENT by SAP'!E1367</f>
        <v>11121871</v>
      </c>
      <c r="G1377" s="15" t="str">
        <f>'PAYMENT by SAP'!F1367</f>
        <v>SWEEPING SEMEN GRESIK</v>
      </c>
      <c r="H1377" s="47">
        <f t="shared" si="126"/>
        <v>45944</v>
      </c>
      <c r="I1377" s="48">
        <f>'PAYMENT by SAP'!G1367</f>
        <v>45944</v>
      </c>
      <c r="J1377" s="48" t="str">
        <f t="shared" si="127"/>
        <v>Okt</v>
      </c>
      <c r="K1377" s="48" t="str">
        <f t="shared" si="128"/>
        <v>2025</v>
      </c>
      <c r="L1377" s="48">
        <f>'PAYMENT by SAP'!H1367</f>
        <v>45932</v>
      </c>
      <c r="M1377" s="49">
        <f t="shared" si="129"/>
        <v>12</v>
      </c>
      <c r="N1377" s="50" t="str">
        <f t="shared" si="130"/>
        <v>0-30</v>
      </c>
      <c r="O1377" s="50" t="str">
        <f t="shared" si="131"/>
        <v>No Risk</v>
      </c>
      <c r="P1377" s="15" t="str">
        <f>'PAYMENT by SAP'!J1367</f>
        <v>IDR</v>
      </c>
      <c r="Q1377" s="15" t="str">
        <f>'PAYMENT by SAP'!K1367</f>
        <v>1400000465</v>
      </c>
      <c r="R1377" s="51">
        <f>'PAYMENT by SAP'!L1367</f>
        <v>4500000000</v>
      </c>
      <c r="S1377" s="51" t="str">
        <f>'PAYMENT by SAP'!M1367</f>
        <v xml:space="preserve"> PEMBAYARAN POKOK SHL GRESIK 26 SEPT 2018</v>
      </c>
      <c r="T1377" s="65">
        <f>'PAYMENT by SAP'!N1367</f>
        <v>45932</v>
      </c>
      <c r="U1377" s="66" t="str">
        <f>'PAYMENT by SAP'!O1367</f>
        <v>1800001507</v>
      </c>
      <c r="V1377" t="s">
        <v>4952</v>
      </c>
    </row>
    <row r="1378" spans="2:22">
      <c r="B1378" s="15">
        <f>'PAYMENT by SAP'!B1368</f>
        <v>100004</v>
      </c>
      <c r="C1378" s="15" t="str">
        <f>'PAYMENT by SAP'!C1368</f>
        <v>PT CIPTA NIRMALA</v>
      </c>
      <c r="D1378" s="15" t="str">
        <v>Group</v>
      </c>
      <c r="E1378" s="15" t="str">
        <f>'PAYMENT by SAP'!D1368</f>
        <v>1400000475</v>
      </c>
      <c r="F1378" s="15" t="str">
        <f>'PAYMENT by SAP'!E1368</f>
        <v>11121161</v>
      </c>
      <c r="G1378" s="15" t="str">
        <f>'PAYMENT by SAP'!F1368</f>
        <v xml:space="preserve"> pot. Gaji Kary. Penugasan SIG - PTCN 05.2025</v>
      </c>
      <c r="H1378" s="47">
        <f t="shared" si="126"/>
        <v>45945</v>
      </c>
      <c r="I1378" s="48">
        <f>'PAYMENT by SAP'!G1368</f>
        <v>45945</v>
      </c>
      <c r="J1378" s="48" t="str">
        <f t="shared" si="127"/>
        <v>Okt</v>
      </c>
      <c r="K1378" s="48" t="str">
        <f t="shared" si="128"/>
        <v>2025</v>
      </c>
      <c r="L1378" s="48">
        <f>'PAYMENT by SAP'!H1368</f>
        <v>45868</v>
      </c>
      <c r="M1378" s="49">
        <f t="shared" si="129"/>
        <v>77</v>
      </c>
      <c r="N1378" s="50" t="str">
        <f t="shared" si="130"/>
        <v>60-90</v>
      </c>
      <c r="O1378" s="50" t="str">
        <f t="shared" si="131"/>
        <v>Warning</v>
      </c>
      <c r="P1378" s="15" t="str">
        <f>'PAYMENT by SAP'!J1368</f>
        <v>IDR</v>
      </c>
      <c r="Q1378" s="15" t="str">
        <f>'PAYMENT by SAP'!K1368</f>
        <v>1800000280</v>
      </c>
      <c r="R1378" s="51">
        <f>'PAYMENT by SAP'!L1368</f>
        <v>2319754</v>
      </c>
      <c r="S1378" s="51" t="str">
        <f>'PAYMENT by SAP'!M1368</f>
        <v>Pot. Gaji Kary. Penugasan SIG - PTCN 05.2025</v>
      </c>
      <c r="T1378" s="65">
        <f>'PAYMENT by SAP'!N1368</f>
        <v>45838</v>
      </c>
      <c r="U1378" s="66" t="str">
        <f>'PAYMENT by SAP'!O1368</f>
        <v>1800000280</v>
      </c>
      <c r="V1378" s="18" t="s">
        <v>4953</v>
      </c>
    </row>
    <row r="1379" spans="2:22">
      <c r="B1379" s="15">
        <f>'PAYMENT by SAP'!B1369</f>
        <v>101531</v>
      </c>
      <c r="C1379" s="15" t="str">
        <f>'PAYMENT by SAP'!C1369</f>
        <v>PT MULTIHANA KREASINDO</v>
      </c>
      <c r="D1379" s="15" t="str">
        <v>External</v>
      </c>
      <c r="E1379" s="15" t="str">
        <f>'PAYMENT by SAP'!D1369</f>
        <v>1400118981</v>
      </c>
      <c r="F1379" s="15" t="str">
        <f>'PAYMENT by SAP'!E1369</f>
        <v>11125421</v>
      </c>
      <c r="G1379" s="15" t="str">
        <f>'PAYMENT by SAP'!F1369</f>
        <v>PAID BY CMS BANK SYARIAH INDONESIA KC SURABAYA BAS</v>
      </c>
      <c r="H1379" s="47">
        <f t="shared" si="126"/>
        <v>45945</v>
      </c>
      <c r="I1379" s="48">
        <f>'PAYMENT by SAP'!G1369</f>
        <v>45945</v>
      </c>
      <c r="J1379" s="48" t="str">
        <f t="shared" si="127"/>
        <v>Okt</v>
      </c>
      <c r="K1379" s="48" t="str">
        <f t="shared" si="128"/>
        <v>2025</v>
      </c>
      <c r="L1379" s="48">
        <f>'PAYMENT by SAP'!H1369</f>
        <v>45930</v>
      </c>
      <c r="M1379" s="49">
        <f t="shared" si="129"/>
        <v>15</v>
      </c>
      <c r="N1379" s="50" t="str">
        <f t="shared" si="130"/>
        <v>0-30</v>
      </c>
      <c r="O1379" s="50" t="str">
        <f t="shared" si="131"/>
        <v>No Risk</v>
      </c>
      <c r="P1379" s="15" t="str">
        <f>'PAYMENT by SAP'!J1369</f>
        <v>IDR</v>
      </c>
      <c r="Q1379" s="15" t="str">
        <f>'PAYMENT by SAP'!K1369</f>
        <v>1800000567</v>
      </c>
      <c r="R1379" s="51">
        <f>'PAYMENT by SAP'!L1369</f>
        <v>2985900</v>
      </c>
      <c r="S1379" s="51" t="str">
        <f>'PAYMENT by SAP'!M1369</f>
        <v>Biaya Pemusnahan Limbah Gypsum PP ex PT MHK</v>
      </c>
      <c r="T1379" s="65">
        <f>'PAYMENT by SAP'!N1369</f>
        <v>45900</v>
      </c>
      <c r="U1379" s="66" t="str">
        <f>'PAYMENT by SAP'!O1369</f>
        <v>1800000567</v>
      </c>
      <c r="V1379" t="s">
        <v>4950</v>
      </c>
    </row>
    <row r="1380" spans="2:22">
      <c r="B1380" s="15">
        <f>'PAYMENT by SAP'!B1370</f>
        <v>101531</v>
      </c>
      <c r="C1380" s="15" t="str">
        <f>'PAYMENT by SAP'!C1370</f>
        <v>PT MULTIHANA KREASINDO</v>
      </c>
      <c r="D1380" s="15" t="str">
        <v>External</v>
      </c>
      <c r="E1380" s="15" t="str">
        <f>'PAYMENT by SAP'!D1370</f>
        <v>1400118213</v>
      </c>
      <c r="F1380" s="15" t="str">
        <f>'PAYMENT by SAP'!E1370</f>
        <v>11125421</v>
      </c>
      <c r="G1380" s="15" t="str">
        <f>'PAYMENT by SAP'!F1370</f>
        <v>PAID BY CMS BANK SYARIAH INDONESIA KC SURABAYA BAS</v>
      </c>
      <c r="H1380" s="47">
        <f t="shared" si="126"/>
        <v>45945</v>
      </c>
      <c r="I1380" s="48">
        <f>'PAYMENT by SAP'!G1370</f>
        <v>45945</v>
      </c>
      <c r="J1380" s="48" t="str">
        <f t="shared" si="127"/>
        <v>Okt</v>
      </c>
      <c r="K1380" s="48" t="str">
        <f t="shared" si="128"/>
        <v>2025</v>
      </c>
      <c r="L1380" s="48">
        <f>'PAYMENT by SAP'!H1370</f>
        <v>45960</v>
      </c>
      <c r="M1380" s="49">
        <f t="shared" si="129"/>
        <v>-15</v>
      </c>
      <c r="N1380" s="50" t="str">
        <f t="shared" si="130"/>
        <v>Current</v>
      </c>
      <c r="O1380" s="50" t="str">
        <f t="shared" si="131"/>
        <v>No Risk</v>
      </c>
      <c r="P1380" s="15" t="str">
        <f>'PAYMENT by SAP'!J1370</f>
        <v>IDR</v>
      </c>
      <c r="Q1380" s="15" t="str">
        <f>'PAYMENT by SAP'!K1370</f>
        <v>1800000657</v>
      </c>
      <c r="R1380" s="51">
        <f>'PAYMENT by SAP'!L1370</f>
        <v>3310242</v>
      </c>
      <c r="S1380" s="51" t="str">
        <f>'PAYMENT by SAP'!M1370</f>
        <v>Biaya Pemusnahan Limbah Non B3-AM ex PT MHK</v>
      </c>
      <c r="T1380" s="65">
        <f>'PAYMENT by SAP'!N1370</f>
        <v>45930</v>
      </c>
      <c r="U1380" s="66" t="str">
        <f>'PAYMENT by SAP'!O1370</f>
        <v>1800000657</v>
      </c>
      <c r="V1380" t="s">
        <v>4950</v>
      </c>
    </row>
    <row r="1381" spans="2:22">
      <c r="B1381" s="15">
        <f>'PAYMENT by SAP'!B1371</f>
        <v>101697</v>
      </c>
      <c r="C1381" s="15" t="str">
        <f>'PAYMENT by SAP'!C1371</f>
        <v>PT JAYA JAGAT RAYA</v>
      </c>
      <c r="D1381" s="15" t="str">
        <v>External</v>
      </c>
      <c r="E1381" s="15" t="str">
        <f>'PAYMENT by SAP'!D1371</f>
        <v>1400119661</v>
      </c>
      <c r="F1381" s="15" t="str">
        <f>'PAYMENT by SAP'!E1371</f>
        <v>11121161</v>
      </c>
      <c r="G1381" s="15" t="str">
        <f>'PAYMENT by SAP'!F1371</f>
        <v>Biaya Pemusnahan Limbah Bottom &amp; SBE ASH EX PT JJR</v>
      </c>
      <c r="H1381" s="47">
        <f t="shared" si="126"/>
        <v>45945</v>
      </c>
      <c r="I1381" s="48">
        <f>'PAYMENT by SAP'!G1371</f>
        <v>45945</v>
      </c>
      <c r="J1381" s="48" t="str">
        <f t="shared" si="127"/>
        <v>Okt</v>
      </c>
      <c r="K1381" s="48" t="str">
        <f t="shared" si="128"/>
        <v>2025</v>
      </c>
      <c r="L1381" s="48">
        <f>'PAYMENT by SAP'!H1371</f>
        <v>45796</v>
      </c>
      <c r="M1381" s="49">
        <f t="shared" si="129"/>
        <v>149</v>
      </c>
      <c r="N1381" s="50" t="str">
        <f t="shared" si="130"/>
        <v>120-365</v>
      </c>
      <c r="O1381" s="50" t="str">
        <f t="shared" si="131"/>
        <v>High Risk</v>
      </c>
      <c r="P1381" s="15" t="str">
        <f>'PAYMENT by SAP'!J1371</f>
        <v>IDR</v>
      </c>
      <c r="Q1381" s="15" t="str">
        <f>'PAYMENT by SAP'!K1371</f>
        <v>0100108950</v>
      </c>
      <c r="R1381" s="51">
        <f>'PAYMENT by SAP'!L1371</f>
        <v>3378782</v>
      </c>
      <c r="S1381" s="51" t="str">
        <f>'PAYMENT by SAP'!M1371</f>
        <v>Biaya Pemusnahan Limbah Bottom Ash ex PT JJR</v>
      </c>
      <c r="T1381" s="65">
        <f>'PAYMENT by SAP'!N1371</f>
        <v>45796</v>
      </c>
      <c r="U1381" s="66" t="str">
        <f>'PAYMENT by SAP'!O1371</f>
        <v>1800000812</v>
      </c>
      <c r="V1381" t="s">
        <v>4950</v>
      </c>
    </row>
    <row r="1382" spans="2:22">
      <c r="B1382" s="15">
        <f>'PAYMENT by SAP'!B1372</f>
        <v>101697</v>
      </c>
      <c r="C1382" s="15" t="str">
        <f>'PAYMENT by SAP'!C1372</f>
        <v>PT JAYA JAGAT RAYA</v>
      </c>
      <c r="D1382" s="15" t="str">
        <v>External</v>
      </c>
      <c r="E1382" s="15" t="str">
        <f>'PAYMENT by SAP'!D1372</f>
        <v>1400119661</v>
      </c>
      <c r="F1382" s="15" t="str">
        <f>'PAYMENT by SAP'!E1372</f>
        <v>11121161</v>
      </c>
      <c r="G1382" s="15" t="str">
        <f>'PAYMENT by SAP'!F1372</f>
        <v>Biaya Pemusnahan Limbah Bottom &amp; SBE ASH EX PT JJR</v>
      </c>
      <c r="H1382" s="47">
        <f t="shared" si="126"/>
        <v>45945</v>
      </c>
      <c r="I1382" s="48">
        <f>'PAYMENT by SAP'!G1372</f>
        <v>45945</v>
      </c>
      <c r="J1382" s="48" t="str">
        <f t="shared" si="127"/>
        <v>Okt</v>
      </c>
      <c r="K1382" s="48" t="str">
        <f t="shared" si="128"/>
        <v>2025</v>
      </c>
      <c r="L1382" s="48">
        <f>'PAYMENT by SAP'!H1372</f>
        <v>45796</v>
      </c>
      <c r="M1382" s="49">
        <f t="shared" si="129"/>
        <v>149</v>
      </c>
      <c r="N1382" s="50" t="str">
        <f t="shared" si="130"/>
        <v>120-365</v>
      </c>
      <c r="O1382" s="50" t="str">
        <f t="shared" si="131"/>
        <v>High Risk</v>
      </c>
      <c r="P1382" s="15" t="str">
        <f>'PAYMENT by SAP'!J1372</f>
        <v>IDR</v>
      </c>
      <c r="Q1382" s="15" t="str">
        <f>'PAYMENT by SAP'!K1372</f>
        <v>0100108952</v>
      </c>
      <c r="R1382" s="51">
        <f>'PAYMENT by SAP'!L1372</f>
        <v>14704100</v>
      </c>
      <c r="S1382" s="51" t="str">
        <f>'PAYMENT by SAP'!M1372</f>
        <v>Biaya Pemusnahan Limbah SBE ex PT JJR</v>
      </c>
      <c r="T1382" s="65">
        <f>'PAYMENT by SAP'!N1372</f>
        <v>45796</v>
      </c>
      <c r="U1382" s="66" t="str">
        <f>'PAYMENT by SAP'!O1372</f>
        <v>1800000813</v>
      </c>
      <c r="V1382" t="s">
        <v>4950</v>
      </c>
    </row>
    <row r="1383" spans="2:22">
      <c r="B1383" s="15">
        <f>'PAYMENT by SAP'!B1373</f>
        <v>101531</v>
      </c>
      <c r="C1383" s="15" t="str">
        <f>'PAYMENT by SAP'!C1373</f>
        <v>PT MULTIHANA KREASINDO</v>
      </c>
      <c r="D1383" s="15" t="str">
        <v>External</v>
      </c>
      <c r="E1383" s="15" t="str">
        <f>'PAYMENT by SAP'!D1373</f>
        <v>1400118982</v>
      </c>
      <c r="F1383" s="15" t="str">
        <f>'PAYMENT by SAP'!E1373</f>
        <v>11125421</v>
      </c>
      <c r="G1383" s="15" t="str">
        <f>'PAYMENT by SAP'!F1373</f>
        <v>PAID BY CMS BANK SYARIAH INDONESIA KC SURABAYA BAS</v>
      </c>
      <c r="H1383" s="47">
        <f t="shared" si="126"/>
        <v>45945</v>
      </c>
      <c r="I1383" s="48">
        <f>'PAYMENT by SAP'!G1373</f>
        <v>45945</v>
      </c>
      <c r="J1383" s="48" t="str">
        <f t="shared" si="127"/>
        <v>Okt</v>
      </c>
      <c r="K1383" s="48" t="str">
        <f t="shared" si="128"/>
        <v>2025</v>
      </c>
      <c r="L1383" s="48">
        <f>'PAYMENT by SAP'!H1373</f>
        <v>45930</v>
      </c>
      <c r="M1383" s="49">
        <f t="shared" si="129"/>
        <v>15</v>
      </c>
      <c r="N1383" s="50" t="str">
        <f t="shared" si="130"/>
        <v>0-30</v>
      </c>
      <c r="O1383" s="50" t="str">
        <f t="shared" si="131"/>
        <v>No Risk</v>
      </c>
      <c r="P1383" s="15" t="str">
        <f>'PAYMENT by SAP'!J1373</f>
        <v>IDR</v>
      </c>
      <c r="Q1383" s="15" t="str">
        <f>'PAYMENT by SAP'!K1373</f>
        <v>1800000566</v>
      </c>
      <c r="R1383" s="51">
        <f>'PAYMENT by SAP'!L1373</f>
        <v>20562750</v>
      </c>
      <c r="S1383" s="51" t="str">
        <f>'PAYMENT by SAP'!M1373</f>
        <v>Biaya Pemusnahan Alternatif Material ex PT MHK</v>
      </c>
      <c r="T1383" s="65">
        <f>'PAYMENT by SAP'!N1373</f>
        <v>45900</v>
      </c>
      <c r="U1383" s="66" t="str">
        <f>'PAYMENT by SAP'!O1373</f>
        <v>1800000566</v>
      </c>
      <c r="V1383" t="s">
        <v>4950</v>
      </c>
    </row>
    <row r="1384" spans="2:22">
      <c r="B1384" s="15">
        <f>'PAYMENT by SAP'!B1374</f>
        <v>100137</v>
      </c>
      <c r="C1384" s="15" t="str">
        <f>'PAYMENT by SAP'!C1374</f>
        <v>PT SEMEN GRESIK</v>
      </c>
      <c r="D1384" s="15" t="str">
        <v>Group</v>
      </c>
      <c r="E1384" s="15" t="str">
        <f>'PAYMENT by SAP'!D1374</f>
        <v>1400000476</v>
      </c>
      <c r="F1384" s="15" t="str">
        <f>'PAYMENT by SAP'!E1374</f>
        <v>11121871</v>
      </c>
      <c r="G1384" s="15" t="str">
        <f>'PAYMENT by SAP'!F1374</f>
        <v>SWEEPING SEMEN GRESIK</v>
      </c>
      <c r="H1384" s="47">
        <f t="shared" si="126"/>
        <v>45945</v>
      </c>
      <c r="I1384" s="48">
        <f>'PAYMENT by SAP'!G1374</f>
        <v>45945</v>
      </c>
      <c r="J1384" s="48" t="str">
        <f t="shared" si="127"/>
        <v>Okt</v>
      </c>
      <c r="K1384" s="48" t="str">
        <f t="shared" si="128"/>
        <v>2025</v>
      </c>
      <c r="L1384" s="48">
        <f>'PAYMENT by SAP'!H1374</f>
        <v>45944</v>
      </c>
      <c r="M1384" s="49">
        <f t="shared" si="129"/>
        <v>1</v>
      </c>
      <c r="N1384" s="50" t="str">
        <f t="shared" si="130"/>
        <v>0-30</v>
      </c>
      <c r="O1384" s="50" t="str">
        <f t="shared" si="131"/>
        <v>No Risk</v>
      </c>
      <c r="P1384" s="15" t="str">
        <f>'PAYMENT by SAP'!J1374</f>
        <v>IDR</v>
      </c>
      <c r="Q1384" s="15" t="str">
        <f>'PAYMENT by SAP'!K1374</f>
        <v>1400000474</v>
      </c>
      <c r="R1384" s="51">
        <f>'PAYMENT by SAP'!L1374</f>
        <v>5500000000</v>
      </c>
      <c r="S1384" s="51" t="str">
        <f>'PAYMENT by SAP'!M1374</f>
        <v xml:space="preserve"> PEMBAYARAN POKOK SHL GRESIK 26 SEPT 2018</v>
      </c>
      <c r="T1384" s="65">
        <f>'PAYMENT by SAP'!N1374</f>
        <v>45944</v>
      </c>
      <c r="U1384" s="66" t="str">
        <f>'PAYMENT by SAP'!O1374</f>
        <v>1800001507</v>
      </c>
      <c r="V1384" t="s">
        <v>4952</v>
      </c>
    </row>
    <row r="1385" spans="2:22">
      <c r="B1385" s="15">
        <f>'PAYMENT by SAP'!B1375</f>
        <v>100002</v>
      </c>
      <c r="C1385" s="15" t="str">
        <f>'PAYMENT by SAP'!C1375</f>
        <v>PT SWABINA GATRA</v>
      </c>
      <c r="D1385" s="15" t="str">
        <v>Group</v>
      </c>
      <c r="E1385" s="15" t="str">
        <f>'PAYMENT by SAP'!D1375</f>
        <v>1400000477</v>
      </c>
      <c r="F1385" s="15" t="str">
        <f>'PAYMENT by SAP'!E1375</f>
        <v>11125421</v>
      </c>
      <c r="G1385" s="15" t="str">
        <f>'PAYMENT by SAP'!F1375</f>
        <v>PAID BY CMS BANK SYARIAH INDONESIA KC SURABAYA BAS</v>
      </c>
      <c r="H1385" s="47">
        <f t="shared" si="126"/>
        <v>45946</v>
      </c>
      <c r="I1385" s="48">
        <f>'PAYMENT by SAP'!G1375</f>
        <v>45946</v>
      </c>
      <c r="J1385" s="48" t="str">
        <f t="shared" si="127"/>
        <v>Okt</v>
      </c>
      <c r="K1385" s="48" t="str">
        <f t="shared" si="128"/>
        <v>2025</v>
      </c>
      <c r="L1385" s="48">
        <f>'PAYMENT by SAP'!H1375</f>
        <v>45868</v>
      </c>
      <c r="M1385" s="49">
        <f t="shared" si="129"/>
        <v>78</v>
      </c>
      <c r="N1385" s="50" t="str">
        <f t="shared" si="130"/>
        <v>60-90</v>
      </c>
      <c r="O1385" s="50" t="str">
        <f t="shared" si="131"/>
        <v>Warning</v>
      </c>
      <c r="P1385" s="15" t="str">
        <f>'PAYMENT by SAP'!J1375</f>
        <v>IDR</v>
      </c>
      <c r="Q1385" s="15" t="str">
        <f>'PAYMENT by SAP'!K1375</f>
        <v>1800000305</v>
      </c>
      <c r="R1385" s="51">
        <f>'PAYMENT by SAP'!L1375</f>
        <v>914850</v>
      </c>
      <c r="S1385" s="51" t="str">
        <f>'PAYMENT by SAP'!M1375</f>
        <v>Penagihan Penyediaan Air Bersih Juni 2025</v>
      </c>
      <c r="T1385" s="65">
        <f>'PAYMENT by SAP'!N1375</f>
        <v>45838</v>
      </c>
      <c r="U1385" s="66" t="str">
        <f>'PAYMENT by SAP'!O1375</f>
        <v>1800000305</v>
      </c>
      <c r="V1385" s="18" t="s">
        <v>4956</v>
      </c>
    </row>
    <row r="1386" spans="2:22">
      <c r="B1386" s="15">
        <f>'PAYMENT by SAP'!B1376</f>
        <v>100002</v>
      </c>
      <c r="C1386" s="15" t="str">
        <f>'PAYMENT by SAP'!C1376</f>
        <v>PT SWABINA GATRA</v>
      </c>
      <c r="D1386" s="15" t="str">
        <v>Group</v>
      </c>
      <c r="E1386" s="15" t="str">
        <f>'PAYMENT by SAP'!D1376</f>
        <v>1400119861</v>
      </c>
      <c r="F1386" s="15" t="str">
        <f>'PAYMENT by SAP'!E1376</f>
        <v>11125421</v>
      </c>
      <c r="G1386" s="15" t="str">
        <f>'PAYMENT by SAP'!F1376</f>
        <v>PAID BY CMS BANK SYARIAH INDONESIA KC SURABAYA BAS</v>
      </c>
      <c r="H1386" s="47">
        <f t="shared" si="126"/>
        <v>45946</v>
      </c>
      <c r="I1386" s="48">
        <f>'PAYMENT by SAP'!G1376</f>
        <v>45946</v>
      </c>
      <c r="J1386" s="48" t="str">
        <f t="shared" si="127"/>
        <v>Okt</v>
      </c>
      <c r="K1386" s="48" t="str">
        <f t="shared" si="128"/>
        <v>2025</v>
      </c>
      <c r="L1386" s="48">
        <f>'PAYMENT by SAP'!H1376</f>
        <v>45868</v>
      </c>
      <c r="M1386" s="49">
        <f t="shared" si="129"/>
        <v>78</v>
      </c>
      <c r="N1386" s="50" t="str">
        <f t="shared" si="130"/>
        <v>60-90</v>
      </c>
      <c r="O1386" s="50" t="str">
        <f t="shared" si="131"/>
        <v>Warning</v>
      </c>
      <c r="P1386" s="15" t="str">
        <f>'PAYMENT by SAP'!J1376</f>
        <v>IDR</v>
      </c>
      <c r="Q1386" s="15" t="str">
        <f>'PAYMENT by SAP'!K1376</f>
        <v>1800000390</v>
      </c>
      <c r="R1386" s="51">
        <f>'PAYMENT by SAP'!L1376</f>
        <v>5638697</v>
      </c>
      <c r="S1386" s="51" t="str">
        <f>'PAYMENT by SAP'!M1376</f>
        <v>Tagihan Listrik SWABINA Apr 25</v>
      </c>
      <c r="T1386" s="65">
        <f>'PAYMENT by SAP'!N1376</f>
        <v>45838</v>
      </c>
      <c r="U1386" s="66" t="str">
        <f>'PAYMENT by SAP'!O1376</f>
        <v>1800000390</v>
      </c>
      <c r="V1386" s="18" t="s">
        <v>4951</v>
      </c>
    </row>
    <row r="1387" spans="2:22">
      <c r="B1387" s="15">
        <f>'PAYMENT by SAP'!B1377</f>
        <v>100137</v>
      </c>
      <c r="C1387" s="15" t="str">
        <f>'PAYMENT by SAP'!C1377</f>
        <v>PT SEMEN GRESIK</v>
      </c>
      <c r="D1387" s="15" t="str">
        <v>Group</v>
      </c>
      <c r="E1387" s="15" t="str">
        <f>'PAYMENT by SAP'!D1377</f>
        <v>1400000478</v>
      </c>
      <c r="F1387" s="15" t="str">
        <f>'PAYMENT by SAP'!E1377</f>
        <v>11121871</v>
      </c>
      <c r="G1387" s="15" t="str">
        <f>'PAYMENT by SAP'!F1377</f>
        <v>SWEEPING SEMEN GRESIK</v>
      </c>
      <c r="H1387" s="47">
        <f t="shared" si="126"/>
        <v>45946</v>
      </c>
      <c r="I1387" s="48">
        <f>'PAYMENT by SAP'!G1377</f>
        <v>45946</v>
      </c>
      <c r="J1387" s="48" t="str">
        <f t="shared" si="127"/>
        <v>Okt</v>
      </c>
      <c r="K1387" s="48" t="str">
        <f t="shared" si="128"/>
        <v>2025</v>
      </c>
      <c r="L1387" s="48">
        <f>'PAYMENT by SAP'!H1377</f>
        <v>45945</v>
      </c>
      <c r="M1387" s="49">
        <f t="shared" si="129"/>
        <v>1</v>
      </c>
      <c r="N1387" s="50" t="str">
        <f t="shared" si="130"/>
        <v>0-30</v>
      </c>
      <c r="O1387" s="50" t="str">
        <f t="shared" si="131"/>
        <v>No Risk</v>
      </c>
      <c r="P1387" s="15" t="str">
        <f>'PAYMENT by SAP'!J1377</f>
        <v>IDR</v>
      </c>
      <c r="Q1387" s="15" t="str">
        <f>'PAYMENT by SAP'!K1377</f>
        <v>1400000476</v>
      </c>
      <c r="R1387" s="51">
        <f>'PAYMENT by SAP'!L1377</f>
        <v>10000000000</v>
      </c>
      <c r="S1387" s="51" t="str">
        <f>'PAYMENT by SAP'!M1377</f>
        <v xml:space="preserve"> PEMBAYARAN POKOK SHL GRESIK 26 SEPT 2018</v>
      </c>
      <c r="T1387" s="65">
        <f>'PAYMENT by SAP'!N1377</f>
        <v>45945</v>
      </c>
      <c r="U1387" s="66" t="str">
        <f>'PAYMENT by SAP'!O1377</f>
        <v>1800001507</v>
      </c>
      <c r="V1387" t="s">
        <v>4952</v>
      </c>
    </row>
    <row r="1388" spans="2:22">
      <c r="B1388" s="15">
        <f>'PAYMENT by SAP'!B1378</f>
        <v>100126</v>
      </c>
      <c r="C1388" s="15" t="str">
        <f>'PAYMENT by SAP'!C1378</f>
        <v>PT TRIATA MULIA INDONESIA</v>
      </c>
      <c r="D1388" s="15" t="str">
        <v>External</v>
      </c>
      <c r="E1388" s="15" t="str">
        <f>'PAYMENT by SAP'!D1378</f>
        <v>1400120194</v>
      </c>
      <c r="F1388" s="15" t="str">
        <f>'PAYMENT by SAP'!E1378</f>
        <v>11121161</v>
      </c>
      <c r="G1388" s="15" t="str">
        <f>'PAYMENT by SAP'!F1378</f>
        <v>Biaya Pemusnahan Limbah Sludge Paper ex PT TMI</v>
      </c>
      <c r="H1388" s="47">
        <f t="shared" si="126"/>
        <v>45947</v>
      </c>
      <c r="I1388" s="48">
        <f>'PAYMENT by SAP'!G1378</f>
        <v>45947</v>
      </c>
      <c r="J1388" s="48" t="str">
        <f t="shared" si="127"/>
        <v>Okt</v>
      </c>
      <c r="K1388" s="48" t="str">
        <f t="shared" si="128"/>
        <v>2025</v>
      </c>
      <c r="L1388" s="48">
        <f>'PAYMENT by SAP'!H1378</f>
        <v>45777</v>
      </c>
      <c r="M1388" s="49">
        <f t="shared" si="129"/>
        <v>170</v>
      </c>
      <c r="N1388" s="50" t="str">
        <f t="shared" si="130"/>
        <v>120-365</v>
      </c>
      <c r="O1388" s="50" t="str">
        <f t="shared" si="131"/>
        <v>High Risk</v>
      </c>
      <c r="P1388" s="15" t="str">
        <f>'PAYMENT by SAP'!J1378</f>
        <v>IDR</v>
      </c>
      <c r="Q1388" s="15" t="str">
        <f>'PAYMENT by SAP'!K1378</f>
        <v>1800000221</v>
      </c>
      <c r="R1388" s="51">
        <f>'PAYMENT by SAP'!L1378</f>
        <v>86055936</v>
      </c>
      <c r="S1388" s="51" t="str">
        <f>'PAYMENT by SAP'!M1378</f>
        <v>Biaya Pemusnahan Limbah Sludge Paper ex PT TMI</v>
      </c>
      <c r="T1388" s="65">
        <f>'PAYMENT by SAP'!N1378</f>
        <v>45747</v>
      </c>
      <c r="U1388" s="66" t="str">
        <f>'PAYMENT by SAP'!O1378</f>
        <v>1800000221</v>
      </c>
      <c r="V1388" t="s">
        <v>4950</v>
      </c>
    </row>
    <row r="1389" spans="2:22">
      <c r="B1389" s="15">
        <f>'PAYMENT by SAP'!B1379</f>
        <v>101798</v>
      </c>
      <c r="C1389" s="15" t="str">
        <f>'PAYMENT by SAP'!C1379</f>
        <v>PT. PELINDO MULTI TERMINAL</v>
      </c>
      <c r="D1389" s="15" t="str">
        <v>External</v>
      </c>
      <c r="E1389" s="15" t="str">
        <f>'PAYMENT by SAP'!D1379</f>
        <v>1400000479</v>
      </c>
      <c r="F1389" s="15" t="str">
        <f>'PAYMENT by SAP'!E1379</f>
        <v>11125421</v>
      </c>
      <c r="G1389" s="15" t="str">
        <f>'PAYMENT by SAP'!F1379</f>
        <v>PAID BY CMS BANK SYARIAH INDONESIA KC SURABAYA BAS</v>
      </c>
      <c r="H1389" s="47">
        <f t="shared" si="126"/>
        <v>45950</v>
      </c>
      <c r="I1389" s="48">
        <f>'PAYMENT by SAP'!G1379</f>
        <v>45950</v>
      </c>
      <c r="J1389" s="48" t="str">
        <f t="shared" si="127"/>
        <v>Okt</v>
      </c>
      <c r="K1389" s="48" t="str">
        <f t="shared" si="128"/>
        <v>2025</v>
      </c>
      <c r="L1389" s="48">
        <f>'PAYMENT by SAP'!H1379</f>
        <v>45931</v>
      </c>
      <c r="M1389" s="49">
        <f t="shared" si="129"/>
        <v>19</v>
      </c>
      <c r="N1389" s="50" t="str">
        <f t="shared" si="130"/>
        <v>0-30</v>
      </c>
      <c r="O1389" s="50" t="str">
        <f t="shared" si="131"/>
        <v>No Risk</v>
      </c>
      <c r="P1389" s="15" t="str">
        <f>'PAYMENT by SAP'!J1379</f>
        <v>IDR</v>
      </c>
      <c r="Q1389" s="15" t="str">
        <f>'PAYMENT by SAP'!K1379</f>
        <v>1800000423</v>
      </c>
      <c r="R1389" s="51">
        <f>'PAYMENT by SAP'!L1379</f>
        <v>474971165</v>
      </c>
      <c r="S1389" s="51" t="str">
        <f>'PAYMENT by SAP'!M1379</f>
        <v>PENAGIHAN SHARING PROFIT BULAN AGUSTUS 2025</v>
      </c>
      <c r="T1389" s="65">
        <f>'PAYMENT by SAP'!N1379</f>
        <v>45901</v>
      </c>
      <c r="U1389" s="66" t="str">
        <f>'PAYMENT by SAP'!O1379</f>
        <v>1800000423</v>
      </c>
      <c r="V1389" s="18" t="s">
        <v>4960</v>
      </c>
    </row>
    <row r="1390" spans="2:22">
      <c r="B1390" s="15">
        <f>'PAYMENT by SAP'!B1380</f>
        <v>100137</v>
      </c>
      <c r="C1390" s="15" t="str">
        <f>'PAYMENT by SAP'!C1380</f>
        <v>PT SEMEN GRESIK</v>
      </c>
      <c r="D1390" s="15" t="str">
        <v>Group</v>
      </c>
      <c r="E1390" s="15" t="str">
        <f>'PAYMENT by SAP'!D1380</f>
        <v>1400000480</v>
      </c>
      <c r="F1390" s="15" t="str">
        <f>'PAYMENT by SAP'!E1380</f>
        <v>11121871</v>
      </c>
      <c r="G1390" s="15" t="str">
        <f>'PAYMENT by SAP'!F1380</f>
        <v>SWEEPING SEMEN GRESIK</v>
      </c>
      <c r="H1390" s="47">
        <f t="shared" si="126"/>
        <v>45950</v>
      </c>
      <c r="I1390" s="48">
        <f>'PAYMENT by SAP'!G1380</f>
        <v>45950</v>
      </c>
      <c r="J1390" s="48" t="str">
        <f t="shared" si="127"/>
        <v>Okt</v>
      </c>
      <c r="K1390" s="48" t="str">
        <f t="shared" si="128"/>
        <v>2025</v>
      </c>
      <c r="L1390" s="48">
        <f>'PAYMENT by SAP'!H1380</f>
        <v>45946</v>
      </c>
      <c r="M1390" s="49">
        <f t="shared" si="129"/>
        <v>4</v>
      </c>
      <c r="N1390" s="50" t="str">
        <f t="shared" si="130"/>
        <v>0-30</v>
      </c>
      <c r="O1390" s="50" t="str">
        <f t="shared" si="131"/>
        <v>No Risk</v>
      </c>
      <c r="P1390" s="15" t="str">
        <f>'PAYMENT by SAP'!J1380</f>
        <v>IDR</v>
      </c>
      <c r="Q1390" s="15" t="str">
        <f>'PAYMENT by SAP'!K1380</f>
        <v>1400000478</v>
      </c>
      <c r="R1390" s="51">
        <f>'PAYMENT by SAP'!L1380</f>
        <v>10000000000</v>
      </c>
      <c r="S1390" s="51" t="str">
        <f>'PAYMENT by SAP'!M1380</f>
        <v xml:space="preserve"> PEMBAYARAN POKOK SHL GRESIK 26 SEPT 2018</v>
      </c>
      <c r="T1390" s="65">
        <f>'PAYMENT by SAP'!N1380</f>
        <v>45946</v>
      </c>
      <c r="U1390" s="66" t="str">
        <f>'PAYMENT by SAP'!O1380</f>
        <v>1800001507</v>
      </c>
      <c r="V1390" t="s">
        <v>4952</v>
      </c>
    </row>
    <row r="1391" spans="2:22">
      <c r="B1391" s="15">
        <f>'PAYMENT by SAP'!B1381</f>
        <v>100009</v>
      </c>
      <c r="C1391" s="15" t="str">
        <f>'PAYMENT by SAP'!C1381</f>
        <v>PT KAWASAN INDUSTRI GRESIK</v>
      </c>
      <c r="D1391" s="15" t="str">
        <v>Group</v>
      </c>
      <c r="E1391" s="15" t="str">
        <f>'PAYMENT by SAP'!D1381</f>
        <v>1400000481</v>
      </c>
      <c r="F1391" s="15" t="str">
        <f>'PAYMENT by SAP'!E1381</f>
        <v>11125421</v>
      </c>
      <c r="G1391" s="15" t="str">
        <f>'PAYMENT by SAP'!F1381</f>
        <v>PAID BY CMS BANK SYARIAH INDONESIA KC SURABAYA BAS</v>
      </c>
      <c r="H1391" s="47">
        <f t="shared" si="126"/>
        <v>45951</v>
      </c>
      <c r="I1391" s="48">
        <f>'PAYMENT by SAP'!G1381</f>
        <v>45951</v>
      </c>
      <c r="J1391" s="48" t="str">
        <f t="shared" si="127"/>
        <v>Okt</v>
      </c>
      <c r="K1391" s="48" t="str">
        <f t="shared" si="128"/>
        <v>2025</v>
      </c>
      <c r="L1391" s="48">
        <f>'PAYMENT by SAP'!H1381</f>
        <v>45960</v>
      </c>
      <c r="M1391" s="49">
        <f t="shared" si="129"/>
        <v>-9</v>
      </c>
      <c r="N1391" s="50" t="str">
        <f t="shared" si="130"/>
        <v>Current</v>
      </c>
      <c r="O1391" s="50" t="str">
        <f t="shared" si="131"/>
        <v>No Risk</v>
      </c>
      <c r="P1391" s="15" t="str">
        <f>'PAYMENT by SAP'!J1381</f>
        <v>IDR</v>
      </c>
      <c r="Q1391" s="15" t="str">
        <f>'PAYMENT by SAP'!K1381</f>
        <v>1800000428</v>
      </c>
      <c r="R1391" s="51">
        <f>'PAYMENT by SAP'!L1381</f>
        <v>11975160</v>
      </c>
      <c r="S1391" s="51" t="str">
        <f>'PAYMENT by SAP'!M1381</f>
        <v>Pot. Gaji Kary. Penugasan SIG - KIG 08.2025</v>
      </c>
      <c r="T1391" s="65">
        <f>'PAYMENT by SAP'!N1381</f>
        <v>45930</v>
      </c>
      <c r="U1391" s="66" t="str">
        <f>'PAYMENT by SAP'!O1381</f>
        <v>1800000428</v>
      </c>
      <c r="V1391" s="18" t="s">
        <v>4953</v>
      </c>
    </row>
    <row r="1392" spans="2:22">
      <c r="B1392" s="15">
        <f>'PAYMENT by SAP'!B1382</f>
        <v>100004</v>
      </c>
      <c r="C1392" s="15" t="str">
        <f>'PAYMENT by SAP'!C1382</f>
        <v>PT CIPTA NIRMALA</v>
      </c>
      <c r="D1392" s="15" t="str">
        <v>Group</v>
      </c>
      <c r="E1392" s="15" t="str">
        <f>'PAYMENT by SAP'!D1382</f>
        <v>1400000487</v>
      </c>
      <c r="F1392" s="15" t="str">
        <f>'PAYMENT by SAP'!E1382</f>
        <v>11125421</v>
      </c>
      <c r="G1392" s="15" t="str">
        <f>'PAYMENT by SAP'!F1382</f>
        <v>PAID BY CMS BANK SYARIAH INDONESIA KC SURABAYA BAS</v>
      </c>
      <c r="H1392" s="47">
        <f t="shared" si="126"/>
        <v>45952</v>
      </c>
      <c r="I1392" s="48">
        <f>'PAYMENT by SAP'!G1382</f>
        <v>45952</v>
      </c>
      <c r="J1392" s="48" t="str">
        <f t="shared" si="127"/>
        <v>Okt</v>
      </c>
      <c r="K1392" s="48" t="str">
        <f t="shared" si="128"/>
        <v>2025</v>
      </c>
      <c r="L1392" s="48">
        <f>'PAYMENT by SAP'!H1382</f>
        <v>45899</v>
      </c>
      <c r="M1392" s="49">
        <f t="shared" si="129"/>
        <v>53</v>
      </c>
      <c r="N1392" s="50" t="str">
        <f t="shared" si="130"/>
        <v>30-60</v>
      </c>
      <c r="O1392" s="50" t="str">
        <f t="shared" si="131"/>
        <v>Low Risk</v>
      </c>
      <c r="P1392" s="15" t="str">
        <f>'PAYMENT by SAP'!J1382</f>
        <v>IDR</v>
      </c>
      <c r="Q1392" s="15" t="str">
        <f>'PAYMENT by SAP'!K1382</f>
        <v>1800000361</v>
      </c>
      <c r="R1392" s="51">
        <f>'PAYMENT by SAP'!L1382</f>
        <v>134550</v>
      </c>
      <c r="S1392" s="51" t="str">
        <f>'PAYMENT by SAP'!M1382</f>
        <v>Penagihan Penyediaan Air Proses Juli 2025</v>
      </c>
      <c r="T1392" s="65">
        <f>'PAYMENT by SAP'!N1382</f>
        <v>45869</v>
      </c>
      <c r="U1392" s="66" t="str">
        <f>'PAYMENT by SAP'!O1382</f>
        <v>1800000361</v>
      </c>
      <c r="V1392" s="18" t="s">
        <v>4956</v>
      </c>
    </row>
    <row r="1393" spans="2:22">
      <c r="B1393" s="15">
        <f>'PAYMENT by SAP'!B1383</f>
        <v>100004</v>
      </c>
      <c r="C1393" s="15" t="str">
        <f>'PAYMENT by SAP'!C1383</f>
        <v>PT CIPTA NIRMALA</v>
      </c>
      <c r="D1393" s="15" t="str">
        <v>Group</v>
      </c>
      <c r="E1393" s="15" t="str">
        <f>'PAYMENT by SAP'!D1383</f>
        <v>1400000485</v>
      </c>
      <c r="F1393" s="15" t="str">
        <f>'PAYMENT by SAP'!E1383</f>
        <v>11125421</v>
      </c>
      <c r="G1393" s="15" t="str">
        <f>'PAYMENT by SAP'!F1383</f>
        <v>PAID BY CMS BANK SYARIAH INDONESIA KC SURABAYA BAS</v>
      </c>
      <c r="H1393" s="47">
        <f t="shared" si="126"/>
        <v>45952</v>
      </c>
      <c r="I1393" s="48">
        <f>'PAYMENT by SAP'!G1383</f>
        <v>45952</v>
      </c>
      <c r="J1393" s="48" t="str">
        <f t="shared" si="127"/>
        <v>Okt</v>
      </c>
      <c r="K1393" s="48" t="str">
        <f t="shared" si="128"/>
        <v>2025</v>
      </c>
      <c r="L1393" s="48">
        <f>'PAYMENT by SAP'!H1383</f>
        <v>45862</v>
      </c>
      <c r="M1393" s="49">
        <f t="shared" si="129"/>
        <v>90</v>
      </c>
      <c r="N1393" s="50" t="str">
        <f t="shared" si="130"/>
        <v>90-120</v>
      </c>
      <c r="O1393" s="50" t="str">
        <f t="shared" si="131"/>
        <v>Warning +</v>
      </c>
      <c r="P1393" s="15" t="str">
        <f>'PAYMENT by SAP'!J1383</f>
        <v>IDR</v>
      </c>
      <c r="Q1393" s="15" t="str">
        <f>'PAYMENT by SAP'!K1383</f>
        <v>1800000310</v>
      </c>
      <c r="R1393" s="51">
        <f>'PAYMENT by SAP'!L1383</f>
        <v>514800</v>
      </c>
      <c r="S1393" s="51" t="str">
        <f>'PAYMENT by SAP'!M1383</f>
        <v>Penagihan Penyediaan Air Proses Juni 2025</v>
      </c>
      <c r="T1393" s="65">
        <f>'PAYMENT by SAP'!N1383</f>
        <v>45832</v>
      </c>
      <c r="U1393" s="66" t="str">
        <f>'PAYMENT by SAP'!O1383</f>
        <v>1800000310</v>
      </c>
      <c r="V1393" s="18" t="s">
        <v>4956</v>
      </c>
    </row>
    <row r="1394" spans="2:22">
      <c r="B1394" s="15">
        <f>'PAYMENT by SAP'!B1384</f>
        <v>100004</v>
      </c>
      <c r="C1394" s="15" t="str">
        <f>'PAYMENT by SAP'!C1384</f>
        <v>PT CIPTA NIRMALA</v>
      </c>
      <c r="D1394" s="15" t="str">
        <v>Group</v>
      </c>
      <c r="E1394" s="15" t="str">
        <f>'PAYMENT by SAP'!D1384</f>
        <v>1400000489</v>
      </c>
      <c r="F1394" s="15" t="str">
        <f>'PAYMENT by SAP'!E1384</f>
        <v>11125421</v>
      </c>
      <c r="G1394" s="15" t="str">
        <f>'PAYMENT by SAP'!F1384</f>
        <v>PAID BY CMS BANK SYARIAH INDONESIA KC SURABAYA BAS</v>
      </c>
      <c r="H1394" s="47">
        <f t="shared" si="126"/>
        <v>45952</v>
      </c>
      <c r="I1394" s="48">
        <f>'PAYMENT by SAP'!G1384</f>
        <v>45952</v>
      </c>
      <c r="J1394" s="48" t="str">
        <f t="shared" si="127"/>
        <v>Okt</v>
      </c>
      <c r="K1394" s="48" t="str">
        <f t="shared" si="128"/>
        <v>2025</v>
      </c>
      <c r="L1394" s="48">
        <f>'PAYMENT by SAP'!H1384</f>
        <v>45930</v>
      </c>
      <c r="M1394" s="49">
        <f t="shared" si="129"/>
        <v>22</v>
      </c>
      <c r="N1394" s="50" t="str">
        <f t="shared" si="130"/>
        <v>0-30</v>
      </c>
      <c r="O1394" s="50" t="str">
        <f t="shared" si="131"/>
        <v>No Risk</v>
      </c>
      <c r="P1394" s="15" t="str">
        <f>'PAYMENT by SAP'!J1384</f>
        <v>IDR</v>
      </c>
      <c r="Q1394" s="15" t="str">
        <f>'PAYMENT by SAP'!K1384</f>
        <v>1800000414</v>
      </c>
      <c r="R1394" s="51">
        <f>'PAYMENT by SAP'!L1384</f>
        <v>520650</v>
      </c>
      <c r="S1394" s="51" t="str">
        <f>'PAYMENT by SAP'!M1384</f>
        <v>Penagihan Penyediaan Air Proses Agustus 2025</v>
      </c>
      <c r="T1394" s="65">
        <f>'PAYMENT by SAP'!N1384</f>
        <v>45900</v>
      </c>
      <c r="U1394" s="66" t="str">
        <f>'PAYMENT by SAP'!O1384</f>
        <v>1800000414</v>
      </c>
      <c r="V1394" s="18" t="s">
        <v>4956</v>
      </c>
    </row>
    <row r="1395" spans="2:22">
      <c r="B1395" s="15">
        <f>'PAYMENT by SAP'!B1385</f>
        <v>100142</v>
      </c>
      <c r="C1395" s="15" t="str">
        <f>'PAYMENT by SAP'!C1385</f>
        <v>PT INDOSAT TBK</v>
      </c>
      <c r="D1395" s="15" t="str">
        <v>External</v>
      </c>
      <c r="E1395" s="15" t="str">
        <f>'PAYMENT by SAP'!D1385</f>
        <v>1400122003</v>
      </c>
      <c r="F1395" s="15" t="str">
        <f>'PAYMENT by SAP'!E1385</f>
        <v>11121161</v>
      </c>
      <c r="G1395" s="15" t="str">
        <f>'PAYMENT by SAP'!F1385</f>
        <v>Tagihan Listrik INDOSAT Jul 25</v>
      </c>
      <c r="H1395" s="47">
        <f t="shared" si="126"/>
        <v>45952</v>
      </c>
      <c r="I1395" s="48">
        <f>'PAYMENT by SAP'!G1385</f>
        <v>45952</v>
      </c>
      <c r="J1395" s="48" t="str">
        <f t="shared" si="127"/>
        <v>Okt</v>
      </c>
      <c r="K1395" s="48" t="str">
        <f t="shared" si="128"/>
        <v>2025</v>
      </c>
      <c r="L1395" s="48">
        <f>'PAYMENT by SAP'!H1385</f>
        <v>45960</v>
      </c>
      <c r="M1395" s="49">
        <f t="shared" si="129"/>
        <v>-8</v>
      </c>
      <c r="N1395" s="50" t="str">
        <f t="shared" si="130"/>
        <v>Current</v>
      </c>
      <c r="O1395" s="50" t="str">
        <f t="shared" si="131"/>
        <v>No Risk</v>
      </c>
      <c r="P1395" s="15" t="str">
        <f>'PAYMENT by SAP'!J1385</f>
        <v>IDR</v>
      </c>
      <c r="Q1395" s="15" t="str">
        <f>'PAYMENT by SAP'!K1385</f>
        <v>1800000619</v>
      </c>
      <c r="R1395" s="51">
        <f>'PAYMENT by SAP'!L1385</f>
        <v>1818734</v>
      </c>
      <c r="S1395" s="51" t="str">
        <f>'PAYMENT by SAP'!M1385</f>
        <v>Tagihan Listrik INDOSAT Jul 25</v>
      </c>
      <c r="T1395" s="65">
        <f>'PAYMENT by SAP'!N1385</f>
        <v>45930</v>
      </c>
      <c r="U1395" s="66" t="str">
        <f>'PAYMENT by SAP'!O1385</f>
        <v>1800000619</v>
      </c>
      <c r="V1395" s="18" t="s">
        <v>4951</v>
      </c>
    </row>
    <row r="1396" spans="2:22">
      <c r="B1396" s="15">
        <f>'PAYMENT by SAP'!B1386</f>
        <v>100126</v>
      </c>
      <c r="C1396" s="15" t="str">
        <f>'PAYMENT by SAP'!C1386</f>
        <v>PT TRIATA MULIA INDONESIA</v>
      </c>
      <c r="D1396" s="15" t="str">
        <v>External</v>
      </c>
      <c r="E1396" s="15" t="str">
        <f>'PAYMENT by SAP'!D1386</f>
        <v>1400122004</v>
      </c>
      <c r="F1396" s="15" t="str">
        <f>'PAYMENT by SAP'!E1386</f>
        <v>11121161</v>
      </c>
      <c r="G1396" s="15" t="str">
        <f>'PAYMENT by SAP'!F1386</f>
        <v>Biaya Pemusnahan Limbah FABA ex PT TMI</v>
      </c>
      <c r="H1396" s="47">
        <f t="shared" si="126"/>
        <v>45952</v>
      </c>
      <c r="I1396" s="48">
        <f>'PAYMENT by SAP'!G1386</f>
        <v>45952</v>
      </c>
      <c r="J1396" s="48" t="str">
        <f t="shared" si="127"/>
        <v>Okt</v>
      </c>
      <c r="K1396" s="48" t="str">
        <f t="shared" si="128"/>
        <v>2025</v>
      </c>
      <c r="L1396" s="48">
        <f>'PAYMENT by SAP'!H1386</f>
        <v>45838</v>
      </c>
      <c r="M1396" s="49">
        <f t="shared" si="129"/>
        <v>114</v>
      </c>
      <c r="N1396" s="50" t="str">
        <f t="shared" si="130"/>
        <v>90-120</v>
      </c>
      <c r="O1396" s="50" t="str">
        <f t="shared" si="131"/>
        <v>Warning +</v>
      </c>
      <c r="P1396" s="15" t="str">
        <f>'PAYMENT by SAP'!J1386</f>
        <v>IDR</v>
      </c>
      <c r="Q1396" s="15" t="str">
        <f>'PAYMENT by SAP'!K1386</f>
        <v>1800000361</v>
      </c>
      <c r="R1396" s="51">
        <f>'PAYMENT by SAP'!L1386</f>
        <v>25491939</v>
      </c>
      <c r="S1396" s="51" t="str">
        <f>'PAYMENT by SAP'!M1386</f>
        <v>Biaya Pemusnahan Limbah FABA ex PT TMI</v>
      </c>
      <c r="T1396" s="65">
        <f>'PAYMENT by SAP'!N1386</f>
        <v>45808</v>
      </c>
      <c r="U1396" s="66" t="str">
        <f>'PAYMENT by SAP'!O1386</f>
        <v>1800000361</v>
      </c>
      <c r="V1396" t="s">
        <v>4950</v>
      </c>
    </row>
    <row r="1397" spans="2:22">
      <c r="B1397" s="15">
        <f>'PAYMENT by SAP'!B1387</f>
        <v>100004</v>
      </c>
      <c r="C1397" s="15" t="str">
        <f>'PAYMENT by SAP'!C1387</f>
        <v>PT CIPTA NIRMALA</v>
      </c>
      <c r="D1397" s="15" t="str">
        <v>Group</v>
      </c>
      <c r="E1397" s="15" t="str">
        <f>'PAYMENT by SAP'!D1387</f>
        <v>1400000486</v>
      </c>
      <c r="F1397" s="15" t="str">
        <f>'PAYMENT by SAP'!E1387</f>
        <v>11125421</v>
      </c>
      <c r="G1397" s="15" t="str">
        <f>'PAYMENT by SAP'!F1387</f>
        <v>PAID BY CMS BANK SYARIAH INDONESIA KC SURABAYA BAS</v>
      </c>
      <c r="H1397" s="47">
        <f t="shared" si="126"/>
        <v>45952</v>
      </c>
      <c r="I1397" s="48">
        <f>'PAYMENT by SAP'!G1387</f>
        <v>45952</v>
      </c>
      <c r="J1397" s="48" t="str">
        <f t="shared" si="127"/>
        <v>Okt</v>
      </c>
      <c r="K1397" s="48" t="str">
        <f t="shared" si="128"/>
        <v>2025</v>
      </c>
      <c r="L1397" s="48">
        <f>'PAYMENT by SAP'!H1387</f>
        <v>45899</v>
      </c>
      <c r="M1397" s="49">
        <f t="shared" si="129"/>
        <v>53</v>
      </c>
      <c r="N1397" s="50" t="str">
        <f t="shared" si="130"/>
        <v>30-60</v>
      </c>
      <c r="O1397" s="50" t="str">
        <f t="shared" si="131"/>
        <v>Low Risk</v>
      </c>
      <c r="P1397" s="15" t="str">
        <f>'PAYMENT by SAP'!J1387</f>
        <v>IDR</v>
      </c>
      <c r="Q1397" s="15" t="str">
        <f>'PAYMENT by SAP'!K1387</f>
        <v>1800000360</v>
      </c>
      <c r="R1397" s="51">
        <f>'PAYMENT by SAP'!L1387</f>
        <v>68694000</v>
      </c>
      <c r="S1397" s="51" t="str">
        <f>'PAYMENT by SAP'!M1387</f>
        <v>Penagihan Penyediaan Air Bersih Juli 2025</v>
      </c>
      <c r="T1397" s="65">
        <f>'PAYMENT by SAP'!N1387</f>
        <v>45869</v>
      </c>
      <c r="U1397" s="66" t="str">
        <f>'PAYMENT by SAP'!O1387</f>
        <v>1800000360</v>
      </c>
      <c r="V1397" s="18" t="s">
        <v>4956</v>
      </c>
    </row>
    <row r="1398" spans="2:22">
      <c r="B1398" s="15">
        <f>'PAYMENT by SAP'!B1388</f>
        <v>100004</v>
      </c>
      <c r="C1398" s="15" t="str">
        <f>'PAYMENT by SAP'!C1388</f>
        <v>PT CIPTA NIRMALA</v>
      </c>
      <c r="D1398" s="15" t="str">
        <v>Group</v>
      </c>
      <c r="E1398" s="15" t="str">
        <f>'PAYMENT by SAP'!D1388</f>
        <v>1400000484</v>
      </c>
      <c r="F1398" s="15" t="str">
        <f>'PAYMENT by SAP'!E1388</f>
        <v>11125421</v>
      </c>
      <c r="G1398" s="15" t="str">
        <f>'PAYMENT by SAP'!F1388</f>
        <v>PAID BY CMS BANK SYARIAH INDONESIA KC SURABAYA BAS</v>
      </c>
      <c r="H1398" s="47">
        <f t="shared" si="126"/>
        <v>45952</v>
      </c>
      <c r="I1398" s="48">
        <f>'PAYMENT by SAP'!G1388</f>
        <v>45952</v>
      </c>
      <c r="J1398" s="48" t="str">
        <f t="shared" si="127"/>
        <v>Okt</v>
      </c>
      <c r="K1398" s="48" t="str">
        <f t="shared" si="128"/>
        <v>2025</v>
      </c>
      <c r="L1398" s="48">
        <f>'PAYMENT by SAP'!H1388</f>
        <v>45868</v>
      </c>
      <c r="M1398" s="49">
        <f t="shared" si="129"/>
        <v>84</v>
      </c>
      <c r="N1398" s="50" t="str">
        <f t="shared" si="130"/>
        <v>60-90</v>
      </c>
      <c r="O1398" s="50" t="str">
        <f t="shared" si="131"/>
        <v>Warning</v>
      </c>
      <c r="P1398" s="15" t="str">
        <f>'PAYMENT by SAP'!J1388</f>
        <v>IDR</v>
      </c>
      <c r="Q1398" s="15" t="str">
        <f>'PAYMENT by SAP'!K1388</f>
        <v>1800000309</v>
      </c>
      <c r="R1398" s="51">
        <f>'PAYMENT by SAP'!L1388</f>
        <v>69346700</v>
      </c>
      <c r="S1398" s="51" t="str">
        <f>'PAYMENT by SAP'!M1388</f>
        <v>Penagihan Penyediaan Air Bersih Juni 2025</v>
      </c>
      <c r="T1398" s="65">
        <f>'PAYMENT by SAP'!N1388</f>
        <v>45838</v>
      </c>
      <c r="U1398" s="66" t="str">
        <f>'PAYMENT by SAP'!O1388</f>
        <v>1800000309</v>
      </c>
      <c r="V1398" s="18" t="s">
        <v>4956</v>
      </c>
    </row>
    <row r="1399" spans="2:22">
      <c r="B1399" s="15">
        <f>'PAYMENT by SAP'!B1389</f>
        <v>100004</v>
      </c>
      <c r="C1399" s="15" t="str">
        <f>'PAYMENT by SAP'!C1389</f>
        <v>PT CIPTA NIRMALA</v>
      </c>
      <c r="D1399" s="15" t="str">
        <v>Group</v>
      </c>
      <c r="E1399" s="15" t="str">
        <f>'PAYMENT by SAP'!D1389</f>
        <v>1400000488</v>
      </c>
      <c r="F1399" s="15" t="str">
        <f>'PAYMENT by SAP'!E1389</f>
        <v>11125421</v>
      </c>
      <c r="G1399" s="15" t="str">
        <f>'PAYMENT by SAP'!F1389</f>
        <v>PAID BY CMS BANK SYARIAH INDONESIA KC SURABAYA BAS</v>
      </c>
      <c r="H1399" s="47">
        <f t="shared" si="126"/>
        <v>45952</v>
      </c>
      <c r="I1399" s="48">
        <f>'PAYMENT by SAP'!G1389</f>
        <v>45952</v>
      </c>
      <c r="J1399" s="48" t="str">
        <f t="shared" si="127"/>
        <v>Okt</v>
      </c>
      <c r="K1399" s="48" t="str">
        <f t="shared" si="128"/>
        <v>2025</v>
      </c>
      <c r="L1399" s="48">
        <f>'PAYMENT by SAP'!H1389</f>
        <v>45930</v>
      </c>
      <c r="M1399" s="49">
        <f t="shared" si="129"/>
        <v>22</v>
      </c>
      <c r="N1399" s="50" t="str">
        <f t="shared" si="130"/>
        <v>0-30</v>
      </c>
      <c r="O1399" s="50" t="str">
        <f t="shared" si="131"/>
        <v>No Risk</v>
      </c>
      <c r="P1399" s="15" t="str">
        <f>'PAYMENT by SAP'!J1389</f>
        <v>IDR</v>
      </c>
      <c r="Q1399" s="15" t="str">
        <f>'PAYMENT by SAP'!K1389</f>
        <v>1800000413</v>
      </c>
      <c r="R1399" s="51">
        <f>'PAYMENT by SAP'!L1389</f>
        <v>71240600</v>
      </c>
      <c r="S1399" s="51" t="str">
        <f>'PAYMENT by SAP'!M1389</f>
        <v>Penagihan Penyediaan Air Bersih Agustus 2025</v>
      </c>
      <c r="T1399" s="65">
        <f>'PAYMENT by SAP'!N1389</f>
        <v>45900</v>
      </c>
      <c r="U1399" s="66" t="str">
        <f>'PAYMENT by SAP'!O1389</f>
        <v>1800000413</v>
      </c>
      <c r="V1399" s="18" t="s">
        <v>4956</v>
      </c>
    </row>
    <row r="1400" spans="2:22">
      <c r="B1400" s="15">
        <f>'PAYMENT by SAP'!B1390</f>
        <v>100014</v>
      </c>
      <c r="C1400" s="15" t="str">
        <f>'PAYMENT by SAP'!C1390</f>
        <v>PT SEMEN TONASA</v>
      </c>
      <c r="D1400" s="15" t="str">
        <v>Group</v>
      </c>
      <c r="E1400" s="15" t="str">
        <f>'PAYMENT by SAP'!D1390</f>
        <v>1400000490</v>
      </c>
      <c r="F1400" s="15" t="str">
        <f>'PAYMENT by SAP'!E1390</f>
        <v>11121871</v>
      </c>
      <c r="G1400" s="15" t="str">
        <f>'PAYMENT by SAP'!F1390</f>
        <v>SWEEPING SEMEN TONASA</v>
      </c>
      <c r="H1400" s="47">
        <f t="shared" si="126"/>
        <v>45952</v>
      </c>
      <c r="I1400" s="48">
        <f>'PAYMENT by SAP'!G1390</f>
        <v>45952</v>
      </c>
      <c r="J1400" s="48" t="str">
        <f t="shared" si="127"/>
        <v>Okt</v>
      </c>
      <c r="K1400" s="48" t="str">
        <f t="shared" si="128"/>
        <v>2025</v>
      </c>
      <c r="L1400" s="48">
        <f>'PAYMENT by SAP'!H1390</f>
        <v>45951</v>
      </c>
      <c r="M1400" s="49">
        <f t="shared" si="129"/>
        <v>1</v>
      </c>
      <c r="N1400" s="50" t="str">
        <f t="shared" si="130"/>
        <v>0-30</v>
      </c>
      <c r="O1400" s="50" t="str">
        <f t="shared" si="131"/>
        <v>No Risk</v>
      </c>
      <c r="P1400" s="15" t="str">
        <f>'PAYMENT by SAP'!J1390</f>
        <v>IDR</v>
      </c>
      <c r="Q1400" s="15" t="str">
        <f>'PAYMENT by SAP'!K1390</f>
        <v>1400000482</v>
      </c>
      <c r="R1400" s="51">
        <f>'PAYMENT by SAP'!L1390</f>
        <v>10000000000</v>
      </c>
      <c r="S1400" s="51" t="str">
        <f>'PAYMENT by SAP'!M1390</f>
        <v xml:space="preserve"> DIVIDEN ST TAHUN BUKU 2024</v>
      </c>
      <c r="T1400" s="65">
        <f>'PAYMENT by SAP'!N1390</f>
        <v>45951</v>
      </c>
      <c r="U1400" s="66" t="str">
        <f>'PAYMENT by SAP'!O1390</f>
        <v>1800000346</v>
      </c>
      <c r="V1400" s="18" t="s">
        <v>4967</v>
      </c>
    </row>
    <row r="1401" spans="2:22">
      <c r="B1401" s="15">
        <f>'PAYMENT by SAP'!B1391</f>
        <v>100137</v>
      </c>
      <c r="C1401" s="15" t="str">
        <f>'PAYMENT by SAP'!C1391</f>
        <v>PT SEMEN GRESIK</v>
      </c>
      <c r="D1401" s="15" t="str">
        <v>Group</v>
      </c>
      <c r="E1401" s="15" t="str">
        <f>'PAYMENT by SAP'!D1391</f>
        <v>1400000483</v>
      </c>
      <c r="F1401" s="15" t="str">
        <f>'PAYMENT by SAP'!E1391</f>
        <v>11121871</v>
      </c>
      <c r="G1401" s="15" t="str">
        <f>'PAYMENT by SAP'!F1391</f>
        <v>SWEEPING SEMEN GRESIK</v>
      </c>
      <c r="H1401" s="47">
        <f t="shared" si="126"/>
        <v>45952</v>
      </c>
      <c r="I1401" s="48">
        <f>'PAYMENT by SAP'!G1391</f>
        <v>45952</v>
      </c>
      <c r="J1401" s="48" t="str">
        <f t="shared" si="127"/>
        <v>Okt</v>
      </c>
      <c r="K1401" s="48" t="str">
        <f t="shared" si="128"/>
        <v>2025</v>
      </c>
      <c r="L1401" s="48">
        <f>'PAYMENT by SAP'!H1391</f>
        <v>45947</v>
      </c>
      <c r="M1401" s="49">
        <f t="shared" si="129"/>
        <v>5</v>
      </c>
      <c r="N1401" s="50" t="str">
        <f t="shared" si="130"/>
        <v>0-30</v>
      </c>
      <c r="O1401" s="50" t="str">
        <f t="shared" si="131"/>
        <v>No Risk</v>
      </c>
      <c r="P1401" s="15" t="str">
        <f>'PAYMENT by SAP'!J1391</f>
        <v>IDR</v>
      </c>
      <c r="Q1401" s="15" t="str">
        <f>'PAYMENT by SAP'!K1391</f>
        <v>1400000480</v>
      </c>
      <c r="R1401" s="51">
        <f>'PAYMENT by SAP'!L1391</f>
        <v>10000000000</v>
      </c>
      <c r="S1401" s="51" t="str">
        <f>'PAYMENT by SAP'!M1391</f>
        <v xml:space="preserve"> PEMBAYARAN POKOK SHL GRESIK 26 SEPT 2018</v>
      </c>
      <c r="T1401" s="65">
        <f>'PAYMENT by SAP'!N1391</f>
        <v>45947</v>
      </c>
      <c r="U1401" s="66" t="str">
        <f>'PAYMENT by SAP'!O1391</f>
        <v>1800001507</v>
      </c>
      <c r="V1401" t="s">
        <v>4952</v>
      </c>
    </row>
    <row r="1402" spans="2:22">
      <c r="B1402" s="15">
        <f>'PAYMENT by SAP'!B1392</f>
        <v>100137</v>
      </c>
      <c r="C1402" s="15" t="str">
        <f>'PAYMENT by SAP'!C1392</f>
        <v>PT SEMEN GRESIK</v>
      </c>
      <c r="D1402" s="15" t="str">
        <v>Group</v>
      </c>
      <c r="E1402" s="15" t="str">
        <f>'PAYMENT by SAP'!D1392</f>
        <v>1400000491</v>
      </c>
      <c r="F1402" s="15" t="str">
        <f>'PAYMENT by SAP'!E1392</f>
        <v>11121871</v>
      </c>
      <c r="G1402" s="15" t="str">
        <f>'PAYMENT by SAP'!F1392</f>
        <v>SWEEPING SEMEN GRESIK</v>
      </c>
      <c r="H1402" s="47">
        <f t="shared" si="126"/>
        <v>45952</v>
      </c>
      <c r="I1402" s="48">
        <f>'PAYMENT by SAP'!G1392</f>
        <v>45952</v>
      </c>
      <c r="J1402" s="48" t="str">
        <f t="shared" si="127"/>
        <v>Okt</v>
      </c>
      <c r="K1402" s="48" t="str">
        <f t="shared" si="128"/>
        <v>2025</v>
      </c>
      <c r="L1402" s="48">
        <f>'PAYMENT by SAP'!H1392</f>
        <v>45951</v>
      </c>
      <c r="M1402" s="49">
        <f t="shared" si="129"/>
        <v>1</v>
      </c>
      <c r="N1402" s="50" t="str">
        <f t="shared" si="130"/>
        <v>0-30</v>
      </c>
      <c r="O1402" s="50" t="str">
        <f t="shared" si="131"/>
        <v>No Risk</v>
      </c>
      <c r="P1402" s="15" t="str">
        <f>'PAYMENT by SAP'!J1392</f>
        <v>IDR</v>
      </c>
      <c r="Q1402" s="15" t="str">
        <f>'PAYMENT by SAP'!K1392</f>
        <v>1400000483</v>
      </c>
      <c r="R1402" s="51">
        <f>'PAYMENT by SAP'!L1392</f>
        <v>10000000000</v>
      </c>
      <c r="S1402" s="51" t="str">
        <f>'PAYMENT by SAP'!M1392</f>
        <v xml:space="preserve"> PEMBAYARAN POKOK SHL GRESIK 26 SEPT 2018</v>
      </c>
      <c r="T1402" s="65">
        <f>'PAYMENT by SAP'!N1392</f>
        <v>45951</v>
      </c>
      <c r="U1402" s="66" t="str">
        <f>'PAYMENT by SAP'!O1392</f>
        <v>1800001507</v>
      </c>
      <c r="V1402" t="s">
        <v>4952</v>
      </c>
    </row>
    <row r="1403" spans="2:22">
      <c r="B1403" s="15">
        <f>'PAYMENT by SAP'!B1393</f>
        <v>100014</v>
      </c>
      <c r="C1403" s="15" t="str">
        <f>'PAYMENT by SAP'!C1393</f>
        <v>PT SEMEN TONASA</v>
      </c>
      <c r="D1403" s="15" t="str">
        <v>Group</v>
      </c>
      <c r="E1403" s="15" t="str">
        <f>'PAYMENT by SAP'!D1393</f>
        <v>1400000482</v>
      </c>
      <c r="F1403" s="15" t="str">
        <f>'PAYMENT by SAP'!E1393</f>
        <v>11121871</v>
      </c>
      <c r="G1403" s="15" t="str">
        <f>'PAYMENT by SAP'!F1393</f>
        <v>SWEEPING SEMEN TONASA</v>
      </c>
      <c r="H1403" s="47">
        <f t="shared" si="126"/>
        <v>45952</v>
      </c>
      <c r="I1403" s="48">
        <f>'PAYMENT by SAP'!G1393</f>
        <v>45952</v>
      </c>
      <c r="J1403" s="48" t="str">
        <f t="shared" si="127"/>
        <v>Okt</v>
      </c>
      <c r="K1403" s="48" t="str">
        <f t="shared" si="128"/>
        <v>2025</v>
      </c>
      <c r="L1403" s="48">
        <f>'PAYMENT by SAP'!H1393</f>
        <v>45943</v>
      </c>
      <c r="M1403" s="49">
        <f t="shared" si="129"/>
        <v>9</v>
      </c>
      <c r="N1403" s="50" t="str">
        <f t="shared" si="130"/>
        <v>0-30</v>
      </c>
      <c r="O1403" s="50" t="str">
        <f t="shared" si="131"/>
        <v>No Risk</v>
      </c>
      <c r="P1403" s="15" t="str">
        <f>'PAYMENT by SAP'!J1393</f>
        <v>IDR</v>
      </c>
      <c r="Q1403" s="15" t="str">
        <f>'PAYMENT by SAP'!K1393</f>
        <v>1400000466</v>
      </c>
      <c r="R1403" s="51">
        <f>'PAYMENT by SAP'!L1393</f>
        <v>15000000000</v>
      </c>
      <c r="S1403" s="51" t="str">
        <f>'PAYMENT by SAP'!M1393</f>
        <v xml:space="preserve"> DIVIDEN ST TAHUN BUKU 2024</v>
      </c>
      <c r="T1403" s="65">
        <f>'PAYMENT by SAP'!N1393</f>
        <v>45943</v>
      </c>
      <c r="U1403" s="66" t="str">
        <f>'PAYMENT by SAP'!O1393</f>
        <v>1800000346</v>
      </c>
      <c r="V1403" s="18" t="s">
        <v>4967</v>
      </c>
    </row>
    <row r="1404" spans="2:22">
      <c r="B1404" s="15">
        <f>'PAYMENT by SAP'!B1394</f>
        <v>101490</v>
      </c>
      <c r="C1404" s="15" t="str">
        <f>'PAYMENT by SAP'!C1394</f>
        <v>PT. PUTRA BIMA INTERNUSA</v>
      </c>
      <c r="D1404" s="15" t="str">
        <v>External</v>
      </c>
      <c r="E1404" s="15" t="str">
        <f>'PAYMENT by SAP'!D1394</f>
        <v>1400123701</v>
      </c>
      <c r="F1404" s="15" t="str">
        <f>'PAYMENT by SAP'!E1394</f>
        <v>11125421</v>
      </c>
      <c r="G1404" s="15" t="str">
        <f>'PAYMENT by SAP'!F1394</f>
        <v>PAID BY CMS BANK SYARIAH INDONESIA KC SURABAYA BAS</v>
      </c>
      <c r="H1404" s="47">
        <f t="shared" si="126"/>
        <v>45953</v>
      </c>
      <c r="I1404" s="48">
        <f>'PAYMENT by SAP'!G1394</f>
        <v>45953</v>
      </c>
      <c r="J1404" s="48" t="str">
        <f t="shared" si="127"/>
        <v>Okt</v>
      </c>
      <c r="K1404" s="48" t="str">
        <f t="shared" si="128"/>
        <v>2025</v>
      </c>
      <c r="L1404" s="48">
        <f>'PAYMENT by SAP'!H1394</f>
        <v>45960</v>
      </c>
      <c r="M1404" s="49">
        <f t="shared" si="129"/>
        <v>-7</v>
      </c>
      <c r="N1404" s="50" t="str">
        <f t="shared" si="130"/>
        <v>Current</v>
      </c>
      <c r="O1404" s="50" t="str">
        <f t="shared" si="131"/>
        <v>No Risk</v>
      </c>
      <c r="P1404" s="15" t="str">
        <f>'PAYMENT by SAP'!J1394</f>
        <v>IDR</v>
      </c>
      <c r="Q1404" s="15" t="str">
        <f>'PAYMENT by SAP'!K1394</f>
        <v>1800000647</v>
      </c>
      <c r="R1404" s="51">
        <f>'PAYMENT by SAP'!L1394</f>
        <v>1160838</v>
      </c>
      <c r="S1404" s="51" t="str">
        <f>'PAYMENT by SAP'!M1394</f>
        <v>Biaya Pemusnahan Limbah RDF PP ex PT PBI</v>
      </c>
      <c r="T1404" s="65">
        <f>'PAYMENT by SAP'!N1394</f>
        <v>45930</v>
      </c>
      <c r="U1404" s="66" t="str">
        <f>'PAYMENT by SAP'!O1394</f>
        <v>1800000647</v>
      </c>
      <c r="V1404" t="s">
        <v>4950</v>
      </c>
    </row>
    <row r="1405" spans="2:22">
      <c r="B1405" s="15">
        <f>'PAYMENT by SAP'!B1395</f>
        <v>100120</v>
      </c>
      <c r="C1405" s="15" t="str">
        <f>'PAYMENT by SAP'!C1395</f>
        <v>PT TELEKOMUNIKASI SELULAR</v>
      </c>
      <c r="D1405" s="15" t="str">
        <v>External</v>
      </c>
      <c r="E1405" s="15" t="str">
        <f>'PAYMENT by SAP'!D1395</f>
        <v>1400000492</v>
      </c>
      <c r="F1405" s="15" t="str">
        <f>'PAYMENT by SAP'!E1395</f>
        <v>11125421</v>
      </c>
      <c r="G1405" s="15" t="str">
        <f>'PAYMENT by SAP'!F1395</f>
        <v>PAID BY CMS BANK SYARIAH INDONESIA KC SURABAYA BAS</v>
      </c>
      <c r="H1405" s="47">
        <f t="shared" ref="H1405:H1468" si="132">I1405</f>
        <v>45953</v>
      </c>
      <c r="I1405" s="48">
        <f>'PAYMENT by SAP'!G1395</f>
        <v>45953</v>
      </c>
      <c r="J1405" s="48" t="str">
        <f t="shared" ref="J1405:J1468" si="133">TEXT(I1405,"MMM")</f>
        <v>Okt</v>
      </c>
      <c r="K1405" s="48" t="str">
        <f t="shared" ref="K1405:K1468" si="134">TEXT(I1405,"yyy")</f>
        <v>2025</v>
      </c>
      <c r="L1405" s="48">
        <f>'PAYMENT by SAP'!H1395</f>
        <v>45961</v>
      </c>
      <c r="M1405" s="49">
        <f t="shared" ref="M1405:M1468" si="135">I1405-L1405</f>
        <v>-8</v>
      </c>
      <c r="N1405" s="50" t="str">
        <f t="shared" ref="N1405:N1468" si="136">IF(M1405&lt;$C$9,$D$9,IF(M1405&lt;$C$8,$D$8,IF(M1405&lt;$C$7,$D$7,IF(M1405&lt;$C$6,$D$6,IF(M1405&lt;$C$5,$D$5,IF(M1405&lt;$C$4,$D$4,IF(M1405&lt;$C$3,$D$3)))))))</f>
        <v>Current</v>
      </c>
      <c r="O1405" s="50" t="str">
        <f t="shared" ref="O1405:O1468" si="137">IF(N1405=$D$3,$E$3,IF(N1405=$D$4,$E$4,IF(N1405=$D$5,$E$5,IF(N1405=$D$6,$E$6,IF(N1405=$D$7,$E$7,IF(N1405=$D$8,$E$8,IF(N1405=$D$9,$E$9)))))))</f>
        <v>No Risk</v>
      </c>
      <c r="P1405" s="15" t="str">
        <f>'PAYMENT by SAP'!J1395</f>
        <v>IDR</v>
      </c>
      <c r="Q1405" s="15" t="str">
        <f>'PAYMENT by SAP'!K1395</f>
        <v>1800000451</v>
      </c>
      <c r="R1405" s="51">
        <f>'PAYMENT by SAP'!L1395</f>
        <v>4842996</v>
      </c>
      <c r="S1405" s="51" t="str">
        <f>'PAYMENT by SAP'!M1395</f>
        <v>Tagihan Listrik TELKOMSEL - September 2025</v>
      </c>
      <c r="T1405" s="65">
        <f>'PAYMENT by SAP'!N1395</f>
        <v>45931</v>
      </c>
      <c r="U1405" s="66" t="str">
        <f>'PAYMENT by SAP'!O1395</f>
        <v>1800000451</v>
      </c>
      <c r="V1405" s="18" t="s">
        <v>4951</v>
      </c>
    </row>
    <row r="1406" spans="2:22">
      <c r="B1406" s="15">
        <f>'PAYMENT by SAP'!B1396</f>
        <v>101490</v>
      </c>
      <c r="C1406" s="15" t="str">
        <f>'PAYMENT by SAP'!C1396</f>
        <v>PT. PUTRA BIMA INTERNUSA</v>
      </c>
      <c r="D1406" s="15" t="str">
        <v>External</v>
      </c>
      <c r="E1406" s="15" t="str">
        <f>'PAYMENT by SAP'!D1396</f>
        <v>1400123700</v>
      </c>
      <c r="F1406" s="15" t="str">
        <f>'PAYMENT by SAP'!E1396</f>
        <v>11125421</v>
      </c>
      <c r="G1406" s="15" t="str">
        <f>'PAYMENT by SAP'!F1396</f>
        <v>PAID BY CMS BANK SYARIAH INDONESIA KC SURABAYA BAS</v>
      </c>
      <c r="H1406" s="47">
        <f t="shared" si="132"/>
        <v>45953</v>
      </c>
      <c r="I1406" s="48">
        <f>'PAYMENT by SAP'!G1396</f>
        <v>45953</v>
      </c>
      <c r="J1406" s="48" t="str">
        <f t="shared" si="133"/>
        <v>Okt</v>
      </c>
      <c r="K1406" s="48" t="str">
        <f t="shared" si="134"/>
        <v>2025</v>
      </c>
      <c r="L1406" s="48">
        <f>'PAYMENT by SAP'!H1396</f>
        <v>45960</v>
      </c>
      <c r="M1406" s="49">
        <f t="shared" si="135"/>
        <v>-7</v>
      </c>
      <c r="N1406" s="50" t="str">
        <f t="shared" si="136"/>
        <v>Current</v>
      </c>
      <c r="O1406" s="50" t="str">
        <f t="shared" si="137"/>
        <v>No Risk</v>
      </c>
      <c r="P1406" s="15" t="str">
        <f>'PAYMENT by SAP'!J1396</f>
        <v>IDR</v>
      </c>
      <c r="Q1406" s="15" t="str">
        <f>'PAYMENT by SAP'!K1396</f>
        <v>1800000644</v>
      </c>
      <c r="R1406" s="51">
        <f>'PAYMENT by SAP'!L1396</f>
        <v>16083678</v>
      </c>
      <c r="S1406" s="51" t="str">
        <f>'PAYMENT by SAP'!M1396</f>
        <v>Biaya Pemusnahan Limbah Bottom Ash NonB3 ex PT PBI</v>
      </c>
      <c r="T1406" s="65">
        <f>'PAYMENT by SAP'!N1396</f>
        <v>45930</v>
      </c>
      <c r="U1406" s="66" t="str">
        <f>'PAYMENT by SAP'!O1396</f>
        <v>1800000644</v>
      </c>
      <c r="V1406" t="s">
        <v>4950</v>
      </c>
    </row>
    <row r="1407" spans="2:22">
      <c r="B1407" s="15">
        <f>'PAYMENT by SAP'!B1397</f>
        <v>101493</v>
      </c>
      <c r="C1407" s="15" t="str">
        <f>'PAYMENT by SAP'!C1397</f>
        <v>PT. SUMBER LIMBAH GUNA</v>
      </c>
      <c r="D1407" s="15" t="str">
        <v>External</v>
      </c>
      <c r="E1407" s="15" t="str">
        <f>'PAYMENT by SAP'!D1397</f>
        <v>1400123727</v>
      </c>
      <c r="F1407" s="15" t="str">
        <f>'PAYMENT by SAP'!E1397</f>
        <v>11125421</v>
      </c>
      <c r="G1407" s="15" t="str">
        <f>'PAYMENT by SAP'!F1397</f>
        <v>PAID BY CMS BANK SYARIAH INDONESIA KC SURABAYA BAS</v>
      </c>
      <c r="H1407" s="47">
        <f t="shared" si="132"/>
        <v>45953</v>
      </c>
      <c r="I1407" s="48">
        <f>'PAYMENT by SAP'!G1397</f>
        <v>45953</v>
      </c>
      <c r="J1407" s="48" t="str">
        <f t="shared" si="133"/>
        <v>Okt</v>
      </c>
      <c r="K1407" s="48" t="str">
        <f t="shared" si="134"/>
        <v>2025</v>
      </c>
      <c r="L1407" s="48">
        <f>'PAYMENT by SAP'!H1397</f>
        <v>45899</v>
      </c>
      <c r="M1407" s="49">
        <f t="shared" si="135"/>
        <v>54</v>
      </c>
      <c r="N1407" s="50" t="str">
        <f t="shared" si="136"/>
        <v>30-60</v>
      </c>
      <c r="O1407" s="50" t="str">
        <f t="shared" si="137"/>
        <v>Low Risk</v>
      </c>
      <c r="P1407" s="15" t="str">
        <f>'PAYMENT by SAP'!J1397</f>
        <v>IDR</v>
      </c>
      <c r="Q1407" s="15" t="str">
        <f>'PAYMENT by SAP'!K1397</f>
        <v>1800000522</v>
      </c>
      <c r="R1407" s="51">
        <f>'PAYMENT by SAP'!L1397</f>
        <v>38030820</v>
      </c>
      <c r="S1407" s="51" t="str">
        <f>'PAYMENT by SAP'!M1397</f>
        <v>Biaya Pemusnahan Limbah Sludge Paper ex PT SLG</v>
      </c>
      <c r="T1407" s="65">
        <f>'PAYMENT by SAP'!N1397</f>
        <v>45869</v>
      </c>
      <c r="U1407" s="66" t="str">
        <f>'PAYMENT by SAP'!O1397</f>
        <v>1800000522</v>
      </c>
      <c r="V1407" t="s">
        <v>4950</v>
      </c>
    </row>
    <row r="1408" spans="2:22">
      <c r="B1408" s="15">
        <f>'PAYMENT by SAP'!B1398</f>
        <v>101493</v>
      </c>
      <c r="C1408" s="15" t="str">
        <f>'PAYMENT by SAP'!C1398</f>
        <v>PT. SUMBER LIMBAH GUNA</v>
      </c>
      <c r="D1408" s="15" t="str">
        <v>External</v>
      </c>
      <c r="E1408" s="15" t="str">
        <f>'PAYMENT by SAP'!D1398</f>
        <v>1400123728</v>
      </c>
      <c r="F1408" s="15" t="str">
        <f>'PAYMENT by SAP'!E1398</f>
        <v>11125421</v>
      </c>
      <c r="G1408" s="15" t="str">
        <f>'PAYMENT by SAP'!F1398</f>
        <v>PAID BY CMS BANK SYARIAH INDONESIA KC SURABAYA BAS</v>
      </c>
      <c r="H1408" s="47">
        <f t="shared" si="132"/>
        <v>45953</v>
      </c>
      <c r="I1408" s="48">
        <f>'PAYMENT by SAP'!G1398</f>
        <v>45953</v>
      </c>
      <c r="J1408" s="48" t="str">
        <f t="shared" si="133"/>
        <v>Okt</v>
      </c>
      <c r="K1408" s="48" t="str">
        <f t="shared" si="134"/>
        <v>2025</v>
      </c>
      <c r="L1408" s="48">
        <f>'PAYMENT by SAP'!H1398</f>
        <v>45899</v>
      </c>
      <c r="M1408" s="49">
        <f t="shared" si="135"/>
        <v>54</v>
      </c>
      <c r="N1408" s="50" t="str">
        <f t="shared" si="136"/>
        <v>30-60</v>
      </c>
      <c r="O1408" s="50" t="str">
        <f t="shared" si="137"/>
        <v>Low Risk</v>
      </c>
      <c r="P1408" s="15" t="str">
        <f>'PAYMENT by SAP'!J1398</f>
        <v>IDR</v>
      </c>
      <c r="Q1408" s="15" t="str">
        <f>'PAYMENT by SAP'!K1398</f>
        <v>1800000521</v>
      </c>
      <c r="R1408" s="51">
        <f>'PAYMENT by SAP'!L1398</f>
        <v>44113509</v>
      </c>
      <c r="S1408" s="51" t="str">
        <f>'PAYMENT by SAP'!M1398</f>
        <v>Biaya Pemusnahan Limbah FABA ex PT SLG</v>
      </c>
      <c r="T1408" s="65">
        <f>'PAYMENT by SAP'!N1398</f>
        <v>45869</v>
      </c>
      <c r="U1408" s="66" t="str">
        <f>'PAYMENT by SAP'!O1398</f>
        <v>1800000521</v>
      </c>
      <c r="V1408" t="s">
        <v>4950</v>
      </c>
    </row>
    <row r="1409" spans="2:22">
      <c r="B1409" s="15">
        <f>'PAYMENT by SAP'!B1399</f>
        <v>100137</v>
      </c>
      <c r="C1409" s="15" t="str">
        <f>'PAYMENT by SAP'!C1399</f>
        <v>PT SEMEN GRESIK</v>
      </c>
      <c r="D1409" s="15" t="str">
        <v>Group</v>
      </c>
      <c r="E1409" s="15" t="str">
        <f>'PAYMENT by SAP'!D1399</f>
        <v>1400000493</v>
      </c>
      <c r="F1409" s="15" t="str">
        <f>'PAYMENT by SAP'!E1399</f>
        <v>11121871</v>
      </c>
      <c r="G1409" s="15" t="str">
        <f>'PAYMENT by SAP'!F1399</f>
        <v>SWEEPING SEMEN GRESIK</v>
      </c>
      <c r="H1409" s="47">
        <f t="shared" si="132"/>
        <v>45953</v>
      </c>
      <c r="I1409" s="48">
        <f>'PAYMENT by SAP'!G1399</f>
        <v>45953</v>
      </c>
      <c r="J1409" s="48" t="str">
        <f t="shared" si="133"/>
        <v>Okt</v>
      </c>
      <c r="K1409" s="48" t="str">
        <f t="shared" si="134"/>
        <v>2025</v>
      </c>
      <c r="L1409" s="48">
        <f>'PAYMENT by SAP'!H1399</f>
        <v>45952</v>
      </c>
      <c r="M1409" s="49">
        <f t="shared" si="135"/>
        <v>1</v>
      </c>
      <c r="N1409" s="50" t="str">
        <f t="shared" si="136"/>
        <v>0-30</v>
      </c>
      <c r="O1409" s="50" t="str">
        <f t="shared" si="137"/>
        <v>No Risk</v>
      </c>
      <c r="P1409" s="15" t="str">
        <f>'PAYMENT by SAP'!J1399</f>
        <v>IDR</v>
      </c>
      <c r="Q1409" s="15" t="str">
        <f>'PAYMENT by SAP'!K1399</f>
        <v>1400000491</v>
      </c>
      <c r="R1409" s="51">
        <f>'PAYMENT by SAP'!L1399</f>
        <v>10000000000</v>
      </c>
      <c r="S1409" s="51" t="str">
        <f>'PAYMENT by SAP'!M1399</f>
        <v xml:space="preserve"> PEMBAYARAN POKOK SHL GRESIK 26 SEPT 2018</v>
      </c>
      <c r="T1409" s="65">
        <f>'PAYMENT by SAP'!N1399</f>
        <v>45952</v>
      </c>
      <c r="U1409" s="66" t="str">
        <f>'PAYMENT by SAP'!O1399</f>
        <v>1800001507</v>
      </c>
      <c r="V1409" t="s">
        <v>4952</v>
      </c>
    </row>
    <row r="1410" spans="2:22">
      <c r="B1410" s="15">
        <f>'PAYMENT by SAP'!B1400</f>
        <v>100622</v>
      </c>
      <c r="C1410" s="15" t="str">
        <f>'PAYMENT by SAP'!C1400</f>
        <v>PT. TRI PUTRA JAYA SENTOSA</v>
      </c>
      <c r="D1410" s="15" t="str">
        <v>External</v>
      </c>
      <c r="E1410" s="15" t="str">
        <f>'PAYMENT by SAP'!D1400</f>
        <v>1400124180</v>
      </c>
      <c r="F1410" s="15" t="str">
        <f>'PAYMENT by SAP'!E1400</f>
        <v>11125421</v>
      </c>
      <c r="G1410" s="15" t="str">
        <f>'PAYMENT by SAP'!F1400</f>
        <v>PAID BY CMS BANK SYARIAH INDONESIA KC SURABAYA BAS</v>
      </c>
      <c r="H1410" s="47">
        <f t="shared" si="132"/>
        <v>45954</v>
      </c>
      <c r="I1410" s="48">
        <f>'PAYMENT by SAP'!G1400</f>
        <v>45954</v>
      </c>
      <c r="J1410" s="48" t="str">
        <f t="shared" si="133"/>
        <v>Okt</v>
      </c>
      <c r="K1410" s="48" t="str">
        <f t="shared" si="134"/>
        <v>2025</v>
      </c>
      <c r="L1410" s="48">
        <f>'PAYMENT by SAP'!H1400</f>
        <v>45868</v>
      </c>
      <c r="M1410" s="49">
        <f t="shared" si="135"/>
        <v>86</v>
      </c>
      <c r="N1410" s="50" t="str">
        <f t="shared" si="136"/>
        <v>60-90</v>
      </c>
      <c r="O1410" s="50" t="str">
        <f t="shared" si="137"/>
        <v>Warning</v>
      </c>
      <c r="P1410" s="15" t="str">
        <f>'PAYMENT by SAP'!J1400</f>
        <v>IDR</v>
      </c>
      <c r="Q1410" s="15" t="str">
        <f>'PAYMENT by SAP'!K1400</f>
        <v>1800000414</v>
      </c>
      <c r="R1410" s="51">
        <f>'PAYMENT by SAP'!L1400</f>
        <v>6236868</v>
      </c>
      <c r="S1410" s="51" t="str">
        <f>'PAYMENT by SAP'!M1400</f>
        <v>Biaya Pemusnahan Limbah Bottom Ash ex PT TJS</v>
      </c>
      <c r="T1410" s="65">
        <f>'PAYMENT by SAP'!N1400</f>
        <v>45838</v>
      </c>
      <c r="U1410" s="66" t="str">
        <f>'PAYMENT by SAP'!O1400</f>
        <v>1800000414</v>
      </c>
      <c r="V1410" t="s">
        <v>4950</v>
      </c>
    </row>
    <row r="1411" spans="2:22">
      <c r="B1411" s="15">
        <f>'PAYMENT by SAP'!B1401</f>
        <v>100622</v>
      </c>
      <c r="C1411" s="15" t="str">
        <f>'PAYMENT by SAP'!C1401</f>
        <v>PT. TRI PUTRA JAYA SENTOSA</v>
      </c>
      <c r="D1411" s="15" t="str">
        <v>External</v>
      </c>
      <c r="E1411" s="15" t="str">
        <f>'PAYMENT by SAP'!D1401</f>
        <v>1400124293</v>
      </c>
      <c r="F1411" s="15" t="str">
        <f>'PAYMENT by SAP'!E1401</f>
        <v>11125421</v>
      </c>
      <c r="G1411" s="15" t="str">
        <f>'PAYMENT by SAP'!F1401</f>
        <v>PAID BY CMS BANK SYARIAH INDONESIA KC SURABAYA BAS</v>
      </c>
      <c r="H1411" s="47">
        <f t="shared" si="132"/>
        <v>45954</v>
      </c>
      <c r="I1411" s="48">
        <f>'PAYMENT by SAP'!G1401</f>
        <v>45954</v>
      </c>
      <c r="J1411" s="48" t="str">
        <f t="shared" si="133"/>
        <v>Okt</v>
      </c>
      <c r="K1411" s="48" t="str">
        <f t="shared" si="134"/>
        <v>2025</v>
      </c>
      <c r="L1411" s="48">
        <f>'PAYMENT by SAP'!H1401</f>
        <v>45868</v>
      </c>
      <c r="M1411" s="49">
        <f t="shared" si="135"/>
        <v>86</v>
      </c>
      <c r="N1411" s="50" t="str">
        <f t="shared" si="136"/>
        <v>60-90</v>
      </c>
      <c r="O1411" s="50" t="str">
        <f t="shared" si="137"/>
        <v>Warning</v>
      </c>
      <c r="P1411" s="15" t="str">
        <f>'PAYMENT by SAP'!J1401</f>
        <v>IDR</v>
      </c>
      <c r="Q1411" s="15" t="str">
        <f>'PAYMENT by SAP'!K1401</f>
        <v>1800000415</v>
      </c>
      <c r="R1411" s="51">
        <f>'PAYMENT by SAP'!L1401</f>
        <v>7248300</v>
      </c>
      <c r="S1411" s="51" t="str">
        <f>'PAYMENT by SAP'!M1401</f>
        <v>Biaya Pemusnahan Limbah Sludge Paper ex PT TJS</v>
      </c>
      <c r="T1411" s="65">
        <f>'PAYMENT by SAP'!N1401</f>
        <v>45838</v>
      </c>
      <c r="U1411" s="66" t="str">
        <f>'PAYMENT by SAP'!O1401</f>
        <v>1800000415</v>
      </c>
      <c r="V1411" t="s">
        <v>4950</v>
      </c>
    </row>
    <row r="1412" spans="2:22">
      <c r="B1412" s="15">
        <f>'PAYMENT by SAP'!B1402</f>
        <v>100001</v>
      </c>
      <c r="C1412" s="15" t="str">
        <f>'PAYMENT by SAP'!C1402</f>
        <v>KOPERASI KONSUMEN WARGA SEMEN GRESIK</v>
      </c>
      <c r="D1412" s="15" t="str">
        <v>Group</v>
      </c>
      <c r="E1412" s="15" t="str">
        <f>'PAYMENT by SAP'!D1402</f>
        <v>1400125200</v>
      </c>
      <c r="F1412" s="15" t="str">
        <f>'PAYMENT by SAP'!E1402</f>
        <v>11125421</v>
      </c>
      <c r="G1412" s="15" t="str">
        <f>'PAYMENT by SAP'!F1402</f>
        <v>PAID BY CMS BANK SYARIAH INDONESIA KC SURABAYA BAS</v>
      </c>
      <c r="H1412" s="47">
        <f t="shared" si="132"/>
        <v>45957</v>
      </c>
      <c r="I1412" s="48">
        <f>'PAYMENT by SAP'!G1402</f>
        <v>45957</v>
      </c>
      <c r="J1412" s="48" t="str">
        <f t="shared" si="133"/>
        <v>Okt</v>
      </c>
      <c r="K1412" s="48" t="str">
        <f t="shared" si="134"/>
        <v>2025</v>
      </c>
      <c r="L1412" s="48">
        <f>'PAYMENT by SAP'!H1402</f>
        <v>45960</v>
      </c>
      <c r="M1412" s="49">
        <f t="shared" si="135"/>
        <v>-3</v>
      </c>
      <c r="N1412" s="50" t="str">
        <f t="shared" si="136"/>
        <v>Current</v>
      </c>
      <c r="O1412" s="50" t="str">
        <f t="shared" si="137"/>
        <v>No Risk</v>
      </c>
      <c r="P1412" s="15" t="str">
        <f>'PAYMENT by SAP'!J1402</f>
        <v>IDR</v>
      </c>
      <c r="Q1412" s="15" t="str">
        <f>'PAYMENT by SAP'!K1402</f>
        <v>1800000606</v>
      </c>
      <c r="R1412" s="51">
        <f>'PAYMENT by SAP'!L1402</f>
        <v>434147</v>
      </c>
      <c r="S1412" s="51" t="str">
        <f>'PAYMENT by SAP'!M1402</f>
        <v>TAGIHAN LISTRIK KOPERASI KONSUMEN KWSG - AGUSTUS 2</v>
      </c>
      <c r="T1412" s="65">
        <f>'PAYMENT by SAP'!N1402</f>
        <v>45930</v>
      </c>
      <c r="U1412" s="66" t="str">
        <f>'PAYMENT by SAP'!O1402</f>
        <v>1800000606</v>
      </c>
      <c r="V1412" s="18" t="s">
        <v>4951</v>
      </c>
    </row>
    <row r="1413" spans="2:22">
      <c r="B1413" s="15">
        <f>'PAYMENT by SAP'!B1403</f>
        <v>100733</v>
      </c>
      <c r="C1413" s="15" t="str">
        <f>'PAYMENT by SAP'!C1403</f>
        <v>PT. JAYA SAKTI LINGKUNGAN HIDUP</v>
      </c>
      <c r="D1413" s="15" t="str">
        <v>External</v>
      </c>
      <c r="E1413" s="15" t="str">
        <f>'PAYMENT by SAP'!D1403</f>
        <v>1400125951</v>
      </c>
      <c r="F1413" s="15" t="str">
        <f>'PAYMENT by SAP'!E1403</f>
        <v>11125421</v>
      </c>
      <c r="G1413" s="15" t="str">
        <f>'PAYMENT by SAP'!F1403</f>
        <v>PAID BY CMS BANK SYARIAH INDONESIA KC SURABAYA BAS</v>
      </c>
      <c r="H1413" s="47">
        <f t="shared" si="132"/>
        <v>45957</v>
      </c>
      <c r="I1413" s="48">
        <f>'PAYMENT by SAP'!G1403</f>
        <v>45957</v>
      </c>
      <c r="J1413" s="48" t="str">
        <f t="shared" si="133"/>
        <v>Okt</v>
      </c>
      <c r="K1413" s="48" t="str">
        <f t="shared" si="134"/>
        <v>2025</v>
      </c>
      <c r="L1413" s="48">
        <f>'PAYMENT by SAP'!H1403</f>
        <v>45960</v>
      </c>
      <c r="M1413" s="49">
        <f t="shared" si="135"/>
        <v>-3</v>
      </c>
      <c r="N1413" s="50" t="str">
        <f t="shared" si="136"/>
        <v>Current</v>
      </c>
      <c r="O1413" s="50" t="str">
        <f t="shared" si="137"/>
        <v>No Risk</v>
      </c>
      <c r="P1413" s="15" t="str">
        <f>'PAYMENT by SAP'!J1403</f>
        <v>IDR</v>
      </c>
      <c r="Q1413" s="15" t="str">
        <f>'PAYMENT by SAP'!K1403</f>
        <v>1800000632</v>
      </c>
      <c r="R1413" s="51">
        <f>'PAYMENT by SAP'!L1403</f>
        <v>5050500</v>
      </c>
      <c r="S1413" s="51" t="str">
        <f>'PAYMENT by SAP'!M1403</f>
        <v>Biaya Pemusnahan Limbah Karbon Aktif ex PT JSLH</v>
      </c>
      <c r="T1413" s="65">
        <f>'PAYMENT by SAP'!N1403</f>
        <v>45930</v>
      </c>
      <c r="U1413" s="66" t="str">
        <f>'PAYMENT by SAP'!O1403</f>
        <v>1800000632</v>
      </c>
      <c r="V1413" t="s">
        <v>4950</v>
      </c>
    </row>
    <row r="1414" spans="2:22">
      <c r="B1414" s="15">
        <f>'PAYMENT by SAP'!B1404</f>
        <v>100733</v>
      </c>
      <c r="C1414" s="15" t="str">
        <f>'PAYMENT by SAP'!C1404</f>
        <v>PT. JAYA SAKTI LINGKUNGAN HIDUP</v>
      </c>
      <c r="D1414" s="15" t="str">
        <v>External</v>
      </c>
      <c r="E1414" s="15" t="str">
        <f>'PAYMENT by SAP'!D1404</f>
        <v>1400125952</v>
      </c>
      <c r="F1414" s="15" t="str">
        <f>'PAYMENT by SAP'!E1404</f>
        <v>11125421</v>
      </c>
      <c r="G1414" s="15" t="str">
        <f>'PAYMENT by SAP'!F1404</f>
        <v>PAID BY CMS BANK SYARIAH INDONESIA KC SURABAYA BAS</v>
      </c>
      <c r="H1414" s="47">
        <f t="shared" si="132"/>
        <v>45957</v>
      </c>
      <c r="I1414" s="48">
        <f>'PAYMENT by SAP'!G1404</f>
        <v>45957</v>
      </c>
      <c r="J1414" s="48" t="str">
        <f t="shared" si="133"/>
        <v>Okt</v>
      </c>
      <c r="K1414" s="48" t="str">
        <f t="shared" si="134"/>
        <v>2025</v>
      </c>
      <c r="L1414" s="48">
        <f>'PAYMENT by SAP'!H1404</f>
        <v>45960</v>
      </c>
      <c r="M1414" s="49">
        <f t="shared" si="135"/>
        <v>-3</v>
      </c>
      <c r="N1414" s="50" t="str">
        <f t="shared" si="136"/>
        <v>Current</v>
      </c>
      <c r="O1414" s="50" t="str">
        <f t="shared" si="137"/>
        <v>No Risk</v>
      </c>
      <c r="P1414" s="15" t="str">
        <f>'PAYMENT by SAP'!J1404</f>
        <v>IDR</v>
      </c>
      <c r="Q1414" s="15" t="str">
        <f>'PAYMENT by SAP'!K1404</f>
        <v>1800000633</v>
      </c>
      <c r="R1414" s="51">
        <f>'PAYMENT by SAP'!L1404</f>
        <v>7731150</v>
      </c>
      <c r="S1414" s="51" t="str">
        <f>'PAYMENT by SAP'!M1404</f>
        <v>Biaya Pemusnahan Limbah Sludge IPAL ex PT JSLH</v>
      </c>
      <c r="T1414" s="65">
        <f>'PAYMENT by SAP'!N1404</f>
        <v>45930</v>
      </c>
      <c r="U1414" s="66" t="str">
        <f>'PAYMENT by SAP'!O1404</f>
        <v>1800000633</v>
      </c>
      <c r="V1414" t="s">
        <v>4950</v>
      </c>
    </row>
    <row r="1415" spans="2:22">
      <c r="B1415" s="15">
        <f>'PAYMENT by SAP'!B1405</f>
        <v>100001</v>
      </c>
      <c r="C1415" s="15" t="str">
        <f>'PAYMENT by SAP'!C1405</f>
        <v>KOPERASI KONSUMEN WARGA SEMEN GRESIK</v>
      </c>
      <c r="D1415" s="15" t="str">
        <v>Group</v>
      </c>
      <c r="E1415" s="15" t="str">
        <f>'PAYMENT by SAP'!D1405</f>
        <v>1400000494</v>
      </c>
      <c r="F1415" s="15" t="str">
        <f>'PAYMENT by SAP'!E1405</f>
        <v>11125421</v>
      </c>
      <c r="G1415" s="15" t="str">
        <f>'PAYMENT by SAP'!F1405</f>
        <v>PAID BY CMS BANK SYARIAH INDONESIA KC SURABAYA BAS</v>
      </c>
      <c r="H1415" s="47">
        <f t="shared" si="132"/>
        <v>45957</v>
      </c>
      <c r="I1415" s="48">
        <f>'PAYMENT by SAP'!G1405</f>
        <v>45957</v>
      </c>
      <c r="J1415" s="48" t="str">
        <f t="shared" si="133"/>
        <v>Okt</v>
      </c>
      <c r="K1415" s="48" t="str">
        <f t="shared" si="134"/>
        <v>2025</v>
      </c>
      <c r="L1415" s="48">
        <f>'PAYMENT by SAP'!H1405</f>
        <v>45960</v>
      </c>
      <c r="M1415" s="49">
        <f t="shared" si="135"/>
        <v>-3</v>
      </c>
      <c r="N1415" s="50" t="str">
        <f t="shared" si="136"/>
        <v>Current</v>
      </c>
      <c r="O1415" s="50" t="str">
        <f t="shared" si="137"/>
        <v>No Risk</v>
      </c>
      <c r="P1415" s="15" t="str">
        <f>'PAYMENT by SAP'!J1405</f>
        <v>IDR</v>
      </c>
      <c r="Q1415" s="15" t="str">
        <f>'PAYMENT by SAP'!K1405</f>
        <v>1800000425</v>
      </c>
      <c r="R1415" s="51">
        <f>'PAYMENT by SAP'!L1405</f>
        <v>10242829</v>
      </c>
      <c r="S1415" s="51" t="str">
        <f>'PAYMENT by SAP'!M1405</f>
        <v>Pot. Gaji Kary. Penugasan SIG - KWSG 08.2025</v>
      </c>
      <c r="T1415" s="65">
        <f>'PAYMENT by SAP'!N1405</f>
        <v>45930</v>
      </c>
      <c r="U1415" s="66" t="str">
        <f>'PAYMENT by SAP'!O1405</f>
        <v>1800000425</v>
      </c>
      <c r="V1415" s="18" t="s">
        <v>4953</v>
      </c>
    </row>
    <row r="1416" spans="2:22">
      <c r="B1416" s="15">
        <f>'PAYMENT by SAP'!B1406</f>
        <v>100018</v>
      </c>
      <c r="C1416" s="15" t="str">
        <f>'PAYMENT by SAP'!C1406</f>
        <v>PT SEMEN BATURAJA</v>
      </c>
      <c r="D1416" s="15" t="str">
        <v>Group</v>
      </c>
      <c r="E1416" s="15" t="str">
        <f>'PAYMENT by SAP'!D1406</f>
        <v>1400000495</v>
      </c>
      <c r="F1416" s="15" t="str">
        <f>'PAYMENT by SAP'!E1406</f>
        <v>11125421</v>
      </c>
      <c r="G1416" s="15" t="str">
        <f>'PAYMENT by SAP'!F1406</f>
        <v>PAID BY CMS BANK SYARIAH INDONESIA KC SURABAYA BAS</v>
      </c>
      <c r="H1416" s="47">
        <f t="shared" si="132"/>
        <v>45957</v>
      </c>
      <c r="I1416" s="48">
        <f>'PAYMENT by SAP'!G1406</f>
        <v>45957</v>
      </c>
      <c r="J1416" s="48" t="str">
        <f t="shared" si="133"/>
        <v>Okt</v>
      </c>
      <c r="K1416" s="48" t="str">
        <f t="shared" si="134"/>
        <v>2025</v>
      </c>
      <c r="L1416" s="48">
        <f>'PAYMENT by SAP'!H1406</f>
        <v>45960</v>
      </c>
      <c r="M1416" s="49">
        <f t="shared" si="135"/>
        <v>-3</v>
      </c>
      <c r="N1416" s="50" t="str">
        <f t="shared" si="136"/>
        <v>Current</v>
      </c>
      <c r="O1416" s="50" t="str">
        <f t="shared" si="137"/>
        <v>No Risk</v>
      </c>
      <c r="P1416" s="15" t="str">
        <f>'PAYMENT by SAP'!J1406</f>
        <v>IDR</v>
      </c>
      <c r="Q1416" s="15" t="str">
        <f>'PAYMENT by SAP'!K1406</f>
        <v>1800000433</v>
      </c>
      <c r="R1416" s="51">
        <f>'PAYMENT by SAP'!L1406</f>
        <v>11620509</v>
      </c>
      <c r="S1416" s="51" t="str">
        <f>'PAYMENT by SAP'!M1406</f>
        <v>Pot. Gaji Kary. Penugasan SIG - SMBR 08.2025</v>
      </c>
      <c r="T1416" s="65">
        <f>'PAYMENT by SAP'!N1406</f>
        <v>45930</v>
      </c>
      <c r="U1416" s="66" t="str">
        <f>'PAYMENT by SAP'!O1406</f>
        <v>1800000433</v>
      </c>
      <c r="V1416" s="18" t="s">
        <v>4953</v>
      </c>
    </row>
    <row r="1417" spans="2:22">
      <c r="B1417" s="15">
        <f>'PAYMENT by SAP'!B1407</f>
        <v>100733</v>
      </c>
      <c r="C1417" s="15" t="str">
        <f>'PAYMENT by SAP'!C1407</f>
        <v>PT. JAYA SAKTI LINGKUNGAN HIDUP</v>
      </c>
      <c r="D1417" s="15" t="str">
        <v>External</v>
      </c>
      <c r="E1417" s="15" t="str">
        <f>'PAYMENT by SAP'!D1407</f>
        <v>1400125953</v>
      </c>
      <c r="F1417" s="15" t="str">
        <f>'PAYMENT by SAP'!E1407</f>
        <v>11125421</v>
      </c>
      <c r="G1417" s="15" t="str">
        <f>'PAYMENT by SAP'!F1407</f>
        <v>PAID BY CMS BANK SYARIAH INDONESIA KC SURABAYA BAS</v>
      </c>
      <c r="H1417" s="47">
        <f t="shared" si="132"/>
        <v>45957</v>
      </c>
      <c r="I1417" s="48">
        <f>'PAYMENT by SAP'!G1407</f>
        <v>45957</v>
      </c>
      <c r="J1417" s="48" t="str">
        <f t="shared" si="133"/>
        <v>Okt</v>
      </c>
      <c r="K1417" s="48" t="str">
        <f t="shared" si="134"/>
        <v>2025</v>
      </c>
      <c r="L1417" s="48">
        <f>'PAYMENT by SAP'!H1407</f>
        <v>45960</v>
      </c>
      <c r="M1417" s="49">
        <f t="shared" si="135"/>
        <v>-3</v>
      </c>
      <c r="N1417" s="50" t="str">
        <f t="shared" si="136"/>
        <v>Current</v>
      </c>
      <c r="O1417" s="50" t="str">
        <f t="shared" si="137"/>
        <v>No Risk</v>
      </c>
      <c r="P1417" s="15" t="str">
        <f>'PAYMENT by SAP'!J1407</f>
        <v>IDR</v>
      </c>
      <c r="Q1417" s="15" t="str">
        <f>'PAYMENT by SAP'!K1407</f>
        <v>1800000631</v>
      </c>
      <c r="R1417" s="51">
        <f>'PAYMENT by SAP'!L1407</f>
        <v>202701873</v>
      </c>
      <c r="S1417" s="51" t="str">
        <f>'PAYMENT by SAP'!M1407</f>
        <v>Biaya Pemusnahan Limbah FA-BA ex PT JSLH</v>
      </c>
      <c r="T1417" s="65">
        <f>'PAYMENT by SAP'!N1407</f>
        <v>45930</v>
      </c>
      <c r="U1417" s="66" t="str">
        <f>'PAYMENT by SAP'!O1407</f>
        <v>1800000631</v>
      </c>
      <c r="V1417" t="s">
        <v>4950</v>
      </c>
    </row>
    <row r="1418" spans="2:22">
      <c r="B1418" s="15">
        <f>'PAYMENT by SAP'!B1408</f>
        <v>100137</v>
      </c>
      <c r="C1418" s="15" t="str">
        <f>'PAYMENT by SAP'!C1408</f>
        <v>PT SEMEN GRESIK</v>
      </c>
      <c r="D1418" s="15" t="str">
        <v>Group</v>
      </c>
      <c r="E1418" s="15" t="str">
        <f>'PAYMENT by SAP'!D1408</f>
        <v>1400000496</v>
      </c>
      <c r="F1418" s="15" t="str">
        <f>'PAYMENT by SAP'!E1408</f>
        <v>11121871</v>
      </c>
      <c r="G1418" s="15" t="str">
        <f>'PAYMENT by SAP'!F1408</f>
        <v>SWEEPING SEMEN GRESIK</v>
      </c>
      <c r="H1418" s="47">
        <f t="shared" si="132"/>
        <v>45957</v>
      </c>
      <c r="I1418" s="48">
        <f>'PAYMENT by SAP'!G1408</f>
        <v>45957</v>
      </c>
      <c r="J1418" s="48" t="str">
        <f t="shared" si="133"/>
        <v>Okt</v>
      </c>
      <c r="K1418" s="48" t="str">
        <f t="shared" si="134"/>
        <v>2025</v>
      </c>
      <c r="L1418" s="48">
        <f>'PAYMENT by SAP'!H1408</f>
        <v>45953</v>
      </c>
      <c r="M1418" s="49">
        <f t="shared" si="135"/>
        <v>4</v>
      </c>
      <c r="N1418" s="50" t="str">
        <f t="shared" si="136"/>
        <v>0-30</v>
      </c>
      <c r="O1418" s="50" t="str">
        <f t="shared" si="137"/>
        <v>No Risk</v>
      </c>
      <c r="P1418" s="15" t="str">
        <f>'PAYMENT by SAP'!J1408</f>
        <v>IDR</v>
      </c>
      <c r="Q1418" s="15" t="str">
        <f>'PAYMENT by SAP'!K1408</f>
        <v>1400000493</v>
      </c>
      <c r="R1418" s="51">
        <f>'PAYMENT by SAP'!L1408</f>
        <v>10000000000</v>
      </c>
      <c r="S1418" s="51" t="str">
        <f>'PAYMENT by SAP'!M1408</f>
        <v xml:space="preserve"> PEMBAYARAN POKOK SHL GRESIK 26 SEPT 2018</v>
      </c>
      <c r="T1418" s="65">
        <f>'PAYMENT by SAP'!N1408</f>
        <v>45953</v>
      </c>
      <c r="U1418" s="66" t="str">
        <f>'PAYMENT by SAP'!O1408</f>
        <v>1800001507</v>
      </c>
      <c r="V1418" t="s">
        <v>4952</v>
      </c>
    </row>
    <row r="1419" spans="2:22">
      <c r="B1419" s="15">
        <f>'PAYMENT by SAP'!B1409</f>
        <v>100712</v>
      </c>
      <c r="C1419" s="15" t="str">
        <f>'PAYMENT by SAP'!C1409</f>
        <v>PT. ARGUNGSIH NUSANTARA TRANSPOR</v>
      </c>
      <c r="D1419" s="15" t="str">
        <v>External</v>
      </c>
      <c r="E1419" s="15" t="str">
        <f>'PAYMENT by SAP'!D1409</f>
        <v>1400126498</v>
      </c>
      <c r="F1419" s="15" t="str">
        <f>'PAYMENT by SAP'!E1409</f>
        <v>11121161</v>
      </c>
      <c r="G1419" s="15" t="str">
        <f>'PAYMENT by SAP'!F1409</f>
        <v>Biaya Pemusnahan Limbah FA-BA ex PT AJT</v>
      </c>
      <c r="H1419" s="47">
        <f t="shared" si="132"/>
        <v>45959</v>
      </c>
      <c r="I1419" s="48">
        <f>'PAYMENT by SAP'!G1409</f>
        <v>45959</v>
      </c>
      <c r="J1419" s="48" t="str">
        <f t="shared" si="133"/>
        <v>Okt</v>
      </c>
      <c r="K1419" s="48" t="str">
        <f t="shared" si="134"/>
        <v>2025</v>
      </c>
      <c r="L1419" s="48">
        <f>'PAYMENT by SAP'!H1409</f>
        <v>45960</v>
      </c>
      <c r="M1419" s="49">
        <f t="shared" si="135"/>
        <v>-1</v>
      </c>
      <c r="N1419" s="50" t="str">
        <f t="shared" si="136"/>
        <v>Current</v>
      </c>
      <c r="O1419" s="50" t="str">
        <f t="shared" si="137"/>
        <v>No Risk</v>
      </c>
      <c r="P1419" s="15" t="str">
        <f>'PAYMENT by SAP'!J1409</f>
        <v>IDR</v>
      </c>
      <c r="Q1419" s="15" t="str">
        <f>'PAYMENT by SAP'!K1409</f>
        <v>1800000622</v>
      </c>
      <c r="R1419" s="51">
        <f>'PAYMENT by SAP'!L1409</f>
        <v>152538309</v>
      </c>
      <c r="S1419" s="51" t="str">
        <f>'PAYMENT by SAP'!M1409</f>
        <v>Biaya Pemusnahan Limbah FA-BA ex PT AJT</v>
      </c>
      <c r="T1419" s="65">
        <f>'PAYMENT by SAP'!N1409</f>
        <v>45930</v>
      </c>
      <c r="U1419" s="66" t="str">
        <f>'PAYMENT by SAP'!O1409</f>
        <v>1800000622</v>
      </c>
      <c r="V1419" t="s">
        <v>4950</v>
      </c>
    </row>
    <row r="1420" spans="2:22">
      <c r="B1420" s="15">
        <f>'PAYMENT by SAP'!B1410</f>
        <v>101284</v>
      </c>
      <c r="C1420" s="15" t="str">
        <f>'PAYMENT by SAP'!C1410</f>
        <v>PT. SINERGI MITRA INVESTAMA</v>
      </c>
      <c r="D1420" s="15" t="str">
        <v>Group</v>
      </c>
      <c r="E1420" s="15" t="str">
        <f>'PAYMENT by SAP'!D1410</f>
        <v>1400000500</v>
      </c>
      <c r="F1420" s="15" t="str">
        <f>'PAYMENT by SAP'!E1410</f>
        <v>11121161</v>
      </c>
      <c r="G1420" s="15" t="str">
        <f>'PAYMENT by SAP'!F1410</f>
        <v>Pembayaran Bagi Hasil Tahun 2020-2021</v>
      </c>
      <c r="H1420" s="47">
        <f t="shared" si="132"/>
        <v>45959</v>
      </c>
      <c r="I1420" s="48">
        <f>'PAYMENT by SAP'!G1410</f>
        <v>45959</v>
      </c>
      <c r="J1420" s="48" t="str">
        <f t="shared" si="133"/>
        <v>Okt</v>
      </c>
      <c r="K1420" s="48" t="str">
        <f t="shared" si="134"/>
        <v>2025</v>
      </c>
      <c r="L1420" s="48">
        <f>'PAYMENT by SAP'!H1410</f>
        <v>45919</v>
      </c>
      <c r="M1420" s="49">
        <f t="shared" si="135"/>
        <v>40</v>
      </c>
      <c r="N1420" s="50" t="str">
        <f t="shared" si="136"/>
        <v>30-60</v>
      </c>
      <c r="O1420" s="50" t="str">
        <f t="shared" si="137"/>
        <v>Low Risk</v>
      </c>
      <c r="P1420" s="15" t="str">
        <f>'PAYMENT by SAP'!J1410</f>
        <v>IDR</v>
      </c>
      <c r="Q1420" s="15" t="str">
        <f>'PAYMENT by SAP'!K1410</f>
        <v>1400000411</v>
      </c>
      <c r="R1420" s="51">
        <f>'PAYMENT by SAP'!L1410</f>
        <v>200000000</v>
      </c>
      <c r="S1420" s="51" t="str">
        <f>'PAYMENT by SAP'!M1410</f>
        <v>Kurang Bayar Pembayaran Bagi Hasil Tahun 2020-2021</v>
      </c>
      <c r="T1420" s="65">
        <f>'PAYMENT by SAP'!N1410</f>
        <v>45919</v>
      </c>
      <c r="U1420" s="66" t="str">
        <f>'PAYMENT by SAP'!O1410</f>
        <v>1800000283</v>
      </c>
      <c r="V1420" s="18" t="s">
        <v>4960</v>
      </c>
    </row>
    <row r="1421" spans="2:22">
      <c r="B1421" s="15">
        <f>'PAYMENT by SAP'!B1411</f>
        <v>101798</v>
      </c>
      <c r="C1421" s="15" t="str">
        <f>'PAYMENT by SAP'!C1411</f>
        <v>PT. PELINDO MULTI TERMINAL</v>
      </c>
      <c r="D1421" s="15" t="str">
        <v>External</v>
      </c>
      <c r="E1421" s="15" t="str">
        <f>'PAYMENT by SAP'!D1411</f>
        <v>1400000499</v>
      </c>
      <c r="F1421" s="15" t="str">
        <f>'PAYMENT by SAP'!E1411</f>
        <v>11125421</v>
      </c>
      <c r="G1421" s="15" t="str">
        <f>'PAYMENT by SAP'!F1411</f>
        <v>PAID BY CMS BANK SYARIAH INDONESIA KC SURABAYA BAS</v>
      </c>
      <c r="H1421" s="47">
        <f t="shared" si="132"/>
        <v>45959</v>
      </c>
      <c r="I1421" s="48">
        <f>'PAYMENT by SAP'!G1411</f>
        <v>45959</v>
      </c>
      <c r="J1421" s="48" t="str">
        <f t="shared" si="133"/>
        <v>Okt</v>
      </c>
      <c r="K1421" s="48" t="str">
        <f t="shared" si="134"/>
        <v>2025</v>
      </c>
      <c r="L1421" s="48">
        <f>'PAYMENT by SAP'!H1411</f>
        <v>45961</v>
      </c>
      <c r="M1421" s="49">
        <f t="shared" si="135"/>
        <v>-2</v>
      </c>
      <c r="N1421" s="50" t="str">
        <f t="shared" si="136"/>
        <v>Current</v>
      </c>
      <c r="O1421" s="50" t="str">
        <f t="shared" si="137"/>
        <v>No Risk</v>
      </c>
      <c r="P1421" s="15" t="str">
        <f>'PAYMENT by SAP'!J1411</f>
        <v>IDR</v>
      </c>
      <c r="Q1421" s="15" t="str">
        <f>'PAYMENT by SAP'!K1411</f>
        <v>1800000468</v>
      </c>
      <c r="R1421" s="51">
        <f>'PAYMENT by SAP'!L1411</f>
        <v>428812456</v>
      </c>
      <c r="S1421" s="51" t="str">
        <f>'PAYMENT by SAP'!M1411</f>
        <v>PENAGIHAN SHARING PROFIT BULAN SEPTEMBER 2025</v>
      </c>
      <c r="T1421" s="65">
        <f>'PAYMENT by SAP'!N1411</f>
        <v>45931</v>
      </c>
      <c r="U1421" s="66" t="str">
        <f>'PAYMENT by SAP'!O1411</f>
        <v>1800000468</v>
      </c>
      <c r="V1421" s="18" t="s">
        <v>4960</v>
      </c>
    </row>
    <row r="1422" spans="2:22">
      <c r="B1422" s="15">
        <f>'PAYMENT by SAP'!B1412</f>
        <v>100137</v>
      </c>
      <c r="C1422" s="15" t="str">
        <f>'PAYMENT by SAP'!C1412</f>
        <v>PT SEMEN GRESIK</v>
      </c>
      <c r="D1422" s="15" t="str">
        <v>Group</v>
      </c>
      <c r="E1422" s="15" t="str">
        <f>'PAYMENT by SAP'!D1412</f>
        <v>1400000498</v>
      </c>
      <c r="F1422" s="15" t="str">
        <f>'PAYMENT by SAP'!E1412</f>
        <v>11121161</v>
      </c>
      <c r="G1422" s="15" t="str">
        <f>'PAYMENT by SAP'!F1412</f>
        <v>jual Beli Batu Gamping 2019</v>
      </c>
      <c r="H1422" s="47">
        <f t="shared" si="132"/>
        <v>45959</v>
      </c>
      <c r="I1422" s="48">
        <f>'PAYMENT by SAP'!G1412</f>
        <v>45959</v>
      </c>
      <c r="J1422" s="48" t="str">
        <f t="shared" si="133"/>
        <v>Okt</v>
      </c>
      <c r="K1422" s="48" t="str">
        <f t="shared" si="134"/>
        <v>2025</v>
      </c>
      <c r="L1422" s="48">
        <f>'PAYMENT by SAP'!H1412</f>
        <v>44711</v>
      </c>
      <c r="M1422" s="49">
        <f t="shared" si="135"/>
        <v>1248</v>
      </c>
      <c r="N1422" s="50" t="str">
        <f t="shared" si="136"/>
        <v>&gt;365</v>
      </c>
      <c r="O1422" s="50" t="str">
        <f t="shared" si="137"/>
        <v>High Risk +</v>
      </c>
      <c r="P1422" s="15" t="str">
        <f>'PAYMENT by SAP'!J1412</f>
        <v>IDR</v>
      </c>
      <c r="Q1422" s="15" t="str">
        <f>'PAYMENT by SAP'!K1412</f>
        <v>0100004064</v>
      </c>
      <c r="R1422" s="51">
        <f>'PAYMENT by SAP'!L1412</f>
        <v>3266370361</v>
      </c>
      <c r="S1422" s="51" t="str">
        <f>'PAYMENT by SAP'!M1412</f>
        <v>Jual Beli Batu Gamping 2019</v>
      </c>
      <c r="T1422" s="65">
        <f>'PAYMENT by SAP'!N1412</f>
        <v>44711</v>
      </c>
      <c r="U1422" s="66" t="str">
        <f>'PAYMENT by SAP'!O1412</f>
        <v>1800000670</v>
      </c>
      <c r="V1422" s="18" t="s">
        <v>4966</v>
      </c>
    </row>
    <row r="1423" spans="2:22">
      <c r="B1423" s="15">
        <f>'PAYMENT by SAP'!B1413</f>
        <v>100137</v>
      </c>
      <c r="C1423" s="15" t="str">
        <f>'PAYMENT by SAP'!C1413</f>
        <v>PT SEMEN GRESIK</v>
      </c>
      <c r="D1423" s="15" t="str">
        <v>Group</v>
      </c>
      <c r="E1423" s="15" t="str">
        <f>'PAYMENT by SAP'!D1413</f>
        <v>1400000497</v>
      </c>
      <c r="F1423" s="15" t="str">
        <f>'PAYMENT by SAP'!E1413</f>
        <v>11121161</v>
      </c>
      <c r="G1423" s="15" t="str">
        <f>'PAYMENT by SAP'!F1413</f>
        <v xml:space="preserve"> jual Beli Batu Gamping September 2020</v>
      </c>
      <c r="H1423" s="47">
        <f t="shared" si="132"/>
        <v>45959</v>
      </c>
      <c r="I1423" s="48">
        <f>'PAYMENT by SAP'!G1413</f>
        <v>45959</v>
      </c>
      <c r="J1423" s="48" t="str">
        <f t="shared" si="133"/>
        <v>Okt</v>
      </c>
      <c r="K1423" s="48" t="str">
        <f t="shared" si="134"/>
        <v>2025</v>
      </c>
      <c r="L1423" s="48">
        <f>'PAYMENT by SAP'!H1413</f>
        <v>44467</v>
      </c>
      <c r="M1423" s="49">
        <f t="shared" si="135"/>
        <v>1492</v>
      </c>
      <c r="N1423" s="50" t="str">
        <f t="shared" si="136"/>
        <v>&gt;365</v>
      </c>
      <c r="O1423" s="50" t="str">
        <f t="shared" si="137"/>
        <v>High Risk +</v>
      </c>
      <c r="P1423" s="15" t="str">
        <f>'PAYMENT by SAP'!J1413</f>
        <v>IDR</v>
      </c>
      <c r="Q1423" s="15" t="str">
        <f>'PAYMENT by SAP'!K1413</f>
        <v>0100005048</v>
      </c>
      <c r="R1423" s="51">
        <f>'PAYMENT by SAP'!L1413</f>
        <v>6772074535</v>
      </c>
      <c r="S1423" s="51" t="str">
        <f>'PAYMENT by SAP'!M1413</f>
        <v>Jual Beli Batu Gamping September 2020</v>
      </c>
      <c r="T1423" s="65">
        <f>'PAYMENT by SAP'!N1413</f>
        <v>44467</v>
      </c>
      <c r="U1423" s="66" t="str">
        <f>'PAYMENT by SAP'!O1413</f>
        <v>1800000306</v>
      </c>
      <c r="V1423" s="18" t="s">
        <v>4966</v>
      </c>
    </row>
    <row r="1424" spans="2:22">
      <c r="B1424" s="15">
        <f>'PAYMENT by SAP'!B1414</f>
        <v>100137</v>
      </c>
      <c r="C1424" s="15" t="str">
        <f>'PAYMENT by SAP'!C1414</f>
        <v>PT SEMEN GRESIK</v>
      </c>
      <c r="D1424" s="15" t="str">
        <v>Group</v>
      </c>
      <c r="E1424" s="15" t="str">
        <f>'PAYMENT by SAP'!D1414</f>
        <v>1400000501</v>
      </c>
      <c r="F1424" s="15" t="str">
        <f>'PAYMENT by SAP'!E1414</f>
        <v>11121871</v>
      </c>
      <c r="G1424" s="15" t="str">
        <f>'PAYMENT by SAP'!F1414</f>
        <v>SWEEPING SEMEN GRESIK</v>
      </c>
      <c r="H1424" s="47">
        <f t="shared" si="132"/>
        <v>45959</v>
      </c>
      <c r="I1424" s="48">
        <f>'PAYMENT by SAP'!G1414</f>
        <v>45959</v>
      </c>
      <c r="J1424" s="48" t="str">
        <f t="shared" si="133"/>
        <v>Okt</v>
      </c>
      <c r="K1424" s="48" t="str">
        <f t="shared" si="134"/>
        <v>2025</v>
      </c>
      <c r="L1424" s="48">
        <f>'PAYMENT by SAP'!H1414</f>
        <v>45957</v>
      </c>
      <c r="M1424" s="49">
        <f t="shared" si="135"/>
        <v>2</v>
      </c>
      <c r="N1424" s="50" t="str">
        <f t="shared" si="136"/>
        <v>0-30</v>
      </c>
      <c r="O1424" s="50" t="str">
        <f t="shared" si="137"/>
        <v>No Risk</v>
      </c>
      <c r="P1424" s="15" t="str">
        <f>'PAYMENT by SAP'!J1414</f>
        <v>IDR</v>
      </c>
      <c r="Q1424" s="15" t="str">
        <f>'PAYMENT by SAP'!K1414</f>
        <v>1400000496</v>
      </c>
      <c r="R1424" s="51">
        <f>'PAYMENT by SAP'!L1414</f>
        <v>10000000000</v>
      </c>
      <c r="S1424" s="51" t="str">
        <f>'PAYMENT by SAP'!M1414</f>
        <v xml:space="preserve"> PEMBAYARAN POKOK SHL GRESIK 26 SEPT 2018</v>
      </c>
      <c r="T1424" s="65">
        <f>'PAYMENT by SAP'!N1414</f>
        <v>45957</v>
      </c>
      <c r="U1424" s="66" t="str">
        <f>'PAYMENT by SAP'!O1414</f>
        <v>1800001507</v>
      </c>
      <c r="V1424" t="s">
        <v>4952</v>
      </c>
    </row>
    <row r="1425" spans="2:22">
      <c r="B1425" s="15">
        <f>'PAYMENT by SAP'!B1415</f>
        <v>101691</v>
      </c>
      <c r="C1425" s="15" t="str">
        <f>'PAYMENT by SAP'!C1415</f>
        <v>PT. BYAKTA LOKA HIJAU KIRANA</v>
      </c>
      <c r="D1425" s="15" t="str">
        <v>External</v>
      </c>
      <c r="E1425" s="15" t="str">
        <f>'PAYMENT by SAP'!D1415</f>
        <v>1400126917</v>
      </c>
      <c r="F1425" s="15" t="str">
        <f>'PAYMENT by SAP'!E1415</f>
        <v>11125421</v>
      </c>
      <c r="G1425" s="15" t="str">
        <f>'PAYMENT by SAP'!F1415</f>
        <v>PAID BY CMS BANK SYARIAH INDONESIA KC SURABAYA BAS</v>
      </c>
      <c r="H1425" s="47">
        <f t="shared" si="132"/>
        <v>45960</v>
      </c>
      <c r="I1425" s="48">
        <f>'PAYMENT by SAP'!G1415</f>
        <v>45960</v>
      </c>
      <c r="J1425" s="48" t="str">
        <f t="shared" si="133"/>
        <v>Okt</v>
      </c>
      <c r="K1425" s="48" t="str">
        <f t="shared" si="134"/>
        <v>2025</v>
      </c>
      <c r="L1425" s="48">
        <f>'PAYMENT by SAP'!H1415</f>
        <v>45960</v>
      </c>
      <c r="M1425" s="49">
        <f t="shared" si="135"/>
        <v>0</v>
      </c>
      <c r="N1425" s="50" t="str">
        <f t="shared" si="136"/>
        <v>0-30</v>
      </c>
      <c r="O1425" s="50" t="str">
        <f t="shared" si="137"/>
        <v>No Risk</v>
      </c>
      <c r="P1425" s="15" t="str">
        <f>'PAYMENT by SAP'!J1415</f>
        <v>IDR</v>
      </c>
      <c r="Q1425" s="15" t="str">
        <f>'PAYMENT by SAP'!K1415</f>
        <v>1800000624</v>
      </c>
      <c r="R1425" s="51">
        <f>'PAYMENT by SAP'!L1415</f>
        <v>5605389</v>
      </c>
      <c r="S1425" s="51" t="str">
        <f>'PAYMENT by SAP'!M1415</f>
        <v>Biaya Pemusnahan Limbah Sludge Cat ex PT BLHK</v>
      </c>
      <c r="T1425" s="65">
        <f>'PAYMENT by SAP'!N1415</f>
        <v>45930</v>
      </c>
      <c r="U1425" s="66" t="str">
        <f>'PAYMENT by SAP'!O1415</f>
        <v>1800000624</v>
      </c>
      <c r="V1425" t="s">
        <v>4950</v>
      </c>
    </row>
    <row r="1426" spans="2:22">
      <c r="B1426" s="15">
        <f>'PAYMENT by SAP'!B1416</f>
        <v>100137</v>
      </c>
      <c r="C1426" s="15" t="str">
        <f>'PAYMENT by SAP'!C1416</f>
        <v>PT SEMEN GRESIK</v>
      </c>
      <c r="D1426" s="15" t="str">
        <v>Group</v>
      </c>
      <c r="E1426" s="15" t="str">
        <f>'PAYMENT by SAP'!D1416</f>
        <v>1400000502</v>
      </c>
      <c r="F1426" s="15" t="str">
        <f>'PAYMENT by SAP'!E1416</f>
        <v>11121871</v>
      </c>
      <c r="G1426" s="15" t="str">
        <f>'PAYMENT by SAP'!F1416</f>
        <v>SWEEPING SEMEN GRESIK</v>
      </c>
      <c r="H1426" s="47">
        <f t="shared" si="132"/>
        <v>45960</v>
      </c>
      <c r="I1426" s="48">
        <f>'PAYMENT by SAP'!G1416</f>
        <v>45960</v>
      </c>
      <c r="J1426" s="48" t="str">
        <f t="shared" si="133"/>
        <v>Okt</v>
      </c>
      <c r="K1426" s="48" t="str">
        <f t="shared" si="134"/>
        <v>2025</v>
      </c>
      <c r="L1426" s="48">
        <f>'PAYMENT by SAP'!H1416</f>
        <v>45959</v>
      </c>
      <c r="M1426" s="49">
        <f t="shared" si="135"/>
        <v>1</v>
      </c>
      <c r="N1426" s="50" t="str">
        <f t="shared" si="136"/>
        <v>0-30</v>
      </c>
      <c r="O1426" s="50" t="str">
        <f t="shared" si="137"/>
        <v>No Risk</v>
      </c>
      <c r="P1426" s="15" t="str">
        <f>'PAYMENT by SAP'!J1416</f>
        <v>IDR</v>
      </c>
      <c r="Q1426" s="15" t="str">
        <f>'PAYMENT by SAP'!K1416</f>
        <v>1400000501</v>
      </c>
      <c r="R1426" s="51">
        <f>'PAYMENT by SAP'!L1416</f>
        <v>20000000000</v>
      </c>
      <c r="S1426" s="51" t="str">
        <f>'PAYMENT by SAP'!M1416</f>
        <v xml:space="preserve"> PEMBAYARAN POKOK SHL GRESIK 26 SEPT 2018</v>
      </c>
      <c r="T1426" s="65">
        <f>'PAYMENT by SAP'!N1416</f>
        <v>45959</v>
      </c>
      <c r="U1426" s="66" t="str">
        <f>'PAYMENT by SAP'!O1416</f>
        <v>1800001507</v>
      </c>
      <c r="V1426" t="s">
        <v>4952</v>
      </c>
    </row>
    <row r="1427" spans="2:22">
      <c r="B1427" s="15">
        <f>'PAYMENT by SAP'!B1417</f>
        <v>100050</v>
      </c>
      <c r="C1427" s="15" t="str">
        <f>'PAYMENT by SAP'!C1417</f>
        <v>MAHKOTA CATERING</v>
      </c>
      <c r="D1427" s="15" t="str">
        <v>External</v>
      </c>
      <c r="E1427" s="15" t="str">
        <f>'PAYMENT by SAP'!D1417</f>
        <v>1400128321</v>
      </c>
      <c r="F1427" s="15" t="str">
        <f>'PAYMENT by SAP'!E1417</f>
        <v>11121161</v>
      </c>
      <c r="G1427" s="15" t="str">
        <f>'PAYMENT by SAP'!F1417</f>
        <v>TAGIHAN AIR CV. MAHKOTA KATERING - Okt 24</v>
      </c>
      <c r="H1427" s="47">
        <f t="shared" si="132"/>
        <v>45961</v>
      </c>
      <c r="I1427" s="48">
        <f>'PAYMENT by SAP'!G1417</f>
        <v>45961</v>
      </c>
      <c r="J1427" s="48" t="str">
        <f t="shared" si="133"/>
        <v>Okt</v>
      </c>
      <c r="K1427" s="48" t="str">
        <f t="shared" si="134"/>
        <v>2025</v>
      </c>
      <c r="L1427" s="48">
        <f>'PAYMENT by SAP'!H1417</f>
        <v>45656</v>
      </c>
      <c r="M1427" s="49">
        <f t="shared" si="135"/>
        <v>305</v>
      </c>
      <c r="N1427" s="50" t="str">
        <f t="shared" si="136"/>
        <v>120-365</v>
      </c>
      <c r="O1427" s="50" t="str">
        <f t="shared" si="137"/>
        <v>High Risk</v>
      </c>
      <c r="P1427" s="15" t="str">
        <f>'PAYMENT by SAP'!J1417</f>
        <v>IDR</v>
      </c>
      <c r="Q1427" s="15" t="str">
        <f>'PAYMENT by SAP'!K1417</f>
        <v>1800000704</v>
      </c>
      <c r="R1427" s="51">
        <f>'PAYMENT by SAP'!L1417</f>
        <v>1239700</v>
      </c>
      <c r="S1427" s="51" t="str">
        <f>'PAYMENT by SAP'!M1417</f>
        <v>TAGIHAN AIR CV. MAHKOTA KATERING - Okt 24</v>
      </c>
      <c r="T1427" s="65">
        <f>'PAYMENT by SAP'!N1417</f>
        <v>45626</v>
      </c>
      <c r="U1427" s="66" t="str">
        <f>'PAYMENT by SAP'!O1417</f>
        <v>1800000704</v>
      </c>
      <c r="V1427" s="18" t="s">
        <v>4956</v>
      </c>
    </row>
    <row r="1428" spans="2:22">
      <c r="B1428" s="15">
        <f>'PAYMENT by SAP'!B1418</f>
        <v>100050</v>
      </c>
      <c r="C1428" s="15" t="str">
        <f>'PAYMENT by SAP'!C1418</f>
        <v>MAHKOTA CATERING</v>
      </c>
      <c r="D1428" s="15" t="str">
        <v>External</v>
      </c>
      <c r="E1428" s="15" t="str">
        <f>'PAYMENT by SAP'!D1418</f>
        <v>1400128321</v>
      </c>
      <c r="F1428" s="15" t="str">
        <f>'PAYMENT by SAP'!E1418</f>
        <v>11121161</v>
      </c>
      <c r="G1428" s="15" t="str">
        <f>'PAYMENT by SAP'!F1418</f>
        <v>TAGIHAN AIR CV. MAHKOTA KATERING - Okt 24</v>
      </c>
      <c r="H1428" s="47">
        <f t="shared" si="132"/>
        <v>45961</v>
      </c>
      <c r="I1428" s="48">
        <f>'PAYMENT by SAP'!G1418</f>
        <v>45961</v>
      </c>
      <c r="J1428" s="48" t="str">
        <f t="shared" si="133"/>
        <v>Okt</v>
      </c>
      <c r="K1428" s="48" t="str">
        <f t="shared" si="134"/>
        <v>2025</v>
      </c>
      <c r="L1428" s="48">
        <f>'PAYMENT by SAP'!H1418</f>
        <v>45656</v>
      </c>
      <c r="M1428" s="49">
        <f t="shared" si="135"/>
        <v>305</v>
      </c>
      <c r="N1428" s="50" t="str">
        <f t="shared" si="136"/>
        <v>120-365</v>
      </c>
      <c r="O1428" s="50" t="str">
        <f t="shared" si="137"/>
        <v>High Risk</v>
      </c>
      <c r="P1428" s="15" t="str">
        <f>'PAYMENT by SAP'!J1418</f>
        <v>IDR</v>
      </c>
      <c r="Q1428" s="15" t="str">
        <f>'PAYMENT by SAP'!K1418</f>
        <v>1800000703</v>
      </c>
      <c r="R1428" s="51">
        <f>'PAYMENT by SAP'!L1418</f>
        <v>1929859</v>
      </c>
      <c r="S1428" s="51" t="str">
        <f>'PAYMENT by SAP'!M1418</f>
        <v>TAGIHAN LISTRIK CV. MAHKOTA KATERING - Okt 24</v>
      </c>
      <c r="T1428" s="65">
        <f>'PAYMENT by SAP'!N1418</f>
        <v>45626</v>
      </c>
      <c r="U1428" s="66" t="str">
        <f>'PAYMENT by SAP'!O1418</f>
        <v>1800000703</v>
      </c>
      <c r="V1428" s="18" t="s">
        <v>4951</v>
      </c>
    </row>
    <row r="1429" spans="2:22">
      <c r="B1429" s="15">
        <f>'PAYMENT by SAP'!B1419</f>
        <v>101796</v>
      </c>
      <c r="C1429" s="15" t="str">
        <f>'PAYMENT by SAP'!C1419</f>
        <v>PT RIVAN TANJUNG SENTOSA</v>
      </c>
      <c r="D1429" s="15" t="str">
        <v>External</v>
      </c>
      <c r="E1429" s="15" t="str">
        <f>'PAYMENT by SAP'!D1419</f>
        <v>1400128320</v>
      </c>
      <c r="F1429" s="15" t="str">
        <f>'PAYMENT by SAP'!E1419</f>
        <v>11121161</v>
      </c>
      <c r="G1429" s="15" t="str">
        <f>'PAYMENT by SAP'!F1419</f>
        <v>Pemusnahan Limbah Sludge IPAL MNS ex PT RTS</v>
      </c>
      <c r="H1429" s="47">
        <f t="shared" si="132"/>
        <v>45961</v>
      </c>
      <c r="I1429" s="48">
        <f>'PAYMENT by SAP'!G1419</f>
        <v>45961</v>
      </c>
      <c r="J1429" s="48" t="str">
        <f t="shared" si="133"/>
        <v>Okt</v>
      </c>
      <c r="K1429" s="48" t="str">
        <f t="shared" si="134"/>
        <v>2025</v>
      </c>
      <c r="L1429" s="48">
        <f>'PAYMENT by SAP'!H1419</f>
        <v>45595</v>
      </c>
      <c r="M1429" s="49">
        <f t="shared" si="135"/>
        <v>366</v>
      </c>
      <c r="N1429" s="50" t="str">
        <f t="shared" si="136"/>
        <v>&gt;365</v>
      </c>
      <c r="O1429" s="50" t="str">
        <f t="shared" si="137"/>
        <v>High Risk +</v>
      </c>
      <c r="P1429" s="15" t="str">
        <f>'PAYMENT by SAP'!J1419</f>
        <v>IDR</v>
      </c>
      <c r="Q1429" s="15" t="str">
        <f>'PAYMENT by SAP'!K1419</f>
        <v>1800000611</v>
      </c>
      <c r="R1429" s="51">
        <f>'PAYMENT by SAP'!L1419</f>
        <v>3000000</v>
      </c>
      <c r="S1429" s="51" t="str">
        <f>'PAYMENT by SAP'!M1419</f>
        <v>Biaya Pemusnahan Limbah Sludge IPAL MNS ex PT RTS</v>
      </c>
      <c r="T1429" s="65">
        <f>'PAYMENT by SAP'!N1419</f>
        <v>45565</v>
      </c>
      <c r="U1429" s="66" t="str">
        <f>'PAYMENT by SAP'!O1419</f>
        <v>1800000611</v>
      </c>
      <c r="V1429" t="s">
        <v>4950</v>
      </c>
    </row>
    <row r="1430" spans="2:22">
      <c r="B1430" s="15">
        <f>'PAYMENT by SAP'!B1420</f>
        <v>100014</v>
      </c>
      <c r="C1430" s="15" t="str">
        <f>'PAYMENT by SAP'!C1420</f>
        <v>PT SEMEN TONASA</v>
      </c>
      <c r="D1430" s="15" t="str">
        <v>Group</v>
      </c>
      <c r="E1430" s="15" t="str">
        <f>'PAYMENT by SAP'!D1420</f>
        <v>1400000503</v>
      </c>
      <c r="F1430" s="15" t="str">
        <f>'PAYMENT by SAP'!E1420</f>
        <v>11121161</v>
      </c>
      <c r="G1430" s="15" t="str">
        <f>'PAYMENT by SAP'!F1420</f>
        <v>Pot. Gaji Kary. Penugasan SIG - ST 07.2025</v>
      </c>
      <c r="H1430" s="47">
        <f t="shared" si="132"/>
        <v>45961</v>
      </c>
      <c r="I1430" s="48">
        <f>'PAYMENT by SAP'!G1420</f>
        <v>45961</v>
      </c>
      <c r="J1430" s="48" t="str">
        <f t="shared" si="133"/>
        <v>Okt</v>
      </c>
      <c r="K1430" s="48" t="str">
        <f t="shared" si="134"/>
        <v>2025</v>
      </c>
      <c r="L1430" s="48">
        <f>'PAYMENT by SAP'!H1420</f>
        <v>45930</v>
      </c>
      <c r="M1430" s="49">
        <f t="shared" si="135"/>
        <v>31</v>
      </c>
      <c r="N1430" s="50" t="str">
        <f t="shared" si="136"/>
        <v>30-60</v>
      </c>
      <c r="O1430" s="50" t="str">
        <f t="shared" si="137"/>
        <v>Low Risk</v>
      </c>
      <c r="P1430" s="15" t="str">
        <f>'PAYMENT by SAP'!J1420</f>
        <v>IDR</v>
      </c>
      <c r="Q1430" s="15" t="str">
        <f>'PAYMENT by SAP'!K1420</f>
        <v>1800000394</v>
      </c>
      <c r="R1430" s="51">
        <f>'PAYMENT by SAP'!L1420</f>
        <v>13933698</v>
      </c>
      <c r="S1430" s="51" t="str">
        <f>'PAYMENT by SAP'!M1420</f>
        <v>Pot. Gaji Kary. Penugasan SIG - ST 07.2025</v>
      </c>
      <c r="T1430" s="65">
        <f>'PAYMENT by SAP'!N1420</f>
        <v>45900</v>
      </c>
      <c r="U1430" s="66" t="str">
        <f>'PAYMENT by SAP'!O1420</f>
        <v>1800000394</v>
      </c>
      <c r="V1430" s="18" t="s">
        <v>4953</v>
      </c>
    </row>
    <row r="1431" spans="2:22">
      <c r="B1431" s="15">
        <f>'PAYMENT by SAP'!B1421</f>
        <v>101118</v>
      </c>
      <c r="C1431" s="15" t="str">
        <f>'PAYMENT by SAP'!C1421</f>
        <v>PT SINAR PELITA DUNIA</v>
      </c>
      <c r="D1431" s="15" t="str">
        <v>External</v>
      </c>
      <c r="E1431" s="15" t="str">
        <f>'PAYMENT by SAP'!D1421</f>
        <v>1400128188</v>
      </c>
      <c r="F1431" s="15" t="str">
        <f>'PAYMENT by SAP'!E1421</f>
        <v>11125421</v>
      </c>
      <c r="G1431" s="15" t="str">
        <f>'PAYMENT by SAP'!F1421</f>
        <v>PAID BY CMS BANK SYARIAH INDONESIA KC SURABAYA BAS</v>
      </c>
      <c r="H1431" s="47">
        <f t="shared" si="132"/>
        <v>45964</v>
      </c>
      <c r="I1431" s="48">
        <f>'PAYMENT by SAP'!G1421</f>
        <v>45964</v>
      </c>
      <c r="J1431" s="48" t="str">
        <f t="shared" si="133"/>
        <v>Nov</v>
      </c>
      <c r="K1431" s="48" t="str">
        <f t="shared" si="134"/>
        <v>2025</v>
      </c>
      <c r="L1431" s="48">
        <f>'PAYMENT by SAP'!H1421</f>
        <v>45960</v>
      </c>
      <c r="M1431" s="49">
        <f t="shared" si="135"/>
        <v>4</v>
      </c>
      <c r="N1431" s="50" t="str">
        <f t="shared" si="136"/>
        <v>0-30</v>
      </c>
      <c r="O1431" s="50" t="str">
        <f t="shared" si="137"/>
        <v>No Risk</v>
      </c>
      <c r="P1431" s="15" t="str">
        <f>'PAYMENT by SAP'!J1421</f>
        <v>IDR</v>
      </c>
      <c r="Q1431" s="15" t="str">
        <f>'PAYMENT by SAP'!K1421</f>
        <v>1800000655</v>
      </c>
      <c r="R1431" s="51">
        <f>'PAYMENT by SAP'!L1421</f>
        <v>713064</v>
      </c>
      <c r="S1431" s="51" t="str">
        <f>'PAYMENT by SAP'!M1421</f>
        <v>Biaya Pemusnahan Limbah Non B3 ex PT SPD</v>
      </c>
      <c r="T1431" s="65">
        <f>'PAYMENT by SAP'!N1421</f>
        <v>45930</v>
      </c>
      <c r="U1431" s="66" t="str">
        <f>'PAYMENT by SAP'!O1421</f>
        <v>1800000655</v>
      </c>
      <c r="V1431" t="s">
        <v>4950</v>
      </c>
    </row>
    <row r="1432" spans="2:22">
      <c r="B1432" s="15">
        <f>'PAYMENT by SAP'!B1422</f>
        <v>101118</v>
      </c>
      <c r="C1432" s="15" t="str">
        <f>'PAYMENT by SAP'!C1422</f>
        <v>PT SINAR PELITA DUNIA</v>
      </c>
      <c r="D1432" s="15" t="str">
        <v>External</v>
      </c>
      <c r="E1432" s="15" t="str">
        <f>'PAYMENT by SAP'!D1422</f>
        <v>1400128187</v>
      </c>
      <c r="F1432" s="15" t="str">
        <f>'PAYMENT by SAP'!E1422</f>
        <v>11125421</v>
      </c>
      <c r="G1432" s="15" t="str">
        <f>'PAYMENT by SAP'!F1422</f>
        <v>PAID BY CMS BANK SYARIAH INDONESIA KC SURABAYA BAS</v>
      </c>
      <c r="H1432" s="47">
        <f t="shared" si="132"/>
        <v>45964</v>
      </c>
      <c r="I1432" s="48">
        <f>'PAYMENT by SAP'!G1422</f>
        <v>45964</v>
      </c>
      <c r="J1432" s="48" t="str">
        <f t="shared" si="133"/>
        <v>Nov</v>
      </c>
      <c r="K1432" s="48" t="str">
        <f t="shared" si="134"/>
        <v>2025</v>
      </c>
      <c r="L1432" s="48">
        <f>'PAYMENT by SAP'!H1422</f>
        <v>45960</v>
      </c>
      <c r="M1432" s="49">
        <f t="shared" si="135"/>
        <v>4</v>
      </c>
      <c r="N1432" s="50" t="str">
        <f t="shared" si="136"/>
        <v>0-30</v>
      </c>
      <c r="O1432" s="50" t="str">
        <f t="shared" si="137"/>
        <v>No Risk</v>
      </c>
      <c r="P1432" s="15" t="str">
        <f>'PAYMENT by SAP'!J1422</f>
        <v>IDR</v>
      </c>
      <c r="Q1432" s="15" t="str">
        <f>'PAYMENT by SAP'!K1422</f>
        <v>1800000654</v>
      </c>
      <c r="R1432" s="51">
        <f>'PAYMENT by SAP'!L1422</f>
        <v>102992904</v>
      </c>
      <c r="S1432" s="51" t="str">
        <f>'PAYMENT by SAP'!M1422</f>
        <v>Biaya Pemusnahan Limbah Bottom Ash ex PT SPD</v>
      </c>
      <c r="T1432" s="65">
        <f>'PAYMENT by SAP'!N1422</f>
        <v>45930</v>
      </c>
      <c r="U1432" s="66" t="str">
        <f>'PAYMENT by SAP'!O1422</f>
        <v>1800000654</v>
      </c>
      <c r="V1432" t="s">
        <v>4950</v>
      </c>
    </row>
    <row r="1433" spans="2:22">
      <c r="B1433" s="15">
        <f>'PAYMENT by SAP'!B1423</f>
        <v>100160</v>
      </c>
      <c r="C1433" s="15" t="str">
        <f>'PAYMENT by SAP'!C1423</f>
        <v>YAYASAN SEMEN INDONESIA FOUNDATION</v>
      </c>
      <c r="D1433" s="15" t="str">
        <v>Group</v>
      </c>
      <c r="E1433" s="15" t="str">
        <f>'PAYMENT by SAP'!D1423</f>
        <v>1400000505</v>
      </c>
      <c r="F1433" s="15" t="str">
        <f>'PAYMENT by SAP'!E1423</f>
        <v>11125421</v>
      </c>
      <c r="G1433" s="15" t="str">
        <f>'PAYMENT by SAP'!F1423</f>
        <v>PAID BY CMS BANK SYARIAH INDONESIA KC SURABAYA BAS</v>
      </c>
      <c r="H1433" s="47">
        <f t="shared" si="132"/>
        <v>45965</v>
      </c>
      <c r="I1433" s="48">
        <f>'PAYMENT by SAP'!G1423</f>
        <v>45965</v>
      </c>
      <c r="J1433" s="48" t="str">
        <f t="shared" si="133"/>
        <v>Nov</v>
      </c>
      <c r="K1433" s="48" t="str">
        <f t="shared" si="134"/>
        <v>2025</v>
      </c>
      <c r="L1433" s="48">
        <f>'PAYMENT by SAP'!H1423</f>
        <v>45868</v>
      </c>
      <c r="M1433" s="49">
        <f t="shared" si="135"/>
        <v>97</v>
      </c>
      <c r="N1433" s="50" t="str">
        <f t="shared" si="136"/>
        <v>90-120</v>
      </c>
      <c r="O1433" s="50" t="str">
        <f t="shared" si="137"/>
        <v>Warning +</v>
      </c>
      <c r="P1433" s="15" t="str">
        <f>'PAYMENT by SAP'!J1423</f>
        <v>IDR</v>
      </c>
      <c r="Q1433" s="15" t="str">
        <f>'PAYMENT by SAP'!K1423</f>
        <v>1800000308</v>
      </c>
      <c r="R1433" s="51">
        <f>'PAYMENT by SAP'!L1423</f>
        <v>13803000</v>
      </c>
      <c r="S1433" s="51" t="str">
        <f>'PAYMENT by SAP'!M1423</f>
        <v>Penagihan Penyediaan Air Bersih Juni 2025</v>
      </c>
      <c r="T1433" s="65">
        <f>'PAYMENT by SAP'!N1423</f>
        <v>45838</v>
      </c>
      <c r="U1433" s="66" t="str">
        <f>'PAYMENT by SAP'!O1423</f>
        <v>1800000308</v>
      </c>
      <c r="V1433" s="18" t="s">
        <v>4956</v>
      </c>
    </row>
    <row r="1434" spans="2:22">
      <c r="B1434" s="15">
        <f>'PAYMENT by SAP'!B1424</f>
        <v>100137</v>
      </c>
      <c r="C1434" s="15" t="str">
        <f>'PAYMENT by SAP'!C1424</f>
        <v>PT SEMEN GRESIK</v>
      </c>
      <c r="D1434" s="15" t="str">
        <v>Group</v>
      </c>
      <c r="E1434" s="15" t="str">
        <f>'PAYMENT by SAP'!D1424</f>
        <v>1400000504</v>
      </c>
      <c r="F1434" s="15" t="str">
        <f>'PAYMENT by SAP'!E1424</f>
        <v>11121871</v>
      </c>
      <c r="G1434" s="15" t="str">
        <f>'PAYMENT by SAP'!F1424</f>
        <v>SWEEPING GRESIK</v>
      </c>
      <c r="H1434" s="47">
        <f t="shared" si="132"/>
        <v>45965</v>
      </c>
      <c r="I1434" s="48">
        <f>'PAYMENT by SAP'!G1424</f>
        <v>45965</v>
      </c>
      <c r="J1434" s="48" t="str">
        <f t="shared" si="133"/>
        <v>Nov</v>
      </c>
      <c r="K1434" s="48" t="str">
        <f t="shared" si="134"/>
        <v>2025</v>
      </c>
      <c r="L1434" s="48">
        <f>'PAYMENT by SAP'!H1424</f>
        <v>45960</v>
      </c>
      <c r="M1434" s="49">
        <f t="shared" si="135"/>
        <v>5</v>
      </c>
      <c r="N1434" s="50" t="str">
        <f t="shared" si="136"/>
        <v>0-30</v>
      </c>
      <c r="O1434" s="50" t="str">
        <f t="shared" si="137"/>
        <v>No Risk</v>
      </c>
      <c r="P1434" s="15" t="str">
        <f>'PAYMENT by SAP'!J1424</f>
        <v>IDR</v>
      </c>
      <c r="Q1434" s="15" t="str">
        <f>'PAYMENT by SAP'!K1424</f>
        <v>1400000502</v>
      </c>
      <c r="R1434" s="51">
        <f>'PAYMENT by SAP'!L1424</f>
        <v>10000000000</v>
      </c>
      <c r="S1434" s="51" t="str">
        <f>'PAYMENT by SAP'!M1424</f>
        <v xml:space="preserve"> PEMBAYARAN POKOK SHL GRESIK 26 SEPT 2018</v>
      </c>
      <c r="T1434" s="65">
        <f>'PAYMENT by SAP'!N1424</f>
        <v>45960</v>
      </c>
      <c r="U1434" s="66" t="str">
        <f>'PAYMENT by SAP'!O1424</f>
        <v>1800001507</v>
      </c>
      <c r="V1434" t="s">
        <v>4952</v>
      </c>
    </row>
    <row r="1435" spans="2:22">
      <c r="B1435" s="15">
        <f>'PAYMENT by SAP'!B1425</f>
        <v>100522</v>
      </c>
      <c r="C1435" s="15" t="str">
        <f>'PAYMENT by SAP'!C1425</f>
        <v>PT SEMEN KUPANG INDONESIA</v>
      </c>
      <c r="D1435" s="15" t="str">
        <v>Group</v>
      </c>
      <c r="E1435" s="15" t="str">
        <f>'PAYMENT by SAP'!D1425</f>
        <v>1400000506</v>
      </c>
      <c r="F1435" s="15" t="str">
        <f>'PAYMENT by SAP'!E1425</f>
        <v>11125421</v>
      </c>
      <c r="G1435" s="15" t="str">
        <f>'PAYMENT by SAP'!F1425</f>
        <v>PAID BY CMS BANK SYARIAH INDONESIA KC SURABAYA BAS</v>
      </c>
      <c r="H1435" s="47">
        <f t="shared" si="132"/>
        <v>45966</v>
      </c>
      <c r="I1435" s="48">
        <f>'PAYMENT by SAP'!G1425</f>
        <v>45966</v>
      </c>
      <c r="J1435" s="48" t="str">
        <f t="shared" si="133"/>
        <v>Nov</v>
      </c>
      <c r="K1435" s="48" t="str">
        <f t="shared" si="134"/>
        <v>2025</v>
      </c>
      <c r="L1435" s="48">
        <f>'PAYMENT by SAP'!H1425</f>
        <v>45960</v>
      </c>
      <c r="M1435" s="49">
        <f t="shared" si="135"/>
        <v>6</v>
      </c>
      <c r="N1435" s="50" t="str">
        <f t="shared" si="136"/>
        <v>0-30</v>
      </c>
      <c r="O1435" s="50" t="str">
        <f t="shared" si="137"/>
        <v>No Risk</v>
      </c>
      <c r="P1435" s="15" t="str">
        <f>'PAYMENT by SAP'!J1425</f>
        <v>IDR</v>
      </c>
      <c r="Q1435" s="15" t="str">
        <f>'PAYMENT by SAP'!K1425</f>
        <v>1800000437</v>
      </c>
      <c r="R1435" s="51">
        <f>'PAYMENT by SAP'!L1425</f>
        <v>4200025</v>
      </c>
      <c r="S1435" s="51" t="str">
        <f>'PAYMENT by SAP'!M1425</f>
        <v>Pot. Gaji Kary. Penugasan SIG - SKI 08.2025</v>
      </c>
      <c r="T1435" s="65">
        <f>'PAYMENT by SAP'!N1425</f>
        <v>45930</v>
      </c>
      <c r="U1435" s="66" t="str">
        <f>'PAYMENT by SAP'!O1425</f>
        <v>1800000437</v>
      </c>
      <c r="V1435" s="18" t="s">
        <v>4953</v>
      </c>
    </row>
    <row r="1436" spans="2:22">
      <c r="B1436" s="15">
        <f>'PAYMENT by SAP'!B1426</f>
        <v>100160</v>
      </c>
      <c r="C1436" s="15" t="str">
        <f>'PAYMENT by SAP'!C1426</f>
        <v>YAYASAN SEMEN INDONESIA FOUNDATION</v>
      </c>
      <c r="D1436" s="15" t="str">
        <v>Group</v>
      </c>
      <c r="E1436" s="15" t="str">
        <f>'PAYMENT by SAP'!D1426</f>
        <v>1400000507</v>
      </c>
      <c r="F1436" s="15" t="str">
        <f>'PAYMENT by SAP'!E1426</f>
        <v>11125421</v>
      </c>
      <c r="G1436" s="15" t="str">
        <f>'PAYMENT by SAP'!F1426</f>
        <v>PAID BY CMS BANK SYARIAH INDONESIA KC SURABAYA BAS</v>
      </c>
      <c r="H1436" s="47">
        <f t="shared" si="132"/>
        <v>45966</v>
      </c>
      <c r="I1436" s="48">
        <f>'PAYMENT by SAP'!G1426</f>
        <v>45966</v>
      </c>
      <c r="J1436" s="48" t="str">
        <f t="shared" si="133"/>
        <v>Nov</v>
      </c>
      <c r="K1436" s="48" t="str">
        <f t="shared" si="134"/>
        <v>2025</v>
      </c>
      <c r="L1436" s="48">
        <f>'PAYMENT by SAP'!H1426</f>
        <v>45899</v>
      </c>
      <c r="M1436" s="49">
        <f t="shared" si="135"/>
        <v>67</v>
      </c>
      <c r="N1436" s="50" t="str">
        <f t="shared" si="136"/>
        <v>60-90</v>
      </c>
      <c r="O1436" s="50" t="str">
        <f t="shared" si="137"/>
        <v>Warning</v>
      </c>
      <c r="P1436" s="15" t="str">
        <f>'PAYMENT by SAP'!J1426</f>
        <v>IDR</v>
      </c>
      <c r="Q1436" s="15" t="str">
        <f>'PAYMENT by SAP'!K1426</f>
        <v>1800000359</v>
      </c>
      <c r="R1436" s="51">
        <f>'PAYMENT by SAP'!L1426</f>
        <v>12593900</v>
      </c>
      <c r="S1436" s="51" t="str">
        <f>'PAYMENT by SAP'!M1426</f>
        <v>Penagihan Penyediaan Air Bersih Juli 2025</v>
      </c>
      <c r="T1436" s="65">
        <f>'PAYMENT by SAP'!N1426</f>
        <v>45869</v>
      </c>
      <c r="U1436" s="66" t="str">
        <f>'PAYMENT by SAP'!O1426</f>
        <v>1800000359</v>
      </c>
      <c r="V1436" s="18" t="s">
        <v>4956</v>
      </c>
    </row>
    <row r="1437" spans="2:22">
      <c r="B1437" s="15">
        <f>'PAYMENT by SAP'!B1427</f>
        <v>100013</v>
      </c>
      <c r="C1437" s="15" t="str">
        <f>'PAYMENT by SAP'!C1427</f>
        <v>PT SEMEN PADANG</v>
      </c>
      <c r="D1437" s="15" t="str">
        <v>Group</v>
      </c>
      <c r="E1437" s="15" t="str">
        <f>'PAYMENT by SAP'!D1427</f>
        <v>1400000508</v>
      </c>
      <c r="F1437" s="15" t="str">
        <f>'PAYMENT by SAP'!E1427</f>
        <v>11121871</v>
      </c>
      <c r="G1437" s="15" t="str">
        <f>'PAYMENT by SAP'!F1427</f>
        <v>SWEEPING PADANG</v>
      </c>
      <c r="H1437" s="47">
        <f t="shared" si="132"/>
        <v>45966</v>
      </c>
      <c r="I1437" s="48">
        <f>'PAYMENT by SAP'!G1427</f>
        <v>45966</v>
      </c>
      <c r="J1437" s="48" t="str">
        <f t="shared" si="133"/>
        <v>Nov</v>
      </c>
      <c r="K1437" s="48" t="str">
        <f t="shared" si="134"/>
        <v>2025</v>
      </c>
      <c r="L1437" s="48">
        <f>'PAYMENT by SAP'!H1427</f>
        <v>45940</v>
      </c>
      <c r="M1437" s="49">
        <f t="shared" si="135"/>
        <v>26</v>
      </c>
      <c r="N1437" s="50" t="str">
        <f t="shared" si="136"/>
        <v>0-30</v>
      </c>
      <c r="O1437" s="50" t="str">
        <f t="shared" si="137"/>
        <v>No Risk</v>
      </c>
      <c r="P1437" s="15" t="str">
        <f>'PAYMENT by SAP'!J1427</f>
        <v>IDR</v>
      </c>
      <c r="Q1437" s="15" t="str">
        <f>'PAYMENT by SAP'!K1427</f>
        <v>1400000464</v>
      </c>
      <c r="R1437" s="51">
        <f>'PAYMENT by SAP'!L1427</f>
        <v>30000000000</v>
      </c>
      <c r="S1437" s="51" t="str">
        <f>'PAYMENT by SAP'!M1427</f>
        <v xml:space="preserve"> DIVIDEN SP TAHUN BUKU 2024</v>
      </c>
      <c r="T1437" s="65">
        <f>'PAYMENT by SAP'!N1427</f>
        <v>45940</v>
      </c>
      <c r="U1437" s="66" t="str">
        <f>'PAYMENT by SAP'!O1427</f>
        <v>1800000345</v>
      </c>
      <c r="V1437" s="18" t="s">
        <v>4967</v>
      </c>
    </row>
    <row r="1438" spans="2:22">
      <c r="B1438" s="15">
        <f>'PAYMENT by SAP'!B1428</f>
        <v>101490</v>
      </c>
      <c r="C1438" s="15" t="str">
        <f>'PAYMENT by SAP'!C1428</f>
        <v>PT. PUTRA BIMA INTERNUSA</v>
      </c>
      <c r="D1438" s="15" t="str">
        <v>External</v>
      </c>
      <c r="E1438" s="15" t="str">
        <f>'PAYMENT by SAP'!D1428</f>
        <v>1400129106</v>
      </c>
      <c r="F1438" s="15" t="str">
        <f>'PAYMENT by SAP'!E1428</f>
        <v>11125421</v>
      </c>
      <c r="G1438" s="15" t="str">
        <f>'PAYMENT by SAP'!F1428</f>
        <v>PAID BY CMS BANK SYARIAH INDONESIA KC SURABAYA BAS</v>
      </c>
      <c r="H1438" s="47">
        <f t="shared" si="132"/>
        <v>45967</v>
      </c>
      <c r="I1438" s="48">
        <f>'PAYMENT by SAP'!G1428</f>
        <v>45967</v>
      </c>
      <c r="J1438" s="48" t="str">
        <f t="shared" si="133"/>
        <v>Nov</v>
      </c>
      <c r="K1438" s="48" t="str">
        <f t="shared" si="134"/>
        <v>2025</v>
      </c>
      <c r="L1438" s="48">
        <f>'PAYMENT by SAP'!H1428</f>
        <v>45960</v>
      </c>
      <c r="M1438" s="49">
        <f t="shared" si="135"/>
        <v>7</v>
      </c>
      <c r="N1438" s="50" t="str">
        <f t="shared" si="136"/>
        <v>0-30</v>
      </c>
      <c r="O1438" s="50" t="str">
        <f t="shared" si="137"/>
        <v>No Risk</v>
      </c>
      <c r="P1438" s="15" t="str">
        <f>'PAYMENT by SAP'!J1428</f>
        <v>IDR</v>
      </c>
      <c r="Q1438" s="15" t="str">
        <f>'PAYMENT by SAP'!K1428</f>
        <v>1800000648</v>
      </c>
      <c r="R1438" s="51">
        <f>'PAYMENT by SAP'!L1428</f>
        <v>13231200</v>
      </c>
      <c r="S1438" s="51" t="str">
        <f>'PAYMENT by SAP'!M1428</f>
        <v>Biaya Pemusnahan Limbah Sludge IPAL ex PT PBI</v>
      </c>
      <c r="T1438" s="65">
        <f>'PAYMENT by SAP'!N1428</f>
        <v>45930</v>
      </c>
      <c r="U1438" s="66" t="str">
        <f>'PAYMENT by SAP'!O1428</f>
        <v>1800000648</v>
      </c>
      <c r="V1438" t="s">
        <v>4950</v>
      </c>
    </row>
    <row r="1439" spans="2:22">
      <c r="B1439" s="15">
        <f>'PAYMENT by SAP'!B1429</f>
        <v>101490</v>
      </c>
      <c r="C1439" s="15" t="str">
        <f>'PAYMENT by SAP'!C1429</f>
        <v>PT. PUTRA BIMA INTERNUSA</v>
      </c>
      <c r="D1439" s="15" t="str">
        <v>External</v>
      </c>
      <c r="E1439" s="15" t="str">
        <f>'PAYMENT by SAP'!D1429</f>
        <v>1400129104</v>
      </c>
      <c r="F1439" s="15" t="str">
        <f>'PAYMENT by SAP'!E1429</f>
        <v>11125421</v>
      </c>
      <c r="G1439" s="15" t="str">
        <f>'PAYMENT by SAP'!F1429</f>
        <v>PAID BY CMS BANK SYARIAH INDONESIA KC SURABAYA BAS</v>
      </c>
      <c r="H1439" s="47">
        <f t="shared" si="132"/>
        <v>45967</v>
      </c>
      <c r="I1439" s="48">
        <f>'PAYMENT by SAP'!G1429</f>
        <v>45967</v>
      </c>
      <c r="J1439" s="48" t="str">
        <f t="shared" si="133"/>
        <v>Nov</v>
      </c>
      <c r="K1439" s="48" t="str">
        <f t="shared" si="134"/>
        <v>2025</v>
      </c>
      <c r="L1439" s="48">
        <f>'PAYMENT by SAP'!H1429</f>
        <v>45960</v>
      </c>
      <c r="M1439" s="49">
        <f t="shared" si="135"/>
        <v>7</v>
      </c>
      <c r="N1439" s="50" t="str">
        <f t="shared" si="136"/>
        <v>0-30</v>
      </c>
      <c r="O1439" s="50" t="str">
        <f t="shared" si="137"/>
        <v>No Risk</v>
      </c>
      <c r="P1439" s="15" t="str">
        <f>'PAYMENT by SAP'!J1429</f>
        <v>IDR</v>
      </c>
      <c r="Q1439" s="15" t="str">
        <f>'PAYMENT by SAP'!K1429</f>
        <v>1800000646</v>
      </c>
      <c r="R1439" s="51">
        <f>'PAYMENT by SAP'!L1429</f>
        <v>13802850</v>
      </c>
      <c r="S1439" s="51" t="str">
        <f>'PAYMENT by SAP'!M1429</f>
        <v>Biaya Pemusnahan Limbah Karbon Aktif ex PT PBI</v>
      </c>
      <c r="T1439" s="65">
        <f>'PAYMENT by SAP'!N1429</f>
        <v>45930</v>
      </c>
      <c r="U1439" s="66" t="str">
        <f>'PAYMENT by SAP'!O1429</f>
        <v>1800000646</v>
      </c>
      <c r="V1439" t="s">
        <v>4950</v>
      </c>
    </row>
    <row r="1440" spans="2:22">
      <c r="B1440" s="15">
        <f>'PAYMENT by SAP'!B1430</f>
        <v>101490</v>
      </c>
      <c r="C1440" s="15" t="str">
        <f>'PAYMENT by SAP'!C1430</f>
        <v>PT. PUTRA BIMA INTERNUSA</v>
      </c>
      <c r="D1440" s="15" t="str">
        <v>External</v>
      </c>
      <c r="E1440" s="15" t="str">
        <f>'PAYMENT by SAP'!D1430</f>
        <v>1400129107</v>
      </c>
      <c r="F1440" s="15" t="str">
        <f>'PAYMENT by SAP'!E1430</f>
        <v>11125421</v>
      </c>
      <c r="G1440" s="15" t="str">
        <f>'PAYMENT by SAP'!F1430</f>
        <v>PAID BY CMS BANK SYARIAH INDONESIA KC SURABAYA BAS</v>
      </c>
      <c r="H1440" s="47">
        <f t="shared" si="132"/>
        <v>45967</v>
      </c>
      <c r="I1440" s="48">
        <f>'PAYMENT by SAP'!G1430</f>
        <v>45967</v>
      </c>
      <c r="J1440" s="48" t="str">
        <f t="shared" si="133"/>
        <v>Nov</v>
      </c>
      <c r="K1440" s="48" t="str">
        <f t="shared" si="134"/>
        <v>2025</v>
      </c>
      <c r="L1440" s="48">
        <f>'PAYMENT by SAP'!H1430</f>
        <v>45960</v>
      </c>
      <c r="M1440" s="49">
        <f t="shared" si="135"/>
        <v>7</v>
      </c>
      <c r="N1440" s="50" t="str">
        <f t="shared" si="136"/>
        <v>0-30</v>
      </c>
      <c r="O1440" s="50" t="str">
        <f t="shared" si="137"/>
        <v>No Risk</v>
      </c>
      <c r="P1440" s="15" t="str">
        <f>'PAYMENT by SAP'!J1430</f>
        <v>IDR</v>
      </c>
      <c r="Q1440" s="15" t="str">
        <f>'PAYMENT by SAP'!K1430</f>
        <v>1800000649</v>
      </c>
      <c r="R1440" s="51">
        <f>'PAYMENT by SAP'!L1430</f>
        <v>35467164</v>
      </c>
      <c r="S1440" s="51" t="str">
        <f>'PAYMENT by SAP'!M1430</f>
        <v>Biaya Pemusnahan Limbah Sludge Non B3 ex PT PBI</v>
      </c>
      <c r="T1440" s="65">
        <f>'PAYMENT by SAP'!N1430</f>
        <v>45930</v>
      </c>
      <c r="U1440" s="66" t="str">
        <f>'PAYMENT by SAP'!O1430</f>
        <v>1800000649</v>
      </c>
      <c r="V1440" t="s">
        <v>4950</v>
      </c>
    </row>
    <row r="1441" spans="2:22">
      <c r="B1441" s="15">
        <f>'PAYMENT by SAP'!B1431</f>
        <v>101490</v>
      </c>
      <c r="C1441" s="15" t="str">
        <f>'PAYMENT by SAP'!C1431</f>
        <v>PT. PUTRA BIMA INTERNUSA</v>
      </c>
      <c r="D1441" s="15" t="str">
        <v>External</v>
      </c>
      <c r="E1441" s="15" t="str">
        <f>'PAYMENT by SAP'!D1431</f>
        <v>1400129103</v>
      </c>
      <c r="F1441" s="15" t="str">
        <f>'PAYMENT by SAP'!E1431</f>
        <v>11125421</v>
      </c>
      <c r="G1441" s="15" t="str">
        <f>'PAYMENT by SAP'!F1431</f>
        <v>PAID BY CMS BANK SYARIAH INDONESIA KC SURABAYA BAS</v>
      </c>
      <c r="H1441" s="47">
        <f t="shared" si="132"/>
        <v>45967</v>
      </c>
      <c r="I1441" s="48">
        <f>'PAYMENT by SAP'!G1431</f>
        <v>45967</v>
      </c>
      <c r="J1441" s="48" t="str">
        <f t="shared" si="133"/>
        <v>Nov</v>
      </c>
      <c r="K1441" s="48" t="str">
        <f t="shared" si="134"/>
        <v>2025</v>
      </c>
      <c r="L1441" s="48">
        <f>'PAYMENT by SAP'!H1431</f>
        <v>45960</v>
      </c>
      <c r="M1441" s="49">
        <f t="shared" si="135"/>
        <v>7</v>
      </c>
      <c r="N1441" s="50" t="str">
        <f t="shared" si="136"/>
        <v>0-30</v>
      </c>
      <c r="O1441" s="50" t="str">
        <f t="shared" si="137"/>
        <v>No Risk</v>
      </c>
      <c r="P1441" s="15" t="str">
        <f>'PAYMENT by SAP'!J1431</f>
        <v>IDR</v>
      </c>
      <c r="Q1441" s="15" t="str">
        <f>'PAYMENT by SAP'!K1431</f>
        <v>1800000650</v>
      </c>
      <c r="R1441" s="51">
        <f>'PAYMENT by SAP'!L1431</f>
        <v>41187660</v>
      </c>
      <c r="S1441" s="51" t="str">
        <f>'PAYMENT by SAP'!M1431</f>
        <v>Biaya Pemusnahan Limbah Sludge Paper ex PT PBI</v>
      </c>
      <c r="T1441" s="65">
        <f>'PAYMENT by SAP'!N1431</f>
        <v>45930</v>
      </c>
      <c r="U1441" s="66" t="str">
        <f>'PAYMENT by SAP'!O1431</f>
        <v>1800000650</v>
      </c>
      <c r="V1441" t="s">
        <v>4950</v>
      </c>
    </row>
    <row r="1442" spans="2:22">
      <c r="B1442" s="15">
        <f>'PAYMENT by SAP'!B1432</f>
        <v>101490</v>
      </c>
      <c r="C1442" s="15" t="str">
        <f>'PAYMENT by SAP'!C1432</f>
        <v>PT. PUTRA BIMA INTERNUSA</v>
      </c>
      <c r="D1442" s="15" t="str">
        <v>External</v>
      </c>
      <c r="E1442" s="15" t="str">
        <f>'PAYMENT by SAP'!D1432</f>
        <v>1400129105</v>
      </c>
      <c r="F1442" s="15" t="str">
        <f>'PAYMENT by SAP'!E1432</f>
        <v>11125421</v>
      </c>
      <c r="G1442" s="15" t="str">
        <f>'PAYMENT by SAP'!F1432</f>
        <v>PAID BY CMS BANK SYARIAH INDONESIA KC SURABAYA BAS</v>
      </c>
      <c r="H1442" s="47">
        <f t="shared" si="132"/>
        <v>45967</v>
      </c>
      <c r="I1442" s="48">
        <f>'PAYMENT by SAP'!G1432</f>
        <v>45967</v>
      </c>
      <c r="J1442" s="48" t="str">
        <f t="shared" si="133"/>
        <v>Nov</v>
      </c>
      <c r="K1442" s="48" t="str">
        <f t="shared" si="134"/>
        <v>2025</v>
      </c>
      <c r="L1442" s="48">
        <f>'PAYMENT by SAP'!H1432</f>
        <v>45960</v>
      </c>
      <c r="M1442" s="49">
        <f t="shared" si="135"/>
        <v>7</v>
      </c>
      <c r="N1442" s="50" t="str">
        <f t="shared" si="136"/>
        <v>0-30</v>
      </c>
      <c r="O1442" s="50" t="str">
        <f t="shared" si="137"/>
        <v>No Risk</v>
      </c>
      <c r="P1442" s="15" t="str">
        <f>'PAYMENT by SAP'!J1432</f>
        <v>IDR</v>
      </c>
      <c r="Q1442" s="15" t="str">
        <f>'PAYMENT by SAP'!K1432</f>
        <v>1800000645</v>
      </c>
      <c r="R1442" s="51">
        <f>'PAYMENT by SAP'!L1432</f>
        <v>62103723</v>
      </c>
      <c r="S1442" s="51" t="str">
        <f>'PAYMENT by SAP'!M1432</f>
        <v>Biaya Pemusnahan Limbah FA-BA ex PT PBI</v>
      </c>
      <c r="T1442" s="65">
        <f>'PAYMENT by SAP'!N1432</f>
        <v>45930</v>
      </c>
      <c r="U1442" s="66" t="str">
        <f>'PAYMENT by SAP'!O1432</f>
        <v>1800000645</v>
      </c>
      <c r="V1442" t="s">
        <v>4950</v>
      </c>
    </row>
    <row r="1443" spans="2:22">
      <c r="B1443" s="15">
        <f>'PAYMENT by SAP'!B1433</f>
        <v>100137</v>
      </c>
      <c r="C1443" s="15" t="str">
        <f>'PAYMENT by SAP'!C1433</f>
        <v>PT SEMEN GRESIK</v>
      </c>
      <c r="D1443" s="15" t="str">
        <v>Group</v>
      </c>
      <c r="E1443" s="15" t="str">
        <f>'PAYMENT by SAP'!D1433</f>
        <v>1400000509</v>
      </c>
      <c r="F1443" s="15" t="str">
        <f>'PAYMENT by SAP'!E1433</f>
        <v>11121161</v>
      </c>
      <c r="G1443" s="15" t="str">
        <f>'PAYMENT by SAP'!F1433</f>
        <v>bayar retribusi , Residual PPh 22_SG</v>
      </c>
      <c r="H1443" s="47">
        <f t="shared" si="132"/>
        <v>45967</v>
      </c>
      <c r="I1443" s="48">
        <f>'PAYMENT by SAP'!G1433</f>
        <v>45967</v>
      </c>
      <c r="J1443" s="48" t="str">
        <f t="shared" si="133"/>
        <v>Nov</v>
      </c>
      <c r="K1443" s="48" t="str">
        <f t="shared" si="134"/>
        <v>2025</v>
      </c>
      <c r="L1443" s="48">
        <f>'PAYMENT by SAP'!H1433</f>
        <v>45443</v>
      </c>
      <c r="M1443" s="49">
        <f t="shared" si="135"/>
        <v>524</v>
      </c>
      <c r="N1443" s="50" t="str">
        <f t="shared" si="136"/>
        <v>&gt;365</v>
      </c>
      <c r="O1443" s="50" t="str">
        <f t="shared" si="137"/>
        <v>High Risk +</v>
      </c>
      <c r="P1443" s="15" t="str">
        <f>'PAYMENT by SAP'!J1433</f>
        <v>IDR</v>
      </c>
      <c r="Q1443" s="15" t="str">
        <f>'PAYMENT by SAP'!K1433</f>
        <v>0100004930</v>
      </c>
      <c r="R1443" s="51">
        <f>'PAYMENT by SAP'!L1433</f>
        <v>4723602705</v>
      </c>
      <c r="S1443" s="51" t="str">
        <f>'PAYMENT by SAP'!M1433</f>
        <v>Residual PPh 22_SG</v>
      </c>
      <c r="T1443" s="65">
        <f>'PAYMENT by SAP'!N1433</f>
        <v>45443</v>
      </c>
      <c r="U1443" s="66" t="str">
        <f>'PAYMENT by SAP'!O1433</f>
        <v>1800000669</v>
      </c>
      <c r="V1443" s="18" t="s">
        <v>4962</v>
      </c>
    </row>
    <row r="1444" spans="2:22">
      <c r="B1444" s="15">
        <f>'PAYMENT by SAP'!B1434</f>
        <v>101901</v>
      </c>
      <c r="C1444" s="15" t="str">
        <f>'PAYMENT by SAP'!C1434</f>
        <v>PT EMDEKI UTAMA TBK</v>
      </c>
      <c r="D1444" s="15" t="str">
        <v>External</v>
      </c>
      <c r="E1444" s="15" t="str">
        <f>'PAYMENT by SAP'!D1434</f>
        <v>1400000512</v>
      </c>
      <c r="F1444" s="15" t="str">
        <f>'PAYMENT by SAP'!E1434</f>
        <v>11121161</v>
      </c>
      <c r="G1444" s="15" t="str">
        <f>'PAYMENT by SAP'!F1434</f>
        <v>Uji Sett tim, Pull off &amp; Preparasi - Okt 2025</v>
      </c>
      <c r="H1444" s="47">
        <f t="shared" si="132"/>
        <v>45968</v>
      </c>
      <c r="I1444" s="48">
        <f>'PAYMENT by SAP'!G1434</f>
        <v>45968</v>
      </c>
      <c r="J1444" s="48" t="str">
        <f t="shared" si="133"/>
        <v>Nov</v>
      </c>
      <c r="K1444" s="48" t="str">
        <f t="shared" si="134"/>
        <v>2025</v>
      </c>
      <c r="L1444" s="48">
        <f>'PAYMENT by SAP'!H1434</f>
        <v>45961</v>
      </c>
      <c r="M1444" s="49">
        <f t="shared" si="135"/>
        <v>7</v>
      </c>
      <c r="N1444" s="50" t="str">
        <f t="shared" si="136"/>
        <v>0-30</v>
      </c>
      <c r="O1444" s="50" t="str">
        <f t="shared" si="137"/>
        <v>No Risk</v>
      </c>
      <c r="P1444" s="15" t="str">
        <f>'PAYMENT by SAP'!J1434</f>
        <v>IDR</v>
      </c>
      <c r="Q1444" s="15" t="str">
        <f>'PAYMENT by SAP'!K1434</f>
        <v>1800000511</v>
      </c>
      <c r="R1444" s="51">
        <f>'PAYMENT by SAP'!L1434</f>
        <v>458430</v>
      </c>
      <c r="S1444" s="51" t="str">
        <f>'PAYMENT by SAP'!M1434</f>
        <v>Uji Sett tim, Pull off &amp; Preparasi - Okt 2025</v>
      </c>
      <c r="T1444" s="65">
        <f>'PAYMENT by SAP'!N1434</f>
        <v>45961</v>
      </c>
      <c r="U1444" s="66" t="str">
        <f>'PAYMENT by SAP'!O1434</f>
        <v>1800000511</v>
      </c>
      <c r="V1444" t="s">
        <v>4961</v>
      </c>
    </row>
    <row r="1445" spans="2:22">
      <c r="B1445" s="15">
        <f>'PAYMENT by SAP'!B1435</f>
        <v>100069</v>
      </c>
      <c r="C1445" s="15" t="str">
        <f>'PAYMENT by SAP'!C1435</f>
        <v>PT BANK MANDIRI (PERSERO) TBK.</v>
      </c>
      <c r="D1445" s="15" t="str">
        <v>External</v>
      </c>
      <c r="E1445" s="15" t="str">
        <f>'PAYMENT by SAP'!D1435</f>
        <v>1400129573</v>
      </c>
      <c r="F1445" s="15" t="str">
        <f>'PAYMENT by SAP'!E1435</f>
        <v>11121161</v>
      </c>
      <c r="G1445" s="15" t="str">
        <f>'PAYMENT by SAP'!F1435</f>
        <v>TAGIHAN LISTRIK BANK MANDIRI</v>
      </c>
      <c r="H1445" s="47">
        <f t="shared" si="132"/>
        <v>45968</v>
      </c>
      <c r="I1445" s="48">
        <f>'PAYMENT by SAP'!G1435</f>
        <v>45968</v>
      </c>
      <c r="J1445" s="48" t="str">
        <f t="shared" si="133"/>
        <v>Nov</v>
      </c>
      <c r="K1445" s="48" t="str">
        <f t="shared" si="134"/>
        <v>2025</v>
      </c>
      <c r="L1445" s="48">
        <f>'PAYMENT by SAP'!H1435</f>
        <v>45838</v>
      </c>
      <c r="M1445" s="49">
        <f t="shared" si="135"/>
        <v>130</v>
      </c>
      <c r="N1445" s="50" t="str">
        <f t="shared" si="136"/>
        <v>120-365</v>
      </c>
      <c r="O1445" s="50" t="str">
        <f t="shared" si="137"/>
        <v>High Risk</v>
      </c>
      <c r="P1445" s="15" t="str">
        <f>'PAYMENT by SAP'!J1435</f>
        <v>IDR</v>
      </c>
      <c r="Q1445" s="15" t="str">
        <f>'PAYMENT by SAP'!K1435</f>
        <v>1800000285</v>
      </c>
      <c r="R1445" s="51">
        <f>'PAYMENT by SAP'!L1435</f>
        <v>471808</v>
      </c>
      <c r="S1445" s="51" t="str">
        <f>'PAYMENT by SAP'!M1435</f>
        <v>TAGIHAN LISTRIK ATM KPSI BANK MANDIRI</v>
      </c>
      <c r="T1445" s="65">
        <f>'PAYMENT by SAP'!N1435</f>
        <v>45808</v>
      </c>
      <c r="U1445" s="66" t="str">
        <f>'PAYMENT by SAP'!O1435</f>
        <v>1800000285</v>
      </c>
      <c r="V1445" s="18" t="s">
        <v>4951</v>
      </c>
    </row>
    <row r="1446" spans="2:22">
      <c r="B1446" s="15">
        <f>'PAYMENT by SAP'!B1436</f>
        <v>100069</v>
      </c>
      <c r="C1446" s="15" t="str">
        <f>'PAYMENT by SAP'!C1436</f>
        <v>PT BANK MANDIRI (PERSERO) TBK.</v>
      </c>
      <c r="D1446" s="15" t="str">
        <v>External</v>
      </c>
      <c r="E1446" s="15" t="str">
        <f>'PAYMENT by SAP'!D1436</f>
        <v>1400129574</v>
      </c>
      <c r="F1446" s="15" t="str">
        <f>'PAYMENT by SAP'!E1436</f>
        <v>11121161</v>
      </c>
      <c r="G1446" s="15" t="str">
        <f>'PAYMENT by SAP'!F1436</f>
        <v>TAGIHAN LISTRIK BANK MANDIRI JUN25</v>
      </c>
      <c r="H1446" s="47">
        <f t="shared" si="132"/>
        <v>45968</v>
      </c>
      <c r="I1446" s="48">
        <f>'PAYMENT by SAP'!G1436</f>
        <v>45968</v>
      </c>
      <c r="J1446" s="48" t="str">
        <f t="shared" si="133"/>
        <v>Nov</v>
      </c>
      <c r="K1446" s="48" t="str">
        <f t="shared" si="134"/>
        <v>2025</v>
      </c>
      <c r="L1446" s="48">
        <f>'PAYMENT by SAP'!H1436</f>
        <v>45899</v>
      </c>
      <c r="M1446" s="49">
        <f t="shared" si="135"/>
        <v>69</v>
      </c>
      <c r="N1446" s="50" t="str">
        <f t="shared" si="136"/>
        <v>60-90</v>
      </c>
      <c r="O1446" s="50" t="str">
        <f t="shared" si="137"/>
        <v>Warning</v>
      </c>
      <c r="P1446" s="15" t="str">
        <f>'PAYMENT by SAP'!J1436</f>
        <v>IDR</v>
      </c>
      <c r="Q1446" s="15" t="str">
        <f>'PAYMENT by SAP'!K1436</f>
        <v>1800000450</v>
      </c>
      <c r="R1446" s="51">
        <f>'PAYMENT by SAP'!L1436</f>
        <v>671621</v>
      </c>
      <c r="S1446" s="51" t="str">
        <f>'PAYMENT by SAP'!M1436</f>
        <v>TAGIHAN LISTRIK ATM KPSI BANK MANDIRI JUNI 25</v>
      </c>
      <c r="T1446" s="65">
        <f>'PAYMENT by SAP'!N1436</f>
        <v>45869</v>
      </c>
      <c r="U1446" s="66" t="str">
        <f>'PAYMENT by SAP'!O1436</f>
        <v>1800000450</v>
      </c>
      <c r="V1446" s="18" t="s">
        <v>4951</v>
      </c>
    </row>
    <row r="1447" spans="2:22">
      <c r="B1447" s="15">
        <f>'PAYMENT by SAP'!B1437</f>
        <v>100142</v>
      </c>
      <c r="C1447" s="15" t="str">
        <f>'PAYMENT by SAP'!C1437</f>
        <v>PT INDOSAT TBK</v>
      </c>
      <c r="D1447" s="15" t="str">
        <v>External</v>
      </c>
      <c r="E1447" s="15" t="str">
        <f>'PAYMENT by SAP'!D1437</f>
        <v>1400129572</v>
      </c>
      <c r="F1447" s="15" t="str">
        <f>'PAYMENT by SAP'!E1437</f>
        <v>11121161</v>
      </c>
      <c r="G1447" s="15" t="str">
        <f>'PAYMENT by SAP'!F1437</f>
        <v>Tagihan Listrik INDOSAT Apr 25</v>
      </c>
      <c r="H1447" s="47">
        <f t="shared" si="132"/>
        <v>45968</v>
      </c>
      <c r="I1447" s="48">
        <f>'PAYMENT by SAP'!G1437</f>
        <v>45968</v>
      </c>
      <c r="J1447" s="48" t="str">
        <f t="shared" si="133"/>
        <v>Nov</v>
      </c>
      <c r="K1447" s="48" t="str">
        <f t="shared" si="134"/>
        <v>2025</v>
      </c>
      <c r="L1447" s="48">
        <f>'PAYMENT by SAP'!H1437</f>
        <v>45869</v>
      </c>
      <c r="M1447" s="49">
        <f t="shared" si="135"/>
        <v>99</v>
      </c>
      <c r="N1447" s="50" t="str">
        <f t="shared" si="136"/>
        <v>90-120</v>
      </c>
      <c r="O1447" s="50" t="str">
        <f t="shared" si="137"/>
        <v>Warning +</v>
      </c>
      <c r="P1447" s="15" t="str">
        <f>'PAYMENT by SAP'!J1437</f>
        <v>IDR</v>
      </c>
      <c r="Q1447" s="15" t="str">
        <f>'PAYMENT by SAP'!K1437</f>
        <v>1800000449</v>
      </c>
      <c r="R1447" s="51">
        <f>'PAYMENT by SAP'!L1437</f>
        <v>1705712</v>
      </c>
      <c r="S1447" s="51" t="str">
        <f>'PAYMENT by SAP'!M1437</f>
        <v>Tagihan Listrik INDOSAT Apr 25</v>
      </c>
      <c r="T1447" s="65">
        <f>'PAYMENT by SAP'!N1437</f>
        <v>45839</v>
      </c>
      <c r="U1447" s="66" t="str">
        <f>'PAYMENT by SAP'!O1437</f>
        <v>1800000449</v>
      </c>
      <c r="V1447" s="18" t="s">
        <v>4951</v>
      </c>
    </row>
    <row r="1448" spans="2:22">
      <c r="B1448" s="15">
        <f>'PAYMENT by SAP'!B1438</f>
        <v>100069</v>
      </c>
      <c r="C1448" s="15" t="str">
        <f>'PAYMENT by SAP'!C1438</f>
        <v>PT BANK MANDIRI (PERSERO) TBK.</v>
      </c>
      <c r="D1448" s="15" t="str">
        <v>External</v>
      </c>
      <c r="E1448" s="15" t="str">
        <f>'PAYMENT by SAP'!D1438</f>
        <v>1400129573</v>
      </c>
      <c r="F1448" s="15" t="str">
        <f>'PAYMENT by SAP'!E1438</f>
        <v>11121161</v>
      </c>
      <c r="G1448" s="15" t="str">
        <f>'PAYMENT by SAP'!F1438</f>
        <v>TAGIHAN LISTRIK BANK MANDIRI</v>
      </c>
      <c r="H1448" s="47">
        <f t="shared" si="132"/>
        <v>45968</v>
      </c>
      <c r="I1448" s="48">
        <f>'PAYMENT by SAP'!G1438</f>
        <v>45968</v>
      </c>
      <c r="J1448" s="48" t="str">
        <f t="shared" si="133"/>
        <v>Nov</v>
      </c>
      <c r="K1448" s="48" t="str">
        <f t="shared" si="134"/>
        <v>2025</v>
      </c>
      <c r="L1448" s="48">
        <f>'PAYMENT by SAP'!H1438</f>
        <v>45838</v>
      </c>
      <c r="M1448" s="49">
        <f t="shared" si="135"/>
        <v>130</v>
      </c>
      <c r="N1448" s="50" t="str">
        <f t="shared" si="136"/>
        <v>120-365</v>
      </c>
      <c r="O1448" s="50" t="str">
        <f t="shared" si="137"/>
        <v>High Risk</v>
      </c>
      <c r="P1448" s="15" t="str">
        <f>'PAYMENT by SAP'!J1438</f>
        <v>IDR</v>
      </c>
      <c r="Q1448" s="15" t="str">
        <f>'PAYMENT by SAP'!K1438</f>
        <v>1800000286</v>
      </c>
      <c r="R1448" s="51">
        <f>'PAYMENT by SAP'!L1438</f>
        <v>1973016</v>
      </c>
      <c r="S1448" s="51" t="str">
        <f>'PAYMENT by SAP'!M1438</f>
        <v>TAGIHAN LISTRIK KCP BANK MANDIRI</v>
      </c>
      <c r="T1448" s="65">
        <f>'PAYMENT by SAP'!N1438</f>
        <v>45808</v>
      </c>
      <c r="U1448" s="66" t="str">
        <f>'PAYMENT by SAP'!O1438</f>
        <v>1800000286</v>
      </c>
      <c r="V1448" s="18" t="s">
        <v>4951</v>
      </c>
    </row>
    <row r="1449" spans="2:22">
      <c r="B1449" s="15">
        <f>'PAYMENT by SAP'!B1439</f>
        <v>100069</v>
      </c>
      <c r="C1449" s="15" t="str">
        <f>'PAYMENT by SAP'!C1439</f>
        <v>PT BANK MANDIRI (PERSERO) TBK.</v>
      </c>
      <c r="D1449" s="15" t="str">
        <v>External</v>
      </c>
      <c r="E1449" s="15" t="str">
        <f>'PAYMENT by SAP'!D1439</f>
        <v>1400129574</v>
      </c>
      <c r="F1449" s="15" t="str">
        <f>'PAYMENT by SAP'!E1439</f>
        <v>11121161</v>
      </c>
      <c r="G1449" s="15" t="str">
        <f>'PAYMENT by SAP'!F1439</f>
        <v>TAGIHAN LISTRIK BANK MANDIRI JUN25</v>
      </c>
      <c r="H1449" s="47">
        <f t="shared" si="132"/>
        <v>45968</v>
      </c>
      <c r="I1449" s="48">
        <f>'PAYMENT by SAP'!G1439</f>
        <v>45968</v>
      </c>
      <c r="J1449" s="48" t="str">
        <f t="shared" si="133"/>
        <v>Nov</v>
      </c>
      <c r="K1449" s="48" t="str">
        <f t="shared" si="134"/>
        <v>2025</v>
      </c>
      <c r="L1449" s="48">
        <f>'PAYMENT by SAP'!H1439</f>
        <v>45899</v>
      </c>
      <c r="M1449" s="49">
        <f t="shared" si="135"/>
        <v>69</v>
      </c>
      <c r="N1449" s="50" t="str">
        <f t="shared" si="136"/>
        <v>60-90</v>
      </c>
      <c r="O1449" s="50" t="str">
        <f t="shared" si="137"/>
        <v>Warning</v>
      </c>
      <c r="P1449" s="15" t="str">
        <f>'PAYMENT by SAP'!J1439</f>
        <v>IDR</v>
      </c>
      <c r="Q1449" s="15" t="str">
        <f>'PAYMENT by SAP'!K1439</f>
        <v>1800000451</v>
      </c>
      <c r="R1449" s="51">
        <f>'PAYMENT by SAP'!L1439</f>
        <v>2844448</v>
      </c>
      <c r="S1449" s="51" t="str">
        <f>'PAYMENT by SAP'!M1439</f>
        <v>TAGIHAN LISTRIK KCP BANK MANDIRI JUNI 25</v>
      </c>
      <c r="T1449" s="65">
        <f>'PAYMENT by SAP'!N1439</f>
        <v>45869</v>
      </c>
      <c r="U1449" s="66" t="str">
        <f>'PAYMENT by SAP'!O1439</f>
        <v>1800000451</v>
      </c>
      <c r="V1449" s="18" t="s">
        <v>4951</v>
      </c>
    </row>
    <row r="1450" spans="2:22">
      <c r="B1450" s="15">
        <f>'PAYMENT by SAP'!B1440</f>
        <v>100160</v>
      </c>
      <c r="C1450" s="15" t="str">
        <f>'PAYMENT by SAP'!C1440</f>
        <v>YAYASAN SEMEN INDONESIA FOUNDATION</v>
      </c>
      <c r="D1450" s="15" t="str">
        <v>Group</v>
      </c>
      <c r="E1450" s="15" t="str">
        <f>'PAYMENT by SAP'!D1440</f>
        <v>1400000510</v>
      </c>
      <c r="F1450" s="15" t="str">
        <f>'PAYMENT by SAP'!E1440</f>
        <v>11121161</v>
      </c>
      <c r="G1450" s="15" t="str">
        <f>'PAYMENT by SAP'!F1440</f>
        <v>PAID BY CMS BANK MANDIRI KC GRESIK RN 2100001764</v>
      </c>
      <c r="H1450" s="47">
        <f t="shared" si="132"/>
        <v>45968</v>
      </c>
      <c r="I1450" s="48">
        <f>'PAYMENT by SAP'!G1440</f>
        <v>45968</v>
      </c>
      <c r="J1450" s="48" t="str">
        <f t="shared" si="133"/>
        <v>Nov</v>
      </c>
      <c r="K1450" s="48" t="str">
        <f t="shared" si="134"/>
        <v>2025</v>
      </c>
      <c r="L1450" s="48">
        <f>'PAYMENT by SAP'!H1440</f>
        <v>45930</v>
      </c>
      <c r="M1450" s="49">
        <f t="shared" si="135"/>
        <v>38</v>
      </c>
      <c r="N1450" s="50" t="str">
        <f t="shared" si="136"/>
        <v>30-60</v>
      </c>
      <c r="O1450" s="50" t="str">
        <f t="shared" si="137"/>
        <v>Low Risk</v>
      </c>
      <c r="P1450" s="15" t="str">
        <f>'PAYMENT by SAP'!J1440</f>
        <v>IDR</v>
      </c>
      <c r="Q1450" s="15" t="str">
        <f>'PAYMENT by SAP'!K1440</f>
        <v>1800000412</v>
      </c>
      <c r="R1450" s="51">
        <f>'PAYMENT by SAP'!L1440</f>
        <v>16873900</v>
      </c>
      <c r="S1450" s="51" t="str">
        <f>'PAYMENT by SAP'!M1440</f>
        <v>Penagihan Penyediaan Air Bersih Agustus 2025</v>
      </c>
      <c r="T1450" s="65">
        <f>'PAYMENT by SAP'!N1440</f>
        <v>45900</v>
      </c>
      <c r="U1450" s="66" t="str">
        <f>'PAYMENT by SAP'!O1440</f>
        <v>1800000412</v>
      </c>
      <c r="V1450" s="18" t="s">
        <v>4956</v>
      </c>
    </row>
    <row r="1451" spans="2:22">
      <c r="B1451" s="15">
        <f>'PAYMENT by SAP'!B1441</f>
        <v>100008</v>
      </c>
      <c r="C1451" s="15" t="str">
        <f>'PAYMENT by SAP'!C1441</f>
        <v>PT INDUSTRI KEMASAN SEMEN GRESIK</v>
      </c>
      <c r="D1451" s="15" t="str">
        <v>Group</v>
      </c>
      <c r="E1451" s="15" t="str">
        <f>'PAYMENT by SAP'!D1441</f>
        <v>1400000511</v>
      </c>
      <c r="F1451" s="15" t="str">
        <f>'PAYMENT by SAP'!E1441</f>
        <v>11121161</v>
      </c>
      <c r="G1451" s="15" t="str">
        <f>'PAYMENT by SAP'!F1441</f>
        <v>Pot. Gaji Kary. Penugasan SIG - IKSG 06.2025</v>
      </c>
      <c r="H1451" s="47">
        <f t="shared" si="132"/>
        <v>45968</v>
      </c>
      <c r="I1451" s="48">
        <f>'PAYMENT by SAP'!G1441</f>
        <v>45968</v>
      </c>
      <c r="J1451" s="48" t="str">
        <f t="shared" si="133"/>
        <v>Nov</v>
      </c>
      <c r="K1451" s="48" t="str">
        <f t="shared" si="134"/>
        <v>2025</v>
      </c>
      <c r="L1451" s="48">
        <f>'PAYMENT by SAP'!H1441</f>
        <v>45899</v>
      </c>
      <c r="M1451" s="49">
        <f t="shared" si="135"/>
        <v>69</v>
      </c>
      <c r="N1451" s="50" t="str">
        <f t="shared" si="136"/>
        <v>60-90</v>
      </c>
      <c r="O1451" s="50" t="str">
        <f t="shared" si="137"/>
        <v>Warning</v>
      </c>
      <c r="P1451" s="15" t="str">
        <f>'PAYMENT by SAP'!J1441</f>
        <v>IDR</v>
      </c>
      <c r="Q1451" s="15" t="str">
        <f>'PAYMENT by SAP'!K1441</f>
        <v>1800000327</v>
      </c>
      <c r="R1451" s="51">
        <f>'PAYMENT by SAP'!L1441</f>
        <v>25397103</v>
      </c>
      <c r="S1451" s="51" t="str">
        <f>'PAYMENT by SAP'!M1441</f>
        <v>Pot. Gaji Kary. Penugasan SIG - IKSG 06.2025</v>
      </c>
      <c r="T1451" s="65">
        <f>'PAYMENT by SAP'!N1441</f>
        <v>45869</v>
      </c>
      <c r="U1451" s="66" t="str">
        <f>'PAYMENT by SAP'!O1441</f>
        <v>1800000327</v>
      </c>
      <c r="V1451" s="18" t="s">
        <v>4953</v>
      </c>
    </row>
    <row r="1452" spans="2:22">
      <c r="B1452" s="15">
        <f>'PAYMENT by SAP'!B1442</f>
        <v>101944</v>
      </c>
      <c r="C1452" s="15" t="str">
        <f>'PAYMENT by SAP'!C1442</f>
        <v>SULIANA</v>
      </c>
      <c r="D1452" s="15" t="str">
        <v>External</v>
      </c>
      <c r="E1452" s="15" t="str">
        <f>'PAYMENT by SAP'!D1442</f>
        <v>1400130385</v>
      </c>
      <c r="F1452" s="15" t="str">
        <f>'PAYMENT by SAP'!E1442</f>
        <v>11121161</v>
      </c>
      <c r="G1452" s="15" t="str">
        <f>'PAYMENT by SAP'!F1442</f>
        <v>UM PDP GS SEP25 SULIANA</v>
      </c>
      <c r="H1452" s="47">
        <f t="shared" si="132"/>
        <v>45971</v>
      </c>
      <c r="I1452" s="48">
        <f>'PAYMENT by SAP'!G1442</f>
        <v>45971</v>
      </c>
      <c r="J1452" s="48" t="str">
        <f t="shared" si="133"/>
        <v>Nov</v>
      </c>
      <c r="K1452" s="48" t="str">
        <f t="shared" si="134"/>
        <v>2025</v>
      </c>
      <c r="L1452" s="48">
        <f>'PAYMENT by SAP'!H1442</f>
        <v>45961</v>
      </c>
      <c r="M1452" s="49">
        <f t="shared" si="135"/>
        <v>10</v>
      </c>
      <c r="N1452" s="50" t="str">
        <f t="shared" si="136"/>
        <v>0-30</v>
      </c>
      <c r="O1452" s="50" t="str">
        <f t="shared" si="137"/>
        <v>No Risk</v>
      </c>
      <c r="P1452" s="15" t="str">
        <f>'PAYMENT by SAP'!J1442</f>
        <v>IDR</v>
      </c>
      <c r="Q1452" s="15" t="str">
        <f>'PAYMENT by SAP'!K1442</f>
        <v>1800000671</v>
      </c>
      <c r="R1452" s="51">
        <f>'PAYMENT by SAP'!L1442</f>
        <v>2000000</v>
      </c>
      <c r="S1452" s="51" t="str">
        <f>'PAYMENT by SAP'!M1442</f>
        <v>PENDAPATAN GRAHA SANDIYA SEPTEMBER 2025</v>
      </c>
      <c r="T1452" s="65">
        <f>'PAYMENT by SAP'!N1442</f>
        <v>45961</v>
      </c>
      <c r="U1452" s="66" t="str">
        <f>'PAYMENT by SAP'!O1442</f>
        <v>1800000671</v>
      </c>
      <c r="V1452" t="s">
        <v>4957</v>
      </c>
    </row>
    <row r="1453" spans="2:22">
      <c r="B1453" s="15">
        <f>'PAYMENT by SAP'!B1443</f>
        <v>101945</v>
      </c>
      <c r="C1453" s="15" t="str">
        <f>'PAYMENT by SAP'!C1443</f>
        <v>ACHMAD QHOZI</v>
      </c>
      <c r="D1453" s="15" t="str">
        <v>External</v>
      </c>
      <c r="E1453" s="15" t="str">
        <f>'PAYMENT by SAP'!D1443</f>
        <v>1400130384</v>
      </c>
      <c r="F1453" s="15" t="str">
        <f>'PAYMENT by SAP'!E1443</f>
        <v>11121161</v>
      </c>
      <c r="G1453" s="15" t="str">
        <f>'PAYMENT by SAP'!F1443</f>
        <v>UM PDP GS SEP25 AHMAD GHOZI</v>
      </c>
      <c r="H1453" s="47">
        <f t="shared" si="132"/>
        <v>45971</v>
      </c>
      <c r="I1453" s="48">
        <f>'PAYMENT by SAP'!G1443</f>
        <v>45971</v>
      </c>
      <c r="J1453" s="48" t="str">
        <f t="shared" si="133"/>
        <v>Nov</v>
      </c>
      <c r="K1453" s="48" t="str">
        <f t="shared" si="134"/>
        <v>2025</v>
      </c>
      <c r="L1453" s="48">
        <f>'PAYMENT by SAP'!H1443</f>
        <v>110608</v>
      </c>
      <c r="M1453" s="49">
        <f t="shared" si="135"/>
        <v>-64637</v>
      </c>
      <c r="N1453" s="50" t="str">
        <f t="shared" si="136"/>
        <v>Current</v>
      </c>
      <c r="O1453" s="50" t="str">
        <f t="shared" si="137"/>
        <v>No Risk</v>
      </c>
      <c r="P1453" s="15" t="str">
        <f>'PAYMENT by SAP'!J1443</f>
        <v>IDR</v>
      </c>
      <c r="Q1453" s="15" t="str">
        <f>'PAYMENT by SAP'!K1443</f>
        <v>1800000672</v>
      </c>
      <c r="R1453" s="51">
        <f>'PAYMENT by SAP'!L1443</f>
        <v>2000000</v>
      </c>
      <c r="S1453" s="51" t="str">
        <f>'PAYMENT by SAP'!M1443</f>
        <v>PENDAPATAN GRAHA SANDIYA SEPTEMBER 2025</v>
      </c>
      <c r="T1453" s="65">
        <f>'PAYMENT by SAP'!N1443</f>
        <v>110608</v>
      </c>
      <c r="U1453" s="66" t="str">
        <f>'PAYMENT by SAP'!O1443</f>
        <v>1800000672</v>
      </c>
      <c r="V1453" t="s">
        <v>4957</v>
      </c>
    </row>
    <row r="1454" spans="2:22">
      <c r="B1454" s="15">
        <f>'PAYMENT by SAP'!B1444</f>
        <v>101946</v>
      </c>
      <c r="C1454" s="15" t="str">
        <f>'PAYMENT by SAP'!C1444</f>
        <v>ADITYA IQBAL MUBAROK</v>
      </c>
      <c r="D1454" s="15" t="str">
        <v>External</v>
      </c>
      <c r="E1454" s="15" t="str">
        <f>'PAYMENT by SAP'!D1444</f>
        <v>1400130380</v>
      </c>
      <c r="F1454" s="15" t="str">
        <f>'PAYMENT by SAP'!E1444</f>
        <v>11121161</v>
      </c>
      <c r="G1454" s="15" t="str">
        <f>'PAYMENT by SAP'!F1444</f>
        <v>UM PDP GS SEP25 ADITYA IQBAL M</v>
      </c>
      <c r="H1454" s="47">
        <f t="shared" si="132"/>
        <v>45971</v>
      </c>
      <c r="I1454" s="48">
        <f>'PAYMENT by SAP'!G1444</f>
        <v>45971</v>
      </c>
      <c r="J1454" s="48" t="str">
        <f t="shared" si="133"/>
        <v>Nov</v>
      </c>
      <c r="K1454" s="48" t="str">
        <f t="shared" si="134"/>
        <v>2025</v>
      </c>
      <c r="L1454" s="48">
        <f>'PAYMENT by SAP'!H1444</f>
        <v>110608</v>
      </c>
      <c r="M1454" s="49">
        <f t="shared" si="135"/>
        <v>-64637</v>
      </c>
      <c r="N1454" s="50" t="str">
        <f t="shared" si="136"/>
        <v>Current</v>
      </c>
      <c r="O1454" s="50" t="str">
        <f t="shared" si="137"/>
        <v>No Risk</v>
      </c>
      <c r="P1454" s="15" t="str">
        <f>'PAYMENT by SAP'!J1444</f>
        <v>IDR</v>
      </c>
      <c r="Q1454" s="15" t="str">
        <f>'PAYMENT by SAP'!K1444</f>
        <v>1800000673</v>
      </c>
      <c r="R1454" s="51">
        <f>'PAYMENT by SAP'!L1444</f>
        <v>2000000</v>
      </c>
      <c r="S1454" s="51" t="str">
        <f>'PAYMENT by SAP'!M1444</f>
        <v>PENDAPATAN GRAHA SANDIYA SEPTEMBER 2025</v>
      </c>
      <c r="T1454" s="65">
        <f>'PAYMENT by SAP'!N1444</f>
        <v>110608</v>
      </c>
      <c r="U1454" s="66" t="str">
        <f>'PAYMENT by SAP'!O1444</f>
        <v>1800000673</v>
      </c>
      <c r="V1454" t="s">
        <v>4957</v>
      </c>
    </row>
    <row r="1455" spans="2:22">
      <c r="B1455" s="15">
        <f>'PAYMENT by SAP'!B1445</f>
        <v>101947</v>
      </c>
      <c r="C1455" s="15" t="str">
        <f>'PAYMENT by SAP'!C1445</f>
        <v>PRATIWI INDAH NURHAYATI</v>
      </c>
      <c r="D1455" s="15" t="str">
        <v>External</v>
      </c>
      <c r="E1455" s="15" t="str">
        <f>'PAYMENT by SAP'!D1445</f>
        <v>1400130383</v>
      </c>
      <c r="F1455" s="15" t="str">
        <f>'PAYMENT by SAP'!E1445</f>
        <v>11121161</v>
      </c>
      <c r="G1455" s="15" t="str">
        <f>'PAYMENT by SAP'!F1445</f>
        <v>UM PDP GS SEP25 PRATIWI INDAH N</v>
      </c>
      <c r="H1455" s="47">
        <f t="shared" si="132"/>
        <v>45971</v>
      </c>
      <c r="I1455" s="48">
        <f>'PAYMENT by SAP'!G1445</f>
        <v>45971</v>
      </c>
      <c r="J1455" s="48" t="str">
        <f t="shared" si="133"/>
        <v>Nov</v>
      </c>
      <c r="K1455" s="48" t="str">
        <f t="shared" si="134"/>
        <v>2025</v>
      </c>
      <c r="L1455" s="48">
        <f>'PAYMENT by SAP'!H1445</f>
        <v>45961</v>
      </c>
      <c r="M1455" s="49">
        <f t="shared" si="135"/>
        <v>10</v>
      </c>
      <c r="N1455" s="50" t="str">
        <f t="shared" si="136"/>
        <v>0-30</v>
      </c>
      <c r="O1455" s="50" t="str">
        <f t="shared" si="137"/>
        <v>No Risk</v>
      </c>
      <c r="P1455" s="15" t="str">
        <f>'PAYMENT by SAP'!J1445</f>
        <v>IDR</v>
      </c>
      <c r="Q1455" s="15" t="str">
        <f>'PAYMENT by SAP'!K1445</f>
        <v>1800000674</v>
      </c>
      <c r="R1455" s="51">
        <f>'PAYMENT by SAP'!L1445</f>
        <v>2000000</v>
      </c>
      <c r="S1455" s="51" t="str">
        <f>'PAYMENT by SAP'!M1445</f>
        <v>PENDAPATAN GRAHA SANDIYA SEPTEMBER 2025</v>
      </c>
      <c r="T1455" s="65">
        <f>'PAYMENT by SAP'!N1445</f>
        <v>45961</v>
      </c>
      <c r="U1455" s="66" t="str">
        <f>'PAYMENT by SAP'!O1445</f>
        <v>1800000674</v>
      </c>
      <c r="V1455" t="s">
        <v>4957</v>
      </c>
    </row>
    <row r="1456" spans="2:22">
      <c r="B1456" s="15">
        <f>'PAYMENT by SAP'!B1446</f>
        <v>100126</v>
      </c>
      <c r="C1456" s="15" t="str">
        <f>'PAYMENT by SAP'!C1446</f>
        <v>PT TRIATA MULIA INDONESIA</v>
      </c>
      <c r="D1456" s="15" t="str">
        <v>External</v>
      </c>
      <c r="E1456" s="15" t="str">
        <f>'PAYMENT by SAP'!D1446</f>
        <v>1400130378</v>
      </c>
      <c r="F1456" s="15" t="str">
        <f>'PAYMENT by SAP'!E1446</f>
        <v>11121161</v>
      </c>
      <c r="G1456" s="15" t="str">
        <f>'PAYMENT by SAP'!F1446</f>
        <v>Biaya Pemusnahan Limbah Resin ex PT TMI</v>
      </c>
      <c r="H1456" s="47">
        <f t="shared" si="132"/>
        <v>45971</v>
      </c>
      <c r="I1456" s="48">
        <f>'PAYMENT by SAP'!G1446</f>
        <v>45971</v>
      </c>
      <c r="J1456" s="48" t="str">
        <f t="shared" si="133"/>
        <v>Nov</v>
      </c>
      <c r="K1456" s="48" t="str">
        <f t="shared" si="134"/>
        <v>2025</v>
      </c>
      <c r="L1456" s="48">
        <f>'PAYMENT by SAP'!H1446</f>
        <v>45656</v>
      </c>
      <c r="M1456" s="49">
        <f t="shared" si="135"/>
        <v>315</v>
      </c>
      <c r="N1456" s="50" t="str">
        <f t="shared" si="136"/>
        <v>120-365</v>
      </c>
      <c r="O1456" s="50" t="str">
        <f t="shared" si="137"/>
        <v>High Risk</v>
      </c>
      <c r="P1456" s="15" t="str">
        <f>'PAYMENT by SAP'!J1446</f>
        <v>IDR</v>
      </c>
      <c r="Q1456" s="15" t="str">
        <f>'PAYMENT by SAP'!K1446</f>
        <v>1800000752</v>
      </c>
      <c r="R1456" s="51">
        <f>'PAYMENT by SAP'!L1446</f>
        <v>9906750</v>
      </c>
      <c r="S1456" s="51" t="str">
        <f>'PAYMENT by SAP'!M1446</f>
        <v>Biaya Pemusnahan Limbah Resin ex PT TMI</v>
      </c>
      <c r="T1456" s="65">
        <f>'PAYMENT by SAP'!N1446</f>
        <v>45626</v>
      </c>
      <c r="U1456" s="66" t="str">
        <f>'PAYMENT by SAP'!O1446</f>
        <v>1800000752</v>
      </c>
      <c r="V1456" t="s">
        <v>4950</v>
      </c>
    </row>
    <row r="1457" spans="2:22">
      <c r="B1457" s="15">
        <f>'PAYMENT by SAP'!B1447</f>
        <v>101875</v>
      </c>
      <c r="C1457" s="15" t="str">
        <f>'PAYMENT by SAP'!C1447</f>
        <v>TITIK NURHAYATI</v>
      </c>
      <c r="D1457" s="15" t="str">
        <v>External</v>
      </c>
      <c r="E1457" s="15" t="str">
        <f>'PAYMENT by SAP'!D1447</f>
        <v>1400130387</v>
      </c>
      <c r="F1457" s="15" t="str">
        <f>'PAYMENT by SAP'!E1447</f>
        <v>11121161</v>
      </c>
      <c r="G1457" s="15" t="str">
        <f>'PAYMENT by SAP'!F1447</f>
        <v>PEL PDP GS SEP25 TITIK NURHAYATI</v>
      </c>
      <c r="H1457" s="47">
        <f t="shared" si="132"/>
        <v>45971</v>
      </c>
      <c r="I1457" s="48">
        <f>'PAYMENT by SAP'!G1447</f>
        <v>45971</v>
      </c>
      <c r="J1457" s="48" t="str">
        <f t="shared" si="133"/>
        <v>Nov</v>
      </c>
      <c r="K1457" s="48" t="str">
        <f t="shared" si="134"/>
        <v>2025</v>
      </c>
      <c r="L1457" s="48">
        <f>'PAYMENT by SAP'!H1447</f>
        <v>45961</v>
      </c>
      <c r="M1457" s="49">
        <f t="shared" si="135"/>
        <v>10</v>
      </c>
      <c r="N1457" s="50" t="str">
        <f t="shared" si="136"/>
        <v>0-30</v>
      </c>
      <c r="O1457" s="50" t="str">
        <f t="shared" si="137"/>
        <v>No Risk</v>
      </c>
      <c r="P1457" s="15" t="str">
        <f>'PAYMENT by SAP'!J1447</f>
        <v>IDR</v>
      </c>
      <c r="Q1457" s="15" t="str">
        <f>'PAYMENT by SAP'!K1447</f>
        <v>1800000675</v>
      </c>
      <c r="R1457" s="51">
        <f>'PAYMENT by SAP'!L1447</f>
        <v>11950000</v>
      </c>
      <c r="S1457" s="51" t="str">
        <f>'PAYMENT by SAP'!M1447</f>
        <v>PENDAPATAN GRAHA SANDIYA SEPTEMBER 2025</v>
      </c>
      <c r="T1457" s="65">
        <f>'PAYMENT by SAP'!N1447</f>
        <v>45961</v>
      </c>
      <c r="U1457" s="66" t="str">
        <f>'PAYMENT by SAP'!O1447</f>
        <v>1800000675</v>
      </c>
      <c r="V1457" t="s">
        <v>4957</v>
      </c>
    </row>
    <row r="1458" spans="2:22">
      <c r="B1458" s="15">
        <f>'PAYMENT by SAP'!B1448</f>
        <v>101895</v>
      </c>
      <c r="C1458" s="15" t="str">
        <f>'PAYMENT by SAP'!C1448</f>
        <v>MOH FAKHRUDDIN ZAMRONI</v>
      </c>
      <c r="D1458" s="15" t="str">
        <v>External</v>
      </c>
      <c r="E1458" s="15" t="str">
        <f>'PAYMENT by SAP'!D1448</f>
        <v>1400130382</v>
      </c>
      <c r="F1458" s="15" t="str">
        <f>'PAYMENT by SAP'!E1448</f>
        <v>11121161</v>
      </c>
      <c r="G1458" s="15" t="str">
        <f>'PAYMENT by SAP'!F1448</f>
        <v>PEL PDP GS SEP25 MOH. FAHRUDIN Z</v>
      </c>
      <c r="H1458" s="47">
        <f t="shared" si="132"/>
        <v>45971</v>
      </c>
      <c r="I1458" s="48">
        <f>'PAYMENT by SAP'!G1448</f>
        <v>45971</v>
      </c>
      <c r="J1458" s="48" t="str">
        <f t="shared" si="133"/>
        <v>Nov</v>
      </c>
      <c r="K1458" s="48" t="str">
        <f t="shared" si="134"/>
        <v>2025</v>
      </c>
      <c r="L1458" s="48">
        <f>'PAYMENT by SAP'!H1448</f>
        <v>45961</v>
      </c>
      <c r="M1458" s="49">
        <f t="shared" si="135"/>
        <v>10</v>
      </c>
      <c r="N1458" s="50" t="str">
        <f t="shared" si="136"/>
        <v>0-30</v>
      </c>
      <c r="O1458" s="50" t="str">
        <f t="shared" si="137"/>
        <v>No Risk</v>
      </c>
      <c r="P1458" s="15" t="str">
        <f>'PAYMENT by SAP'!J1448</f>
        <v>IDR</v>
      </c>
      <c r="Q1458" s="15" t="str">
        <f>'PAYMENT by SAP'!K1448</f>
        <v>1800000681</v>
      </c>
      <c r="R1458" s="51">
        <f>'PAYMENT by SAP'!L1448</f>
        <v>12255500</v>
      </c>
      <c r="S1458" s="51" t="str">
        <f>'PAYMENT by SAP'!M1448</f>
        <v>PENDAPATAN GRAHA SANDIYA SEPTEMBER 2025</v>
      </c>
      <c r="T1458" s="65">
        <f>'PAYMENT by SAP'!N1448</f>
        <v>45961</v>
      </c>
      <c r="U1458" s="66" t="str">
        <f>'PAYMENT by SAP'!O1448</f>
        <v>1800000681</v>
      </c>
      <c r="V1458" t="s">
        <v>4957</v>
      </c>
    </row>
    <row r="1459" spans="2:22">
      <c r="B1459" s="15">
        <f>'PAYMENT by SAP'!B1449</f>
        <v>101927</v>
      </c>
      <c r="C1459" s="15" t="str">
        <f>'PAYMENT by SAP'!C1449</f>
        <v>AURA KHOIRISA</v>
      </c>
      <c r="D1459" s="15" t="str">
        <v>External</v>
      </c>
      <c r="E1459" s="15" t="str">
        <f>'PAYMENT by SAP'!D1449</f>
        <v>1400130388</v>
      </c>
      <c r="F1459" s="15" t="str">
        <f>'PAYMENT by SAP'!E1449</f>
        <v>11121161</v>
      </c>
      <c r="G1459" s="15" t="str">
        <f>'PAYMENT by SAP'!F1449</f>
        <v>PEL PDP GS SEP25 AURA KHOIRISA</v>
      </c>
      <c r="H1459" s="47">
        <f t="shared" si="132"/>
        <v>45971</v>
      </c>
      <c r="I1459" s="48">
        <f>'PAYMENT by SAP'!G1449</f>
        <v>45971</v>
      </c>
      <c r="J1459" s="48" t="str">
        <f t="shared" si="133"/>
        <v>Nov</v>
      </c>
      <c r="K1459" s="48" t="str">
        <f t="shared" si="134"/>
        <v>2025</v>
      </c>
      <c r="L1459" s="48">
        <f>'PAYMENT by SAP'!H1449</f>
        <v>45961</v>
      </c>
      <c r="M1459" s="49">
        <f t="shared" si="135"/>
        <v>10</v>
      </c>
      <c r="N1459" s="50" t="str">
        <f t="shared" si="136"/>
        <v>0-30</v>
      </c>
      <c r="O1459" s="50" t="str">
        <f t="shared" si="137"/>
        <v>No Risk</v>
      </c>
      <c r="P1459" s="15" t="str">
        <f>'PAYMENT by SAP'!J1449</f>
        <v>IDR</v>
      </c>
      <c r="Q1459" s="15" t="str">
        <f>'PAYMENT by SAP'!K1449</f>
        <v>1800000680</v>
      </c>
      <c r="R1459" s="51">
        <f>'PAYMENT by SAP'!L1449</f>
        <v>12315000</v>
      </c>
      <c r="S1459" s="51" t="str">
        <f>'PAYMENT by SAP'!M1449</f>
        <v>PENDAPATAN GRAHA SANDIYA SEPTEMBER 2025</v>
      </c>
      <c r="T1459" s="65">
        <f>'PAYMENT by SAP'!N1449</f>
        <v>45961</v>
      </c>
      <c r="U1459" s="66" t="str">
        <f>'PAYMENT by SAP'!O1449</f>
        <v>1800000680</v>
      </c>
      <c r="V1459" t="s">
        <v>4957</v>
      </c>
    </row>
    <row r="1460" spans="2:22">
      <c r="B1460" s="15">
        <f>'PAYMENT by SAP'!B1450</f>
        <v>101925</v>
      </c>
      <c r="C1460" s="15" t="str">
        <f>'PAYMENT by SAP'!C1450</f>
        <v>RIZAL AMPERAWANTO</v>
      </c>
      <c r="D1460" s="15" t="str">
        <v>External</v>
      </c>
      <c r="E1460" s="15" t="str">
        <f>'PAYMENT by SAP'!D1450</f>
        <v>1400130386</v>
      </c>
      <c r="F1460" s="15" t="str">
        <f>'PAYMENT by SAP'!E1450</f>
        <v>11121161</v>
      </c>
      <c r="G1460" s="15" t="str">
        <f>'PAYMENT by SAP'!F1450</f>
        <v>PEL PDP GS SEP25 RIZAL AMPERAWANTO</v>
      </c>
      <c r="H1460" s="47">
        <f t="shared" si="132"/>
        <v>45971</v>
      </c>
      <c r="I1460" s="48">
        <f>'PAYMENT by SAP'!G1450</f>
        <v>45971</v>
      </c>
      <c r="J1460" s="48" t="str">
        <f t="shared" si="133"/>
        <v>Nov</v>
      </c>
      <c r="K1460" s="48" t="str">
        <f t="shared" si="134"/>
        <v>2025</v>
      </c>
      <c r="L1460" s="48">
        <f>'PAYMENT by SAP'!H1450</f>
        <v>45961</v>
      </c>
      <c r="M1460" s="49">
        <f t="shared" si="135"/>
        <v>10</v>
      </c>
      <c r="N1460" s="50" t="str">
        <f t="shared" si="136"/>
        <v>0-30</v>
      </c>
      <c r="O1460" s="50" t="str">
        <f t="shared" si="137"/>
        <v>No Risk</v>
      </c>
      <c r="P1460" s="15" t="str">
        <f>'PAYMENT by SAP'!J1450</f>
        <v>IDR</v>
      </c>
      <c r="Q1460" s="15" t="str">
        <f>'PAYMENT by SAP'!K1450</f>
        <v>1800000676</v>
      </c>
      <c r="R1460" s="51">
        <f>'PAYMENT by SAP'!L1450</f>
        <v>12395000</v>
      </c>
      <c r="S1460" s="51" t="str">
        <f>'PAYMENT by SAP'!M1450</f>
        <v>PENDAPATAN GRAHA SANDIYA SEPTEMBER 2025</v>
      </c>
      <c r="T1460" s="65">
        <f>'PAYMENT by SAP'!N1450</f>
        <v>45961</v>
      </c>
      <c r="U1460" s="66" t="str">
        <f>'PAYMENT by SAP'!O1450</f>
        <v>1800000676</v>
      </c>
      <c r="V1460" t="s">
        <v>4957</v>
      </c>
    </row>
    <row r="1461" spans="2:22">
      <c r="B1461" s="15">
        <f>'PAYMENT by SAP'!B1451</f>
        <v>101940</v>
      </c>
      <c r="C1461" s="15" t="str">
        <f>'PAYMENT by SAP'!C1451</f>
        <v>CV MAHKOTA</v>
      </c>
      <c r="D1461" s="15" t="str">
        <v>External</v>
      </c>
      <c r="E1461" s="15" t="str">
        <f>'PAYMENT by SAP'!D1451</f>
        <v>1400130390</v>
      </c>
      <c r="F1461" s="15" t="str">
        <f>'PAYMENT by SAP'!E1451</f>
        <v>11121161</v>
      </c>
      <c r="G1461" s="15" t="str">
        <f>'PAYMENT by SAP'!F1451</f>
        <v>PEL PDP GS SEP25 CV MAHKOTA</v>
      </c>
      <c r="H1461" s="47">
        <f t="shared" si="132"/>
        <v>45971</v>
      </c>
      <c r="I1461" s="48">
        <f>'PAYMENT by SAP'!G1451</f>
        <v>45971</v>
      </c>
      <c r="J1461" s="48" t="str">
        <f t="shared" si="133"/>
        <v>Nov</v>
      </c>
      <c r="K1461" s="48" t="str">
        <f t="shared" si="134"/>
        <v>2025</v>
      </c>
      <c r="L1461" s="48">
        <f>'PAYMENT by SAP'!H1451</f>
        <v>45962</v>
      </c>
      <c r="M1461" s="49">
        <f t="shared" si="135"/>
        <v>9</v>
      </c>
      <c r="N1461" s="50" t="str">
        <f t="shared" si="136"/>
        <v>0-30</v>
      </c>
      <c r="O1461" s="50" t="str">
        <f t="shared" si="137"/>
        <v>No Risk</v>
      </c>
      <c r="P1461" s="15" t="str">
        <f>'PAYMENT by SAP'!J1451</f>
        <v>IDR</v>
      </c>
      <c r="Q1461" s="15" t="str">
        <f>'PAYMENT by SAP'!K1451</f>
        <v>1800000679</v>
      </c>
      <c r="R1461" s="51">
        <f>'PAYMENT by SAP'!L1451</f>
        <v>12590000</v>
      </c>
      <c r="S1461" s="51" t="str">
        <f>'PAYMENT by SAP'!M1451</f>
        <v>PENDAPATAN GRAHA SANDIYA SEPTEMBER 2025</v>
      </c>
      <c r="T1461" s="65">
        <f>'PAYMENT by SAP'!N1451</f>
        <v>45932</v>
      </c>
      <c r="U1461" s="66" t="str">
        <f>'PAYMENT by SAP'!O1451</f>
        <v>1800000679</v>
      </c>
      <c r="V1461" t="s">
        <v>4957</v>
      </c>
    </row>
    <row r="1462" spans="2:22">
      <c r="B1462" s="15">
        <f>'PAYMENT by SAP'!B1452</f>
        <v>101926</v>
      </c>
      <c r="C1462" s="15" t="str">
        <f>'PAYMENT by SAP'!C1452</f>
        <v>FAJRIATI ALJABHATI</v>
      </c>
      <c r="D1462" s="15" t="str">
        <v>External</v>
      </c>
      <c r="E1462" s="15" t="str">
        <f>'PAYMENT by SAP'!D1452</f>
        <v>1400130389</v>
      </c>
      <c r="F1462" s="15" t="str">
        <f>'PAYMENT by SAP'!E1452</f>
        <v>11121161</v>
      </c>
      <c r="G1462" s="15" t="str">
        <f>'PAYMENT by SAP'!F1452</f>
        <v>PEL PDP GS SEP25 FAJRIATI ALJABHATI</v>
      </c>
      <c r="H1462" s="47">
        <f t="shared" si="132"/>
        <v>45971</v>
      </c>
      <c r="I1462" s="48">
        <f>'PAYMENT by SAP'!G1452</f>
        <v>45971</v>
      </c>
      <c r="J1462" s="48" t="str">
        <f t="shared" si="133"/>
        <v>Nov</v>
      </c>
      <c r="K1462" s="48" t="str">
        <f t="shared" si="134"/>
        <v>2025</v>
      </c>
      <c r="L1462" s="48">
        <f>'PAYMENT by SAP'!H1452</f>
        <v>45961</v>
      </c>
      <c r="M1462" s="49">
        <f t="shared" si="135"/>
        <v>10</v>
      </c>
      <c r="N1462" s="50" t="str">
        <f t="shared" si="136"/>
        <v>0-30</v>
      </c>
      <c r="O1462" s="50" t="str">
        <f t="shared" si="137"/>
        <v>No Risk</v>
      </c>
      <c r="P1462" s="15" t="str">
        <f>'PAYMENT by SAP'!J1452</f>
        <v>IDR</v>
      </c>
      <c r="Q1462" s="15" t="str">
        <f>'PAYMENT by SAP'!K1452</f>
        <v>1800000678</v>
      </c>
      <c r="R1462" s="51">
        <f>'PAYMENT by SAP'!L1452</f>
        <v>12680000</v>
      </c>
      <c r="S1462" s="51" t="str">
        <f>'PAYMENT by SAP'!M1452</f>
        <v>PENDAPATAN GRAHA SANDIYA SEPTEMBER 2025</v>
      </c>
      <c r="T1462" s="65">
        <f>'PAYMENT by SAP'!N1452</f>
        <v>45961</v>
      </c>
      <c r="U1462" s="66" t="str">
        <f>'PAYMENT by SAP'!O1452</f>
        <v>1800000678</v>
      </c>
      <c r="V1462" t="s">
        <v>4957</v>
      </c>
    </row>
    <row r="1463" spans="2:22">
      <c r="B1463" s="15">
        <f>'PAYMENT by SAP'!B1453</f>
        <v>101863</v>
      </c>
      <c r="C1463" s="15" t="str">
        <f>'PAYMENT by SAP'!C1453</f>
        <v>DR MOKH THOIF SH MH</v>
      </c>
      <c r="D1463" s="15" t="str">
        <v>External</v>
      </c>
      <c r="E1463" s="15" t="str">
        <f>'PAYMENT by SAP'!D1453</f>
        <v>1400130381</v>
      </c>
      <c r="F1463" s="15" t="str">
        <f>'PAYMENT by SAP'!E1453</f>
        <v>11121161</v>
      </c>
      <c r="G1463" s="15" t="str">
        <f>'PAYMENT by SAP'!F1453</f>
        <v>PEL PDP GS SEP25 DR MOKH THO'IF SH</v>
      </c>
      <c r="H1463" s="47">
        <f t="shared" si="132"/>
        <v>45971</v>
      </c>
      <c r="I1463" s="48">
        <f>'PAYMENT by SAP'!G1453</f>
        <v>45971</v>
      </c>
      <c r="J1463" s="48" t="str">
        <f t="shared" si="133"/>
        <v>Nov</v>
      </c>
      <c r="K1463" s="48" t="str">
        <f t="shared" si="134"/>
        <v>2025</v>
      </c>
      <c r="L1463" s="48">
        <f>'PAYMENT by SAP'!H1453</f>
        <v>45961</v>
      </c>
      <c r="M1463" s="49">
        <f t="shared" si="135"/>
        <v>10</v>
      </c>
      <c r="N1463" s="50" t="str">
        <f t="shared" si="136"/>
        <v>0-30</v>
      </c>
      <c r="O1463" s="50" t="str">
        <f t="shared" si="137"/>
        <v>No Risk</v>
      </c>
      <c r="P1463" s="15" t="str">
        <f>'PAYMENT by SAP'!J1453</f>
        <v>IDR</v>
      </c>
      <c r="Q1463" s="15" t="str">
        <f>'PAYMENT by SAP'!K1453</f>
        <v>1800000677</v>
      </c>
      <c r="R1463" s="51">
        <f>'PAYMENT by SAP'!L1453</f>
        <v>13933500</v>
      </c>
      <c r="S1463" s="51" t="str">
        <f>'PAYMENT by SAP'!M1453</f>
        <v>PENDAPATAN GRAHA SANDIYA SEPTEMBER 2025</v>
      </c>
      <c r="T1463" s="65">
        <f>'PAYMENT by SAP'!N1453</f>
        <v>45961</v>
      </c>
      <c r="U1463" s="66" t="str">
        <f>'PAYMENT by SAP'!O1453</f>
        <v>1800000677</v>
      </c>
      <c r="V1463" t="s">
        <v>4957</v>
      </c>
    </row>
    <row r="1464" spans="2:22">
      <c r="B1464" s="15">
        <f>'PAYMENT by SAP'!B1454</f>
        <v>101853</v>
      </c>
      <c r="C1464" s="15" t="str">
        <f>'PAYMENT by SAP'!C1454</f>
        <v>HIBRUL UMAM (IAINU)</v>
      </c>
      <c r="D1464" s="15" t="str">
        <v>External</v>
      </c>
      <c r="E1464" s="15" t="str">
        <f>'PAYMENT by SAP'!D1454</f>
        <v>1400130391</v>
      </c>
      <c r="F1464" s="15" t="str">
        <f>'PAYMENT by SAP'!E1454</f>
        <v>11121161</v>
      </c>
      <c r="G1464" s="15" t="str">
        <f>'PAYMENT by SAP'!F1454</f>
        <v>PEL PDP GS SEP25 HIBRUL UMAM</v>
      </c>
      <c r="H1464" s="47">
        <f t="shared" si="132"/>
        <v>45971</v>
      </c>
      <c r="I1464" s="48">
        <f>'PAYMENT by SAP'!G1454</f>
        <v>45971</v>
      </c>
      <c r="J1464" s="48" t="str">
        <f t="shared" si="133"/>
        <v>Nov</v>
      </c>
      <c r="K1464" s="48" t="str">
        <f t="shared" si="134"/>
        <v>2025</v>
      </c>
      <c r="L1464" s="48">
        <f>'PAYMENT by SAP'!H1454</f>
        <v>45961</v>
      </c>
      <c r="M1464" s="49">
        <f t="shared" si="135"/>
        <v>10</v>
      </c>
      <c r="N1464" s="50" t="str">
        <f t="shared" si="136"/>
        <v>0-30</v>
      </c>
      <c r="O1464" s="50" t="str">
        <f t="shared" si="137"/>
        <v>No Risk</v>
      </c>
      <c r="P1464" s="15" t="str">
        <f>'PAYMENT by SAP'!J1454</f>
        <v>IDR</v>
      </c>
      <c r="Q1464" s="15" t="str">
        <f>'PAYMENT by SAP'!K1454</f>
        <v>1800000682</v>
      </c>
      <c r="R1464" s="51">
        <f>'PAYMENT by SAP'!L1454</f>
        <v>18470000</v>
      </c>
      <c r="S1464" s="51" t="str">
        <f>'PAYMENT by SAP'!M1454</f>
        <v>PENDAPATAN GRAHA SANDIYA SEPTEMBER 2025</v>
      </c>
      <c r="T1464" s="65">
        <f>'PAYMENT by SAP'!N1454</f>
        <v>45961</v>
      </c>
      <c r="U1464" s="66" t="str">
        <f>'PAYMENT by SAP'!O1454</f>
        <v>1800000682</v>
      </c>
      <c r="V1464" t="s">
        <v>4957</v>
      </c>
    </row>
    <row r="1465" spans="2:22">
      <c r="B1465" s="15">
        <f>'PAYMENT by SAP'!B1455</f>
        <v>100146</v>
      </c>
      <c r="C1465" s="15" t="str">
        <f>'PAYMENT by SAP'!C1455</f>
        <v>PT KITA MANDIRI ABADI</v>
      </c>
      <c r="D1465" s="15" t="str">
        <v>External</v>
      </c>
      <c r="E1465" s="15" t="str">
        <f>'PAYMENT by SAP'!D1455</f>
        <v>1400130393</v>
      </c>
      <c r="F1465" s="15" t="str">
        <f>'PAYMENT by SAP'!E1455</f>
        <v>11125421</v>
      </c>
      <c r="G1465" s="15" t="str">
        <f>'PAYMENT by SAP'!F1455</f>
        <v>PAID BY CMS BANK SYARIAH INDONESIA KC SURABAYA BAS</v>
      </c>
      <c r="H1465" s="47">
        <f t="shared" si="132"/>
        <v>45971</v>
      </c>
      <c r="I1465" s="48">
        <f>'PAYMENT by SAP'!G1455</f>
        <v>45971</v>
      </c>
      <c r="J1465" s="48" t="str">
        <f t="shared" si="133"/>
        <v>Nov</v>
      </c>
      <c r="K1465" s="48" t="str">
        <f t="shared" si="134"/>
        <v>2025</v>
      </c>
      <c r="L1465" s="48">
        <f>'PAYMENT by SAP'!H1455</f>
        <v>45991</v>
      </c>
      <c r="M1465" s="49">
        <f t="shared" si="135"/>
        <v>-20</v>
      </c>
      <c r="N1465" s="50" t="str">
        <f t="shared" si="136"/>
        <v>Current</v>
      </c>
      <c r="O1465" s="50" t="str">
        <f t="shared" si="137"/>
        <v>No Risk</v>
      </c>
      <c r="P1465" s="15" t="str">
        <f>'PAYMENT by SAP'!J1455</f>
        <v>IDR</v>
      </c>
      <c r="Q1465" s="15" t="str">
        <f>'PAYMENT by SAP'!K1455</f>
        <v>1800000699</v>
      </c>
      <c r="R1465" s="51">
        <f>'PAYMENT by SAP'!L1455</f>
        <v>32737230</v>
      </c>
      <c r="S1465" s="51" t="str">
        <f>'PAYMENT by SAP'!M1455</f>
        <v>Biaya Pemusnahan Limbah FA-BA ex PT KMA</v>
      </c>
      <c r="T1465" s="65">
        <f>'PAYMENT by SAP'!N1455</f>
        <v>45961</v>
      </c>
      <c r="U1465" s="66" t="str">
        <f>'PAYMENT by SAP'!O1455</f>
        <v>1800000699</v>
      </c>
      <c r="V1465" t="s">
        <v>4950</v>
      </c>
    </row>
    <row r="1466" spans="2:22">
      <c r="B1466" s="15">
        <f>'PAYMENT by SAP'!B1456</f>
        <v>100028</v>
      </c>
      <c r="C1466" s="15" t="str">
        <f>'PAYMENT by SAP'!C1456</f>
        <v>PT BANK NEGARA INDONESIA (PERSERO)</v>
      </c>
      <c r="D1466" s="15" t="str">
        <v>External</v>
      </c>
      <c r="E1466" s="15" t="str">
        <f>'PAYMENT by SAP'!D1456</f>
        <v>1400130831</v>
      </c>
      <c r="F1466" s="15" t="str">
        <f>'PAYMENT by SAP'!E1456</f>
        <v>11125421</v>
      </c>
      <c r="G1466" s="15" t="str">
        <f>'PAYMENT by SAP'!F1456</f>
        <v>PAID BY CMS BANK SYARIAH INDONESIA KC SURABAYA BAS</v>
      </c>
      <c r="H1466" s="47">
        <f t="shared" si="132"/>
        <v>45972</v>
      </c>
      <c r="I1466" s="48">
        <f>'PAYMENT by SAP'!G1456</f>
        <v>45972</v>
      </c>
      <c r="J1466" s="48" t="str">
        <f t="shared" si="133"/>
        <v>Nov</v>
      </c>
      <c r="K1466" s="48" t="str">
        <f t="shared" si="134"/>
        <v>2025</v>
      </c>
      <c r="L1466" s="48">
        <f>'PAYMENT by SAP'!H1456</f>
        <v>45991</v>
      </c>
      <c r="M1466" s="49">
        <f t="shared" si="135"/>
        <v>-19</v>
      </c>
      <c r="N1466" s="50" t="str">
        <f t="shared" si="136"/>
        <v>Current</v>
      </c>
      <c r="O1466" s="50" t="str">
        <f t="shared" si="137"/>
        <v>No Risk</v>
      </c>
      <c r="P1466" s="15" t="str">
        <f>'PAYMENT by SAP'!J1456</f>
        <v>IDR</v>
      </c>
      <c r="Q1466" s="15" t="str">
        <f>'PAYMENT by SAP'!K1456</f>
        <v>1800000667</v>
      </c>
      <c r="R1466" s="51">
        <f>'PAYMENT by SAP'!L1456</f>
        <v>3142598</v>
      </c>
      <c r="S1466" s="51" t="str">
        <f>'PAYMENT by SAP'!M1456</f>
        <v>TAGIHAN LISTRIK BANK BNI 46</v>
      </c>
      <c r="T1466" s="65">
        <f>'PAYMENT by SAP'!N1456</f>
        <v>45961</v>
      </c>
      <c r="U1466" s="66" t="str">
        <f>'PAYMENT by SAP'!O1456</f>
        <v>1800000667</v>
      </c>
      <c r="V1466" s="18" t="s">
        <v>4951</v>
      </c>
    </row>
    <row r="1467" spans="2:22">
      <c r="B1467" s="15">
        <f>'PAYMENT by SAP'!B1457</f>
        <v>100146</v>
      </c>
      <c r="C1467" s="15" t="str">
        <f>'PAYMENT by SAP'!C1457</f>
        <v>PT KITA MANDIRI ABADI</v>
      </c>
      <c r="D1467" s="15" t="str">
        <v>External</v>
      </c>
      <c r="E1467" s="15" t="str">
        <f>'PAYMENT by SAP'!D1457</f>
        <v>1400130627</v>
      </c>
      <c r="F1467" s="15" t="str">
        <f>'PAYMENT by SAP'!E1457</f>
        <v>11125421</v>
      </c>
      <c r="G1467" s="15" t="str">
        <f>'PAYMENT by SAP'!F1457</f>
        <v>PAID BY CMS BANK SYARIAH INDONESIA KC SURABAYA BAS</v>
      </c>
      <c r="H1467" s="47">
        <f t="shared" si="132"/>
        <v>45972</v>
      </c>
      <c r="I1467" s="48">
        <f>'PAYMENT by SAP'!G1457</f>
        <v>45972</v>
      </c>
      <c r="J1467" s="48" t="str">
        <f t="shared" si="133"/>
        <v>Nov</v>
      </c>
      <c r="K1467" s="48" t="str">
        <f t="shared" si="134"/>
        <v>2025</v>
      </c>
      <c r="L1467" s="48">
        <f>'PAYMENT by SAP'!H1457</f>
        <v>45899</v>
      </c>
      <c r="M1467" s="49">
        <f t="shared" si="135"/>
        <v>73</v>
      </c>
      <c r="N1467" s="50" t="str">
        <f t="shared" si="136"/>
        <v>60-90</v>
      </c>
      <c r="O1467" s="50" t="str">
        <f t="shared" si="137"/>
        <v>Warning</v>
      </c>
      <c r="P1467" s="15" t="str">
        <f>'PAYMENT by SAP'!J1457</f>
        <v>IDR</v>
      </c>
      <c r="Q1467" s="15" t="str">
        <f>'PAYMENT by SAP'!K1457</f>
        <v>1800000505</v>
      </c>
      <c r="R1467" s="51">
        <f>'PAYMENT by SAP'!L1457</f>
        <v>12017970</v>
      </c>
      <c r="S1467" s="51" t="str">
        <f>'PAYMENT by SAP'!M1457</f>
        <v>Biaya Pemusnahan Limbah FABA ex PT KMA</v>
      </c>
      <c r="T1467" s="65">
        <f>'PAYMENT by SAP'!N1457</f>
        <v>45869</v>
      </c>
      <c r="U1467" s="66" t="str">
        <f>'PAYMENT by SAP'!O1457</f>
        <v>1800000505</v>
      </c>
      <c r="V1467" t="s">
        <v>4950</v>
      </c>
    </row>
    <row r="1468" spans="2:22">
      <c r="B1468" s="15">
        <f>'PAYMENT by SAP'!B1458</f>
        <v>100137</v>
      </c>
      <c r="C1468" s="15" t="str">
        <f>'PAYMENT by SAP'!C1458</f>
        <v>PT SEMEN GRESIK</v>
      </c>
      <c r="D1468" s="15" t="str">
        <v>Group</v>
      </c>
      <c r="E1468" s="15" t="str">
        <f>'PAYMENT by SAP'!D1458</f>
        <v>1400000513</v>
      </c>
      <c r="F1468" s="15" t="str">
        <f>'PAYMENT by SAP'!E1458</f>
        <v>11121871</v>
      </c>
      <c r="G1468" s="15" t="str">
        <f>'PAYMENT by SAP'!F1458</f>
        <v>SWEEPING GRESIK</v>
      </c>
      <c r="H1468" s="47">
        <f t="shared" si="132"/>
        <v>45972</v>
      </c>
      <c r="I1468" s="48">
        <f>'PAYMENT by SAP'!G1458</f>
        <v>45972</v>
      </c>
      <c r="J1468" s="48" t="str">
        <f t="shared" si="133"/>
        <v>Nov</v>
      </c>
      <c r="K1468" s="48" t="str">
        <f t="shared" si="134"/>
        <v>2025</v>
      </c>
      <c r="L1468" s="48">
        <f>'PAYMENT by SAP'!H1458</f>
        <v>45965</v>
      </c>
      <c r="M1468" s="49">
        <f t="shared" si="135"/>
        <v>7</v>
      </c>
      <c r="N1468" s="50" t="str">
        <f t="shared" si="136"/>
        <v>0-30</v>
      </c>
      <c r="O1468" s="50" t="str">
        <f t="shared" si="137"/>
        <v>No Risk</v>
      </c>
      <c r="P1468" s="15" t="str">
        <f>'PAYMENT by SAP'!J1458</f>
        <v>IDR</v>
      </c>
      <c r="Q1468" s="15" t="str">
        <f>'PAYMENT by SAP'!K1458</f>
        <v>1400000504</v>
      </c>
      <c r="R1468" s="51">
        <f>'PAYMENT by SAP'!L1458</f>
        <v>10000000000</v>
      </c>
      <c r="S1468" s="51" t="str">
        <f>'PAYMENT by SAP'!M1458</f>
        <v xml:space="preserve"> PEMBAYARAN POKOK SHL GRESIK 26 SEPT 2018</v>
      </c>
      <c r="T1468" s="65">
        <f>'PAYMENT by SAP'!N1458</f>
        <v>45965</v>
      </c>
      <c r="U1468" s="66" t="str">
        <f>'PAYMENT by SAP'!O1458</f>
        <v>1800001507</v>
      </c>
      <c r="V1468" t="s">
        <v>4952</v>
      </c>
    </row>
    <row r="1469" spans="2:22">
      <c r="B1469" s="15">
        <f>'PAYMENT by SAP'!B1459</f>
        <v>100137</v>
      </c>
      <c r="C1469" s="15" t="str">
        <f>'PAYMENT by SAP'!C1459</f>
        <v>PT SEMEN GRESIK</v>
      </c>
      <c r="D1469" s="15" t="str">
        <v>Group</v>
      </c>
      <c r="E1469" s="15" t="str">
        <f>'PAYMENT by SAP'!D1459</f>
        <v>1400000514</v>
      </c>
      <c r="F1469" s="15" t="str">
        <f>'PAYMENT by SAP'!E1459</f>
        <v>11121871</v>
      </c>
      <c r="G1469" s="15" t="str">
        <f>'PAYMENT by SAP'!F1459</f>
        <v>SWEEPING GRESIK</v>
      </c>
      <c r="H1469" s="47">
        <f t="shared" ref="H1469:H1532" si="138">I1469</f>
        <v>45972</v>
      </c>
      <c r="I1469" s="48">
        <f>'PAYMENT by SAP'!G1459</f>
        <v>45972</v>
      </c>
      <c r="J1469" s="48" t="str">
        <f t="shared" ref="J1469:J1532" si="139">TEXT(I1469,"MMM")</f>
        <v>Nov</v>
      </c>
      <c r="K1469" s="48" t="str">
        <f t="shared" ref="K1469:K1532" si="140">TEXT(I1469,"yyy")</f>
        <v>2025</v>
      </c>
      <c r="L1469" s="48">
        <f>'PAYMENT by SAP'!H1459</f>
        <v>45968</v>
      </c>
      <c r="M1469" s="49">
        <f t="shared" ref="M1469:M1532" si="141">I1469-L1469</f>
        <v>4</v>
      </c>
      <c r="N1469" s="50" t="str">
        <f t="shared" ref="N1469:N1532" si="142">IF(M1469&lt;$C$9,$D$9,IF(M1469&lt;$C$8,$D$8,IF(M1469&lt;$C$7,$D$7,IF(M1469&lt;$C$6,$D$6,IF(M1469&lt;$C$5,$D$5,IF(M1469&lt;$C$4,$D$4,IF(M1469&lt;$C$3,$D$3)))))))</f>
        <v>0-30</v>
      </c>
      <c r="O1469" s="50" t="str">
        <f t="shared" ref="O1469:O1532" si="143">IF(N1469=$D$3,$E$3,IF(N1469=$D$4,$E$4,IF(N1469=$D$5,$E$5,IF(N1469=$D$6,$E$6,IF(N1469=$D$7,$E$7,IF(N1469=$D$8,$E$8,IF(N1469=$D$9,$E$9)))))))</f>
        <v>No Risk</v>
      </c>
      <c r="P1469" s="15" t="str">
        <f>'PAYMENT by SAP'!J1459</f>
        <v>IDR</v>
      </c>
      <c r="Q1469" s="15" t="str">
        <f>'PAYMENT by SAP'!K1459</f>
        <v>1400000513</v>
      </c>
      <c r="R1469" s="51">
        <f>'PAYMENT by SAP'!L1459</f>
        <v>10000000000</v>
      </c>
      <c r="S1469" s="51" t="str">
        <f>'PAYMENT by SAP'!M1459</f>
        <v xml:space="preserve"> PEMBAYARAN POKOK SHL GRESIK 26 SEPT 2018</v>
      </c>
      <c r="T1469" s="65">
        <f>'PAYMENT by SAP'!N1459</f>
        <v>45968</v>
      </c>
      <c r="U1469" s="66" t="str">
        <f>'PAYMENT by SAP'!O1459</f>
        <v>1800001507</v>
      </c>
      <c r="V1469" t="s">
        <v>4952</v>
      </c>
    </row>
    <row r="1470" spans="2:22">
      <c r="B1470" s="15">
        <f>'PAYMENT by SAP'!B1460</f>
        <v>101398</v>
      </c>
      <c r="C1470" s="15" t="str">
        <f>'PAYMENT by SAP'!C1460</f>
        <v>PT SOLUSI BANGUN INDONESIA</v>
      </c>
      <c r="D1470" s="15" t="str">
        <v>Group</v>
      </c>
      <c r="E1470" s="15" t="str">
        <f>'PAYMENT by SAP'!D1460</f>
        <v>1400000516</v>
      </c>
      <c r="F1470" s="15" t="str">
        <f>'PAYMENT by SAP'!E1460</f>
        <v>11121161</v>
      </c>
      <c r="G1470" s="15" t="str">
        <f>'PAYMENT by SAP'!F1460</f>
        <v>PAID BY CMS BANK MANDIRI KC GRESIK RN 2100001688</v>
      </c>
      <c r="H1470" s="47">
        <f t="shared" si="138"/>
        <v>45973</v>
      </c>
      <c r="I1470" s="48">
        <f>'PAYMENT by SAP'!G1460</f>
        <v>45973</v>
      </c>
      <c r="J1470" s="48" t="str">
        <f t="shared" si="139"/>
        <v>Nov</v>
      </c>
      <c r="K1470" s="48" t="str">
        <f t="shared" si="140"/>
        <v>2025</v>
      </c>
      <c r="L1470" s="48">
        <f>'PAYMENT by SAP'!H1460</f>
        <v>45868</v>
      </c>
      <c r="M1470" s="49">
        <f t="shared" si="141"/>
        <v>105</v>
      </c>
      <c r="N1470" s="50" t="str">
        <f t="shared" si="142"/>
        <v>90-120</v>
      </c>
      <c r="O1470" s="50" t="str">
        <f t="shared" si="143"/>
        <v>Warning +</v>
      </c>
      <c r="P1470" s="15" t="str">
        <f>'PAYMENT by SAP'!J1460</f>
        <v>IDR</v>
      </c>
      <c r="Q1470" s="15" t="str">
        <f>'PAYMENT by SAP'!K1460</f>
        <v>1800000292</v>
      </c>
      <c r="R1470" s="51">
        <f>'PAYMENT by SAP'!L1460</f>
        <v>27998265</v>
      </c>
      <c r="S1470" s="51" t="str">
        <f>'PAYMENT by SAP'!M1460</f>
        <v>Pot. Gaji Kary. Penugasan SIG - SBI 05.2025</v>
      </c>
      <c r="T1470" s="65">
        <f>'PAYMENT by SAP'!N1460</f>
        <v>45838</v>
      </c>
      <c r="U1470" s="66" t="str">
        <f>'PAYMENT by SAP'!O1460</f>
        <v>1800000292</v>
      </c>
      <c r="V1470" s="18" t="s">
        <v>4953</v>
      </c>
    </row>
    <row r="1471" spans="2:22">
      <c r="B1471" s="15">
        <f>'PAYMENT by SAP'!B1461</f>
        <v>101398</v>
      </c>
      <c r="C1471" s="15" t="str">
        <f>'PAYMENT by SAP'!C1461</f>
        <v>PT SOLUSI BANGUN INDONESIA</v>
      </c>
      <c r="D1471" s="15" t="str">
        <v>Group</v>
      </c>
      <c r="E1471" s="15" t="str">
        <f>'PAYMENT by SAP'!D1461</f>
        <v>1400000515</v>
      </c>
      <c r="F1471" s="15" t="str">
        <f>'PAYMENT by SAP'!E1461</f>
        <v>11121161</v>
      </c>
      <c r="G1471" s="15" t="str">
        <f>'PAYMENT by SAP'!F1461</f>
        <v>PAID BY CMS BANK MANDIRI KC GRESIK RN 2100001661</v>
      </c>
      <c r="H1471" s="47">
        <f t="shared" si="138"/>
        <v>45973</v>
      </c>
      <c r="I1471" s="48">
        <f>'PAYMENT by SAP'!G1461</f>
        <v>45973</v>
      </c>
      <c r="J1471" s="48" t="str">
        <f t="shared" si="139"/>
        <v>Nov</v>
      </c>
      <c r="K1471" s="48" t="str">
        <f t="shared" si="140"/>
        <v>2025</v>
      </c>
      <c r="L1471" s="48">
        <f>'PAYMENT by SAP'!H1461</f>
        <v>45838</v>
      </c>
      <c r="M1471" s="49">
        <f t="shared" si="141"/>
        <v>135</v>
      </c>
      <c r="N1471" s="50" t="str">
        <f t="shared" si="142"/>
        <v>120-365</v>
      </c>
      <c r="O1471" s="50" t="str">
        <f t="shared" si="143"/>
        <v>High Risk</v>
      </c>
      <c r="P1471" s="15" t="str">
        <f>'PAYMENT by SAP'!J1461</f>
        <v>IDR</v>
      </c>
      <c r="Q1471" s="15" t="str">
        <f>'PAYMENT by SAP'!K1461</f>
        <v>1800000240</v>
      </c>
      <c r="R1471" s="51">
        <f>'PAYMENT by SAP'!L1461</f>
        <v>29313606</v>
      </c>
      <c r="S1471" s="51" t="str">
        <f>'PAYMENT by SAP'!M1461</f>
        <v>Pot. Gaji Kary. Penugasan SIG - SBI 04.2025</v>
      </c>
      <c r="T1471" s="65">
        <f>'PAYMENT by SAP'!N1461</f>
        <v>45808</v>
      </c>
      <c r="U1471" s="66" t="str">
        <f>'PAYMENT by SAP'!O1461</f>
        <v>1800000240</v>
      </c>
      <c r="V1471" s="18" t="s">
        <v>4953</v>
      </c>
    </row>
    <row r="1472" spans="2:22">
      <c r="B1472" s="15">
        <f>'PAYMENT by SAP'!B1462</f>
        <v>101493</v>
      </c>
      <c r="C1472" s="15" t="str">
        <f>'PAYMENT by SAP'!C1462</f>
        <v>PT. SUMBER LIMBAH GUNA</v>
      </c>
      <c r="D1472" s="15" t="str">
        <v>External</v>
      </c>
      <c r="E1472" s="15" t="str">
        <f>'PAYMENT by SAP'!D1462</f>
        <v>1400130996</v>
      </c>
      <c r="F1472" s="15" t="str">
        <f>'PAYMENT by SAP'!E1462</f>
        <v>11125421</v>
      </c>
      <c r="G1472" s="15" t="str">
        <f>'PAYMENT by SAP'!F1462</f>
        <v>PAID BY CMS BANK SYARIAH INDONESIA KC SURABAYA BAS</v>
      </c>
      <c r="H1472" s="47">
        <f t="shared" si="138"/>
        <v>45973</v>
      </c>
      <c r="I1472" s="48">
        <f>'PAYMENT by SAP'!G1462</f>
        <v>45973</v>
      </c>
      <c r="J1472" s="48" t="str">
        <f t="shared" si="139"/>
        <v>Nov</v>
      </c>
      <c r="K1472" s="48" t="str">
        <f t="shared" si="140"/>
        <v>2025</v>
      </c>
      <c r="L1472" s="48">
        <f>'PAYMENT by SAP'!H1462</f>
        <v>45930</v>
      </c>
      <c r="M1472" s="49">
        <f t="shared" si="141"/>
        <v>43</v>
      </c>
      <c r="N1472" s="50" t="str">
        <f t="shared" si="142"/>
        <v>30-60</v>
      </c>
      <c r="O1472" s="50" t="str">
        <f t="shared" si="143"/>
        <v>Low Risk</v>
      </c>
      <c r="P1472" s="15" t="str">
        <f>'PAYMENT by SAP'!J1462</f>
        <v>IDR</v>
      </c>
      <c r="Q1472" s="15" t="str">
        <f>'PAYMENT by SAP'!K1462</f>
        <v>1800000586</v>
      </c>
      <c r="R1472" s="51">
        <f>'PAYMENT by SAP'!L1462</f>
        <v>46933020</v>
      </c>
      <c r="S1472" s="51" t="str">
        <f>'PAYMENT by SAP'!M1462</f>
        <v>Biaya Pemusnahan Limbah Sludge Paper ex PT SLG</v>
      </c>
      <c r="T1472" s="65">
        <f>'PAYMENT by SAP'!N1462</f>
        <v>45900</v>
      </c>
      <c r="U1472" s="66" t="str">
        <f>'PAYMENT by SAP'!O1462</f>
        <v>1800000586</v>
      </c>
      <c r="V1472" t="s">
        <v>4950</v>
      </c>
    </row>
    <row r="1473" spans="2:22">
      <c r="B1473" s="15">
        <f>'PAYMENT by SAP'!B1463</f>
        <v>101493</v>
      </c>
      <c r="C1473" s="15" t="str">
        <f>'PAYMENT by SAP'!C1463</f>
        <v>PT. SUMBER LIMBAH GUNA</v>
      </c>
      <c r="D1473" s="15" t="str">
        <v>External</v>
      </c>
      <c r="E1473" s="15" t="str">
        <f>'PAYMENT by SAP'!D1463</f>
        <v>1400130997</v>
      </c>
      <c r="F1473" s="15" t="str">
        <f>'PAYMENT by SAP'!E1463</f>
        <v>11125421</v>
      </c>
      <c r="G1473" s="15" t="str">
        <f>'PAYMENT by SAP'!F1463</f>
        <v>PAID BY CMS BANK SYARIAH INDONESIA KC SURABAYA BAS</v>
      </c>
      <c r="H1473" s="47">
        <f t="shared" si="138"/>
        <v>45973</v>
      </c>
      <c r="I1473" s="48">
        <f>'PAYMENT by SAP'!G1463</f>
        <v>45973</v>
      </c>
      <c r="J1473" s="48" t="str">
        <f t="shared" si="139"/>
        <v>Nov</v>
      </c>
      <c r="K1473" s="48" t="str">
        <f t="shared" si="140"/>
        <v>2025</v>
      </c>
      <c r="L1473" s="48">
        <f>'PAYMENT by SAP'!H1463</f>
        <v>45930</v>
      </c>
      <c r="M1473" s="49">
        <f t="shared" si="141"/>
        <v>43</v>
      </c>
      <c r="N1473" s="50" t="str">
        <f t="shared" si="142"/>
        <v>30-60</v>
      </c>
      <c r="O1473" s="50" t="str">
        <f t="shared" si="143"/>
        <v>Low Risk</v>
      </c>
      <c r="P1473" s="15" t="str">
        <f>'PAYMENT by SAP'!J1463</f>
        <v>IDR</v>
      </c>
      <c r="Q1473" s="15" t="str">
        <f>'PAYMENT by SAP'!K1463</f>
        <v>1800000585</v>
      </c>
      <c r="R1473" s="51">
        <f>'PAYMENT by SAP'!L1463</f>
        <v>114701961</v>
      </c>
      <c r="S1473" s="51" t="str">
        <f>'PAYMENT by SAP'!M1463</f>
        <v>Biaya Pemusnahan Limbah FABA ex PT SLG</v>
      </c>
      <c r="T1473" s="65">
        <f>'PAYMENT by SAP'!N1463</f>
        <v>45900</v>
      </c>
      <c r="U1473" s="66" t="str">
        <f>'PAYMENT by SAP'!O1463</f>
        <v>1800000585</v>
      </c>
      <c r="V1473" t="s">
        <v>4950</v>
      </c>
    </row>
    <row r="1474" spans="2:22">
      <c r="B1474" s="15">
        <f>'PAYMENT by SAP'!B1464</f>
        <v>101398</v>
      </c>
      <c r="C1474" s="15" t="str">
        <f>'PAYMENT by SAP'!C1464</f>
        <v>PT SOLUSI BANGUN INDONESIA</v>
      </c>
      <c r="D1474" s="15" t="str">
        <v>Group</v>
      </c>
      <c r="E1474" s="15" t="str">
        <f>'PAYMENT by SAP'!D1464</f>
        <v>1400000517</v>
      </c>
      <c r="F1474" s="15" t="str">
        <f>'PAYMENT by SAP'!E1464</f>
        <v>11121161</v>
      </c>
      <c r="G1474" s="15" t="str">
        <f>'PAYMENT by SAP'!F1464</f>
        <v>PAID BY CMS BANK MANDIRI KC GRESIK RN 2100001789</v>
      </c>
      <c r="H1474" s="47">
        <f t="shared" si="138"/>
        <v>45973</v>
      </c>
      <c r="I1474" s="48">
        <f>'PAYMENT by SAP'!G1464</f>
        <v>45973</v>
      </c>
      <c r="J1474" s="48" t="str">
        <f t="shared" si="139"/>
        <v>Nov</v>
      </c>
      <c r="K1474" s="48" t="str">
        <f t="shared" si="140"/>
        <v>2025</v>
      </c>
      <c r="L1474" s="48">
        <f>'PAYMENT by SAP'!H1464</f>
        <v>45807</v>
      </c>
      <c r="M1474" s="49">
        <f t="shared" si="141"/>
        <v>166</v>
      </c>
      <c r="N1474" s="50" t="str">
        <f t="shared" si="142"/>
        <v>120-365</v>
      </c>
      <c r="O1474" s="50" t="str">
        <f t="shared" si="143"/>
        <v>High Risk</v>
      </c>
      <c r="P1474" s="15" t="str">
        <f>'PAYMENT by SAP'!J1464</f>
        <v>IDR</v>
      </c>
      <c r="Q1474" s="15" t="str">
        <f>'PAYMENT by SAP'!K1464</f>
        <v>1800000201</v>
      </c>
      <c r="R1474" s="51">
        <f>'PAYMENT by SAP'!L1464</f>
        <v>2031061622</v>
      </c>
      <c r="S1474" s="51" t="str">
        <f>'PAYMENT by SAP'!M1464</f>
        <v>Beban BTK Kary. Penugasan SBI - SIG 03.2025</v>
      </c>
      <c r="T1474" s="65">
        <f>'PAYMENT by SAP'!N1464</f>
        <v>45777</v>
      </c>
      <c r="U1474" s="66" t="str">
        <f>'PAYMENT by SAP'!O1464</f>
        <v>1800000201</v>
      </c>
      <c r="V1474" s="18" t="s">
        <v>4968</v>
      </c>
    </row>
    <row r="1475" spans="2:22">
      <c r="B1475" s="15">
        <f>'PAYMENT by SAP'!B1465</f>
        <v>100002</v>
      </c>
      <c r="C1475" s="15" t="str">
        <f>'PAYMENT by SAP'!C1465</f>
        <v>PT SWABINA GATRA</v>
      </c>
      <c r="D1475" s="15" t="str">
        <v>Group</v>
      </c>
      <c r="E1475" s="15" t="str">
        <f>'PAYMENT by SAP'!D1465</f>
        <v>1400131215</v>
      </c>
      <c r="F1475" s="15" t="str">
        <f>'PAYMENT by SAP'!E1465</f>
        <v>11125421</v>
      </c>
      <c r="G1475" s="15" t="str">
        <f>'PAYMENT by SAP'!F1465</f>
        <v>PAID BY CMS BANK SYARIAH INDONESIA KC SURABAYA BAS</v>
      </c>
      <c r="H1475" s="47">
        <f t="shared" si="138"/>
        <v>45974</v>
      </c>
      <c r="I1475" s="48">
        <f>'PAYMENT by SAP'!G1465</f>
        <v>45974</v>
      </c>
      <c r="J1475" s="48" t="str">
        <f t="shared" si="139"/>
        <v>Nov</v>
      </c>
      <c r="K1475" s="48" t="str">
        <f t="shared" si="140"/>
        <v>2025</v>
      </c>
      <c r="L1475" s="48">
        <f>'PAYMENT by SAP'!H1465</f>
        <v>45899</v>
      </c>
      <c r="M1475" s="49">
        <f t="shared" si="141"/>
        <v>75</v>
      </c>
      <c r="N1475" s="50" t="str">
        <f t="shared" si="142"/>
        <v>60-90</v>
      </c>
      <c r="O1475" s="50" t="str">
        <f t="shared" si="143"/>
        <v>Warning</v>
      </c>
      <c r="P1475" s="15" t="str">
        <f>'PAYMENT by SAP'!J1465</f>
        <v>IDR</v>
      </c>
      <c r="Q1475" s="15" t="str">
        <f>'PAYMENT by SAP'!K1465</f>
        <v>1800000488</v>
      </c>
      <c r="R1475" s="51">
        <f>'PAYMENT by SAP'!L1465</f>
        <v>192960</v>
      </c>
      <c r="S1475" s="51" t="str">
        <f>'PAYMENT by SAP'!M1465</f>
        <v>Tagihan Air Sanitasi SWA - Juni 2025</v>
      </c>
      <c r="T1475" s="65">
        <f>'PAYMENT by SAP'!N1465</f>
        <v>45869</v>
      </c>
      <c r="U1475" s="66" t="str">
        <f>'PAYMENT by SAP'!O1465</f>
        <v>1800000488</v>
      </c>
      <c r="V1475" s="18" t="s">
        <v>4956</v>
      </c>
    </row>
    <row r="1476" spans="2:22">
      <c r="B1476" s="15">
        <f>'PAYMENT by SAP'!B1466</f>
        <v>100002</v>
      </c>
      <c r="C1476" s="15" t="str">
        <f>'PAYMENT by SAP'!C1466</f>
        <v>PT SWABINA GATRA</v>
      </c>
      <c r="D1476" s="15" t="str">
        <v>Group</v>
      </c>
      <c r="E1476" s="15" t="str">
        <f>'PAYMENT by SAP'!D1466</f>
        <v>1400131216</v>
      </c>
      <c r="F1476" s="15" t="str">
        <f>'PAYMENT by SAP'!E1466</f>
        <v>11125421</v>
      </c>
      <c r="G1476" s="15" t="str">
        <f>'PAYMENT by SAP'!F1466</f>
        <v>PAID BY CMS BANK SYARIAH INDONESIA KC SURABAYA BAS</v>
      </c>
      <c r="H1476" s="47">
        <f t="shared" si="138"/>
        <v>45974</v>
      </c>
      <c r="I1476" s="48">
        <f>'PAYMENT by SAP'!G1466</f>
        <v>45974</v>
      </c>
      <c r="J1476" s="48" t="str">
        <f t="shared" si="139"/>
        <v>Nov</v>
      </c>
      <c r="K1476" s="48" t="str">
        <f t="shared" si="140"/>
        <v>2025</v>
      </c>
      <c r="L1476" s="48">
        <f>'PAYMENT by SAP'!H1466</f>
        <v>45899</v>
      </c>
      <c r="M1476" s="49">
        <f t="shared" si="141"/>
        <v>75</v>
      </c>
      <c r="N1476" s="50" t="str">
        <f t="shared" si="142"/>
        <v>60-90</v>
      </c>
      <c r="O1476" s="50" t="str">
        <f t="shared" si="143"/>
        <v>Warning</v>
      </c>
      <c r="P1476" s="15" t="str">
        <f>'PAYMENT by SAP'!J1466</f>
        <v>IDR</v>
      </c>
      <c r="Q1476" s="15" t="str">
        <f>'PAYMENT by SAP'!K1466</f>
        <v>1800000487</v>
      </c>
      <c r="R1476" s="51">
        <f>'PAYMENT by SAP'!L1466</f>
        <v>283583</v>
      </c>
      <c r="S1476" s="51" t="str">
        <f>'PAYMENT by SAP'!M1466</f>
        <v>Tagihan Air Sanitasi SWA - Mei 2025</v>
      </c>
      <c r="T1476" s="65">
        <f>'PAYMENT by SAP'!N1466</f>
        <v>45869</v>
      </c>
      <c r="U1476" s="66" t="str">
        <f>'PAYMENT by SAP'!O1466</f>
        <v>1800000487</v>
      </c>
      <c r="V1476" s="18" t="s">
        <v>4956</v>
      </c>
    </row>
    <row r="1477" spans="2:22">
      <c r="B1477" s="15">
        <f>'PAYMENT by SAP'!B1467</f>
        <v>100002</v>
      </c>
      <c r="C1477" s="15" t="str">
        <f>'PAYMENT by SAP'!C1467</f>
        <v>PT SWABINA GATRA</v>
      </c>
      <c r="D1477" s="15" t="str">
        <v>Group</v>
      </c>
      <c r="E1477" s="15" t="str">
        <f>'PAYMENT by SAP'!D1467</f>
        <v>1400000518</v>
      </c>
      <c r="F1477" s="15" t="str">
        <f>'PAYMENT by SAP'!E1467</f>
        <v>11125421</v>
      </c>
      <c r="G1477" s="15" t="str">
        <f>'PAYMENT by SAP'!F1467</f>
        <v>PAID BY CMS BANK SYARIAH INDONESIA KC SURABAYA BAS</v>
      </c>
      <c r="H1477" s="47">
        <f t="shared" si="138"/>
        <v>45974</v>
      </c>
      <c r="I1477" s="48">
        <f>'PAYMENT by SAP'!G1467</f>
        <v>45974</v>
      </c>
      <c r="J1477" s="48" t="str">
        <f t="shared" si="139"/>
        <v>Nov</v>
      </c>
      <c r="K1477" s="48" t="str">
        <f t="shared" si="140"/>
        <v>2025</v>
      </c>
      <c r="L1477" s="48">
        <f>'PAYMENT by SAP'!H1467</f>
        <v>45899</v>
      </c>
      <c r="M1477" s="49">
        <f t="shared" si="141"/>
        <v>75</v>
      </c>
      <c r="N1477" s="50" t="str">
        <f t="shared" si="142"/>
        <v>60-90</v>
      </c>
      <c r="O1477" s="50" t="str">
        <f t="shared" si="143"/>
        <v>Warning</v>
      </c>
      <c r="P1477" s="15" t="str">
        <f>'PAYMENT by SAP'!J1467</f>
        <v>IDR</v>
      </c>
      <c r="Q1477" s="15" t="str">
        <f>'PAYMENT by SAP'!K1467</f>
        <v>1800000356</v>
      </c>
      <c r="R1477" s="51">
        <f>'PAYMENT by SAP'!L1467</f>
        <v>500760</v>
      </c>
      <c r="S1477" s="51" t="str">
        <f>'PAYMENT by SAP'!M1467</f>
        <v>Penagihan Penyediaan Air Bersih Juli 2025</v>
      </c>
      <c r="T1477" s="65">
        <f>'PAYMENT by SAP'!N1467</f>
        <v>45869</v>
      </c>
      <c r="U1477" s="66" t="str">
        <f>'PAYMENT by SAP'!O1467</f>
        <v>1800000356</v>
      </c>
      <c r="V1477" s="18" t="s">
        <v>4956</v>
      </c>
    </row>
    <row r="1478" spans="2:22">
      <c r="B1478" s="15">
        <f>'PAYMENT by SAP'!B1468</f>
        <v>100002</v>
      </c>
      <c r="C1478" s="15" t="str">
        <f>'PAYMENT by SAP'!C1468</f>
        <v>PT SWABINA GATRA</v>
      </c>
      <c r="D1478" s="15" t="str">
        <v>Group</v>
      </c>
      <c r="E1478" s="15" t="str">
        <f>'PAYMENT by SAP'!D1468</f>
        <v>1400131217</v>
      </c>
      <c r="F1478" s="15" t="str">
        <f>'PAYMENT by SAP'!E1468</f>
        <v>11125421</v>
      </c>
      <c r="G1478" s="15" t="str">
        <f>'PAYMENT by SAP'!F1468</f>
        <v>PAID BY CMS BANK SYARIAH INDONESIA KC SURABAYA BAS</v>
      </c>
      <c r="H1478" s="47">
        <f t="shared" si="138"/>
        <v>45974</v>
      </c>
      <c r="I1478" s="48">
        <f>'PAYMENT by SAP'!G1468</f>
        <v>45974</v>
      </c>
      <c r="J1478" s="48" t="str">
        <f t="shared" si="139"/>
        <v>Nov</v>
      </c>
      <c r="K1478" s="48" t="str">
        <f t="shared" si="140"/>
        <v>2025</v>
      </c>
      <c r="L1478" s="48">
        <f>'PAYMENT by SAP'!H1468</f>
        <v>45899</v>
      </c>
      <c r="M1478" s="49">
        <f t="shared" si="141"/>
        <v>75</v>
      </c>
      <c r="N1478" s="50" t="str">
        <f t="shared" si="142"/>
        <v>60-90</v>
      </c>
      <c r="O1478" s="50" t="str">
        <f t="shared" si="143"/>
        <v>Warning</v>
      </c>
      <c r="P1478" s="15" t="str">
        <f>'PAYMENT by SAP'!J1468</f>
        <v>IDR</v>
      </c>
      <c r="Q1478" s="15" t="str">
        <f>'PAYMENT by SAP'!K1468</f>
        <v>1800000484</v>
      </c>
      <c r="R1478" s="51">
        <f>'PAYMENT by SAP'!L1468</f>
        <v>4979224</v>
      </c>
      <c r="S1478" s="51" t="str">
        <f>'PAYMENT by SAP'!M1468</f>
        <v>Tagihan Listrik SWABINA Mei 25</v>
      </c>
      <c r="T1478" s="65">
        <f>'PAYMENT by SAP'!N1468</f>
        <v>45869</v>
      </c>
      <c r="U1478" s="66" t="str">
        <f>'PAYMENT by SAP'!O1468</f>
        <v>1800000484</v>
      </c>
      <c r="V1478" s="18" t="s">
        <v>4951</v>
      </c>
    </row>
    <row r="1479" spans="2:22">
      <c r="B1479" s="15">
        <f>'PAYMENT by SAP'!B1469</f>
        <v>100797</v>
      </c>
      <c r="C1479" s="15" t="str">
        <f>'PAYMENT by SAP'!C1469</f>
        <v>PT. SEMEN INDONESIA BETON</v>
      </c>
      <c r="D1479" s="15" t="str">
        <v>Group</v>
      </c>
      <c r="E1479" s="15" t="str">
        <f>'PAYMENT by SAP'!D1469</f>
        <v>1400000519</v>
      </c>
      <c r="F1479" s="15" t="str">
        <f>'PAYMENT by SAP'!E1469</f>
        <v>11125421</v>
      </c>
      <c r="G1479" s="15" t="str">
        <f>'PAYMENT by SAP'!F1469</f>
        <v>PAID BY CMS BANK SYARIAH INDONESIA KC SURABAYA BAS</v>
      </c>
      <c r="H1479" s="47">
        <f t="shared" si="138"/>
        <v>45974</v>
      </c>
      <c r="I1479" s="48">
        <f>'PAYMENT by SAP'!G1469</f>
        <v>45974</v>
      </c>
      <c r="J1479" s="48" t="str">
        <f t="shared" si="139"/>
        <v>Nov</v>
      </c>
      <c r="K1479" s="48" t="str">
        <f t="shared" si="140"/>
        <v>2025</v>
      </c>
      <c r="L1479" s="48">
        <f>'PAYMENT by SAP'!H1469</f>
        <v>45960</v>
      </c>
      <c r="M1479" s="49">
        <f t="shared" si="141"/>
        <v>14</v>
      </c>
      <c r="N1479" s="50" t="str">
        <f t="shared" si="142"/>
        <v>0-30</v>
      </c>
      <c r="O1479" s="50" t="str">
        <f t="shared" si="143"/>
        <v>No Risk</v>
      </c>
      <c r="P1479" s="15" t="str">
        <f>'PAYMENT by SAP'!J1469</f>
        <v>IDR</v>
      </c>
      <c r="Q1479" s="15" t="str">
        <f>'PAYMENT by SAP'!K1469</f>
        <v>1800000430</v>
      </c>
      <c r="R1479" s="51">
        <f>'PAYMENT by SAP'!L1469</f>
        <v>19862279</v>
      </c>
      <c r="S1479" s="51" t="str">
        <f>'PAYMENT by SAP'!M1469</f>
        <v>Pot. Gaji Kary. Penugasan SIG - SIB 08.2025</v>
      </c>
      <c r="T1479" s="65">
        <f>'PAYMENT by SAP'!N1469</f>
        <v>45930</v>
      </c>
      <c r="U1479" s="66" t="str">
        <f>'PAYMENT by SAP'!O1469</f>
        <v>1800000430</v>
      </c>
      <c r="V1479" s="18" t="s">
        <v>4953</v>
      </c>
    </row>
    <row r="1480" spans="2:22">
      <c r="B1480" s="15">
        <f>'PAYMENT by SAP'!B1470</f>
        <v>101398</v>
      </c>
      <c r="C1480" s="15" t="str">
        <f>'PAYMENT by SAP'!C1470</f>
        <v>PT SOLUSI BANGUN INDONESIA</v>
      </c>
      <c r="D1480" s="15" t="str">
        <v>Group</v>
      </c>
      <c r="E1480" s="15" t="str">
        <f>'PAYMENT by SAP'!D1470</f>
        <v>1400131508</v>
      </c>
      <c r="F1480" s="15" t="str">
        <f>'PAYMENT by SAP'!E1470</f>
        <v>11121161</v>
      </c>
      <c r="G1480" s="15" t="str">
        <f>'PAYMENT by SAP'!F1470</f>
        <v>Biaya Pemusnahan Limbah Drilling Cutting ex PT SBI</v>
      </c>
      <c r="H1480" s="47">
        <f t="shared" si="138"/>
        <v>45974</v>
      </c>
      <c r="I1480" s="48">
        <f>'PAYMENT by SAP'!G1470</f>
        <v>45974</v>
      </c>
      <c r="J1480" s="48" t="str">
        <f t="shared" si="139"/>
        <v>Nov</v>
      </c>
      <c r="K1480" s="48" t="str">
        <f t="shared" si="140"/>
        <v>2025</v>
      </c>
      <c r="L1480" s="48">
        <f>'PAYMENT by SAP'!H1470</f>
        <v>45807</v>
      </c>
      <c r="M1480" s="49">
        <f t="shared" si="141"/>
        <v>167</v>
      </c>
      <c r="N1480" s="50" t="str">
        <f t="shared" si="142"/>
        <v>120-365</v>
      </c>
      <c r="O1480" s="50" t="str">
        <f t="shared" si="143"/>
        <v>High Risk</v>
      </c>
      <c r="P1480" s="15" t="str">
        <f>'PAYMENT by SAP'!J1470</f>
        <v>IDR</v>
      </c>
      <c r="Q1480" s="15" t="str">
        <f>'PAYMENT by SAP'!K1470</f>
        <v>1800000268</v>
      </c>
      <c r="R1480" s="51">
        <f>'PAYMENT by SAP'!L1470</f>
        <v>1901341500</v>
      </c>
      <c r="S1480" s="51" t="str">
        <f>'PAYMENT by SAP'!M1470</f>
        <v>Biaya Pemusnahan Limbah Drilling Cutting ex PT SBI</v>
      </c>
      <c r="T1480" s="65">
        <f>'PAYMENT by SAP'!N1470</f>
        <v>45777</v>
      </c>
      <c r="U1480" s="66" t="str">
        <f>'PAYMENT by SAP'!O1470</f>
        <v>1800000268</v>
      </c>
      <c r="V1480" t="s">
        <v>4950</v>
      </c>
    </row>
    <row r="1481" spans="2:22">
      <c r="B1481" s="15">
        <f>'PAYMENT by SAP'!B1471</f>
        <v>101398</v>
      </c>
      <c r="C1481" s="15" t="str">
        <f>'PAYMENT by SAP'!C1471</f>
        <v>PT SOLUSI BANGUN INDONESIA</v>
      </c>
      <c r="D1481" s="15" t="str">
        <v>Group</v>
      </c>
      <c r="E1481" s="15" t="str">
        <f>'PAYMENT by SAP'!D1471</f>
        <v>1400131509</v>
      </c>
      <c r="F1481" s="15" t="str">
        <f>'PAYMENT by SAP'!E1471</f>
        <v>11121161</v>
      </c>
      <c r="G1481" s="15" t="str">
        <f>'PAYMENT by SAP'!F1471</f>
        <v>Biaya Pemusnahan Limbah Drilling Cutting Ex PT. SB</v>
      </c>
      <c r="H1481" s="47">
        <f t="shared" si="138"/>
        <v>45974</v>
      </c>
      <c r="I1481" s="48">
        <f>'PAYMENT by SAP'!G1471</f>
        <v>45974</v>
      </c>
      <c r="J1481" s="48" t="str">
        <f t="shared" si="139"/>
        <v>Nov</v>
      </c>
      <c r="K1481" s="48" t="str">
        <f t="shared" si="140"/>
        <v>2025</v>
      </c>
      <c r="L1481" s="48">
        <f>'PAYMENT by SAP'!H1471</f>
        <v>45807</v>
      </c>
      <c r="M1481" s="49">
        <f t="shared" si="141"/>
        <v>167</v>
      </c>
      <c r="N1481" s="50" t="str">
        <f t="shared" si="142"/>
        <v>120-365</v>
      </c>
      <c r="O1481" s="50" t="str">
        <f t="shared" si="143"/>
        <v>High Risk</v>
      </c>
      <c r="P1481" s="15" t="str">
        <f>'PAYMENT by SAP'!J1471</f>
        <v>IDR</v>
      </c>
      <c r="Q1481" s="15" t="str">
        <f>'PAYMENT by SAP'!K1471</f>
        <v>1800000269</v>
      </c>
      <c r="R1481" s="51">
        <f>'PAYMENT by SAP'!L1471</f>
        <v>2160770220</v>
      </c>
      <c r="S1481" s="51" t="str">
        <f>'PAYMENT by SAP'!M1471</f>
        <v>Biaya Pemusnahan Limbah Drilling Cutting ex PT SBI</v>
      </c>
      <c r="T1481" s="65">
        <f>'PAYMENT by SAP'!N1471</f>
        <v>45777</v>
      </c>
      <c r="U1481" s="66" t="str">
        <f>'PAYMENT by SAP'!O1471</f>
        <v>1800000269</v>
      </c>
      <c r="V1481" t="s">
        <v>4950</v>
      </c>
    </row>
    <row r="1482" spans="2:22">
      <c r="B1482" s="15">
        <f>'PAYMENT by SAP'!B1472</f>
        <v>100137</v>
      </c>
      <c r="C1482" s="15" t="str">
        <f>'PAYMENT by SAP'!C1472</f>
        <v>PT SEMEN GRESIK</v>
      </c>
      <c r="D1482" s="15" t="str">
        <v>Group</v>
      </c>
      <c r="E1482" s="15" t="str">
        <f>'PAYMENT by SAP'!D1472</f>
        <v>1400000520</v>
      </c>
      <c r="F1482" s="15" t="str">
        <f>'PAYMENT by SAP'!E1472</f>
        <v>11121871</v>
      </c>
      <c r="G1482" s="15" t="str">
        <f>'PAYMENT by SAP'!F1472</f>
        <v>SWEEPING SEMEN GRESIK</v>
      </c>
      <c r="H1482" s="47">
        <f t="shared" si="138"/>
        <v>45974</v>
      </c>
      <c r="I1482" s="48">
        <f>'PAYMENT by SAP'!G1472</f>
        <v>45974</v>
      </c>
      <c r="J1482" s="48" t="str">
        <f t="shared" si="139"/>
        <v>Nov</v>
      </c>
      <c r="K1482" s="48" t="str">
        <f t="shared" si="140"/>
        <v>2025</v>
      </c>
      <c r="L1482" s="48">
        <f>'PAYMENT by SAP'!H1472</f>
        <v>46002</v>
      </c>
      <c r="M1482" s="49">
        <f t="shared" si="141"/>
        <v>-28</v>
      </c>
      <c r="N1482" s="50" t="str">
        <f t="shared" si="142"/>
        <v>Current</v>
      </c>
      <c r="O1482" s="50" t="str">
        <f t="shared" si="143"/>
        <v>No Risk</v>
      </c>
      <c r="P1482" s="15" t="str">
        <f>'PAYMENT by SAP'!J1472</f>
        <v>IDR</v>
      </c>
      <c r="Q1482" s="15" t="str">
        <f>'PAYMENT by SAP'!K1472</f>
        <v>1400000514</v>
      </c>
      <c r="R1482" s="51">
        <f>'PAYMENT by SAP'!L1472</f>
        <v>10000000000</v>
      </c>
      <c r="S1482" s="51" t="str">
        <f>'PAYMENT by SAP'!M1472</f>
        <v xml:space="preserve"> PEMBAYARAN POKOK SHL GRESIK 26 SEPT 2018</v>
      </c>
      <c r="T1482" s="65">
        <f>'PAYMENT by SAP'!N1472</f>
        <v>46002</v>
      </c>
      <c r="U1482" s="66" t="str">
        <f>'PAYMENT by SAP'!O1472</f>
        <v>1800001507</v>
      </c>
      <c r="V1482" t="s">
        <v>4952</v>
      </c>
    </row>
    <row r="1483" spans="2:22">
      <c r="B1483" s="15">
        <f>'PAYMENT by SAP'!B1473</f>
        <v>101284</v>
      </c>
      <c r="C1483" s="15" t="str">
        <f>'PAYMENT by SAP'!C1473</f>
        <v>PT. SINERGI MITRA INVESTAMA</v>
      </c>
      <c r="D1483" s="15" t="str">
        <v>Group</v>
      </c>
      <c r="E1483" s="15" t="str">
        <f>'PAYMENT by SAP'!D1473</f>
        <v>1400000524</v>
      </c>
      <c r="F1483" s="15" t="str">
        <f>'PAYMENT by SAP'!E1473</f>
        <v>11125421</v>
      </c>
      <c r="G1483" s="15" t="str">
        <f>'PAYMENT by SAP'!F1473</f>
        <v>PAID BY CMS BANK SYARIAH INDONESIA KC SURABAYA BAS</v>
      </c>
      <c r="H1483" s="47">
        <f t="shared" si="138"/>
        <v>45975</v>
      </c>
      <c r="I1483" s="48">
        <f>'PAYMENT by SAP'!G1473</f>
        <v>45975</v>
      </c>
      <c r="J1483" s="48" t="str">
        <f t="shared" si="139"/>
        <v>Nov</v>
      </c>
      <c r="K1483" s="48" t="str">
        <f t="shared" si="140"/>
        <v>2025</v>
      </c>
      <c r="L1483" s="48">
        <f>'PAYMENT by SAP'!H1473</f>
        <v>45960</v>
      </c>
      <c r="M1483" s="49">
        <f t="shared" si="141"/>
        <v>15</v>
      </c>
      <c r="N1483" s="50" t="str">
        <f t="shared" si="142"/>
        <v>0-30</v>
      </c>
      <c r="O1483" s="50" t="str">
        <f t="shared" si="143"/>
        <v>No Risk</v>
      </c>
      <c r="P1483" s="15" t="str">
        <f>'PAYMENT by SAP'!J1473</f>
        <v>IDR</v>
      </c>
      <c r="Q1483" s="15" t="str">
        <f>'PAYMENT by SAP'!K1473</f>
        <v>1800000445</v>
      </c>
      <c r="R1483" s="51">
        <f>'PAYMENT by SAP'!L1473</f>
        <v>348915</v>
      </c>
      <c r="S1483" s="51" t="str">
        <f>'PAYMENT by SAP'!M1473</f>
        <v>Tagihan Listrik GUSI Lt 3 &amp; 4 - September 2025</v>
      </c>
      <c r="T1483" s="65">
        <f>'PAYMENT by SAP'!N1473</f>
        <v>45930</v>
      </c>
      <c r="U1483" s="66" t="str">
        <f>'PAYMENT by SAP'!O1473</f>
        <v>1800000445</v>
      </c>
      <c r="V1483" s="18" t="s">
        <v>4951</v>
      </c>
    </row>
    <row r="1484" spans="2:22">
      <c r="B1484" s="15">
        <f>'PAYMENT by SAP'!B1474</f>
        <v>101284</v>
      </c>
      <c r="C1484" s="15" t="str">
        <f>'PAYMENT by SAP'!C1474</f>
        <v>PT. SINERGI MITRA INVESTAMA</v>
      </c>
      <c r="D1484" s="15" t="str">
        <v>Group</v>
      </c>
      <c r="E1484" s="15" t="str">
        <f>'PAYMENT by SAP'!D1474</f>
        <v>1400000525</v>
      </c>
      <c r="F1484" s="15" t="str">
        <f>'PAYMENT by SAP'!E1474</f>
        <v>11125421</v>
      </c>
      <c r="G1484" s="15" t="str">
        <f>'PAYMENT by SAP'!F1474</f>
        <v>PAID BY CMS BANK SYARIAH INDONESIA KC SURABAYA BAS</v>
      </c>
      <c r="H1484" s="47">
        <f t="shared" si="138"/>
        <v>45975</v>
      </c>
      <c r="I1484" s="48">
        <f>'PAYMENT by SAP'!G1474</f>
        <v>45975</v>
      </c>
      <c r="J1484" s="48" t="str">
        <f t="shared" si="139"/>
        <v>Nov</v>
      </c>
      <c r="K1484" s="48" t="str">
        <f t="shared" si="140"/>
        <v>2025</v>
      </c>
      <c r="L1484" s="48">
        <f>'PAYMENT by SAP'!H1474</f>
        <v>45930</v>
      </c>
      <c r="M1484" s="49">
        <f t="shared" si="141"/>
        <v>45</v>
      </c>
      <c r="N1484" s="50" t="str">
        <f t="shared" si="142"/>
        <v>30-60</v>
      </c>
      <c r="O1484" s="50" t="str">
        <f t="shared" si="143"/>
        <v>Low Risk</v>
      </c>
      <c r="P1484" s="15" t="str">
        <f>'PAYMENT by SAP'!J1474</f>
        <v>IDR</v>
      </c>
      <c r="Q1484" s="15" t="str">
        <f>'PAYMENT by SAP'!K1474</f>
        <v>1800000401</v>
      </c>
      <c r="R1484" s="51">
        <f>'PAYMENT by SAP'!L1474</f>
        <v>348915</v>
      </c>
      <c r="S1484" s="51" t="str">
        <f>'PAYMENT by SAP'!M1474</f>
        <v>Tagihan Listrik GUSI Lt 3 &amp; 4 - Agustus 2025</v>
      </c>
      <c r="T1484" s="65">
        <f>'PAYMENT by SAP'!N1474</f>
        <v>45900</v>
      </c>
      <c r="U1484" s="66" t="str">
        <f>'PAYMENT by SAP'!O1474</f>
        <v>1800000401</v>
      </c>
      <c r="V1484" s="18" t="s">
        <v>4951</v>
      </c>
    </row>
    <row r="1485" spans="2:22">
      <c r="B1485" s="15">
        <f>'PAYMENT by SAP'!B1475</f>
        <v>101284</v>
      </c>
      <c r="C1485" s="15" t="str">
        <f>'PAYMENT by SAP'!C1475</f>
        <v>PT. SINERGI MITRA INVESTAMA</v>
      </c>
      <c r="D1485" s="15" t="str">
        <v>Group</v>
      </c>
      <c r="E1485" s="15" t="str">
        <f>'PAYMENT by SAP'!D1475</f>
        <v>1400000523</v>
      </c>
      <c r="F1485" s="15" t="str">
        <f>'PAYMENT by SAP'!E1475</f>
        <v>11125421</v>
      </c>
      <c r="G1485" s="15" t="str">
        <f>'PAYMENT by SAP'!F1475</f>
        <v>PAID BY CMS BANK SYARIAH INDONESIA KC SURABAYA BAS</v>
      </c>
      <c r="H1485" s="47">
        <f t="shared" si="138"/>
        <v>45975</v>
      </c>
      <c r="I1485" s="48">
        <f>'PAYMENT by SAP'!G1475</f>
        <v>45975</v>
      </c>
      <c r="J1485" s="48" t="str">
        <f t="shared" si="139"/>
        <v>Nov</v>
      </c>
      <c r="K1485" s="48" t="str">
        <f t="shared" si="140"/>
        <v>2025</v>
      </c>
      <c r="L1485" s="48">
        <f>'PAYMENT by SAP'!H1475</f>
        <v>45930</v>
      </c>
      <c r="M1485" s="49">
        <f t="shared" si="141"/>
        <v>45</v>
      </c>
      <c r="N1485" s="50" t="str">
        <f t="shared" si="142"/>
        <v>30-60</v>
      </c>
      <c r="O1485" s="50" t="str">
        <f t="shared" si="143"/>
        <v>Low Risk</v>
      </c>
      <c r="P1485" s="15" t="str">
        <f>'PAYMENT by SAP'!J1475</f>
        <v>IDR</v>
      </c>
      <c r="Q1485" s="15" t="str">
        <f>'PAYMENT by SAP'!K1475</f>
        <v>1800000402</v>
      </c>
      <c r="R1485" s="51">
        <f>'PAYMENT by SAP'!L1475</f>
        <v>905881</v>
      </c>
      <c r="S1485" s="51" t="str">
        <f>'PAYMENT by SAP'!M1475</f>
        <v>Tagihan Listrik ATM Mandiri GUSI - Agustus 2025</v>
      </c>
      <c r="T1485" s="65">
        <f>'PAYMENT by SAP'!N1475</f>
        <v>45900</v>
      </c>
      <c r="U1485" s="66" t="str">
        <f>'PAYMENT by SAP'!O1475</f>
        <v>1800000402</v>
      </c>
      <c r="V1485" s="18" t="s">
        <v>4951</v>
      </c>
    </row>
    <row r="1486" spans="2:22">
      <c r="B1486" s="15">
        <f>'PAYMENT by SAP'!B1476</f>
        <v>101691</v>
      </c>
      <c r="C1486" s="15" t="str">
        <f>'PAYMENT by SAP'!C1476</f>
        <v>PT. BYAKTA LOKA HIJAU KIRANA</v>
      </c>
      <c r="D1486" s="15" t="str">
        <v>External</v>
      </c>
      <c r="E1486" s="15" t="str">
        <f>'PAYMENT by SAP'!D1476</f>
        <v>1400131829</v>
      </c>
      <c r="F1486" s="15" t="str">
        <f>'PAYMENT by SAP'!E1476</f>
        <v>11125421</v>
      </c>
      <c r="G1486" s="15" t="str">
        <f>'PAYMENT by SAP'!F1476</f>
        <v>PAID BY CMS BANK SYARIAH INDONESIA KC SURABAYA BAS</v>
      </c>
      <c r="H1486" s="47">
        <f t="shared" si="138"/>
        <v>45975</v>
      </c>
      <c r="I1486" s="48">
        <f>'PAYMENT by SAP'!G1476</f>
        <v>45975</v>
      </c>
      <c r="J1486" s="48" t="str">
        <f t="shared" si="139"/>
        <v>Nov</v>
      </c>
      <c r="K1486" s="48" t="str">
        <f t="shared" si="140"/>
        <v>2025</v>
      </c>
      <c r="L1486" s="48">
        <f>'PAYMENT by SAP'!H1476</f>
        <v>45991</v>
      </c>
      <c r="M1486" s="49">
        <f t="shared" si="141"/>
        <v>-16</v>
      </c>
      <c r="N1486" s="50" t="str">
        <f t="shared" si="142"/>
        <v>Current</v>
      </c>
      <c r="O1486" s="50" t="str">
        <f t="shared" si="143"/>
        <v>No Risk</v>
      </c>
      <c r="P1486" s="15" t="str">
        <f>'PAYMENT by SAP'!J1476</f>
        <v>IDR</v>
      </c>
      <c r="Q1486" s="15" t="str">
        <f>'PAYMENT by SAP'!K1476</f>
        <v>1800000687</v>
      </c>
      <c r="R1486" s="51">
        <f>'PAYMENT by SAP'!L1476</f>
        <v>5977017</v>
      </c>
      <c r="S1486" s="51" t="str">
        <f>'PAYMENT by SAP'!M1476</f>
        <v>Biaya Pemusnahan Limbah Sludge Cat ex PT BLHK</v>
      </c>
      <c r="T1486" s="65">
        <f>'PAYMENT by SAP'!N1476</f>
        <v>45961</v>
      </c>
      <c r="U1486" s="66" t="str">
        <f>'PAYMENT by SAP'!O1476</f>
        <v>1800000687</v>
      </c>
      <c r="V1486" t="s">
        <v>4950</v>
      </c>
    </row>
    <row r="1487" spans="2:22">
      <c r="B1487" s="15">
        <f>'PAYMENT by SAP'!B1477</f>
        <v>100590</v>
      </c>
      <c r="C1487" s="15" t="str">
        <f>'PAYMENT by SAP'!C1477</f>
        <v>PT. SEMEN INDONESIA INTERNATIONAL</v>
      </c>
      <c r="D1487" s="15" t="str">
        <v>Group</v>
      </c>
      <c r="E1487" s="15" t="str">
        <f>'PAYMENT by SAP'!D1477</f>
        <v>1400000521</v>
      </c>
      <c r="F1487" s="15" t="str">
        <f>'PAYMENT by SAP'!E1477</f>
        <v>11125421</v>
      </c>
      <c r="G1487" s="15" t="str">
        <f>'PAYMENT by SAP'!F1477</f>
        <v>PAID BY CMS BANK SYARIAH INDONESIA KC SURABAYA BAS</v>
      </c>
      <c r="H1487" s="47">
        <f t="shared" si="138"/>
        <v>45975</v>
      </c>
      <c r="I1487" s="48">
        <f>'PAYMENT by SAP'!G1477</f>
        <v>45975</v>
      </c>
      <c r="J1487" s="48" t="str">
        <f t="shared" si="139"/>
        <v>Nov</v>
      </c>
      <c r="K1487" s="48" t="str">
        <f t="shared" si="140"/>
        <v>2025</v>
      </c>
      <c r="L1487" s="48">
        <f>'PAYMENT by SAP'!H1477</f>
        <v>45960</v>
      </c>
      <c r="M1487" s="49">
        <f t="shared" si="141"/>
        <v>15</v>
      </c>
      <c r="N1487" s="50" t="str">
        <f t="shared" si="142"/>
        <v>0-30</v>
      </c>
      <c r="O1487" s="50" t="str">
        <f t="shared" si="143"/>
        <v>No Risk</v>
      </c>
      <c r="P1487" s="15" t="str">
        <f>'PAYMENT by SAP'!J1477</f>
        <v>IDR</v>
      </c>
      <c r="Q1487" s="15" t="str">
        <f>'PAYMENT by SAP'!K1477</f>
        <v>1800000439</v>
      </c>
      <c r="R1487" s="51">
        <f>'PAYMENT by SAP'!L1477</f>
        <v>6522018</v>
      </c>
      <c r="S1487" s="51" t="str">
        <f>'PAYMENT by SAP'!M1477</f>
        <v>Pot. Gaji Kary. Penugasan SIG - SII 08.2025</v>
      </c>
      <c r="T1487" s="65">
        <f>'PAYMENT by SAP'!N1477</f>
        <v>45930</v>
      </c>
      <c r="U1487" s="66" t="str">
        <f>'PAYMENT by SAP'!O1477</f>
        <v>1800000439</v>
      </c>
      <c r="V1487" s="18" t="s">
        <v>4953</v>
      </c>
    </row>
    <row r="1488" spans="2:22">
      <c r="B1488" s="15">
        <f>'PAYMENT by SAP'!B1478</f>
        <v>101284</v>
      </c>
      <c r="C1488" s="15" t="str">
        <f>'PAYMENT by SAP'!C1478</f>
        <v>PT. SINERGI MITRA INVESTAMA</v>
      </c>
      <c r="D1488" s="15" t="str">
        <v>Group</v>
      </c>
      <c r="E1488" s="15" t="str">
        <f>'PAYMENT by SAP'!D1478</f>
        <v>1400132225</v>
      </c>
      <c r="F1488" s="15" t="str">
        <f>'PAYMENT by SAP'!E1478</f>
        <v>11125421</v>
      </c>
      <c r="G1488" s="15" t="str">
        <f>'PAYMENT by SAP'!F1478</f>
        <v>PAID BY CMS BANK SYARIAH INDONESIA KC SURABAYA BAS</v>
      </c>
      <c r="H1488" s="47">
        <f t="shared" si="138"/>
        <v>45975</v>
      </c>
      <c r="I1488" s="48">
        <f>'PAYMENT by SAP'!G1478</f>
        <v>45975</v>
      </c>
      <c r="J1488" s="48" t="str">
        <f t="shared" si="139"/>
        <v>Nov</v>
      </c>
      <c r="K1488" s="48" t="str">
        <f t="shared" si="140"/>
        <v>2025</v>
      </c>
      <c r="L1488" s="48">
        <f>'PAYMENT by SAP'!H1478</f>
        <v>45899</v>
      </c>
      <c r="M1488" s="49">
        <f t="shared" si="141"/>
        <v>76</v>
      </c>
      <c r="N1488" s="50" t="str">
        <f t="shared" si="142"/>
        <v>60-90</v>
      </c>
      <c r="O1488" s="50" t="str">
        <f t="shared" si="143"/>
        <v>Warning</v>
      </c>
      <c r="P1488" s="15" t="str">
        <f>'PAYMENT by SAP'!J1478</f>
        <v>IDR</v>
      </c>
      <c r="Q1488" s="15" t="str">
        <f>'PAYMENT by SAP'!K1478</f>
        <v>1800000481</v>
      </c>
      <c r="R1488" s="51">
        <f>'PAYMENT by SAP'!L1478</f>
        <v>20114033</v>
      </c>
      <c r="S1488" s="51" t="str">
        <f>'PAYMENT by SAP'!M1478</f>
        <v>Tagihan Listrik SMI Jun 25</v>
      </c>
      <c r="T1488" s="65">
        <f>'PAYMENT by SAP'!N1478</f>
        <v>45869</v>
      </c>
      <c r="U1488" s="66" t="str">
        <f>'PAYMENT by SAP'!O1478</f>
        <v>1800000481</v>
      </c>
      <c r="V1488" s="18" t="s">
        <v>4951</v>
      </c>
    </row>
    <row r="1489" spans="2:22">
      <c r="B1489" s="15">
        <f>'PAYMENT by SAP'!B1479</f>
        <v>101284</v>
      </c>
      <c r="C1489" s="15" t="str">
        <f>'PAYMENT by SAP'!C1479</f>
        <v>PT. SINERGI MITRA INVESTAMA</v>
      </c>
      <c r="D1489" s="15" t="str">
        <v>Group</v>
      </c>
      <c r="E1489" s="15" t="str">
        <f>'PAYMENT by SAP'!D1479</f>
        <v>1400000522</v>
      </c>
      <c r="F1489" s="15" t="str">
        <f>'PAYMENT by SAP'!E1479</f>
        <v>11125421</v>
      </c>
      <c r="G1489" s="15" t="str">
        <f>'PAYMENT by SAP'!F1479</f>
        <v>PAID BY CMS BANK SYARIAH INDONESIA KC SURABAYA BAS</v>
      </c>
      <c r="H1489" s="47">
        <f t="shared" si="138"/>
        <v>45975</v>
      </c>
      <c r="I1489" s="48">
        <f>'PAYMENT by SAP'!G1479</f>
        <v>45975</v>
      </c>
      <c r="J1489" s="48" t="str">
        <f t="shared" si="139"/>
        <v>Nov</v>
      </c>
      <c r="K1489" s="48" t="str">
        <f t="shared" si="140"/>
        <v>2025</v>
      </c>
      <c r="L1489" s="48">
        <f>'PAYMENT by SAP'!H1479</f>
        <v>45899</v>
      </c>
      <c r="M1489" s="49">
        <f t="shared" si="141"/>
        <v>76</v>
      </c>
      <c r="N1489" s="50" t="str">
        <f t="shared" si="142"/>
        <v>60-90</v>
      </c>
      <c r="O1489" s="50" t="str">
        <f t="shared" si="143"/>
        <v>Warning</v>
      </c>
      <c r="P1489" s="15" t="str">
        <f>'PAYMENT by SAP'!J1479</f>
        <v>IDR</v>
      </c>
      <c r="Q1489" s="15" t="str">
        <f>'PAYMENT by SAP'!K1479</f>
        <v>1800000362</v>
      </c>
      <c r="R1489" s="51">
        <f>'PAYMENT by SAP'!L1479</f>
        <v>48406800</v>
      </c>
      <c r="S1489" s="51" t="str">
        <f>'PAYMENT by SAP'!M1479</f>
        <v>Penagihan Penyediaan Air Bersih Juli 2025</v>
      </c>
      <c r="T1489" s="65">
        <f>'PAYMENT by SAP'!N1479</f>
        <v>45869</v>
      </c>
      <c r="U1489" s="66" t="str">
        <f>'PAYMENT by SAP'!O1479</f>
        <v>1800000362</v>
      </c>
      <c r="V1489" s="18" t="s">
        <v>4956</v>
      </c>
    </row>
    <row r="1490" spans="2:22">
      <c r="B1490" s="15">
        <f>'PAYMENT by SAP'!B1480</f>
        <v>100622</v>
      </c>
      <c r="C1490" s="15" t="str">
        <f>'PAYMENT by SAP'!C1480</f>
        <v>PT. TRI PUTRA JAYA SENTOSA</v>
      </c>
      <c r="D1490" s="15" t="str">
        <v>External</v>
      </c>
      <c r="E1490" s="15" t="str">
        <f>'PAYMENT by SAP'!D1480</f>
        <v>1400132919</v>
      </c>
      <c r="F1490" s="15" t="str">
        <f>'PAYMENT by SAP'!E1480</f>
        <v>11125421</v>
      </c>
      <c r="G1490" s="15" t="str">
        <f>'PAYMENT by SAP'!F1480</f>
        <v>PAID BY CMS BANK SYARIAH INDONESIA KC SURABAYA BAS</v>
      </c>
      <c r="H1490" s="47">
        <f t="shared" si="138"/>
        <v>45978</v>
      </c>
      <c r="I1490" s="48">
        <f>'PAYMENT by SAP'!G1480</f>
        <v>45978</v>
      </c>
      <c r="J1490" s="48" t="str">
        <f t="shared" si="139"/>
        <v>Nov</v>
      </c>
      <c r="K1490" s="48" t="str">
        <f t="shared" si="140"/>
        <v>2025</v>
      </c>
      <c r="L1490" s="48">
        <f>'PAYMENT by SAP'!H1480</f>
        <v>45930</v>
      </c>
      <c r="M1490" s="49">
        <f t="shared" si="141"/>
        <v>48</v>
      </c>
      <c r="N1490" s="50" t="str">
        <f t="shared" si="142"/>
        <v>30-60</v>
      </c>
      <c r="O1490" s="50" t="str">
        <f t="shared" si="143"/>
        <v>Low Risk</v>
      </c>
      <c r="P1490" s="15" t="str">
        <f>'PAYMENT by SAP'!J1480</f>
        <v>IDR</v>
      </c>
      <c r="Q1490" s="15" t="str">
        <f>'PAYMENT by SAP'!K1480</f>
        <v>1800000591</v>
      </c>
      <c r="R1490" s="51">
        <f>'PAYMENT by SAP'!L1480</f>
        <v>4970691</v>
      </c>
      <c r="S1490" s="51" t="str">
        <f>'PAYMENT by SAP'!M1480</f>
        <v>Biaya Pemusnahan Limbah Bottom Ash ex PT TJS</v>
      </c>
      <c r="T1490" s="65">
        <f>'PAYMENT by SAP'!N1480</f>
        <v>45900</v>
      </c>
      <c r="U1490" s="66" t="str">
        <f>'PAYMENT by SAP'!O1480</f>
        <v>1800000591</v>
      </c>
      <c r="V1490" t="s">
        <v>4950</v>
      </c>
    </row>
    <row r="1491" spans="2:22">
      <c r="B1491" s="15">
        <f>'PAYMENT by SAP'!B1481</f>
        <v>101525</v>
      </c>
      <c r="C1491" s="15" t="str">
        <f>'PAYMENT by SAP'!C1481</f>
        <v>PT ADHIMIX PCI INDONESIA</v>
      </c>
      <c r="D1491" s="15" t="str">
        <v>External</v>
      </c>
      <c r="E1491" s="15" t="str">
        <f>'PAYMENT by SAP'!D1481</f>
        <v>1400000526</v>
      </c>
      <c r="F1491" s="15" t="str">
        <f>'PAYMENT by SAP'!E1481</f>
        <v>11121161</v>
      </c>
      <c r="G1491" s="15" t="str">
        <f>'PAYMENT by SAP'!F1481</f>
        <v>Tagihan Analisa Lab Uji RCPT Beton ke 2 sep25</v>
      </c>
      <c r="H1491" s="47">
        <f t="shared" si="138"/>
        <v>45979</v>
      </c>
      <c r="I1491" s="48">
        <f>'PAYMENT by SAP'!G1481</f>
        <v>45979</v>
      </c>
      <c r="J1491" s="48" t="str">
        <f t="shared" si="139"/>
        <v>Nov</v>
      </c>
      <c r="K1491" s="48" t="str">
        <f t="shared" si="140"/>
        <v>2025</v>
      </c>
      <c r="L1491" s="48">
        <f>'PAYMENT by SAP'!H1481</f>
        <v>45960</v>
      </c>
      <c r="M1491" s="49">
        <f t="shared" si="141"/>
        <v>19</v>
      </c>
      <c r="N1491" s="50" t="str">
        <f t="shared" si="142"/>
        <v>0-30</v>
      </c>
      <c r="O1491" s="50" t="str">
        <f t="shared" si="143"/>
        <v>No Risk</v>
      </c>
      <c r="P1491" s="15" t="str">
        <f>'PAYMENT by SAP'!J1481</f>
        <v>IDR</v>
      </c>
      <c r="Q1491" s="15" t="str">
        <f>'PAYMENT by SAP'!K1481</f>
        <v>1800000467</v>
      </c>
      <c r="R1491" s="51">
        <f>'PAYMENT by SAP'!L1481</f>
        <v>1431900</v>
      </c>
      <c r="S1491" s="51" t="str">
        <f>'PAYMENT by SAP'!M1481</f>
        <v>Tagihan Analisa Lab Uji RCPT Beton ke 2 - Sep 2025</v>
      </c>
      <c r="T1491" s="65">
        <f>'PAYMENT by SAP'!N1481</f>
        <v>45930</v>
      </c>
      <c r="U1491" s="66" t="str">
        <f>'PAYMENT by SAP'!O1481</f>
        <v>1800000467</v>
      </c>
      <c r="V1491" t="s">
        <v>4961</v>
      </c>
    </row>
    <row r="1492" spans="2:22">
      <c r="B1492" s="15">
        <f>'PAYMENT by SAP'!B1482</f>
        <v>100009</v>
      </c>
      <c r="C1492" s="15" t="str">
        <f>'PAYMENT by SAP'!C1482</f>
        <v>PT KAWASAN INDUSTRI GRESIK</v>
      </c>
      <c r="D1492" s="15" t="str">
        <v>Group</v>
      </c>
      <c r="E1492" s="15" t="str">
        <f>'PAYMENT by SAP'!D1482</f>
        <v>1400000528</v>
      </c>
      <c r="F1492" s="15" t="str">
        <f>'PAYMENT by SAP'!E1482</f>
        <v>11125421</v>
      </c>
      <c r="G1492" s="15" t="str">
        <f>'PAYMENT by SAP'!F1482</f>
        <v>PAID BY CMS BANK SYARIAH INDONESIA KC SURABAYA BAS</v>
      </c>
      <c r="H1492" s="47">
        <f t="shared" si="138"/>
        <v>45979</v>
      </c>
      <c r="I1492" s="48">
        <f>'PAYMENT by SAP'!G1482</f>
        <v>45979</v>
      </c>
      <c r="J1492" s="48" t="str">
        <f t="shared" si="139"/>
        <v>Nov</v>
      </c>
      <c r="K1492" s="48" t="str">
        <f t="shared" si="140"/>
        <v>2025</v>
      </c>
      <c r="L1492" s="48">
        <f>'PAYMENT by SAP'!H1482</f>
        <v>45991</v>
      </c>
      <c r="M1492" s="49">
        <f t="shared" si="141"/>
        <v>-12</v>
      </c>
      <c r="N1492" s="50" t="str">
        <f t="shared" si="142"/>
        <v>Current</v>
      </c>
      <c r="O1492" s="50" t="str">
        <f t="shared" si="143"/>
        <v>No Risk</v>
      </c>
      <c r="P1492" s="15" t="str">
        <f>'PAYMENT by SAP'!J1482</f>
        <v>IDR</v>
      </c>
      <c r="Q1492" s="15" t="str">
        <f>'PAYMENT by SAP'!K1482</f>
        <v>1800000472</v>
      </c>
      <c r="R1492" s="51">
        <f>'PAYMENT by SAP'!L1482</f>
        <v>14728738</v>
      </c>
      <c r="S1492" s="51" t="str">
        <f>'PAYMENT by SAP'!M1482</f>
        <v>Pot. Gaji Kary. Penugasan SIG - KIG 09.2025</v>
      </c>
      <c r="T1492" s="65">
        <f>'PAYMENT by SAP'!N1482</f>
        <v>45961</v>
      </c>
      <c r="U1492" s="66" t="str">
        <f>'PAYMENT by SAP'!O1482</f>
        <v>1800000472</v>
      </c>
      <c r="V1492" s="18" t="s">
        <v>4953</v>
      </c>
    </row>
    <row r="1493" spans="2:22">
      <c r="B1493" s="15">
        <f>'PAYMENT by SAP'!B1483</f>
        <v>100144</v>
      </c>
      <c r="C1493" s="15" t="str">
        <f>'PAYMENT by SAP'!C1483</f>
        <v>PT SINERGI INFORMATIKA SEMEN INDONE</v>
      </c>
      <c r="D1493" s="15" t="str">
        <v>Group</v>
      </c>
      <c r="E1493" s="15" t="str">
        <f>'PAYMENT by SAP'!D1483</f>
        <v>1400000527</v>
      </c>
      <c r="F1493" s="15" t="str">
        <f>'PAYMENT by SAP'!E1483</f>
        <v>11121161</v>
      </c>
      <c r="G1493" s="15" t="str">
        <f>'PAYMENT by SAP'!F1483</f>
        <v>Management Fee SISI April 2020</v>
      </c>
      <c r="H1493" s="47">
        <f t="shared" si="138"/>
        <v>45979</v>
      </c>
      <c r="I1493" s="48">
        <f>'PAYMENT by SAP'!G1483</f>
        <v>45979</v>
      </c>
      <c r="J1493" s="48" t="str">
        <f t="shared" si="139"/>
        <v>Nov</v>
      </c>
      <c r="K1493" s="48" t="str">
        <f t="shared" si="140"/>
        <v>2025</v>
      </c>
      <c r="L1493" s="48">
        <f>'PAYMENT by SAP'!H1483</f>
        <v>45678</v>
      </c>
      <c r="M1493" s="49">
        <f t="shared" si="141"/>
        <v>301</v>
      </c>
      <c r="N1493" s="50" t="str">
        <f t="shared" si="142"/>
        <v>120-365</v>
      </c>
      <c r="O1493" s="50" t="str">
        <f t="shared" si="143"/>
        <v>High Risk</v>
      </c>
      <c r="P1493" s="15" t="str">
        <f>'PAYMENT by SAP'!J1483</f>
        <v>IDR</v>
      </c>
      <c r="Q1493" s="15" t="str">
        <f>'PAYMENT by SAP'!K1483</f>
        <v>0100000343</v>
      </c>
      <c r="R1493" s="51">
        <f>'PAYMENT by SAP'!L1483</f>
        <v>30553200</v>
      </c>
      <c r="S1493" s="51" t="str">
        <f>'PAYMENT by SAP'!M1483</f>
        <v>Management Fee SISI April 2020</v>
      </c>
      <c r="T1493" s="65">
        <f>'PAYMENT by SAP'!N1483</f>
        <v>45678</v>
      </c>
      <c r="U1493" s="66" t="str">
        <f>'PAYMENT by SAP'!O1483</f>
        <v>1800000463</v>
      </c>
      <c r="V1493" s="18" t="s">
        <v>4955</v>
      </c>
    </row>
    <row r="1494" spans="2:22">
      <c r="B1494" s="15">
        <f>'PAYMENT by SAP'!B1484</f>
        <v>100126</v>
      </c>
      <c r="C1494" s="15" t="str">
        <f>'PAYMENT by SAP'!C1484</f>
        <v>PT TRIATA MULIA INDONESIA</v>
      </c>
      <c r="D1494" s="15" t="str">
        <v>External</v>
      </c>
      <c r="E1494" s="15" t="str">
        <f>'PAYMENT by SAP'!D1484</f>
        <v>1400133076</v>
      </c>
      <c r="F1494" s="15" t="str">
        <f>'PAYMENT by SAP'!E1484</f>
        <v>11121161</v>
      </c>
      <c r="G1494" s="15" t="str">
        <f>'PAYMENT by SAP'!F1484</f>
        <v>Biaya Pemusnahan Limbah Sludge Paper ex PT TMI</v>
      </c>
      <c r="H1494" s="47">
        <f t="shared" si="138"/>
        <v>45979</v>
      </c>
      <c r="I1494" s="48">
        <f>'PAYMENT by SAP'!G1484</f>
        <v>45979</v>
      </c>
      <c r="J1494" s="48" t="str">
        <f t="shared" si="139"/>
        <v>Nov</v>
      </c>
      <c r="K1494" s="48" t="str">
        <f t="shared" si="140"/>
        <v>2025</v>
      </c>
      <c r="L1494" s="48">
        <f>'PAYMENT by SAP'!H1484</f>
        <v>45746</v>
      </c>
      <c r="M1494" s="49">
        <f t="shared" si="141"/>
        <v>233</v>
      </c>
      <c r="N1494" s="50" t="str">
        <f t="shared" si="142"/>
        <v>120-365</v>
      </c>
      <c r="O1494" s="50" t="str">
        <f t="shared" si="143"/>
        <v>High Risk</v>
      </c>
      <c r="P1494" s="15" t="str">
        <f>'PAYMENT by SAP'!J1484</f>
        <v>IDR</v>
      </c>
      <c r="Q1494" s="15" t="str">
        <f>'PAYMENT by SAP'!K1484</f>
        <v>1800000133</v>
      </c>
      <c r="R1494" s="51">
        <f>'PAYMENT by SAP'!L1484</f>
        <v>111786912</v>
      </c>
      <c r="S1494" s="51" t="str">
        <f>'PAYMENT by SAP'!M1484</f>
        <v>Biaya Pemusnahan Limbah Sludge Paper ex PT TMI</v>
      </c>
      <c r="T1494" s="65">
        <f>'PAYMENT by SAP'!N1484</f>
        <v>45716</v>
      </c>
      <c r="U1494" s="66" t="str">
        <f>'PAYMENT by SAP'!O1484</f>
        <v>1800000133</v>
      </c>
      <c r="V1494" t="s">
        <v>4950</v>
      </c>
    </row>
    <row r="1495" spans="2:22">
      <c r="B1495" s="15">
        <f>'PAYMENT by SAP'!B1485</f>
        <v>100011</v>
      </c>
      <c r="C1495" s="15" t="str">
        <f>'PAYMENT by SAP'!C1485</f>
        <v>UNITED TRACTORS SEMEN GRESIK</v>
      </c>
      <c r="D1495" s="15" t="str">
        <v>Group</v>
      </c>
      <c r="E1495" s="15" t="str">
        <f>'PAYMENT by SAP'!D1485</f>
        <v>1400000531</v>
      </c>
      <c r="F1495" s="15" t="str">
        <f>'PAYMENT by SAP'!E1485</f>
        <v>11121161</v>
      </c>
      <c r="G1495" s="15" t="str">
        <f>'PAYMENT by SAP'!F1485</f>
        <v>MgmtFee UTSG 02-03/2021 &amp; 03/2020</v>
      </c>
      <c r="H1495" s="47">
        <f t="shared" si="138"/>
        <v>45980</v>
      </c>
      <c r="I1495" s="48">
        <f>'PAYMENT by SAP'!G1485</f>
        <v>45980</v>
      </c>
      <c r="J1495" s="48" t="str">
        <f t="shared" si="139"/>
        <v>Nov</v>
      </c>
      <c r="K1495" s="48" t="str">
        <f t="shared" si="140"/>
        <v>2025</v>
      </c>
      <c r="L1495" s="48">
        <f>'PAYMENT by SAP'!H1485</f>
        <v>44279</v>
      </c>
      <c r="M1495" s="49">
        <f t="shared" si="141"/>
        <v>1701</v>
      </c>
      <c r="N1495" s="50" t="str">
        <f t="shared" si="142"/>
        <v>&gt;365</v>
      </c>
      <c r="O1495" s="50" t="str">
        <f t="shared" si="143"/>
        <v>High Risk +</v>
      </c>
      <c r="P1495" s="15" t="str">
        <f>'PAYMENT by SAP'!J1485</f>
        <v>IDR</v>
      </c>
      <c r="Q1495" s="15" t="str">
        <f>'PAYMENT by SAP'!K1485</f>
        <v>1800000078</v>
      </c>
      <c r="R1495" s="51">
        <f>'PAYMENT by SAP'!L1485</f>
        <v>36450000</v>
      </c>
      <c r="S1495" s="51" t="str">
        <f>'PAYMENT by SAP'!M1485</f>
        <v>Management Fee UTSG Februari 2021</v>
      </c>
      <c r="T1495" s="65">
        <f>'PAYMENT by SAP'!N1485</f>
        <v>44249</v>
      </c>
      <c r="U1495" s="66" t="str">
        <f>'PAYMENT by SAP'!O1485</f>
        <v>1800000078</v>
      </c>
      <c r="V1495" s="18" t="s">
        <v>4955</v>
      </c>
    </row>
    <row r="1496" spans="2:22">
      <c r="B1496" s="15">
        <f>'PAYMENT by SAP'!B1486</f>
        <v>100011</v>
      </c>
      <c r="C1496" s="15" t="str">
        <f>'PAYMENT by SAP'!C1486</f>
        <v>UNITED TRACTORS SEMEN GRESIK</v>
      </c>
      <c r="D1496" s="15" t="str">
        <v>Group</v>
      </c>
      <c r="E1496" s="15" t="str">
        <f>'PAYMENT by SAP'!D1486</f>
        <v>1400000531</v>
      </c>
      <c r="F1496" s="15" t="str">
        <f>'PAYMENT by SAP'!E1486</f>
        <v>11121161</v>
      </c>
      <c r="G1496" s="15" t="str">
        <f>'PAYMENT by SAP'!F1486</f>
        <v>MgmtFee UTSG 02-03/2021 &amp; 03/2020</v>
      </c>
      <c r="H1496" s="47">
        <f t="shared" si="138"/>
        <v>45980</v>
      </c>
      <c r="I1496" s="48">
        <f>'PAYMENT by SAP'!G1486</f>
        <v>45980</v>
      </c>
      <c r="J1496" s="48" t="str">
        <f t="shared" si="139"/>
        <v>Nov</v>
      </c>
      <c r="K1496" s="48" t="str">
        <f t="shared" si="140"/>
        <v>2025</v>
      </c>
      <c r="L1496" s="48">
        <f>'PAYMENT by SAP'!H1486</f>
        <v>44311</v>
      </c>
      <c r="M1496" s="49">
        <f t="shared" si="141"/>
        <v>1669</v>
      </c>
      <c r="N1496" s="50" t="str">
        <f t="shared" si="142"/>
        <v>&gt;365</v>
      </c>
      <c r="O1496" s="50" t="str">
        <f t="shared" si="143"/>
        <v>High Risk +</v>
      </c>
      <c r="P1496" s="15" t="str">
        <f>'PAYMENT by SAP'!J1486</f>
        <v>IDR</v>
      </c>
      <c r="Q1496" s="15" t="str">
        <f>'PAYMENT by SAP'!K1486</f>
        <v>1800000169</v>
      </c>
      <c r="R1496" s="51">
        <f>'PAYMENT by SAP'!L1486</f>
        <v>43740000</v>
      </c>
      <c r="S1496" s="51" t="str">
        <f>'PAYMENT by SAP'!M1486</f>
        <v>Management Fee UTSG Maret 2021</v>
      </c>
      <c r="T1496" s="65">
        <f>'PAYMENT by SAP'!N1486</f>
        <v>44281</v>
      </c>
      <c r="U1496" s="66" t="str">
        <f>'PAYMENT by SAP'!O1486</f>
        <v>1800000169</v>
      </c>
      <c r="V1496" s="18" t="s">
        <v>4955</v>
      </c>
    </row>
    <row r="1497" spans="2:22">
      <c r="B1497" s="15">
        <f>'PAYMENT by SAP'!B1487</f>
        <v>100011</v>
      </c>
      <c r="C1497" s="15" t="str">
        <f>'PAYMENT by SAP'!C1487</f>
        <v>UNITED TRACTORS SEMEN GRESIK</v>
      </c>
      <c r="D1497" s="15" t="str">
        <v>Group</v>
      </c>
      <c r="E1497" s="15" t="str">
        <f>'PAYMENT by SAP'!D1487</f>
        <v>1400000531</v>
      </c>
      <c r="F1497" s="15" t="str">
        <f>'PAYMENT by SAP'!E1487</f>
        <v>11121161</v>
      </c>
      <c r="G1497" s="15" t="str">
        <f>'PAYMENT by SAP'!F1487</f>
        <v>MgmtFee UTSG 02-03/2021 &amp; 03/2020</v>
      </c>
      <c r="H1497" s="47">
        <f t="shared" si="138"/>
        <v>45980</v>
      </c>
      <c r="I1497" s="48">
        <f>'PAYMENT by SAP'!G1487</f>
        <v>45980</v>
      </c>
      <c r="J1497" s="48" t="str">
        <f t="shared" si="139"/>
        <v>Nov</v>
      </c>
      <c r="K1497" s="48" t="str">
        <f t="shared" si="140"/>
        <v>2025</v>
      </c>
      <c r="L1497" s="48">
        <f>'PAYMENT by SAP'!H1487</f>
        <v>44094</v>
      </c>
      <c r="M1497" s="49">
        <f t="shared" si="141"/>
        <v>1886</v>
      </c>
      <c r="N1497" s="50" t="str">
        <f t="shared" si="142"/>
        <v>&gt;365</v>
      </c>
      <c r="O1497" s="50" t="str">
        <f t="shared" si="143"/>
        <v>High Risk +</v>
      </c>
      <c r="P1497" s="15" t="str">
        <f>'PAYMENT by SAP'!J1487</f>
        <v>IDR</v>
      </c>
      <c r="Q1497" s="15" t="str">
        <f>'PAYMENT by SAP'!K1487</f>
        <v>1800000958</v>
      </c>
      <c r="R1497" s="51">
        <f>'PAYMENT by SAP'!L1487</f>
        <v>44550000</v>
      </c>
      <c r="S1497" s="51" t="str">
        <f>'PAYMENT by SAP'!M1487</f>
        <v>Management Fee AP. UTSG Agustus 2020</v>
      </c>
      <c r="T1497" s="65">
        <f>'PAYMENT by SAP'!N1487</f>
        <v>44064</v>
      </c>
      <c r="U1497" s="66" t="str">
        <f>'PAYMENT by SAP'!O1487</f>
        <v>1800000958</v>
      </c>
      <c r="V1497" s="18" t="s">
        <v>4955</v>
      </c>
    </row>
    <row r="1498" spans="2:22">
      <c r="B1498" s="15">
        <f>'PAYMENT by SAP'!B1488</f>
        <v>100137</v>
      </c>
      <c r="C1498" s="15" t="str">
        <f>'PAYMENT by SAP'!C1488</f>
        <v>PT SEMEN GRESIK</v>
      </c>
      <c r="D1498" s="15" t="str">
        <v>Group</v>
      </c>
      <c r="E1498" s="15" t="str">
        <f>'PAYMENT by SAP'!D1488</f>
        <v>1400000529</v>
      </c>
      <c r="F1498" s="15" t="str">
        <f>'PAYMENT by SAP'!E1488</f>
        <v>11121871</v>
      </c>
      <c r="G1498" s="15" t="str">
        <f>'PAYMENT by SAP'!F1488</f>
        <v>SWEEPING SEMEN GRESIK</v>
      </c>
      <c r="H1498" s="47">
        <f t="shared" si="138"/>
        <v>45980</v>
      </c>
      <c r="I1498" s="48">
        <f>'PAYMENT by SAP'!G1488</f>
        <v>45980</v>
      </c>
      <c r="J1498" s="48" t="str">
        <f t="shared" si="139"/>
        <v>Nov</v>
      </c>
      <c r="K1498" s="48" t="str">
        <f t="shared" si="140"/>
        <v>2025</v>
      </c>
      <c r="L1498" s="48">
        <f>'PAYMENT by SAP'!H1488</f>
        <v>45974</v>
      </c>
      <c r="M1498" s="49">
        <f t="shared" si="141"/>
        <v>6</v>
      </c>
      <c r="N1498" s="50" t="str">
        <f t="shared" si="142"/>
        <v>0-30</v>
      </c>
      <c r="O1498" s="50" t="str">
        <f t="shared" si="143"/>
        <v>No Risk</v>
      </c>
      <c r="P1498" s="15" t="str">
        <f>'PAYMENT by SAP'!J1488</f>
        <v>IDR</v>
      </c>
      <c r="Q1498" s="15" t="str">
        <f>'PAYMENT by SAP'!K1488</f>
        <v>1400000520</v>
      </c>
      <c r="R1498" s="51">
        <f>'PAYMENT by SAP'!L1488</f>
        <v>10000000000</v>
      </c>
      <c r="S1498" s="51" t="str">
        <f>'PAYMENT by SAP'!M1488</f>
        <v xml:space="preserve"> PEMBAYARAN POKOK SHL GRESIK 26 SEPT 2018</v>
      </c>
      <c r="T1498" s="65">
        <f>'PAYMENT by SAP'!N1488</f>
        <v>45974</v>
      </c>
      <c r="U1498" s="66" t="str">
        <f>'PAYMENT by SAP'!O1488</f>
        <v>1800001507</v>
      </c>
      <c r="V1498" t="s">
        <v>4952</v>
      </c>
    </row>
    <row r="1499" spans="2:22">
      <c r="B1499" s="15">
        <f>'PAYMENT by SAP'!B1489</f>
        <v>100011</v>
      </c>
      <c r="C1499" s="15" t="str">
        <f>'PAYMENT by SAP'!C1489</f>
        <v>UNITED TRACTORS SEMEN GRESIK</v>
      </c>
      <c r="D1499" s="15" t="str">
        <v>Group</v>
      </c>
      <c r="E1499" s="15" t="str">
        <f>'PAYMENT by SAP'!D1489</f>
        <v>1400000530</v>
      </c>
      <c r="F1499" s="15" t="str">
        <f>'PAYMENT by SAP'!E1489</f>
        <v>11121161</v>
      </c>
      <c r="G1499" s="15" t="str">
        <f>'PAYMENT by SAP'!F1489</f>
        <v>Pot. Gaji Kary. Pgs SI-5.8.9.10-24 &amp; 1.6-22</v>
      </c>
      <c r="H1499" s="47">
        <f t="shared" si="138"/>
        <v>45981</v>
      </c>
      <c r="I1499" s="48">
        <f>'PAYMENT by SAP'!G1489</f>
        <v>45981</v>
      </c>
      <c r="J1499" s="48" t="str">
        <f t="shared" si="139"/>
        <v>Nov</v>
      </c>
      <c r="K1499" s="48" t="str">
        <f t="shared" si="140"/>
        <v>2025</v>
      </c>
      <c r="L1499" s="48">
        <f>'PAYMENT by SAP'!H1489</f>
        <v>45626</v>
      </c>
      <c r="M1499" s="49">
        <f t="shared" si="141"/>
        <v>355</v>
      </c>
      <c r="N1499" s="50" t="str">
        <f t="shared" si="142"/>
        <v>120-365</v>
      </c>
      <c r="O1499" s="50" t="str">
        <f t="shared" si="143"/>
        <v>High Risk</v>
      </c>
      <c r="P1499" s="15" t="str">
        <f>'PAYMENT by SAP'!J1489</f>
        <v>IDR</v>
      </c>
      <c r="Q1499" s="15" t="str">
        <f>'PAYMENT by SAP'!K1489</f>
        <v>1800000447</v>
      </c>
      <c r="R1499" s="51">
        <f>'PAYMENT by SAP'!L1489</f>
        <v>12898040</v>
      </c>
      <c r="S1499" s="51" t="str">
        <f>'PAYMENT by SAP'!M1489</f>
        <v xml:space="preserve"> Pot. Gaji Kary. Penugasan SI - UTSG 09.2024</v>
      </c>
      <c r="T1499" s="65">
        <f>'PAYMENT by SAP'!N1489</f>
        <v>45596</v>
      </c>
      <c r="U1499" s="66" t="str">
        <f>'PAYMENT by SAP'!O1489</f>
        <v>1800000447</v>
      </c>
      <c r="V1499" s="18" t="s">
        <v>4953</v>
      </c>
    </row>
    <row r="1500" spans="2:22">
      <c r="B1500" s="15">
        <f>'PAYMENT by SAP'!B1490</f>
        <v>100011</v>
      </c>
      <c r="C1500" s="15" t="str">
        <f>'PAYMENT by SAP'!C1490</f>
        <v>UNITED TRACTORS SEMEN GRESIK</v>
      </c>
      <c r="D1500" s="15" t="str">
        <v>Group</v>
      </c>
      <c r="E1500" s="15" t="str">
        <f>'PAYMENT by SAP'!D1490</f>
        <v>1400000530</v>
      </c>
      <c r="F1500" s="15" t="str">
        <f>'PAYMENT by SAP'!E1490</f>
        <v>11121161</v>
      </c>
      <c r="G1500" s="15" t="str">
        <f>'PAYMENT by SAP'!F1490</f>
        <v>Pot. Gaji Kary. Pgs SI-5.8.9.10-24 &amp; 1.6-22</v>
      </c>
      <c r="H1500" s="47">
        <f t="shared" si="138"/>
        <v>45981</v>
      </c>
      <c r="I1500" s="48">
        <f>'PAYMENT by SAP'!G1490</f>
        <v>45981</v>
      </c>
      <c r="J1500" s="48" t="str">
        <f t="shared" si="139"/>
        <v>Nov</v>
      </c>
      <c r="K1500" s="48" t="str">
        <f t="shared" si="140"/>
        <v>2025</v>
      </c>
      <c r="L1500" s="48">
        <f>'PAYMENT by SAP'!H1490</f>
        <v>45595</v>
      </c>
      <c r="M1500" s="49">
        <f t="shared" si="141"/>
        <v>386</v>
      </c>
      <c r="N1500" s="50" t="str">
        <f t="shared" si="142"/>
        <v>&gt;365</v>
      </c>
      <c r="O1500" s="50" t="str">
        <f t="shared" si="143"/>
        <v>High Risk +</v>
      </c>
      <c r="P1500" s="15" t="str">
        <f>'PAYMENT by SAP'!J1490</f>
        <v>IDR</v>
      </c>
      <c r="Q1500" s="15" t="str">
        <f>'PAYMENT by SAP'!K1490</f>
        <v>1800000394</v>
      </c>
      <c r="R1500" s="51">
        <f>'PAYMENT by SAP'!L1490</f>
        <v>12899051</v>
      </c>
      <c r="S1500" s="51" t="str">
        <f>'PAYMENT by SAP'!M1490</f>
        <v xml:space="preserve"> Pot. Gaji Kary. Penugasan SI - UTSG 08.2024</v>
      </c>
      <c r="T1500" s="65">
        <f>'PAYMENT by SAP'!N1490</f>
        <v>45565</v>
      </c>
      <c r="U1500" s="66" t="str">
        <f>'PAYMENT by SAP'!O1490</f>
        <v>1800000394</v>
      </c>
      <c r="V1500" s="18" t="s">
        <v>4953</v>
      </c>
    </row>
    <row r="1501" spans="2:22">
      <c r="B1501" s="15">
        <f>'PAYMENT by SAP'!B1491</f>
        <v>100011</v>
      </c>
      <c r="C1501" s="15" t="str">
        <f>'PAYMENT by SAP'!C1491</f>
        <v>UNITED TRACTORS SEMEN GRESIK</v>
      </c>
      <c r="D1501" s="15" t="str">
        <v>Group</v>
      </c>
      <c r="E1501" s="15" t="str">
        <f>'PAYMENT by SAP'!D1491</f>
        <v>1400000530</v>
      </c>
      <c r="F1501" s="15" t="str">
        <f>'PAYMENT by SAP'!E1491</f>
        <v>11121161</v>
      </c>
      <c r="G1501" s="15" t="str">
        <f>'PAYMENT by SAP'!F1491</f>
        <v>Pot. Gaji Kary. Pgs SI-5.8.9.10-24 &amp; 1.6-22</v>
      </c>
      <c r="H1501" s="47">
        <f t="shared" si="138"/>
        <v>45981</v>
      </c>
      <c r="I1501" s="48">
        <f>'PAYMENT by SAP'!G1491</f>
        <v>45981</v>
      </c>
      <c r="J1501" s="48" t="str">
        <f t="shared" si="139"/>
        <v>Nov</v>
      </c>
      <c r="K1501" s="48" t="str">
        <f t="shared" si="140"/>
        <v>2025</v>
      </c>
      <c r="L1501" s="48">
        <f>'PAYMENT by SAP'!H1491</f>
        <v>45656</v>
      </c>
      <c r="M1501" s="49">
        <f t="shared" si="141"/>
        <v>325</v>
      </c>
      <c r="N1501" s="50" t="str">
        <f t="shared" si="142"/>
        <v>120-365</v>
      </c>
      <c r="O1501" s="50" t="str">
        <f t="shared" si="143"/>
        <v>High Risk</v>
      </c>
      <c r="P1501" s="15" t="str">
        <f>'PAYMENT by SAP'!J1491</f>
        <v>IDR</v>
      </c>
      <c r="Q1501" s="15" t="str">
        <f>'PAYMENT by SAP'!K1491</f>
        <v>1800000496</v>
      </c>
      <c r="R1501" s="51">
        <f>'PAYMENT by SAP'!L1491</f>
        <v>14733225</v>
      </c>
      <c r="S1501" s="51" t="str">
        <f>'PAYMENT by SAP'!M1491</f>
        <v xml:space="preserve"> Pot. Gaji Kary. Penugasan SI - UTSG 10.2024</v>
      </c>
      <c r="T1501" s="65">
        <f>'PAYMENT by SAP'!N1491</f>
        <v>45626</v>
      </c>
      <c r="U1501" s="66" t="str">
        <f>'PAYMENT by SAP'!O1491</f>
        <v>1800000496</v>
      </c>
      <c r="V1501" s="18" t="s">
        <v>4953</v>
      </c>
    </row>
    <row r="1502" spans="2:22">
      <c r="B1502" s="15">
        <f>'PAYMENT by SAP'!B1492</f>
        <v>100011</v>
      </c>
      <c r="C1502" s="15" t="str">
        <f>'PAYMENT by SAP'!C1492</f>
        <v>UNITED TRACTORS SEMEN GRESIK</v>
      </c>
      <c r="D1502" s="15" t="str">
        <v>Group</v>
      </c>
      <c r="E1502" s="15" t="str">
        <f>'PAYMENT by SAP'!D1492</f>
        <v>1400000530</v>
      </c>
      <c r="F1502" s="15" t="str">
        <f>'PAYMENT by SAP'!E1492</f>
        <v>11121161</v>
      </c>
      <c r="G1502" s="15" t="str">
        <f>'PAYMENT by SAP'!F1492</f>
        <v>Pot. Gaji Kary. Pgs SI-5.8.9.10-24 &amp; 1.6-22</v>
      </c>
      <c r="H1502" s="47">
        <f t="shared" si="138"/>
        <v>45981</v>
      </c>
      <c r="I1502" s="48">
        <f>'PAYMENT by SAP'!G1492</f>
        <v>45981</v>
      </c>
      <c r="J1502" s="48" t="str">
        <f t="shared" si="139"/>
        <v>Nov</v>
      </c>
      <c r="K1502" s="48" t="str">
        <f t="shared" si="140"/>
        <v>2025</v>
      </c>
      <c r="L1502" s="48">
        <f>'PAYMENT by SAP'!H1492</f>
        <v>45503</v>
      </c>
      <c r="M1502" s="49">
        <f t="shared" si="141"/>
        <v>478</v>
      </c>
      <c r="N1502" s="50" t="str">
        <f t="shared" si="142"/>
        <v>&gt;365</v>
      </c>
      <c r="O1502" s="50" t="str">
        <f t="shared" si="143"/>
        <v>High Risk +</v>
      </c>
      <c r="P1502" s="15" t="str">
        <f>'PAYMENT by SAP'!J1492</f>
        <v>IDR</v>
      </c>
      <c r="Q1502" s="15" t="str">
        <f>'PAYMENT by SAP'!K1492</f>
        <v>1800000253</v>
      </c>
      <c r="R1502" s="51">
        <f>'PAYMENT by SAP'!L1492</f>
        <v>16292460</v>
      </c>
      <c r="S1502" s="51" t="str">
        <f>'PAYMENT by SAP'!M1492</f>
        <v xml:space="preserve"> Pot. Gaji Kary. Penugasan SI - UTSG 05.2024</v>
      </c>
      <c r="T1502" s="65">
        <f>'PAYMENT by SAP'!N1492</f>
        <v>45473</v>
      </c>
      <c r="U1502" s="66" t="str">
        <f>'PAYMENT by SAP'!O1492</f>
        <v>1800000253</v>
      </c>
      <c r="V1502" s="18" t="s">
        <v>4953</v>
      </c>
    </row>
    <row r="1503" spans="2:22">
      <c r="B1503" s="15">
        <f>'PAYMENT by SAP'!B1493</f>
        <v>100011</v>
      </c>
      <c r="C1503" s="15" t="str">
        <f>'PAYMENT by SAP'!C1493</f>
        <v>UNITED TRACTORS SEMEN GRESIK</v>
      </c>
      <c r="D1503" s="15" t="str">
        <v>Group</v>
      </c>
      <c r="E1503" s="15" t="str">
        <f>'PAYMENT by SAP'!D1493</f>
        <v>1400000530</v>
      </c>
      <c r="F1503" s="15" t="str">
        <f>'PAYMENT by SAP'!E1493</f>
        <v>11121161</v>
      </c>
      <c r="G1503" s="15" t="str">
        <f>'PAYMENT by SAP'!F1493</f>
        <v>Pot. Gaji Kary. Pgs SI-5.8.9.10-24 &amp; 1.6-22</v>
      </c>
      <c r="H1503" s="47">
        <f t="shared" si="138"/>
        <v>45981</v>
      </c>
      <c r="I1503" s="48">
        <f>'PAYMENT by SAP'!G1493</f>
        <v>45981</v>
      </c>
      <c r="J1503" s="48" t="str">
        <f t="shared" si="139"/>
        <v>Nov</v>
      </c>
      <c r="K1503" s="48" t="str">
        <f t="shared" si="140"/>
        <v>2025</v>
      </c>
      <c r="L1503" s="48">
        <f>'PAYMENT by SAP'!H1493</f>
        <v>44803</v>
      </c>
      <c r="M1503" s="49">
        <f t="shared" si="141"/>
        <v>1178</v>
      </c>
      <c r="N1503" s="50" t="str">
        <f t="shared" si="142"/>
        <v>&gt;365</v>
      </c>
      <c r="O1503" s="50" t="str">
        <f t="shared" si="143"/>
        <v>High Risk +</v>
      </c>
      <c r="P1503" s="15" t="str">
        <f>'PAYMENT by SAP'!J1493</f>
        <v>IDR</v>
      </c>
      <c r="Q1503" s="15" t="str">
        <f>'PAYMENT by SAP'!K1493</f>
        <v>1800000496</v>
      </c>
      <c r="R1503" s="51">
        <f>'PAYMENT by SAP'!L1493</f>
        <v>37711666</v>
      </c>
      <c r="S1503" s="51" t="str">
        <f>'PAYMENT by SAP'!M1493</f>
        <v>Pot. Kry Penugasan UTSG Jan-Jun 2022</v>
      </c>
      <c r="T1503" s="65">
        <f>'PAYMENT by SAP'!N1493</f>
        <v>44773</v>
      </c>
      <c r="U1503" s="66" t="str">
        <f>'PAYMENT by SAP'!O1493</f>
        <v>1800000496</v>
      </c>
      <c r="V1503" s="18" t="s">
        <v>4953</v>
      </c>
    </row>
    <row r="1504" spans="2:22">
      <c r="B1504" s="15">
        <f>'PAYMENT by SAP'!B1494</f>
        <v>101118</v>
      </c>
      <c r="C1504" s="15" t="str">
        <f>'PAYMENT by SAP'!C1494</f>
        <v>PT SINAR PELITA DUNIA</v>
      </c>
      <c r="D1504" s="15" t="str">
        <v>External</v>
      </c>
      <c r="E1504" s="15" t="str">
        <f>'PAYMENT by SAP'!D1494</f>
        <v>1400134774</v>
      </c>
      <c r="F1504" s="15" t="str">
        <f>'PAYMENT by SAP'!E1494</f>
        <v>11125421</v>
      </c>
      <c r="G1504" s="15" t="str">
        <f>'PAYMENT by SAP'!F1494</f>
        <v>PAID BY CMS BANK SYARIAH INDONESIA KC SURABAYA BAS</v>
      </c>
      <c r="H1504" s="47">
        <f t="shared" si="138"/>
        <v>45982</v>
      </c>
      <c r="I1504" s="48">
        <f>'PAYMENT by SAP'!G1494</f>
        <v>45982</v>
      </c>
      <c r="J1504" s="48" t="str">
        <f t="shared" si="139"/>
        <v>Nov</v>
      </c>
      <c r="K1504" s="48" t="str">
        <f t="shared" si="140"/>
        <v>2025</v>
      </c>
      <c r="L1504" s="48">
        <f>'PAYMENT by SAP'!H1494</f>
        <v>45991</v>
      </c>
      <c r="M1504" s="49">
        <f t="shared" si="141"/>
        <v>-9</v>
      </c>
      <c r="N1504" s="50" t="str">
        <f t="shared" si="142"/>
        <v>Current</v>
      </c>
      <c r="O1504" s="50" t="str">
        <f t="shared" si="143"/>
        <v>No Risk</v>
      </c>
      <c r="P1504" s="15" t="str">
        <f>'PAYMENT by SAP'!J1494</f>
        <v>IDR</v>
      </c>
      <c r="Q1504" s="15" t="str">
        <f>'PAYMENT by SAP'!K1494</f>
        <v>1800000739</v>
      </c>
      <c r="R1504" s="51">
        <f>'PAYMENT by SAP'!L1494</f>
        <v>69561369</v>
      </c>
      <c r="S1504" s="51" t="str">
        <f>'PAYMENT by SAP'!M1494</f>
        <v>Biaya Pemusnahan Limbah Bottom Ash ex PT SPD</v>
      </c>
      <c r="T1504" s="65">
        <f>'PAYMENT by SAP'!N1494</f>
        <v>45961</v>
      </c>
      <c r="U1504" s="66" t="str">
        <f>'PAYMENT by SAP'!O1494</f>
        <v>1800000739</v>
      </c>
      <c r="V1504" t="s">
        <v>4950</v>
      </c>
    </row>
    <row r="1505" spans="2:22">
      <c r="B1505" s="15">
        <f>'PAYMENT by SAP'!B1495</f>
        <v>100011</v>
      </c>
      <c r="C1505" s="15" t="str">
        <f>'PAYMENT by SAP'!C1495</f>
        <v>UNITED TRACTORS SEMEN GRESIK</v>
      </c>
      <c r="D1505" s="15" t="str">
        <v>Group</v>
      </c>
      <c r="E1505" s="15" t="str">
        <f>'PAYMENT by SAP'!D1495</f>
        <v>0100012358</v>
      </c>
      <c r="F1505" s="15">
        <f>'PAYMENT by SAP'!E1495</f>
        <v>0</v>
      </c>
      <c r="G1505" s="15">
        <f>'PAYMENT by SAP'!F1495</f>
        <v>0</v>
      </c>
      <c r="H1505" s="47">
        <f t="shared" si="138"/>
        <v>45985</v>
      </c>
      <c r="I1505" s="48">
        <f>'PAYMENT by SAP'!G1495</f>
        <v>45985</v>
      </c>
      <c r="J1505" s="48" t="str">
        <f t="shared" si="139"/>
        <v>Nov</v>
      </c>
      <c r="K1505" s="48" t="str">
        <f t="shared" si="140"/>
        <v>2025</v>
      </c>
      <c r="L1505" s="48">
        <f>'PAYMENT by SAP'!H1495</f>
        <v>45687</v>
      </c>
      <c r="M1505" s="49">
        <f t="shared" si="141"/>
        <v>298</v>
      </c>
      <c r="N1505" s="50" t="str">
        <f t="shared" si="142"/>
        <v>120-365</v>
      </c>
      <c r="O1505" s="50" t="str">
        <f t="shared" si="143"/>
        <v>High Risk</v>
      </c>
      <c r="P1505" s="15" t="str">
        <f>'PAYMENT by SAP'!J1495</f>
        <v>IDR</v>
      </c>
      <c r="Q1505" s="15" t="str">
        <f>'PAYMENT by SAP'!K1495</f>
        <v>1400000064</v>
      </c>
      <c r="R1505" s="51">
        <f>'PAYMENT by SAP'!L1495</f>
        <v>335497</v>
      </c>
      <c r="S1505" s="51" t="str">
        <f>'PAYMENT by SAP'!M1495</f>
        <v>Kurang Bayar DPP+PPh UTSG - AHP - Man. Fee Rapel A</v>
      </c>
      <c r="T1505" s="65">
        <f>'PAYMENT by SAP'!N1495</f>
        <v>45687</v>
      </c>
      <c r="U1505" s="66" t="str">
        <f>'PAYMENT by SAP'!O1495</f>
        <v>1800000761</v>
      </c>
      <c r="V1505" s="18" t="s">
        <v>4962</v>
      </c>
    </row>
    <row r="1506" spans="2:22">
      <c r="B1506" s="15">
        <f>'PAYMENT by SAP'!B1496</f>
        <v>100011</v>
      </c>
      <c r="C1506" s="15" t="str">
        <f>'PAYMENT by SAP'!C1496</f>
        <v>UNITED TRACTORS SEMEN GRESIK</v>
      </c>
      <c r="D1506" s="15" t="str">
        <v>Group</v>
      </c>
      <c r="E1506" s="15" t="str">
        <f>'PAYMENT by SAP'!D1496</f>
        <v>0100012357</v>
      </c>
      <c r="F1506" s="15">
        <f>'PAYMENT by SAP'!E1496</f>
        <v>0</v>
      </c>
      <c r="G1506" s="15">
        <f>'PAYMENT by SAP'!F1496</f>
        <v>0</v>
      </c>
      <c r="H1506" s="47">
        <f t="shared" si="138"/>
        <v>45985</v>
      </c>
      <c r="I1506" s="48">
        <f>'PAYMENT by SAP'!G1496</f>
        <v>45985</v>
      </c>
      <c r="J1506" s="48" t="str">
        <f t="shared" si="139"/>
        <v>Nov</v>
      </c>
      <c r="K1506" s="48" t="str">
        <f t="shared" si="140"/>
        <v>2025</v>
      </c>
      <c r="L1506" s="48">
        <f>'PAYMENT by SAP'!H1496</f>
        <v>45687</v>
      </c>
      <c r="M1506" s="49">
        <f t="shared" si="141"/>
        <v>298</v>
      </c>
      <c r="N1506" s="50" t="str">
        <f t="shared" si="142"/>
        <v>120-365</v>
      </c>
      <c r="O1506" s="50" t="str">
        <f t="shared" si="143"/>
        <v>High Risk</v>
      </c>
      <c r="P1506" s="15" t="str">
        <f>'PAYMENT by SAP'!J1496</f>
        <v>IDR</v>
      </c>
      <c r="Q1506" s="15" t="str">
        <f>'PAYMENT by SAP'!K1496</f>
        <v>1400000068</v>
      </c>
      <c r="R1506" s="51">
        <f>'PAYMENT by SAP'!L1496</f>
        <v>518891</v>
      </c>
      <c r="S1506" s="51" t="str">
        <f>'PAYMENT by SAP'!M1496</f>
        <v>Kurang Bayar Pot. Gaji Kary. Penugasan SI</v>
      </c>
      <c r="T1506" s="65">
        <f>'PAYMENT by SAP'!N1496</f>
        <v>45687</v>
      </c>
      <c r="U1506" s="66" t="str">
        <f>'PAYMENT by SAP'!O1496</f>
        <v>1800000342</v>
      </c>
      <c r="V1506" s="18" t="s">
        <v>4953</v>
      </c>
    </row>
    <row r="1507" spans="2:22">
      <c r="B1507" s="15">
        <f>'PAYMENT by SAP'!B1497</f>
        <v>100011</v>
      </c>
      <c r="C1507" s="15" t="str">
        <f>'PAYMENT by SAP'!C1497</f>
        <v>UNITED TRACTORS SEMEN GRESIK</v>
      </c>
      <c r="D1507" s="15" t="str">
        <v>Group</v>
      </c>
      <c r="E1507" s="15" t="str">
        <f>'PAYMENT by SAP'!D1497</f>
        <v>0100012357</v>
      </c>
      <c r="F1507" s="15">
        <f>'PAYMENT by SAP'!E1497</f>
        <v>0</v>
      </c>
      <c r="G1507" s="15">
        <f>'PAYMENT by SAP'!F1497</f>
        <v>0</v>
      </c>
      <c r="H1507" s="47">
        <f t="shared" si="138"/>
        <v>45985</v>
      </c>
      <c r="I1507" s="48">
        <f>'PAYMENT by SAP'!G1497</f>
        <v>45985</v>
      </c>
      <c r="J1507" s="48" t="str">
        <f t="shared" si="139"/>
        <v>Nov</v>
      </c>
      <c r="K1507" s="48" t="str">
        <f t="shared" si="140"/>
        <v>2025</v>
      </c>
      <c r="L1507" s="48">
        <f>'PAYMENT by SAP'!H1497</f>
        <v>45687</v>
      </c>
      <c r="M1507" s="49">
        <f t="shared" si="141"/>
        <v>298</v>
      </c>
      <c r="N1507" s="50" t="str">
        <f t="shared" si="142"/>
        <v>120-365</v>
      </c>
      <c r="O1507" s="50" t="str">
        <f t="shared" si="143"/>
        <v>High Risk</v>
      </c>
      <c r="P1507" s="15" t="str">
        <f>'PAYMENT by SAP'!J1497</f>
        <v>IDR</v>
      </c>
      <c r="Q1507" s="15" t="str">
        <f>'PAYMENT by SAP'!K1497</f>
        <v>1400000070</v>
      </c>
      <c r="R1507" s="51">
        <f>'PAYMENT by SAP'!L1497</f>
        <v>881843</v>
      </c>
      <c r="S1507" s="51" t="str">
        <f>'PAYMENT by SAP'!M1497</f>
        <v xml:space="preserve"> Kurang Bayar Pot. Gaji Kary. Penugasan SI</v>
      </c>
      <c r="T1507" s="65">
        <f>'PAYMENT by SAP'!N1497</f>
        <v>45687</v>
      </c>
      <c r="U1507" s="66" t="str">
        <f>'PAYMENT by SAP'!O1497</f>
        <v>1800000451</v>
      </c>
      <c r="V1507" s="18" t="s">
        <v>4953</v>
      </c>
    </row>
    <row r="1508" spans="2:22">
      <c r="B1508" s="15">
        <f>'PAYMENT by SAP'!B1498</f>
        <v>100011</v>
      </c>
      <c r="C1508" s="15" t="str">
        <f>'PAYMENT by SAP'!C1498</f>
        <v>UNITED TRACTORS SEMEN GRESIK</v>
      </c>
      <c r="D1508" s="15" t="str">
        <v>Group</v>
      </c>
      <c r="E1508" s="15" t="str">
        <f>'PAYMENT by SAP'!D1498</f>
        <v>0100012357</v>
      </c>
      <c r="F1508" s="15">
        <f>'PAYMENT by SAP'!E1498</f>
        <v>0</v>
      </c>
      <c r="G1508" s="15">
        <f>'PAYMENT by SAP'!F1498</f>
        <v>0</v>
      </c>
      <c r="H1508" s="47">
        <f t="shared" si="138"/>
        <v>45985</v>
      </c>
      <c r="I1508" s="48">
        <f>'PAYMENT by SAP'!G1498</f>
        <v>45985</v>
      </c>
      <c r="J1508" s="48" t="str">
        <f t="shared" si="139"/>
        <v>Nov</v>
      </c>
      <c r="K1508" s="48" t="str">
        <f t="shared" si="140"/>
        <v>2025</v>
      </c>
      <c r="L1508" s="48">
        <f>'PAYMENT by SAP'!H1498</f>
        <v>45687</v>
      </c>
      <c r="M1508" s="49">
        <f t="shared" si="141"/>
        <v>298</v>
      </c>
      <c r="N1508" s="50" t="str">
        <f t="shared" si="142"/>
        <v>120-365</v>
      </c>
      <c r="O1508" s="50" t="str">
        <f t="shared" si="143"/>
        <v>High Risk</v>
      </c>
      <c r="P1508" s="15" t="str">
        <f>'PAYMENT by SAP'!J1498</f>
        <v>IDR</v>
      </c>
      <c r="Q1508" s="15" t="str">
        <f>'PAYMENT by SAP'!K1498</f>
        <v>1400000072</v>
      </c>
      <c r="R1508" s="51">
        <f>'PAYMENT by SAP'!L1498</f>
        <v>887093</v>
      </c>
      <c r="S1508" s="51" t="str">
        <f>'PAYMENT by SAP'!M1498</f>
        <v>Kurang Bayar Pot. Gaji Kary. Penugasan SI</v>
      </c>
      <c r="T1508" s="65">
        <f>'PAYMENT by SAP'!N1498</f>
        <v>45687</v>
      </c>
      <c r="U1508" s="66" t="str">
        <f>'PAYMENT by SAP'!O1498</f>
        <v>1800000508</v>
      </c>
      <c r="V1508" s="18" t="s">
        <v>4953</v>
      </c>
    </row>
    <row r="1509" spans="2:22">
      <c r="B1509" s="15">
        <f>'PAYMENT by SAP'!B1499</f>
        <v>100011</v>
      </c>
      <c r="C1509" s="15" t="str">
        <f>'PAYMENT by SAP'!C1499</f>
        <v>UNITED TRACTORS SEMEN GRESIK</v>
      </c>
      <c r="D1509" s="15" t="str">
        <v>Group</v>
      </c>
      <c r="E1509" s="15" t="str">
        <f>'PAYMENT by SAP'!D1499</f>
        <v>0100012357</v>
      </c>
      <c r="F1509" s="15">
        <f>'PAYMENT by SAP'!E1499</f>
        <v>0</v>
      </c>
      <c r="G1509" s="15">
        <f>'PAYMENT by SAP'!F1499</f>
        <v>0</v>
      </c>
      <c r="H1509" s="47">
        <f t="shared" si="138"/>
        <v>45985</v>
      </c>
      <c r="I1509" s="48">
        <f>'PAYMENT by SAP'!G1499</f>
        <v>45985</v>
      </c>
      <c r="J1509" s="48" t="str">
        <f t="shared" si="139"/>
        <v>Nov</v>
      </c>
      <c r="K1509" s="48" t="str">
        <f t="shared" si="140"/>
        <v>2025</v>
      </c>
      <c r="L1509" s="48">
        <f>'PAYMENT by SAP'!H1499</f>
        <v>45687</v>
      </c>
      <c r="M1509" s="49">
        <f t="shared" si="141"/>
        <v>298</v>
      </c>
      <c r="N1509" s="50" t="str">
        <f t="shared" si="142"/>
        <v>120-365</v>
      </c>
      <c r="O1509" s="50" t="str">
        <f t="shared" si="143"/>
        <v>High Risk</v>
      </c>
      <c r="P1509" s="15" t="str">
        <f>'PAYMENT by SAP'!J1499</f>
        <v>IDR</v>
      </c>
      <c r="Q1509" s="15" t="str">
        <f>'PAYMENT by SAP'!K1499</f>
        <v>1400000073</v>
      </c>
      <c r="R1509" s="51">
        <f>'PAYMENT by SAP'!L1499</f>
        <v>890593</v>
      </c>
      <c r="S1509" s="51" t="str">
        <f>'PAYMENT by SAP'!M1499</f>
        <v>Kurang Bayar Pot. Gaji Kary. Penugasan SI</v>
      </c>
      <c r="T1509" s="65">
        <f>'PAYMENT by SAP'!N1499</f>
        <v>45687</v>
      </c>
      <c r="U1509" s="66" t="str">
        <f>'PAYMENT by SAP'!O1499</f>
        <v>1800000575</v>
      </c>
      <c r="V1509" s="18" t="s">
        <v>4953</v>
      </c>
    </row>
    <row r="1510" spans="2:22">
      <c r="B1510" s="15">
        <f>'PAYMENT by SAP'!B1500</f>
        <v>100011</v>
      </c>
      <c r="C1510" s="15" t="str">
        <f>'PAYMENT by SAP'!C1500</f>
        <v>UNITED TRACTORS SEMEN GRESIK</v>
      </c>
      <c r="D1510" s="15" t="str">
        <v>Group</v>
      </c>
      <c r="E1510" s="15" t="str">
        <f>'PAYMENT by SAP'!D1500</f>
        <v>0100012357</v>
      </c>
      <c r="F1510" s="15">
        <f>'PAYMENT by SAP'!E1500</f>
        <v>0</v>
      </c>
      <c r="G1510" s="15">
        <f>'PAYMENT by SAP'!F1500</f>
        <v>0</v>
      </c>
      <c r="H1510" s="47">
        <f t="shared" si="138"/>
        <v>45985</v>
      </c>
      <c r="I1510" s="48">
        <f>'PAYMENT by SAP'!G1500</f>
        <v>45985</v>
      </c>
      <c r="J1510" s="48" t="str">
        <f t="shared" si="139"/>
        <v>Nov</v>
      </c>
      <c r="K1510" s="48" t="str">
        <f t="shared" si="140"/>
        <v>2025</v>
      </c>
      <c r="L1510" s="48">
        <f>'PAYMENT by SAP'!H1500</f>
        <v>45687</v>
      </c>
      <c r="M1510" s="49">
        <f t="shared" si="141"/>
        <v>298</v>
      </c>
      <c r="N1510" s="50" t="str">
        <f t="shared" si="142"/>
        <v>120-365</v>
      </c>
      <c r="O1510" s="50" t="str">
        <f t="shared" si="143"/>
        <v>High Risk</v>
      </c>
      <c r="P1510" s="15" t="str">
        <f>'PAYMENT by SAP'!J1500</f>
        <v>IDR</v>
      </c>
      <c r="Q1510" s="15" t="str">
        <f>'PAYMENT by SAP'!K1500</f>
        <v>1400000066</v>
      </c>
      <c r="R1510" s="51">
        <f>'PAYMENT by SAP'!L1500</f>
        <v>903694</v>
      </c>
      <c r="S1510" s="51" t="str">
        <f>'PAYMENT by SAP'!M1500</f>
        <v>Kurang Bayar Potongan Gaji Karyawan Penuga</v>
      </c>
      <c r="T1510" s="65">
        <f>'PAYMENT by SAP'!N1500</f>
        <v>45687</v>
      </c>
      <c r="U1510" s="66" t="str">
        <f>'PAYMENT by SAP'!O1500</f>
        <v>1800000221</v>
      </c>
      <c r="V1510" s="18" t="s">
        <v>4953</v>
      </c>
    </row>
    <row r="1511" spans="2:22">
      <c r="B1511" s="15">
        <f>'PAYMENT by SAP'!B1501</f>
        <v>100142</v>
      </c>
      <c r="C1511" s="15" t="str">
        <f>'PAYMENT by SAP'!C1501</f>
        <v>PT INDOSAT TBK</v>
      </c>
      <c r="D1511" s="15" t="str">
        <v>External</v>
      </c>
      <c r="E1511" s="15" t="str">
        <f>'PAYMENT by SAP'!D1501</f>
        <v>1400135913</v>
      </c>
      <c r="F1511" s="15" t="str">
        <f>'PAYMENT by SAP'!E1501</f>
        <v>11121161</v>
      </c>
      <c r="G1511" s="15" t="str">
        <f>'PAYMENT by SAP'!F1501</f>
        <v>Tagihan Listrik INDOSAT Agt 25</v>
      </c>
      <c r="H1511" s="47">
        <f t="shared" si="138"/>
        <v>45985</v>
      </c>
      <c r="I1511" s="48">
        <f>'PAYMENT by SAP'!G1501</f>
        <v>45985</v>
      </c>
      <c r="J1511" s="48" t="str">
        <f t="shared" si="139"/>
        <v>Nov</v>
      </c>
      <c r="K1511" s="48" t="str">
        <f t="shared" si="140"/>
        <v>2025</v>
      </c>
      <c r="L1511" s="48">
        <f>'PAYMENT by SAP'!H1501</f>
        <v>45992</v>
      </c>
      <c r="M1511" s="49">
        <f t="shared" si="141"/>
        <v>-7</v>
      </c>
      <c r="N1511" s="50" t="str">
        <f t="shared" si="142"/>
        <v>Current</v>
      </c>
      <c r="O1511" s="50" t="str">
        <f t="shared" si="143"/>
        <v>No Risk</v>
      </c>
      <c r="P1511" s="15" t="str">
        <f>'PAYMENT by SAP'!J1501</f>
        <v>IDR</v>
      </c>
      <c r="Q1511" s="15" t="str">
        <f>'PAYMENT by SAP'!K1501</f>
        <v>1800000727</v>
      </c>
      <c r="R1511" s="51">
        <f>'PAYMENT by SAP'!L1501</f>
        <v>1839472</v>
      </c>
      <c r="S1511" s="51" t="str">
        <f>'PAYMENT by SAP'!M1501</f>
        <v>Tagihan Listrik INDOSAT Agt 25</v>
      </c>
      <c r="T1511" s="65">
        <f>'PAYMENT by SAP'!N1501</f>
        <v>45962</v>
      </c>
      <c r="U1511" s="66" t="str">
        <f>'PAYMENT by SAP'!O1501</f>
        <v>1800000727</v>
      </c>
      <c r="V1511" s="18" t="s">
        <v>4951</v>
      </c>
    </row>
    <row r="1512" spans="2:22">
      <c r="B1512" s="15">
        <f>'PAYMENT by SAP'!B1502</f>
        <v>101330</v>
      </c>
      <c r="C1512" s="15" t="str">
        <f>'PAYMENT by SAP'!C1502</f>
        <v>PT. CAHAYA INDAH MOJOKERTO</v>
      </c>
      <c r="D1512" s="15" t="str">
        <v>External</v>
      </c>
      <c r="E1512" s="15" t="str">
        <f>'PAYMENT by SAP'!D1502</f>
        <v>1400135908</v>
      </c>
      <c r="F1512" s="15" t="str">
        <f>'PAYMENT by SAP'!E1502</f>
        <v>11123101</v>
      </c>
      <c r="G1512" s="15" t="str">
        <f>'PAYMENT by SAP'!F1502</f>
        <v>PAID BY CMS BANK BCA RN 7100000823</v>
      </c>
      <c r="H1512" s="47">
        <f t="shared" si="138"/>
        <v>45985</v>
      </c>
      <c r="I1512" s="48">
        <f>'PAYMENT by SAP'!G1502</f>
        <v>45985</v>
      </c>
      <c r="J1512" s="48" t="str">
        <f t="shared" si="139"/>
        <v>Nov</v>
      </c>
      <c r="K1512" s="48" t="str">
        <f t="shared" si="140"/>
        <v>2025</v>
      </c>
      <c r="L1512" s="48">
        <f>'PAYMENT by SAP'!H1502</f>
        <v>45960</v>
      </c>
      <c r="M1512" s="49">
        <f t="shared" si="141"/>
        <v>25</v>
      </c>
      <c r="N1512" s="50" t="str">
        <f t="shared" si="142"/>
        <v>0-30</v>
      </c>
      <c r="O1512" s="50" t="str">
        <f t="shared" si="143"/>
        <v>No Risk</v>
      </c>
      <c r="P1512" s="15" t="str">
        <f>'PAYMENT by SAP'!J1502</f>
        <v>IDR</v>
      </c>
      <c r="Q1512" s="15" t="str">
        <f>'PAYMENT by SAP'!K1502</f>
        <v>1800000626</v>
      </c>
      <c r="R1512" s="51">
        <f>'PAYMENT by SAP'!L1502</f>
        <v>1918080</v>
      </c>
      <c r="S1512" s="51" t="str">
        <f>'PAYMENT by SAP'!M1502</f>
        <v>Biaya Pemusnahan Limbah Residu Produksi ex PT CIM</v>
      </c>
      <c r="T1512" s="65">
        <f>'PAYMENT by SAP'!N1502</f>
        <v>45930</v>
      </c>
      <c r="U1512" s="66" t="str">
        <f>'PAYMENT by SAP'!O1502</f>
        <v>1800000626</v>
      </c>
      <c r="V1512" t="s">
        <v>4950</v>
      </c>
    </row>
    <row r="1513" spans="2:22">
      <c r="B1513" s="15">
        <f>'PAYMENT by SAP'!B1503</f>
        <v>100011</v>
      </c>
      <c r="C1513" s="15" t="str">
        <f>'PAYMENT by SAP'!C1503</f>
        <v>UNITED TRACTORS SEMEN GRESIK</v>
      </c>
      <c r="D1513" s="15" t="str">
        <v>Group</v>
      </c>
      <c r="E1513" s="15" t="str">
        <f>'PAYMENT by SAP'!D1503</f>
        <v>0100012357</v>
      </c>
      <c r="F1513" s="15">
        <f>'PAYMENT by SAP'!E1503</f>
        <v>0</v>
      </c>
      <c r="G1513" s="15">
        <f>'PAYMENT by SAP'!F1503</f>
        <v>0</v>
      </c>
      <c r="H1513" s="47">
        <f t="shared" si="138"/>
        <v>45985</v>
      </c>
      <c r="I1513" s="48">
        <f>'PAYMENT by SAP'!G1503</f>
        <v>45985</v>
      </c>
      <c r="J1513" s="48" t="str">
        <f t="shared" si="139"/>
        <v>Nov</v>
      </c>
      <c r="K1513" s="48" t="str">
        <f t="shared" si="140"/>
        <v>2025</v>
      </c>
      <c r="L1513" s="48">
        <f>'PAYMENT by SAP'!H1503</f>
        <v>45687</v>
      </c>
      <c r="M1513" s="49">
        <f t="shared" si="141"/>
        <v>298</v>
      </c>
      <c r="N1513" s="50" t="str">
        <f t="shared" si="142"/>
        <v>120-365</v>
      </c>
      <c r="O1513" s="50" t="str">
        <f t="shared" si="143"/>
        <v>High Risk</v>
      </c>
      <c r="P1513" s="15" t="str">
        <f>'PAYMENT by SAP'!J1503</f>
        <v>IDR</v>
      </c>
      <c r="Q1513" s="15" t="str">
        <f>'PAYMENT by SAP'!K1503</f>
        <v>1400000069</v>
      </c>
      <c r="R1513" s="51">
        <f>'PAYMENT by SAP'!L1503</f>
        <v>2335652</v>
      </c>
      <c r="S1513" s="51" t="str">
        <f>'PAYMENT by SAP'!M1503</f>
        <v>Kurang Bayar Pot. Gaji Kary. Penugasan SI</v>
      </c>
      <c r="T1513" s="65">
        <f>'PAYMENT by SAP'!N1503</f>
        <v>45687</v>
      </c>
      <c r="U1513" s="66" t="str">
        <f>'PAYMENT by SAP'!O1503</f>
        <v>1800000391</v>
      </c>
      <c r="V1513" s="18" t="s">
        <v>4953</v>
      </c>
    </row>
    <row r="1514" spans="2:22">
      <c r="B1514" s="15">
        <f>'PAYMENT by SAP'!B1504</f>
        <v>100011</v>
      </c>
      <c r="C1514" s="15" t="str">
        <f>'PAYMENT by SAP'!C1504</f>
        <v>UNITED TRACTORS SEMEN GRESIK</v>
      </c>
      <c r="D1514" s="15" t="str">
        <v>Group</v>
      </c>
      <c r="E1514" s="15" t="str">
        <f>'PAYMENT by SAP'!D1504</f>
        <v>0100012357</v>
      </c>
      <c r="F1514" s="15">
        <f>'PAYMENT by SAP'!E1504</f>
        <v>0</v>
      </c>
      <c r="G1514" s="15">
        <f>'PAYMENT by SAP'!F1504</f>
        <v>0</v>
      </c>
      <c r="H1514" s="47">
        <f t="shared" si="138"/>
        <v>45985</v>
      </c>
      <c r="I1514" s="48">
        <f>'PAYMENT by SAP'!G1504</f>
        <v>45985</v>
      </c>
      <c r="J1514" s="48" t="str">
        <f t="shared" si="139"/>
        <v>Nov</v>
      </c>
      <c r="K1514" s="48" t="str">
        <f t="shared" si="140"/>
        <v>2025</v>
      </c>
      <c r="L1514" s="48">
        <f>'PAYMENT by SAP'!H1504</f>
        <v>45687</v>
      </c>
      <c r="M1514" s="49">
        <f t="shared" si="141"/>
        <v>298</v>
      </c>
      <c r="N1514" s="50" t="str">
        <f t="shared" si="142"/>
        <v>120-365</v>
      </c>
      <c r="O1514" s="50" t="str">
        <f t="shared" si="143"/>
        <v>High Risk</v>
      </c>
      <c r="P1514" s="15" t="str">
        <f>'PAYMENT by SAP'!J1504</f>
        <v>IDR</v>
      </c>
      <c r="Q1514" s="15" t="str">
        <f>'PAYMENT by SAP'!K1504</f>
        <v>1400000067</v>
      </c>
      <c r="R1514" s="51">
        <f>'PAYMENT by SAP'!L1504</f>
        <v>2580733</v>
      </c>
      <c r="S1514" s="51" t="str">
        <f>'PAYMENT by SAP'!M1504</f>
        <v>Kurang Bayar Pot. Gaji Kary. Penugasan SI</v>
      </c>
      <c r="T1514" s="65">
        <f>'PAYMENT by SAP'!N1504</f>
        <v>45687</v>
      </c>
      <c r="U1514" s="66" t="str">
        <f>'PAYMENT by SAP'!O1504</f>
        <v>1800000308</v>
      </c>
      <c r="V1514" s="18" t="s">
        <v>4953</v>
      </c>
    </row>
    <row r="1515" spans="2:22">
      <c r="B1515" s="15">
        <f>'PAYMENT by SAP'!B1505</f>
        <v>101305</v>
      </c>
      <c r="C1515" s="15" t="str">
        <f>'PAYMENT by SAP'!C1505</f>
        <v>PT SEMEN INDONESIA DISTRIBUTOR</v>
      </c>
      <c r="D1515" s="15" t="str">
        <v>Group</v>
      </c>
      <c r="E1515" s="15" t="str">
        <f>'PAYMENT by SAP'!D1505</f>
        <v>1400000532</v>
      </c>
      <c r="F1515" s="15" t="str">
        <f>'PAYMENT by SAP'!E1505</f>
        <v>11125421</v>
      </c>
      <c r="G1515" s="15" t="str">
        <f>'PAYMENT by SAP'!F1505</f>
        <v>PAID BY CMS BANK SYARIAH INDONESIA KC SURABAYA BAS</v>
      </c>
      <c r="H1515" s="47">
        <f t="shared" si="138"/>
        <v>45985</v>
      </c>
      <c r="I1515" s="48">
        <f>'PAYMENT by SAP'!G1505</f>
        <v>45985</v>
      </c>
      <c r="J1515" s="48" t="str">
        <f t="shared" si="139"/>
        <v>Nov</v>
      </c>
      <c r="K1515" s="48" t="str">
        <f t="shared" si="140"/>
        <v>2025</v>
      </c>
      <c r="L1515" s="48">
        <f>'PAYMENT by SAP'!H1505</f>
        <v>45991</v>
      </c>
      <c r="M1515" s="49">
        <f t="shared" si="141"/>
        <v>-6</v>
      </c>
      <c r="N1515" s="50" t="str">
        <f t="shared" si="142"/>
        <v>Current</v>
      </c>
      <c r="O1515" s="50" t="str">
        <f t="shared" si="143"/>
        <v>No Risk</v>
      </c>
      <c r="P1515" s="15" t="str">
        <f>'PAYMENT by SAP'!J1505</f>
        <v>IDR</v>
      </c>
      <c r="Q1515" s="15" t="str">
        <f>'PAYMENT by SAP'!K1505</f>
        <v>1800000475</v>
      </c>
      <c r="R1515" s="51">
        <f>'PAYMENT by SAP'!L1505</f>
        <v>4585100</v>
      </c>
      <c r="S1515" s="51" t="str">
        <f>'PAYMENT by SAP'!M1505</f>
        <v>Pot. Gaji Kary. Penugasan SIG - SID  09.2025</v>
      </c>
      <c r="T1515" s="65">
        <f>'PAYMENT by SAP'!N1505</f>
        <v>45961</v>
      </c>
      <c r="U1515" s="66" t="str">
        <f>'PAYMENT by SAP'!O1505</f>
        <v>1800000475</v>
      </c>
      <c r="V1515" s="18" t="s">
        <v>4953</v>
      </c>
    </row>
    <row r="1516" spans="2:22">
      <c r="B1516" s="15">
        <f>'PAYMENT by SAP'!B1506</f>
        <v>101330</v>
      </c>
      <c r="C1516" s="15" t="str">
        <f>'PAYMENT by SAP'!C1506</f>
        <v>PT. CAHAYA INDAH MOJOKERTO</v>
      </c>
      <c r="D1516" s="15" t="str">
        <v>External</v>
      </c>
      <c r="E1516" s="15" t="str">
        <f>'PAYMENT by SAP'!D1506</f>
        <v>1400135911</v>
      </c>
      <c r="F1516" s="15" t="str">
        <f>'PAYMENT by SAP'!E1506</f>
        <v>11123101</v>
      </c>
      <c r="G1516" s="15" t="str">
        <f>'PAYMENT by SAP'!F1506</f>
        <v>PAID BY CMS BANK BCA RN 7100000826</v>
      </c>
      <c r="H1516" s="47">
        <f t="shared" si="138"/>
        <v>45985</v>
      </c>
      <c r="I1516" s="48">
        <f>'PAYMENT by SAP'!G1506</f>
        <v>45985</v>
      </c>
      <c r="J1516" s="48" t="str">
        <f t="shared" si="139"/>
        <v>Nov</v>
      </c>
      <c r="K1516" s="48" t="str">
        <f t="shared" si="140"/>
        <v>2025</v>
      </c>
      <c r="L1516" s="48">
        <f>'PAYMENT by SAP'!H1506</f>
        <v>45960</v>
      </c>
      <c r="M1516" s="49">
        <f t="shared" si="141"/>
        <v>25</v>
      </c>
      <c r="N1516" s="50" t="str">
        <f t="shared" si="142"/>
        <v>0-30</v>
      </c>
      <c r="O1516" s="50" t="str">
        <f t="shared" si="143"/>
        <v>No Risk</v>
      </c>
      <c r="P1516" s="15" t="str">
        <f>'PAYMENT by SAP'!J1506</f>
        <v>IDR</v>
      </c>
      <c r="Q1516" s="15" t="str">
        <f>'PAYMENT by SAP'!K1506</f>
        <v>1800000629</v>
      </c>
      <c r="R1516" s="51">
        <f>'PAYMENT by SAP'!L1506</f>
        <v>6431340</v>
      </c>
      <c r="S1516" s="51" t="str">
        <f>'PAYMENT by SAP'!M1506</f>
        <v>Biaya Pemusnahan Limbah Steel Slag ex PT CIM</v>
      </c>
      <c r="T1516" s="65">
        <f>'PAYMENT by SAP'!N1506</f>
        <v>45930</v>
      </c>
      <c r="U1516" s="66" t="str">
        <f>'PAYMENT by SAP'!O1506</f>
        <v>1800000629</v>
      </c>
      <c r="V1516" t="s">
        <v>4950</v>
      </c>
    </row>
    <row r="1517" spans="2:22">
      <c r="B1517" s="15">
        <f>'PAYMENT by SAP'!B1507</f>
        <v>101918</v>
      </c>
      <c r="C1517" s="15" t="str">
        <f>'PAYMENT by SAP'!C1507</f>
        <v>SUBUR PANGAN SEJAHTERA</v>
      </c>
      <c r="D1517" s="15" t="str">
        <v>External</v>
      </c>
      <c r="E1517" s="15" t="str">
        <f>'PAYMENT by SAP'!D1507</f>
        <v>1400135912</v>
      </c>
      <c r="F1517" s="15" t="str">
        <f>'PAYMENT by SAP'!E1507</f>
        <v>11121161</v>
      </c>
      <c r="G1517" s="15" t="str">
        <f>'PAYMENT by SAP'!F1507</f>
        <v>7100000894</v>
      </c>
      <c r="H1517" s="47">
        <f t="shared" si="138"/>
        <v>45985</v>
      </c>
      <c r="I1517" s="48">
        <f>'PAYMENT by SAP'!G1507</f>
        <v>45985</v>
      </c>
      <c r="J1517" s="48" t="str">
        <f t="shared" si="139"/>
        <v>Nov</v>
      </c>
      <c r="K1517" s="48" t="str">
        <f t="shared" si="140"/>
        <v>2025</v>
      </c>
      <c r="L1517" s="48">
        <f>'PAYMENT by SAP'!H1507</f>
        <v>45991</v>
      </c>
      <c r="M1517" s="49">
        <f t="shared" si="141"/>
        <v>-6</v>
      </c>
      <c r="N1517" s="50" t="str">
        <f t="shared" si="142"/>
        <v>Current</v>
      </c>
      <c r="O1517" s="50" t="str">
        <f t="shared" si="143"/>
        <v>No Risk</v>
      </c>
      <c r="P1517" s="15" t="str">
        <f>'PAYMENT by SAP'!J1507</f>
        <v>IDR</v>
      </c>
      <c r="Q1517" s="15" t="str">
        <f>'PAYMENT by SAP'!K1507</f>
        <v>1800000709</v>
      </c>
      <c r="R1517" s="51">
        <f>'PAYMENT by SAP'!L1507</f>
        <v>7068369</v>
      </c>
      <c r="S1517" s="51" t="str">
        <f>'PAYMENT by SAP'!M1507</f>
        <v>Biaya Pemusnahan Limbah Bottom Ash ex PT SPS</v>
      </c>
      <c r="T1517" s="65">
        <f>'PAYMENT by SAP'!N1507</f>
        <v>45961</v>
      </c>
      <c r="U1517" s="66" t="str">
        <f>'PAYMENT by SAP'!O1507</f>
        <v>1800000709</v>
      </c>
      <c r="V1517" t="s">
        <v>4950</v>
      </c>
    </row>
    <row r="1518" spans="2:22">
      <c r="B1518" s="15">
        <f>'PAYMENT by SAP'!B1508</f>
        <v>101330</v>
      </c>
      <c r="C1518" s="15" t="str">
        <f>'PAYMENT by SAP'!C1508</f>
        <v>PT. CAHAYA INDAH MOJOKERTO</v>
      </c>
      <c r="D1518" s="15" t="str">
        <v>External</v>
      </c>
      <c r="E1518" s="15" t="str">
        <f>'PAYMENT by SAP'!D1508</f>
        <v>1400135909</v>
      </c>
      <c r="F1518" s="15" t="str">
        <f>'PAYMENT by SAP'!E1508</f>
        <v>11123101</v>
      </c>
      <c r="G1518" s="15" t="str">
        <f>'PAYMENT by SAP'!F1508</f>
        <v>PAID BY CMS BANK BCA RN 7100000824</v>
      </c>
      <c r="H1518" s="47">
        <f t="shared" si="138"/>
        <v>45985</v>
      </c>
      <c r="I1518" s="48">
        <f>'PAYMENT by SAP'!G1508</f>
        <v>45985</v>
      </c>
      <c r="J1518" s="48" t="str">
        <f t="shared" si="139"/>
        <v>Nov</v>
      </c>
      <c r="K1518" s="48" t="str">
        <f t="shared" si="140"/>
        <v>2025</v>
      </c>
      <c r="L1518" s="48">
        <f>'PAYMENT by SAP'!H1508</f>
        <v>45960</v>
      </c>
      <c r="M1518" s="49">
        <f t="shared" si="141"/>
        <v>25</v>
      </c>
      <c r="N1518" s="50" t="str">
        <f t="shared" si="142"/>
        <v>0-30</v>
      </c>
      <c r="O1518" s="50" t="str">
        <f t="shared" si="143"/>
        <v>No Risk</v>
      </c>
      <c r="P1518" s="15" t="str">
        <f>'PAYMENT by SAP'!J1508</f>
        <v>IDR</v>
      </c>
      <c r="Q1518" s="15" t="str">
        <f>'PAYMENT by SAP'!K1508</f>
        <v>1800000627</v>
      </c>
      <c r="R1518" s="51">
        <f>'PAYMENT by SAP'!L1508</f>
        <v>9167268</v>
      </c>
      <c r="S1518" s="51" t="str">
        <f>'PAYMENT by SAP'!M1508</f>
        <v>Biaya Pemusnahan Limbah SBE ex PT CIM</v>
      </c>
      <c r="T1518" s="65">
        <f>'PAYMENT by SAP'!N1508</f>
        <v>45930</v>
      </c>
      <c r="U1518" s="66" t="str">
        <f>'PAYMENT by SAP'!O1508</f>
        <v>1800000627</v>
      </c>
      <c r="V1518" t="s">
        <v>4950</v>
      </c>
    </row>
    <row r="1519" spans="2:22">
      <c r="B1519" s="15">
        <f>'PAYMENT by SAP'!B1509</f>
        <v>101330</v>
      </c>
      <c r="C1519" s="15" t="str">
        <f>'PAYMENT by SAP'!C1509</f>
        <v>PT. CAHAYA INDAH MOJOKERTO</v>
      </c>
      <c r="D1519" s="15" t="str">
        <v>External</v>
      </c>
      <c r="E1519" s="15" t="str">
        <f>'PAYMENT by SAP'!D1509</f>
        <v>1400135904</v>
      </c>
      <c r="F1519" s="15" t="str">
        <f>'PAYMENT by SAP'!E1509</f>
        <v>11123101</v>
      </c>
      <c r="G1519" s="15" t="str">
        <f>'PAYMENT by SAP'!F1509</f>
        <v>PAID BY CMS BANK BCA RN 7100000772</v>
      </c>
      <c r="H1519" s="47">
        <f t="shared" si="138"/>
        <v>45985</v>
      </c>
      <c r="I1519" s="48">
        <f>'PAYMENT by SAP'!G1509</f>
        <v>45985</v>
      </c>
      <c r="J1519" s="48" t="str">
        <f t="shared" si="139"/>
        <v>Nov</v>
      </c>
      <c r="K1519" s="48" t="str">
        <f t="shared" si="140"/>
        <v>2025</v>
      </c>
      <c r="L1519" s="48">
        <f>'PAYMENT by SAP'!H1509</f>
        <v>45930</v>
      </c>
      <c r="M1519" s="49">
        <f t="shared" si="141"/>
        <v>55</v>
      </c>
      <c r="N1519" s="50" t="str">
        <f t="shared" si="142"/>
        <v>30-60</v>
      </c>
      <c r="O1519" s="50" t="str">
        <f t="shared" si="143"/>
        <v>Low Risk</v>
      </c>
      <c r="P1519" s="15" t="str">
        <f>'PAYMENT by SAP'!J1509</f>
        <v>IDR</v>
      </c>
      <c r="Q1519" s="15" t="str">
        <f>'PAYMENT by SAP'!K1509</f>
        <v>1800000560</v>
      </c>
      <c r="R1519" s="51">
        <f>'PAYMENT by SAP'!L1509</f>
        <v>41638320</v>
      </c>
      <c r="S1519" s="51" t="str">
        <f>'PAYMENT by SAP'!M1509</f>
        <v>Biaya Pemusnahan Limbah Sludge Paper ex PT CIM</v>
      </c>
      <c r="T1519" s="65">
        <f>'PAYMENT by SAP'!N1509</f>
        <v>45900</v>
      </c>
      <c r="U1519" s="66" t="str">
        <f>'PAYMENT by SAP'!O1509</f>
        <v>1800000560</v>
      </c>
      <c r="V1519" t="s">
        <v>4950</v>
      </c>
    </row>
    <row r="1520" spans="2:22">
      <c r="B1520" s="15">
        <f>'PAYMENT by SAP'!B1510</f>
        <v>101330</v>
      </c>
      <c r="C1520" s="15" t="str">
        <f>'PAYMENT by SAP'!C1510</f>
        <v>PT. CAHAYA INDAH MOJOKERTO</v>
      </c>
      <c r="D1520" s="15" t="str">
        <v>External</v>
      </c>
      <c r="E1520" s="15" t="str">
        <f>'PAYMENT by SAP'!D1510</f>
        <v>1400135905</v>
      </c>
      <c r="F1520" s="15" t="str">
        <f>'PAYMENT by SAP'!E1510</f>
        <v>11123101</v>
      </c>
      <c r="G1520" s="15" t="str">
        <f>'PAYMENT by SAP'!F1510</f>
        <v>PAID BY CMS BANK BCA RN 7100000773</v>
      </c>
      <c r="H1520" s="47">
        <f t="shared" si="138"/>
        <v>45985</v>
      </c>
      <c r="I1520" s="48">
        <f>'PAYMENT by SAP'!G1510</f>
        <v>45985</v>
      </c>
      <c r="J1520" s="48" t="str">
        <f t="shared" si="139"/>
        <v>Nov</v>
      </c>
      <c r="K1520" s="48" t="str">
        <f t="shared" si="140"/>
        <v>2025</v>
      </c>
      <c r="L1520" s="48">
        <f>'PAYMENT by SAP'!H1510</f>
        <v>45930</v>
      </c>
      <c r="M1520" s="49">
        <f t="shared" si="141"/>
        <v>55</v>
      </c>
      <c r="N1520" s="50" t="str">
        <f t="shared" si="142"/>
        <v>30-60</v>
      </c>
      <c r="O1520" s="50" t="str">
        <f t="shared" si="143"/>
        <v>Low Risk</v>
      </c>
      <c r="P1520" s="15" t="str">
        <f>'PAYMENT by SAP'!J1510</f>
        <v>IDR</v>
      </c>
      <c r="Q1520" s="15" t="str">
        <f>'PAYMENT by SAP'!K1510</f>
        <v>1800000559</v>
      </c>
      <c r="R1520" s="51">
        <f>'PAYMENT by SAP'!L1510</f>
        <v>60173322</v>
      </c>
      <c r="S1520" s="51" t="str">
        <f>'PAYMENT by SAP'!M1510</f>
        <v>Biaya Pemusnahan Limbah SBE ex PT CIM</v>
      </c>
      <c r="T1520" s="65">
        <f>'PAYMENT by SAP'!N1510</f>
        <v>45900</v>
      </c>
      <c r="U1520" s="66" t="str">
        <f>'PAYMENT by SAP'!O1510</f>
        <v>1800000559</v>
      </c>
      <c r="V1520" t="s">
        <v>4950</v>
      </c>
    </row>
    <row r="1521" spans="2:22">
      <c r="B1521" s="15">
        <f>'PAYMENT by SAP'!B1511</f>
        <v>100011</v>
      </c>
      <c r="C1521" s="15" t="str">
        <f>'PAYMENT by SAP'!C1511</f>
        <v>UNITED TRACTORS SEMEN GRESIK</v>
      </c>
      <c r="D1521" s="15" t="str">
        <v>Group</v>
      </c>
      <c r="E1521" s="15" t="str">
        <f>'PAYMENT by SAP'!D1511</f>
        <v>0100012346</v>
      </c>
      <c r="F1521" s="15">
        <f>'PAYMENT by SAP'!E1511</f>
        <v>0</v>
      </c>
      <c r="G1521" s="15">
        <f>'PAYMENT by SAP'!F1511</f>
        <v>0</v>
      </c>
      <c r="H1521" s="47">
        <f t="shared" si="138"/>
        <v>45985</v>
      </c>
      <c r="I1521" s="48">
        <f>'PAYMENT by SAP'!G1511</f>
        <v>45985</v>
      </c>
      <c r="J1521" s="48" t="str">
        <f t="shared" si="139"/>
        <v>Nov</v>
      </c>
      <c r="K1521" s="48" t="str">
        <f t="shared" si="140"/>
        <v>2025</v>
      </c>
      <c r="L1521" s="48">
        <f>'PAYMENT by SAP'!H1511</f>
        <v>45687</v>
      </c>
      <c r="M1521" s="49">
        <f t="shared" si="141"/>
        <v>298</v>
      </c>
      <c r="N1521" s="50" t="str">
        <f t="shared" si="142"/>
        <v>120-365</v>
      </c>
      <c r="O1521" s="50" t="str">
        <f t="shared" si="143"/>
        <v>High Risk</v>
      </c>
      <c r="P1521" s="15" t="str">
        <f>'PAYMENT by SAP'!J1511</f>
        <v>IDR</v>
      </c>
      <c r="Q1521" s="15" t="str">
        <f>'PAYMENT by SAP'!K1511</f>
        <v>1400000051</v>
      </c>
      <c r="R1521" s="51">
        <f>'PAYMENT by SAP'!L1511</f>
        <v>65051756</v>
      </c>
      <c r="S1521" s="51" t="str">
        <f>'PAYMENT by SAP'!M1511</f>
        <v>Kurang Bayar PPh Pembayaran Sewa Tanah di Tuban</v>
      </c>
      <c r="T1521" s="65">
        <f>'PAYMENT by SAP'!N1511</f>
        <v>45687</v>
      </c>
      <c r="U1521" s="66" t="str">
        <f>'PAYMENT by SAP'!O1511</f>
        <v>1800000795</v>
      </c>
      <c r="V1521" s="18" t="s">
        <v>4962</v>
      </c>
    </row>
    <row r="1522" spans="2:22">
      <c r="B1522" s="15">
        <f>'PAYMENT by SAP'!B1512</f>
        <v>101330</v>
      </c>
      <c r="C1522" s="15" t="str">
        <f>'PAYMENT by SAP'!C1512</f>
        <v>PT. CAHAYA INDAH MOJOKERTO</v>
      </c>
      <c r="D1522" s="15" t="str">
        <v>External</v>
      </c>
      <c r="E1522" s="15" t="str">
        <f>'PAYMENT by SAP'!D1512</f>
        <v>1400135906</v>
      </c>
      <c r="F1522" s="15" t="str">
        <f>'PAYMENT by SAP'!E1512</f>
        <v>11123101</v>
      </c>
      <c r="G1522" s="15" t="str">
        <f>'PAYMENT by SAP'!F1512</f>
        <v>PAID BY CMS BANK BCA RN 7100000774</v>
      </c>
      <c r="H1522" s="47">
        <f t="shared" si="138"/>
        <v>45985</v>
      </c>
      <c r="I1522" s="48">
        <f>'PAYMENT by SAP'!G1512</f>
        <v>45985</v>
      </c>
      <c r="J1522" s="48" t="str">
        <f t="shared" si="139"/>
        <v>Nov</v>
      </c>
      <c r="K1522" s="48" t="str">
        <f t="shared" si="140"/>
        <v>2025</v>
      </c>
      <c r="L1522" s="48">
        <f>'PAYMENT by SAP'!H1512</f>
        <v>45930</v>
      </c>
      <c r="M1522" s="49">
        <f t="shared" si="141"/>
        <v>55</v>
      </c>
      <c r="N1522" s="50" t="str">
        <f t="shared" si="142"/>
        <v>30-60</v>
      </c>
      <c r="O1522" s="50" t="str">
        <f t="shared" si="143"/>
        <v>Low Risk</v>
      </c>
      <c r="P1522" s="15" t="str">
        <f>'PAYMENT by SAP'!J1512</f>
        <v>IDR</v>
      </c>
      <c r="Q1522" s="15" t="str">
        <f>'PAYMENT by SAP'!K1512</f>
        <v>1800000558</v>
      </c>
      <c r="R1522" s="51">
        <f>'PAYMENT by SAP'!L1512</f>
        <v>117465084</v>
      </c>
      <c r="S1522" s="51" t="str">
        <f>'PAYMENT by SAP'!M1512</f>
        <v>Biaya Pemusnahan Limbah FABA ex PT CIM</v>
      </c>
      <c r="T1522" s="65">
        <f>'PAYMENT by SAP'!N1512</f>
        <v>45900</v>
      </c>
      <c r="U1522" s="66" t="str">
        <f>'PAYMENT by SAP'!O1512</f>
        <v>1800000558</v>
      </c>
      <c r="V1522" t="s">
        <v>4950</v>
      </c>
    </row>
    <row r="1523" spans="2:22">
      <c r="B1523" s="15">
        <f>'PAYMENT by SAP'!B1513</f>
        <v>101330</v>
      </c>
      <c r="C1523" s="15" t="str">
        <f>'PAYMENT by SAP'!C1513</f>
        <v>PT. CAHAYA INDAH MOJOKERTO</v>
      </c>
      <c r="D1523" s="15" t="str">
        <v>External</v>
      </c>
      <c r="E1523" s="15" t="str">
        <f>'PAYMENT by SAP'!D1513</f>
        <v>1400135907</v>
      </c>
      <c r="F1523" s="15" t="str">
        <f>'PAYMENT by SAP'!E1513</f>
        <v>11123101</v>
      </c>
      <c r="G1523" s="15" t="str">
        <f>'PAYMENT by SAP'!F1513</f>
        <v>PAID BY CMS BANK BCA RN 7100000822</v>
      </c>
      <c r="H1523" s="47">
        <f t="shared" si="138"/>
        <v>45985</v>
      </c>
      <c r="I1523" s="48">
        <f>'PAYMENT by SAP'!G1513</f>
        <v>45985</v>
      </c>
      <c r="J1523" s="48" t="str">
        <f t="shared" si="139"/>
        <v>Nov</v>
      </c>
      <c r="K1523" s="48" t="str">
        <f t="shared" si="140"/>
        <v>2025</v>
      </c>
      <c r="L1523" s="48">
        <f>'PAYMENT by SAP'!H1513</f>
        <v>45960</v>
      </c>
      <c r="M1523" s="49">
        <f t="shared" si="141"/>
        <v>25</v>
      </c>
      <c r="N1523" s="50" t="str">
        <f t="shared" si="142"/>
        <v>0-30</v>
      </c>
      <c r="O1523" s="50" t="str">
        <f t="shared" si="143"/>
        <v>No Risk</v>
      </c>
      <c r="P1523" s="15" t="str">
        <f>'PAYMENT by SAP'!J1513</f>
        <v>IDR</v>
      </c>
      <c r="Q1523" s="15" t="str">
        <f>'PAYMENT by SAP'!K1513</f>
        <v>1800000625</v>
      </c>
      <c r="R1523" s="51">
        <f>'PAYMENT by SAP'!L1513</f>
        <v>118507818</v>
      </c>
      <c r="S1523" s="51" t="str">
        <f>'PAYMENT by SAP'!M1513</f>
        <v>Biaya Pemusnahan Limbah FA-BA ex PT CIM</v>
      </c>
      <c r="T1523" s="65">
        <f>'PAYMENT by SAP'!N1513</f>
        <v>45930</v>
      </c>
      <c r="U1523" s="66" t="str">
        <f>'PAYMENT by SAP'!O1513</f>
        <v>1800000625</v>
      </c>
      <c r="V1523" t="s">
        <v>4950</v>
      </c>
    </row>
    <row r="1524" spans="2:22">
      <c r="B1524" s="15">
        <f>'PAYMENT by SAP'!B1514</f>
        <v>101330</v>
      </c>
      <c r="C1524" s="15" t="str">
        <f>'PAYMENT by SAP'!C1514</f>
        <v>PT. CAHAYA INDAH MOJOKERTO</v>
      </c>
      <c r="D1524" s="15" t="str">
        <v>External</v>
      </c>
      <c r="E1524" s="15" t="str">
        <f>'PAYMENT by SAP'!D1514</f>
        <v>1400135910</v>
      </c>
      <c r="F1524" s="15" t="str">
        <f>'PAYMENT by SAP'!E1514</f>
        <v>11123101</v>
      </c>
      <c r="G1524" s="15" t="str">
        <f>'PAYMENT by SAP'!F1514</f>
        <v>PAID BY CMS BANK BCA RN 7100000825</v>
      </c>
      <c r="H1524" s="47">
        <f t="shared" si="138"/>
        <v>45985</v>
      </c>
      <c r="I1524" s="48">
        <f>'PAYMENT by SAP'!G1514</f>
        <v>45985</v>
      </c>
      <c r="J1524" s="48" t="str">
        <f t="shared" si="139"/>
        <v>Nov</v>
      </c>
      <c r="K1524" s="48" t="str">
        <f t="shared" si="140"/>
        <v>2025</v>
      </c>
      <c r="L1524" s="48">
        <f>'PAYMENT by SAP'!H1514</f>
        <v>45960</v>
      </c>
      <c r="M1524" s="49">
        <f t="shared" si="141"/>
        <v>25</v>
      </c>
      <c r="N1524" s="50" t="str">
        <f t="shared" si="142"/>
        <v>0-30</v>
      </c>
      <c r="O1524" s="50" t="str">
        <f t="shared" si="143"/>
        <v>No Risk</v>
      </c>
      <c r="P1524" s="15" t="str">
        <f>'PAYMENT by SAP'!J1514</f>
        <v>IDR</v>
      </c>
      <c r="Q1524" s="15" t="str">
        <f>'PAYMENT by SAP'!K1514</f>
        <v>1800000628</v>
      </c>
      <c r="R1524" s="51">
        <f>'PAYMENT by SAP'!L1514</f>
        <v>143190000</v>
      </c>
      <c r="S1524" s="51" t="str">
        <f>'PAYMENT by SAP'!M1514</f>
        <v>Biaya Pemusnahan Limbah Sludge Paper ex PT CIM</v>
      </c>
      <c r="T1524" s="65">
        <f>'PAYMENT by SAP'!N1514</f>
        <v>45930</v>
      </c>
      <c r="U1524" s="66" t="str">
        <f>'PAYMENT by SAP'!O1514</f>
        <v>1800000628</v>
      </c>
      <c r="V1524" t="s">
        <v>4950</v>
      </c>
    </row>
    <row r="1525" spans="2:22">
      <c r="B1525" s="15">
        <f>'PAYMENT by SAP'!B1515</f>
        <v>100001</v>
      </c>
      <c r="C1525" s="15" t="str">
        <f>'PAYMENT by SAP'!C1515</f>
        <v>KOPERASI KONSUMEN WARGA SEMEN GRESIK</v>
      </c>
      <c r="D1525" s="15" t="str">
        <v>Group</v>
      </c>
      <c r="E1525" s="15" t="str">
        <f>'PAYMENT by SAP'!D1515</f>
        <v>1400137545</v>
      </c>
      <c r="F1525" s="15" t="str">
        <f>'PAYMENT by SAP'!E1515</f>
        <v>11125421</v>
      </c>
      <c r="G1525" s="15" t="str">
        <f>'PAYMENT by SAP'!F1515</f>
        <v>PAID BY CMS BANK SYARIAH INDONESIA KC SURABAYA BAS</v>
      </c>
      <c r="H1525" s="47">
        <f t="shared" si="138"/>
        <v>45986</v>
      </c>
      <c r="I1525" s="48">
        <f>'PAYMENT by SAP'!G1515</f>
        <v>45986</v>
      </c>
      <c r="J1525" s="48" t="str">
        <f t="shared" si="139"/>
        <v>Nov</v>
      </c>
      <c r="K1525" s="48" t="str">
        <f t="shared" si="140"/>
        <v>2025</v>
      </c>
      <c r="L1525" s="48">
        <f>'PAYMENT by SAP'!H1515</f>
        <v>45991</v>
      </c>
      <c r="M1525" s="49">
        <f t="shared" si="141"/>
        <v>-5</v>
      </c>
      <c r="N1525" s="50" t="str">
        <f t="shared" si="142"/>
        <v>Current</v>
      </c>
      <c r="O1525" s="50" t="str">
        <f t="shared" si="143"/>
        <v>No Risk</v>
      </c>
      <c r="P1525" s="15" t="str">
        <f>'PAYMENT by SAP'!J1515</f>
        <v>IDR</v>
      </c>
      <c r="Q1525" s="15" t="str">
        <f>'PAYMENT by SAP'!K1515</f>
        <v>1800000668</v>
      </c>
      <c r="R1525" s="51">
        <f>'PAYMENT by SAP'!L1515</f>
        <v>469715</v>
      </c>
      <c r="S1525" s="51" t="str">
        <f>'PAYMENT by SAP'!M1515</f>
        <v>TAGIHAN LISTRIK KOPERASI KONSUMEN KWSG</v>
      </c>
      <c r="T1525" s="65">
        <f>'PAYMENT by SAP'!N1515</f>
        <v>45961</v>
      </c>
      <c r="U1525" s="66" t="str">
        <f>'PAYMENT by SAP'!O1515</f>
        <v>1800000668</v>
      </c>
      <c r="V1525" s="18" t="s">
        <v>4951</v>
      </c>
    </row>
    <row r="1526" spans="2:22">
      <c r="B1526" s="15">
        <f>'PAYMENT by SAP'!B1516</f>
        <v>101082</v>
      </c>
      <c r="C1526" s="15" t="str">
        <f>'PAYMENT by SAP'!C1516</f>
        <v>PT METATU NUSANTARA JAYA</v>
      </c>
      <c r="D1526" s="15" t="str">
        <v>External</v>
      </c>
      <c r="E1526" s="15" t="str">
        <f>'PAYMENT by SAP'!D1516</f>
        <v>1400137536</v>
      </c>
      <c r="F1526" s="15" t="str">
        <f>'PAYMENT by SAP'!E1516</f>
        <v>11123101</v>
      </c>
      <c r="G1526" s="15" t="str">
        <f>'PAYMENT by SAP'!F1516</f>
        <v>PAID BY CMS BANK BCA RN 7100000649</v>
      </c>
      <c r="H1526" s="47">
        <f t="shared" si="138"/>
        <v>45986</v>
      </c>
      <c r="I1526" s="48">
        <f>'PAYMENT by SAP'!G1516</f>
        <v>45986</v>
      </c>
      <c r="J1526" s="48" t="str">
        <f t="shared" si="139"/>
        <v>Nov</v>
      </c>
      <c r="K1526" s="48" t="str">
        <f t="shared" si="140"/>
        <v>2025</v>
      </c>
      <c r="L1526" s="48">
        <f>'PAYMENT by SAP'!H1516</f>
        <v>45868</v>
      </c>
      <c r="M1526" s="49">
        <f t="shared" si="141"/>
        <v>118</v>
      </c>
      <c r="N1526" s="50" t="str">
        <f t="shared" si="142"/>
        <v>90-120</v>
      </c>
      <c r="O1526" s="50" t="str">
        <f t="shared" si="143"/>
        <v>Warning +</v>
      </c>
      <c r="P1526" s="15" t="str">
        <f>'PAYMENT by SAP'!J1516</f>
        <v>IDR</v>
      </c>
      <c r="Q1526" s="15" t="str">
        <f>'PAYMENT by SAP'!K1516</f>
        <v>1800000441</v>
      </c>
      <c r="R1526" s="51">
        <f>'PAYMENT by SAP'!L1516</f>
        <v>6737256</v>
      </c>
      <c r="S1526" s="51" t="str">
        <f>'PAYMENT by SAP'!M1516</f>
        <v>Biaya Pemusnahan Limbah Residu Produksi ex PT MNJ</v>
      </c>
      <c r="T1526" s="65">
        <f>'PAYMENT by SAP'!N1516</f>
        <v>45838</v>
      </c>
      <c r="U1526" s="66" t="str">
        <f>'PAYMENT by SAP'!O1516</f>
        <v>1800000441</v>
      </c>
      <c r="V1526" t="s">
        <v>4950</v>
      </c>
    </row>
    <row r="1527" spans="2:22">
      <c r="B1527" s="15">
        <f>'PAYMENT by SAP'!B1517</f>
        <v>101082</v>
      </c>
      <c r="C1527" s="15" t="str">
        <f>'PAYMENT by SAP'!C1517</f>
        <v>PT METATU NUSANTARA JAYA</v>
      </c>
      <c r="D1527" s="15" t="str">
        <v>External</v>
      </c>
      <c r="E1527" s="15" t="str">
        <f>'PAYMENT by SAP'!D1517</f>
        <v>1400137537</v>
      </c>
      <c r="F1527" s="15" t="str">
        <f>'PAYMENT by SAP'!E1517</f>
        <v>11123101</v>
      </c>
      <c r="G1527" s="15" t="str">
        <f>'PAYMENT by SAP'!F1517</f>
        <v>PAID BY CMS BANK BCA RN 7100000650</v>
      </c>
      <c r="H1527" s="47">
        <f t="shared" si="138"/>
        <v>45986</v>
      </c>
      <c r="I1527" s="48">
        <f>'PAYMENT by SAP'!G1517</f>
        <v>45986</v>
      </c>
      <c r="J1527" s="48" t="str">
        <f t="shared" si="139"/>
        <v>Nov</v>
      </c>
      <c r="K1527" s="48" t="str">
        <f t="shared" si="140"/>
        <v>2025</v>
      </c>
      <c r="L1527" s="48">
        <f>'PAYMENT by SAP'!H1517</f>
        <v>45868</v>
      </c>
      <c r="M1527" s="49">
        <f t="shared" si="141"/>
        <v>118</v>
      </c>
      <c r="N1527" s="50" t="str">
        <f t="shared" si="142"/>
        <v>90-120</v>
      </c>
      <c r="O1527" s="50" t="str">
        <f t="shared" si="143"/>
        <v>Warning +</v>
      </c>
      <c r="P1527" s="15" t="str">
        <f>'PAYMENT by SAP'!J1517</f>
        <v>IDR</v>
      </c>
      <c r="Q1527" s="15" t="str">
        <f>'PAYMENT by SAP'!K1517</f>
        <v>1800000442</v>
      </c>
      <c r="R1527" s="51">
        <f>'PAYMENT by SAP'!L1517</f>
        <v>8886660</v>
      </c>
      <c r="S1527" s="51" t="str">
        <f>'PAYMENT by SAP'!M1517</f>
        <v>Biaya Pemusnahan Limbah Resin Anorgnk ex PT MNJ</v>
      </c>
      <c r="T1527" s="65">
        <f>'PAYMENT by SAP'!N1517</f>
        <v>45838</v>
      </c>
      <c r="U1527" s="66" t="str">
        <f>'PAYMENT by SAP'!O1517</f>
        <v>1800000442</v>
      </c>
      <c r="V1527" t="s">
        <v>4950</v>
      </c>
    </row>
    <row r="1528" spans="2:22">
      <c r="B1528" s="15">
        <f>'PAYMENT by SAP'!B1518</f>
        <v>100001</v>
      </c>
      <c r="C1528" s="15" t="str">
        <f>'PAYMENT by SAP'!C1518</f>
        <v>KOPERASI KONSUMEN WARGA SEMEN GRESIK</v>
      </c>
      <c r="D1528" s="15" t="str">
        <v>Group</v>
      </c>
      <c r="E1528" s="15" t="str">
        <f>'PAYMENT by SAP'!D1518</f>
        <v>1400000533</v>
      </c>
      <c r="F1528" s="15" t="str">
        <f>'PAYMENT by SAP'!E1518</f>
        <v>11125421</v>
      </c>
      <c r="G1528" s="15" t="str">
        <f>'PAYMENT by SAP'!F1518</f>
        <v>PAID BY CMS BANK SYARIAH INDONESIA KC SURABAYA BAS</v>
      </c>
      <c r="H1528" s="47">
        <f t="shared" si="138"/>
        <v>45986</v>
      </c>
      <c r="I1528" s="48">
        <f>'PAYMENT by SAP'!G1518</f>
        <v>45986</v>
      </c>
      <c r="J1528" s="48" t="str">
        <f t="shared" si="139"/>
        <v>Nov</v>
      </c>
      <c r="K1528" s="48" t="str">
        <f t="shared" si="140"/>
        <v>2025</v>
      </c>
      <c r="L1528" s="48">
        <f>'PAYMENT by SAP'!H1518</f>
        <v>45991</v>
      </c>
      <c r="M1528" s="49">
        <f t="shared" si="141"/>
        <v>-5</v>
      </c>
      <c r="N1528" s="50" t="str">
        <f t="shared" si="142"/>
        <v>Current</v>
      </c>
      <c r="O1528" s="50" t="str">
        <f t="shared" si="143"/>
        <v>No Risk</v>
      </c>
      <c r="P1528" s="15" t="str">
        <f>'PAYMENT by SAP'!J1518</f>
        <v>IDR</v>
      </c>
      <c r="Q1528" s="15" t="str">
        <f>'PAYMENT by SAP'!K1518</f>
        <v>1800000469</v>
      </c>
      <c r="R1528" s="51">
        <f>'PAYMENT by SAP'!L1518</f>
        <v>11155418</v>
      </c>
      <c r="S1528" s="51" t="str">
        <f>'PAYMENT by SAP'!M1518</f>
        <v>Pot. Gaji Kary. Penugasan SIG - KWSG 09.2025</v>
      </c>
      <c r="T1528" s="65">
        <f>'PAYMENT by SAP'!N1518</f>
        <v>45961</v>
      </c>
      <c r="U1528" s="66" t="str">
        <f>'PAYMENT by SAP'!O1518</f>
        <v>1800000469</v>
      </c>
      <c r="V1528" s="18" t="s">
        <v>4953</v>
      </c>
    </row>
    <row r="1529" spans="2:22">
      <c r="B1529" s="15">
        <f>'PAYMENT by SAP'!B1519</f>
        <v>101082</v>
      </c>
      <c r="C1529" s="15" t="str">
        <f>'PAYMENT by SAP'!C1519</f>
        <v>PT METATU NUSANTARA JAYA</v>
      </c>
      <c r="D1529" s="15" t="str">
        <v>External</v>
      </c>
      <c r="E1529" s="15" t="str">
        <f>'PAYMENT by SAP'!D1519</f>
        <v>1400137533</v>
      </c>
      <c r="F1529" s="15" t="str">
        <f>'PAYMENT by SAP'!E1519</f>
        <v>11123101</v>
      </c>
      <c r="G1529" s="15" t="str">
        <f>'PAYMENT by SAP'!F1519</f>
        <v>PAID BY CMS BANK BCA RN 7100000651</v>
      </c>
      <c r="H1529" s="47">
        <f t="shared" si="138"/>
        <v>45986</v>
      </c>
      <c r="I1529" s="48">
        <f>'PAYMENT by SAP'!G1519</f>
        <v>45986</v>
      </c>
      <c r="J1529" s="48" t="str">
        <f t="shared" si="139"/>
        <v>Nov</v>
      </c>
      <c r="K1529" s="48" t="str">
        <f t="shared" si="140"/>
        <v>2025</v>
      </c>
      <c r="L1529" s="48">
        <f>'PAYMENT by SAP'!H1519</f>
        <v>45868</v>
      </c>
      <c r="M1529" s="49">
        <f t="shared" si="141"/>
        <v>118</v>
      </c>
      <c r="N1529" s="50" t="str">
        <f t="shared" si="142"/>
        <v>90-120</v>
      </c>
      <c r="O1529" s="50" t="str">
        <f t="shared" si="143"/>
        <v>Warning +</v>
      </c>
      <c r="P1529" s="15" t="str">
        <f>'PAYMENT by SAP'!J1519</f>
        <v>IDR</v>
      </c>
      <c r="Q1529" s="15" t="str">
        <f>'PAYMENT by SAP'!K1519</f>
        <v>1800000438</v>
      </c>
      <c r="R1529" s="51">
        <f>'PAYMENT by SAP'!L1519</f>
        <v>36282792</v>
      </c>
      <c r="S1529" s="51" t="str">
        <f>'PAYMENT by SAP'!M1519</f>
        <v>Biaya Pemusnahan Limbah Glyserin Pitch ex PT MNJ</v>
      </c>
      <c r="T1529" s="65">
        <f>'PAYMENT by SAP'!N1519</f>
        <v>45838</v>
      </c>
      <c r="U1529" s="66" t="str">
        <f>'PAYMENT by SAP'!O1519</f>
        <v>1800000438</v>
      </c>
      <c r="V1529" t="s">
        <v>4950</v>
      </c>
    </row>
    <row r="1530" spans="2:22">
      <c r="B1530" s="15">
        <f>'PAYMENT by SAP'!B1520</f>
        <v>101082</v>
      </c>
      <c r="C1530" s="15" t="str">
        <f>'PAYMENT by SAP'!C1520</f>
        <v>PT METATU NUSANTARA JAYA</v>
      </c>
      <c r="D1530" s="15" t="str">
        <v>External</v>
      </c>
      <c r="E1530" s="15" t="str">
        <f>'PAYMENT by SAP'!D1520</f>
        <v>1400137535</v>
      </c>
      <c r="F1530" s="15" t="str">
        <f>'PAYMENT by SAP'!E1520</f>
        <v>11123101</v>
      </c>
      <c r="G1530" s="15" t="str">
        <f>'PAYMENT by SAP'!F1520</f>
        <v>PAID BY CMS BANK BCA RN 7100000652</v>
      </c>
      <c r="H1530" s="47">
        <f t="shared" si="138"/>
        <v>45986</v>
      </c>
      <c r="I1530" s="48">
        <f>'PAYMENT by SAP'!G1520</f>
        <v>45986</v>
      </c>
      <c r="J1530" s="48" t="str">
        <f t="shared" si="139"/>
        <v>Nov</v>
      </c>
      <c r="K1530" s="48" t="str">
        <f t="shared" si="140"/>
        <v>2025</v>
      </c>
      <c r="L1530" s="48">
        <f>'PAYMENT by SAP'!H1520</f>
        <v>45868</v>
      </c>
      <c r="M1530" s="49">
        <f t="shared" si="141"/>
        <v>118</v>
      </c>
      <c r="N1530" s="50" t="str">
        <f t="shared" si="142"/>
        <v>90-120</v>
      </c>
      <c r="O1530" s="50" t="str">
        <f t="shared" si="143"/>
        <v>Warning +</v>
      </c>
      <c r="P1530" s="15" t="str">
        <f>'PAYMENT by SAP'!J1520</f>
        <v>IDR</v>
      </c>
      <c r="Q1530" s="15" t="str">
        <f>'PAYMENT by SAP'!K1520</f>
        <v>1800000440</v>
      </c>
      <c r="R1530" s="51">
        <f>'PAYMENT by SAP'!L1520</f>
        <v>40794720</v>
      </c>
      <c r="S1530" s="51" t="str">
        <f>'PAYMENT by SAP'!M1520</f>
        <v>Biaya Pemusnahan Limbah Refractor Bekas ex PT MNJ</v>
      </c>
      <c r="T1530" s="65">
        <f>'PAYMENT by SAP'!N1520</f>
        <v>45838</v>
      </c>
      <c r="U1530" s="66" t="str">
        <f>'PAYMENT by SAP'!O1520</f>
        <v>1800000440</v>
      </c>
      <c r="V1530" t="s">
        <v>4950</v>
      </c>
    </row>
    <row r="1531" spans="2:22">
      <c r="B1531" s="15">
        <f>'PAYMENT by SAP'!B1521</f>
        <v>101082</v>
      </c>
      <c r="C1531" s="15" t="str">
        <f>'PAYMENT by SAP'!C1521</f>
        <v>PT METATU NUSANTARA JAYA</v>
      </c>
      <c r="D1531" s="15" t="str">
        <v>External</v>
      </c>
      <c r="E1531" s="15" t="str">
        <f>'PAYMENT by SAP'!D1521</f>
        <v>1400137543</v>
      </c>
      <c r="F1531" s="15" t="str">
        <f>'PAYMENT by SAP'!E1521</f>
        <v>11123101</v>
      </c>
      <c r="G1531" s="15" t="str">
        <f>'PAYMENT by SAP'!F1521</f>
        <v>PT METATU NUSANTARA JAYA</v>
      </c>
      <c r="H1531" s="47">
        <f t="shared" si="138"/>
        <v>45986</v>
      </c>
      <c r="I1531" s="48">
        <f>'PAYMENT by SAP'!G1521</f>
        <v>45986</v>
      </c>
      <c r="J1531" s="48" t="str">
        <f t="shared" si="139"/>
        <v>Nov</v>
      </c>
      <c r="K1531" s="48" t="str">
        <f t="shared" si="140"/>
        <v>2025</v>
      </c>
      <c r="L1531" s="48">
        <f>'PAYMENT by SAP'!H1521</f>
        <v>45838</v>
      </c>
      <c r="M1531" s="49">
        <f t="shared" si="141"/>
        <v>148</v>
      </c>
      <c r="N1531" s="50" t="str">
        <f t="shared" si="142"/>
        <v>120-365</v>
      </c>
      <c r="O1531" s="50" t="str">
        <f t="shared" si="143"/>
        <v>High Risk</v>
      </c>
      <c r="P1531" s="15" t="str">
        <f>'PAYMENT by SAP'!J1521</f>
        <v>IDR</v>
      </c>
      <c r="Q1531" s="15" t="str">
        <f>'PAYMENT by SAP'!K1521</f>
        <v>1800000346</v>
      </c>
      <c r="R1531" s="51">
        <f>'PAYMENT by SAP'!L1521</f>
        <v>41603120</v>
      </c>
      <c r="S1531" s="51" t="str">
        <f>'PAYMENT by SAP'!M1521</f>
        <v>Biaya Pemusnahan Limbah Refractory Bekas ex PT MNJ</v>
      </c>
      <c r="T1531" s="65">
        <f>'PAYMENT by SAP'!N1521</f>
        <v>45808</v>
      </c>
      <c r="U1531" s="66" t="str">
        <f>'PAYMENT by SAP'!O1521</f>
        <v>1800000346</v>
      </c>
      <c r="V1531" t="s">
        <v>4950</v>
      </c>
    </row>
    <row r="1532" spans="2:22">
      <c r="B1532" s="15">
        <f>'PAYMENT by SAP'!B1522</f>
        <v>101082</v>
      </c>
      <c r="C1532" s="15" t="str">
        <f>'PAYMENT by SAP'!C1522</f>
        <v>PT METATU NUSANTARA JAYA</v>
      </c>
      <c r="D1532" s="15" t="str">
        <v>External</v>
      </c>
      <c r="E1532" s="15" t="str">
        <f>'PAYMENT by SAP'!D1522</f>
        <v>1400137534</v>
      </c>
      <c r="F1532" s="15" t="str">
        <f>'PAYMENT by SAP'!E1522</f>
        <v>11123101</v>
      </c>
      <c r="G1532" s="15" t="str">
        <f>'PAYMENT by SAP'!F1522</f>
        <v>PAID BY CMS BANK BCA RN 7100000653</v>
      </c>
      <c r="H1532" s="47">
        <f t="shared" si="138"/>
        <v>45986</v>
      </c>
      <c r="I1532" s="48">
        <f>'PAYMENT by SAP'!G1522</f>
        <v>45986</v>
      </c>
      <c r="J1532" s="48" t="str">
        <f t="shared" si="139"/>
        <v>Nov</v>
      </c>
      <c r="K1532" s="48" t="str">
        <f t="shared" si="140"/>
        <v>2025</v>
      </c>
      <c r="L1532" s="48">
        <f>'PAYMENT by SAP'!H1522</f>
        <v>45868</v>
      </c>
      <c r="M1532" s="49">
        <f t="shared" si="141"/>
        <v>118</v>
      </c>
      <c r="N1532" s="50" t="str">
        <f t="shared" si="142"/>
        <v>90-120</v>
      </c>
      <c r="O1532" s="50" t="str">
        <f t="shared" si="143"/>
        <v>Warning +</v>
      </c>
      <c r="P1532" s="15" t="str">
        <f>'PAYMENT by SAP'!J1522</f>
        <v>IDR</v>
      </c>
      <c r="Q1532" s="15" t="str">
        <f>'PAYMENT by SAP'!K1522</f>
        <v>1800000439</v>
      </c>
      <c r="R1532" s="51">
        <f>'PAYMENT by SAP'!L1522</f>
        <v>51787050</v>
      </c>
      <c r="S1532" s="51" t="str">
        <f>'PAYMENT by SAP'!M1522</f>
        <v>Biaya Pemusnahan Limbah Terkontaminsi B3 ex PT MNJ</v>
      </c>
      <c r="T1532" s="65">
        <f>'PAYMENT by SAP'!N1522</f>
        <v>45838</v>
      </c>
      <c r="U1532" s="66" t="str">
        <f>'PAYMENT by SAP'!O1522</f>
        <v>1800000439</v>
      </c>
      <c r="V1532" t="s">
        <v>4950</v>
      </c>
    </row>
    <row r="1533" spans="2:22">
      <c r="B1533" s="15">
        <f>'PAYMENT by SAP'!B1523</f>
        <v>101082</v>
      </c>
      <c r="C1533" s="15" t="str">
        <f>'PAYMENT by SAP'!C1523</f>
        <v>PT METATU NUSANTARA JAYA</v>
      </c>
      <c r="D1533" s="15" t="str">
        <v>External</v>
      </c>
      <c r="E1533" s="15" t="str">
        <f>'PAYMENT by SAP'!D1523</f>
        <v>1400137542</v>
      </c>
      <c r="F1533" s="15" t="str">
        <f>'PAYMENT by SAP'!E1523</f>
        <v>11123101</v>
      </c>
      <c r="G1533" s="15" t="str">
        <f>'PAYMENT by SAP'!F1523</f>
        <v>PT METATU NUSANTARA JAYA</v>
      </c>
      <c r="H1533" s="47">
        <f t="shared" ref="H1533:H1596" si="144">I1533</f>
        <v>45986</v>
      </c>
      <c r="I1533" s="48">
        <f>'PAYMENT by SAP'!G1523</f>
        <v>45986</v>
      </c>
      <c r="J1533" s="48" t="str">
        <f t="shared" ref="J1533:J1596" si="145">TEXT(I1533,"MMM")</f>
        <v>Nov</v>
      </c>
      <c r="K1533" s="48" t="str">
        <f t="shared" ref="K1533:K1596" si="146">TEXT(I1533,"yyy")</f>
        <v>2025</v>
      </c>
      <c r="L1533" s="48">
        <f>'PAYMENT by SAP'!H1523</f>
        <v>45838</v>
      </c>
      <c r="M1533" s="49">
        <f t="shared" ref="M1533:M1596" si="147">I1533-L1533</f>
        <v>148</v>
      </c>
      <c r="N1533" s="50" t="str">
        <f t="shared" ref="N1533:N1596" si="148">IF(M1533&lt;$C$9,$D$9,IF(M1533&lt;$C$8,$D$8,IF(M1533&lt;$C$7,$D$7,IF(M1533&lt;$C$6,$D$6,IF(M1533&lt;$C$5,$D$5,IF(M1533&lt;$C$4,$D$4,IF(M1533&lt;$C$3,$D$3)))))))</f>
        <v>120-365</v>
      </c>
      <c r="O1533" s="50" t="str">
        <f t="shared" ref="O1533:O1596" si="149">IF(N1533=$D$3,$E$3,IF(N1533=$D$4,$E$4,IF(N1533=$D$5,$E$5,IF(N1533=$D$6,$E$6,IF(N1533=$D$7,$E$7,IF(N1533=$D$8,$E$8,IF(N1533=$D$9,$E$9)))))))</f>
        <v>High Risk</v>
      </c>
      <c r="P1533" s="15" t="str">
        <f>'PAYMENT by SAP'!J1523</f>
        <v>IDR</v>
      </c>
      <c r="Q1533" s="15" t="str">
        <f>'PAYMENT by SAP'!K1523</f>
        <v>1800000345</v>
      </c>
      <c r="R1533" s="51">
        <f>'PAYMENT by SAP'!L1523</f>
        <v>58195100</v>
      </c>
      <c r="S1533" s="51" t="str">
        <f>'PAYMENT by SAP'!M1523</f>
        <v>Biaya Pemusnahan Limbah Terkontaminasi B3 ex PTMNJ</v>
      </c>
      <c r="T1533" s="65">
        <f>'PAYMENT by SAP'!N1523</f>
        <v>45808</v>
      </c>
      <c r="U1533" s="66" t="str">
        <f>'PAYMENT by SAP'!O1523</f>
        <v>1800000345</v>
      </c>
      <c r="V1533" t="s">
        <v>4950</v>
      </c>
    </row>
    <row r="1534" spans="2:22">
      <c r="B1534" s="15">
        <f>'PAYMENT by SAP'!B1524</f>
        <v>101082</v>
      </c>
      <c r="C1534" s="15" t="str">
        <f>'PAYMENT by SAP'!C1524</f>
        <v>PT METATU NUSANTARA JAYA</v>
      </c>
      <c r="D1534" s="15" t="str">
        <v>External</v>
      </c>
      <c r="E1534" s="15" t="str">
        <f>'PAYMENT by SAP'!D1524</f>
        <v>1400137540</v>
      </c>
      <c r="F1534" s="15" t="str">
        <f>'PAYMENT by SAP'!E1524</f>
        <v>11123101</v>
      </c>
      <c r="G1534" s="15" t="str">
        <f>'PAYMENT by SAP'!F1524</f>
        <v>PAID BY CMS BANK BCA RN 7100000654</v>
      </c>
      <c r="H1534" s="47">
        <f t="shared" si="144"/>
        <v>45986</v>
      </c>
      <c r="I1534" s="48">
        <f>'PAYMENT by SAP'!G1524</f>
        <v>45986</v>
      </c>
      <c r="J1534" s="48" t="str">
        <f t="shared" si="145"/>
        <v>Nov</v>
      </c>
      <c r="K1534" s="48" t="str">
        <f t="shared" si="146"/>
        <v>2025</v>
      </c>
      <c r="L1534" s="48">
        <f>'PAYMENT by SAP'!H1524</f>
        <v>45868</v>
      </c>
      <c r="M1534" s="49">
        <f t="shared" si="147"/>
        <v>118</v>
      </c>
      <c r="N1534" s="50" t="str">
        <f t="shared" si="148"/>
        <v>90-120</v>
      </c>
      <c r="O1534" s="50" t="str">
        <f t="shared" si="149"/>
        <v>Warning +</v>
      </c>
      <c r="P1534" s="15" t="str">
        <f>'PAYMENT by SAP'!J1524</f>
        <v>IDR</v>
      </c>
      <c r="Q1534" s="15" t="str">
        <f>'PAYMENT by SAP'!K1524</f>
        <v>1800000445</v>
      </c>
      <c r="R1534" s="51">
        <f>'PAYMENT by SAP'!L1524</f>
        <v>74179080</v>
      </c>
      <c r="S1534" s="51" t="str">
        <f>'PAYMENT by SAP'!M1524</f>
        <v>Biaya Pemusnahan Limbah Sludge Non B3 ex PT MNJ</v>
      </c>
      <c r="T1534" s="65">
        <f>'PAYMENT by SAP'!N1524</f>
        <v>45838</v>
      </c>
      <c r="U1534" s="66" t="str">
        <f>'PAYMENT by SAP'!O1524</f>
        <v>1800000445</v>
      </c>
      <c r="V1534" t="s">
        <v>4950</v>
      </c>
    </row>
    <row r="1535" spans="2:22">
      <c r="B1535" s="15">
        <f>'PAYMENT by SAP'!B1525</f>
        <v>101082</v>
      </c>
      <c r="C1535" s="15" t="str">
        <f>'PAYMENT by SAP'!C1525</f>
        <v>PT METATU NUSANTARA JAYA</v>
      </c>
      <c r="D1535" s="15" t="str">
        <v>External</v>
      </c>
      <c r="E1535" s="15" t="str">
        <f>'PAYMENT by SAP'!D1525</f>
        <v>1400137539</v>
      </c>
      <c r="F1535" s="15" t="str">
        <f>'PAYMENT by SAP'!E1525</f>
        <v>11123101</v>
      </c>
      <c r="G1535" s="15" t="str">
        <f>'PAYMENT by SAP'!F1525</f>
        <v>PAID BY CMS BANK BCA RN 7100000655</v>
      </c>
      <c r="H1535" s="47">
        <f t="shared" si="144"/>
        <v>45986</v>
      </c>
      <c r="I1535" s="48">
        <f>'PAYMENT by SAP'!G1525</f>
        <v>45986</v>
      </c>
      <c r="J1535" s="48" t="str">
        <f t="shared" si="145"/>
        <v>Nov</v>
      </c>
      <c r="K1535" s="48" t="str">
        <f t="shared" si="146"/>
        <v>2025</v>
      </c>
      <c r="L1535" s="48">
        <f>'PAYMENT by SAP'!H1525</f>
        <v>45868</v>
      </c>
      <c r="M1535" s="49">
        <f t="shared" si="147"/>
        <v>118</v>
      </c>
      <c r="N1535" s="50" t="str">
        <f t="shared" si="148"/>
        <v>90-120</v>
      </c>
      <c r="O1535" s="50" t="str">
        <f t="shared" si="149"/>
        <v>Warning +</v>
      </c>
      <c r="P1535" s="15" t="str">
        <f>'PAYMENT by SAP'!J1525</f>
        <v>IDR</v>
      </c>
      <c r="Q1535" s="15" t="str">
        <f>'PAYMENT by SAP'!K1525</f>
        <v>1800000444</v>
      </c>
      <c r="R1535" s="51">
        <f>'PAYMENT by SAP'!L1525</f>
        <v>83516400</v>
      </c>
      <c r="S1535" s="51" t="str">
        <f>'PAYMENT by SAP'!M1525</f>
        <v>Biaya Pemusnahan Limbah Sludge IPAL ex PT MNJ</v>
      </c>
      <c r="T1535" s="65">
        <f>'PAYMENT by SAP'!N1525</f>
        <v>45838</v>
      </c>
      <c r="U1535" s="66" t="str">
        <f>'PAYMENT by SAP'!O1525</f>
        <v>1800000444</v>
      </c>
      <c r="V1535" t="s">
        <v>4950</v>
      </c>
    </row>
    <row r="1536" spans="2:22">
      <c r="B1536" s="15">
        <f>'PAYMENT by SAP'!B1526</f>
        <v>101082</v>
      </c>
      <c r="C1536" s="15" t="str">
        <f>'PAYMENT by SAP'!C1526</f>
        <v>PT METATU NUSANTARA JAYA</v>
      </c>
      <c r="D1536" s="15" t="str">
        <v>External</v>
      </c>
      <c r="E1536" s="15" t="str">
        <f>'PAYMENT by SAP'!D1526</f>
        <v>1400137538</v>
      </c>
      <c r="F1536" s="15" t="str">
        <f>'PAYMENT by SAP'!E1526</f>
        <v>11123101</v>
      </c>
      <c r="G1536" s="15" t="str">
        <f>'PAYMENT by SAP'!F1526</f>
        <v>PAID BY CMS BANK BCA RN 7100000656</v>
      </c>
      <c r="H1536" s="47">
        <f t="shared" si="144"/>
        <v>45986</v>
      </c>
      <c r="I1536" s="48">
        <f>'PAYMENT by SAP'!G1526</f>
        <v>45986</v>
      </c>
      <c r="J1536" s="48" t="str">
        <f t="shared" si="145"/>
        <v>Nov</v>
      </c>
      <c r="K1536" s="48" t="str">
        <f t="shared" si="146"/>
        <v>2025</v>
      </c>
      <c r="L1536" s="48">
        <f>'PAYMENT by SAP'!H1526</f>
        <v>45868</v>
      </c>
      <c r="M1536" s="49">
        <f t="shared" si="147"/>
        <v>118</v>
      </c>
      <c r="N1536" s="50" t="str">
        <f t="shared" si="148"/>
        <v>90-120</v>
      </c>
      <c r="O1536" s="50" t="str">
        <f t="shared" si="149"/>
        <v>Warning +</v>
      </c>
      <c r="P1536" s="15" t="str">
        <f>'PAYMENT by SAP'!J1526</f>
        <v>IDR</v>
      </c>
      <c r="Q1536" s="15" t="str">
        <f>'PAYMENT by SAP'!K1526</f>
        <v>1800000443</v>
      </c>
      <c r="R1536" s="51">
        <f>'PAYMENT by SAP'!L1526</f>
        <v>114336882</v>
      </c>
      <c r="S1536" s="51" t="str">
        <f>'PAYMENT by SAP'!M1526</f>
        <v>Biaya Pemusnahan Limbah SBE ex PT MNJ</v>
      </c>
      <c r="T1536" s="65">
        <f>'PAYMENT by SAP'!N1526</f>
        <v>45838</v>
      </c>
      <c r="U1536" s="66" t="str">
        <f>'PAYMENT by SAP'!O1526</f>
        <v>1800000443</v>
      </c>
      <c r="V1536" t="s">
        <v>4950</v>
      </c>
    </row>
    <row r="1537" spans="2:22">
      <c r="B1537" s="15">
        <f>'PAYMENT by SAP'!B1527</f>
        <v>101082</v>
      </c>
      <c r="C1537" s="15" t="str">
        <f>'PAYMENT by SAP'!C1527</f>
        <v>PT METATU NUSANTARA JAYA</v>
      </c>
      <c r="D1537" s="15" t="str">
        <v>External</v>
      </c>
      <c r="E1537" s="15" t="str">
        <f>'PAYMENT by SAP'!D1527</f>
        <v>1400137544</v>
      </c>
      <c r="F1537" s="15" t="str">
        <f>'PAYMENT by SAP'!E1527</f>
        <v>11123101</v>
      </c>
      <c r="G1537" s="15" t="str">
        <f>'PAYMENT by SAP'!F1527</f>
        <v>PT METATU NUSANTARA JAYA</v>
      </c>
      <c r="H1537" s="47">
        <f t="shared" si="144"/>
        <v>45986</v>
      </c>
      <c r="I1537" s="48">
        <f>'PAYMENT by SAP'!G1527</f>
        <v>45986</v>
      </c>
      <c r="J1537" s="48" t="str">
        <f t="shared" si="145"/>
        <v>Nov</v>
      </c>
      <c r="K1537" s="48" t="str">
        <f t="shared" si="146"/>
        <v>2025</v>
      </c>
      <c r="L1537" s="48">
        <f>'PAYMENT by SAP'!H1527</f>
        <v>45838</v>
      </c>
      <c r="M1537" s="49">
        <f t="shared" si="147"/>
        <v>148</v>
      </c>
      <c r="N1537" s="50" t="str">
        <f t="shared" si="148"/>
        <v>120-365</v>
      </c>
      <c r="O1537" s="50" t="str">
        <f t="shared" si="149"/>
        <v>High Risk</v>
      </c>
      <c r="P1537" s="15" t="str">
        <f>'PAYMENT by SAP'!J1527</f>
        <v>IDR</v>
      </c>
      <c r="Q1537" s="15" t="str">
        <f>'PAYMENT by SAP'!K1527</f>
        <v>1800000350</v>
      </c>
      <c r="R1537" s="51">
        <f>'PAYMENT by SAP'!L1527</f>
        <v>229550948</v>
      </c>
      <c r="S1537" s="51" t="str">
        <f>'PAYMENT by SAP'!M1527</f>
        <v>Biaya Pemusnahan Limbah SBE ex PT MNJ</v>
      </c>
      <c r="T1537" s="65">
        <f>'PAYMENT by SAP'!N1527</f>
        <v>45808</v>
      </c>
      <c r="U1537" s="66" t="str">
        <f>'PAYMENT by SAP'!O1527</f>
        <v>1800000350</v>
      </c>
      <c r="V1537" t="s">
        <v>4950</v>
      </c>
    </row>
    <row r="1538" spans="2:22">
      <c r="B1538" s="15">
        <f>'PAYMENT by SAP'!B1528</f>
        <v>101082</v>
      </c>
      <c r="C1538" s="15" t="str">
        <f>'PAYMENT by SAP'!C1528</f>
        <v>PT METATU NUSANTARA JAYA</v>
      </c>
      <c r="D1538" s="15" t="str">
        <v>External</v>
      </c>
      <c r="E1538" s="15" t="str">
        <f>'PAYMENT by SAP'!D1528</f>
        <v>1400137541</v>
      </c>
      <c r="F1538" s="15" t="str">
        <f>'PAYMENT by SAP'!E1528</f>
        <v>11123101</v>
      </c>
      <c r="G1538" s="15" t="str">
        <f>'PAYMENT by SAP'!F1528</f>
        <v>PT METATU NUSANTARA JAYA</v>
      </c>
      <c r="H1538" s="47">
        <f t="shared" si="144"/>
        <v>45986</v>
      </c>
      <c r="I1538" s="48">
        <f>'PAYMENT by SAP'!G1528</f>
        <v>45986</v>
      </c>
      <c r="J1538" s="48" t="str">
        <f t="shared" si="145"/>
        <v>Nov</v>
      </c>
      <c r="K1538" s="48" t="str">
        <f t="shared" si="146"/>
        <v>2025</v>
      </c>
      <c r="L1538" s="48">
        <f>'PAYMENT by SAP'!H1528</f>
        <v>45838</v>
      </c>
      <c r="M1538" s="49">
        <f t="shared" si="147"/>
        <v>148</v>
      </c>
      <c r="N1538" s="50" t="str">
        <f t="shared" si="148"/>
        <v>120-365</v>
      </c>
      <c r="O1538" s="50" t="str">
        <f t="shared" si="149"/>
        <v>High Risk</v>
      </c>
      <c r="P1538" s="15" t="str">
        <f>'PAYMENT by SAP'!J1528</f>
        <v>IDR</v>
      </c>
      <c r="Q1538" s="15" t="str">
        <f>'PAYMENT by SAP'!K1528</f>
        <v>1800000343</v>
      </c>
      <c r="R1538" s="51">
        <f>'PAYMENT by SAP'!L1528</f>
        <v>368037846</v>
      </c>
      <c r="S1538" s="51" t="str">
        <f>'PAYMENT by SAP'!M1528</f>
        <v>Biaya Pemusnahan Limbah FABA ex PT MNJ</v>
      </c>
      <c r="T1538" s="65">
        <f>'PAYMENT by SAP'!N1528</f>
        <v>45808</v>
      </c>
      <c r="U1538" s="66" t="str">
        <f>'PAYMENT by SAP'!O1528</f>
        <v>1800000343</v>
      </c>
      <c r="V1538" t="s">
        <v>4950</v>
      </c>
    </row>
    <row r="1539" spans="2:22">
      <c r="B1539" s="15">
        <f>'PAYMENT by SAP'!B1529</f>
        <v>101798</v>
      </c>
      <c r="C1539" s="15" t="str">
        <f>'PAYMENT by SAP'!C1529</f>
        <v>PT. PELINDO MULTI TERMINAL</v>
      </c>
      <c r="D1539" s="15" t="str">
        <v>External</v>
      </c>
      <c r="E1539" s="15" t="str">
        <f>'PAYMENT by SAP'!D1529</f>
        <v>1400000534</v>
      </c>
      <c r="F1539" s="15" t="str">
        <f>'PAYMENT by SAP'!E1529</f>
        <v>11125421</v>
      </c>
      <c r="G1539" s="15" t="str">
        <f>'PAYMENT by SAP'!F1529</f>
        <v>PAID BY CMS BANK SYARIAH INDONESIA KC SURABAYA BAS</v>
      </c>
      <c r="H1539" s="47">
        <f t="shared" si="144"/>
        <v>45986</v>
      </c>
      <c r="I1539" s="48">
        <f>'PAYMENT by SAP'!G1529</f>
        <v>45986</v>
      </c>
      <c r="J1539" s="48" t="str">
        <f t="shared" si="145"/>
        <v>Nov</v>
      </c>
      <c r="K1539" s="48" t="str">
        <f t="shared" si="146"/>
        <v>2025</v>
      </c>
      <c r="L1539" s="48">
        <f>'PAYMENT by SAP'!H1529</f>
        <v>45994</v>
      </c>
      <c r="M1539" s="49">
        <f t="shared" si="147"/>
        <v>-8</v>
      </c>
      <c r="N1539" s="50" t="str">
        <f t="shared" si="148"/>
        <v>Current</v>
      </c>
      <c r="O1539" s="50" t="str">
        <f t="shared" si="149"/>
        <v>No Risk</v>
      </c>
      <c r="P1539" s="15" t="str">
        <f>'PAYMENT by SAP'!J1529</f>
        <v>IDR</v>
      </c>
      <c r="Q1539" s="15" t="str">
        <f>'PAYMENT by SAP'!K1529</f>
        <v>1800000512</v>
      </c>
      <c r="R1539" s="51">
        <f>'PAYMENT by SAP'!L1529</f>
        <v>387692752</v>
      </c>
      <c r="S1539" s="51" t="str">
        <f>'PAYMENT by SAP'!M1529</f>
        <v>PENAGIHAN SHARING PROFIT BULAN OKTOBER 2025</v>
      </c>
      <c r="T1539" s="65">
        <f>'PAYMENT by SAP'!N1529</f>
        <v>45964</v>
      </c>
      <c r="U1539" s="66" t="str">
        <f>'PAYMENT by SAP'!O1529</f>
        <v>1800000512</v>
      </c>
      <c r="V1539" s="18" t="s">
        <v>4960</v>
      </c>
    </row>
    <row r="1540" spans="2:22">
      <c r="B1540" s="15">
        <f>'PAYMENT by SAP'!B1530</f>
        <v>101082</v>
      </c>
      <c r="C1540" s="15" t="str">
        <f>'PAYMENT by SAP'!C1530</f>
        <v>PT METATU NUSANTARA JAYA</v>
      </c>
      <c r="D1540" s="15" t="str">
        <v>External</v>
      </c>
      <c r="E1540" s="15" t="str">
        <f>'PAYMENT by SAP'!D1530</f>
        <v>1400137532</v>
      </c>
      <c r="F1540" s="15" t="str">
        <f>'PAYMENT by SAP'!E1530</f>
        <v>11123101</v>
      </c>
      <c r="G1540" s="15" t="str">
        <f>'PAYMENT by SAP'!F1530</f>
        <v>PAID BY CMS BANK BCA RN 7100000657</v>
      </c>
      <c r="H1540" s="47">
        <f t="shared" si="144"/>
        <v>45986</v>
      </c>
      <c r="I1540" s="48">
        <f>'PAYMENT by SAP'!G1530</f>
        <v>45986</v>
      </c>
      <c r="J1540" s="48" t="str">
        <f t="shared" si="145"/>
        <v>Nov</v>
      </c>
      <c r="K1540" s="48" t="str">
        <f t="shared" si="146"/>
        <v>2025</v>
      </c>
      <c r="L1540" s="48">
        <f>'PAYMENT by SAP'!H1530</f>
        <v>45868</v>
      </c>
      <c r="M1540" s="49">
        <f t="shared" si="147"/>
        <v>118</v>
      </c>
      <c r="N1540" s="50" t="str">
        <f t="shared" si="148"/>
        <v>90-120</v>
      </c>
      <c r="O1540" s="50" t="str">
        <f t="shared" si="149"/>
        <v>Warning +</v>
      </c>
      <c r="P1540" s="15" t="str">
        <f>'PAYMENT by SAP'!J1530</f>
        <v>IDR</v>
      </c>
      <c r="Q1540" s="15" t="str">
        <f>'PAYMENT by SAP'!K1530</f>
        <v>1800000437</v>
      </c>
      <c r="R1540" s="51">
        <f>'PAYMENT by SAP'!L1530</f>
        <v>471078450</v>
      </c>
      <c r="S1540" s="51" t="str">
        <f>'PAYMENT by SAP'!M1530</f>
        <v>Biaya Pemusnahan Limbah FABA ex PT MNJ</v>
      </c>
      <c r="T1540" s="65">
        <f>'PAYMENT by SAP'!N1530</f>
        <v>45838</v>
      </c>
      <c r="U1540" s="66" t="str">
        <f>'PAYMENT by SAP'!O1530</f>
        <v>1800000437</v>
      </c>
      <c r="V1540" t="s">
        <v>4950</v>
      </c>
    </row>
    <row r="1541" spans="2:22">
      <c r="B1541" s="15">
        <f>'PAYMENT by SAP'!B1531</f>
        <v>100621</v>
      </c>
      <c r="C1541" s="15" t="str">
        <f>'PAYMENT by SAP'!C1531</f>
        <v>PT. SURYA WIJAYA MEGAH</v>
      </c>
      <c r="D1541" s="15" t="str">
        <v>External</v>
      </c>
      <c r="E1541" s="15" t="str">
        <f>'PAYMENT by SAP'!D1531</f>
        <v>1400138344</v>
      </c>
      <c r="F1541" s="15" t="str">
        <f>'PAYMENT by SAP'!E1531</f>
        <v>11125421</v>
      </c>
      <c r="G1541" s="15" t="str">
        <f>'PAYMENT by SAP'!F1531</f>
        <v>PAID BY CMS BANK SYARIAH INDONESIA KC SURABAYA BAS</v>
      </c>
      <c r="H1541" s="47">
        <f t="shared" si="144"/>
        <v>45987</v>
      </c>
      <c r="I1541" s="48">
        <f>'PAYMENT by SAP'!G1531</f>
        <v>45987</v>
      </c>
      <c r="J1541" s="48" t="str">
        <f t="shared" si="145"/>
        <v>Nov</v>
      </c>
      <c r="K1541" s="48" t="str">
        <f t="shared" si="146"/>
        <v>2025</v>
      </c>
      <c r="L1541" s="48">
        <f>'PAYMENT by SAP'!H1531</f>
        <v>45991</v>
      </c>
      <c r="M1541" s="49">
        <f t="shared" si="147"/>
        <v>-4</v>
      </c>
      <c r="N1541" s="50" t="str">
        <f t="shared" si="148"/>
        <v>Current</v>
      </c>
      <c r="O1541" s="50" t="str">
        <f t="shared" si="149"/>
        <v>No Risk</v>
      </c>
      <c r="P1541" s="15" t="str">
        <f>'PAYMENT by SAP'!J1531</f>
        <v>IDR</v>
      </c>
      <c r="Q1541" s="15" t="str">
        <f>'PAYMENT by SAP'!K1531</f>
        <v>1800000711</v>
      </c>
      <c r="R1541" s="51">
        <f>'PAYMENT by SAP'!L1531</f>
        <v>2085468</v>
      </c>
      <c r="S1541" s="51" t="str">
        <f>'PAYMENT by SAP'!M1531</f>
        <v>Biaya Pemusnahan Limbah SBE ex PT SWM</v>
      </c>
      <c r="T1541" s="65">
        <f>'PAYMENT by SAP'!N1531</f>
        <v>45961</v>
      </c>
      <c r="U1541" s="66" t="str">
        <f>'PAYMENT by SAP'!O1531</f>
        <v>1800000711</v>
      </c>
      <c r="V1541" t="s">
        <v>4950</v>
      </c>
    </row>
    <row r="1542" spans="2:22">
      <c r="B1542" s="15">
        <f>'PAYMENT by SAP'!B1532</f>
        <v>100522</v>
      </c>
      <c r="C1542" s="15" t="str">
        <f>'PAYMENT by SAP'!C1532</f>
        <v>PT SEMEN KUPANG INDONESIA</v>
      </c>
      <c r="D1542" s="15" t="str">
        <v>Group</v>
      </c>
      <c r="E1542" s="15" t="str">
        <f>'PAYMENT by SAP'!D1532</f>
        <v>1400000535</v>
      </c>
      <c r="F1542" s="15" t="str">
        <f>'PAYMENT by SAP'!E1532</f>
        <v>11125421</v>
      </c>
      <c r="G1542" s="15" t="str">
        <f>'PAYMENT by SAP'!F1532</f>
        <v>PAID BY CMS BANK SYARIAH INDONESIA KC SURABAYA BAS</v>
      </c>
      <c r="H1542" s="47">
        <f t="shared" si="144"/>
        <v>45987</v>
      </c>
      <c r="I1542" s="48">
        <f>'PAYMENT by SAP'!G1532</f>
        <v>45987</v>
      </c>
      <c r="J1542" s="48" t="str">
        <f t="shared" si="145"/>
        <v>Nov</v>
      </c>
      <c r="K1542" s="48" t="str">
        <f t="shared" si="146"/>
        <v>2025</v>
      </c>
      <c r="L1542" s="48">
        <f>'PAYMENT by SAP'!H1532</f>
        <v>45991</v>
      </c>
      <c r="M1542" s="49">
        <f t="shared" si="147"/>
        <v>-4</v>
      </c>
      <c r="N1542" s="50" t="str">
        <f t="shared" si="148"/>
        <v>Current</v>
      </c>
      <c r="O1542" s="50" t="str">
        <f t="shared" si="149"/>
        <v>No Risk</v>
      </c>
      <c r="P1542" s="15" t="str">
        <f>'PAYMENT by SAP'!J1532</f>
        <v>IDR</v>
      </c>
      <c r="Q1542" s="15" t="str">
        <f>'PAYMENT by SAP'!K1532</f>
        <v>1800000481</v>
      </c>
      <c r="R1542" s="51">
        <f>'PAYMENT by SAP'!L1532</f>
        <v>4199014</v>
      </c>
      <c r="S1542" s="51" t="str">
        <f>'PAYMENT by SAP'!M1532</f>
        <v>Pot. Gaji Kary. Penugasan SIG - SKI 09.2025</v>
      </c>
      <c r="T1542" s="65">
        <f>'PAYMENT by SAP'!N1532</f>
        <v>45961</v>
      </c>
      <c r="U1542" s="66" t="str">
        <f>'PAYMENT by SAP'!O1532</f>
        <v>1800000481</v>
      </c>
      <c r="V1542" s="18" t="s">
        <v>4953</v>
      </c>
    </row>
    <row r="1543" spans="2:22">
      <c r="B1543" s="15">
        <f>'PAYMENT by SAP'!B1533</f>
        <v>100120</v>
      </c>
      <c r="C1543" s="15" t="str">
        <f>'PAYMENT by SAP'!C1533</f>
        <v>PT TELEKOMUNIKASI SELULAR</v>
      </c>
      <c r="D1543" s="15" t="str">
        <v>External</v>
      </c>
      <c r="E1543" s="15" t="str">
        <f>'PAYMENT by SAP'!D1533</f>
        <v>1400000536</v>
      </c>
      <c r="F1543" s="15" t="str">
        <f>'PAYMENT by SAP'!E1533</f>
        <v>11125421</v>
      </c>
      <c r="G1543" s="15" t="str">
        <f>'PAYMENT by SAP'!F1533</f>
        <v>PAID BY CMS BANK SYARIAH INDONESIA KC SURABAYA BAS</v>
      </c>
      <c r="H1543" s="47">
        <f t="shared" si="144"/>
        <v>45987</v>
      </c>
      <c r="I1543" s="48">
        <f>'PAYMENT by SAP'!G1533</f>
        <v>45987</v>
      </c>
      <c r="J1543" s="48" t="str">
        <f t="shared" si="145"/>
        <v>Nov</v>
      </c>
      <c r="K1543" s="48" t="str">
        <f t="shared" si="146"/>
        <v>2025</v>
      </c>
      <c r="L1543" s="48">
        <f>'PAYMENT by SAP'!H1533</f>
        <v>45992</v>
      </c>
      <c r="M1543" s="49">
        <f t="shared" si="147"/>
        <v>-5</v>
      </c>
      <c r="N1543" s="50" t="str">
        <f t="shared" si="148"/>
        <v>Current</v>
      </c>
      <c r="O1543" s="50" t="str">
        <f t="shared" si="149"/>
        <v>No Risk</v>
      </c>
      <c r="P1543" s="15" t="str">
        <f>'PAYMENT by SAP'!J1533</f>
        <v>IDR</v>
      </c>
      <c r="Q1543" s="15" t="str">
        <f>'PAYMENT by SAP'!K1533</f>
        <v>1800000510</v>
      </c>
      <c r="R1543" s="51">
        <f>'PAYMENT by SAP'!L1533</f>
        <v>5663943</v>
      </c>
      <c r="S1543" s="51" t="str">
        <f>'PAYMENT by SAP'!M1533</f>
        <v>Tagihan Listrik TELKOMSEL  - Oktober 2025</v>
      </c>
      <c r="T1543" s="65">
        <f>'PAYMENT by SAP'!N1533</f>
        <v>45962</v>
      </c>
      <c r="U1543" s="66" t="str">
        <f>'PAYMENT by SAP'!O1533</f>
        <v>1800000510</v>
      </c>
      <c r="V1543" s="18" t="s">
        <v>4951</v>
      </c>
    </row>
    <row r="1544" spans="2:22">
      <c r="B1544" s="15">
        <f>'PAYMENT by SAP'!B1534</f>
        <v>100621</v>
      </c>
      <c r="C1544" s="15" t="str">
        <f>'PAYMENT by SAP'!C1534</f>
        <v>PT. SURYA WIJAYA MEGAH</v>
      </c>
      <c r="D1544" s="15" t="str">
        <v>External</v>
      </c>
      <c r="E1544" s="15" t="str">
        <f>'PAYMENT by SAP'!D1534</f>
        <v>1400138343</v>
      </c>
      <c r="F1544" s="15" t="str">
        <f>'PAYMENT by SAP'!E1534</f>
        <v>11125421</v>
      </c>
      <c r="G1544" s="15" t="str">
        <f>'PAYMENT by SAP'!F1534</f>
        <v>PAID BY CMS BANK SYARIAH INDONESIA KC SURABAYA BAS</v>
      </c>
      <c r="H1544" s="47">
        <f t="shared" si="144"/>
        <v>45987</v>
      </c>
      <c r="I1544" s="48">
        <f>'PAYMENT by SAP'!G1534</f>
        <v>45987</v>
      </c>
      <c r="J1544" s="48" t="str">
        <f t="shared" si="145"/>
        <v>Nov</v>
      </c>
      <c r="K1544" s="48" t="str">
        <f t="shared" si="146"/>
        <v>2025</v>
      </c>
      <c r="L1544" s="48">
        <f>'PAYMENT by SAP'!H1534</f>
        <v>45991</v>
      </c>
      <c r="M1544" s="49">
        <f t="shared" si="147"/>
        <v>-4</v>
      </c>
      <c r="N1544" s="50" t="str">
        <f t="shared" si="148"/>
        <v>Current</v>
      </c>
      <c r="O1544" s="50" t="str">
        <f t="shared" si="149"/>
        <v>No Risk</v>
      </c>
      <c r="P1544" s="15" t="str">
        <f>'PAYMENT by SAP'!J1534</f>
        <v>IDR</v>
      </c>
      <c r="Q1544" s="15" t="str">
        <f>'PAYMENT by SAP'!K1534</f>
        <v>1800000710</v>
      </c>
      <c r="R1544" s="51">
        <f>'PAYMENT by SAP'!L1534</f>
        <v>37938912</v>
      </c>
      <c r="S1544" s="51" t="str">
        <f>'PAYMENT by SAP'!M1534</f>
        <v>Biaya Pemusnahan Limbah FA-BA ex PT SWM</v>
      </c>
      <c r="T1544" s="65">
        <f>'PAYMENT by SAP'!N1534</f>
        <v>45961</v>
      </c>
      <c r="U1544" s="66" t="str">
        <f>'PAYMENT by SAP'!O1534</f>
        <v>1800000710</v>
      </c>
      <c r="V1544" t="s">
        <v>4950</v>
      </c>
    </row>
    <row r="1545" spans="2:22">
      <c r="B1545" s="15">
        <f>'PAYMENT by SAP'!B1535</f>
        <v>100733</v>
      </c>
      <c r="C1545" s="15" t="str">
        <f>'PAYMENT by SAP'!C1535</f>
        <v>PT. JAYA SAKTI LINGKUNGAN HIDUP</v>
      </c>
      <c r="D1545" s="15" t="str">
        <v>External</v>
      </c>
      <c r="E1545" s="15" t="str">
        <f>'PAYMENT by SAP'!D1535</f>
        <v>1400138130</v>
      </c>
      <c r="F1545" s="15" t="str">
        <f>'PAYMENT by SAP'!E1535</f>
        <v>11125421</v>
      </c>
      <c r="G1545" s="15" t="str">
        <f>'PAYMENT by SAP'!F1535</f>
        <v>PAID BY CMS BANK SYARIAH INDONESIA KC SURABAYA BAS</v>
      </c>
      <c r="H1545" s="47">
        <f t="shared" si="144"/>
        <v>45987</v>
      </c>
      <c r="I1545" s="48">
        <f>'PAYMENT by SAP'!G1535</f>
        <v>45987</v>
      </c>
      <c r="J1545" s="48" t="str">
        <f t="shared" si="145"/>
        <v>Nov</v>
      </c>
      <c r="K1545" s="48" t="str">
        <f t="shared" si="146"/>
        <v>2025</v>
      </c>
      <c r="L1545" s="48">
        <f>'PAYMENT by SAP'!H1535</f>
        <v>45991</v>
      </c>
      <c r="M1545" s="49">
        <f t="shared" si="147"/>
        <v>-4</v>
      </c>
      <c r="N1545" s="50" t="str">
        <f t="shared" si="148"/>
        <v>Current</v>
      </c>
      <c r="O1545" s="50" t="str">
        <f t="shared" si="149"/>
        <v>No Risk</v>
      </c>
      <c r="P1545" s="15" t="str">
        <f>'PAYMENT by SAP'!J1535</f>
        <v>IDR</v>
      </c>
      <c r="Q1545" s="15" t="str">
        <f>'PAYMENT by SAP'!K1535</f>
        <v>1800000698</v>
      </c>
      <c r="R1545" s="51">
        <f>'PAYMENT by SAP'!L1535</f>
        <v>41989080</v>
      </c>
      <c r="S1545" s="51" t="str">
        <f>'PAYMENT by SAP'!M1535</f>
        <v>Biaya Pemusnahan Limbah Sludge IPAL ex PT JSLH</v>
      </c>
      <c r="T1545" s="65">
        <f>'PAYMENT by SAP'!N1535</f>
        <v>45961</v>
      </c>
      <c r="U1545" s="66" t="str">
        <f>'PAYMENT by SAP'!O1535</f>
        <v>1800000698</v>
      </c>
      <c r="V1545" t="s">
        <v>4950</v>
      </c>
    </row>
    <row r="1546" spans="2:22">
      <c r="B1546" s="15">
        <f>'PAYMENT by SAP'!B1536</f>
        <v>100137</v>
      </c>
      <c r="C1546" s="15" t="str">
        <f>'PAYMENT by SAP'!C1536</f>
        <v>PT SEMEN GRESIK</v>
      </c>
      <c r="D1546" s="15" t="str">
        <v>Group</v>
      </c>
      <c r="E1546" s="15" t="str">
        <f>'PAYMENT by SAP'!D1536</f>
        <v>0100012415</v>
      </c>
      <c r="F1546" s="15">
        <f>'PAYMENT by SAP'!E1536</f>
        <v>0</v>
      </c>
      <c r="G1546" s="15">
        <f>'PAYMENT by SAP'!F1536</f>
        <v>0</v>
      </c>
      <c r="H1546" s="47">
        <f t="shared" si="144"/>
        <v>45987</v>
      </c>
      <c r="I1546" s="48">
        <f>'PAYMENT by SAP'!G1536</f>
        <v>45987</v>
      </c>
      <c r="J1546" s="48" t="str">
        <f t="shared" si="145"/>
        <v>Nov</v>
      </c>
      <c r="K1546" s="48" t="str">
        <f t="shared" si="146"/>
        <v>2025</v>
      </c>
      <c r="L1546" s="48">
        <f>'PAYMENT by SAP'!H1536</f>
        <v>45987</v>
      </c>
      <c r="M1546" s="49">
        <f t="shared" si="147"/>
        <v>0</v>
      </c>
      <c r="N1546" s="50" t="str">
        <f t="shared" si="148"/>
        <v>0-30</v>
      </c>
      <c r="O1546" s="50" t="str">
        <f t="shared" si="149"/>
        <v>No Risk</v>
      </c>
      <c r="P1546" s="15" t="str">
        <f>'PAYMENT by SAP'!J1536</f>
        <v>IDR</v>
      </c>
      <c r="Q1546" s="15" t="str">
        <f>'PAYMENT by SAP'!K1536</f>
        <v>0100012413</v>
      </c>
      <c r="R1546" s="51">
        <f>'PAYMENT by SAP'!L1536</f>
        <v>122084312</v>
      </c>
      <c r="S1546" s="51" t="str">
        <f>'PAYMENT by SAP'!M1536</f>
        <v>BA Piutang Lain SG Bunga CPP</v>
      </c>
      <c r="T1546" s="65">
        <f>'PAYMENT by SAP'!N1536</f>
        <v>45987</v>
      </c>
      <c r="U1546" s="66" t="str">
        <f>'PAYMENT by SAP'!O1536</f>
        <v>0100012413</v>
      </c>
      <c r="V1546" s="18" t="s">
        <v>4958</v>
      </c>
    </row>
    <row r="1547" spans="2:22">
      <c r="B1547" s="15">
        <f>'PAYMENT by SAP'!B1537</f>
        <v>100733</v>
      </c>
      <c r="C1547" s="15" t="str">
        <f>'PAYMENT by SAP'!C1537</f>
        <v>PT. JAYA SAKTI LINGKUNGAN HIDUP</v>
      </c>
      <c r="D1547" s="15" t="str">
        <v>External</v>
      </c>
      <c r="E1547" s="15" t="str">
        <f>'PAYMENT by SAP'!D1537</f>
        <v>1400138131</v>
      </c>
      <c r="F1547" s="15" t="str">
        <f>'PAYMENT by SAP'!E1537</f>
        <v>11125421</v>
      </c>
      <c r="G1547" s="15" t="str">
        <f>'PAYMENT by SAP'!F1537</f>
        <v>PAID BY CMS BANK SYARIAH INDONESIA KC SURABAYA BAS</v>
      </c>
      <c r="H1547" s="47">
        <f t="shared" si="144"/>
        <v>45987</v>
      </c>
      <c r="I1547" s="48">
        <f>'PAYMENT by SAP'!G1537</f>
        <v>45987</v>
      </c>
      <c r="J1547" s="48" t="str">
        <f t="shared" si="145"/>
        <v>Nov</v>
      </c>
      <c r="K1547" s="48" t="str">
        <f t="shared" si="146"/>
        <v>2025</v>
      </c>
      <c r="L1547" s="48">
        <f>'PAYMENT by SAP'!H1537</f>
        <v>45991</v>
      </c>
      <c r="M1547" s="49">
        <f t="shared" si="147"/>
        <v>-4</v>
      </c>
      <c r="N1547" s="50" t="str">
        <f t="shared" si="148"/>
        <v>Current</v>
      </c>
      <c r="O1547" s="50" t="str">
        <f t="shared" si="149"/>
        <v>No Risk</v>
      </c>
      <c r="P1547" s="15" t="str">
        <f>'PAYMENT by SAP'!J1537</f>
        <v>IDR</v>
      </c>
      <c r="Q1547" s="15" t="str">
        <f>'PAYMENT by SAP'!K1537</f>
        <v>1800000697</v>
      </c>
      <c r="R1547" s="51">
        <f>'PAYMENT by SAP'!L1537</f>
        <v>386605230</v>
      </c>
      <c r="S1547" s="51" t="str">
        <f>'PAYMENT by SAP'!M1537</f>
        <v>Biaya Pemusnahan Limbah FA-BA ex PT JSLH</v>
      </c>
      <c r="T1547" s="65">
        <f>'PAYMENT by SAP'!N1537</f>
        <v>45961</v>
      </c>
      <c r="U1547" s="66" t="str">
        <f>'PAYMENT by SAP'!O1537</f>
        <v>1800000697</v>
      </c>
      <c r="V1547" t="s">
        <v>4950</v>
      </c>
    </row>
    <row r="1548" spans="2:22">
      <c r="B1548" s="15">
        <f>'PAYMENT by SAP'!B1538</f>
        <v>100137</v>
      </c>
      <c r="C1548" s="15" t="str">
        <f>'PAYMENT by SAP'!C1538</f>
        <v>PT SEMEN GRESIK</v>
      </c>
      <c r="D1548" s="15" t="str">
        <v>Group</v>
      </c>
      <c r="E1548" s="15" t="str">
        <f>'PAYMENT by SAP'!D1538</f>
        <v>1400000537</v>
      </c>
      <c r="F1548" s="15" t="str">
        <f>'PAYMENT by SAP'!E1538</f>
        <v>11121871</v>
      </c>
      <c r="G1548" s="15" t="str">
        <f>'PAYMENT by SAP'!F1538</f>
        <v>SWEEPING SEMEN GRESIK</v>
      </c>
      <c r="H1548" s="47">
        <f t="shared" si="144"/>
        <v>45987</v>
      </c>
      <c r="I1548" s="48">
        <f>'PAYMENT by SAP'!G1538</f>
        <v>45987</v>
      </c>
      <c r="J1548" s="48" t="str">
        <f t="shared" si="145"/>
        <v>Nov</v>
      </c>
      <c r="K1548" s="48" t="str">
        <f t="shared" si="146"/>
        <v>2025</v>
      </c>
      <c r="L1548" s="48">
        <f>'PAYMENT by SAP'!H1538</f>
        <v>45980</v>
      </c>
      <c r="M1548" s="49">
        <f t="shared" si="147"/>
        <v>7</v>
      </c>
      <c r="N1548" s="50" t="str">
        <f t="shared" si="148"/>
        <v>0-30</v>
      </c>
      <c r="O1548" s="50" t="str">
        <f t="shared" si="149"/>
        <v>No Risk</v>
      </c>
      <c r="P1548" s="15" t="str">
        <f>'PAYMENT by SAP'!J1538</f>
        <v>IDR</v>
      </c>
      <c r="Q1548" s="15" t="str">
        <f>'PAYMENT by SAP'!K1538</f>
        <v>1400000529</v>
      </c>
      <c r="R1548" s="51">
        <f>'PAYMENT by SAP'!L1538</f>
        <v>10000000000</v>
      </c>
      <c r="S1548" s="51" t="str">
        <f>'PAYMENT by SAP'!M1538</f>
        <v xml:space="preserve"> PEMBAYARAN POKOK SHL GRESIK 26 SEPT 2018</v>
      </c>
      <c r="T1548" s="65">
        <f>'PAYMENT by SAP'!N1538</f>
        <v>45980</v>
      </c>
      <c r="U1548" s="66" t="str">
        <f>'PAYMENT by SAP'!O1538</f>
        <v>1800001507</v>
      </c>
      <c r="V1548" t="s">
        <v>4952</v>
      </c>
    </row>
    <row r="1549" spans="2:22">
      <c r="B1549" s="15">
        <f>'PAYMENT by SAP'!B1539</f>
        <v>100672</v>
      </c>
      <c r="C1549" s="15" t="str">
        <f>'PAYMENT by SAP'!C1539</f>
        <v>PT. LEWIND</v>
      </c>
      <c r="D1549" s="15" t="str">
        <v>External</v>
      </c>
      <c r="E1549" s="15" t="str">
        <f>'PAYMENT by SAP'!D1539</f>
        <v>1400138685</v>
      </c>
      <c r="F1549" s="15" t="str">
        <f>'PAYMENT by SAP'!E1539</f>
        <v>11121161</v>
      </c>
      <c r="G1549" s="15" t="str">
        <f>'PAYMENT by SAP'!F1539</f>
        <v>biaya Pemusnahan Limbah SBE ex PT LEW</v>
      </c>
      <c r="H1549" s="47">
        <f t="shared" si="144"/>
        <v>45988</v>
      </c>
      <c r="I1549" s="48">
        <f>'PAYMENT by SAP'!G1539</f>
        <v>45988</v>
      </c>
      <c r="J1549" s="48" t="str">
        <f t="shared" si="145"/>
        <v>Nov</v>
      </c>
      <c r="K1549" s="48" t="str">
        <f t="shared" si="146"/>
        <v>2025</v>
      </c>
      <c r="L1549" s="48">
        <f>'PAYMENT by SAP'!H1539</f>
        <v>45937</v>
      </c>
      <c r="M1549" s="49">
        <f t="shared" si="147"/>
        <v>51</v>
      </c>
      <c r="N1549" s="50" t="str">
        <f t="shared" si="148"/>
        <v>30-60</v>
      </c>
      <c r="O1549" s="50" t="str">
        <f t="shared" si="149"/>
        <v>Low Risk</v>
      </c>
      <c r="P1549" s="15" t="str">
        <f>'PAYMENT by SAP'!J1539</f>
        <v>IDR</v>
      </c>
      <c r="Q1549" s="15" t="str">
        <f>'PAYMENT by SAP'!K1539</f>
        <v>1400117484</v>
      </c>
      <c r="R1549" s="51">
        <f>'PAYMENT by SAP'!L1539</f>
        <v>5000000</v>
      </c>
      <c r="S1549" s="51" t="str">
        <f>'PAYMENT by SAP'!M1539</f>
        <v>Kurang bayar biaya Pemusnahan Limbah SBE ex PT LEW</v>
      </c>
      <c r="T1549" s="65">
        <f>'PAYMENT by SAP'!N1539</f>
        <v>45937</v>
      </c>
      <c r="U1549" s="66" t="str">
        <f>'PAYMENT by SAP'!O1539</f>
        <v>1800000266</v>
      </c>
      <c r="V1549" t="s">
        <v>4950</v>
      </c>
    </row>
    <row r="1550" spans="2:22">
      <c r="B1550" s="15">
        <f>'PAYMENT by SAP'!B1540</f>
        <v>100018</v>
      </c>
      <c r="C1550" s="15" t="str">
        <f>'PAYMENT by SAP'!C1540</f>
        <v>PT SEMEN BATURAJA</v>
      </c>
      <c r="D1550" s="15" t="str">
        <v>Group</v>
      </c>
      <c r="E1550" s="15" t="str">
        <f>'PAYMENT by SAP'!D1540</f>
        <v>1400000538</v>
      </c>
      <c r="F1550" s="15" t="str">
        <f>'PAYMENT by SAP'!E1540</f>
        <v>11125421</v>
      </c>
      <c r="G1550" s="15" t="str">
        <f>'PAYMENT by SAP'!F1540</f>
        <v>PAID BY CMS BANK SYARIAH INDONESIA KC SURABAYA BAS</v>
      </c>
      <c r="H1550" s="47">
        <f t="shared" si="144"/>
        <v>45988</v>
      </c>
      <c r="I1550" s="48">
        <f>'PAYMENT by SAP'!G1540</f>
        <v>45988</v>
      </c>
      <c r="J1550" s="48" t="str">
        <f t="shared" si="145"/>
        <v>Nov</v>
      </c>
      <c r="K1550" s="48" t="str">
        <f t="shared" si="146"/>
        <v>2025</v>
      </c>
      <c r="L1550" s="48">
        <f>'PAYMENT by SAP'!H1540</f>
        <v>45991</v>
      </c>
      <c r="M1550" s="49">
        <f t="shared" si="147"/>
        <v>-3</v>
      </c>
      <c r="N1550" s="50" t="str">
        <f t="shared" si="148"/>
        <v>Current</v>
      </c>
      <c r="O1550" s="50" t="str">
        <f t="shared" si="149"/>
        <v>No Risk</v>
      </c>
      <c r="P1550" s="15" t="str">
        <f>'PAYMENT by SAP'!J1540</f>
        <v>IDR</v>
      </c>
      <c r="Q1550" s="15" t="str">
        <f>'PAYMENT by SAP'!K1540</f>
        <v>1800000477</v>
      </c>
      <c r="R1550" s="51">
        <f>'PAYMENT by SAP'!L1540</f>
        <v>11620509</v>
      </c>
      <c r="S1550" s="51" t="str">
        <f>'PAYMENT by SAP'!M1540</f>
        <v>Pot. Gaji Kary. Penugasan SIG - SMBR 09.2025</v>
      </c>
      <c r="T1550" s="65">
        <f>'PAYMENT by SAP'!N1540</f>
        <v>45961</v>
      </c>
      <c r="U1550" s="66" t="str">
        <f>'PAYMENT by SAP'!O1540</f>
        <v>1800000477</v>
      </c>
      <c r="V1550" s="18" t="s">
        <v>4953</v>
      </c>
    </row>
    <row r="1551" spans="2:22">
      <c r="B1551" s="15">
        <f>'PAYMENT by SAP'!B1541</f>
        <v>101284</v>
      </c>
      <c r="C1551" s="15" t="str">
        <f>'PAYMENT by SAP'!C1541</f>
        <v>PT. SINERGI MITRA INVESTAMA</v>
      </c>
      <c r="D1551" s="15" t="str">
        <v>Group</v>
      </c>
      <c r="E1551" s="15" t="str">
        <f>'PAYMENT by SAP'!D1541</f>
        <v>1400000539</v>
      </c>
      <c r="F1551" s="15" t="str">
        <f>'PAYMENT by SAP'!E1541</f>
        <v>11125421</v>
      </c>
      <c r="G1551" s="15" t="str">
        <f>'PAYMENT by SAP'!F1541</f>
        <v>PAID BY CMS BANK SYARIAH INDONESIA KC SURABAYA BAS</v>
      </c>
      <c r="H1551" s="47">
        <f t="shared" si="144"/>
        <v>45989</v>
      </c>
      <c r="I1551" s="48">
        <f>'PAYMENT by SAP'!G1541</f>
        <v>45989</v>
      </c>
      <c r="J1551" s="48" t="str">
        <f t="shared" si="145"/>
        <v>Nov</v>
      </c>
      <c r="K1551" s="48" t="str">
        <f t="shared" si="146"/>
        <v>2025</v>
      </c>
      <c r="L1551" s="48">
        <f>'PAYMENT by SAP'!H1541</f>
        <v>45991</v>
      </c>
      <c r="M1551" s="49">
        <f t="shared" si="147"/>
        <v>-2</v>
      </c>
      <c r="N1551" s="50" t="str">
        <f t="shared" si="148"/>
        <v>Current</v>
      </c>
      <c r="O1551" s="50" t="str">
        <f t="shared" si="149"/>
        <v>No Risk</v>
      </c>
      <c r="P1551" s="15" t="str">
        <f>'PAYMENT by SAP'!J1541</f>
        <v>IDR</v>
      </c>
      <c r="Q1551" s="15" t="str">
        <f>'PAYMENT by SAP'!K1541</f>
        <v>1800000506</v>
      </c>
      <c r="R1551" s="51">
        <f>'PAYMENT by SAP'!L1541</f>
        <v>348915</v>
      </c>
      <c r="S1551" s="51" t="str">
        <f>'PAYMENT by SAP'!M1541</f>
        <v>Tagihan Listrik GUSI Lt 3 &amp; 4 - Oktober 2025</v>
      </c>
      <c r="T1551" s="65">
        <f>'PAYMENT by SAP'!N1541</f>
        <v>45961</v>
      </c>
      <c r="U1551" s="66" t="str">
        <f>'PAYMENT by SAP'!O1541</f>
        <v>1800000506</v>
      </c>
      <c r="V1551" s="18" t="s">
        <v>4951</v>
      </c>
    </row>
    <row r="1552" spans="2:22">
      <c r="B1552" s="15">
        <f>'PAYMENT by SAP'!B1542</f>
        <v>101490</v>
      </c>
      <c r="C1552" s="15" t="str">
        <f>'PAYMENT by SAP'!C1542</f>
        <v>PT. PUTRA BIMA INTERNUSA</v>
      </c>
      <c r="D1552" s="15" t="str">
        <v>External</v>
      </c>
      <c r="E1552" s="15" t="str">
        <f>'PAYMENT by SAP'!D1542</f>
        <v>1400139112</v>
      </c>
      <c r="F1552" s="15" t="str">
        <f>'PAYMENT by SAP'!E1542</f>
        <v>11125421</v>
      </c>
      <c r="G1552" s="15" t="str">
        <f>'PAYMENT by SAP'!F1542</f>
        <v>PAID BY CMS BANK SYARIAH INDONESIA KC SURABAYA BAS</v>
      </c>
      <c r="H1552" s="47">
        <f t="shared" si="144"/>
        <v>45989</v>
      </c>
      <c r="I1552" s="48">
        <f>'PAYMENT by SAP'!G1542</f>
        <v>45989</v>
      </c>
      <c r="J1552" s="48" t="str">
        <f t="shared" si="145"/>
        <v>Nov</v>
      </c>
      <c r="K1552" s="48" t="str">
        <f t="shared" si="146"/>
        <v>2025</v>
      </c>
      <c r="L1552" s="48">
        <f>'PAYMENT by SAP'!H1542</f>
        <v>45991</v>
      </c>
      <c r="M1552" s="49">
        <f t="shared" si="147"/>
        <v>-2</v>
      </c>
      <c r="N1552" s="50" t="str">
        <f t="shared" si="148"/>
        <v>Current</v>
      </c>
      <c r="O1552" s="50" t="str">
        <f t="shared" si="149"/>
        <v>No Risk</v>
      </c>
      <c r="P1552" s="15" t="str">
        <f>'PAYMENT by SAP'!J1542</f>
        <v>IDR</v>
      </c>
      <c r="Q1552" s="15" t="str">
        <f>'PAYMENT by SAP'!K1542</f>
        <v>1800000705</v>
      </c>
      <c r="R1552" s="51">
        <f>'PAYMENT by SAP'!L1542</f>
        <v>925407</v>
      </c>
      <c r="S1552" s="51" t="str">
        <f>'PAYMENT by SAP'!M1542</f>
        <v>Biaya Pemusnahan Limbah RDF PP ex PT PBI</v>
      </c>
      <c r="T1552" s="65">
        <f>'PAYMENT by SAP'!N1542</f>
        <v>45961</v>
      </c>
      <c r="U1552" s="66" t="str">
        <f>'PAYMENT by SAP'!O1542</f>
        <v>1800000705</v>
      </c>
      <c r="V1552" t="s">
        <v>4950</v>
      </c>
    </row>
    <row r="1553" spans="2:22">
      <c r="B1553" s="15">
        <f>'PAYMENT by SAP'!B1543</f>
        <v>101284</v>
      </c>
      <c r="C1553" s="15" t="str">
        <f>'PAYMENT by SAP'!C1543</f>
        <v>PT. SINERGI MITRA INVESTAMA</v>
      </c>
      <c r="D1553" s="15" t="str">
        <v>Group</v>
      </c>
      <c r="E1553" s="15" t="str">
        <f>'PAYMENT by SAP'!D1543</f>
        <v>1400000540</v>
      </c>
      <c r="F1553" s="15" t="str">
        <f>'PAYMENT by SAP'!E1543</f>
        <v>11125421</v>
      </c>
      <c r="G1553" s="15" t="str">
        <f>'PAYMENT by SAP'!F1543</f>
        <v>PAID BY CMS BANK SYARIAH INDONESIA KC SURABAYA BAS</v>
      </c>
      <c r="H1553" s="47">
        <f t="shared" si="144"/>
        <v>45989</v>
      </c>
      <c r="I1553" s="48">
        <f>'PAYMENT by SAP'!G1543</f>
        <v>45989</v>
      </c>
      <c r="J1553" s="48" t="str">
        <f t="shared" si="145"/>
        <v>Nov</v>
      </c>
      <c r="K1553" s="48" t="str">
        <f t="shared" si="146"/>
        <v>2025</v>
      </c>
      <c r="L1553" s="48">
        <f>'PAYMENT by SAP'!H1543</f>
        <v>45991</v>
      </c>
      <c r="M1553" s="49">
        <f t="shared" si="147"/>
        <v>-2</v>
      </c>
      <c r="N1553" s="50" t="str">
        <f t="shared" si="148"/>
        <v>Current</v>
      </c>
      <c r="O1553" s="50" t="str">
        <f t="shared" si="149"/>
        <v>No Risk</v>
      </c>
      <c r="P1553" s="15" t="str">
        <f>'PAYMENT by SAP'!J1543</f>
        <v>IDR</v>
      </c>
      <c r="Q1553" s="15" t="str">
        <f>'PAYMENT by SAP'!K1543</f>
        <v>1800000504</v>
      </c>
      <c r="R1553" s="51">
        <f>'PAYMENT by SAP'!L1543</f>
        <v>957309</v>
      </c>
      <c r="S1553" s="51" t="str">
        <f>'PAYMENT by SAP'!M1543</f>
        <v>Tagihan Listrik ATM Mandiri GUSI - Oktober 2025</v>
      </c>
      <c r="T1553" s="65">
        <f>'PAYMENT by SAP'!N1543</f>
        <v>45961</v>
      </c>
      <c r="U1553" s="66" t="str">
        <f>'PAYMENT by SAP'!O1543</f>
        <v>1800000504</v>
      </c>
      <c r="V1553" s="18" t="s">
        <v>4951</v>
      </c>
    </row>
    <row r="1554" spans="2:22">
      <c r="B1554" s="15">
        <f>'PAYMENT by SAP'!B1544</f>
        <v>101490</v>
      </c>
      <c r="C1554" s="15" t="str">
        <f>'PAYMENT by SAP'!C1544</f>
        <v>PT. PUTRA BIMA INTERNUSA</v>
      </c>
      <c r="D1554" s="15" t="str">
        <v>External</v>
      </c>
      <c r="E1554" s="15" t="str">
        <f>'PAYMENT by SAP'!D1544</f>
        <v>1400139109</v>
      </c>
      <c r="F1554" s="15" t="str">
        <f>'PAYMENT by SAP'!E1544</f>
        <v>11125421</v>
      </c>
      <c r="G1554" s="15" t="str">
        <f>'PAYMENT by SAP'!F1544</f>
        <v>PAID BY CMS BANK SYARIAH INDONESIA KC SURABAYA BAS</v>
      </c>
      <c r="H1554" s="47">
        <f t="shared" si="144"/>
        <v>45989</v>
      </c>
      <c r="I1554" s="48">
        <f>'PAYMENT by SAP'!G1544</f>
        <v>45989</v>
      </c>
      <c r="J1554" s="48" t="str">
        <f t="shared" si="145"/>
        <v>Nov</v>
      </c>
      <c r="K1554" s="48" t="str">
        <f t="shared" si="146"/>
        <v>2025</v>
      </c>
      <c r="L1554" s="48">
        <f>'PAYMENT by SAP'!H1544</f>
        <v>45991</v>
      </c>
      <c r="M1554" s="49">
        <f t="shared" si="147"/>
        <v>-2</v>
      </c>
      <c r="N1554" s="50" t="str">
        <f t="shared" si="148"/>
        <v>Current</v>
      </c>
      <c r="O1554" s="50" t="str">
        <f t="shared" si="149"/>
        <v>No Risk</v>
      </c>
      <c r="P1554" s="15" t="str">
        <f>'PAYMENT by SAP'!J1544</f>
        <v>IDR</v>
      </c>
      <c r="Q1554" s="15" t="str">
        <f>'PAYMENT by SAP'!K1544</f>
        <v>1800000706</v>
      </c>
      <c r="R1554" s="51">
        <f>'PAYMENT by SAP'!L1544</f>
        <v>4457760</v>
      </c>
      <c r="S1554" s="51" t="str">
        <f>'PAYMENT by SAP'!M1544</f>
        <v>Biaya Pemusnahan Limbah Sludge IPAL ex PT PBI</v>
      </c>
      <c r="T1554" s="65">
        <f>'PAYMENT by SAP'!N1544</f>
        <v>45961</v>
      </c>
      <c r="U1554" s="66" t="str">
        <f>'PAYMENT by SAP'!O1544</f>
        <v>1800000706</v>
      </c>
      <c r="V1554" t="s">
        <v>4950</v>
      </c>
    </row>
    <row r="1555" spans="2:22">
      <c r="B1555" s="15">
        <f>'PAYMENT by SAP'!B1545</f>
        <v>101284</v>
      </c>
      <c r="C1555" s="15" t="str">
        <f>'PAYMENT by SAP'!C1545</f>
        <v>PT. SINERGI MITRA INVESTAMA</v>
      </c>
      <c r="D1555" s="15" t="str">
        <v>Group</v>
      </c>
      <c r="E1555" s="15" t="str">
        <f>'PAYMENT by SAP'!D1545</f>
        <v>1400139141</v>
      </c>
      <c r="F1555" s="15" t="str">
        <f>'PAYMENT by SAP'!E1545</f>
        <v>11125421</v>
      </c>
      <c r="G1555" s="15" t="str">
        <f>'PAYMENT by SAP'!F1545</f>
        <v>PAID BY CMS BANK SYARIAH INDONESIA KC SURABAYA BAS</v>
      </c>
      <c r="H1555" s="47">
        <f t="shared" si="144"/>
        <v>45989</v>
      </c>
      <c r="I1555" s="48">
        <f>'PAYMENT by SAP'!G1545</f>
        <v>45989</v>
      </c>
      <c r="J1555" s="48" t="str">
        <f t="shared" si="145"/>
        <v>Nov</v>
      </c>
      <c r="K1555" s="48" t="str">
        <f t="shared" si="146"/>
        <v>2025</v>
      </c>
      <c r="L1555" s="48">
        <f>'PAYMENT by SAP'!H1545</f>
        <v>45960</v>
      </c>
      <c r="M1555" s="49">
        <f t="shared" si="147"/>
        <v>29</v>
      </c>
      <c r="N1555" s="50" t="str">
        <f t="shared" si="148"/>
        <v>0-30</v>
      </c>
      <c r="O1555" s="50" t="str">
        <f t="shared" si="149"/>
        <v>No Risk</v>
      </c>
      <c r="P1555" s="15" t="str">
        <f>'PAYMENT by SAP'!J1545</f>
        <v>IDR</v>
      </c>
      <c r="Q1555" s="15" t="str">
        <f>'PAYMENT by SAP'!K1545</f>
        <v>1800000615</v>
      </c>
      <c r="R1555" s="51">
        <f>'PAYMENT by SAP'!L1545</f>
        <v>13278550</v>
      </c>
      <c r="S1555" s="51" t="str">
        <f>'PAYMENT by SAP'!M1545</f>
        <v>Tagihan Listrik SMI Agt 25</v>
      </c>
      <c r="T1555" s="65">
        <f>'PAYMENT by SAP'!N1545</f>
        <v>45930</v>
      </c>
      <c r="U1555" s="66" t="str">
        <f>'PAYMENT by SAP'!O1545</f>
        <v>1800000615</v>
      </c>
      <c r="V1555" s="18" t="s">
        <v>4951</v>
      </c>
    </row>
    <row r="1556" spans="2:22">
      <c r="B1556" s="15">
        <f>'PAYMENT by SAP'!B1546</f>
        <v>101284</v>
      </c>
      <c r="C1556" s="15" t="str">
        <f>'PAYMENT by SAP'!C1546</f>
        <v>PT. SINERGI MITRA INVESTAMA</v>
      </c>
      <c r="D1556" s="15" t="str">
        <v>Group</v>
      </c>
      <c r="E1556" s="15" t="str">
        <f>'PAYMENT by SAP'!D1546</f>
        <v>1400139142</v>
      </c>
      <c r="F1556" s="15" t="str">
        <f>'PAYMENT by SAP'!E1546</f>
        <v>11125421</v>
      </c>
      <c r="G1556" s="15" t="str">
        <f>'PAYMENT by SAP'!F1546</f>
        <v>PAID BY CMS BANK SYARIAH INDONESIA KC SURABAYA BAS</v>
      </c>
      <c r="H1556" s="47">
        <f t="shared" si="144"/>
        <v>45989</v>
      </c>
      <c r="I1556" s="48">
        <f>'PAYMENT by SAP'!G1546</f>
        <v>45989</v>
      </c>
      <c r="J1556" s="48" t="str">
        <f t="shared" si="145"/>
        <v>Nov</v>
      </c>
      <c r="K1556" s="48" t="str">
        <f t="shared" si="146"/>
        <v>2025</v>
      </c>
      <c r="L1556" s="48">
        <f>'PAYMENT by SAP'!H1546</f>
        <v>45930</v>
      </c>
      <c r="M1556" s="49">
        <f t="shared" si="147"/>
        <v>59</v>
      </c>
      <c r="N1556" s="50" t="str">
        <f t="shared" si="148"/>
        <v>30-60</v>
      </c>
      <c r="O1556" s="50" t="str">
        <f t="shared" si="149"/>
        <v>Low Risk</v>
      </c>
      <c r="P1556" s="15" t="str">
        <f>'PAYMENT by SAP'!J1546</f>
        <v>IDR</v>
      </c>
      <c r="Q1556" s="15" t="str">
        <f>'PAYMENT by SAP'!K1546</f>
        <v>1800000549</v>
      </c>
      <c r="R1556" s="51">
        <f>'PAYMENT by SAP'!L1546</f>
        <v>20230150</v>
      </c>
      <c r="S1556" s="51" t="str">
        <f>'PAYMENT by SAP'!M1546</f>
        <v>Tagihan Listrik SMI Jul 25</v>
      </c>
      <c r="T1556" s="65">
        <f>'PAYMENT by SAP'!N1546</f>
        <v>45900</v>
      </c>
      <c r="U1556" s="66" t="str">
        <f>'PAYMENT by SAP'!O1546</f>
        <v>1800000549</v>
      </c>
      <c r="V1556" s="18" t="s">
        <v>4951</v>
      </c>
    </row>
    <row r="1557" spans="2:22">
      <c r="B1557" s="15">
        <f>'PAYMENT by SAP'!B1547</f>
        <v>101490</v>
      </c>
      <c r="C1557" s="15" t="str">
        <f>'PAYMENT by SAP'!C1547</f>
        <v>PT. PUTRA BIMA INTERNUSA</v>
      </c>
      <c r="D1557" s="15" t="str">
        <v>External</v>
      </c>
      <c r="E1557" s="15" t="str">
        <f>'PAYMENT by SAP'!D1547</f>
        <v>1400139140</v>
      </c>
      <c r="F1557" s="15" t="str">
        <f>'PAYMENT by SAP'!E1547</f>
        <v>11125421</v>
      </c>
      <c r="G1557" s="15" t="str">
        <f>'PAYMENT by SAP'!F1547</f>
        <v>PAID BY CMS BANK SYARIAH INDONESIA KC SURABAYA BAS</v>
      </c>
      <c r="H1557" s="47">
        <f t="shared" si="144"/>
        <v>45989</v>
      </c>
      <c r="I1557" s="48">
        <f>'PAYMENT by SAP'!G1547</f>
        <v>45989</v>
      </c>
      <c r="J1557" s="48" t="str">
        <f t="shared" si="145"/>
        <v>Nov</v>
      </c>
      <c r="K1557" s="48" t="str">
        <f t="shared" si="146"/>
        <v>2025</v>
      </c>
      <c r="L1557" s="48">
        <f>'PAYMENT by SAP'!H1547</f>
        <v>45991</v>
      </c>
      <c r="M1557" s="49">
        <f t="shared" si="147"/>
        <v>-2</v>
      </c>
      <c r="N1557" s="50" t="str">
        <f t="shared" si="148"/>
        <v>Current</v>
      </c>
      <c r="O1557" s="50" t="str">
        <f t="shared" si="149"/>
        <v>No Risk</v>
      </c>
      <c r="P1557" s="15" t="str">
        <f>'PAYMENT by SAP'!J1547</f>
        <v>IDR</v>
      </c>
      <c r="Q1557" s="15" t="str">
        <f>'PAYMENT by SAP'!K1547</f>
        <v>1800000704</v>
      </c>
      <c r="R1557" s="51">
        <f>'PAYMENT by SAP'!L1547</f>
        <v>28997640</v>
      </c>
      <c r="S1557" s="51" t="str">
        <f>'PAYMENT by SAP'!M1547</f>
        <v>Biaya Pemusnahan Limbah Karbon Aktif Bks ex PT PBI</v>
      </c>
      <c r="T1557" s="65">
        <f>'PAYMENT by SAP'!N1547</f>
        <v>45961</v>
      </c>
      <c r="U1557" s="66" t="str">
        <f>'PAYMENT by SAP'!O1547</f>
        <v>1800000704</v>
      </c>
      <c r="V1557" t="s">
        <v>4950</v>
      </c>
    </row>
    <row r="1558" spans="2:22">
      <c r="B1558" s="15">
        <f>'PAYMENT by SAP'!B1548</f>
        <v>101490</v>
      </c>
      <c r="C1558" s="15" t="str">
        <f>'PAYMENT by SAP'!C1548</f>
        <v>PT. PUTRA BIMA INTERNUSA</v>
      </c>
      <c r="D1558" s="15" t="str">
        <v>External</v>
      </c>
      <c r="E1558" s="15" t="str">
        <f>'PAYMENT by SAP'!D1548</f>
        <v>1400139110</v>
      </c>
      <c r="F1558" s="15" t="str">
        <f>'PAYMENT by SAP'!E1548</f>
        <v>11125421</v>
      </c>
      <c r="G1558" s="15" t="str">
        <f>'PAYMENT by SAP'!F1548</f>
        <v>PAID BY CMS BANK SYARIAH INDONESIA KC SURABAYA BAS</v>
      </c>
      <c r="H1558" s="47">
        <f t="shared" si="144"/>
        <v>45989</v>
      </c>
      <c r="I1558" s="48">
        <f>'PAYMENT by SAP'!G1548</f>
        <v>45989</v>
      </c>
      <c r="J1558" s="48" t="str">
        <f t="shared" si="145"/>
        <v>Nov</v>
      </c>
      <c r="K1558" s="48" t="str">
        <f t="shared" si="146"/>
        <v>2025</v>
      </c>
      <c r="L1558" s="48">
        <f>'PAYMENT by SAP'!H1548</f>
        <v>45991</v>
      </c>
      <c r="M1558" s="49">
        <f t="shared" si="147"/>
        <v>-2</v>
      </c>
      <c r="N1558" s="50" t="str">
        <f t="shared" si="148"/>
        <v>Current</v>
      </c>
      <c r="O1558" s="50" t="str">
        <f t="shared" si="149"/>
        <v>No Risk</v>
      </c>
      <c r="P1558" s="15" t="str">
        <f>'PAYMENT by SAP'!J1548</f>
        <v>IDR</v>
      </c>
      <c r="Q1558" s="15" t="str">
        <f>'PAYMENT by SAP'!K1548</f>
        <v>1800000703</v>
      </c>
      <c r="R1558" s="51">
        <f>'PAYMENT by SAP'!L1548</f>
        <v>37007178</v>
      </c>
      <c r="S1558" s="51" t="str">
        <f>'PAYMENT by SAP'!M1548</f>
        <v>Biaya Pemusnahan Limbah Bottom Ash NonB3 ex PT PBI</v>
      </c>
      <c r="T1558" s="65">
        <f>'PAYMENT by SAP'!N1548</f>
        <v>45961</v>
      </c>
      <c r="U1558" s="66" t="str">
        <f>'PAYMENT by SAP'!O1548</f>
        <v>1800000703</v>
      </c>
      <c r="V1558" t="s">
        <v>4950</v>
      </c>
    </row>
    <row r="1559" spans="2:22">
      <c r="B1559" s="15">
        <f>'PAYMENT by SAP'!B1549</f>
        <v>101490</v>
      </c>
      <c r="C1559" s="15" t="str">
        <f>'PAYMENT by SAP'!C1549</f>
        <v>PT. PUTRA BIMA INTERNUSA</v>
      </c>
      <c r="D1559" s="15" t="str">
        <v>External</v>
      </c>
      <c r="E1559" s="15" t="str">
        <f>'PAYMENT by SAP'!D1549</f>
        <v>1400139111</v>
      </c>
      <c r="F1559" s="15" t="str">
        <f>'PAYMENT by SAP'!E1549</f>
        <v>11125421</v>
      </c>
      <c r="G1559" s="15" t="str">
        <f>'PAYMENT by SAP'!F1549</f>
        <v>PAID BY CMS BANK SYARIAH INDONESIA KC SURABAYA BAS</v>
      </c>
      <c r="H1559" s="47">
        <f t="shared" si="144"/>
        <v>45989</v>
      </c>
      <c r="I1559" s="48">
        <f>'PAYMENT by SAP'!G1549</f>
        <v>45989</v>
      </c>
      <c r="J1559" s="48" t="str">
        <f t="shared" si="145"/>
        <v>Nov</v>
      </c>
      <c r="K1559" s="48" t="str">
        <f t="shared" si="146"/>
        <v>2025</v>
      </c>
      <c r="L1559" s="48">
        <f>'PAYMENT by SAP'!H1549</f>
        <v>45991</v>
      </c>
      <c r="M1559" s="49">
        <f t="shared" si="147"/>
        <v>-2</v>
      </c>
      <c r="N1559" s="50" t="str">
        <f t="shared" si="148"/>
        <v>Current</v>
      </c>
      <c r="O1559" s="50" t="str">
        <f t="shared" si="149"/>
        <v>No Risk</v>
      </c>
      <c r="P1559" s="15" t="str">
        <f>'PAYMENT by SAP'!J1549</f>
        <v>IDR</v>
      </c>
      <c r="Q1559" s="15" t="str">
        <f>'PAYMENT by SAP'!K1549</f>
        <v>1800000707</v>
      </c>
      <c r="R1559" s="51">
        <f>'PAYMENT by SAP'!L1549</f>
        <v>42895728</v>
      </c>
      <c r="S1559" s="51" t="str">
        <f>'PAYMENT by SAP'!M1549</f>
        <v>Biaya Pemusnahan Limbah Sludge Non B3 ex PT PBI</v>
      </c>
      <c r="T1559" s="65">
        <f>'PAYMENT by SAP'!N1549</f>
        <v>45961</v>
      </c>
      <c r="U1559" s="66" t="str">
        <f>'PAYMENT by SAP'!O1549</f>
        <v>1800000707</v>
      </c>
      <c r="V1559" t="s">
        <v>4950</v>
      </c>
    </row>
    <row r="1560" spans="2:22">
      <c r="B1560" s="15">
        <f>'PAYMENT by SAP'!B1550</f>
        <v>101490</v>
      </c>
      <c r="C1560" s="15" t="str">
        <f>'PAYMENT by SAP'!C1550</f>
        <v>PT. PUTRA BIMA INTERNUSA</v>
      </c>
      <c r="D1560" s="15" t="str">
        <v>External</v>
      </c>
      <c r="E1560" s="15" t="str">
        <f>'PAYMENT by SAP'!D1550</f>
        <v>1400139108</v>
      </c>
      <c r="F1560" s="15" t="str">
        <f>'PAYMENT by SAP'!E1550</f>
        <v>11125421</v>
      </c>
      <c r="G1560" s="15" t="str">
        <f>'PAYMENT by SAP'!F1550</f>
        <v>PAID BY CMS BANK SYARIAH INDONESIA KC SURABAYA BAS</v>
      </c>
      <c r="H1560" s="47">
        <f t="shared" si="144"/>
        <v>45989</v>
      </c>
      <c r="I1560" s="48">
        <f>'PAYMENT by SAP'!G1550</f>
        <v>45989</v>
      </c>
      <c r="J1560" s="48" t="str">
        <f t="shared" si="145"/>
        <v>Nov</v>
      </c>
      <c r="K1560" s="48" t="str">
        <f t="shared" si="146"/>
        <v>2025</v>
      </c>
      <c r="L1560" s="48">
        <f>'PAYMENT by SAP'!H1550</f>
        <v>45991</v>
      </c>
      <c r="M1560" s="49">
        <f t="shared" si="147"/>
        <v>-2</v>
      </c>
      <c r="N1560" s="50" t="str">
        <f t="shared" si="148"/>
        <v>Current</v>
      </c>
      <c r="O1560" s="50" t="str">
        <f t="shared" si="149"/>
        <v>No Risk</v>
      </c>
      <c r="P1560" s="15" t="str">
        <f>'PAYMENT by SAP'!J1550</f>
        <v>IDR</v>
      </c>
      <c r="Q1560" s="15" t="str">
        <f>'PAYMENT by SAP'!K1550</f>
        <v>1800000702</v>
      </c>
      <c r="R1560" s="51">
        <f>'PAYMENT by SAP'!L1550</f>
        <v>51084198</v>
      </c>
      <c r="S1560" s="51" t="str">
        <f>'PAYMENT by SAP'!M1550</f>
        <v>Biaya Pemusnahan Limbah FA-BA ex PT PBI</v>
      </c>
      <c r="T1560" s="65">
        <f>'PAYMENT by SAP'!N1550</f>
        <v>45961</v>
      </c>
      <c r="U1560" s="66" t="str">
        <f>'PAYMENT by SAP'!O1550</f>
        <v>1800000702</v>
      </c>
      <c r="V1560" t="s">
        <v>4950</v>
      </c>
    </row>
    <row r="1561" spans="2:22">
      <c r="B1561" s="15">
        <f>'PAYMENT by SAP'!B1551</f>
        <v>100126</v>
      </c>
      <c r="C1561" s="15" t="str">
        <f>'PAYMENT by SAP'!C1551</f>
        <v>PT TRIATA MULIA INDONESIA</v>
      </c>
      <c r="D1561" s="15" t="str">
        <v>External</v>
      </c>
      <c r="E1561" s="15" t="str">
        <f>'PAYMENT by SAP'!D1551</f>
        <v>1400139072</v>
      </c>
      <c r="F1561" s="15" t="str">
        <f>'PAYMENT by SAP'!E1551</f>
        <v>11121161</v>
      </c>
      <c r="G1561" s="15" t="str">
        <f>'PAYMENT by SAP'!F1551</f>
        <v>Biaya Pemusnahan Limbah Sludge Paper ex PT TMI</v>
      </c>
      <c r="H1561" s="47">
        <f t="shared" si="144"/>
        <v>45989</v>
      </c>
      <c r="I1561" s="48">
        <f>'PAYMENT by SAP'!G1551</f>
        <v>45989</v>
      </c>
      <c r="J1561" s="48" t="str">
        <f t="shared" si="145"/>
        <v>Nov</v>
      </c>
      <c r="K1561" s="48" t="str">
        <f t="shared" si="146"/>
        <v>2025</v>
      </c>
      <c r="L1561" s="48">
        <f>'PAYMENT by SAP'!H1551</f>
        <v>45838</v>
      </c>
      <c r="M1561" s="49">
        <f t="shared" si="147"/>
        <v>151</v>
      </c>
      <c r="N1561" s="50" t="str">
        <f t="shared" si="148"/>
        <v>120-365</v>
      </c>
      <c r="O1561" s="50" t="str">
        <f t="shared" si="149"/>
        <v>High Risk</v>
      </c>
      <c r="P1561" s="15" t="str">
        <f>'PAYMENT by SAP'!J1551</f>
        <v>IDR</v>
      </c>
      <c r="Q1561" s="15" t="str">
        <f>'PAYMENT by SAP'!K1551</f>
        <v>1800000362</v>
      </c>
      <c r="R1561" s="51">
        <f>'PAYMENT by SAP'!L1551</f>
        <v>95393748</v>
      </c>
      <c r="S1561" s="51" t="str">
        <f>'PAYMENT by SAP'!M1551</f>
        <v>Biaya Pemusnahan Limbah Sludge Paper ex PT TMI</v>
      </c>
      <c r="T1561" s="65">
        <f>'PAYMENT by SAP'!N1551</f>
        <v>45808</v>
      </c>
      <c r="U1561" s="66" t="str">
        <f>'PAYMENT by SAP'!O1551</f>
        <v>1800000362</v>
      </c>
      <c r="V1561" t="s">
        <v>4950</v>
      </c>
    </row>
    <row r="1562" spans="2:22">
      <c r="B1562" s="15">
        <f>'PAYMENT by SAP'!B1552</f>
        <v>101490</v>
      </c>
      <c r="C1562" s="15" t="str">
        <f>'PAYMENT by SAP'!C1552</f>
        <v>PT. PUTRA BIMA INTERNUSA</v>
      </c>
      <c r="D1562" s="15" t="str">
        <v>External</v>
      </c>
      <c r="E1562" s="15" t="str">
        <f>'PAYMENT by SAP'!D1552</f>
        <v>1400139139</v>
      </c>
      <c r="F1562" s="15" t="str">
        <f>'PAYMENT by SAP'!E1552</f>
        <v>11125421</v>
      </c>
      <c r="G1562" s="15" t="str">
        <f>'PAYMENT by SAP'!F1552</f>
        <v>PAID BY CMS BANK SYARIAH INDONESIA KC SURABAYA BAS</v>
      </c>
      <c r="H1562" s="47">
        <f t="shared" si="144"/>
        <v>45989</v>
      </c>
      <c r="I1562" s="48">
        <f>'PAYMENT by SAP'!G1552</f>
        <v>45989</v>
      </c>
      <c r="J1562" s="48" t="str">
        <f t="shared" si="145"/>
        <v>Nov</v>
      </c>
      <c r="K1562" s="48" t="str">
        <f t="shared" si="146"/>
        <v>2025</v>
      </c>
      <c r="L1562" s="48">
        <f>'PAYMENT by SAP'!H1552</f>
        <v>45991</v>
      </c>
      <c r="M1562" s="49">
        <f t="shared" si="147"/>
        <v>-2</v>
      </c>
      <c r="N1562" s="50" t="str">
        <f t="shared" si="148"/>
        <v>Current</v>
      </c>
      <c r="O1562" s="50" t="str">
        <f t="shared" si="149"/>
        <v>No Risk</v>
      </c>
      <c r="P1562" s="15" t="str">
        <f>'PAYMENT by SAP'!J1552</f>
        <v>IDR</v>
      </c>
      <c r="Q1562" s="15" t="str">
        <f>'PAYMENT by SAP'!K1552</f>
        <v>1800000708</v>
      </c>
      <c r="R1562" s="51">
        <f>'PAYMENT by SAP'!L1552</f>
        <v>99460440</v>
      </c>
      <c r="S1562" s="51" t="str">
        <f>'PAYMENT by SAP'!M1552</f>
        <v>Biaya Pemusnahan Limbah Sludge Paper ex PT PBI</v>
      </c>
      <c r="T1562" s="65">
        <f>'PAYMENT by SAP'!N1552</f>
        <v>45961</v>
      </c>
      <c r="U1562" s="66" t="str">
        <f>'PAYMENT by SAP'!O1552</f>
        <v>1800000708</v>
      </c>
      <c r="V1562" t="s">
        <v>4950</v>
      </c>
    </row>
    <row r="1563" spans="2:22">
      <c r="B1563" s="15">
        <f>'PAYMENT by SAP'!B1553</f>
        <v>100129</v>
      </c>
      <c r="C1563" s="15" t="str">
        <f>'PAYMENT by SAP'!C1553</f>
        <v>PT ECOMEC RESOURCES INDONESIA</v>
      </c>
      <c r="D1563" s="15" t="str">
        <v>External</v>
      </c>
      <c r="E1563" s="15" t="str">
        <f>'PAYMENT by SAP'!D1553</f>
        <v>1400000542</v>
      </c>
      <c r="F1563" s="15" t="str">
        <f>'PAYMENT by SAP'!E1553</f>
        <v>11121161</v>
      </c>
      <c r="G1563" s="15" t="str">
        <f>'PAYMENT by SAP'!F1553</f>
        <v>Tagihan Analisa Lab Uji PSD - Nov 2025</v>
      </c>
      <c r="H1563" s="47">
        <f t="shared" si="144"/>
        <v>45991</v>
      </c>
      <c r="I1563" s="48">
        <f>'PAYMENT by SAP'!G1553</f>
        <v>45991</v>
      </c>
      <c r="J1563" s="48" t="str">
        <f t="shared" si="145"/>
        <v>Nov</v>
      </c>
      <c r="K1563" s="48" t="str">
        <f t="shared" si="146"/>
        <v>2025</v>
      </c>
      <c r="L1563" s="48">
        <f>'PAYMENT by SAP'!H1553</f>
        <v>46021</v>
      </c>
      <c r="M1563" s="49">
        <f t="shared" si="147"/>
        <v>-30</v>
      </c>
      <c r="N1563" s="50" t="str">
        <f t="shared" si="148"/>
        <v>Current</v>
      </c>
      <c r="O1563" s="50" t="str">
        <f t="shared" si="149"/>
        <v>No Risk</v>
      </c>
      <c r="P1563" s="15" t="str">
        <f>'PAYMENT by SAP'!J1553</f>
        <v>IDR</v>
      </c>
      <c r="Q1563" s="15" t="str">
        <f>'PAYMENT by SAP'!K1553</f>
        <v>1800000536</v>
      </c>
      <c r="R1563" s="51">
        <f>'PAYMENT by SAP'!L1553</f>
        <v>310800</v>
      </c>
      <c r="S1563" s="51" t="str">
        <f>'PAYMENT by SAP'!M1553</f>
        <v>Tagihan Analisa Lab Uji PSD - Nov 2025</v>
      </c>
      <c r="T1563" s="65">
        <f>'PAYMENT by SAP'!N1553</f>
        <v>45991</v>
      </c>
      <c r="U1563" s="66" t="str">
        <f>'PAYMENT by SAP'!O1553</f>
        <v>1800000536</v>
      </c>
      <c r="V1563" t="s">
        <v>4961</v>
      </c>
    </row>
    <row r="1564" spans="2:22">
      <c r="B1564" s="15">
        <f>'PAYMENT by SAP'!B1554</f>
        <v>100215</v>
      </c>
      <c r="C1564" s="15" t="str">
        <f>'PAYMENT by SAP'!C1554</f>
        <v>Unirow Tuban</v>
      </c>
      <c r="D1564" s="15" t="str">
        <v>External</v>
      </c>
      <c r="E1564" s="15" t="str">
        <f>'PAYMENT by SAP'!D1554</f>
        <v>1400134837</v>
      </c>
      <c r="F1564" s="15" t="str">
        <f>'PAYMENT by SAP'!E1554</f>
        <v>11121161</v>
      </c>
      <c r="G1564" s="15" t="str">
        <f>'PAYMENT by SAP'!F1554</f>
        <v>PDP UM GS OKTOBER 25 UNIROW TUBAN</v>
      </c>
      <c r="H1564" s="47">
        <f t="shared" si="144"/>
        <v>45991</v>
      </c>
      <c r="I1564" s="48">
        <f>'PAYMENT by SAP'!G1554</f>
        <v>45991</v>
      </c>
      <c r="J1564" s="48" t="str">
        <f t="shared" si="145"/>
        <v>Nov</v>
      </c>
      <c r="K1564" s="48" t="str">
        <f t="shared" si="146"/>
        <v>2025</v>
      </c>
      <c r="L1564" s="48">
        <f>'PAYMENT by SAP'!H1554</f>
        <v>45991</v>
      </c>
      <c r="M1564" s="49">
        <f t="shared" si="147"/>
        <v>0</v>
      </c>
      <c r="N1564" s="50" t="str">
        <f t="shared" si="148"/>
        <v>0-30</v>
      </c>
      <c r="O1564" s="50" t="str">
        <f t="shared" si="149"/>
        <v>No Risk</v>
      </c>
      <c r="P1564" s="15" t="str">
        <f>'PAYMENT by SAP'!J1554</f>
        <v>IDR</v>
      </c>
      <c r="Q1564" s="15" t="str">
        <f>'PAYMENT by SAP'!K1554</f>
        <v>1800000748</v>
      </c>
      <c r="R1564" s="51">
        <f>'PAYMENT by SAP'!L1554</f>
        <v>2000000</v>
      </c>
      <c r="S1564" s="51" t="str">
        <f>'PAYMENT by SAP'!M1554</f>
        <v>PENDAPATAN GRAHA SANDIYA OKTOBER 2025</v>
      </c>
      <c r="T1564" s="65">
        <f>'PAYMENT by SAP'!N1554</f>
        <v>45991</v>
      </c>
      <c r="U1564" s="66" t="str">
        <f>'PAYMENT by SAP'!O1554</f>
        <v>1800000748</v>
      </c>
      <c r="V1564" t="s">
        <v>4957</v>
      </c>
    </row>
    <row r="1565" spans="2:22">
      <c r="B1565" s="15">
        <f>'PAYMENT by SAP'!B1555</f>
        <v>101734</v>
      </c>
      <c r="C1565" s="15" t="str">
        <f>'PAYMENT by SAP'!C1555</f>
        <v>PT CHINA WEST DEVELOPMENT INDONESIA</v>
      </c>
      <c r="D1565" s="15" t="str">
        <v>External</v>
      </c>
      <c r="E1565" s="15" t="str">
        <f>'PAYMENT by SAP'!D1555</f>
        <v>1400000541</v>
      </c>
      <c r="F1565" s="15" t="str">
        <f>'PAYMENT by SAP'!E1555</f>
        <v>11121161</v>
      </c>
      <c r="G1565" s="15" t="str">
        <f>'PAYMENT by SAP'!F1555</f>
        <v>Tagihan Lab Uji Semen, Pasir d</v>
      </c>
      <c r="H1565" s="47">
        <f t="shared" si="144"/>
        <v>45991</v>
      </c>
      <c r="I1565" s="48">
        <f>'PAYMENT by SAP'!G1555</f>
        <v>45991</v>
      </c>
      <c r="J1565" s="48" t="str">
        <f t="shared" si="145"/>
        <v>Nov</v>
      </c>
      <c r="K1565" s="48" t="str">
        <f t="shared" si="146"/>
        <v>2025</v>
      </c>
      <c r="L1565" s="48">
        <f>'PAYMENT by SAP'!H1555</f>
        <v>45991</v>
      </c>
      <c r="M1565" s="49">
        <f t="shared" si="147"/>
        <v>0</v>
      </c>
      <c r="N1565" s="50" t="str">
        <f t="shared" si="148"/>
        <v>0-30</v>
      </c>
      <c r="O1565" s="50" t="str">
        <f t="shared" si="149"/>
        <v>No Risk</v>
      </c>
      <c r="P1565" s="15" t="str">
        <f>'PAYMENT by SAP'!J1555</f>
        <v>IDR</v>
      </c>
      <c r="Q1565" s="15" t="str">
        <f>'PAYMENT by SAP'!K1555</f>
        <v>1800000537</v>
      </c>
      <c r="R1565" s="51">
        <f>'PAYMENT by SAP'!L1555</f>
        <v>4626480</v>
      </c>
      <c r="S1565" s="51" t="str">
        <f>'PAYMENT by SAP'!M1555</f>
        <v>Tagihan Lab Uji Semen, Pasir dan Split - Nov 2025</v>
      </c>
      <c r="T1565" s="65">
        <f>'PAYMENT by SAP'!N1555</f>
        <v>45991</v>
      </c>
      <c r="U1565" s="66" t="str">
        <f>'PAYMENT by SAP'!O1555</f>
        <v>1800000537</v>
      </c>
      <c r="V1565" t="s">
        <v>4961</v>
      </c>
    </row>
    <row r="1566" spans="2:22">
      <c r="B1566" s="15">
        <f>'PAYMENT by SAP'!B1556</f>
        <v>101921</v>
      </c>
      <c r="C1566" s="15" t="str">
        <f>'PAYMENT by SAP'!C1556</f>
        <v>SUNTORO</v>
      </c>
      <c r="D1566" s="15" t="str">
        <v>External</v>
      </c>
      <c r="E1566" s="15" t="str">
        <f>'PAYMENT by SAP'!D1556</f>
        <v>1400134836</v>
      </c>
      <c r="F1566" s="15" t="str">
        <f>'PAYMENT by SAP'!E1556</f>
        <v>11121161</v>
      </c>
      <c r="G1566" s="15" t="str">
        <f>'PAYMENT by SAP'!F1556</f>
        <v>PDP PEL GS OKTOBER 25 SUNTORO</v>
      </c>
      <c r="H1566" s="47">
        <f t="shared" si="144"/>
        <v>45991</v>
      </c>
      <c r="I1566" s="48">
        <f>'PAYMENT by SAP'!G1556</f>
        <v>45991</v>
      </c>
      <c r="J1566" s="48" t="str">
        <f t="shared" si="145"/>
        <v>Nov</v>
      </c>
      <c r="K1566" s="48" t="str">
        <f t="shared" si="146"/>
        <v>2025</v>
      </c>
      <c r="L1566" s="48">
        <f>'PAYMENT by SAP'!H1556</f>
        <v>45991</v>
      </c>
      <c r="M1566" s="49">
        <f t="shared" si="147"/>
        <v>0</v>
      </c>
      <c r="N1566" s="50" t="str">
        <f t="shared" si="148"/>
        <v>0-30</v>
      </c>
      <c r="O1566" s="50" t="str">
        <f t="shared" si="149"/>
        <v>No Risk</v>
      </c>
      <c r="P1566" s="15" t="str">
        <f>'PAYMENT by SAP'!J1556</f>
        <v>IDR</v>
      </c>
      <c r="Q1566" s="15" t="str">
        <f>'PAYMENT by SAP'!K1556</f>
        <v>1800000749</v>
      </c>
      <c r="R1566" s="51">
        <f>'PAYMENT by SAP'!L1556</f>
        <v>9150000</v>
      </c>
      <c r="S1566" s="51" t="str">
        <f>'PAYMENT by SAP'!M1556</f>
        <v>PENDAPATAN GRAHA SANDIYA OKTOBER 2025</v>
      </c>
      <c r="T1566" s="65">
        <f>'PAYMENT by SAP'!N1556</f>
        <v>45991</v>
      </c>
      <c r="U1566" s="66" t="str">
        <f>'PAYMENT by SAP'!O1556</f>
        <v>1800000749</v>
      </c>
      <c r="V1566" t="s">
        <v>4957</v>
      </c>
    </row>
    <row r="1567" spans="2:22">
      <c r="B1567" s="15">
        <f>'PAYMENT by SAP'!B1557</f>
        <v>101937</v>
      </c>
      <c r="C1567" s="15" t="str">
        <f>'PAYMENT by SAP'!C1557</f>
        <v>SITI NUR AISYAH</v>
      </c>
      <c r="D1567" s="15" t="str">
        <v>External</v>
      </c>
      <c r="E1567" s="15" t="str">
        <f>'PAYMENT by SAP'!D1557</f>
        <v>1400134829</v>
      </c>
      <c r="F1567" s="15" t="str">
        <f>'PAYMENT by SAP'!E1557</f>
        <v>11121161</v>
      </c>
      <c r="G1567" s="15" t="str">
        <f>'PAYMENT by SAP'!F1557</f>
        <v>PDP PEL GS OKTOBER 25 SITI NUR AISYAH</v>
      </c>
      <c r="H1567" s="47">
        <f t="shared" si="144"/>
        <v>45991</v>
      </c>
      <c r="I1567" s="48">
        <f>'PAYMENT by SAP'!G1557</f>
        <v>45991</v>
      </c>
      <c r="J1567" s="48" t="str">
        <f t="shared" si="145"/>
        <v>Nov</v>
      </c>
      <c r="K1567" s="48" t="str">
        <f t="shared" si="146"/>
        <v>2025</v>
      </c>
      <c r="L1567" s="48">
        <f>'PAYMENT by SAP'!H1557</f>
        <v>45991</v>
      </c>
      <c r="M1567" s="49">
        <f t="shared" si="147"/>
        <v>0</v>
      </c>
      <c r="N1567" s="50" t="str">
        <f t="shared" si="148"/>
        <v>0-30</v>
      </c>
      <c r="O1567" s="50" t="str">
        <f t="shared" si="149"/>
        <v>No Risk</v>
      </c>
      <c r="P1567" s="15" t="str">
        <f>'PAYMENT by SAP'!J1557</f>
        <v>IDR</v>
      </c>
      <c r="Q1567" s="15" t="str">
        <f>'PAYMENT by SAP'!K1557</f>
        <v>1800000756</v>
      </c>
      <c r="R1567" s="51">
        <f>'PAYMENT by SAP'!L1557</f>
        <v>11150000</v>
      </c>
      <c r="S1567" s="51" t="str">
        <f>'PAYMENT by SAP'!M1557</f>
        <v>PENDAPATAN GRAHA SANDIYA OKTOBER 2025</v>
      </c>
      <c r="T1567" s="65">
        <f>'PAYMENT by SAP'!N1557</f>
        <v>45991</v>
      </c>
      <c r="U1567" s="66" t="str">
        <f>'PAYMENT by SAP'!O1557</f>
        <v>1800000756</v>
      </c>
      <c r="V1567" t="s">
        <v>4957</v>
      </c>
    </row>
    <row r="1568" spans="2:22">
      <c r="B1568" s="15">
        <f>'PAYMENT by SAP'!B1558</f>
        <v>100013</v>
      </c>
      <c r="C1568" s="15" t="str">
        <f>'PAYMENT by SAP'!C1558</f>
        <v>PT SEMEN PADANG</v>
      </c>
      <c r="D1568" s="15" t="str">
        <v>Group</v>
      </c>
      <c r="E1568" s="15" t="str">
        <f>'PAYMENT by SAP'!D1558</f>
        <v>0100012118</v>
      </c>
      <c r="F1568" s="15">
        <f>'PAYMENT by SAP'!E1558</f>
        <v>0</v>
      </c>
      <c r="G1568" s="15">
        <f>'PAYMENT by SAP'!F1558</f>
        <v>0</v>
      </c>
      <c r="H1568" s="47">
        <f t="shared" si="144"/>
        <v>45991</v>
      </c>
      <c r="I1568" s="48">
        <f>'PAYMENT by SAP'!G1558</f>
        <v>45991</v>
      </c>
      <c r="J1568" s="48" t="str">
        <f t="shared" si="145"/>
        <v>Nov</v>
      </c>
      <c r="K1568" s="48" t="str">
        <f t="shared" si="146"/>
        <v>2025</v>
      </c>
      <c r="L1568" s="48">
        <f>'PAYMENT by SAP'!H1558</f>
        <v>44926</v>
      </c>
      <c r="M1568" s="49">
        <f t="shared" si="147"/>
        <v>1065</v>
      </c>
      <c r="N1568" s="50" t="str">
        <f t="shared" si="148"/>
        <v>&gt;365</v>
      </c>
      <c r="O1568" s="50" t="str">
        <f t="shared" si="149"/>
        <v>High Risk +</v>
      </c>
      <c r="P1568" s="15" t="str">
        <f>'PAYMENT by SAP'!J1558</f>
        <v>IDR</v>
      </c>
      <c r="Q1568" s="15" t="str">
        <f>'PAYMENT by SAP'!K1558</f>
        <v>0100014510</v>
      </c>
      <c r="R1568" s="51">
        <f>'PAYMENT by SAP'!L1558</f>
        <v>11354547</v>
      </c>
      <c r="S1568" s="51" t="str">
        <f>'PAYMENT by SAP'!M1558</f>
        <v>Realisasi clearing bukpot tag. tantiem SP 2019</v>
      </c>
      <c r="T1568" s="65">
        <f>'PAYMENT by SAP'!N1558</f>
        <v>44926</v>
      </c>
      <c r="U1568" s="66" t="str">
        <f>'PAYMENT by SAP'!O1558</f>
        <v>0100014510</v>
      </c>
      <c r="V1568" s="18" t="s">
        <v>4953</v>
      </c>
    </row>
    <row r="1569" spans="2:22">
      <c r="B1569" s="15">
        <f>'PAYMENT by SAP'!B1559</f>
        <v>101933</v>
      </c>
      <c r="C1569" s="15" t="str">
        <f>'PAYMENT by SAP'!C1559</f>
        <v>ADI CHRISNUGRAHA</v>
      </c>
      <c r="D1569" s="15" t="str">
        <v>External</v>
      </c>
      <c r="E1569" s="15" t="str">
        <f>'PAYMENT by SAP'!D1559</f>
        <v>1400134834</v>
      </c>
      <c r="F1569" s="15" t="str">
        <f>'PAYMENT by SAP'!E1559</f>
        <v>11121161</v>
      </c>
      <c r="G1569" s="15" t="str">
        <f>'PAYMENT by SAP'!F1559</f>
        <v>PDP PEL GS OKTOBER 25 ADI KRISNUGRAHA</v>
      </c>
      <c r="H1569" s="47">
        <f t="shared" si="144"/>
        <v>45991</v>
      </c>
      <c r="I1569" s="48">
        <f>'PAYMENT by SAP'!G1559</f>
        <v>45991</v>
      </c>
      <c r="J1569" s="48" t="str">
        <f t="shared" si="145"/>
        <v>Nov</v>
      </c>
      <c r="K1569" s="48" t="str">
        <f t="shared" si="146"/>
        <v>2025</v>
      </c>
      <c r="L1569" s="48">
        <f>'PAYMENT by SAP'!H1559</f>
        <v>45991</v>
      </c>
      <c r="M1569" s="49">
        <f t="shared" si="147"/>
        <v>0</v>
      </c>
      <c r="N1569" s="50" t="str">
        <f t="shared" si="148"/>
        <v>0-30</v>
      </c>
      <c r="O1569" s="50" t="str">
        <f t="shared" si="149"/>
        <v>No Risk</v>
      </c>
      <c r="P1569" s="15" t="str">
        <f>'PAYMENT by SAP'!J1559</f>
        <v>IDR</v>
      </c>
      <c r="Q1569" s="15" t="str">
        <f>'PAYMENT by SAP'!K1559</f>
        <v>1800000751</v>
      </c>
      <c r="R1569" s="51">
        <f>'PAYMENT by SAP'!L1559</f>
        <v>11370000</v>
      </c>
      <c r="S1569" s="51" t="str">
        <f>'PAYMENT by SAP'!M1559</f>
        <v>PENDAPATAN GRAHA SANDIYA OKTOBER 2025</v>
      </c>
      <c r="T1569" s="65">
        <f>'PAYMENT by SAP'!N1559</f>
        <v>45991</v>
      </c>
      <c r="U1569" s="66" t="str">
        <f>'PAYMENT by SAP'!O1559</f>
        <v>1800000751</v>
      </c>
      <c r="V1569" t="s">
        <v>4957</v>
      </c>
    </row>
    <row r="1570" spans="2:22">
      <c r="B1570" s="15">
        <f>'PAYMENT by SAP'!B1560</f>
        <v>101928</v>
      </c>
      <c r="C1570" s="15" t="str">
        <f>'PAYMENT by SAP'!C1560</f>
        <v>YULIK RETNOWATI</v>
      </c>
      <c r="D1570" s="15" t="str">
        <v>External</v>
      </c>
      <c r="E1570" s="15" t="str">
        <f>'PAYMENT by SAP'!D1560</f>
        <v>1400134835</v>
      </c>
      <c r="F1570" s="15" t="str">
        <f>'PAYMENT by SAP'!E1560</f>
        <v>11121161</v>
      </c>
      <c r="G1570" s="15" t="str">
        <f>'PAYMENT by SAP'!F1560</f>
        <v>PDP PEL GS OKTOBER 25 NYULIK RETNOWATI</v>
      </c>
      <c r="H1570" s="47">
        <f t="shared" si="144"/>
        <v>45991</v>
      </c>
      <c r="I1570" s="48">
        <f>'PAYMENT by SAP'!G1560</f>
        <v>45991</v>
      </c>
      <c r="J1570" s="48" t="str">
        <f t="shared" si="145"/>
        <v>Nov</v>
      </c>
      <c r="K1570" s="48" t="str">
        <f t="shared" si="146"/>
        <v>2025</v>
      </c>
      <c r="L1570" s="48">
        <f>'PAYMENT by SAP'!H1560</f>
        <v>45991</v>
      </c>
      <c r="M1570" s="49">
        <f t="shared" si="147"/>
        <v>0</v>
      </c>
      <c r="N1570" s="50" t="str">
        <f t="shared" si="148"/>
        <v>0-30</v>
      </c>
      <c r="O1570" s="50" t="str">
        <f t="shared" si="149"/>
        <v>No Risk</v>
      </c>
      <c r="P1570" s="15" t="str">
        <f>'PAYMENT by SAP'!J1560</f>
        <v>IDR</v>
      </c>
      <c r="Q1570" s="15" t="str">
        <f>'PAYMENT by SAP'!K1560</f>
        <v>1800000750</v>
      </c>
      <c r="R1570" s="51">
        <f>'PAYMENT by SAP'!L1560</f>
        <v>11920000</v>
      </c>
      <c r="S1570" s="51" t="str">
        <f>'PAYMENT by SAP'!M1560</f>
        <v>PENDAPATAN GRAHA SANDIYA OKTOBER 2025</v>
      </c>
      <c r="T1570" s="65">
        <f>'PAYMENT by SAP'!N1560</f>
        <v>45991</v>
      </c>
      <c r="U1570" s="66" t="str">
        <f>'PAYMENT by SAP'!O1560</f>
        <v>1800000750</v>
      </c>
      <c r="V1570" t="s">
        <v>4957</v>
      </c>
    </row>
    <row r="1571" spans="2:22">
      <c r="B1571" s="15">
        <f>'PAYMENT by SAP'!B1561</f>
        <v>101934</v>
      </c>
      <c r="C1571" s="15" t="str">
        <f>'PAYMENT by SAP'!C1561</f>
        <v>ACHMAD BUDIYONO</v>
      </c>
      <c r="D1571" s="15" t="str">
        <v>External</v>
      </c>
      <c r="E1571" s="15" t="str">
        <f>'PAYMENT by SAP'!D1561</f>
        <v>1400134832</v>
      </c>
      <c r="F1571" s="15" t="str">
        <f>'PAYMENT by SAP'!E1561</f>
        <v>11121161</v>
      </c>
      <c r="G1571" s="15" t="str">
        <f>'PAYMENT by SAP'!F1561</f>
        <v>PDP PEL GS OKTOBER 25 ACHMAD BUDIYONO</v>
      </c>
      <c r="H1571" s="47">
        <f t="shared" si="144"/>
        <v>45991</v>
      </c>
      <c r="I1571" s="48">
        <f>'PAYMENT by SAP'!G1561</f>
        <v>45991</v>
      </c>
      <c r="J1571" s="48" t="str">
        <f t="shared" si="145"/>
        <v>Nov</v>
      </c>
      <c r="K1571" s="48" t="str">
        <f t="shared" si="146"/>
        <v>2025</v>
      </c>
      <c r="L1571" s="48">
        <f>'PAYMENT by SAP'!H1561</f>
        <v>45991</v>
      </c>
      <c r="M1571" s="49">
        <f t="shared" si="147"/>
        <v>0</v>
      </c>
      <c r="N1571" s="50" t="str">
        <f t="shared" si="148"/>
        <v>0-30</v>
      </c>
      <c r="O1571" s="50" t="str">
        <f t="shared" si="149"/>
        <v>No Risk</v>
      </c>
      <c r="P1571" s="15" t="str">
        <f>'PAYMENT by SAP'!J1561</f>
        <v>IDR</v>
      </c>
      <c r="Q1571" s="15" t="str">
        <f>'PAYMENT by SAP'!K1561</f>
        <v>1800000753</v>
      </c>
      <c r="R1571" s="51">
        <f>'PAYMENT by SAP'!L1561</f>
        <v>12085000</v>
      </c>
      <c r="S1571" s="51" t="str">
        <f>'PAYMENT by SAP'!M1561</f>
        <v>PENDAPATAN GRAHA SANDIYA OKTOBER 2025</v>
      </c>
      <c r="T1571" s="65">
        <f>'PAYMENT by SAP'!N1561</f>
        <v>45991</v>
      </c>
      <c r="U1571" s="66" t="str">
        <f>'PAYMENT by SAP'!O1561</f>
        <v>1800000753</v>
      </c>
      <c r="V1571" t="s">
        <v>4957</v>
      </c>
    </row>
    <row r="1572" spans="2:22">
      <c r="B1572" s="15">
        <f>'PAYMENT by SAP'!B1562</f>
        <v>101929</v>
      </c>
      <c r="C1572" s="15" t="str">
        <f>'PAYMENT by SAP'!C1562</f>
        <v>MAT SA'RONI</v>
      </c>
      <c r="D1572" s="15" t="str">
        <v>External</v>
      </c>
      <c r="E1572" s="15" t="str">
        <f>'PAYMENT by SAP'!D1562</f>
        <v>1400134830</v>
      </c>
      <c r="F1572" s="15" t="str">
        <f>'PAYMENT by SAP'!E1562</f>
        <v>11121161</v>
      </c>
      <c r="G1572" s="15" t="str">
        <f>'PAYMENT by SAP'!F1562</f>
        <v>PDP PEL GS OKTOBER 25 MAT SA'RONI</v>
      </c>
      <c r="H1572" s="47">
        <f t="shared" si="144"/>
        <v>45991</v>
      </c>
      <c r="I1572" s="48">
        <f>'PAYMENT by SAP'!G1562</f>
        <v>45991</v>
      </c>
      <c r="J1572" s="48" t="str">
        <f t="shared" si="145"/>
        <v>Nov</v>
      </c>
      <c r="K1572" s="48" t="str">
        <f t="shared" si="146"/>
        <v>2025</v>
      </c>
      <c r="L1572" s="48">
        <f>'PAYMENT by SAP'!H1562</f>
        <v>45991</v>
      </c>
      <c r="M1572" s="49">
        <f t="shared" si="147"/>
        <v>0</v>
      </c>
      <c r="N1572" s="50" t="str">
        <f t="shared" si="148"/>
        <v>0-30</v>
      </c>
      <c r="O1572" s="50" t="str">
        <f t="shared" si="149"/>
        <v>No Risk</v>
      </c>
      <c r="P1572" s="15" t="str">
        <f>'PAYMENT by SAP'!J1562</f>
        <v>IDR</v>
      </c>
      <c r="Q1572" s="15" t="str">
        <f>'PAYMENT by SAP'!K1562</f>
        <v>1800000755</v>
      </c>
      <c r="R1572" s="51">
        <f>'PAYMENT by SAP'!L1562</f>
        <v>12150000</v>
      </c>
      <c r="S1572" s="51" t="str">
        <f>'PAYMENT by SAP'!M1562</f>
        <v>PENDAPATAN GRAHA SANDIYA OKTOBER 2025</v>
      </c>
      <c r="T1572" s="65">
        <f>'PAYMENT by SAP'!N1562</f>
        <v>45991</v>
      </c>
      <c r="U1572" s="66" t="str">
        <f>'PAYMENT by SAP'!O1562</f>
        <v>1800000755</v>
      </c>
      <c r="V1572" t="s">
        <v>4957</v>
      </c>
    </row>
    <row r="1573" spans="2:22">
      <c r="B1573" s="15">
        <f>'PAYMENT by SAP'!B1563</f>
        <v>101935</v>
      </c>
      <c r="C1573" s="15" t="str">
        <f>'PAYMENT by SAP'!C1563</f>
        <v>SUSI SULASTRI</v>
      </c>
      <c r="D1573" s="15" t="str">
        <v>External</v>
      </c>
      <c r="E1573" s="15" t="str">
        <f>'PAYMENT by SAP'!D1563</f>
        <v>1400134831</v>
      </c>
      <c r="F1573" s="15" t="str">
        <f>'PAYMENT by SAP'!E1563</f>
        <v>11121161</v>
      </c>
      <c r="G1573" s="15" t="str">
        <f>'PAYMENT by SAP'!F1563</f>
        <v>PDP PEL GS OKTOBER 25 SUSI SULASTRI</v>
      </c>
      <c r="H1573" s="47">
        <f t="shared" si="144"/>
        <v>45991</v>
      </c>
      <c r="I1573" s="48">
        <f>'PAYMENT by SAP'!G1563</f>
        <v>45991</v>
      </c>
      <c r="J1573" s="48" t="str">
        <f t="shared" si="145"/>
        <v>Nov</v>
      </c>
      <c r="K1573" s="48" t="str">
        <f t="shared" si="146"/>
        <v>2025</v>
      </c>
      <c r="L1573" s="48">
        <f>'PAYMENT by SAP'!H1563</f>
        <v>45991</v>
      </c>
      <c r="M1573" s="49">
        <f t="shared" si="147"/>
        <v>0</v>
      </c>
      <c r="N1573" s="50" t="str">
        <f t="shared" si="148"/>
        <v>0-30</v>
      </c>
      <c r="O1573" s="50" t="str">
        <f t="shared" si="149"/>
        <v>No Risk</v>
      </c>
      <c r="P1573" s="15" t="str">
        <f>'PAYMENT by SAP'!J1563</f>
        <v>IDR</v>
      </c>
      <c r="Q1573" s="15" t="str">
        <f>'PAYMENT by SAP'!K1563</f>
        <v>1800000754</v>
      </c>
      <c r="R1573" s="51">
        <f>'PAYMENT by SAP'!L1563</f>
        <v>12150000</v>
      </c>
      <c r="S1573" s="51" t="str">
        <f>'PAYMENT by SAP'!M1563</f>
        <v>PENDAPATAN GRAHA SANDIYA OKTOBER 2025</v>
      </c>
      <c r="T1573" s="65">
        <f>'PAYMENT by SAP'!N1563</f>
        <v>45991</v>
      </c>
      <c r="U1573" s="66" t="str">
        <f>'PAYMENT by SAP'!O1563</f>
        <v>1800000754</v>
      </c>
      <c r="V1573" t="s">
        <v>4957</v>
      </c>
    </row>
    <row r="1574" spans="2:22">
      <c r="B1574" s="15">
        <f>'PAYMENT by SAP'!B1564</f>
        <v>101858</v>
      </c>
      <c r="C1574" s="15" t="str">
        <f>'PAYMENT by SAP'!C1564</f>
        <v>YAY PONPES AL FATTAH SIMAN LAMONGAN</v>
      </c>
      <c r="D1574" s="15" t="str">
        <v>External</v>
      </c>
      <c r="E1574" s="15" t="str">
        <f>'PAYMENT by SAP'!D1564</f>
        <v>1400134833</v>
      </c>
      <c r="F1574" s="15" t="str">
        <f>'PAYMENT by SAP'!E1564</f>
        <v>11121161</v>
      </c>
      <c r="G1574" s="15" t="str">
        <f>'PAYMENT by SAP'!F1564</f>
        <v>PDP PEL GS OKTOBER 25 YY PONPES AL FATTAH SIMAN</v>
      </c>
      <c r="H1574" s="47">
        <f t="shared" si="144"/>
        <v>45991</v>
      </c>
      <c r="I1574" s="48">
        <f>'PAYMENT by SAP'!G1564</f>
        <v>45991</v>
      </c>
      <c r="J1574" s="48" t="str">
        <f t="shared" si="145"/>
        <v>Nov</v>
      </c>
      <c r="K1574" s="48" t="str">
        <f t="shared" si="146"/>
        <v>2025</v>
      </c>
      <c r="L1574" s="48">
        <f>'PAYMENT by SAP'!H1564</f>
        <v>46021</v>
      </c>
      <c r="M1574" s="49">
        <f t="shared" si="147"/>
        <v>-30</v>
      </c>
      <c r="N1574" s="50" t="str">
        <f t="shared" si="148"/>
        <v>Current</v>
      </c>
      <c r="O1574" s="50" t="str">
        <f t="shared" si="149"/>
        <v>No Risk</v>
      </c>
      <c r="P1574" s="15" t="str">
        <f>'PAYMENT by SAP'!J1564</f>
        <v>IDR</v>
      </c>
      <c r="Q1574" s="15" t="str">
        <f>'PAYMENT by SAP'!K1564</f>
        <v>1800000752</v>
      </c>
      <c r="R1574" s="51">
        <f>'PAYMENT by SAP'!L1564</f>
        <v>18419000</v>
      </c>
      <c r="S1574" s="51" t="str">
        <f>'PAYMENT by SAP'!M1564</f>
        <v>PENDAPATAN GRAHA SANDIYA OKTOBER 2025</v>
      </c>
      <c r="T1574" s="65">
        <f>'PAYMENT by SAP'!N1564</f>
        <v>45991</v>
      </c>
      <c r="U1574" s="66" t="str">
        <f>'PAYMENT by SAP'!O1564</f>
        <v>1800000752</v>
      </c>
      <c r="V1574" t="s">
        <v>4957</v>
      </c>
    </row>
    <row r="1575" spans="2:22">
      <c r="B1575" s="15">
        <f>'PAYMENT by SAP'!B1565</f>
        <v>101539</v>
      </c>
      <c r="C1575" s="15" t="str">
        <f>'PAYMENT by SAP'!C1565</f>
        <v>PT WAHYU SEJATI TUJUH</v>
      </c>
      <c r="D1575" s="15" t="str">
        <v>External</v>
      </c>
      <c r="E1575" s="15" t="str">
        <f>'PAYMENT by SAP'!D1565</f>
        <v>1400140522</v>
      </c>
      <c r="F1575" s="15" t="str">
        <f>'PAYMENT by SAP'!E1565</f>
        <v>11123101</v>
      </c>
      <c r="G1575" s="15" t="str">
        <f>'PAYMENT by SAP'!F1565</f>
        <v>PAID BY CMS BANK BCA RN 7100000317</v>
      </c>
      <c r="H1575" s="47">
        <f t="shared" si="144"/>
        <v>45992</v>
      </c>
      <c r="I1575" s="48">
        <f>'PAYMENT by SAP'!G1565</f>
        <v>45992</v>
      </c>
      <c r="J1575" s="48" t="str">
        <f t="shared" si="145"/>
        <v>Des</v>
      </c>
      <c r="K1575" s="48" t="str">
        <f t="shared" si="146"/>
        <v>2025</v>
      </c>
      <c r="L1575" s="48">
        <f>'PAYMENT by SAP'!H1565</f>
        <v>45687</v>
      </c>
      <c r="M1575" s="49">
        <f t="shared" si="147"/>
        <v>305</v>
      </c>
      <c r="N1575" s="50" t="str">
        <f t="shared" si="148"/>
        <v>120-365</v>
      </c>
      <c r="O1575" s="50" t="str">
        <f t="shared" si="149"/>
        <v>High Risk</v>
      </c>
      <c r="P1575" s="15" t="str">
        <f>'PAYMENT by SAP'!J1565</f>
        <v>IDR</v>
      </c>
      <c r="Q1575" s="15" t="str">
        <f>'PAYMENT by SAP'!K1565</f>
        <v>1800000833</v>
      </c>
      <c r="R1575" s="51">
        <f>'PAYMENT by SAP'!L1565</f>
        <v>9590400</v>
      </c>
      <c r="S1575" s="51" t="str">
        <f>'PAYMENT by SAP'!M1565</f>
        <v>Biaya Pemusnahan Limbah Sludge IPAL ex PT WST</v>
      </c>
      <c r="T1575" s="65">
        <f>'PAYMENT by SAP'!N1565</f>
        <v>45657</v>
      </c>
      <c r="U1575" s="66" t="str">
        <f>'PAYMENT by SAP'!O1565</f>
        <v>1800000833</v>
      </c>
      <c r="V1575" t="s">
        <v>4950</v>
      </c>
    </row>
    <row r="1576" spans="2:22">
      <c r="B1576" s="15">
        <f>'PAYMENT by SAP'!B1566</f>
        <v>100146</v>
      </c>
      <c r="C1576" s="15" t="str">
        <f>'PAYMENT by SAP'!C1566</f>
        <v>PT KITA MANDIRI ABADI</v>
      </c>
      <c r="D1576" s="15" t="str">
        <v>External</v>
      </c>
      <c r="E1576" s="15" t="str">
        <f>'PAYMENT by SAP'!D1566</f>
        <v>1400140466</v>
      </c>
      <c r="F1576" s="15" t="str">
        <f>'PAYMENT by SAP'!E1566</f>
        <v>11125421</v>
      </c>
      <c r="G1576" s="15" t="str">
        <f>'PAYMENT by SAP'!F1566</f>
        <v>PAID BY CMS BANK SYARIAH INDONESIA KC SURABAYA BAS</v>
      </c>
      <c r="H1576" s="47">
        <f t="shared" si="144"/>
        <v>45992</v>
      </c>
      <c r="I1576" s="48">
        <f>'PAYMENT by SAP'!G1566</f>
        <v>45992</v>
      </c>
      <c r="J1576" s="48" t="str">
        <f t="shared" si="145"/>
        <v>Des</v>
      </c>
      <c r="K1576" s="48" t="str">
        <f t="shared" si="146"/>
        <v>2025</v>
      </c>
      <c r="L1576" s="48">
        <f>'PAYMENT by SAP'!H1566</f>
        <v>45991</v>
      </c>
      <c r="M1576" s="49">
        <f t="shared" si="147"/>
        <v>1</v>
      </c>
      <c r="N1576" s="50" t="str">
        <f t="shared" si="148"/>
        <v>0-30</v>
      </c>
      <c r="O1576" s="50" t="str">
        <f t="shared" si="149"/>
        <v>No Risk</v>
      </c>
      <c r="P1576" s="15" t="str">
        <f>'PAYMENT by SAP'!J1566</f>
        <v>IDR</v>
      </c>
      <c r="Q1576" s="15" t="str">
        <f>'PAYMENT by SAP'!K1566</f>
        <v>1800000700</v>
      </c>
      <c r="R1576" s="51">
        <f>'PAYMENT by SAP'!L1566</f>
        <v>23290020</v>
      </c>
      <c r="S1576" s="51" t="str">
        <f>'PAYMENT by SAP'!M1566</f>
        <v>Biaya Pemusnahan Limbah Resin ex PT KMA</v>
      </c>
      <c r="T1576" s="65">
        <f>'PAYMENT by SAP'!N1566</f>
        <v>45961</v>
      </c>
      <c r="U1576" s="66" t="str">
        <f>'PAYMENT by SAP'!O1566</f>
        <v>1800000700</v>
      </c>
      <c r="V1576" t="s">
        <v>4950</v>
      </c>
    </row>
    <row r="1577" spans="2:22">
      <c r="B1577" s="15">
        <f>'PAYMENT by SAP'!B1567</f>
        <v>101539</v>
      </c>
      <c r="C1577" s="15" t="str">
        <f>'PAYMENT by SAP'!C1567</f>
        <v>PT WAHYU SEJATI TUJUH</v>
      </c>
      <c r="D1577" s="15" t="str">
        <v>External</v>
      </c>
      <c r="E1577" s="15" t="str">
        <f>'PAYMENT by SAP'!D1567</f>
        <v>1400140521</v>
      </c>
      <c r="F1577" s="15" t="str">
        <f>'PAYMENT by SAP'!E1567</f>
        <v>11123101</v>
      </c>
      <c r="G1577" s="15" t="str">
        <f>'PAYMENT by SAP'!F1567</f>
        <v>PAID BY CMS BANK BCA RN 7100000316</v>
      </c>
      <c r="H1577" s="47">
        <f t="shared" si="144"/>
        <v>45992</v>
      </c>
      <c r="I1577" s="48">
        <f>'PAYMENT by SAP'!G1567</f>
        <v>45992</v>
      </c>
      <c r="J1577" s="48" t="str">
        <f t="shared" si="145"/>
        <v>Des</v>
      </c>
      <c r="K1577" s="48" t="str">
        <f t="shared" si="146"/>
        <v>2025</v>
      </c>
      <c r="L1577" s="48">
        <f>'PAYMENT by SAP'!H1567</f>
        <v>45687</v>
      </c>
      <c r="M1577" s="49">
        <f t="shared" si="147"/>
        <v>305</v>
      </c>
      <c r="N1577" s="50" t="str">
        <f t="shared" si="148"/>
        <v>120-365</v>
      </c>
      <c r="O1577" s="50" t="str">
        <f t="shared" si="149"/>
        <v>High Risk</v>
      </c>
      <c r="P1577" s="15" t="str">
        <f>'PAYMENT by SAP'!J1567</f>
        <v>IDR</v>
      </c>
      <c r="Q1577" s="15" t="str">
        <f>'PAYMENT by SAP'!K1567</f>
        <v>1800000832</v>
      </c>
      <c r="R1577" s="51">
        <f>'PAYMENT by SAP'!L1567</f>
        <v>25102872</v>
      </c>
      <c r="S1577" s="51" t="str">
        <f>'PAYMENT by SAP'!M1567</f>
        <v>Biaya Pemusnahan Limbah Dust Aluminium ex PT WST</v>
      </c>
      <c r="T1577" s="65">
        <f>'PAYMENT by SAP'!N1567</f>
        <v>45657</v>
      </c>
      <c r="U1577" s="66" t="str">
        <f>'PAYMENT by SAP'!O1567</f>
        <v>1800000832</v>
      </c>
      <c r="V1577" t="s">
        <v>4950</v>
      </c>
    </row>
    <row r="1578" spans="2:22">
      <c r="B1578" s="15">
        <f>'PAYMENT by SAP'!B1568</f>
        <v>100031</v>
      </c>
      <c r="C1578" s="15" t="str">
        <f>'PAYMENT by SAP'!C1568</f>
        <v>PT DELTA ARTHA BAHARI NUSANTARA</v>
      </c>
      <c r="D1578" s="15" t="str">
        <v>External</v>
      </c>
      <c r="E1578" s="15" t="str">
        <f>'PAYMENT by SAP'!D1568</f>
        <v>1400140813</v>
      </c>
      <c r="F1578" s="15" t="str">
        <f>'PAYMENT by SAP'!E1568</f>
        <v>11121161</v>
      </c>
      <c r="G1578" s="15" t="str">
        <f>'PAYMENT by SAP'!F1568</f>
        <v>Tagihan Listrik DAB Sep 25</v>
      </c>
      <c r="H1578" s="47">
        <f t="shared" si="144"/>
        <v>45993</v>
      </c>
      <c r="I1578" s="48">
        <f>'PAYMENT by SAP'!G1568</f>
        <v>45993</v>
      </c>
      <c r="J1578" s="48" t="str">
        <f t="shared" si="145"/>
        <v>Des</v>
      </c>
      <c r="K1578" s="48" t="str">
        <f t="shared" si="146"/>
        <v>2025</v>
      </c>
      <c r="L1578" s="48">
        <f>'PAYMENT by SAP'!H1568</f>
        <v>45991</v>
      </c>
      <c r="M1578" s="49">
        <f t="shared" si="147"/>
        <v>2</v>
      </c>
      <c r="N1578" s="50" t="str">
        <f t="shared" si="148"/>
        <v>0-30</v>
      </c>
      <c r="O1578" s="50" t="str">
        <f t="shared" si="149"/>
        <v>No Risk</v>
      </c>
      <c r="P1578" s="15" t="str">
        <f>'PAYMENT by SAP'!J1568</f>
        <v>IDR</v>
      </c>
      <c r="Q1578" s="15" t="str">
        <f>'PAYMENT by SAP'!K1568</f>
        <v>1800000722</v>
      </c>
      <c r="R1578" s="51">
        <f>'PAYMENT by SAP'!L1568</f>
        <v>166911</v>
      </c>
      <c r="S1578" s="51" t="str">
        <f>'PAYMENT by SAP'!M1568</f>
        <v>Tagihan Listrik DAB Sep 25</v>
      </c>
      <c r="T1578" s="65">
        <f>'PAYMENT by SAP'!N1568</f>
        <v>45961</v>
      </c>
      <c r="U1578" s="66" t="str">
        <f>'PAYMENT by SAP'!O1568</f>
        <v>1800000722</v>
      </c>
      <c r="V1578" s="18" t="s">
        <v>4951</v>
      </c>
    </row>
    <row r="1579" spans="2:22">
      <c r="B1579" s="15">
        <f>'PAYMENT by SAP'!B1569</f>
        <v>101284</v>
      </c>
      <c r="C1579" s="15" t="str">
        <f>'PAYMENT by SAP'!C1569</f>
        <v>PT. SINERGI MITRA INVESTAMA</v>
      </c>
      <c r="D1579" s="15" t="str">
        <v>Group</v>
      </c>
      <c r="E1579" s="15" t="str">
        <f>'PAYMENT by SAP'!D1569</f>
        <v>1400000543</v>
      </c>
      <c r="F1579" s="15" t="str">
        <f>'PAYMENT by SAP'!E1569</f>
        <v>11121161</v>
      </c>
      <c r="G1579" s="15" t="str">
        <f>'PAYMENT by SAP'!F1569</f>
        <v>Pembayaran Bagi Hasil Tahun 2020-2021</v>
      </c>
      <c r="H1579" s="47">
        <f t="shared" si="144"/>
        <v>45993</v>
      </c>
      <c r="I1579" s="48">
        <f>'PAYMENT by SAP'!G1569</f>
        <v>45993</v>
      </c>
      <c r="J1579" s="48" t="str">
        <f t="shared" si="145"/>
        <v>Des</v>
      </c>
      <c r="K1579" s="48" t="str">
        <f t="shared" si="146"/>
        <v>2025</v>
      </c>
      <c r="L1579" s="48">
        <f>'PAYMENT by SAP'!H1569</f>
        <v>45958</v>
      </c>
      <c r="M1579" s="49">
        <f t="shared" si="147"/>
        <v>35</v>
      </c>
      <c r="N1579" s="50" t="str">
        <f t="shared" si="148"/>
        <v>30-60</v>
      </c>
      <c r="O1579" s="50" t="str">
        <f t="shared" si="149"/>
        <v>Low Risk</v>
      </c>
      <c r="P1579" s="15" t="str">
        <f>'PAYMENT by SAP'!J1569</f>
        <v>IDR</v>
      </c>
      <c r="Q1579" s="15" t="str">
        <f>'PAYMENT by SAP'!K1569</f>
        <v>1400000500</v>
      </c>
      <c r="R1579" s="51">
        <f>'PAYMENT by SAP'!L1569</f>
        <v>200000000</v>
      </c>
      <c r="S1579" s="51" t="str">
        <f>'PAYMENT by SAP'!M1569</f>
        <v>Kurang Bayar Pembayaran Bagi Hasil Tahun 2020-2021</v>
      </c>
      <c r="T1579" s="65">
        <f>'PAYMENT by SAP'!N1569</f>
        <v>45958</v>
      </c>
      <c r="U1579" s="66" t="str">
        <f>'PAYMENT by SAP'!O1569</f>
        <v>1800000283</v>
      </c>
      <c r="V1579" s="18" t="s">
        <v>4960</v>
      </c>
    </row>
    <row r="1580" spans="2:22">
      <c r="B1580" s="15">
        <f>'PAYMENT by SAP'!B1570</f>
        <v>100011</v>
      </c>
      <c r="C1580" s="15" t="str">
        <f>'PAYMENT by SAP'!C1570</f>
        <v>UNITED TRACTORS SEMEN GRESIK</v>
      </c>
      <c r="D1580" s="15" t="str">
        <v>Group</v>
      </c>
      <c r="E1580" s="15" t="str">
        <f>'PAYMENT by SAP'!D1570</f>
        <v>0100012774</v>
      </c>
      <c r="F1580" s="15">
        <f>'PAYMENT by SAP'!E1570</f>
        <v>0</v>
      </c>
      <c r="G1580" s="15">
        <f>'PAYMENT by SAP'!F1570</f>
        <v>0</v>
      </c>
      <c r="H1580" s="47">
        <f t="shared" si="144"/>
        <v>45994</v>
      </c>
      <c r="I1580" s="48">
        <f>'PAYMENT by SAP'!G1570</f>
        <v>45994</v>
      </c>
      <c r="J1580" s="48" t="str">
        <f t="shared" si="145"/>
        <v>Des</v>
      </c>
      <c r="K1580" s="48" t="str">
        <f t="shared" si="146"/>
        <v>2025</v>
      </c>
      <c r="L1580" s="48">
        <f>'PAYMENT by SAP'!H1570</f>
        <v>45687</v>
      </c>
      <c r="M1580" s="49">
        <f t="shared" si="147"/>
        <v>307</v>
      </c>
      <c r="N1580" s="50" t="str">
        <f t="shared" si="148"/>
        <v>120-365</v>
      </c>
      <c r="O1580" s="50" t="str">
        <f t="shared" si="149"/>
        <v>High Risk</v>
      </c>
      <c r="P1580" s="15" t="str">
        <f>'PAYMENT by SAP'!J1570</f>
        <v>IDR</v>
      </c>
      <c r="Q1580" s="15" t="str">
        <f>'PAYMENT by SAP'!K1570</f>
        <v>1400000054</v>
      </c>
      <c r="R1580" s="51">
        <f>'PAYMENT by SAP'!L1570</f>
        <v>864000</v>
      </c>
      <c r="S1580" s="51" t="str">
        <f>'PAYMENT by SAP'!M1570</f>
        <v>Kurang Bayar PPh UTSG. Man Fee. Okt2021.</v>
      </c>
      <c r="T1580" s="65">
        <f>'PAYMENT by SAP'!N1570</f>
        <v>45687</v>
      </c>
      <c r="U1580" s="66" t="str">
        <f>'PAYMENT by SAP'!O1570</f>
        <v>1800000839</v>
      </c>
      <c r="V1580" s="18" t="s">
        <v>4962</v>
      </c>
    </row>
    <row r="1581" spans="2:22">
      <c r="B1581" s="15">
        <f>'PAYMENT by SAP'!B1571</f>
        <v>100011</v>
      </c>
      <c r="C1581" s="15" t="str">
        <f>'PAYMENT by SAP'!C1571</f>
        <v>UNITED TRACTORS SEMEN GRESIK</v>
      </c>
      <c r="D1581" s="15" t="str">
        <v>Group</v>
      </c>
      <c r="E1581" s="15" t="str">
        <f>'PAYMENT by SAP'!D1571</f>
        <v>0100012774</v>
      </c>
      <c r="F1581" s="15">
        <f>'PAYMENT by SAP'!E1571</f>
        <v>0</v>
      </c>
      <c r="G1581" s="15">
        <f>'PAYMENT by SAP'!F1571</f>
        <v>0</v>
      </c>
      <c r="H1581" s="47">
        <f t="shared" si="144"/>
        <v>45994</v>
      </c>
      <c r="I1581" s="48">
        <f>'PAYMENT by SAP'!G1571</f>
        <v>45994</v>
      </c>
      <c r="J1581" s="48" t="str">
        <f t="shared" si="145"/>
        <v>Des</v>
      </c>
      <c r="K1581" s="48" t="str">
        <f t="shared" si="146"/>
        <v>2025</v>
      </c>
      <c r="L1581" s="48">
        <f>'PAYMENT by SAP'!H1571</f>
        <v>45687</v>
      </c>
      <c r="M1581" s="49">
        <f t="shared" si="147"/>
        <v>307</v>
      </c>
      <c r="N1581" s="50" t="str">
        <f t="shared" si="148"/>
        <v>120-365</v>
      </c>
      <c r="O1581" s="50" t="str">
        <f t="shared" si="149"/>
        <v>High Risk</v>
      </c>
      <c r="P1581" s="15" t="str">
        <f>'PAYMENT by SAP'!J1571</f>
        <v>IDR</v>
      </c>
      <c r="Q1581" s="15" t="str">
        <f>'PAYMENT by SAP'!K1571</f>
        <v>1400000052</v>
      </c>
      <c r="R1581" s="51">
        <f>'PAYMENT by SAP'!L1571</f>
        <v>864000</v>
      </c>
      <c r="S1581" s="51" t="str">
        <f>'PAYMENT by SAP'!M1571</f>
        <v>Kurang Bayar PPh UTSG. Man Fee. Nov2021.</v>
      </c>
      <c r="T1581" s="65">
        <f>'PAYMENT by SAP'!N1571</f>
        <v>45687</v>
      </c>
      <c r="U1581" s="66" t="str">
        <f>'PAYMENT by SAP'!O1571</f>
        <v>1800000861</v>
      </c>
      <c r="V1581" s="18" t="s">
        <v>4962</v>
      </c>
    </row>
    <row r="1582" spans="2:22">
      <c r="B1582" s="15">
        <f>'PAYMENT by SAP'!B1572</f>
        <v>100126</v>
      </c>
      <c r="C1582" s="15" t="str">
        <f>'PAYMENT by SAP'!C1572</f>
        <v>PT TRIATA MULIA INDONESIA</v>
      </c>
      <c r="D1582" s="15" t="str">
        <v>External</v>
      </c>
      <c r="E1582" s="15" t="str">
        <f>'PAYMENT by SAP'!D1572</f>
        <v>1400141569</v>
      </c>
      <c r="F1582" s="15" t="str">
        <f>'PAYMENT by SAP'!E1572</f>
        <v>11121161</v>
      </c>
      <c r="G1582" s="15" t="str">
        <f>'PAYMENT by SAP'!F1572</f>
        <v>Biaya Pemusnahan Limbah FABA ex PT TMI</v>
      </c>
      <c r="H1582" s="47">
        <f t="shared" si="144"/>
        <v>45995</v>
      </c>
      <c r="I1582" s="48">
        <f>'PAYMENT by SAP'!G1572</f>
        <v>45995</v>
      </c>
      <c r="J1582" s="48" t="str">
        <f t="shared" si="145"/>
        <v>Des</v>
      </c>
      <c r="K1582" s="48" t="str">
        <f t="shared" si="146"/>
        <v>2025</v>
      </c>
      <c r="L1582" s="48">
        <f>'PAYMENT by SAP'!H1572</f>
        <v>45868</v>
      </c>
      <c r="M1582" s="49">
        <f t="shared" si="147"/>
        <v>127</v>
      </c>
      <c r="N1582" s="50" t="str">
        <f t="shared" si="148"/>
        <v>120-365</v>
      </c>
      <c r="O1582" s="50" t="str">
        <f t="shared" si="149"/>
        <v>High Risk</v>
      </c>
      <c r="P1582" s="15" t="str">
        <f>'PAYMENT by SAP'!J1572</f>
        <v>IDR</v>
      </c>
      <c r="Q1582" s="15" t="str">
        <f>'PAYMENT by SAP'!K1572</f>
        <v>1800000427</v>
      </c>
      <c r="R1582" s="51">
        <f>'PAYMENT by SAP'!L1572</f>
        <v>84553029</v>
      </c>
      <c r="S1582" s="51" t="str">
        <f>'PAYMENT by SAP'!M1572</f>
        <v>Biaya Pemusnahan Limbah FABA ex PT TMI</v>
      </c>
      <c r="T1582" s="65">
        <f>'PAYMENT by SAP'!N1572</f>
        <v>45838</v>
      </c>
      <c r="U1582" s="66" t="str">
        <f>'PAYMENT by SAP'!O1572</f>
        <v>1800000427</v>
      </c>
      <c r="V1582" t="s">
        <v>4950</v>
      </c>
    </row>
    <row r="1583" spans="2:22">
      <c r="B1583" s="15">
        <f>'PAYMENT by SAP'!B1573</f>
        <v>100011</v>
      </c>
      <c r="C1583" s="15" t="str">
        <f>'PAYMENT by SAP'!C1573</f>
        <v>UNITED TRACTORS SEMEN GRESIK</v>
      </c>
      <c r="D1583" s="15" t="str">
        <v>Group</v>
      </c>
      <c r="E1583" s="15" t="str">
        <f>'PAYMENT by SAP'!D1573</f>
        <v>0100277899</v>
      </c>
      <c r="F1583" s="15">
        <f>'PAYMENT by SAP'!E1573</f>
        <v>0</v>
      </c>
      <c r="G1583" s="15">
        <f>'PAYMENT by SAP'!F1573</f>
        <v>0</v>
      </c>
      <c r="H1583" s="47">
        <f t="shared" si="144"/>
        <v>45996</v>
      </c>
      <c r="I1583" s="48">
        <f>'PAYMENT by SAP'!G1573</f>
        <v>45996</v>
      </c>
      <c r="J1583" s="48" t="str">
        <f t="shared" si="145"/>
        <v>Des</v>
      </c>
      <c r="K1583" s="48" t="str">
        <f t="shared" si="146"/>
        <v>2025</v>
      </c>
      <c r="L1583" s="48">
        <f>'PAYMENT by SAP'!H1573</f>
        <v>45687</v>
      </c>
      <c r="M1583" s="49">
        <f t="shared" si="147"/>
        <v>309</v>
      </c>
      <c r="N1583" s="50" t="str">
        <f t="shared" si="148"/>
        <v>120-365</v>
      </c>
      <c r="O1583" s="50" t="str">
        <f t="shared" si="149"/>
        <v>High Risk</v>
      </c>
      <c r="P1583" s="15" t="str">
        <f>'PAYMENT by SAP'!J1573</f>
        <v>IDR</v>
      </c>
      <c r="Q1583" s="15" t="str">
        <f>'PAYMENT by SAP'!K1573</f>
        <v>1400015215</v>
      </c>
      <c r="R1583" s="51">
        <f>'PAYMENT by SAP'!L1573</f>
        <v>2831761</v>
      </c>
      <c r="S1583" s="51" t="str">
        <f>'PAYMENT by SAP'!M1573</f>
        <v>Kurang Bayar PPh Tagihan Listrik UTSG Bln Janu</v>
      </c>
      <c r="T1583" s="65">
        <f>'PAYMENT by SAP'!N1573</f>
        <v>45687</v>
      </c>
      <c r="U1583" s="66" t="str">
        <f>'PAYMENT by SAP'!O1573</f>
        <v>1800000177</v>
      </c>
      <c r="V1583" s="18" t="s">
        <v>4962</v>
      </c>
    </row>
    <row r="1584" spans="2:22">
      <c r="B1584" s="15">
        <f>'PAYMENT by SAP'!B1574</f>
        <v>100011</v>
      </c>
      <c r="C1584" s="15" t="str">
        <f>'PAYMENT by SAP'!C1574</f>
        <v>UNITED TRACTORS SEMEN GRESIK</v>
      </c>
      <c r="D1584" s="15" t="str">
        <v>Group</v>
      </c>
      <c r="E1584" s="15" t="str">
        <f>'PAYMENT by SAP'!D1574</f>
        <v>0100277897</v>
      </c>
      <c r="F1584" s="15">
        <f>'PAYMENT by SAP'!E1574</f>
        <v>0</v>
      </c>
      <c r="G1584" s="15">
        <f>'PAYMENT by SAP'!F1574</f>
        <v>0</v>
      </c>
      <c r="H1584" s="47">
        <f t="shared" si="144"/>
        <v>45996</v>
      </c>
      <c r="I1584" s="48">
        <f>'PAYMENT by SAP'!G1574</f>
        <v>45996</v>
      </c>
      <c r="J1584" s="48" t="str">
        <f t="shared" si="145"/>
        <v>Des</v>
      </c>
      <c r="K1584" s="48" t="str">
        <f t="shared" si="146"/>
        <v>2025</v>
      </c>
      <c r="L1584" s="48">
        <f>'PAYMENT by SAP'!H1574</f>
        <v>45687</v>
      </c>
      <c r="M1584" s="49">
        <f t="shared" si="147"/>
        <v>309</v>
      </c>
      <c r="N1584" s="50" t="str">
        <f t="shared" si="148"/>
        <v>120-365</v>
      </c>
      <c r="O1584" s="50" t="str">
        <f t="shared" si="149"/>
        <v>High Risk</v>
      </c>
      <c r="P1584" s="15" t="str">
        <f>'PAYMENT by SAP'!J1574</f>
        <v>IDR</v>
      </c>
      <c r="Q1584" s="15" t="str">
        <f>'PAYMENT by SAP'!K1574</f>
        <v>1400015209</v>
      </c>
      <c r="R1584" s="51">
        <f>'PAYMENT by SAP'!L1574</f>
        <v>2864623</v>
      </c>
      <c r="S1584" s="51" t="str">
        <f>'PAYMENT by SAP'!M1574</f>
        <v>Kurang Bayar PPh Tagihan Pemakaian Listrik Tub</v>
      </c>
      <c r="T1584" s="65">
        <f>'PAYMENT by SAP'!N1574</f>
        <v>45687</v>
      </c>
      <c r="U1584" s="66" t="str">
        <f>'PAYMENT by SAP'!O1574</f>
        <v>1800000260</v>
      </c>
      <c r="V1584" s="18" t="s">
        <v>4962</v>
      </c>
    </row>
    <row r="1585" spans="2:22">
      <c r="B1585" s="15">
        <f>'PAYMENT by SAP'!B1575</f>
        <v>100011</v>
      </c>
      <c r="C1585" s="15" t="str">
        <f>'PAYMENT by SAP'!C1575</f>
        <v>UNITED TRACTORS SEMEN GRESIK</v>
      </c>
      <c r="D1585" s="15" t="str">
        <v>Group</v>
      </c>
      <c r="E1585" s="15" t="str">
        <f>'PAYMENT by SAP'!D1575</f>
        <v>0100277897</v>
      </c>
      <c r="F1585" s="15">
        <f>'PAYMENT by SAP'!E1575</f>
        <v>0</v>
      </c>
      <c r="G1585" s="15">
        <f>'PAYMENT by SAP'!F1575</f>
        <v>0</v>
      </c>
      <c r="H1585" s="47">
        <f t="shared" si="144"/>
        <v>45996</v>
      </c>
      <c r="I1585" s="48">
        <f>'PAYMENT by SAP'!G1575</f>
        <v>45996</v>
      </c>
      <c r="J1585" s="48" t="str">
        <f t="shared" si="145"/>
        <v>Des</v>
      </c>
      <c r="K1585" s="48" t="str">
        <f t="shared" si="146"/>
        <v>2025</v>
      </c>
      <c r="L1585" s="48">
        <f>'PAYMENT by SAP'!H1575</f>
        <v>45687</v>
      </c>
      <c r="M1585" s="49">
        <f t="shared" si="147"/>
        <v>309</v>
      </c>
      <c r="N1585" s="50" t="str">
        <f t="shared" si="148"/>
        <v>120-365</v>
      </c>
      <c r="O1585" s="50" t="str">
        <f t="shared" si="149"/>
        <v>High Risk</v>
      </c>
      <c r="P1585" s="15" t="str">
        <f>'PAYMENT by SAP'!J1575</f>
        <v>IDR</v>
      </c>
      <c r="Q1585" s="15" t="str">
        <f>'PAYMENT by SAP'!K1575</f>
        <v>1400015208</v>
      </c>
      <c r="R1585" s="51">
        <f>'PAYMENT by SAP'!L1575</f>
        <v>3002093</v>
      </c>
      <c r="S1585" s="51" t="str">
        <f>'PAYMENT by SAP'!M1575</f>
        <v>Kurang Bayar PPh Tagihan Pemakaian Listrik UTS</v>
      </c>
      <c r="T1585" s="65">
        <f>'PAYMENT by SAP'!N1575</f>
        <v>45687</v>
      </c>
      <c r="U1585" s="66" t="str">
        <f>'PAYMENT by SAP'!O1575</f>
        <v>1800000232</v>
      </c>
      <c r="V1585" s="18" t="s">
        <v>4962</v>
      </c>
    </row>
    <row r="1586" spans="2:22">
      <c r="B1586" s="15">
        <f>'PAYMENT by SAP'!B1576</f>
        <v>100011</v>
      </c>
      <c r="C1586" s="15" t="str">
        <f>'PAYMENT by SAP'!C1576</f>
        <v>UNITED TRACTORS SEMEN GRESIK</v>
      </c>
      <c r="D1586" s="15" t="str">
        <v>Group</v>
      </c>
      <c r="E1586" s="15" t="str">
        <f>'PAYMENT by SAP'!D1576</f>
        <v>0100277897</v>
      </c>
      <c r="F1586" s="15">
        <f>'PAYMENT by SAP'!E1576</f>
        <v>0</v>
      </c>
      <c r="G1586" s="15">
        <f>'PAYMENT by SAP'!F1576</f>
        <v>0</v>
      </c>
      <c r="H1586" s="47">
        <f t="shared" si="144"/>
        <v>45996</v>
      </c>
      <c r="I1586" s="48">
        <f>'PAYMENT by SAP'!G1576</f>
        <v>45996</v>
      </c>
      <c r="J1586" s="48" t="str">
        <f t="shared" si="145"/>
        <v>Des</v>
      </c>
      <c r="K1586" s="48" t="str">
        <f t="shared" si="146"/>
        <v>2025</v>
      </c>
      <c r="L1586" s="48">
        <f>'PAYMENT by SAP'!H1576</f>
        <v>45687</v>
      </c>
      <c r="M1586" s="49">
        <f t="shared" si="147"/>
        <v>309</v>
      </c>
      <c r="N1586" s="50" t="str">
        <f t="shared" si="148"/>
        <v>120-365</v>
      </c>
      <c r="O1586" s="50" t="str">
        <f t="shared" si="149"/>
        <v>High Risk</v>
      </c>
      <c r="P1586" s="15" t="str">
        <f>'PAYMENT by SAP'!J1576</f>
        <v>IDR</v>
      </c>
      <c r="Q1586" s="15" t="str">
        <f>'PAYMENT by SAP'!K1576</f>
        <v>1400015212</v>
      </c>
      <c r="R1586" s="51">
        <f>'PAYMENT by SAP'!L1576</f>
        <v>3012727</v>
      </c>
      <c r="S1586" s="51" t="str">
        <f>'PAYMENT by SAP'!M1576</f>
        <v>Kurang Bayar PPh TAGIHAN LISTRIK UTSG BULAN AG</v>
      </c>
      <c r="T1586" s="65">
        <f>'PAYMENT by SAP'!N1576</f>
        <v>45687</v>
      </c>
      <c r="U1586" s="66" t="str">
        <f>'PAYMENT by SAP'!O1576</f>
        <v>1800000482</v>
      </c>
      <c r="V1586" s="18" t="s">
        <v>4962</v>
      </c>
    </row>
    <row r="1587" spans="2:22">
      <c r="B1587" s="15">
        <f>'PAYMENT by SAP'!B1577</f>
        <v>100011</v>
      </c>
      <c r="C1587" s="15" t="str">
        <f>'PAYMENT by SAP'!C1577</f>
        <v>UNITED TRACTORS SEMEN GRESIK</v>
      </c>
      <c r="D1587" s="15" t="str">
        <v>Group</v>
      </c>
      <c r="E1587" s="15" t="str">
        <f>'PAYMENT by SAP'!D1577</f>
        <v>0100277897</v>
      </c>
      <c r="F1587" s="15">
        <f>'PAYMENT by SAP'!E1577</f>
        <v>0</v>
      </c>
      <c r="G1587" s="15">
        <f>'PAYMENT by SAP'!F1577</f>
        <v>0</v>
      </c>
      <c r="H1587" s="47">
        <f t="shared" si="144"/>
        <v>45996</v>
      </c>
      <c r="I1587" s="48">
        <f>'PAYMENT by SAP'!G1577</f>
        <v>45996</v>
      </c>
      <c r="J1587" s="48" t="str">
        <f t="shared" si="145"/>
        <v>Des</v>
      </c>
      <c r="K1587" s="48" t="str">
        <f t="shared" si="146"/>
        <v>2025</v>
      </c>
      <c r="L1587" s="48">
        <f>'PAYMENT by SAP'!H1577</f>
        <v>45687</v>
      </c>
      <c r="M1587" s="49">
        <f t="shared" si="147"/>
        <v>309</v>
      </c>
      <c r="N1587" s="50" t="str">
        <f t="shared" si="148"/>
        <v>120-365</v>
      </c>
      <c r="O1587" s="50" t="str">
        <f t="shared" si="149"/>
        <v>High Risk</v>
      </c>
      <c r="P1587" s="15" t="str">
        <f>'PAYMENT by SAP'!J1577</f>
        <v>IDR</v>
      </c>
      <c r="Q1587" s="15" t="str">
        <f>'PAYMENT by SAP'!K1577</f>
        <v>1400015210</v>
      </c>
      <c r="R1587" s="51">
        <f>'PAYMENT by SAP'!L1577</f>
        <v>3023692</v>
      </c>
      <c r="S1587" s="51" t="str">
        <f>'PAYMENT by SAP'!M1577</f>
        <v>Kurang Bayar PPh Tagihan Pemakaian Listrik Tub</v>
      </c>
      <c r="T1587" s="65">
        <f>'PAYMENT by SAP'!N1577</f>
        <v>45687</v>
      </c>
      <c r="U1587" s="66" t="str">
        <f>'PAYMENT by SAP'!O1577</f>
        <v>1800000387</v>
      </c>
      <c r="V1587" s="18" t="s">
        <v>4962</v>
      </c>
    </row>
    <row r="1588" spans="2:22">
      <c r="B1588" s="15">
        <f>'PAYMENT by SAP'!B1578</f>
        <v>100011</v>
      </c>
      <c r="C1588" s="15" t="str">
        <f>'PAYMENT by SAP'!C1578</f>
        <v>UNITED TRACTORS SEMEN GRESIK</v>
      </c>
      <c r="D1588" s="15" t="str">
        <v>Group</v>
      </c>
      <c r="E1588" s="15" t="str">
        <f>'PAYMENT by SAP'!D1578</f>
        <v>0100277897</v>
      </c>
      <c r="F1588" s="15">
        <f>'PAYMENT by SAP'!E1578</f>
        <v>0</v>
      </c>
      <c r="G1588" s="15">
        <f>'PAYMENT by SAP'!F1578</f>
        <v>0</v>
      </c>
      <c r="H1588" s="47">
        <f t="shared" si="144"/>
        <v>45996</v>
      </c>
      <c r="I1588" s="48">
        <f>'PAYMENT by SAP'!G1578</f>
        <v>45996</v>
      </c>
      <c r="J1588" s="48" t="str">
        <f t="shared" si="145"/>
        <v>Des</v>
      </c>
      <c r="K1588" s="48" t="str">
        <f t="shared" si="146"/>
        <v>2025</v>
      </c>
      <c r="L1588" s="48">
        <f>'PAYMENT by SAP'!H1578</f>
        <v>45687</v>
      </c>
      <c r="M1588" s="49">
        <f t="shared" si="147"/>
        <v>309</v>
      </c>
      <c r="N1588" s="50" t="str">
        <f t="shared" si="148"/>
        <v>120-365</v>
      </c>
      <c r="O1588" s="50" t="str">
        <f t="shared" si="149"/>
        <v>High Risk</v>
      </c>
      <c r="P1588" s="15" t="str">
        <f>'PAYMENT by SAP'!J1578</f>
        <v>IDR</v>
      </c>
      <c r="Q1588" s="15" t="str">
        <f>'PAYMENT by SAP'!K1578</f>
        <v>1400015213</v>
      </c>
      <c r="R1588" s="51">
        <f>'PAYMENT by SAP'!L1578</f>
        <v>3236585</v>
      </c>
      <c r="S1588" s="51" t="str">
        <f>'PAYMENT by SAP'!M1578</f>
        <v>Kurang Bayar PPh Tagihan Listrik UTSG bln Okto</v>
      </c>
      <c r="T1588" s="65">
        <f>'PAYMENT by SAP'!N1578</f>
        <v>45687</v>
      </c>
      <c r="U1588" s="66" t="str">
        <f>'PAYMENT by SAP'!O1578</f>
        <v>1800000558</v>
      </c>
      <c r="V1588" s="18" t="s">
        <v>4962</v>
      </c>
    </row>
    <row r="1589" spans="2:22">
      <c r="B1589" s="15">
        <f>'PAYMENT by SAP'!B1579</f>
        <v>100011</v>
      </c>
      <c r="C1589" s="15" t="str">
        <f>'PAYMENT by SAP'!C1579</f>
        <v>UNITED TRACTORS SEMEN GRESIK</v>
      </c>
      <c r="D1589" s="15" t="str">
        <v>Group</v>
      </c>
      <c r="E1589" s="15" t="str">
        <f>'PAYMENT by SAP'!D1579</f>
        <v>0100277897</v>
      </c>
      <c r="F1589" s="15">
        <f>'PAYMENT by SAP'!E1579</f>
        <v>0</v>
      </c>
      <c r="G1589" s="15">
        <f>'PAYMENT by SAP'!F1579</f>
        <v>0</v>
      </c>
      <c r="H1589" s="47">
        <f t="shared" si="144"/>
        <v>45996</v>
      </c>
      <c r="I1589" s="48">
        <f>'PAYMENT by SAP'!G1579</f>
        <v>45996</v>
      </c>
      <c r="J1589" s="48" t="str">
        <f t="shared" si="145"/>
        <v>Des</v>
      </c>
      <c r="K1589" s="48" t="str">
        <f t="shared" si="146"/>
        <v>2025</v>
      </c>
      <c r="L1589" s="48">
        <f>'PAYMENT by SAP'!H1579</f>
        <v>45687</v>
      </c>
      <c r="M1589" s="49">
        <f t="shared" si="147"/>
        <v>309</v>
      </c>
      <c r="N1589" s="50" t="str">
        <f t="shared" si="148"/>
        <v>120-365</v>
      </c>
      <c r="O1589" s="50" t="str">
        <f t="shared" si="149"/>
        <v>High Risk</v>
      </c>
      <c r="P1589" s="15" t="str">
        <f>'PAYMENT by SAP'!J1579</f>
        <v>IDR</v>
      </c>
      <c r="Q1589" s="15" t="str">
        <f>'PAYMENT by SAP'!K1579</f>
        <v>1400015211</v>
      </c>
      <c r="R1589" s="51">
        <f>'PAYMENT by SAP'!L1579</f>
        <v>3494986</v>
      </c>
      <c r="S1589" s="51" t="str">
        <f>'PAYMENT by SAP'!M1579</f>
        <v>Kurang Bayar PPh Tagihan Pemakaian Listrik Tub</v>
      </c>
      <c r="T1589" s="65">
        <f>'PAYMENT by SAP'!N1579</f>
        <v>45687</v>
      </c>
      <c r="U1589" s="66" t="str">
        <f>'PAYMENT by SAP'!O1579</f>
        <v>1800000414</v>
      </c>
      <c r="V1589" s="18" t="s">
        <v>4962</v>
      </c>
    </row>
    <row r="1590" spans="2:22">
      <c r="B1590" s="15">
        <f>'PAYMENT by SAP'!B1580</f>
        <v>100011</v>
      </c>
      <c r="C1590" s="15" t="str">
        <f>'PAYMENT by SAP'!C1580</f>
        <v>UNITED TRACTORS SEMEN GRESIK</v>
      </c>
      <c r="D1590" s="15" t="str">
        <v>Group</v>
      </c>
      <c r="E1590" s="15" t="str">
        <f>'PAYMENT by SAP'!D1580</f>
        <v>0100277897</v>
      </c>
      <c r="F1590" s="15">
        <f>'PAYMENT by SAP'!E1580</f>
        <v>0</v>
      </c>
      <c r="G1590" s="15">
        <f>'PAYMENT by SAP'!F1580</f>
        <v>0</v>
      </c>
      <c r="H1590" s="47">
        <f t="shared" si="144"/>
        <v>45996</v>
      </c>
      <c r="I1590" s="48">
        <f>'PAYMENT by SAP'!G1580</f>
        <v>45996</v>
      </c>
      <c r="J1590" s="48" t="str">
        <f t="shared" si="145"/>
        <v>Des</v>
      </c>
      <c r="K1590" s="48" t="str">
        <f t="shared" si="146"/>
        <v>2025</v>
      </c>
      <c r="L1590" s="48">
        <f>'PAYMENT by SAP'!H1580</f>
        <v>45687</v>
      </c>
      <c r="M1590" s="49">
        <f t="shared" si="147"/>
        <v>309</v>
      </c>
      <c r="N1590" s="50" t="str">
        <f t="shared" si="148"/>
        <v>120-365</v>
      </c>
      <c r="O1590" s="50" t="str">
        <f t="shared" si="149"/>
        <v>High Risk</v>
      </c>
      <c r="P1590" s="15" t="str">
        <f>'PAYMENT by SAP'!J1580</f>
        <v>IDR</v>
      </c>
      <c r="Q1590" s="15" t="str">
        <f>'PAYMENT by SAP'!K1580</f>
        <v>1400015214</v>
      </c>
      <c r="R1590" s="51">
        <f>'PAYMENT by SAP'!L1580</f>
        <v>5613976</v>
      </c>
      <c r="S1590" s="51" t="str">
        <f>'PAYMENT by SAP'!M1580</f>
        <v>Kurang Bayar PPh Tagihan Listrik UTSG Bln Nove</v>
      </c>
      <c r="T1590" s="65">
        <f>'PAYMENT by SAP'!N1580</f>
        <v>45687</v>
      </c>
      <c r="U1590" s="66" t="str">
        <f>'PAYMENT by SAP'!O1580</f>
        <v>1800000059</v>
      </c>
      <c r="V1590" s="18" t="s">
        <v>4962</v>
      </c>
    </row>
    <row r="1591" spans="2:22">
      <c r="B1591" s="15">
        <f>'PAYMENT by SAP'!B1581</f>
        <v>101083</v>
      </c>
      <c r="C1591" s="15" t="str">
        <f>'PAYMENT by SAP'!C1581</f>
        <v>PT ARDI RESTU ARTA</v>
      </c>
      <c r="D1591" s="15" t="str">
        <v>External</v>
      </c>
      <c r="E1591" s="15" t="str">
        <f>'PAYMENT by SAP'!D1581</f>
        <v>1400141808</v>
      </c>
      <c r="F1591" s="15" t="str">
        <f>'PAYMENT by SAP'!E1581</f>
        <v>11125421</v>
      </c>
      <c r="G1591" s="15" t="str">
        <f>'PAYMENT by SAP'!F1581</f>
        <v>PAID BY CMS BANK SYARIAH INDONESIA KC SURABAYA BAS</v>
      </c>
      <c r="H1591" s="47">
        <f t="shared" si="144"/>
        <v>45996</v>
      </c>
      <c r="I1591" s="48">
        <f>'PAYMENT by SAP'!G1581</f>
        <v>45996</v>
      </c>
      <c r="J1591" s="48" t="str">
        <f t="shared" si="145"/>
        <v>Des</v>
      </c>
      <c r="K1591" s="48" t="str">
        <f t="shared" si="146"/>
        <v>2025</v>
      </c>
      <c r="L1591" s="48">
        <f>'PAYMENT by SAP'!H1581</f>
        <v>45991</v>
      </c>
      <c r="M1591" s="49">
        <f t="shared" si="147"/>
        <v>5</v>
      </c>
      <c r="N1591" s="50" t="str">
        <f t="shared" si="148"/>
        <v>0-30</v>
      </c>
      <c r="O1591" s="50" t="str">
        <f t="shared" si="149"/>
        <v>No Risk</v>
      </c>
      <c r="P1591" s="15" t="str">
        <f>'PAYMENT by SAP'!J1581</f>
        <v>IDR</v>
      </c>
      <c r="Q1591" s="15" t="str">
        <f>'PAYMENT by SAP'!K1581</f>
        <v>1800000686</v>
      </c>
      <c r="R1591" s="51">
        <f>'PAYMENT by SAP'!L1581</f>
        <v>44579376</v>
      </c>
      <c r="S1591" s="51" t="str">
        <f>'PAYMENT by SAP'!M1581</f>
        <v>Biaya Pemusnahan Limbah FA-BA ex PT ARA</v>
      </c>
      <c r="T1591" s="65">
        <f>'PAYMENT by SAP'!N1581</f>
        <v>45961</v>
      </c>
      <c r="U1591" s="66" t="str">
        <f>'PAYMENT by SAP'!O1581</f>
        <v>1800000686</v>
      </c>
      <c r="V1591" t="s">
        <v>4950</v>
      </c>
    </row>
    <row r="1592" spans="2:22">
      <c r="B1592" s="15">
        <f>'PAYMENT by SAP'!B1582</f>
        <v>100712</v>
      </c>
      <c r="C1592" s="15" t="str">
        <f>'PAYMENT by SAP'!C1582</f>
        <v>PT. ARGUNGSIH NUSANTARA TRANSPOR</v>
      </c>
      <c r="D1592" s="15" t="str">
        <v>External</v>
      </c>
      <c r="E1592" s="15" t="str">
        <f>'PAYMENT by SAP'!D1582</f>
        <v>1400143857</v>
      </c>
      <c r="F1592" s="15" t="str">
        <f>'PAYMENT by SAP'!E1582</f>
        <v>11121161</v>
      </c>
      <c r="G1592" s="15" t="str">
        <f>'PAYMENT by SAP'!F1582</f>
        <v>Biaya Pemusnahan Limbah FA-BA ex PT ANT</v>
      </c>
      <c r="H1592" s="47">
        <f t="shared" si="144"/>
        <v>46001</v>
      </c>
      <c r="I1592" s="48">
        <f>'PAYMENT by SAP'!G1582</f>
        <v>46001</v>
      </c>
      <c r="J1592" s="48" t="str">
        <f t="shared" si="145"/>
        <v>Des</v>
      </c>
      <c r="K1592" s="48" t="str">
        <f t="shared" si="146"/>
        <v>2025</v>
      </c>
      <c r="L1592" s="48">
        <f>'PAYMENT by SAP'!H1582</f>
        <v>45991</v>
      </c>
      <c r="M1592" s="49">
        <f t="shared" si="147"/>
        <v>10</v>
      </c>
      <c r="N1592" s="50" t="str">
        <f t="shared" si="148"/>
        <v>0-30</v>
      </c>
      <c r="O1592" s="50" t="str">
        <f t="shared" si="149"/>
        <v>No Risk</v>
      </c>
      <c r="P1592" s="15" t="str">
        <f>'PAYMENT by SAP'!J1582</f>
        <v>IDR</v>
      </c>
      <c r="Q1592" s="15" t="str">
        <f>'PAYMENT by SAP'!K1582</f>
        <v>1800000685</v>
      </c>
      <c r="R1592" s="51">
        <f>'PAYMENT by SAP'!L1582</f>
        <v>265192653</v>
      </c>
      <c r="S1592" s="51" t="str">
        <f>'PAYMENT by SAP'!M1582</f>
        <v>Biaya Pemusnahan Limbah FA-BA ex PT ANT</v>
      </c>
      <c r="T1592" s="65">
        <f>'PAYMENT by SAP'!N1582</f>
        <v>45961</v>
      </c>
      <c r="U1592" s="66" t="str">
        <f>'PAYMENT by SAP'!O1582</f>
        <v>1800000685</v>
      </c>
      <c r="V1592" t="s">
        <v>4950</v>
      </c>
    </row>
    <row r="1593" spans="2:22">
      <c r="B1593" s="15">
        <f>'PAYMENT by SAP'!B1583</f>
        <v>100126</v>
      </c>
      <c r="C1593" s="15" t="str">
        <f>'PAYMENT by SAP'!C1583</f>
        <v>PT TRIATA MULIA INDONESIA</v>
      </c>
      <c r="D1593" s="15" t="str">
        <v>External</v>
      </c>
      <c r="E1593" s="15" t="str">
        <f>'PAYMENT by SAP'!D1583</f>
        <v>1400144339</v>
      </c>
      <c r="F1593" s="15" t="str">
        <f>'PAYMENT by SAP'!E1583</f>
        <v>11121161</v>
      </c>
      <c r="G1593" s="15" t="str">
        <f>'PAYMENT by SAP'!F1583</f>
        <v>Biaya Pemusnahan Limbah Resin&amp;SBE</v>
      </c>
      <c r="H1593" s="47">
        <f t="shared" si="144"/>
        <v>46002</v>
      </c>
      <c r="I1593" s="48">
        <f>'PAYMENT by SAP'!G1583</f>
        <v>46002</v>
      </c>
      <c r="J1593" s="48" t="str">
        <f t="shared" si="145"/>
        <v>Des</v>
      </c>
      <c r="K1593" s="48" t="str">
        <f t="shared" si="146"/>
        <v>2025</v>
      </c>
      <c r="L1593" s="48">
        <f>'PAYMENT by SAP'!H1583</f>
        <v>45868</v>
      </c>
      <c r="M1593" s="49">
        <f t="shared" si="147"/>
        <v>134</v>
      </c>
      <c r="N1593" s="50" t="str">
        <f t="shared" si="148"/>
        <v>120-365</v>
      </c>
      <c r="O1593" s="50" t="str">
        <f t="shared" si="149"/>
        <v>High Risk</v>
      </c>
      <c r="P1593" s="15" t="str">
        <f>'PAYMENT by SAP'!J1583</f>
        <v>IDR</v>
      </c>
      <c r="Q1593" s="15" t="str">
        <f>'PAYMENT by SAP'!K1583</f>
        <v>1800000428</v>
      </c>
      <c r="R1593" s="51">
        <f>'PAYMENT by SAP'!L1583</f>
        <v>6733260</v>
      </c>
      <c r="S1593" s="51" t="str">
        <f>'PAYMENT by SAP'!M1583</f>
        <v>Biaya Pemusnahan Limbah Resin ex PT TMI</v>
      </c>
      <c r="T1593" s="65">
        <f>'PAYMENT by SAP'!N1583</f>
        <v>45838</v>
      </c>
      <c r="U1593" s="66" t="str">
        <f>'PAYMENT by SAP'!O1583</f>
        <v>1800000428</v>
      </c>
      <c r="V1593" t="s">
        <v>4950</v>
      </c>
    </row>
    <row r="1594" spans="2:22">
      <c r="B1594" s="15">
        <f>'PAYMENT by SAP'!B1584</f>
        <v>101918</v>
      </c>
      <c r="C1594" s="15" t="str">
        <f>'PAYMENT by SAP'!C1584</f>
        <v>SUBUR PANGAN SEJAHTERA</v>
      </c>
      <c r="D1594" s="15" t="str">
        <v>External</v>
      </c>
      <c r="E1594" s="15" t="str">
        <f>'PAYMENT by SAP'!D1584</f>
        <v>1400144227</v>
      </c>
      <c r="F1594" s="15" t="str">
        <f>'PAYMENT by SAP'!E1584</f>
        <v>11121161</v>
      </c>
      <c r="G1594" s="15" t="str">
        <f>'PAYMENT by SAP'!F1584</f>
        <v>PAID BY CMS BANK MANDIRI KC GRESIK RN 7100000947</v>
      </c>
      <c r="H1594" s="47">
        <f t="shared" si="144"/>
        <v>46002</v>
      </c>
      <c r="I1594" s="48">
        <f>'PAYMENT by SAP'!G1584</f>
        <v>46002</v>
      </c>
      <c r="J1594" s="48" t="str">
        <f t="shared" si="145"/>
        <v>Des</v>
      </c>
      <c r="K1594" s="48" t="str">
        <f t="shared" si="146"/>
        <v>2025</v>
      </c>
      <c r="L1594" s="48">
        <f>'PAYMENT by SAP'!H1584</f>
        <v>46021</v>
      </c>
      <c r="M1594" s="49">
        <f t="shared" si="147"/>
        <v>-19</v>
      </c>
      <c r="N1594" s="50" t="str">
        <f t="shared" si="148"/>
        <v>Current</v>
      </c>
      <c r="O1594" s="50" t="str">
        <f t="shared" si="149"/>
        <v>No Risk</v>
      </c>
      <c r="P1594" s="15" t="str">
        <f>'PAYMENT by SAP'!J1584</f>
        <v>IDR</v>
      </c>
      <c r="Q1594" s="15" t="str">
        <f>'PAYMENT by SAP'!K1584</f>
        <v>1800000798</v>
      </c>
      <c r="R1594" s="51">
        <f>'PAYMENT by SAP'!L1584</f>
        <v>7544559</v>
      </c>
      <c r="S1594" s="51" t="str">
        <f>'PAYMENT by SAP'!M1584</f>
        <v>Biaya Pemusnahan Limbah Bottom Ash ex PT SPS</v>
      </c>
      <c r="T1594" s="65">
        <f>'PAYMENT by SAP'!N1584</f>
        <v>45991</v>
      </c>
      <c r="U1594" s="66" t="str">
        <f>'PAYMENT by SAP'!O1584</f>
        <v>1800000798</v>
      </c>
      <c r="V1594" t="s">
        <v>4950</v>
      </c>
    </row>
    <row r="1595" spans="2:22">
      <c r="B1595" s="15">
        <f>'PAYMENT by SAP'!B1585</f>
        <v>100147</v>
      </c>
      <c r="C1595" s="15" t="str">
        <f>'PAYMENT by SAP'!C1585</f>
        <v>PT TEKNOTAMA LINGKUNGAN INTERNUSA</v>
      </c>
      <c r="D1595" s="15" t="str">
        <v>External</v>
      </c>
      <c r="E1595" s="15" t="str">
        <f>'PAYMENT by SAP'!D1585</f>
        <v>1400144341</v>
      </c>
      <c r="F1595" s="15" t="str">
        <f>'PAYMENT by SAP'!E1585</f>
        <v>11121161</v>
      </c>
      <c r="G1595" s="15" t="str">
        <f>'PAYMENT by SAP'!F1585</f>
        <v>Bayar biaya Pemusnahan Limbah PT TLI</v>
      </c>
      <c r="H1595" s="47">
        <f t="shared" si="144"/>
        <v>46002</v>
      </c>
      <c r="I1595" s="48">
        <f>'PAYMENT by SAP'!G1585</f>
        <v>46002</v>
      </c>
      <c r="J1595" s="48" t="str">
        <f t="shared" si="145"/>
        <v>Des</v>
      </c>
      <c r="K1595" s="48" t="str">
        <f t="shared" si="146"/>
        <v>2025</v>
      </c>
      <c r="L1595" s="48">
        <f>'PAYMENT by SAP'!H1585</f>
        <v>45930</v>
      </c>
      <c r="M1595" s="49">
        <f t="shared" si="147"/>
        <v>72</v>
      </c>
      <c r="N1595" s="50" t="str">
        <f t="shared" si="148"/>
        <v>60-90</v>
      </c>
      <c r="O1595" s="50" t="str">
        <f t="shared" si="149"/>
        <v>Warning</v>
      </c>
      <c r="P1595" s="15" t="str">
        <f>'PAYMENT by SAP'!J1585</f>
        <v>IDR</v>
      </c>
      <c r="Q1595" s="15" t="str">
        <f>'PAYMENT by SAP'!K1585</f>
        <v>1800000593</v>
      </c>
      <c r="R1595" s="51">
        <f>'PAYMENT by SAP'!L1585</f>
        <v>10846154</v>
      </c>
      <c r="S1595" s="51" t="str">
        <f>'PAYMENT by SAP'!M1585</f>
        <v>Biaya Pemusnahan Limbah Bottom Ash ex PT TLI</v>
      </c>
      <c r="T1595" s="65">
        <f>'PAYMENT by SAP'!N1585</f>
        <v>45900</v>
      </c>
      <c r="U1595" s="66" t="str">
        <f>'PAYMENT by SAP'!O1585</f>
        <v>1800000593</v>
      </c>
      <c r="V1595" t="s">
        <v>4950</v>
      </c>
    </row>
    <row r="1596" spans="2:22">
      <c r="B1596" s="15">
        <f>'PAYMENT by SAP'!B1586</f>
        <v>100147</v>
      </c>
      <c r="C1596" s="15" t="str">
        <f>'PAYMENT by SAP'!C1586</f>
        <v>PT TEKNOTAMA LINGKUNGAN INTERNUSA</v>
      </c>
      <c r="D1596" s="15" t="str">
        <v>External</v>
      </c>
      <c r="E1596" s="15" t="str">
        <f>'PAYMENT by SAP'!D1586</f>
        <v>1400144341</v>
      </c>
      <c r="F1596" s="15" t="str">
        <f>'PAYMENT by SAP'!E1586</f>
        <v>11121161</v>
      </c>
      <c r="G1596" s="15" t="str">
        <f>'PAYMENT by SAP'!F1586</f>
        <v>Bayar biaya Pemusnahan Limbah PT TLI</v>
      </c>
      <c r="H1596" s="47">
        <f t="shared" si="144"/>
        <v>46002</v>
      </c>
      <c r="I1596" s="48">
        <f>'PAYMENT by SAP'!G1586</f>
        <v>46002</v>
      </c>
      <c r="J1596" s="48" t="str">
        <f t="shared" si="145"/>
        <v>Des</v>
      </c>
      <c r="K1596" s="48" t="str">
        <f t="shared" si="146"/>
        <v>2025</v>
      </c>
      <c r="L1596" s="48">
        <f>'PAYMENT by SAP'!H1586</f>
        <v>45930</v>
      </c>
      <c r="M1596" s="49">
        <f t="shared" si="147"/>
        <v>72</v>
      </c>
      <c r="N1596" s="50" t="str">
        <f t="shared" si="148"/>
        <v>60-90</v>
      </c>
      <c r="O1596" s="50" t="str">
        <f t="shared" si="149"/>
        <v>Warning</v>
      </c>
      <c r="P1596" s="15" t="str">
        <f>'PAYMENT by SAP'!J1586</f>
        <v>IDR</v>
      </c>
      <c r="Q1596" s="15" t="str">
        <f>'PAYMENT by SAP'!K1586</f>
        <v>1800000592</v>
      </c>
      <c r="R1596" s="51">
        <f>'PAYMENT by SAP'!L1586</f>
        <v>17216550</v>
      </c>
      <c r="S1596" s="51" t="str">
        <f>'PAYMENT by SAP'!M1586</f>
        <v>Biaya Pemusnahan Alternatif Material ex PT TLI</v>
      </c>
      <c r="T1596" s="65">
        <f>'PAYMENT by SAP'!N1586</f>
        <v>45900</v>
      </c>
      <c r="U1596" s="66" t="str">
        <f>'PAYMENT by SAP'!O1586</f>
        <v>1800000592</v>
      </c>
      <c r="V1596" t="s">
        <v>4950</v>
      </c>
    </row>
    <row r="1597" spans="2:22">
      <c r="B1597" s="15">
        <f>'PAYMENT by SAP'!B1587</f>
        <v>100797</v>
      </c>
      <c r="C1597" s="15" t="str">
        <f>'PAYMENT by SAP'!C1587</f>
        <v>PT. SEMEN INDONESIA BETON</v>
      </c>
      <c r="D1597" s="15" t="str">
        <v>Group</v>
      </c>
      <c r="E1597" s="15" t="str">
        <f>'PAYMENT by SAP'!D1587</f>
        <v>1400000544</v>
      </c>
      <c r="F1597" s="15" t="str">
        <f>'PAYMENT by SAP'!E1587</f>
        <v>11121161</v>
      </c>
      <c r="G1597" s="15" t="str">
        <f>'PAYMENT by SAP'!F1587</f>
        <v>PAID BY CMS BANK MANDIRI KC GRESIK RN 2100001803</v>
      </c>
      <c r="H1597" s="47">
        <f t="shared" ref="H1597:H1660" si="150">I1597</f>
        <v>46002</v>
      </c>
      <c r="I1597" s="48">
        <f>'PAYMENT by SAP'!G1587</f>
        <v>46002</v>
      </c>
      <c r="J1597" s="48" t="str">
        <f t="shared" ref="J1597:J1660" si="151">TEXT(I1597,"MMM")</f>
        <v>Des</v>
      </c>
      <c r="K1597" s="48" t="str">
        <f t="shared" ref="K1597:K1660" si="152">TEXT(I1597,"yyy")</f>
        <v>2025</v>
      </c>
      <c r="L1597" s="48">
        <f>'PAYMENT by SAP'!H1587</f>
        <v>45991</v>
      </c>
      <c r="M1597" s="49">
        <f t="shared" ref="M1597:M1660" si="153">I1597-L1597</f>
        <v>11</v>
      </c>
      <c r="N1597" s="50" t="str">
        <f t="shared" ref="N1597:N1660" si="154">IF(M1597&lt;$C$9,$D$9,IF(M1597&lt;$C$8,$D$8,IF(M1597&lt;$C$7,$D$7,IF(M1597&lt;$C$6,$D$6,IF(M1597&lt;$C$5,$D$5,IF(M1597&lt;$C$4,$D$4,IF(M1597&lt;$C$3,$D$3)))))))</f>
        <v>0-30</v>
      </c>
      <c r="O1597" s="50" t="str">
        <f t="shared" ref="O1597:O1660" si="155">IF(N1597=$D$3,$E$3,IF(N1597=$D$4,$E$4,IF(N1597=$D$5,$E$5,IF(N1597=$D$6,$E$6,IF(N1597=$D$7,$E$7,IF(N1597=$D$8,$E$8,IF(N1597=$D$9,$E$9)))))))</f>
        <v>No Risk</v>
      </c>
      <c r="P1597" s="15" t="str">
        <f>'PAYMENT by SAP'!J1587</f>
        <v>IDR</v>
      </c>
      <c r="Q1597" s="15" t="str">
        <f>'PAYMENT by SAP'!K1587</f>
        <v>1800000474</v>
      </c>
      <c r="R1597" s="51">
        <f>'PAYMENT by SAP'!L1587</f>
        <v>19862279</v>
      </c>
      <c r="S1597" s="51" t="str">
        <f>'PAYMENT by SAP'!M1587</f>
        <v>Pot. Gaji Kary. Penugasan SIG - SIB 09.2025</v>
      </c>
      <c r="T1597" s="65">
        <f>'PAYMENT by SAP'!N1587</f>
        <v>45961</v>
      </c>
      <c r="U1597" s="66" t="str">
        <f>'PAYMENT by SAP'!O1587</f>
        <v>1800000474</v>
      </c>
      <c r="V1597" s="18" t="s">
        <v>4953</v>
      </c>
    </row>
    <row r="1598" spans="2:22">
      <c r="B1598" s="15">
        <f>'PAYMENT by SAP'!B1588</f>
        <v>100126</v>
      </c>
      <c r="C1598" s="15" t="str">
        <f>'PAYMENT by SAP'!C1588</f>
        <v>PT TRIATA MULIA INDONESIA</v>
      </c>
      <c r="D1598" s="15" t="str">
        <v>External</v>
      </c>
      <c r="E1598" s="15" t="str">
        <f>'PAYMENT by SAP'!D1588</f>
        <v>1400144339</v>
      </c>
      <c r="F1598" s="15" t="str">
        <f>'PAYMENT by SAP'!E1588</f>
        <v>11121161</v>
      </c>
      <c r="G1598" s="15" t="str">
        <f>'PAYMENT by SAP'!F1588</f>
        <v>Biaya Pemusnahan Limbah Resin&amp;SBE</v>
      </c>
      <c r="H1598" s="47">
        <f t="shared" si="150"/>
        <v>46002</v>
      </c>
      <c r="I1598" s="48">
        <f>'PAYMENT by SAP'!G1588</f>
        <v>46002</v>
      </c>
      <c r="J1598" s="48" t="str">
        <f t="shared" si="151"/>
        <v>Des</v>
      </c>
      <c r="K1598" s="48" t="str">
        <f t="shared" si="152"/>
        <v>2025</v>
      </c>
      <c r="L1598" s="48">
        <f>'PAYMENT by SAP'!H1588</f>
        <v>45868</v>
      </c>
      <c r="M1598" s="49">
        <f t="shared" si="153"/>
        <v>134</v>
      </c>
      <c r="N1598" s="50" t="str">
        <f t="shared" si="154"/>
        <v>120-365</v>
      </c>
      <c r="O1598" s="50" t="str">
        <f t="shared" si="155"/>
        <v>High Risk</v>
      </c>
      <c r="P1598" s="15" t="str">
        <f>'PAYMENT by SAP'!J1588</f>
        <v>IDR</v>
      </c>
      <c r="Q1598" s="15" t="str">
        <f>'PAYMENT by SAP'!K1588</f>
        <v>1800000429</v>
      </c>
      <c r="R1598" s="51">
        <f>'PAYMENT by SAP'!L1588</f>
        <v>34568952</v>
      </c>
      <c r="S1598" s="51" t="str">
        <f>'PAYMENT by SAP'!M1588</f>
        <v>Biaya Pemusnahan Limbah SBE ex PT TMI</v>
      </c>
      <c r="T1598" s="65">
        <f>'PAYMENT by SAP'!N1588</f>
        <v>45838</v>
      </c>
      <c r="U1598" s="66" t="str">
        <f>'PAYMENT by SAP'!O1588</f>
        <v>1800000429</v>
      </c>
      <c r="V1598" t="s">
        <v>4950</v>
      </c>
    </row>
    <row r="1599" spans="2:22">
      <c r="B1599" s="15">
        <f>'PAYMENT by SAP'!B1589</f>
        <v>100126</v>
      </c>
      <c r="C1599" s="15" t="str">
        <f>'PAYMENT by SAP'!C1589</f>
        <v>PT TRIATA MULIA INDONESIA</v>
      </c>
      <c r="D1599" s="15" t="str">
        <v>External</v>
      </c>
      <c r="E1599" s="15" t="str">
        <f>'PAYMENT by SAP'!D1589</f>
        <v>1400144340</v>
      </c>
      <c r="F1599" s="15" t="str">
        <f>'PAYMENT by SAP'!E1589</f>
        <v>11121161</v>
      </c>
      <c r="G1599" s="15" t="str">
        <f>'PAYMENT by SAP'!F1589</f>
        <v>Biaya Pemusnahan Limbah Sludge Paper ex PT TMI</v>
      </c>
      <c r="H1599" s="47">
        <f t="shared" si="150"/>
        <v>46002</v>
      </c>
      <c r="I1599" s="48">
        <f>'PAYMENT by SAP'!G1589</f>
        <v>46002</v>
      </c>
      <c r="J1599" s="48" t="str">
        <f t="shared" si="151"/>
        <v>Des</v>
      </c>
      <c r="K1599" s="48" t="str">
        <f t="shared" si="152"/>
        <v>2025</v>
      </c>
      <c r="L1599" s="48">
        <f>'PAYMENT by SAP'!H1589</f>
        <v>45868</v>
      </c>
      <c r="M1599" s="49">
        <f t="shared" si="153"/>
        <v>134</v>
      </c>
      <c r="N1599" s="50" t="str">
        <f t="shared" si="154"/>
        <v>120-365</v>
      </c>
      <c r="O1599" s="50" t="str">
        <f t="shared" si="155"/>
        <v>High Risk</v>
      </c>
      <c r="P1599" s="15" t="str">
        <f>'PAYMENT by SAP'!J1589</f>
        <v>IDR</v>
      </c>
      <c r="Q1599" s="15" t="str">
        <f>'PAYMENT by SAP'!K1589</f>
        <v>1800000430</v>
      </c>
      <c r="R1599" s="51">
        <f>'PAYMENT by SAP'!L1589</f>
        <v>35364600</v>
      </c>
      <c r="S1599" s="51" t="str">
        <f>'PAYMENT by SAP'!M1589</f>
        <v>Biaya Pemusnahan Limbah Sludge Paper ex PT TMI</v>
      </c>
      <c r="T1599" s="65">
        <f>'PAYMENT by SAP'!N1589</f>
        <v>45838</v>
      </c>
      <c r="U1599" s="66" t="str">
        <f>'PAYMENT by SAP'!O1589</f>
        <v>1800000430</v>
      </c>
      <c r="V1599" t="s">
        <v>4950</v>
      </c>
    </row>
    <row r="1600" spans="2:22">
      <c r="B1600" s="15">
        <f>'PAYMENT by SAP'!B1590</f>
        <v>100008</v>
      </c>
      <c r="C1600" s="15" t="str">
        <f>'PAYMENT by SAP'!C1590</f>
        <v>PT INDUSTRI KEMASAN SEMEN GRESIK</v>
      </c>
      <c r="D1600" s="15" t="str">
        <v>Group</v>
      </c>
      <c r="E1600" s="15" t="str">
        <f>'PAYMENT by SAP'!D1590</f>
        <v>1400145381</v>
      </c>
      <c r="F1600" s="15" t="str">
        <f>'PAYMENT by SAP'!E1590</f>
        <v>11121161</v>
      </c>
      <c r="G1600" s="15" t="str">
        <f>'PAYMENT by SAP'!F1590</f>
        <v>Tagihan Barang Gudang IKSG Juni 25</v>
      </c>
      <c r="H1600" s="47">
        <f t="shared" si="150"/>
        <v>46003</v>
      </c>
      <c r="I1600" s="48">
        <f>'PAYMENT by SAP'!G1590</f>
        <v>46003</v>
      </c>
      <c r="J1600" s="48" t="str">
        <f t="shared" si="151"/>
        <v>Des</v>
      </c>
      <c r="K1600" s="48" t="str">
        <f t="shared" si="152"/>
        <v>2025</v>
      </c>
      <c r="L1600" s="48">
        <f>'PAYMENT by SAP'!H1590</f>
        <v>45899</v>
      </c>
      <c r="M1600" s="49">
        <f t="shared" si="153"/>
        <v>104</v>
      </c>
      <c r="N1600" s="50" t="str">
        <f t="shared" si="154"/>
        <v>90-120</v>
      </c>
      <c r="O1600" s="50" t="str">
        <f t="shared" si="155"/>
        <v>Warning +</v>
      </c>
      <c r="P1600" s="15" t="str">
        <f>'PAYMENT by SAP'!J1590</f>
        <v>IDR</v>
      </c>
      <c r="Q1600" s="15" t="str">
        <f>'PAYMENT by SAP'!K1590</f>
        <v>1800000486</v>
      </c>
      <c r="R1600" s="51">
        <f>'PAYMENT by SAP'!L1590</f>
        <v>3415560</v>
      </c>
      <c r="S1600" s="51" t="str">
        <f>'PAYMENT by SAP'!M1590</f>
        <v>Tagihan Barang Gudang IKSG Juni 25</v>
      </c>
      <c r="T1600" s="65">
        <f>'PAYMENT by SAP'!N1590</f>
        <v>45869</v>
      </c>
      <c r="U1600" s="66" t="str">
        <f>'PAYMENT by SAP'!O1590</f>
        <v>1800000486</v>
      </c>
      <c r="V1600" s="18" t="s">
        <v>4963</v>
      </c>
    </row>
    <row r="1601" spans="2:22">
      <c r="B1601" s="15">
        <f>'PAYMENT by SAP'!B1591</f>
        <v>100008</v>
      </c>
      <c r="C1601" s="15" t="str">
        <f>'PAYMENT by SAP'!C1591</f>
        <v>PT INDUSTRI KEMASAN SEMEN GRESIK</v>
      </c>
      <c r="D1601" s="15" t="str">
        <v>Group</v>
      </c>
      <c r="E1601" s="15" t="str">
        <f>'PAYMENT by SAP'!D1591</f>
        <v>1400000546</v>
      </c>
      <c r="F1601" s="15" t="str">
        <f>'PAYMENT by SAP'!E1591</f>
        <v>11121161</v>
      </c>
      <c r="G1601" s="15" t="str">
        <f>'PAYMENT by SAP'!F1591</f>
        <v>Pot. Gaji Kary. Penugasan SIG - IKSG 07.2025</v>
      </c>
      <c r="H1601" s="47">
        <f t="shared" si="150"/>
        <v>46003</v>
      </c>
      <c r="I1601" s="48">
        <f>'PAYMENT by SAP'!G1591</f>
        <v>46003</v>
      </c>
      <c r="J1601" s="48" t="str">
        <f t="shared" si="151"/>
        <v>Des</v>
      </c>
      <c r="K1601" s="48" t="str">
        <f t="shared" si="152"/>
        <v>2025</v>
      </c>
      <c r="L1601" s="48">
        <f>'PAYMENT by SAP'!H1591</f>
        <v>45930</v>
      </c>
      <c r="M1601" s="49">
        <f t="shared" si="153"/>
        <v>73</v>
      </c>
      <c r="N1601" s="50" t="str">
        <f t="shared" si="154"/>
        <v>60-90</v>
      </c>
      <c r="O1601" s="50" t="str">
        <f t="shared" si="155"/>
        <v>Warning</v>
      </c>
      <c r="P1601" s="15" t="str">
        <f>'PAYMENT by SAP'!J1591</f>
        <v>IDR</v>
      </c>
      <c r="Q1601" s="15" t="str">
        <f>'PAYMENT by SAP'!K1591</f>
        <v>1800000380</v>
      </c>
      <c r="R1601" s="51">
        <f>'PAYMENT by SAP'!L1591</f>
        <v>21613019</v>
      </c>
      <c r="S1601" s="51" t="str">
        <f>'PAYMENT by SAP'!M1591</f>
        <v>Pot. Gaji Kary. Penugasan SIG - IKSG 07.2025</v>
      </c>
      <c r="T1601" s="65">
        <f>'PAYMENT by SAP'!N1591</f>
        <v>45900</v>
      </c>
      <c r="U1601" s="66" t="str">
        <f>'PAYMENT by SAP'!O1591</f>
        <v>1800000380</v>
      </c>
      <c r="V1601" s="18" t="s">
        <v>4953</v>
      </c>
    </row>
    <row r="1602" spans="2:22">
      <c r="B1602" s="15">
        <f>'PAYMENT by SAP'!B1592</f>
        <v>100008</v>
      </c>
      <c r="C1602" s="15" t="str">
        <f>'PAYMENT by SAP'!C1592</f>
        <v>PT INDUSTRI KEMASAN SEMEN GRESIK</v>
      </c>
      <c r="D1602" s="15" t="str">
        <v>Group</v>
      </c>
      <c r="E1602" s="15" t="str">
        <f>'PAYMENT by SAP'!D1592</f>
        <v>1400000547</v>
      </c>
      <c r="F1602" s="15" t="str">
        <f>'PAYMENT by SAP'!E1592</f>
        <v>11121161</v>
      </c>
      <c r="G1602" s="15" t="str">
        <f>'PAYMENT by SAP'!F1592</f>
        <v>Pot. Gaji Kary. Penugasan SIG - IKSG 08.2025</v>
      </c>
      <c r="H1602" s="47">
        <f t="shared" si="150"/>
        <v>46003</v>
      </c>
      <c r="I1602" s="48">
        <f>'PAYMENT by SAP'!G1592</f>
        <v>46003</v>
      </c>
      <c r="J1602" s="48" t="str">
        <f t="shared" si="151"/>
        <v>Des</v>
      </c>
      <c r="K1602" s="48" t="str">
        <f t="shared" si="152"/>
        <v>2025</v>
      </c>
      <c r="L1602" s="48">
        <f>'PAYMENT by SAP'!H1592</f>
        <v>45960</v>
      </c>
      <c r="M1602" s="49">
        <f t="shared" si="153"/>
        <v>43</v>
      </c>
      <c r="N1602" s="50" t="str">
        <f t="shared" si="154"/>
        <v>30-60</v>
      </c>
      <c r="O1602" s="50" t="str">
        <f t="shared" si="155"/>
        <v>Low Risk</v>
      </c>
      <c r="P1602" s="15" t="str">
        <f>'PAYMENT by SAP'!J1592</f>
        <v>IDR</v>
      </c>
      <c r="Q1602" s="15" t="str">
        <f>'PAYMENT by SAP'!K1592</f>
        <v>1800000427</v>
      </c>
      <c r="R1602" s="51">
        <f>'PAYMENT by SAP'!L1592</f>
        <v>21643463</v>
      </c>
      <c r="S1602" s="51" t="str">
        <f>'PAYMENT by SAP'!M1592</f>
        <v>Pot. Gaji Kary. Penugasan SIG - IKSG 08.2025</v>
      </c>
      <c r="T1602" s="65">
        <f>'PAYMENT by SAP'!N1592</f>
        <v>45930</v>
      </c>
      <c r="U1602" s="66" t="str">
        <f>'PAYMENT by SAP'!O1592</f>
        <v>1800000427</v>
      </c>
      <c r="V1602" s="18" t="s">
        <v>4953</v>
      </c>
    </row>
    <row r="1603" spans="2:22">
      <c r="B1603" s="15">
        <f>'PAYMENT by SAP'!B1593</f>
        <v>101531</v>
      </c>
      <c r="C1603" s="15" t="str">
        <f>'PAYMENT by SAP'!C1593</f>
        <v>PT MULTIHANA KREASINDO</v>
      </c>
      <c r="D1603" s="15" t="str">
        <v>External</v>
      </c>
      <c r="E1603" s="15" t="str">
        <f>'PAYMENT by SAP'!D1593</f>
        <v>1400144654</v>
      </c>
      <c r="F1603" s="15" t="str">
        <f>'PAYMENT by SAP'!E1593</f>
        <v>11123101</v>
      </c>
      <c r="G1603" s="15" t="str">
        <f>'PAYMENT by SAP'!F1593</f>
        <v>PAID BY CMS BANK BCA RN 7100000863</v>
      </c>
      <c r="H1603" s="47">
        <f t="shared" si="150"/>
        <v>46003</v>
      </c>
      <c r="I1603" s="48">
        <f>'PAYMENT by SAP'!G1593</f>
        <v>46003</v>
      </c>
      <c r="J1603" s="48" t="str">
        <f t="shared" si="151"/>
        <v>Des</v>
      </c>
      <c r="K1603" s="48" t="str">
        <f t="shared" si="152"/>
        <v>2025</v>
      </c>
      <c r="L1603" s="48">
        <f>'PAYMENT by SAP'!H1593</f>
        <v>45991</v>
      </c>
      <c r="M1603" s="49">
        <f t="shared" si="153"/>
        <v>12</v>
      </c>
      <c r="N1603" s="50" t="str">
        <f t="shared" si="154"/>
        <v>0-30</v>
      </c>
      <c r="O1603" s="50" t="str">
        <f t="shared" si="155"/>
        <v>No Risk</v>
      </c>
      <c r="P1603" s="15" t="str">
        <f>'PAYMENT by SAP'!J1593</f>
        <v>IDR</v>
      </c>
      <c r="Q1603" s="15" t="str">
        <f>'PAYMENT by SAP'!K1593</f>
        <v>1800000701</v>
      </c>
      <c r="R1603" s="51">
        <f>'PAYMENT by SAP'!L1593</f>
        <v>142692498</v>
      </c>
      <c r="S1603" s="51" t="str">
        <f>'PAYMENT by SAP'!M1593</f>
        <v>Biaya Pemusnahan Limbah Non B3-AM ex PT MHK</v>
      </c>
      <c r="T1603" s="65">
        <f>'PAYMENT by SAP'!N1593</f>
        <v>45961</v>
      </c>
      <c r="U1603" s="66" t="str">
        <f>'PAYMENT by SAP'!O1593</f>
        <v>1800000701</v>
      </c>
      <c r="V1603" t="s">
        <v>4950</v>
      </c>
    </row>
    <row r="1604" spans="2:22">
      <c r="B1604" s="15">
        <f>'PAYMENT by SAP'!B1594</f>
        <v>100137</v>
      </c>
      <c r="C1604" s="15" t="str">
        <f>'PAYMENT by SAP'!C1594</f>
        <v>PT SEMEN GRESIK</v>
      </c>
      <c r="D1604" s="15" t="str">
        <v>Group</v>
      </c>
      <c r="E1604" s="15" t="str">
        <f>'PAYMENT by SAP'!D1594</f>
        <v>1400000545</v>
      </c>
      <c r="F1604" s="15" t="str">
        <f>'PAYMENT by SAP'!E1594</f>
        <v>11121871</v>
      </c>
      <c r="G1604" s="15" t="str">
        <f>'PAYMENT by SAP'!F1594</f>
        <v>SWEEPING SEMEN GRESIK</v>
      </c>
      <c r="H1604" s="47">
        <f t="shared" si="150"/>
        <v>46003</v>
      </c>
      <c r="I1604" s="48">
        <f>'PAYMENT by SAP'!G1594</f>
        <v>46003</v>
      </c>
      <c r="J1604" s="48" t="str">
        <f t="shared" si="151"/>
        <v>Des</v>
      </c>
      <c r="K1604" s="48" t="str">
        <f t="shared" si="152"/>
        <v>2025</v>
      </c>
      <c r="L1604" s="48">
        <f>'PAYMENT by SAP'!H1594</f>
        <v>45987</v>
      </c>
      <c r="M1604" s="49">
        <f t="shared" si="153"/>
        <v>16</v>
      </c>
      <c r="N1604" s="50" t="str">
        <f t="shared" si="154"/>
        <v>0-30</v>
      </c>
      <c r="O1604" s="50" t="str">
        <f t="shared" si="155"/>
        <v>No Risk</v>
      </c>
      <c r="P1604" s="15" t="str">
        <f>'PAYMENT by SAP'!J1594</f>
        <v>IDR</v>
      </c>
      <c r="Q1604" s="15" t="str">
        <f>'PAYMENT by SAP'!K1594</f>
        <v>1400000537</v>
      </c>
      <c r="R1604" s="51">
        <f>'PAYMENT by SAP'!L1594</f>
        <v>10000000000</v>
      </c>
      <c r="S1604" s="51" t="str">
        <f>'PAYMENT by SAP'!M1594</f>
        <v xml:space="preserve"> PEMBAYARAN POKOK SHL GRESIK 26 SEPT 2018</v>
      </c>
      <c r="T1604" s="65">
        <f>'PAYMENT by SAP'!N1594</f>
        <v>45987</v>
      </c>
      <c r="U1604" s="66" t="str">
        <f>'PAYMENT by SAP'!O1594</f>
        <v>1800001507</v>
      </c>
      <c r="V1604" t="s">
        <v>4952</v>
      </c>
    </row>
    <row r="1605" spans="2:22">
      <c r="B1605" s="15">
        <f>'PAYMENT by SAP'!B1595</f>
        <v>100147</v>
      </c>
      <c r="C1605" s="15" t="str">
        <f>'PAYMENT by SAP'!C1595</f>
        <v>PT TEKNOTAMA LINGKUNGAN INTERNUSA</v>
      </c>
      <c r="D1605" s="15" t="str">
        <v>External</v>
      </c>
      <c r="E1605" s="15" t="str">
        <f>'PAYMENT by SAP'!D1595</f>
        <v>1400146086</v>
      </c>
      <c r="F1605" s="15" t="str">
        <f>'PAYMENT by SAP'!E1595</f>
        <v>11121161</v>
      </c>
      <c r="G1605" s="15" t="str">
        <f>'PAYMENT by SAP'!F1595</f>
        <v>Biaya Pemusnahan Limbah Bot &amp; B3</v>
      </c>
      <c r="H1605" s="47">
        <f t="shared" si="150"/>
        <v>46006</v>
      </c>
      <c r="I1605" s="48">
        <f>'PAYMENT by SAP'!G1595</f>
        <v>46006</v>
      </c>
      <c r="J1605" s="48" t="str">
        <f t="shared" si="151"/>
        <v>Des</v>
      </c>
      <c r="K1605" s="48" t="str">
        <f t="shared" si="152"/>
        <v>2025</v>
      </c>
      <c r="L1605" s="48">
        <f>'PAYMENT by SAP'!H1595</f>
        <v>45992</v>
      </c>
      <c r="M1605" s="49">
        <f t="shared" si="153"/>
        <v>14</v>
      </c>
      <c r="N1605" s="50" t="str">
        <f t="shared" si="154"/>
        <v>0-30</v>
      </c>
      <c r="O1605" s="50" t="str">
        <f t="shared" si="155"/>
        <v>No Risk</v>
      </c>
      <c r="P1605" s="15" t="str">
        <f>'PAYMENT by SAP'!J1595</f>
        <v>IDR</v>
      </c>
      <c r="Q1605" s="15" t="str">
        <f>'PAYMENT by SAP'!K1595</f>
        <v>1400144341</v>
      </c>
      <c r="R1605" s="51">
        <f>'PAYMENT by SAP'!L1595</f>
        <v>199012</v>
      </c>
      <c r="S1605" s="51" t="str">
        <f>'PAYMENT by SAP'!M1595</f>
        <v>Kurang bayar biaya Pemusnahan Limbah Bottom Ash ex</v>
      </c>
      <c r="T1605" s="65">
        <f>'PAYMENT by SAP'!N1595</f>
        <v>45992</v>
      </c>
      <c r="U1605" s="66" t="str">
        <f>'PAYMENT by SAP'!O1595</f>
        <v>1800000593</v>
      </c>
      <c r="V1605" t="s">
        <v>4950</v>
      </c>
    </row>
    <row r="1606" spans="2:22">
      <c r="B1606" s="15">
        <f>'PAYMENT by SAP'!B1596</f>
        <v>100147</v>
      </c>
      <c r="C1606" s="15" t="str">
        <f>'PAYMENT by SAP'!C1596</f>
        <v>PT TEKNOTAMA LINGKUNGAN INTERNUSA</v>
      </c>
      <c r="D1606" s="15" t="str">
        <v>External</v>
      </c>
      <c r="E1606" s="15" t="str">
        <f>'PAYMENT by SAP'!D1596</f>
        <v>1400146086</v>
      </c>
      <c r="F1606" s="15" t="str">
        <f>'PAYMENT by SAP'!E1596</f>
        <v>11121161</v>
      </c>
      <c r="G1606" s="15" t="str">
        <f>'PAYMENT by SAP'!F1596</f>
        <v>Biaya Pemusnahan Limbah Bot &amp; B3</v>
      </c>
      <c r="H1606" s="47">
        <f t="shared" si="150"/>
        <v>46006</v>
      </c>
      <c r="I1606" s="48">
        <f>'PAYMENT by SAP'!G1596</f>
        <v>46006</v>
      </c>
      <c r="J1606" s="48" t="str">
        <f t="shared" si="151"/>
        <v>Des</v>
      </c>
      <c r="K1606" s="48" t="str">
        <f t="shared" si="152"/>
        <v>2025</v>
      </c>
      <c r="L1606" s="48">
        <f>'PAYMENT by SAP'!H1596</f>
        <v>45992</v>
      </c>
      <c r="M1606" s="49">
        <f t="shared" si="153"/>
        <v>14</v>
      </c>
      <c r="N1606" s="50" t="str">
        <f t="shared" si="154"/>
        <v>0-30</v>
      </c>
      <c r="O1606" s="50" t="str">
        <f t="shared" si="155"/>
        <v>No Risk</v>
      </c>
      <c r="P1606" s="15" t="str">
        <f>'PAYMENT by SAP'!J1596</f>
        <v>IDR</v>
      </c>
      <c r="Q1606" s="15" t="str">
        <f>'PAYMENT by SAP'!K1596</f>
        <v>1400144341</v>
      </c>
      <c r="R1606" s="51">
        <f>'PAYMENT by SAP'!L1596</f>
        <v>315900</v>
      </c>
      <c r="S1606" s="51" t="str">
        <f>'PAYMENT by SAP'!M1596</f>
        <v>Kurang bayar biaya Pemusnahan Alternatif Material</v>
      </c>
      <c r="T1606" s="65">
        <f>'PAYMENT by SAP'!N1596</f>
        <v>45992</v>
      </c>
      <c r="U1606" s="66" t="str">
        <f>'PAYMENT by SAP'!O1596</f>
        <v>1800000592</v>
      </c>
      <c r="V1606" t="s">
        <v>4950</v>
      </c>
    </row>
    <row r="1607" spans="2:22">
      <c r="B1607" s="15">
        <f>'PAYMENT by SAP'!B1597</f>
        <v>100014</v>
      </c>
      <c r="C1607" s="15" t="str">
        <f>'PAYMENT by SAP'!C1597</f>
        <v>PT SEMEN TONASA</v>
      </c>
      <c r="D1607" s="15" t="str">
        <v>Group</v>
      </c>
      <c r="E1607" s="15" t="str">
        <f>'PAYMENT by SAP'!D1597</f>
        <v>1400000552</v>
      </c>
      <c r="F1607" s="15" t="str">
        <f>'PAYMENT by SAP'!E1597</f>
        <v>11121871</v>
      </c>
      <c r="G1607" s="15" t="str">
        <f>'PAYMENT by SAP'!F1597</f>
        <v>1400000139</v>
      </c>
      <c r="H1607" s="47">
        <f t="shared" si="150"/>
        <v>46006</v>
      </c>
      <c r="I1607" s="48">
        <f>'PAYMENT by SAP'!G1597</f>
        <v>46006</v>
      </c>
      <c r="J1607" s="48" t="str">
        <f t="shared" si="151"/>
        <v>Des</v>
      </c>
      <c r="K1607" s="48" t="str">
        <f t="shared" si="152"/>
        <v>2025</v>
      </c>
      <c r="L1607" s="48">
        <f>'PAYMENT by SAP'!H1597</f>
        <v>45412</v>
      </c>
      <c r="M1607" s="49">
        <f t="shared" si="153"/>
        <v>594</v>
      </c>
      <c r="N1607" s="50" t="str">
        <f t="shared" si="154"/>
        <v>&gt;365</v>
      </c>
      <c r="O1607" s="50" t="str">
        <f t="shared" si="155"/>
        <v>High Risk +</v>
      </c>
      <c r="P1607" s="15" t="str">
        <f>'PAYMENT by SAP'!J1597</f>
        <v>IDR</v>
      </c>
      <c r="Q1607" s="15" t="str">
        <f>'PAYMENT by SAP'!K1597</f>
        <v>1400000139</v>
      </c>
      <c r="R1607" s="51">
        <f>'PAYMENT by SAP'!L1597</f>
        <v>1022645</v>
      </c>
      <c r="S1607" s="51" t="str">
        <f>'PAYMENT by SAP'!M1597</f>
        <v>Kuran PPN Biaya Penggantian Perjalanan Dinas Proye</v>
      </c>
      <c r="T1607" s="65">
        <f>'PAYMENT by SAP'!N1597</f>
        <v>45412</v>
      </c>
      <c r="U1607" s="66" t="str">
        <f>'PAYMENT by SAP'!O1597</f>
        <v>1800000729</v>
      </c>
      <c r="V1607" s="18" t="s">
        <v>4969</v>
      </c>
    </row>
    <row r="1608" spans="2:22">
      <c r="B1608" s="15">
        <f>'PAYMENT by SAP'!B1598</f>
        <v>100014</v>
      </c>
      <c r="C1608" s="15" t="str">
        <f>'PAYMENT by SAP'!C1598</f>
        <v>PT SEMEN TONASA</v>
      </c>
      <c r="D1608" s="15" t="str">
        <v>Group</v>
      </c>
      <c r="E1608" s="15" t="str">
        <f>'PAYMENT by SAP'!D1598</f>
        <v>1400000549</v>
      </c>
      <c r="F1608" s="15" t="str">
        <f>'PAYMENT by SAP'!E1598</f>
        <v>11121871</v>
      </c>
      <c r="G1608" s="15" t="str">
        <f>'PAYMENT by SAP'!F1598</f>
        <v>1800000603</v>
      </c>
      <c r="H1608" s="47">
        <f t="shared" si="150"/>
        <v>46006</v>
      </c>
      <c r="I1608" s="48">
        <f>'PAYMENT by SAP'!G1598</f>
        <v>46006</v>
      </c>
      <c r="J1608" s="48" t="str">
        <f t="shared" si="151"/>
        <v>Des</v>
      </c>
      <c r="K1608" s="48" t="str">
        <f t="shared" si="152"/>
        <v>2025</v>
      </c>
      <c r="L1608" s="48">
        <f>'PAYMENT by SAP'!H1598</f>
        <v>44864</v>
      </c>
      <c r="M1608" s="49">
        <f t="shared" si="153"/>
        <v>1142</v>
      </c>
      <c r="N1608" s="50" t="str">
        <f t="shared" si="154"/>
        <v>&gt;365</v>
      </c>
      <c r="O1608" s="50" t="str">
        <f t="shared" si="155"/>
        <v>High Risk +</v>
      </c>
      <c r="P1608" s="15" t="str">
        <f>'PAYMENT by SAP'!J1598</f>
        <v>IDR</v>
      </c>
      <c r="Q1608" s="15" t="str">
        <f>'PAYMENT by SAP'!K1598</f>
        <v>1800000603</v>
      </c>
      <c r="R1608" s="51">
        <f>'PAYMENT by SAP'!L1598</f>
        <v>2443312</v>
      </c>
      <c r="S1608" s="51" t="str">
        <f>'PAYMENT by SAP'!M1598</f>
        <v>Biaya Penggantian Perjalanan Dinas No. 2940005620</v>
      </c>
      <c r="T1608" s="65">
        <f>'PAYMENT by SAP'!N1598</f>
        <v>44834</v>
      </c>
      <c r="U1608" s="66" t="str">
        <f>'PAYMENT by SAP'!O1598</f>
        <v>1800000603</v>
      </c>
      <c r="V1608" s="18" t="s">
        <v>4969</v>
      </c>
    </row>
    <row r="1609" spans="2:22">
      <c r="B1609" s="15">
        <f>'PAYMENT by SAP'!B1599</f>
        <v>100028</v>
      </c>
      <c r="C1609" s="15" t="str">
        <f>'PAYMENT by SAP'!C1599</f>
        <v>PT BANK NEGARA INDONESIA (PERSERO)</v>
      </c>
      <c r="D1609" s="15" t="str">
        <v>External</v>
      </c>
      <c r="E1609" s="15" t="str">
        <f>'PAYMENT by SAP'!D1599</f>
        <v>1400145968</v>
      </c>
      <c r="F1609" s="15" t="str">
        <f>'PAYMENT by SAP'!E1599</f>
        <v>11125421</v>
      </c>
      <c r="G1609" s="15" t="str">
        <f>'PAYMENT by SAP'!F1599</f>
        <v>PAID BY CMS BANK SYARIAH INDONESIA KC SURABAYA BAS</v>
      </c>
      <c r="H1609" s="47">
        <f t="shared" si="150"/>
        <v>46006</v>
      </c>
      <c r="I1609" s="48">
        <f>'PAYMENT by SAP'!G1599</f>
        <v>46006</v>
      </c>
      <c r="J1609" s="48" t="str">
        <f t="shared" si="151"/>
        <v>Des</v>
      </c>
      <c r="K1609" s="48" t="str">
        <f t="shared" si="152"/>
        <v>2025</v>
      </c>
      <c r="L1609" s="48">
        <f>'PAYMENT by SAP'!H1599</f>
        <v>46021</v>
      </c>
      <c r="M1609" s="49">
        <f t="shared" si="153"/>
        <v>-15</v>
      </c>
      <c r="N1609" s="50" t="str">
        <f t="shared" si="154"/>
        <v>Current</v>
      </c>
      <c r="O1609" s="50" t="str">
        <f t="shared" si="155"/>
        <v>No Risk</v>
      </c>
      <c r="P1609" s="15" t="str">
        <f>'PAYMENT by SAP'!J1599</f>
        <v>IDR</v>
      </c>
      <c r="Q1609" s="15" t="str">
        <f>'PAYMENT by SAP'!K1599</f>
        <v>1800000744</v>
      </c>
      <c r="R1609" s="51">
        <f>'PAYMENT by SAP'!L1599</f>
        <v>3392625</v>
      </c>
      <c r="S1609" s="51" t="str">
        <f>'PAYMENT by SAP'!M1599</f>
        <v>TAGIHAN LISTRIK BANK BNI 46</v>
      </c>
      <c r="T1609" s="65">
        <f>'PAYMENT by SAP'!N1599</f>
        <v>45991</v>
      </c>
      <c r="U1609" s="66" t="str">
        <f>'PAYMENT by SAP'!O1599</f>
        <v>1800000744</v>
      </c>
      <c r="V1609" s="18" t="s">
        <v>4951</v>
      </c>
    </row>
    <row r="1610" spans="2:22">
      <c r="B1610" s="15">
        <f>'PAYMENT by SAP'!B1600</f>
        <v>100147</v>
      </c>
      <c r="C1610" s="15" t="str">
        <f>'PAYMENT by SAP'!C1600</f>
        <v>PT TEKNOTAMA LINGKUNGAN INTERNUSA</v>
      </c>
      <c r="D1610" s="15" t="str">
        <v>External</v>
      </c>
      <c r="E1610" s="15" t="str">
        <f>'PAYMENT by SAP'!D1600</f>
        <v>1400145970</v>
      </c>
      <c r="F1610" s="15" t="str">
        <f>'PAYMENT by SAP'!E1600</f>
        <v>11121161</v>
      </c>
      <c r="G1610" s="15" t="str">
        <f>'PAYMENT by SAP'!F1600</f>
        <v>Biaya Pemusnahan Limbah Bot &amp; non B3</v>
      </c>
      <c r="H1610" s="47">
        <f t="shared" si="150"/>
        <v>46006</v>
      </c>
      <c r="I1610" s="48">
        <f>'PAYMENT by SAP'!G1600</f>
        <v>46006</v>
      </c>
      <c r="J1610" s="48" t="str">
        <f t="shared" si="151"/>
        <v>Des</v>
      </c>
      <c r="K1610" s="48" t="str">
        <f t="shared" si="152"/>
        <v>2025</v>
      </c>
      <c r="L1610" s="48">
        <f>'PAYMENT by SAP'!H1600</f>
        <v>45960</v>
      </c>
      <c r="M1610" s="49">
        <f t="shared" si="153"/>
        <v>46</v>
      </c>
      <c r="N1610" s="50" t="str">
        <f t="shared" si="154"/>
        <v>30-60</v>
      </c>
      <c r="O1610" s="50" t="str">
        <f t="shared" si="155"/>
        <v>Low Risk</v>
      </c>
      <c r="P1610" s="15" t="str">
        <f>'PAYMENT by SAP'!J1600</f>
        <v>IDR</v>
      </c>
      <c r="Q1610" s="15" t="str">
        <f>'PAYMENT by SAP'!K1600</f>
        <v>1800000662</v>
      </c>
      <c r="R1610" s="51">
        <f>'PAYMENT by SAP'!L1600</f>
        <v>6888882</v>
      </c>
      <c r="S1610" s="51" t="str">
        <f>'PAYMENT by SAP'!M1600</f>
        <v>Biaya Pemusnahan Limbah Bottom Ash ex PT TLI</v>
      </c>
      <c r="T1610" s="65">
        <f>'PAYMENT by SAP'!N1600</f>
        <v>45930</v>
      </c>
      <c r="U1610" s="66" t="str">
        <f>'PAYMENT by SAP'!O1600</f>
        <v>1800000662</v>
      </c>
      <c r="V1610" t="s">
        <v>4950</v>
      </c>
    </row>
    <row r="1611" spans="2:22">
      <c r="B1611" s="15">
        <f>'PAYMENT by SAP'!B1601</f>
        <v>100014</v>
      </c>
      <c r="C1611" s="15" t="str">
        <f>'PAYMENT by SAP'!C1601</f>
        <v>PT SEMEN TONASA</v>
      </c>
      <c r="D1611" s="15" t="str">
        <v>Group</v>
      </c>
      <c r="E1611" s="15" t="str">
        <f>'PAYMENT by SAP'!D1601</f>
        <v>1400000553</v>
      </c>
      <c r="F1611" s="15" t="str">
        <f>'PAYMENT by SAP'!E1601</f>
        <v>11121871</v>
      </c>
      <c r="G1611" s="15" t="str">
        <f>'PAYMENT by SAP'!F1601</f>
        <v>1800000604</v>
      </c>
      <c r="H1611" s="47">
        <f t="shared" si="150"/>
        <v>46006</v>
      </c>
      <c r="I1611" s="48">
        <f>'PAYMENT by SAP'!G1601</f>
        <v>46006</v>
      </c>
      <c r="J1611" s="48" t="str">
        <f t="shared" si="151"/>
        <v>Des</v>
      </c>
      <c r="K1611" s="48" t="str">
        <f t="shared" si="152"/>
        <v>2025</v>
      </c>
      <c r="L1611" s="48">
        <f>'PAYMENT by SAP'!H1601</f>
        <v>44864</v>
      </c>
      <c r="M1611" s="49">
        <f t="shared" si="153"/>
        <v>1142</v>
      </c>
      <c r="N1611" s="50" t="str">
        <f t="shared" si="154"/>
        <v>&gt;365</v>
      </c>
      <c r="O1611" s="50" t="str">
        <f t="shared" si="155"/>
        <v>High Risk +</v>
      </c>
      <c r="P1611" s="15" t="str">
        <f>'PAYMENT by SAP'!J1601</f>
        <v>IDR</v>
      </c>
      <c r="Q1611" s="15" t="str">
        <f>'PAYMENT by SAP'!K1601</f>
        <v>1800000604</v>
      </c>
      <c r="R1611" s="51">
        <f>'PAYMENT by SAP'!L1601</f>
        <v>7752757</v>
      </c>
      <c r="S1611" s="51" t="str">
        <f>'PAYMENT by SAP'!M1601</f>
        <v>Biaya Penggantian Perjalanan Dinas</v>
      </c>
      <c r="T1611" s="65">
        <f>'PAYMENT by SAP'!N1601</f>
        <v>44834</v>
      </c>
      <c r="U1611" s="66" t="str">
        <f>'PAYMENT by SAP'!O1601</f>
        <v>1800000604</v>
      </c>
      <c r="V1611" s="18" t="s">
        <v>4969</v>
      </c>
    </row>
    <row r="1612" spans="2:22">
      <c r="B1612" s="15">
        <f>'PAYMENT by SAP'!B1602</f>
        <v>100147</v>
      </c>
      <c r="C1612" s="15" t="str">
        <f>'PAYMENT by SAP'!C1602</f>
        <v>PT TEKNOTAMA LINGKUNGAN INTERNUSA</v>
      </c>
      <c r="D1612" s="15" t="str">
        <v>External</v>
      </c>
      <c r="E1612" s="15" t="str">
        <f>'PAYMENT by SAP'!D1602</f>
        <v>1400145970</v>
      </c>
      <c r="F1612" s="15" t="str">
        <f>'PAYMENT by SAP'!E1602</f>
        <v>11121161</v>
      </c>
      <c r="G1612" s="15" t="str">
        <f>'PAYMENT by SAP'!F1602</f>
        <v>Biaya Pemusnahan Limbah Bot &amp; non B3</v>
      </c>
      <c r="H1612" s="47">
        <f t="shared" si="150"/>
        <v>46006</v>
      </c>
      <c r="I1612" s="48">
        <f>'PAYMENT by SAP'!G1602</f>
        <v>46006</v>
      </c>
      <c r="J1612" s="48" t="str">
        <f t="shared" si="151"/>
        <v>Des</v>
      </c>
      <c r="K1612" s="48" t="str">
        <f t="shared" si="152"/>
        <v>2025</v>
      </c>
      <c r="L1612" s="48">
        <f>'PAYMENT by SAP'!H1602</f>
        <v>45960</v>
      </c>
      <c r="M1612" s="49">
        <f t="shared" si="153"/>
        <v>46</v>
      </c>
      <c r="N1612" s="50" t="str">
        <f t="shared" si="154"/>
        <v>30-60</v>
      </c>
      <c r="O1612" s="50" t="str">
        <f t="shared" si="155"/>
        <v>Low Risk</v>
      </c>
      <c r="P1612" s="15" t="str">
        <f>'PAYMENT by SAP'!J1602</f>
        <v>IDR</v>
      </c>
      <c r="Q1612" s="15" t="str">
        <f>'PAYMENT by SAP'!K1602</f>
        <v>1800000661</v>
      </c>
      <c r="R1612" s="51">
        <f>'PAYMENT by SAP'!L1602</f>
        <v>16363620</v>
      </c>
      <c r="S1612" s="51" t="str">
        <f>'PAYMENT by SAP'!M1602</f>
        <v>Biaya Pemusnahan Limbah Non B3-AM ex PT TLI</v>
      </c>
      <c r="T1612" s="65">
        <f>'PAYMENT by SAP'!N1602</f>
        <v>45930</v>
      </c>
      <c r="U1612" s="66" t="str">
        <f>'PAYMENT by SAP'!O1602</f>
        <v>1800000661</v>
      </c>
      <c r="V1612" t="s">
        <v>4950</v>
      </c>
    </row>
    <row r="1613" spans="2:22">
      <c r="B1613" s="15">
        <f>'PAYMENT by SAP'!B1603</f>
        <v>100147</v>
      </c>
      <c r="C1613" s="15" t="str">
        <f>'PAYMENT by SAP'!C1603</f>
        <v>PT TEKNOTAMA LINGKUNGAN INTERNUSA</v>
      </c>
      <c r="D1613" s="15" t="str">
        <v>External</v>
      </c>
      <c r="E1613" s="15" t="str">
        <f>'PAYMENT by SAP'!D1603</f>
        <v>1400145971</v>
      </c>
      <c r="F1613" s="15" t="str">
        <f>'PAYMENT by SAP'!E1603</f>
        <v>11121161</v>
      </c>
      <c r="G1613" s="15" t="str">
        <f>'PAYMENT by SAP'!F1603</f>
        <v>Biaya Pemusnahan Limbah Bot &amp; non B3</v>
      </c>
      <c r="H1613" s="47">
        <f t="shared" si="150"/>
        <v>46006</v>
      </c>
      <c r="I1613" s="48">
        <f>'PAYMENT by SAP'!G1603</f>
        <v>46006</v>
      </c>
      <c r="J1613" s="48" t="str">
        <f t="shared" si="151"/>
        <v>Des</v>
      </c>
      <c r="K1613" s="48" t="str">
        <f t="shared" si="152"/>
        <v>2025</v>
      </c>
      <c r="L1613" s="48">
        <f>'PAYMENT by SAP'!H1603</f>
        <v>45991</v>
      </c>
      <c r="M1613" s="49">
        <f t="shared" si="153"/>
        <v>15</v>
      </c>
      <c r="N1613" s="50" t="str">
        <f t="shared" si="154"/>
        <v>0-30</v>
      </c>
      <c r="O1613" s="50" t="str">
        <f t="shared" si="155"/>
        <v>No Risk</v>
      </c>
      <c r="P1613" s="15" t="str">
        <f>'PAYMENT by SAP'!J1603</f>
        <v>IDR</v>
      </c>
      <c r="Q1613" s="15" t="str">
        <f>'PAYMENT by SAP'!K1603</f>
        <v>1800000715</v>
      </c>
      <c r="R1613" s="51">
        <f>'PAYMENT by SAP'!L1603</f>
        <v>16820496</v>
      </c>
      <c r="S1613" s="51" t="str">
        <f>'PAYMENT by SAP'!M1603</f>
        <v>Biaya Pemusnahan Limbah Bottom Ash ex PT TLI</v>
      </c>
      <c r="T1613" s="65">
        <f>'PAYMENT by SAP'!N1603</f>
        <v>45961</v>
      </c>
      <c r="U1613" s="66" t="str">
        <f>'PAYMENT by SAP'!O1603</f>
        <v>1800000715</v>
      </c>
      <c r="V1613" t="s">
        <v>4950</v>
      </c>
    </row>
    <row r="1614" spans="2:22">
      <c r="B1614" s="15">
        <f>'PAYMENT by SAP'!B1604</f>
        <v>100014</v>
      </c>
      <c r="C1614" s="15" t="str">
        <f>'PAYMENT by SAP'!C1604</f>
        <v>PT SEMEN TONASA</v>
      </c>
      <c r="D1614" s="15" t="str">
        <v>Group</v>
      </c>
      <c r="E1614" s="15" t="str">
        <f>'PAYMENT by SAP'!D1604</f>
        <v>1400000550</v>
      </c>
      <c r="F1614" s="15" t="str">
        <f>'PAYMENT by SAP'!E1604</f>
        <v>11121871</v>
      </c>
      <c r="G1614" s="15" t="str">
        <f>'PAYMENT by SAP'!F1604</f>
        <v>1800000246</v>
      </c>
      <c r="H1614" s="47">
        <f t="shared" si="150"/>
        <v>46006</v>
      </c>
      <c r="I1614" s="48">
        <f>'PAYMENT by SAP'!G1604</f>
        <v>46006</v>
      </c>
      <c r="J1614" s="48" t="str">
        <f t="shared" si="151"/>
        <v>Des</v>
      </c>
      <c r="K1614" s="48" t="str">
        <f t="shared" si="152"/>
        <v>2025</v>
      </c>
      <c r="L1614" s="48">
        <f>'PAYMENT by SAP'!H1604</f>
        <v>45076</v>
      </c>
      <c r="M1614" s="49">
        <f t="shared" si="153"/>
        <v>930</v>
      </c>
      <c r="N1614" s="50" t="str">
        <f t="shared" si="154"/>
        <v>&gt;365</v>
      </c>
      <c r="O1614" s="50" t="str">
        <f t="shared" si="155"/>
        <v>High Risk +</v>
      </c>
      <c r="P1614" s="15" t="str">
        <f>'PAYMENT by SAP'!J1604</f>
        <v>IDR</v>
      </c>
      <c r="Q1614" s="15" t="str">
        <f>'PAYMENT by SAP'!K1604</f>
        <v>1800000246</v>
      </c>
      <c r="R1614" s="51">
        <f>'PAYMENT by SAP'!L1604</f>
        <v>48058100</v>
      </c>
      <c r="S1614" s="51" t="str">
        <f>'PAYMENT by SAP'!M1604</f>
        <v>Biaya Recruitment Bersama BUMN Batch 2 - ST 2022</v>
      </c>
      <c r="T1614" s="65">
        <f>'PAYMENT by SAP'!N1604</f>
        <v>45046</v>
      </c>
      <c r="U1614" s="66" t="str">
        <f>'PAYMENT by SAP'!O1604</f>
        <v>1800000246</v>
      </c>
      <c r="V1614" s="18" t="s">
        <v>4959</v>
      </c>
    </row>
    <row r="1615" spans="2:22">
      <c r="B1615" s="15">
        <f>'PAYMENT by SAP'!B1605</f>
        <v>100147</v>
      </c>
      <c r="C1615" s="15" t="str">
        <f>'PAYMENT by SAP'!C1605</f>
        <v>PT TEKNOTAMA LINGKUNGAN INTERNUSA</v>
      </c>
      <c r="D1615" s="15" t="str">
        <v>External</v>
      </c>
      <c r="E1615" s="15" t="str">
        <f>'PAYMENT by SAP'!D1605</f>
        <v>1400145971</v>
      </c>
      <c r="F1615" s="15" t="str">
        <f>'PAYMENT by SAP'!E1605</f>
        <v>11121161</v>
      </c>
      <c r="G1615" s="15" t="str">
        <f>'PAYMENT by SAP'!F1605</f>
        <v>Biaya Pemusnahan Limbah Bot &amp; non B3</v>
      </c>
      <c r="H1615" s="47">
        <f t="shared" si="150"/>
        <v>46006</v>
      </c>
      <c r="I1615" s="48">
        <f>'PAYMENT by SAP'!G1605</f>
        <v>46006</v>
      </c>
      <c r="J1615" s="48" t="str">
        <f t="shared" si="151"/>
        <v>Des</v>
      </c>
      <c r="K1615" s="48" t="str">
        <f t="shared" si="152"/>
        <v>2025</v>
      </c>
      <c r="L1615" s="48">
        <f>'PAYMENT by SAP'!H1605</f>
        <v>45991</v>
      </c>
      <c r="M1615" s="49">
        <f t="shared" si="153"/>
        <v>15</v>
      </c>
      <c r="N1615" s="50" t="str">
        <f t="shared" si="154"/>
        <v>0-30</v>
      </c>
      <c r="O1615" s="50" t="str">
        <f t="shared" si="155"/>
        <v>No Risk</v>
      </c>
      <c r="P1615" s="15" t="str">
        <f>'PAYMENT by SAP'!J1605</f>
        <v>IDR</v>
      </c>
      <c r="Q1615" s="15" t="str">
        <f>'PAYMENT by SAP'!K1605</f>
        <v>1800000714</v>
      </c>
      <c r="R1615" s="51">
        <f>'PAYMENT by SAP'!L1605</f>
        <v>58201962</v>
      </c>
      <c r="S1615" s="51" t="str">
        <f>'PAYMENT by SAP'!M1605</f>
        <v>Biaya Pemusnahan Limbah Non B3-AM ex PT TLI</v>
      </c>
      <c r="T1615" s="65">
        <f>'PAYMENT by SAP'!N1605</f>
        <v>45961</v>
      </c>
      <c r="U1615" s="66" t="str">
        <f>'PAYMENT by SAP'!O1605</f>
        <v>1800000714</v>
      </c>
      <c r="V1615" t="s">
        <v>4950</v>
      </c>
    </row>
    <row r="1616" spans="2:22">
      <c r="B1616" s="15">
        <f>'PAYMENT by SAP'!B1606</f>
        <v>100014</v>
      </c>
      <c r="C1616" s="15" t="str">
        <f>'PAYMENT by SAP'!C1606</f>
        <v>PT SEMEN TONASA</v>
      </c>
      <c r="D1616" s="15" t="str">
        <v>Group</v>
      </c>
      <c r="E1616" s="15" t="str">
        <f>'PAYMENT by SAP'!D1606</f>
        <v>1400000551</v>
      </c>
      <c r="F1616" s="15" t="str">
        <f>'PAYMENT by SAP'!E1606</f>
        <v>11121871</v>
      </c>
      <c r="G1616" s="15" t="str">
        <f>'PAYMENT by SAP'!F1606</f>
        <v>100010452</v>
      </c>
      <c r="H1616" s="47">
        <f t="shared" si="150"/>
        <v>46006</v>
      </c>
      <c r="I1616" s="48">
        <f>'PAYMENT by SAP'!G1606</f>
        <v>46006</v>
      </c>
      <c r="J1616" s="48" t="str">
        <f t="shared" si="151"/>
        <v>Des</v>
      </c>
      <c r="K1616" s="48" t="str">
        <f t="shared" si="152"/>
        <v>2025</v>
      </c>
      <c r="L1616" s="48">
        <f>'PAYMENT by SAP'!H1606</f>
        <v>44886</v>
      </c>
      <c r="M1616" s="49">
        <f t="shared" si="153"/>
        <v>1120</v>
      </c>
      <c r="N1616" s="50" t="str">
        <f t="shared" si="154"/>
        <v>&gt;365</v>
      </c>
      <c r="O1616" s="50" t="str">
        <f t="shared" si="155"/>
        <v>High Risk +</v>
      </c>
      <c r="P1616" s="15" t="str">
        <f>'PAYMENT by SAP'!J1606</f>
        <v>IDR</v>
      </c>
      <c r="Q1616" s="15" t="str">
        <f>'PAYMENT by SAP'!K1606</f>
        <v>0100010452</v>
      </c>
      <c r="R1616" s="51">
        <f>'PAYMENT by SAP'!L1606</f>
        <v>62208000</v>
      </c>
      <c r="S1616" s="51" t="str">
        <f>'PAYMENT by SAP'!M1606</f>
        <v>Management Fee ST Maret 2020</v>
      </c>
      <c r="T1616" s="65">
        <f>'PAYMENT by SAP'!N1606</f>
        <v>44886</v>
      </c>
      <c r="U1616" s="66" t="str">
        <f>'PAYMENT by SAP'!O1606</f>
        <v>1800000180</v>
      </c>
      <c r="V1616" s="18" t="s">
        <v>4955</v>
      </c>
    </row>
    <row r="1617" spans="2:22">
      <c r="B1617" s="15">
        <f>'PAYMENT by SAP'!B1607</f>
        <v>100014</v>
      </c>
      <c r="C1617" s="15" t="str">
        <f>'PAYMENT by SAP'!C1607</f>
        <v>PT SEMEN TONASA</v>
      </c>
      <c r="D1617" s="15" t="str">
        <v>Group</v>
      </c>
      <c r="E1617" s="15" t="str">
        <f>'PAYMENT by SAP'!D1607</f>
        <v>1400000548</v>
      </c>
      <c r="F1617" s="15" t="str">
        <f>'PAYMENT by SAP'!E1607</f>
        <v>11121871</v>
      </c>
      <c r="G1617" s="15" t="str">
        <f>'PAYMENT by SAP'!F1607</f>
        <v>1800001177</v>
      </c>
      <c r="H1617" s="47">
        <f t="shared" si="150"/>
        <v>46006</v>
      </c>
      <c r="I1617" s="48">
        <f>'PAYMENT by SAP'!G1607</f>
        <v>46006</v>
      </c>
      <c r="J1617" s="48" t="str">
        <f t="shared" si="151"/>
        <v>Des</v>
      </c>
      <c r="K1617" s="48" t="str">
        <f t="shared" si="152"/>
        <v>2025</v>
      </c>
      <c r="L1617" s="48">
        <f>'PAYMENT by SAP'!H1607</f>
        <v>44160</v>
      </c>
      <c r="M1617" s="49">
        <f t="shared" si="153"/>
        <v>1846</v>
      </c>
      <c r="N1617" s="50" t="str">
        <f t="shared" si="154"/>
        <v>&gt;365</v>
      </c>
      <c r="O1617" s="50" t="str">
        <f t="shared" si="155"/>
        <v>High Risk +</v>
      </c>
      <c r="P1617" s="15" t="str">
        <f>'PAYMENT by SAP'!J1607</f>
        <v>IDR</v>
      </c>
      <c r="Q1617" s="15" t="str">
        <f>'PAYMENT by SAP'!K1607</f>
        <v>1800001177</v>
      </c>
      <c r="R1617" s="51">
        <f>'PAYMENT by SAP'!L1607</f>
        <v>72072000</v>
      </c>
      <c r="S1617" s="51" t="str">
        <f>'PAYMENT by SAP'!M1607</f>
        <v>Management Fee ST Oktober 2020</v>
      </c>
      <c r="T1617" s="65">
        <f>'PAYMENT by SAP'!N1607</f>
        <v>44130</v>
      </c>
      <c r="U1617" s="66" t="str">
        <f>'PAYMENT by SAP'!O1607</f>
        <v>1800001177</v>
      </c>
      <c r="V1617" s="18" t="s">
        <v>4955</v>
      </c>
    </row>
    <row r="1618" spans="2:22">
      <c r="B1618" s="15">
        <f>'PAYMENT by SAP'!B1608</f>
        <v>100712</v>
      </c>
      <c r="C1618" s="15" t="str">
        <f>'PAYMENT by SAP'!C1608</f>
        <v>PT. ARGUNGSIH NUSANTARA TRANSPOR</v>
      </c>
      <c r="D1618" s="15" t="str">
        <v>External</v>
      </c>
      <c r="E1618" s="15" t="str">
        <f>'PAYMENT by SAP'!D1608</f>
        <v>1400146087</v>
      </c>
      <c r="F1618" s="15" t="str">
        <f>'PAYMENT by SAP'!E1608</f>
        <v>11121161</v>
      </c>
      <c r="G1618" s="15" t="str">
        <f>'PAYMENT by SAP'!F1608</f>
        <v>Biaya Pemusnahan Limbah FA-BA ex PT ANT</v>
      </c>
      <c r="H1618" s="47">
        <f t="shared" si="150"/>
        <v>46006</v>
      </c>
      <c r="I1618" s="48">
        <f>'PAYMENT by SAP'!G1608</f>
        <v>46006</v>
      </c>
      <c r="J1618" s="48" t="str">
        <f t="shared" si="151"/>
        <v>Des</v>
      </c>
      <c r="K1618" s="48" t="str">
        <f t="shared" si="152"/>
        <v>2025</v>
      </c>
      <c r="L1618" s="48">
        <f>'PAYMENT by SAP'!H1608</f>
        <v>46021</v>
      </c>
      <c r="M1618" s="49">
        <f t="shared" si="153"/>
        <v>-15</v>
      </c>
      <c r="N1618" s="50" t="str">
        <f t="shared" si="154"/>
        <v>Current</v>
      </c>
      <c r="O1618" s="50" t="str">
        <f t="shared" si="155"/>
        <v>No Risk</v>
      </c>
      <c r="P1618" s="15" t="str">
        <f>'PAYMENT by SAP'!J1608</f>
        <v>IDR</v>
      </c>
      <c r="Q1618" s="15" t="str">
        <f>'PAYMENT by SAP'!K1608</f>
        <v>1800000765</v>
      </c>
      <c r="R1618" s="51">
        <f>'PAYMENT by SAP'!L1608</f>
        <v>210077934</v>
      </c>
      <c r="S1618" s="51" t="str">
        <f>'PAYMENT by SAP'!M1608</f>
        <v>Biaya Pemusnahan Limbah FA-BA ex PT ANT</v>
      </c>
      <c r="T1618" s="65">
        <f>'PAYMENT by SAP'!N1608</f>
        <v>45991</v>
      </c>
      <c r="U1618" s="66" t="str">
        <f>'PAYMENT by SAP'!O1608</f>
        <v>1800000765</v>
      </c>
      <c r="V1618" t="s">
        <v>4950</v>
      </c>
    </row>
    <row r="1619" spans="2:22">
      <c r="B1619" s="15">
        <f>'PAYMENT by SAP'!B1609</f>
        <v>100069</v>
      </c>
      <c r="C1619" s="15" t="str">
        <f>'PAYMENT by SAP'!C1609</f>
        <v>PT BANK MANDIRI (PERSERO) TBK.</v>
      </c>
      <c r="D1619" s="15" t="str">
        <v>External</v>
      </c>
      <c r="E1619" s="15" t="str">
        <f>'PAYMENT by SAP'!D1609</f>
        <v>1400146600</v>
      </c>
      <c r="F1619" s="15" t="str">
        <f>'PAYMENT by SAP'!E1609</f>
        <v>11121161</v>
      </c>
      <c r="G1619" s="15" t="str">
        <f>'PAYMENT by SAP'!F1609</f>
        <v>TAGIHAN LISTRIK ATM &amp; BANK MANDIRI - AGUSTUS 25</v>
      </c>
      <c r="H1619" s="47">
        <f t="shared" si="150"/>
        <v>46007</v>
      </c>
      <c r="I1619" s="48">
        <f>'PAYMENT by SAP'!G1609</f>
        <v>46007</v>
      </c>
      <c r="J1619" s="48" t="str">
        <f t="shared" si="151"/>
        <v>Des</v>
      </c>
      <c r="K1619" s="48" t="str">
        <f t="shared" si="152"/>
        <v>2025</v>
      </c>
      <c r="L1619" s="48">
        <f>'PAYMENT by SAP'!H1609</f>
        <v>45960</v>
      </c>
      <c r="M1619" s="49">
        <f t="shared" si="153"/>
        <v>47</v>
      </c>
      <c r="N1619" s="50" t="str">
        <f t="shared" si="154"/>
        <v>30-60</v>
      </c>
      <c r="O1619" s="50" t="str">
        <f t="shared" si="155"/>
        <v>Low Risk</v>
      </c>
      <c r="P1619" s="15" t="str">
        <f>'PAYMENT by SAP'!J1609</f>
        <v>IDR</v>
      </c>
      <c r="Q1619" s="15" t="str">
        <f>'PAYMENT by SAP'!K1609</f>
        <v>1800000603</v>
      </c>
      <c r="R1619" s="51">
        <f>'PAYMENT by SAP'!L1609</f>
        <v>615129</v>
      </c>
      <c r="S1619" s="51" t="str">
        <f>'PAYMENT by SAP'!M1609</f>
        <v>TAGIHAN LISTRIK ATM KPSI BANK MANDIRI - AGUSTUS 25</v>
      </c>
      <c r="T1619" s="65">
        <f>'PAYMENT by SAP'!N1609</f>
        <v>45930</v>
      </c>
      <c r="U1619" s="66" t="str">
        <f>'PAYMENT by SAP'!O1609</f>
        <v>1800000603</v>
      </c>
      <c r="V1619" s="18" t="s">
        <v>4951</v>
      </c>
    </row>
    <row r="1620" spans="2:22">
      <c r="B1620" s="15">
        <f>'PAYMENT by SAP'!B1610</f>
        <v>100004</v>
      </c>
      <c r="C1620" s="15" t="str">
        <f>'PAYMENT by SAP'!C1610</f>
        <v>PT CIPTA NIRMALA</v>
      </c>
      <c r="D1620" s="15" t="str">
        <v>Group</v>
      </c>
      <c r="E1620" s="15" t="str">
        <f>'PAYMENT by SAP'!D1610</f>
        <v>1400000555</v>
      </c>
      <c r="F1620" s="15" t="str">
        <f>'PAYMENT by SAP'!E1610</f>
        <v>11125421</v>
      </c>
      <c r="G1620" s="15" t="str">
        <f>'PAYMENT by SAP'!F1610</f>
        <v>PAID BY CMS BANK SYARIAH INDONESIA KC SURABAYA BAS</v>
      </c>
      <c r="H1620" s="47">
        <f t="shared" si="150"/>
        <v>46007</v>
      </c>
      <c r="I1620" s="48">
        <f>'PAYMENT by SAP'!G1610</f>
        <v>46007</v>
      </c>
      <c r="J1620" s="48" t="str">
        <f t="shared" si="151"/>
        <v>Des</v>
      </c>
      <c r="K1620" s="48" t="str">
        <f t="shared" si="152"/>
        <v>2025</v>
      </c>
      <c r="L1620" s="48">
        <f>'PAYMENT by SAP'!H1610</f>
        <v>45960</v>
      </c>
      <c r="M1620" s="49">
        <f t="shared" si="153"/>
        <v>47</v>
      </c>
      <c r="N1620" s="50" t="str">
        <f t="shared" si="154"/>
        <v>30-60</v>
      </c>
      <c r="O1620" s="50" t="str">
        <f t="shared" si="155"/>
        <v>Low Risk</v>
      </c>
      <c r="P1620" s="15" t="str">
        <f>'PAYMENT by SAP'!J1610</f>
        <v>IDR</v>
      </c>
      <c r="Q1620" s="15" t="str">
        <f>'PAYMENT by SAP'!K1610</f>
        <v>1800000426</v>
      </c>
      <c r="R1620" s="51">
        <f>'PAYMENT by SAP'!L1610</f>
        <v>2742821</v>
      </c>
      <c r="S1620" s="51" t="str">
        <f>'PAYMENT by SAP'!M1610</f>
        <v>Pot. Gaji Kary. Penugasan SIG - PTCN 08.2025</v>
      </c>
      <c r="T1620" s="65">
        <f>'PAYMENT by SAP'!N1610</f>
        <v>45930</v>
      </c>
      <c r="U1620" s="66" t="str">
        <f>'PAYMENT by SAP'!O1610</f>
        <v>1800000426</v>
      </c>
      <c r="V1620" s="18" t="s">
        <v>4953</v>
      </c>
    </row>
    <row r="1621" spans="2:22">
      <c r="B1621" s="15">
        <f>'PAYMENT by SAP'!B1611</f>
        <v>100069</v>
      </c>
      <c r="C1621" s="15" t="str">
        <f>'PAYMENT by SAP'!C1611</f>
        <v>PT BANK MANDIRI (PERSERO) TBK.</v>
      </c>
      <c r="D1621" s="15" t="str">
        <v>External</v>
      </c>
      <c r="E1621" s="15" t="str">
        <f>'PAYMENT by SAP'!D1611</f>
        <v>1400146600</v>
      </c>
      <c r="F1621" s="15" t="str">
        <f>'PAYMENT by SAP'!E1611</f>
        <v>11121161</v>
      </c>
      <c r="G1621" s="15" t="str">
        <f>'PAYMENT by SAP'!F1611</f>
        <v>TAGIHAN LISTRIK ATM &amp; BANK MANDIRI - AGUSTUS 25</v>
      </c>
      <c r="H1621" s="47">
        <f t="shared" si="150"/>
        <v>46007</v>
      </c>
      <c r="I1621" s="48">
        <f>'PAYMENT by SAP'!G1611</f>
        <v>46007</v>
      </c>
      <c r="J1621" s="48" t="str">
        <f t="shared" si="151"/>
        <v>Des</v>
      </c>
      <c r="K1621" s="48" t="str">
        <f t="shared" si="152"/>
        <v>2025</v>
      </c>
      <c r="L1621" s="48">
        <f>'PAYMENT by SAP'!H1611</f>
        <v>45960</v>
      </c>
      <c r="M1621" s="49">
        <f t="shared" si="153"/>
        <v>47</v>
      </c>
      <c r="N1621" s="50" t="str">
        <f t="shared" si="154"/>
        <v>30-60</v>
      </c>
      <c r="O1621" s="50" t="str">
        <f t="shared" si="155"/>
        <v>Low Risk</v>
      </c>
      <c r="P1621" s="15" t="str">
        <f>'PAYMENT by SAP'!J1611</f>
        <v>IDR</v>
      </c>
      <c r="Q1621" s="15" t="str">
        <f>'PAYMENT by SAP'!K1611</f>
        <v>1800000604</v>
      </c>
      <c r="R1621" s="51">
        <f>'PAYMENT by SAP'!L1611</f>
        <v>2744020</v>
      </c>
      <c r="S1621" s="51" t="str">
        <f>'PAYMENT by SAP'!M1611</f>
        <v>TAGIHAN LISTRIK KCP BANK MANDIRI - AGUSTUS 25</v>
      </c>
      <c r="T1621" s="65">
        <f>'PAYMENT by SAP'!N1611</f>
        <v>45930</v>
      </c>
      <c r="U1621" s="66" t="str">
        <f>'PAYMENT by SAP'!O1611</f>
        <v>1800000604</v>
      </c>
      <c r="V1621" s="18" t="s">
        <v>4951</v>
      </c>
    </row>
    <row r="1622" spans="2:22">
      <c r="B1622" s="15">
        <f>'PAYMENT by SAP'!B1612</f>
        <v>101493</v>
      </c>
      <c r="C1622" s="15" t="str">
        <f>'PAYMENT by SAP'!C1612</f>
        <v>PT. SUMBER LIMBAH GUNA</v>
      </c>
      <c r="D1622" s="15" t="str">
        <v>External</v>
      </c>
      <c r="E1622" s="15" t="str">
        <f>'PAYMENT by SAP'!D1612</f>
        <v>1400146449</v>
      </c>
      <c r="F1622" s="15" t="str">
        <f>'PAYMENT by SAP'!E1612</f>
        <v>11125421</v>
      </c>
      <c r="G1622" s="15" t="str">
        <f>'PAYMENT by SAP'!F1612</f>
        <v>PAID BY CMS BANK SYARIAH INDONESIA KC SURABAYA BAS</v>
      </c>
      <c r="H1622" s="47">
        <f t="shared" si="150"/>
        <v>46007</v>
      </c>
      <c r="I1622" s="48">
        <f>'PAYMENT by SAP'!G1612</f>
        <v>46007</v>
      </c>
      <c r="J1622" s="48" t="str">
        <f t="shared" si="151"/>
        <v>Des</v>
      </c>
      <c r="K1622" s="48" t="str">
        <f t="shared" si="152"/>
        <v>2025</v>
      </c>
      <c r="L1622" s="48">
        <f>'PAYMENT by SAP'!H1612</f>
        <v>45960</v>
      </c>
      <c r="M1622" s="49">
        <f t="shared" si="153"/>
        <v>47</v>
      </c>
      <c r="N1622" s="50" t="str">
        <f t="shared" si="154"/>
        <v>30-60</v>
      </c>
      <c r="O1622" s="50" t="str">
        <f t="shared" si="155"/>
        <v>Low Risk</v>
      </c>
      <c r="P1622" s="15" t="str">
        <f>'PAYMENT by SAP'!J1612</f>
        <v>IDR</v>
      </c>
      <c r="Q1622" s="15" t="str">
        <f>'PAYMENT by SAP'!K1612</f>
        <v>1800000652</v>
      </c>
      <c r="R1622" s="51">
        <f>'PAYMENT by SAP'!L1612</f>
        <v>7441440</v>
      </c>
      <c r="S1622" s="51" t="str">
        <f>'PAYMENT by SAP'!M1612</f>
        <v>Biaya Pemusnahan Limbah Sludge IPAL ex PT SLG</v>
      </c>
      <c r="T1622" s="65">
        <f>'PAYMENT by SAP'!N1612</f>
        <v>45930</v>
      </c>
      <c r="U1622" s="66" t="str">
        <f>'PAYMENT by SAP'!O1612</f>
        <v>1800000652</v>
      </c>
      <c r="V1622" t="s">
        <v>4950</v>
      </c>
    </row>
    <row r="1623" spans="2:22">
      <c r="B1623" s="15">
        <f>'PAYMENT by SAP'!B1613</f>
        <v>101083</v>
      </c>
      <c r="C1623" s="15" t="str">
        <f>'PAYMENT by SAP'!C1613</f>
        <v>PT ARDI RESTU ARTA</v>
      </c>
      <c r="D1623" s="15" t="str">
        <v>External</v>
      </c>
      <c r="E1623" s="15" t="str">
        <f>'PAYMENT by SAP'!D1613</f>
        <v>1400146565</v>
      </c>
      <c r="F1623" s="15" t="str">
        <f>'PAYMENT by SAP'!E1613</f>
        <v>11125421</v>
      </c>
      <c r="G1623" s="15" t="str">
        <f>'PAYMENT by SAP'!F1613</f>
        <v>PAID BY CMS BANK SYARIAH INDONESIA KC SURABAYA BAS</v>
      </c>
      <c r="H1623" s="47">
        <f t="shared" si="150"/>
        <v>46007</v>
      </c>
      <c r="I1623" s="48">
        <f>'PAYMENT by SAP'!G1613</f>
        <v>46007</v>
      </c>
      <c r="J1623" s="48" t="str">
        <f t="shared" si="151"/>
        <v>Des</v>
      </c>
      <c r="K1623" s="48" t="str">
        <f t="shared" si="152"/>
        <v>2025</v>
      </c>
      <c r="L1623" s="48">
        <f>'PAYMENT by SAP'!H1613</f>
        <v>46021</v>
      </c>
      <c r="M1623" s="49">
        <f t="shared" si="153"/>
        <v>-14</v>
      </c>
      <c r="N1623" s="50" t="str">
        <f t="shared" si="154"/>
        <v>Current</v>
      </c>
      <c r="O1623" s="50" t="str">
        <f t="shared" si="155"/>
        <v>No Risk</v>
      </c>
      <c r="P1623" s="15" t="str">
        <f>'PAYMENT by SAP'!J1613</f>
        <v>IDR</v>
      </c>
      <c r="Q1623" s="15" t="str">
        <f>'PAYMENT by SAP'!K1613</f>
        <v>1800000766</v>
      </c>
      <c r="R1623" s="51">
        <f>'PAYMENT by SAP'!L1613</f>
        <v>35699265</v>
      </c>
      <c r="S1623" s="51" t="str">
        <f>'PAYMENT by SAP'!M1613</f>
        <v>Biaya Pemusnahan Limbah FA-BA ex PT ARA</v>
      </c>
      <c r="T1623" s="65">
        <f>'PAYMENT by SAP'!N1613</f>
        <v>45991</v>
      </c>
      <c r="U1623" s="66" t="str">
        <f>'PAYMENT by SAP'!O1613</f>
        <v>1800000766</v>
      </c>
      <c r="V1623" t="s">
        <v>4950</v>
      </c>
    </row>
    <row r="1624" spans="2:22">
      <c r="B1624" s="15">
        <f>'PAYMENT by SAP'!B1614</f>
        <v>101493</v>
      </c>
      <c r="C1624" s="15" t="str">
        <f>'PAYMENT by SAP'!C1614</f>
        <v>PT. SUMBER LIMBAH GUNA</v>
      </c>
      <c r="D1624" s="15" t="str">
        <v>External</v>
      </c>
      <c r="E1624" s="15" t="str">
        <f>'PAYMENT by SAP'!D1614</f>
        <v>1400146448</v>
      </c>
      <c r="F1624" s="15" t="str">
        <f>'PAYMENT by SAP'!E1614</f>
        <v>11125421</v>
      </c>
      <c r="G1624" s="15" t="str">
        <f>'PAYMENT by SAP'!F1614</f>
        <v>PAID BY CMS BANK SYARIAH INDONESIA KC SURABAYA BAS</v>
      </c>
      <c r="H1624" s="47">
        <f t="shared" si="150"/>
        <v>46007</v>
      </c>
      <c r="I1624" s="48">
        <f>'PAYMENT by SAP'!G1614</f>
        <v>46007</v>
      </c>
      <c r="J1624" s="48" t="str">
        <f t="shared" si="151"/>
        <v>Des</v>
      </c>
      <c r="K1624" s="48" t="str">
        <f t="shared" si="152"/>
        <v>2025</v>
      </c>
      <c r="L1624" s="48">
        <f>'PAYMENT by SAP'!H1614</f>
        <v>45960</v>
      </c>
      <c r="M1624" s="49">
        <f t="shared" si="153"/>
        <v>47</v>
      </c>
      <c r="N1624" s="50" t="str">
        <f t="shared" si="154"/>
        <v>30-60</v>
      </c>
      <c r="O1624" s="50" t="str">
        <f t="shared" si="155"/>
        <v>Low Risk</v>
      </c>
      <c r="P1624" s="15" t="str">
        <f>'PAYMENT by SAP'!J1614</f>
        <v>IDR</v>
      </c>
      <c r="Q1624" s="15" t="str">
        <f>'PAYMENT by SAP'!K1614</f>
        <v>1800000653</v>
      </c>
      <c r="R1624" s="51">
        <f>'PAYMENT by SAP'!L1614</f>
        <v>50917920</v>
      </c>
      <c r="S1624" s="51" t="str">
        <f>'PAYMENT by SAP'!M1614</f>
        <v>Biaya Pemusnahan Limbah Sludge Paper ex PT SLG</v>
      </c>
      <c r="T1624" s="65">
        <f>'PAYMENT by SAP'!N1614</f>
        <v>45930</v>
      </c>
      <c r="U1624" s="66" t="str">
        <f>'PAYMENT by SAP'!O1614</f>
        <v>1800000653</v>
      </c>
      <c r="V1624" t="s">
        <v>4950</v>
      </c>
    </row>
    <row r="1625" spans="2:22">
      <c r="B1625" s="15">
        <f>'PAYMENT by SAP'!B1615</f>
        <v>101493</v>
      </c>
      <c r="C1625" s="15" t="str">
        <f>'PAYMENT by SAP'!C1615</f>
        <v>PT. SUMBER LIMBAH GUNA</v>
      </c>
      <c r="D1625" s="15" t="str">
        <v>External</v>
      </c>
      <c r="E1625" s="15" t="str">
        <f>'PAYMENT by SAP'!D1615</f>
        <v>1400146462</v>
      </c>
      <c r="F1625" s="15" t="str">
        <f>'PAYMENT by SAP'!E1615</f>
        <v>11125421</v>
      </c>
      <c r="G1625" s="15" t="str">
        <f>'PAYMENT by SAP'!F1615</f>
        <v>PAID BY CMS BANK SYARIAH INDONESIA KC SURABAYA BAS</v>
      </c>
      <c r="H1625" s="47">
        <f t="shared" si="150"/>
        <v>46007</v>
      </c>
      <c r="I1625" s="48">
        <f>'PAYMENT by SAP'!G1615</f>
        <v>46007</v>
      </c>
      <c r="J1625" s="48" t="str">
        <f t="shared" si="151"/>
        <v>Des</v>
      </c>
      <c r="K1625" s="48" t="str">
        <f t="shared" si="152"/>
        <v>2025</v>
      </c>
      <c r="L1625" s="48">
        <f>'PAYMENT by SAP'!H1615</f>
        <v>45960</v>
      </c>
      <c r="M1625" s="49">
        <f t="shared" si="153"/>
        <v>47</v>
      </c>
      <c r="N1625" s="50" t="str">
        <f t="shared" si="154"/>
        <v>30-60</v>
      </c>
      <c r="O1625" s="50" t="str">
        <f t="shared" si="155"/>
        <v>Low Risk</v>
      </c>
      <c r="P1625" s="15" t="str">
        <f>'PAYMENT by SAP'!J1615</f>
        <v>IDR</v>
      </c>
      <c r="Q1625" s="15" t="str">
        <f>'PAYMENT by SAP'!K1615</f>
        <v>1800000651</v>
      </c>
      <c r="R1625" s="51">
        <f>'PAYMENT by SAP'!L1615</f>
        <v>100604295</v>
      </c>
      <c r="S1625" s="51" t="str">
        <f>'PAYMENT by SAP'!M1615</f>
        <v>Biaya Pemusnahan Limbah FA-BA ex PT SLG</v>
      </c>
      <c r="T1625" s="65">
        <f>'PAYMENT by SAP'!N1615</f>
        <v>45930</v>
      </c>
      <c r="U1625" s="66" t="str">
        <f>'PAYMENT by SAP'!O1615</f>
        <v>1800000651</v>
      </c>
      <c r="V1625" t="s">
        <v>4950</v>
      </c>
    </row>
    <row r="1626" spans="2:22">
      <c r="B1626" s="15">
        <f>'PAYMENT by SAP'!B1616</f>
        <v>101493</v>
      </c>
      <c r="C1626" s="15" t="str">
        <f>'PAYMENT by SAP'!C1616</f>
        <v>PT. SUMBER LIMBAH GUNA</v>
      </c>
      <c r="D1626" s="15" t="str">
        <v>External</v>
      </c>
      <c r="E1626" s="15" t="str">
        <f>'PAYMENT by SAP'!D1616</f>
        <v>1400146447</v>
      </c>
      <c r="F1626" s="15" t="str">
        <f>'PAYMENT by SAP'!E1616</f>
        <v>11125421</v>
      </c>
      <c r="G1626" s="15" t="str">
        <f>'PAYMENT by SAP'!F1616</f>
        <v>PAID BY CMS BANK SYARIAH INDONESIA KC SURABAYA BAS</v>
      </c>
      <c r="H1626" s="47">
        <f t="shared" si="150"/>
        <v>46007</v>
      </c>
      <c r="I1626" s="48">
        <f>'PAYMENT by SAP'!G1616</f>
        <v>46007</v>
      </c>
      <c r="J1626" s="48" t="str">
        <f t="shared" si="151"/>
        <v>Des</v>
      </c>
      <c r="K1626" s="48" t="str">
        <f t="shared" si="152"/>
        <v>2025</v>
      </c>
      <c r="L1626" s="48">
        <f>'PAYMENT by SAP'!H1616</f>
        <v>45991</v>
      </c>
      <c r="M1626" s="49">
        <f t="shared" si="153"/>
        <v>16</v>
      </c>
      <c r="N1626" s="50" t="str">
        <f t="shared" si="154"/>
        <v>0-30</v>
      </c>
      <c r="O1626" s="50" t="str">
        <f t="shared" si="155"/>
        <v>No Risk</v>
      </c>
      <c r="P1626" s="15" t="str">
        <f>'PAYMENT by SAP'!J1616</f>
        <v>IDR</v>
      </c>
      <c r="Q1626" s="15" t="str">
        <f>'PAYMENT by SAP'!K1616</f>
        <v>1800000736</v>
      </c>
      <c r="R1626" s="51">
        <f>'PAYMENT by SAP'!L1616</f>
        <v>106537134</v>
      </c>
      <c r="S1626" s="51" t="str">
        <f>'PAYMENT by SAP'!M1616</f>
        <v>Biaya Pemusnahan Limbah FA-BA ex PT SLG</v>
      </c>
      <c r="T1626" s="65">
        <f>'PAYMENT by SAP'!N1616</f>
        <v>45961</v>
      </c>
      <c r="U1626" s="66" t="str">
        <f>'PAYMENT by SAP'!O1616</f>
        <v>1800000736</v>
      </c>
      <c r="V1626" t="s">
        <v>4950</v>
      </c>
    </row>
    <row r="1627" spans="2:22">
      <c r="B1627" s="15">
        <f>'PAYMENT by SAP'!B1617</f>
        <v>101493</v>
      </c>
      <c r="C1627" s="15" t="str">
        <f>'PAYMENT by SAP'!C1617</f>
        <v>PT. SUMBER LIMBAH GUNA</v>
      </c>
      <c r="D1627" s="15" t="str">
        <v>External</v>
      </c>
      <c r="E1627" s="15" t="str">
        <f>'PAYMENT by SAP'!D1617</f>
        <v>1400146484</v>
      </c>
      <c r="F1627" s="15" t="str">
        <f>'PAYMENT by SAP'!E1617</f>
        <v>11125421</v>
      </c>
      <c r="G1627" s="15" t="str">
        <f>'PAYMENT by SAP'!F1617</f>
        <v>PAID BY CMS BANK SYARIAH INDONESIA KC SURABAYA BAS</v>
      </c>
      <c r="H1627" s="47">
        <f t="shared" si="150"/>
        <v>46007</v>
      </c>
      <c r="I1627" s="48">
        <f>'PAYMENT by SAP'!G1617</f>
        <v>46007</v>
      </c>
      <c r="J1627" s="48" t="str">
        <f t="shared" si="151"/>
        <v>Des</v>
      </c>
      <c r="K1627" s="48" t="str">
        <f t="shared" si="152"/>
        <v>2025</v>
      </c>
      <c r="L1627" s="48">
        <f>'PAYMENT by SAP'!H1617</f>
        <v>46021</v>
      </c>
      <c r="M1627" s="49">
        <f t="shared" si="153"/>
        <v>-14</v>
      </c>
      <c r="N1627" s="50" t="str">
        <f t="shared" si="154"/>
        <v>Current</v>
      </c>
      <c r="O1627" s="50" t="str">
        <f t="shared" si="155"/>
        <v>No Risk</v>
      </c>
      <c r="P1627" s="15" t="str">
        <f>'PAYMENT by SAP'!J1617</f>
        <v>IDR</v>
      </c>
      <c r="Q1627" s="15" t="str">
        <f>'PAYMENT by SAP'!K1617</f>
        <v>1800000794</v>
      </c>
      <c r="R1627" s="51">
        <f>'PAYMENT by SAP'!L1617</f>
        <v>119284374</v>
      </c>
      <c r="S1627" s="51" t="str">
        <f>'PAYMENT by SAP'!M1617</f>
        <v>Biaya Pemusnahan Limbah FA-BA ex PT SLG</v>
      </c>
      <c r="T1627" s="65">
        <f>'PAYMENT by SAP'!N1617</f>
        <v>45991</v>
      </c>
      <c r="U1627" s="66" t="str">
        <f>'PAYMENT by SAP'!O1617</f>
        <v>1800000794</v>
      </c>
      <c r="V1627" t="s">
        <v>4950</v>
      </c>
    </row>
    <row r="1628" spans="2:22">
      <c r="B1628" s="15">
        <f>'PAYMENT by SAP'!B1618</f>
        <v>101493</v>
      </c>
      <c r="C1628" s="15" t="str">
        <f>'PAYMENT by SAP'!C1618</f>
        <v>PT. SUMBER LIMBAH GUNA</v>
      </c>
      <c r="D1628" s="15" t="str">
        <v>External</v>
      </c>
      <c r="E1628" s="15" t="str">
        <f>'PAYMENT by SAP'!D1618</f>
        <v>1400146460</v>
      </c>
      <c r="F1628" s="15" t="str">
        <f>'PAYMENT by SAP'!E1618</f>
        <v>11125421</v>
      </c>
      <c r="G1628" s="15" t="str">
        <f>'PAYMENT by SAP'!F1618</f>
        <v>PAID BY CMS BANK SYARIAH INDONESIA KC SURABAYA BAS</v>
      </c>
      <c r="H1628" s="47">
        <f t="shared" si="150"/>
        <v>46007</v>
      </c>
      <c r="I1628" s="48">
        <f>'PAYMENT by SAP'!G1618</f>
        <v>46007</v>
      </c>
      <c r="J1628" s="48" t="str">
        <f t="shared" si="151"/>
        <v>Des</v>
      </c>
      <c r="K1628" s="48" t="str">
        <f t="shared" si="152"/>
        <v>2025</v>
      </c>
      <c r="L1628" s="48">
        <f>'PAYMENT by SAP'!H1618</f>
        <v>45991</v>
      </c>
      <c r="M1628" s="49">
        <f t="shared" si="153"/>
        <v>16</v>
      </c>
      <c r="N1628" s="50" t="str">
        <f t="shared" si="154"/>
        <v>0-30</v>
      </c>
      <c r="O1628" s="50" t="str">
        <f t="shared" si="155"/>
        <v>No Risk</v>
      </c>
      <c r="P1628" s="15" t="str">
        <f>'PAYMENT by SAP'!J1618</f>
        <v>IDR</v>
      </c>
      <c r="Q1628" s="15" t="str">
        <f>'PAYMENT by SAP'!K1618</f>
        <v>1800000737</v>
      </c>
      <c r="R1628" s="51">
        <f>'PAYMENT by SAP'!L1618</f>
        <v>161021040</v>
      </c>
      <c r="S1628" s="51" t="str">
        <f>'PAYMENT by SAP'!M1618</f>
        <v>Biaya Pemusnahan Limbah Sludge IPAL ex PT SLG</v>
      </c>
      <c r="T1628" s="65">
        <f>'PAYMENT by SAP'!N1618</f>
        <v>45961</v>
      </c>
      <c r="U1628" s="66" t="str">
        <f>'PAYMENT by SAP'!O1618</f>
        <v>1800000737</v>
      </c>
      <c r="V1628" t="s">
        <v>4950</v>
      </c>
    </row>
    <row r="1629" spans="2:22">
      <c r="B1629" s="15">
        <f>'PAYMENT by SAP'!B1619</f>
        <v>101493</v>
      </c>
      <c r="C1629" s="15" t="str">
        <f>'PAYMENT by SAP'!C1619</f>
        <v>PT. SUMBER LIMBAH GUNA</v>
      </c>
      <c r="D1629" s="15" t="str">
        <v>External</v>
      </c>
      <c r="E1629" s="15" t="str">
        <f>'PAYMENT by SAP'!D1619</f>
        <v>1400146461</v>
      </c>
      <c r="F1629" s="15" t="str">
        <f>'PAYMENT by SAP'!E1619</f>
        <v>11125421</v>
      </c>
      <c r="G1629" s="15" t="str">
        <f>'PAYMENT by SAP'!F1619</f>
        <v>PAID BY CMS BANK SYARIAH INDONESIA KC SURABAYA BAS</v>
      </c>
      <c r="H1629" s="47">
        <f t="shared" si="150"/>
        <v>46007</v>
      </c>
      <c r="I1629" s="48">
        <f>'PAYMENT by SAP'!G1619</f>
        <v>46007</v>
      </c>
      <c r="J1629" s="48" t="str">
        <f t="shared" si="151"/>
        <v>Des</v>
      </c>
      <c r="K1629" s="48" t="str">
        <f t="shared" si="152"/>
        <v>2025</v>
      </c>
      <c r="L1629" s="48">
        <f>'PAYMENT by SAP'!H1619</f>
        <v>46021</v>
      </c>
      <c r="M1629" s="49">
        <f t="shared" si="153"/>
        <v>-14</v>
      </c>
      <c r="N1629" s="50" t="str">
        <f t="shared" si="154"/>
        <v>Current</v>
      </c>
      <c r="O1629" s="50" t="str">
        <f t="shared" si="155"/>
        <v>No Risk</v>
      </c>
      <c r="P1629" s="15" t="str">
        <f>'PAYMENT by SAP'!J1619</f>
        <v>IDR</v>
      </c>
      <c r="Q1629" s="15" t="str">
        <f>'PAYMENT by SAP'!K1619</f>
        <v>1800000795</v>
      </c>
      <c r="R1629" s="51">
        <f>'PAYMENT by SAP'!L1619</f>
        <v>172218720</v>
      </c>
      <c r="S1629" s="51" t="str">
        <f>'PAYMENT by SAP'!M1619</f>
        <v>Biaya Pemusnahan Limbah Sludge IPAL ex PT SLG</v>
      </c>
      <c r="T1629" s="65">
        <f>'PAYMENT by SAP'!N1619</f>
        <v>45991</v>
      </c>
      <c r="U1629" s="66" t="str">
        <f>'PAYMENT by SAP'!O1619</f>
        <v>1800000795</v>
      </c>
      <c r="V1629" t="s">
        <v>4950</v>
      </c>
    </row>
    <row r="1630" spans="2:22">
      <c r="B1630" s="15">
        <f>'PAYMENT by SAP'!B1620</f>
        <v>101493</v>
      </c>
      <c r="C1630" s="15" t="str">
        <f>'PAYMENT by SAP'!C1620</f>
        <v>PT. SUMBER LIMBAH GUNA</v>
      </c>
      <c r="D1630" s="15" t="str">
        <v>External</v>
      </c>
      <c r="E1630" s="15" t="str">
        <f>'PAYMENT by SAP'!D1620</f>
        <v>1400146482</v>
      </c>
      <c r="F1630" s="15" t="str">
        <f>'PAYMENT by SAP'!E1620</f>
        <v>11125421</v>
      </c>
      <c r="G1630" s="15" t="str">
        <f>'PAYMENT by SAP'!F1620</f>
        <v>PAID BY CMS BANK SYARIAH INDONESIA KC SURABAYA BAS</v>
      </c>
      <c r="H1630" s="47">
        <f t="shared" si="150"/>
        <v>46007</v>
      </c>
      <c r="I1630" s="48">
        <f>'PAYMENT by SAP'!G1620</f>
        <v>46007</v>
      </c>
      <c r="J1630" s="48" t="str">
        <f t="shared" si="151"/>
        <v>Des</v>
      </c>
      <c r="K1630" s="48" t="str">
        <f t="shared" si="152"/>
        <v>2025</v>
      </c>
      <c r="L1630" s="48">
        <f>'PAYMENT by SAP'!H1620</f>
        <v>46021</v>
      </c>
      <c r="M1630" s="49">
        <f t="shared" si="153"/>
        <v>-14</v>
      </c>
      <c r="N1630" s="50" t="str">
        <f t="shared" si="154"/>
        <v>Current</v>
      </c>
      <c r="O1630" s="50" t="str">
        <f t="shared" si="155"/>
        <v>No Risk</v>
      </c>
      <c r="P1630" s="15" t="str">
        <f>'PAYMENT by SAP'!J1620</f>
        <v>IDR</v>
      </c>
      <c r="Q1630" s="15" t="str">
        <f>'PAYMENT by SAP'!K1620</f>
        <v>1800000796</v>
      </c>
      <c r="R1630" s="51">
        <f>'PAYMENT by SAP'!L1620</f>
        <v>174449820</v>
      </c>
      <c r="S1630" s="51" t="str">
        <f>'PAYMENT by SAP'!M1620</f>
        <v>Biaya Pemusnahan Limbah Sludge Paper ex PT SLG</v>
      </c>
      <c r="T1630" s="65">
        <f>'PAYMENT by SAP'!N1620</f>
        <v>45991</v>
      </c>
      <c r="U1630" s="66" t="str">
        <f>'PAYMENT by SAP'!O1620</f>
        <v>1800000796</v>
      </c>
      <c r="V1630" t="s">
        <v>4950</v>
      </c>
    </row>
    <row r="1631" spans="2:22">
      <c r="B1631" s="15">
        <f>'PAYMENT by SAP'!B1621</f>
        <v>101493</v>
      </c>
      <c r="C1631" s="15" t="str">
        <f>'PAYMENT by SAP'!C1621</f>
        <v>PT. SUMBER LIMBAH GUNA</v>
      </c>
      <c r="D1631" s="15" t="str">
        <v>External</v>
      </c>
      <c r="E1631" s="15" t="str">
        <f>'PAYMENT by SAP'!D1621</f>
        <v>1400146459</v>
      </c>
      <c r="F1631" s="15" t="str">
        <f>'PAYMENT by SAP'!E1621</f>
        <v>11125421</v>
      </c>
      <c r="G1631" s="15" t="str">
        <f>'PAYMENT by SAP'!F1621</f>
        <v>PAID BY CMS BANK SYARIAH INDONESIA KC SURABAYA BAS</v>
      </c>
      <c r="H1631" s="47">
        <f t="shared" si="150"/>
        <v>46007</v>
      </c>
      <c r="I1631" s="48">
        <f>'PAYMENT by SAP'!G1621</f>
        <v>46007</v>
      </c>
      <c r="J1631" s="48" t="str">
        <f t="shared" si="151"/>
        <v>Des</v>
      </c>
      <c r="K1631" s="48" t="str">
        <f t="shared" si="152"/>
        <v>2025</v>
      </c>
      <c r="L1631" s="48">
        <f>'PAYMENT by SAP'!H1621</f>
        <v>45991</v>
      </c>
      <c r="M1631" s="49">
        <f t="shared" si="153"/>
        <v>16</v>
      </c>
      <c r="N1631" s="50" t="str">
        <f t="shared" si="154"/>
        <v>0-30</v>
      </c>
      <c r="O1631" s="50" t="str">
        <f t="shared" si="155"/>
        <v>No Risk</v>
      </c>
      <c r="P1631" s="15" t="str">
        <f>'PAYMENT by SAP'!J1621</f>
        <v>IDR</v>
      </c>
      <c r="Q1631" s="15" t="str">
        <f>'PAYMENT by SAP'!K1621</f>
        <v>1800000738</v>
      </c>
      <c r="R1631" s="51">
        <f>'PAYMENT by SAP'!L1621</f>
        <v>246033720</v>
      </c>
      <c r="S1631" s="51" t="str">
        <f>'PAYMENT by SAP'!M1621</f>
        <v>Biaya Pemusnahan Limbah Sludge Paper ex PT SLG</v>
      </c>
      <c r="T1631" s="65">
        <f>'PAYMENT by SAP'!N1621</f>
        <v>45961</v>
      </c>
      <c r="U1631" s="66" t="str">
        <f>'PAYMENT by SAP'!O1621</f>
        <v>1800000738</v>
      </c>
      <c r="V1631" t="s">
        <v>4950</v>
      </c>
    </row>
    <row r="1632" spans="2:22">
      <c r="B1632" s="15">
        <f>'PAYMENT by SAP'!B1622</f>
        <v>100137</v>
      </c>
      <c r="C1632" s="15" t="str">
        <f>'PAYMENT by SAP'!C1622</f>
        <v>PT SEMEN GRESIK</v>
      </c>
      <c r="D1632" s="15" t="str">
        <v>Group</v>
      </c>
      <c r="E1632" s="15" t="str">
        <f>'PAYMENT by SAP'!D1622</f>
        <v>0100013372</v>
      </c>
      <c r="F1632" s="15">
        <f>'PAYMENT by SAP'!E1622</f>
        <v>0</v>
      </c>
      <c r="G1632" s="15">
        <f>'PAYMENT by SAP'!F1622</f>
        <v>0</v>
      </c>
      <c r="H1632" s="47">
        <f t="shared" si="150"/>
        <v>46007</v>
      </c>
      <c r="I1632" s="48">
        <f>'PAYMENT by SAP'!G1622</f>
        <v>46007</v>
      </c>
      <c r="J1632" s="48" t="str">
        <f t="shared" si="151"/>
        <v>Des</v>
      </c>
      <c r="K1632" s="48" t="str">
        <f t="shared" si="152"/>
        <v>2025</v>
      </c>
      <c r="L1632" s="48">
        <f>'PAYMENT by SAP'!H1622</f>
        <v>45987</v>
      </c>
      <c r="M1632" s="49">
        <f t="shared" si="153"/>
        <v>20</v>
      </c>
      <c r="N1632" s="50" t="str">
        <f t="shared" si="154"/>
        <v>0-30</v>
      </c>
      <c r="O1632" s="50" t="str">
        <f t="shared" si="155"/>
        <v>No Risk</v>
      </c>
      <c r="P1632" s="15" t="str">
        <f>'PAYMENT by SAP'!J1622</f>
        <v>IDR</v>
      </c>
      <c r="Q1632" s="15" t="str">
        <f>'PAYMENT by SAP'!K1622</f>
        <v>0100012416</v>
      </c>
      <c r="R1632" s="51">
        <f>'PAYMENT by SAP'!L1622</f>
        <v>537442765</v>
      </c>
      <c r="S1632" s="51" t="str">
        <f>'PAYMENT by SAP'!M1622</f>
        <v>Bunga SHL SG 10-12 2020</v>
      </c>
      <c r="T1632" s="65">
        <f>'PAYMENT by SAP'!N1622</f>
        <v>45987</v>
      </c>
      <c r="U1632" s="66" t="str">
        <f>'PAYMENT by SAP'!O1622</f>
        <v>0100012416</v>
      </c>
      <c r="V1632" t="s">
        <v>4952</v>
      </c>
    </row>
    <row r="1633" spans="2:22">
      <c r="B1633" s="15">
        <f>'PAYMENT by SAP'!B1623</f>
        <v>100137</v>
      </c>
      <c r="C1633" s="15" t="str">
        <f>'PAYMENT by SAP'!C1623</f>
        <v>PT SEMEN GRESIK</v>
      </c>
      <c r="D1633" s="15" t="str">
        <v>Group</v>
      </c>
      <c r="E1633" s="15" t="str">
        <f>'PAYMENT by SAP'!D1623</f>
        <v>0100013372</v>
      </c>
      <c r="F1633" s="15">
        <f>'PAYMENT by SAP'!E1623</f>
        <v>0</v>
      </c>
      <c r="G1633" s="15">
        <f>'PAYMENT by SAP'!F1623</f>
        <v>0</v>
      </c>
      <c r="H1633" s="47">
        <f t="shared" si="150"/>
        <v>46007</v>
      </c>
      <c r="I1633" s="48">
        <f>'PAYMENT by SAP'!G1623</f>
        <v>46007</v>
      </c>
      <c r="J1633" s="48" t="str">
        <f t="shared" si="151"/>
        <v>Des</v>
      </c>
      <c r="K1633" s="48" t="str">
        <f t="shared" si="152"/>
        <v>2025</v>
      </c>
      <c r="L1633" s="48">
        <f>'PAYMENT by SAP'!H1623</f>
        <v>45987</v>
      </c>
      <c r="M1633" s="49">
        <f t="shared" si="153"/>
        <v>20</v>
      </c>
      <c r="N1633" s="50" t="str">
        <f t="shared" si="154"/>
        <v>0-30</v>
      </c>
      <c r="O1633" s="50" t="str">
        <f t="shared" si="155"/>
        <v>No Risk</v>
      </c>
      <c r="P1633" s="15" t="str">
        <f>'PAYMENT by SAP'!J1623</f>
        <v>IDR</v>
      </c>
      <c r="Q1633" s="15" t="str">
        <f>'PAYMENT by SAP'!K1623</f>
        <v>0100012416</v>
      </c>
      <c r="R1633" s="51">
        <f>'PAYMENT by SAP'!L1623</f>
        <v>537442765</v>
      </c>
      <c r="S1633" s="51" t="str">
        <f>'PAYMENT by SAP'!M1623</f>
        <v>Bunga SHL SG 10-12 2020</v>
      </c>
      <c r="T1633" s="65">
        <f>'PAYMENT by SAP'!N1623</f>
        <v>45987</v>
      </c>
      <c r="U1633" s="66" t="str">
        <f>'PAYMENT by SAP'!O1623</f>
        <v>0100012416</v>
      </c>
      <c r="V1633" t="s">
        <v>4952</v>
      </c>
    </row>
    <row r="1634" spans="2:22">
      <c r="B1634" s="15">
        <f>'PAYMENT by SAP'!B1624</f>
        <v>100137</v>
      </c>
      <c r="C1634" s="15" t="str">
        <f>'PAYMENT by SAP'!C1624</f>
        <v>PT SEMEN GRESIK</v>
      </c>
      <c r="D1634" s="15" t="str">
        <v>Group</v>
      </c>
      <c r="E1634" s="15" t="str">
        <f>'PAYMENT by SAP'!D1624</f>
        <v>0100013372</v>
      </c>
      <c r="F1634" s="15">
        <f>'PAYMENT by SAP'!E1624</f>
        <v>0</v>
      </c>
      <c r="G1634" s="15">
        <f>'PAYMENT by SAP'!F1624</f>
        <v>0</v>
      </c>
      <c r="H1634" s="47">
        <f t="shared" si="150"/>
        <v>46007</v>
      </c>
      <c r="I1634" s="48">
        <f>'PAYMENT by SAP'!G1624</f>
        <v>46007</v>
      </c>
      <c r="J1634" s="48" t="str">
        <f t="shared" si="151"/>
        <v>Des</v>
      </c>
      <c r="K1634" s="48" t="str">
        <f t="shared" si="152"/>
        <v>2025</v>
      </c>
      <c r="L1634" s="48">
        <f>'PAYMENT by SAP'!H1624</f>
        <v>45987</v>
      </c>
      <c r="M1634" s="49">
        <f t="shared" si="153"/>
        <v>20</v>
      </c>
      <c r="N1634" s="50" t="str">
        <f t="shared" si="154"/>
        <v>0-30</v>
      </c>
      <c r="O1634" s="50" t="str">
        <f t="shared" si="155"/>
        <v>No Risk</v>
      </c>
      <c r="P1634" s="15" t="str">
        <f>'PAYMENT by SAP'!J1624</f>
        <v>IDR</v>
      </c>
      <c r="Q1634" s="15" t="str">
        <f>'PAYMENT by SAP'!K1624</f>
        <v>0100012416</v>
      </c>
      <c r="R1634" s="51">
        <f>'PAYMENT by SAP'!L1624</f>
        <v>537442765</v>
      </c>
      <c r="S1634" s="51" t="str">
        <f>'PAYMENT by SAP'!M1624</f>
        <v>Bunga SHL SG 10-12 2020</v>
      </c>
      <c r="T1634" s="65">
        <f>'PAYMENT by SAP'!N1624</f>
        <v>45987</v>
      </c>
      <c r="U1634" s="66" t="str">
        <f>'PAYMENT by SAP'!O1624</f>
        <v>0100012416</v>
      </c>
      <c r="V1634" t="s">
        <v>4952</v>
      </c>
    </row>
    <row r="1635" spans="2:22">
      <c r="B1635" s="15">
        <f>'PAYMENT by SAP'!B1625</f>
        <v>100137</v>
      </c>
      <c r="C1635" s="15" t="str">
        <f>'PAYMENT by SAP'!C1625</f>
        <v>PT SEMEN GRESIK</v>
      </c>
      <c r="D1635" s="15" t="str">
        <v>Group</v>
      </c>
      <c r="E1635" s="15" t="str">
        <f>'PAYMENT by SAP'!D1625</f>
        <v>0100013372</v>
      </c>
      <c r="F1635" s="15">
        <f>'PAYMENT by SAP'!E1625</f>
        <v>0</v>
      </c>
      <c r="G1635" s="15">
        <f>'PAYMENT by SAP'!F1625</f>
        <v>0</v>
      </c>
      <c r="H1635" s="47">
        <f t="shared" si="150"/>
        <v>46007</v>
      </c>
      <c r="I1635" s="48">
        <f>'PAYMENT by SAP'!G1625</f>
        <v>46007</v>
      </c>
      <c r="J1635" s="48" t="str">
        <f t="shared" si="151"/>
        <v>Des</v>
      </c>
      <c r="K1635" s="48" t="str">
        <f t="shared" si="152"/>
        <v>2025</v>
      </c>
      <c r="L1635" s="48">
        <f>'PAYMENT by SAP'!H1625</f>
        <v>45987</v>
      </c>
      <c r="M1635" s="49">
        <f t="shared" si="153"/>
        <v>20</v>
      </c>
      <c r="N1635" s="50" t="str">
        <f t="shared" si="154"/>
        <v>0-30</v>
      </c>
      <c r="O1635" s="50" t="str">
        <f t="shared" si="155"/>
        <v>No Risk</v>
      </c>
      <c r="P1635" s="15" t="str">
        <f>'PAYMENT by SAP'!J1625</f>
        <v>IDR</v>
      </c>
      <c r="Q1635" s="15" t="str">
        <f>'PAYMENT by SAP'!K1625</f>
        <v>0100012413</v>
      </c>
      <c r="R1635" s="51">
        <f>'PAYMENT by SAP'!L1625</f>
        <v>938118317</v>
      </c>
      <c r="S1635" s="51" t="str">
        <f>'PAYMENT by SAP'!M1625</f>
        <v>Bunga SHL Periode 25 Des 19 s/d 24 Mar 20 SG</v>
      </c>
      <c r="T1635" s="65">
        <f>'PAYMENT by SAP'!N1625</f>
        <v>45987</v>
      </c>
      <c r="U1635" s="66" t="str">
        <f>'PAYMENT by SAP'!O1625</f>
        <v>0100012413</v>
      </c>
      <c r="V1635" t="s">
        <v>4952</v>
      </c>
    </row>
    <row r="1636" spans="2:22">
      <c r="B1636" s="15">
        <f>'PAYMENT by SAP'!B1626</f>
        <v>100137</v>
      </c>
      <c r="C1636" s="15" t="str">
        <f>'PAYMENT by SAP'!C1626</f>
        <v>PT SEMEN GRESIK</v>
      </c>
      <c r="D1636" s="15" t="str">
        <v>Group</v>
      </c>
      <c r="E1636" s="15" t="str">
        <f>'PAYMENT by SAP'!D1626</f>
        <v>0100013372</v>
      </c>
      <c r="F1636" s="15">
        <f>'PAYMENT by SAP'!E1626</f>
        <v>0</v>
      </c>
      <c r="G1636" s="15">
        <f>'PAYMENT by SAP'!F1626</f>
        <v>0</v>
      </c>
      <c r="H1636" s="47">
        <f t="shared" si="150"/>
        <v>46007</v>
      </c>
      <c r="I1636" s="48">
        <f>'PAYMENT by SAP'!G1626</f>
        <v>46007</v>
      </c>
      <c r="J1636" s="48" t="str">
        <f t="shared" si="151"/>
        <v>Des</v>
      </c>
      <c r="K1636" s="48" t="str">
        <f t="shared" si="152"/>
        <v>2025</v>
      </c>
      <c r="L1636" s="48">
        <f>'PAYMENT by SAP'!H1626</f>
        <v>45987</v>
      </c>
      <c r="M1636" s="49">
        <f t="shared" si="153"/>
        <v>20</v>
      </c>
      <c r="N1636" s="50" t="str">
        <f t="shared" si="154"/>
        <v>0-30</v>
      </c>
      <c r="O1636" s="50" t="str">
        <f t="shared" si="155"/>
        <v>No Risk</v>
      </c>
      <c r="P1636" s="15" t="str">
        <f>'PAYMENT by SAP'!J1626</f>
        <v>IDR</v>
      </c>
      <c r="Q1636" s="15" t="str">
        <f>'PAYMENT by SAP'!K1626</f>
        <v>0100012413</v>
      </c>
      <c r="R1636" s="51">
        <f>'PAYMENT by SAP'!L1626</f>
        <v>938118317</v>
      </c>
      <c r="S1636" s="51" t="str">
        <f>'PAYMENT by SAP'!M1626</f>
        <v>Bunga SHL Periode 25 Des 19 s/d 24 Mar 20 SG</v>
      </c>
      <c r="T1636" s="65">
        <f>'PAYMENT by SAP'!N1626</f>
        <v>45987</v>
      </c>
      <c r="U1636" s="66" t="str">
        <f>'PAYMENT by SAP'!O1626</f>
        <v>0100012413</v>
      </c>
      <c r="V1636" t="s">
        <v>4952</v>
      </c>
    </row>
    <row r="1637" spans="2:22">
      <c r="B1637" s="15">
        <f>'PAYMENT by SAP'!B1627</f>
        <v>100137</v>
      </c>
      <c r="C1637" s="15" t="str">
        <f>'PAYMENT by SAP'!C1627</f>
        <v>PT SEMEN GRESIK</v>
      </c>
      <c r="D1637" s="15" t="str">
        <v>Group</v>
      </c>
      <c r="E1637" s="15" t="str">
        <f>'PAYMENT by SAP'!D1627</f>
        <v>0100013372</v>
      </c>
      <c r="F1637" s="15">
        <f>'PAYMENT by SAP'!E1627</f>
        <v>0</v>
      </c>
      <c r="G1637" s="15">
        <f>'PAYMENT by SAP'!F1627</f>
        <v>0</v>
      </c>
      <c r="H1637" s="47">
        <f t="shared" si="150"/>
        <v>46007</v>
      </c>
      <c r="I1637" s="48">
        <f>'PAYMENT by SAP'!G1627</f>
        <v>46007</v>
      </c>
      <c r="J1637" s="48" t="str">
        <f t="shared" si="151"/>
        <v>Des</v>
      </c>
      <c r="K1637" s="48" t="str">
        <f t="shared" si="152"/>
        <v>2025</v>
      </c>
      <c r="L1637" s="48">
        <f>'PAYMENT by SAP'!H1627</f>
        <v>45987</v>
      </c>
      <c r="M1637" s="49">
        <f t="shared" si="153"/>
        <v>20</v>
      </c>
      <c r="N1637" s="50" t="str">
        <f t="shared" si="154"/>
        <v>0-30</v>
      </c>
      <c r="O1637" s="50" t="str">
        <f t="shared" si="155"/>
        <v>No Risk</v>
      </c>
      <c r="P1637" s="15" t="str">
        <f>'PAYMENT by SAP'!J1627</f>
        <v>IDR</v>
      </c>
      <c r="Q1637" s="15" t="str">
        <f>'PAYMENT by SAP'!K1627</f>
        <v>0100012413</v>
      </c>
      <c r="R1637" s="51">
        <f>'PAYMENT by SAP'!L1627</f>
        <v>938118317</v>
      </c>
      <c r="S1637" s="51" t="str">
        <f>'PAYMENT by SAP'!M1627</f>
        <v>Bunga SHL Periode 25 Des 19 s/d 24 Mar 20 SG</v>
      </c>
      <c r="T1637" s="65">
        <f>'PAYMENT by SAP'!N1627</f>
        <v>45987</v>
      </c>
      <c r="U1637" s="66" t="str">
        <f>'PAYMENT by SAP'!O1627</f>
        <v>0100012413</v>
      </c>
      <c r="V1637" t="s">
        <v>4952</v>
      </c>
    </row>
    <row r="1638" spans="2:22">
      <c r="B1638" s="15">
        <f>'PAYMENT by SAP'!B1628</f>
        <v>100137</v>
      </c>
      <c r="C1638" s="15" t="str">
        <f>'PAYMENT by SAP'!C1628</f>
        <v>PT SEMEN GRESIK</v>
      </c>
      <c r="D1638" s="15" t="str">
        <v>Group</v>
      </c>
      <c r="E1638" s="15" t="str">
        <f>'PAYMENT by SAP'!D1628</f>
        <v>0100013372</v>
      </c>
      <c r="F1638" s="15">
        <f>'PAYMENT by SAP'!E1628</f>
        <v>0</v>
      </c>
      <c r="G1638" s="15">
        <f>'PAYMENT by SAP'!F1628</f>
        <v>0</v>
      </c>
      <c r="H1638" s="47">
        <f t="shared" si="150"/>
        <v>46007</v>
      </c>
      <c r="I1638" s="48">
        <f>'PAYMENT by SAP'!G1628</f>
        <v>46007</v>
      </c>
      <c r="J1638" s="48" t="str">
        <f t="shared" si="151"/>
        <v>Des</v>
      </c>
      <c r="K1638" s="48" t="str">
        <f t="shared" si="152"/>
        <v>2025</v>
      </c>
      <c r="L1638" s="48">
        <f>'PAYMENT by SAP'!H1628</f>
        <v>45987</v>
      </c>
      <c r="M1638" s="49">
        <f t="shared" si="153"/>
        <v>20</v>
      </c>
      <c r="N1638" s="50" t="str">
        <f t="shared" si="154"/>
        <v>0-30</v>
      </c>
      <c r="O1638" s="50" t="str">
        <f t="shared" si="155"/>
        <v>No Risk</v>
      </c>
      <c r="P1638" s="15" t="str">
        <f>'PAYMENT by SAP'!J1628</f>
        <v>IDR</v>
      </c>
      <c r="Q1638" s="15" t="str">
        <f>'PAYMENT by SAP'!K1628</f>
        <v>0100012413</v>
      </c>
      <c r="R1638" s="51">
        <f>'PAYMENT by SAP'!L1628</f>
        <v>1678502936</v>
      </c>
      <c r="S1638" s="51" t="str">
        <f>'PAYMENT by SAP'!M1628</f>
        <v>Bunga SHL Periode 23 Maret 2019 -24 Juni 2019 SG</v>
      </c>
      <c r="T1638" s="65">
        <f>'PAYMENT by SAP'!N1628</f>
        <v>45987</v>
      </c>
      <c r="U1638" s="66" t="str">
        <f>'PAYMENT by SAP'!O1628</f>
        <v>0100012413</v>
      </c>
      <c r="V1638" t="s">
        <v>4952</v>
      </c>
    </row>
    <row r="1639" spans="2:22">
      <c r="B1639" s="15">
        <f>'PAYMENT by SAP'!B1629</f>
        <v>100137</v>
      </c>
      <c r="C1639" s="15" t="str">
        <f>'PAYMENT by SAP'!C1629</f>
        <v>PT SEMEN GRESIK</v>
      </c>
      <c r="D1639" s="15" t="str">
        <v>Group</v>
      </c>
      <c r="E1639" s="15" t="str">
        <f>'PAYMENT by SAP'!D1629</f>
        <v>0100013372</v>
      </c>
      <c r="F1639" s="15">
        <f>'PAYMENT by SAP'!E1629</f>
        <v>0</v>
      </c>
      <c r="G1639" s="15">
        <f>'PAYMENT by SAP'!F1629</f>
        <v>0</v>
      </c>
      <c r="H1639" s="47">
        <f t="shared" si="150"/>
        <v>46007</v>
      </c>
      <c r="I1639" s="48">
        <f>'PAYMENT by SAP'!G1629</f>
        <v>46007</v>
      </c>
      <c r="J1639" s="48" t="str">
        <f t="shared" si="151"/>
        <v>Des</v>
      </c>
      <c r="K1639" s="48" t="str">
        <f t="shared" si="152"/>
        <v>2025</v>
      </c>
      <c r="L1639" s="48">
        <f>'PAYMENT by SAP'!H1629</f>
        <v>45987</v>
      </c>
      <c r="M1639" s="49">
        <f t="shared" si="153"/>
        <v>20</v>
      </c>
      <c r="N1639" s="50" t="str">
        <f t="shared" si="154"/>
        <v>0-30</v>
      </c>
      <c r="O1639" s="50" t="str">
        <f t="shared" si="155"/>
        <v>No Risk</v>
      </c>
      <c r="P1639" s="15" t="str">
        <f>'PAYMENT by SAP'!J1629</f>
        <v>IDR</v>
      </c>
      <c r="Q1639" s="15" t="str">
        <f>'PAYMENT by SAP'!K1629</f>
        <v>0100012413</v>
      </c>
      <c r="R1639" s="51">
        <f>'PAYMENT by SAP'!L1629</f>
        <v>1678502936</v>
      </c>
      <c r="S1639" s="51" t="str">
        <f>'PAYMENT by SAP'!M1629</f>
        <v>Bunga SHL Periode 23 Maret 2019 -24 Juni 2019 SG</v>
      </c>
      <c r="T1639" s="65">
        <f>'PAYMENT by SAP'!N1629</f>
        <v>45987</v>
      </c>
      <c r="U1639" s="66" t="str">
        <f>'PAYMENT by SAP'!O1629</f>
        <v>0100012413</v>
      </c>
      <c r="V1639" t="s">
        <v>4952</v>
      </c>
    </row>
    <row r="1640" spans="2:22">
      <c r="B1640" s="15">
        <f>'PAYMENT by SAP'!B1630</f>
        <v>100137</v>
      </c>
      <c r="C1640" s="15" t="str">
        <f>'PAYMENT by SAP'!C1630</f>
        <v>PT SEMEN GRESIK</v>
      </c>
      <c r="D1640" s="15" t="str">
        <v>Group</v>
      </c>
      <c r="E1640" s="15" t="str">
        <f>'PAYMENT by SAP'!D1630</f>
        <v>0100013372</v>
      </c>
      <c r="F1640" s="15">
        <f>'PAYMENT by SAP'!E1630</f>
        <v>0</v>
      </c>
      <c r="G1640" s="15">
        <f>'PAYMENT by SAP'!F1630</f>
        <v>0</v>
      </c>
      <c r="H1640" s="47">
        <f t="shared" si="150"/>
        <v>46007</v>
      </c>
      <c r="I1640" s="48">
        <f>'PAYMENT by SAP'!G1630</f>
        <v>46007</v>
      </c>
      <c r="J1640" s="48" t="str">
        <f t="shared" si="151"/>
        <v>Des</v>
      </c>
      <c r="K1640" s="48" t="str">
        <f t="shared" si="152"/>
        <v>2025</v>
      </c>
      <c r="L1640" s="48">
        <f>'PAYMENT by SAP'!H1630</f>
        <v>45987</v>
      </c>
      <c r="M1640" s="49">
        <f t="shared" si="153"/>
        <v>20</v>
      </c>
      <c r="N1640" s="50" t="str">
        <f t="shared" si="154"/>
        <v>0-30</v>
      </c>
      <c r="O1640" s="50" t="str">
        <f t="shared" si="155"/>
        <v>No Risk</v>
      </c>
      <c r="P1640" s="15" t="str">
        <f>'PAYMENT by SAP'!J1630</f>
        <v>IDR</v>
      </c>
      <c r="Q1640" s="15" t="str">
        <f>'PAYMENT by SAP'!K1630</f>
        <v>0100012413</v>
      </c>
      <c r="R1640" s="51">
        <f>'PAYMENT by SAP'!L1630</f>
        <v>1678502936</v>
      </c>
      <c r="S1640" s="51" t="str">
        <f>'PAYMENT by SAP'!M1630</f>
        <v>Bunga SHL Periode 23 Maret 2019 -24 Juni 2019 SG</v>
      </c>
      <c r="T1640" s="65">
        <f>'PAYMENT by SAP'!N1630</f>
        <v>45987</v>
      </c>
      <c r="U1640" s="66" t="str">
        <f>'PAYMENT by SAP'!O1630</f>
        <v>0100012413</v>
      </c>
      <c r="V1640" t="s">
        <v>4952</v>
      </c>
    </row>
    <row r="1641" spans="2:22">
      <c r="B1641" s="15">
        <f>'PAYMENT by SAP'!B1631</f>
        <v>100137</v>
      </c>
      <c r="C1641" s="15" t="str">
        <f>'PAYMENT by SAP'!C1631</f>
        <v>PT SEMEN GRESIK</v>
      </c>
      <c r="D1641" s="15" t="str">
        <v>Group</v>
      </c>
      <c r="E1641" s="15" t="str">
        <f>'PAYMENT by SAP'!D1631</f>
        <v>0100013372</v>
      </c>
      <c r="F1641" s="15">
        <f>'PAYMENT by SAP'!E1631</f>
        <v>0</v>
      </c>
      <c r="G1641" s="15">
        <f>'PAYMENT by SAP'!F1631</f>
        <v>0</v>
      </c>
      <c r="H1641" s="47">
        <f t="shared" si="150"/>
        <v>46007</v>
      </c>
      <c r="I1641" s="48">
        <f>'PAYMENT by SAP'!G1631</f>
        <v>46007</v>
      </c>
      <c r="J1641" s="48" t="str">
        <f t="shared" si="151"/>
        <v>Des</v>
      </c>
      <c r="K1641" s="48" t="str">
        <f t="shared" si="152"/>
        <v>2025</v>
      </c>
      <c r="L1641" s="48">
        <f>'PAYMENT by SAP'!H1631</f>
        <v>45987</v>
      </c>
      <c r="M1641" s="49">
        <f t="shared" si="153"/>
        <v>20</v>
      </c>
      <c r="N1641" s="50" t="str">
        <f t="shared" si="154"/>
        <v>0-30</v>
      </c>
      <c r="O1641" s="50" t="str">
        <f t="shared" si="155"/>
        <v>No Risk</v>
      </c>
      <c r="P1641" s="15" t="str">
        <f>'PAYMENT by SAP'!J1631</f>
        <v>IDR</v>
      </c>
      <c r="Q1641" s="15" t="str">
        <f>'PAYMENT by SAP'!K1631</f>
        <v>0100012413</v>
      </c>
      <c r="R1641" s="51">
        <f>'PAYMENT by SAP'!L1631</f>
        <v>1912129718</v>
      </c>
      <c r="S1641" s="51" t="str">
        <f>'PAYMENT by SAP'!M1631</f>
        <v>Bunga SHL Periode 25 Sept 19 s/d 24 Des 19 SG</v>
      </c>
      <c r="T1641" s="65">
        <f>'PAYMENT by SAP'!N1631</f>
        <v>45987</v>
      </c>
      <c r="U1641" s="66" t="str">
        <f>'PAYMENT by SAP'!O1631</f>
        <v>0100012413</v>
      </c>
      <c r="V1641" t="s">
        <v>4952</v>
      </c>
    </row>
    <row r="1642" spans="2:22">
      <c r="B1642" s="15">
        <f>'PAYMENT by SAP'!B1632</f>
        <v>100137</v>
      </c>
      <c r="C1642" s="15" t="str">
        <f>'PAYMENT by SAP'!C1632</f>
        <v>PT SEMEN GRESIK</v>
      </c>
      <c r="D1642" s="15" t="str">
        <v>Group</v>
      </c>
      <c r="E1642" s="15" t="str">
        <f>'PAYMENT by SAP'!D1632</f>
        <v>0100013372</v>
      </c>
      <c r="F1642" s="15">
        <f>'PAYMENT by SAP'!E1632</f>
        <v>0</v>
      </c>
      <c r="G1642" s="15">
        <f>'PAYMENT by SAP'!F1632</f>
        <v>0</v>
      </c>
      <c r="H1642" s="47">
        <f t="shared" si="150"/>
        <v>46007</v>
      </c>
      <c r="I1642" s="48">
        <f>'PAYMENT by SAP'!G1632</f>
        <v>46007</v>
      </c>
      <c r="J1642" s="48" t="str">
        <f t="shared" si="151"/>
        <v>Des</v>
      </c>
      <c r="K1642" s="48" t="str">
        <f t="shared" si="152"/>
        <v>2025</v>
      </c>
      <c r="L1642" s="48">
        <f>'PAYMENT by SAP'!H1632</f>
        <v>45987</v>
      </c>
      <c r="M1642" s="49">
        <f t="shared" si="153"/>
        <v>20</v>
      </c>
      <c r="N1642" s="50" t="str">
        <f t="shared" si="154"/>
        <v>0-30</v>
      </c>
      <c r="O1642" s="50" t="str">
        <f t="shared" si="155"/>
        <v>No Risk</v>
      </c>
      <c r="P1642" s="15" t="str">
        <f>'PAYMENT by SAP'!J1632</f>
        <v>IDR</v>
      </c>
      <c r="Q1642" s="15" t="str">
        <f>'PAYMENT by SAP'!K1632</f>
        <v>0100012413</v>
      </c>
      <c r="R1642" s="51">
        <f>'PAYMENT by SAP'!L1632</f>
        <v>1912129718</v>
      </c>
      <c r="S1642" s="51" t="str">
        <f>'PAYMENT by SAP'!M1632</f>
        <v>Bunga SHL Periode 25 Sept 19 s/d 24 Des 19 SG</v>
      </c>
      <c r="T1642" s="65">
        <f>'PAYMENT by SAP'!N1632</f>
        <v>45987</v>
      </c>
      <c r="U1642" s="66" t="str">
        <f>'PAYMENT by SAP'!O1632</f>
        <v>0100012413</v>
      </c>
      <c r="V1642" t="s">
        <v>4952</v>
      </c>
    </row>
    <row r="1643" spans="2:22">
      <c r="B1643" s="15">
        <f>'PAYMENT by SAP'!B1633</f>
        <v>100137</v>
      </c>
      <c r="C1643" s="15" t="str">
        <f>'PAYMENT by SAP'!C1633</f>
        <v>PT SEMEN GRESIK</v>
      </c>
      <c r="D1643" s="15" t="str">
        <v>Group</v>
      </c>
      <c r="E1643" s="15" t="str">
        <f>'PAYMENT by SAP'!D1633</f>
        <v>0100013370</v>
      </c>
      <c r="F1643" s="15">
        <f>'PAYMENT by SAP'!E1633</f>
        <v>0</v>
      </c>
      <c r="G1643" s="15">
        <f>'PAYMENT by SAP'!F1633</f>
        <v>0</v>
      </c>
      <c r="H1643" s="47">
        <f t="shared" si="150"/>
        <v>46007</v>
      </c>
      <c r="I1643" s="48">
        <f>'PAYMENT by SAP'!G1633</f>
        <v>46007</v>
      </c>
      <c r="J1643" s="48" t="str">
        <f t="shared" si="151"/>
        <v>Des</v>
      </c>
      <c r="K1643" s="48" t="str">
        <f t="shared" si="152"/>
        <v>2025</v>
      </c>
      <c r="L1643" s="48">
        <f>'PAYMENT by SAP'!H1633</f>
        <v>45987</v>
      </c>
      <c r="M1643" s="49">
        <f t="shared" si="153"/>
        <v>20</v>
      </c>
      <c r="N1643" s="50" t="str">
        <f t="shared" si="154"/>
        <v>0-30</v>
      </c>
      <c r="O1643" s="50" t="str">
        <f t="shared" si="155"/>
        <v>No Risk</v>
      </c>
      <c r="P1643" s="15" t="str">
        <f>'PAYMENT by SAP'!J1633</f>
        <v>IDR</v>
      </c>
      <c r="Q1643" s="15" t="str">
        <f>'PAYMENT by SAP'!K1633</f>
        <v>0100012416</v>
      </c>
      <c r="R1643" s="51">
        <f>'PAYMENT by SAP'!L1633</f>
        <v>2917340034</v>
      </c>
      <c r="S1643" s="51" t="str">
        <f>'PAYMENT by SAP'!M1633</f>
        <v>Bunga SHL SG Porsi 24-31 Dec 2020</v>
      </c>
      <c r="T1643" s="65">
        <f>'PAYMENT by SAP'!N1633</f>
        <v>45987</v>
      </c>
      <c r="U1643" s="66" t="str">
        <f>'PAYMENT by SAP'!O1633</f>
        <v>0100012416</v>
      </c>
      <c r="V1643" t="s">
        <v>4952</v>
      </c>
    </row>
    <row r="1644" spans="2:22">
      <c r="B1644" s="15">
        <f>'PAYMENT by SAP'!B1634</f>
        <v>100137</v>
      </c>
      <c r="C1644" s="15" t="str">
        <f>'PAYMENT by SAP'!C1634</f>
        <v>PT SEMEN GRESIK</v>
      </c>
      <c r="D1644" s="15" t="str">
        <v>Group</v>
      </c>
      <c r="E1644" s="15" t="str">
        <f>'PAYMENT by SAP'!D1634</f>
        <v>0100013370</v>
      </c>
      <c r="F1644" s="15">
        <f>'PAYMENT by SAP'!E1634</f>
        <v>0</v>
      </c>
      <c r="G1644" s="15">
        <f>'PAYMENT by SAP'!F1634</f>
        <v>0</v>
      </c>
      <c r="H1644" s="47">
        <f t="shared" si="150"/>
        <v>46007</v>
      </c>
      <c r="I1644" s="48">
        <f>'PAYMENT by SAP'!G1634</f>
        <v>46007</v>
      </c>
      <c r="J1644" s="48" t="str">
        <f t="shared" si="151"/>
        <v>Des</v>
      </c>
      <c r="K1644" s="48" t="str">
        <f t="shared" si="152"/>
        <v>2025</v>
      </c>
      <c r="L1644" s="48">
        <f>'PAYMENT by SAP'!H1634</f>
        <v>45987</v>
      </c>
      <c r="M1644" s="49">
        <f t="shared" si="153"/>
        <v>20</v>
      </c>
      <c r="N1644" s="50" t="str">
        <f t="shared" si="154"/>
        <v>0-30</v>
      </c>
      <c r="O1644" s="50" t="str">
        <f t="shared" si="155"/>
        <v>No Risk</v>
      </c>
      <c r="P1644" s="15" t="str">
        <f>'PAYMENT by SAP'!J1634</f>
        <v>IDR</v>
      </c>
      <c r="Q1644" s="15" t="str">
        <f>'PAYMENT by SAP'!K1634</f>
        <v>0100012416</v>
      </c>
      <c r="R1644" s="51">
        <f>'PAYMENT by SAP'!L1634</f>
        <v>2917340034</v>
      </c>
      <c r="S1644" s="51" t="str">
        <f>'PAYMENT by SAP'!M1634</f>
        <v>Bunga SHL SG Porsi 24-31 Dec 2020</v>
      </c>
      <c r="T1644" s="65">
        <f>'PAYMENT by SAP'!N1634</f>
        <v>45987</v>
      </c>
      <c r="U1644" s="66" t="str">
        <f>'PAYMENT by SAP'!O1634</f>
        <v>0100012416</v>
      </c>
      <c r="V1644" t="s">
        <v>4952</v>
      </c>
    </row>
    <row r="1645" spans="2:22">
      <c r="B1645" s="15">
        <f>'PAYMENT by SAP'!B1635</f>
        <v>100137</v>
      </c>
      <c r="C1645" s="15" t="str">
        <f>'PAYMENT by SAP'!C1635</f>
        <v>PT SEMEN GRESIK</v>
      </c>
      <c r="D1645" s="15" t="str">
        <v>Group</v>
      </c>
      <c r="E1645" s="15" t="str">
        <f>'PAYMENT by SAP'!D1635</f>
        <v>0100013368</v>
      </c>
      <c r="F1645" s="15">
        <f>'PAYMENT by SAP'!E1635</f>
        <v>0</v>
      </c>
      <c r="G1645" s="15">
        <f>'PAYMENT by SAP'!F1635</f>
        <v>0</v>
      </c>
      <c r="H1645" s="47">
        <f t="shared" si="150"/>
        <v>46007</v>
      </c>
      <c r="I1645" s="48">
        <f>'PAYMENT by SAP'!G1635</f>
        <v>46007</v>
      </c>
      <c r="J1645" s="48" t="str">
        <f t="shared" si="151"/>
        <v>Des</v>
      </c>
      <c r="K1645" s="48" t="str">
        <f t="shared" si="152"/>
        <v>2025</v>
      </c>
      <c r="L1645" s="48">
        <f>'PAYMENT by SAP'!H1635</f>
        <v>44561</v>
      </c>
      <c r="M1645" s="49">
        <f t="shared" si="153"/>
        <v>1446</v>
      </c>
      <c r="N1645" s="50" t="str">
        <f t="shared" si="154"/>
        <v>&gt;365</v>
      </c>
      <c r="O1645" s="50" t="str">
        <f t="shared" si="155"/>
        <v>High Risk +</v>
      </c>
      <c r="P1645" s="15" t="str">
        <f>'PAYMENT by SAP'!J1635</f>
        <v>IDR</v>
      </c>
      <c r="Q1645" s="15" t="str">
        <f>'PAYMENT by SAP'!K1635</f>
        <v>0100007986</v>
      </c>
      <c r="R1645" s="51">
        <f>'PAYMENT by SAP'!L1635</f>
        <v>2953815157</v>
      </c>
      <c r="S1645" s="51" t="str">
        <f>'PAYMENT by SAP'!M1635</f>
        <v xml:space="preserve"> Rkls Piut IB ke Piut SG - Pemby Pokok SHL Gresik</v>
      </c>
      <c r="T1645" s="65">
        <f>'PAYMENT by SAP'!N1635</f>
        <v>44561</v>
      </c>
      <c r="U1645" s="66" t="str">
        <f>'PAYMENT by SAP'!O1635</f>
        <v>0100007986</v>
      </c>
      <c r="V1645" t="s">
        <v>4952</v>
      </c>
    </row>
    <row r="1646" spans="2:22">
      <c r="B1646" s="15">
        <f>'PAYMENT by SAP'!B1636</f>
        <v>100137</v>
      </c>
      <c r="C1646" s="15" t="str">
        <f>'PAYMENT by SAP'!C1636</f>
        <v>PT SEMEN GRESIK</v>
      </c>
      <c r="D1646" s="15" t="str">
        <v>Group</v>
      </c>
      <c r="E1646" s="15" t="str">
        <f>'PAYMENT by SAP'!D1636</f>
        <v>1400000554</v>
      </c>
      <c r="F1646" s="15" t="str">
        <f>'PAYMENT by SAP'!E1636</f>
        <v>11121871</v>
      </c>
      <c r="G1646" s="15" t="str">
        <f>'PAYMENT by SAP'!F1636</f>
        <v>SWEEPING SEMEN GRESIK</v>
      </c>
      <c r="H1646" s="47">
        <f t="shared" si="150"/>
        <v>46007</v>
      </c>
      <c r="I1646" s="48">
        <f>'PAYMENT by SAP'!G1636</f>
        <v>46007</v>
      </c>
      <c r="J1646" s="48" t="str">
        <f t="shared" si="151"/>
        <v>Des</v>
      </c>
      <c r="K1646" s="48" t="str">
        <f t="shared" si="152"/>
        <v>2025</v>
      </c>
      <c r="L1646" s="48">
        <f>'PAYMENT by SAP'!H1636</f>
        <v>46003</v>
      </c>
      <c r="M1646" s="49">
        <f t="shared" si="153"/>
        <v>4</v>
      </c>
      <c r="N1646" s="50" t="str">
        <f t="shared" si="154"/>
        <v>0-30</v>
      </c>
      <c r="O1646" s="50" t="str">
        <f t="shared" si="155"/>
        <v>No Risk</v>
      </c>
      <c r="P1646" s="15" t="str">
        <f>'PAYMENT by SAP'!J1636</f>
        <v>IDR</v>
      </c>
      <c r="Q1646" s="15" t="str">
        <f>'PAYMENT by SAP'!K1636</f>
        <v>1400000545</v>
      </c>
      <c r="R1646" s="51">
        <f>'PAYMENT by SAP'!L1636</f>
        <v>16500000000</v>
      </c>
      <c r="S1646" s="51" t="str">
        <f>'PAYMENT by SAP'!M1636</f>
        <v xml:space="preserve"> PEMBAYARAN POKOK SHL GRESIK 26 SEPT 2018</v>
      </c>
      <c r="T1646" s="65">
        <f>'PAYMENT by SAP'!N1636</f>
        <v>46003</v>
      </c>
      <c r="U1646" s="66" t="str">
        <f>'PAYMENT by SAP'!O1636</f>
        <v>1800001507</v>
      </c>
      <c r="V1646" t="s">
        <v>4952</v>
      </c>
    </row>
    <row r="1647" spans="2:22">
      <c r="B1647" s="15">
        <f>'PAYMENT by SAP'!B1637</f>
        <v>101691</v>
      </c>
      <c r="C1647" s="15" t="str">
        <f>'PAYMENT by SAP'!C1637</f>
        <v>PT. BYAKTA LOKA HIJAU KIRANA</v>
      </c>
      <c r="D1647" s="15" t="str">
        <v>External</v>
      </c>
      <c r="E1647" s="15" t="str">
        <f>'PAYMENT by SAP'!D1637</f>
        <v>1400146709</v>
      </c>
      <c r="F1647" s="15" t="str">
        <f>'PAYMENT by SAP'!E1637</f>
        <v>11125421</v>
      </c>
      <c r="G1647" s="15" t="str">
        <f>'PAYMENT by SAP'!F1637</f>
        <v>PAID BY CMS BANK SYARIAH INDONESIA KC SURABAYA BAS</v>
      </c>
      <c r="H1647" s="47">
        <f t="shared" si="150"/>
        <v>46008</v>
      </c>
      <c r="I1647" s="48">
        <f>'PAYMENT by SAP'!G1637</f>
        <v>46008</v>
      </c>
      <c r="J1647" s="48" t="str">
        <f t="shared" si="151"/>
        <v>Des</v>
      </c>
      <c r="K1647" s="48" t="str">
        <f t="shared" si="152"/>
        <v>2025</v>
      </c>
      <c r="L1647" s="48">
        <f>'PAYMENT by SAP'!H1637</f>
        <v>46021</v>
      </c>
      <c r="M1647" s="49">
        <f t="shared" si="153"/>
        <v>-13</v>
      </c>
      <c r="N1647" s="50" t="str">
        <f t="shared" si="154"/>
        <v>Current</v>
      </c>
      <c r="O1647" s="50" t="str">
        <f t="shared" si="155"/>
        <v>No Risk</v>
      </c>
      <c r="P1647" s="15" t="str">
        <f>'PAYMENT by SAP'!J1637</f>
        <v>IDR</v>
      </c>
      <c r="Q1647" s="15" t="str">
        <f>'PAYMENT by SAP'!K1637</f>
        <v>1800000767</v>
      </c>
      <c r="R1647" s="51">
        <f>'PAYMENT by SAP'!L1637</f>
        <v>5378283</v>
      </c>
      <c r="S1647" s="51" t="str">
        <f>'PAYMENT by SAP'!M1637</f>
        <v>Biaya Pemusnahan Limbah Sludge Cat ex PT BLHK</v>
      </c>
      <c r="T1647" s="65">
        <f>'PAYMENT by SAP'!N1637</f>
        <v>45991</v>
      </c>
      <c r="U1647" s="66" t="str">
        <f>'PAYMENT by SAP'!O1637</f>
        <v>1800000767</v>
      </c>
      <c r="V1647" t="s">
        <v>4950</v>
      </c>
    </row>
    <row r="1648" spans="2:22">
      <c r="B1648" s="15">
        <f>'PAYMENT by SAP'!B1638</f>
        <v>100004</v>
      </c>
      <c r="C1648" s="15" t="str">
        <f>'PAYMENT by SAP'!C1638</f>
        <v>PT CIPTA NIRMALA</v>
      </c>
      <c r="D1648" s="15" t="str">
        <v>Group</v>
      </c>
      <c r="E1648" s="15" t="str">
        <f>'PAYMENT by SAP'!D1638</f>
        <v>1400000556</v>
      </c>
      <c r="F1648" s="15" t="str">
        <f>'PAYMENT by SAP'!E1638</f>
        <v>11121161</v>
      </c>
      <c r="G1648" s="15" t="str">
        <f>'PAYMENT by SAP'!F1638</f>
        <v>PAID BY CMS BANK MANDIRI KC GRESIK RN 2100001466</v>
      </c>
      <c r="H1648" s="47">
        <f t="shared" si="150"/>
        <v>46008</v>
      </c>
      <c r="I1648" s="48">
        <f>'PAYMENT by SAP'!G1638</f>
        <v>46008</v>
      </c>
      <c r="J1648" s="48" t="str">
        <f t="shared" si="151"/>
        <v>Des</v>
      </c>
      <c r="K1648" s="48" t="str">
        <f t="shared" si="152"/>
        <v>2025</v>
      </c>
      <c r="L1648" s="48">
        <f>'PAYMENT by SAP'!H1638</f>
        <v>45718</v>
      </c>
      <c r="M1648" s="49">
        <f t="shared" si="153"/>
        <v>290</v>
      </c>
      <c r="N1648" s="50" t="str">
        <f t="shared" si="154"/>
        <v>120-365</v>
      </c>
      <c r="O1648" s="50" t="str">
        <f t="shared" si="155"/>
        <v>High Risk</v>
      </c>
      <c r="P1648" s="15" t="str">
        <f>'PAYMENT by SAP'!J1638</f>
        <v>IDR</v>
      </c>
      <c r="Q1648" s="15" t="str">
        <f>'PAYMENT by SAP'!K1638</f>
        <v>1800000003</v>
      </c>
      <c r="R1648" s="51">
        <f>'PAYMENT by SAP'!L1638</f>
        <v>6669351</v>
      </c>
      <c r="S1648" s="51" t="str">
        <f>'PAYMENT by SAP'!M1638</f>
        <v>Pot. Gaji Kary. Penugasan SI - PTCN 12.2024</v>
      </c>
      <c r="T1648" s="65">
        <f>'PAYMENT by SAP'!N1638</f>
        <v>45688</v>
      </c>
      <c r="U1648" s="66" t="str">
        <f>'PAYMENT by SAP'!O1638</f>
        <v>1800000003</v>
      </c>
      <c r="V1648" s="18" t="s">
        <v>4953</v>
      </c>
    </row>
    <row r="1649" spans="2:22">
      <c r="B1649" s="15">
        <f>'PAYMENT by SAP'!B1639</f>
        <v>100126</v>
      </c>
      <c r="C1649" s="15" t="str">
        <f>'PAYMENT by SAP'!C1639</f>
        <v>PT TRIATA MULIA INDONESIA</v>
      </c>
      <c r="D1649" s="15" t="str">
        <v>External</v>
      </c>
      <c r="E1649" s="15" t="str">
        <f>'PAYMENT by SAP'!D1639</f>
        <v>1400146737</v>
      </c>
      <c r="F1649" s="15" t="str">
        <f>'PAYMENT by SAP'!E1639</f>
        <v>11121161</v>
      </c>
      <c r="G1649" s="15" t="str">
        <f>'PAYMENT by SAP'!F1639</f>
        <v>PAID BY CMS BANK MANDIRI KC GRESIK RN 7100000716</v>
      </c>
      <c r="H1649" s="47">
        <f t="shared" si="150"/>
        <v>46008</v>
      </c>
      <c r="I1649" s="48">
        <f>'PAYMENT by SAP'!G1639</f>
        <v>46008</v>
      </c>
      <c r="J1649" s="48" t="str">
        <f t="shared" si="151"/>
        <v>Des</v>
      </c>
      <c r="K1649" s="48" t="str">
        <f t="shared" si="152"/>
        <v>2025</v>
      </c>
      <c r="L1649" s="48">
        <f>'PAYMENT by SAP'!H1639</f>
        <v>45899</v>
      </c>
      <c r="M1649" s="49">
        <f t="shared" si="153"/>
        <v>109</v>
      </c>
      <c r="N1649" s="50" t="str">
        <f t="shared" si="154"/>
        <v>90-120</v>
      </c>
      <c r="O1649" s="50" t="str">
        <f t="shared" si="155"/>
        <v>Warning +</v>
      </c>
      <c r="P1649" s="15" t="str">
        <f>'PAYMENT by SAP'!J1639</f>
        <v>IDR</v>
      </c>
      <c r="Q1649" s="15" t="str">
        <f>'PAYMENT by SAP'!K1639</f>
        <v>1800000531</v>
      </c>
      <c r="R1649" s="51">
        <f>'PAYMENT by SAP'!L1639</f>
        <v>13026960</v>
      </c>
      <c r="S1649" s="51" t="str">
        <f>'PAYMENT by SAP'!M1639</f>
        <v>Biaya Pemusnahan Limbah Sludge Paper ex PT TMI</v>
      </c>
      <c r="T1649" s="65">
        <f>'PAYMENT by SAP'!N1639</f>
        <v>45869</v>
      </c>
      <c r="U1649" s="66" t="str">
        <f>'PAYMENT by SAP'!O1639</f>
        <v>1800000531</v>
      </c>
      <c r="V1649" t="s">
        <v>4950</v>
      </c>
    </row>
    <row r="1650" spans="2:22">
      <c r="B1650" s="15">
        <f>'PAYMENT by SAP'!B1640</f>
        <v>100733</v>
      </c>
      <c r="C1650" s="15" t="str">
        <f>'PAYMENT by SAP'!C1640</f>
        <v>PT. JAYA SAKTI LINGKUNGAN HIDUP</v>
      </c>
      <c r="D1650" s="15" t="str">
        <v>External</v>
      </c>
      <c r="E1650" s="15" t="str">
        <f>'PAYMENT by SAP'!D1640</f>
        <v>1400146710</v>
      </c>
      <c r="F1650" s="15" t="str">
        <f>'PAYMENT by SAP'!E1640</f>
        <v>11125421</v>
      </c>
      <c r="G1650" s="15" t="str">
        <f>'PAYMENT by SAP'!F1640</f>
        <v>PAID BY CMS BANK SYARIAH INDONESIA KC SURABAYA BAS</v>
      </c>
      <c r="H1650" s="47">
        <f t="shared" si="150"/>
        <v>46008</v>
      </c>
      <c r="I1650" s="48">
        <f>'PAYMENT by SAP'!G1640</f>
        <v>46008</v>
      </c>
      <c r="J1650" s="48" t="str">
        <f t="shared" si="151"/>
        <v>Des</v>
      </c>
      <c r="K1650" s="48" t="str">
        <f t="shared" si="152"/>
        <v>2025</v>
      </c>
      <c r="L1650" s="48">
        <f>'PAYMENT by SAP'!H1640</f>
        <v>46021</v>
      </c>
      <c r="M1650" s="49">
        <f t="shared" si="153"/>
        <v>-13</v>
      </c>
      <c r="N1650" s="50" t="str">
        <f t="shared" si="154"/>
        <v>Current</v>
      </c>
      <c r="O1650" s="50" t="str">
        <f t="shared" si="155"/>
        <v>No Risk</v>
      </c>
      <c r="P1650" s="15" t="str">
        <f>'PAYMENT by SAP'!J1640</f>
        <v>IDR</v>
      </c>
      <c r="Q1650" s="15" t="str">
        <f>'PAYMENT by SAP'!K1640</f>
        <v>1800000774</v>
      </c>
      <c r="R1650" s="51">
        <f>'PAYMENT by SAP'!L1640</f>
        <v>19375050</v>
      </c>
      <c r="S1650" s="51" t="str">
        <f>'PAYMENT by SAP'!M1640</f>
        <v>Biaya Pemusnahan Limbah Karbon AKtif ex PT JSLH</v>
      </c>
      <c r="T1650" s="65">
        <f>'PAYMENT by SAP'!N1640</f>
        <v>45991</v>
      </c>
      <c r="U1650" s="66" t="str">
        <f>'PAYMENT by SAP'!O1640</f>
        <v>1800000774</v>
      </c>
      <c r="V1650" t="s">
        <v>4950</v>
      </c>
    </row>
    <row r="1651" spans="2:22">
      <c r="B1651" s="15">
        <f>'PAYMENT by SAP'!B1641</f>
        <v>100126</v>
      </c>
      <c r="C1651" s="15" t="str">
        <f>'PAYMENT by SAP'!C1641</f>
        <v>PT TRIATA MULIA INDONESIA</v>
      </c>
      <c r="D1651" s="15" t="str">
        <v>External</v>
      </c>
      <c r="E1651" s="15" t="str">
        <f>'PAYMENT by SAP'!D1641</f>
        <v>1400146738</v>
      </c>
      <c r="F1651" s="15" t="str">
        <f>'PAYMENT by SAP'!E1641</f>
        <v>11121161</v>
      </c>
      <c r="G1651" s="15" t="str">
        <f>'PAYMENT by SAP'!F1641</f>
        <v>PAID BY CMS BANK MANDIRI KC GRESIK RN 7100000714</v>
      </c>
      <c r="H1651" s="47">
        <f t="shared" si="150"/>
        <v>46008</v>
      </c>
      <c r="I1651" s="48">
        <f>'PAYMENT by SAP'!G1641</f>
        <v>46008</v>
      </c>
      <c r="J1651" s="48" t="str">
        <f t="shared" si="151"/>
        <v>Des</v>
      </c>
      <c r="K1651" s="48" t="str">
        <f t="shared" si="152"/>
        <v>2025</v>
      </c>
      <c r="L1651" s="48">
        <f>'PAYMENT by SAP'!H1641</f>
        <v>45899</v>
      </c>
      <c r="M1651" s="49">
        <f t="shared" si="153"/>
        <v>109</v>
      </c>
      <c r="N1651" s="50" t="str">
        <f t="shared" si="154"/>
        <v>90-120</v>
      </c>
      <c r="O1651" s="50" t="str">
        <f t="shared" si="155"/>
        <v>Warning +</v>
      </c>
      <c r="P1651" s="15" t="str">
        <f>'PAYMENT by SAP'!J1641</f>
        <v>IDR</v>
      </c>
      <c r="Q1651" s="15" t="str">
        <f>'PAYMENT by SAP'!K1641</f>
        <v>1800000529</v>
      </c>
      <c r="R1651" s="51">
        <f>'PAYMENT by SAP'!L1641</f>
        <v>21775314</v>
      </c>
      <c r="S1651" s="51" t="str">
        <f>'PAYMENT by SAP'!M1641</f>
        <v>Biaya Pemusnahan Limbah FABA ex PT TMI</v>
      </c>
      <c r="T1651" s="65">
        <f>'PAYMENT by SAP'!N1641</f>
        <v>45869</v>
      </c>
      <c r="U1651" s="66" t="str">
        <f>'PAYMENT by SAP'!O1641</f>
        <v>1800000529</v>
      </c>
      <c r="V1651" t="s">
        <v>4950</v>
      </c>
    </row>
    <row r="1652" spans="2:22">
      <c r="B1652" s="15">
        <f>'PAYMENT by SAP'!B1642</f>
        <v>100733</v>
      </c>
      <c r="C1652" s="15" t="str">
        <f>'PAYMENT by SAP'!C1642</f>
        <v>PT. JAYA SAKTI LINGKUNGAN HIDUP</v>
      </c>
      <c r="D1652" s="15" t="str">
        <v>External</v>
      </c>
      <c r="E1652" s="15" t="str">
        <f>'PAYMENT by SAP'!D1642</f>
        <v>1400146711</v>
      </c>
      <c r="F1652" s="15" t="str">
        <f>'PAYMENT by SAP'!E1642</f>
        <v>11125421</v>
      </c>
      <c r="G1652" s="15" t="str">
        <f>'PAYMENT by SAP'!F1642</f>
        <v>PAID BY CMS BANK SYARIAH INDONESIA KC SURABAYA BAS</v>
      </c>
      <c r="H1652" s="47">
        <f t="shared" si="150"/>
        <v>46008</v>
      </c>
      <c r="I1652" s="48">
        <f>'PAYMENT by SAP'!G1642</f>
        <v>46008</v>
      </c>
      <c r="J1652" s="48" t="str">
        <f t="shared" si="151"/>
        <v>Des</v>
      </c>
      <c r="K1652" s="48" t="str">
        <f t="shared" si="152"/>
        <v>2025</v>
      </c>
      <c r="L1652" s="48">
        <f>'PAYMENT by SAP'!H1642</f>
        <v>46021</v>
      </c>
      <c r="M1652" s="49">
        <f t="shared" si="153"/>
        <v>-13</v>
      </c>
      <c r="N1652" s="50" t="str">
        <f t="shared" si="154"/>
        <v>Current</v>
      </c>
      <c r="O1652" s="50" t="str">
        <f t="shared" si="155"/>
        <v>No Risk</v>
      </c>
      <c r="P1652" s="15" t="str">
        <f>'PAYMENT by SAP'!J1642</f>
        <v>IDR</v>
      </c>
      <c r="Q1652" s="15" t="str">
        <f>'PAYMENT by SAP'!K1642</f>
        <v>1800000773</v>
      </c>
      <c r="R1652" s="51">
        <f>'PAYMENT by SAP'!L1642</f>
        <v>279582138</v>
      </c>
      <c r="S1652" s="51" t="str">
        <f>'PAYMENT by SAP'!M1642</f>
        <v>Biaya Pemusnahan Limbah FA-BA ex PT JSLH</v>
      </c>
      <c r="T1652" s="65">
        <f>'PAYMENT by SAP'!N1642</f>
        <v>45991</v>
      </c>
      <c r="U1652" s="66" t="str">
        <f>'PAYMENT by SAP'!O1642</f>
        <v>1800000773</v>
      </c>
      <c r="V1652" t="s">
        <v>4950</v>
      </c>
    </row>
    <row r="1653" spans="2:22">
      <c r="B1653" s="15">
        <f>'PAYMENT by SAP'!B1643</f>
        <v>100011</v>
      </c>
      <c r="C1653" s="15" t="str">
        <f>'PAYMENT by SAP'!C1643</f>
        <v>UNITED TRACTORS SEMEN GRESIK</v>
      </c>
      <c r="D1653" s="15" t="str">
        <v>Group</v>
      </c>
      <c r="E1653" s="15" t="str">
        <f>'PAYMENT by SAP'!D1643</f>
        <v>1400000558</v>
      </c>
      <c r="F1653" s="15" t="str">
        <f>'PAYMENT by SAP'!E1643</f>
        <v>11121161</v>
      </c>
      <c r="G1653" s="15" t="str">
        <f>'PAYMENT by SAP'!F1643</f>
        <v>Gj jan-nov18,iuran pens Aug-okt19</v>
      </c>
      <c r="H1653" s="47">
        <f t="shared" si="150"/>
        <v>46009</v>
      </c>
      <c r="I1653" s="48">
        <f>'PAYMENT by SAP'!G1643</f>
        <v>46009</v>
      </c>
      <c r="J1653" s="48" t="str">
        <f t="shared" si="151"/>
        <v>Des</v>
      </c>
      <c r="K1653" s="48" t="str">
        <f t="shared" si="152"/>
        <v>2025</v>
      </c>
      <c r="L1653" s="48">
        <f>'PAYMENT by SAP'!H1643</f>
        <v>43800</v>
      </c>
      <c r="M1653" s="49">
        <f t="shared" si="153"/>
        <v>2209</v>
      </c>
      <c r="N1653" s="50" t="str">
        <f t="shared" si="154"/>
        <v>&gt;365</v>
      </c>
      <c r="O1653" s="50" t="str">
        <f t="shared" si="155"/>
        <v>High Risk +</v>
      </c>
      <c r="P1653" s="15" t="str">
        <f>'PAYMENT by SAP'!J1643</f>
        <v>IDR</v>
      </c>
      <c r="Q1653" s="15" t="str">
        <f>'PAYMENT by SAP'!K1643</f>
        <v>1800001904</v>
      </c>
      <c r="R1653" s="51">
        <f>'PAYMENT by SAP'!L1643</f>
        <v>462500</v>
      </c>
      <c r="S1653" s="51" t="str">
        <f>'PAYMENT by SAP'!M1643</f>
        <v>IurPens, Ass &amp; Pot. Gaji UTSG Sept'19</v>
      </c>
      <c r="T1653" s="65">
        <f>'PAYMENT by SAP'!N1643</f>
        <v>43770</v>
      </c>
      <c r="U1653" s="66" t="str">
        <f>'PAYMENT by SAP'!O1643</f>
        <v>1800001904</v>
      </c>
      <c r="V1653" s="18" t="s">
        <v>4953</v>
      </c>
    </row>
    <row r="1654" spans="2:22">
      <c r="B1654" s="15">
        <f>'PAYMENT by SAP'!B1644</f>
        <v>100011</v>
      </c>
      <c r="C1654" s="15" t="str">
        <f>'PAYMENT by SAP'!C1644</f>
        <v>UNITED TRACTORS SEMEN GRESIK</v>
      </c>
      <c r="D1654" s="15" t="str">
        <v>Group</v>
      </c>
      <c r="E1654" s="15" t="str">
        <f>'PAYMENT by SAP'!D1644</f>
        <v>1400000558</v>
      </c>
      <c r="F1654" s="15" t="str">
        <f>'PAYMENT by SAP'!E1644</f>
        <v>11121161</v>
      </c>
      <c r="G1654" s="15" t="str">
        <f>'PAYMENT by SAP'!F1644</f>
        <v>Gj jan-nov18,iuran pens Aug-okt19</v>
      </c>
      <c r="H1654" s="47">
        <f t="shared" si="150"/>
        <v>46009</v>
      </c>
      <c r="I1654" s="48">
        <f>'PAYMENT by SAP'!G1644</f>
        <v>46009</v>
      </c>
      <c r="J1654" s="48" t="str">
        <f t="shared" si="151"/>
        <v>Des</v>
      </c>
      <c r="K1654" s="48" t="str">
        <f t="shared" si="152"/>
        <v>2025</v>
      </c>
      <c r="L1654" s="48">
        <f>'PAYMENT by SAP'!H1644</f>
        <v>43801</v>
      </c>
      <c r="M1654" s="49">
        <f t="shared" si="153"/>
        <v>2208</v>
      </c>
      <c r="N1654" s="50" t="str">
        <f t="shared" si="154"/>
        <v>&gt;365</v>
      </c>
      <c r="O1654" s="50" t="str">
        <f t="shared" si="155"/>
        <v>High Risk +</v>
      </c>
      <c r="P1654" s="15" t="str">
        <f>'PAYMENT by SAP'!J1644</f>
        <v>IDR</v>
      </c>
      <c r="Q1654" s="15" t="str">
        <f>'PAYMENT by SAP'!K1644</f>
        <v>1800001940</v>
      </c>
      <c r="R1654" s="51">
        <f>'PAYMENT by SAP'!L1644</f>
        <v>882500</v>
      </c>
      <c r="S1654" s="51" t="str">
        <f>'PAYMENT by SAP'!M1644</f>
        <v>Iur Pens, Ass &amp; Pot. Gaji UTSG Okt 2019</v>
      </c>
      <c r="T1654" s="65">
        <f>'PAYMENT by SAP'!N1644</f>
        <v>43771</v>
      </c>
      <c r="U1654" s="66" t="str">
        <f>'PAYMENT by SAP'!O1644</f>
        <v>1800001940</v>
      </c>
      <c r="V1654" s="18" t="s">
        <v>4953</v>
      </c>
    </row>
    <row r="1655" spans="2:22">
      <c r="B1655" s="15">
        <f>'PAYMENT by SAP'!B1645</f>
        <v>100011</v>
      </c>
      <c r="C1655" s="15" t="str">
        <f>'PAYMENT by SAP'!C1645</f>
        <v>UNITED TRACTORS SEMEN GRESIK</v>
      </c>
      <c r="D1655" s="15" t="str">
        <v>Group</v>
      </c>
      <c r="E1655" s="15" t="str">
        <f>'PAYMENT by SAP'!D1645</f>
        <v>1400000558</v>
      </c>
      <c r="F1655" s="15" t="str">
        <f>'PAYMENT by SAP'!E1645</f>
        <v>11121161</v>
      </c>
      <c r="G1655" s="15" t="str">
        <f>'PAYMENT by SAP'!F1645</f>
        <v>Gj jan-nov18,iuran pens Aug-okt19</v>
      </c>
      <c r="H1655" s="47">
        <f t="shared" si="150"/>
        <v>46009</v>
      </c>
      <c r="I1655" s="48">
        <f>'PAYMENT by SAP'!G1645</f>
        <v>46009</v>
      </c>
      <c r="J1655" s="48" t="str">
        <f t="shared" si="151"/>
        <v>Des</v>
      </c>
      <c r="K1655" s="48" t="str">
        <f t="shared" si="152"/>
        <v>2025</v>
      </c>
      <c r="L1655" s="48">
        <f>'PAYMENT by SAP'!H1645</f>
        <v>43801</v>
      </c>
      <c r="M1655" s="49">
        <f t="shared" si="153"/>
        <v>2208</v>
      </c>
      <c r="N1655" s="50" t="str">
        <f t="shared" si="154"/>
        <v>&gt;365</v>
      </c>
      <c r="O1655" s="50" t="str">
        <f t="shared" si="155"/>
        <v>High Risk +</v>
      </c>
      <c r="P1655" s="15" t="str">
        <f>'PAYMENT by SAP'!J1645</f>
        <v>IDR</v>
      </c>
      <c r="Q1655" s="15" t="str">
        <f>'PAYMENT by SAP'!K1645</f>
        <v>1800001921</v>
      </c>
      <c r="R1655" s="51">
        <f>'PAYMENT by SAP'!L1645</f>
        <v>4711802</v>
      </c>
      <c r="S1655" s="51" t="str">
        <f>'PAYMENT by SAP'!M1645</f>
        <v>Iur Pens, Ass &amp; Pot. Gj UTSG Jan-Agst'19</v>
      </c>
      <c r="T1655" s="65">
        <f>'PAYMENT by SAP'!N1645</f>
        <v>43771</v>
      </c>
      <c r="U1655" s="66" t="str">
        <f>'PAYMENT by SAP'!O1645</f>
        <v>1800001921</v>
      </c>
      <c r="V1655" s="18" t="s">
        <v>4953</v>
      </c>
    </row>
    <row r="1656" spans="2:22">
      <c r="B1656" s="15">
        <f>'PAYMENT by SAP'!B1646</f>
        <v>100001</v>
      </c>
      <c r="C1656" s="15" t="str">
        <f>'PAYMENT by SAP'!C1646</f>
        <v>KOPERASI KONSUMEN WARGA SEMEN GRESIK</v>
      </c>
      <c r="D1656" s="15" t="str">
        <v>Group</v>
      </c>
      <c r="E1656" s="15" t="str">
        <f>'PAYMENT by SAP'!D1646</f>
        <v>1400000557</v>
      </c>
      <c r="F1656" s="15" t="str">
        <f>'PAYMENT by SAP'!E1646</f>
        <v>11121161</v>
      </c>
      <c r="G1656" s="15" t="str">
        <f>'PAYMENT by SAP'!F1646</f>
        <v>PAID BY CMS BANK MANDIRI KC GRESIK RN 2100001826</v>
      </c>
      <c r="H1656" s="47">
        <f t="shared" si="150"/>
        <v>46009</v>
      </c>
      <c r="I1656" s="48">
        <f>'PAYMENT by SAP'!G1646</f>
        <v>46009</v>
      </c>
      <c r="J1656" s="48" t="str">
        <f t="shared" si="151"/>
        <v>Des</v>
      </c>
      <c r="K1656" s="48" t="str">
        <f t="shared" si="152"/>
        <v>2025</v>
      </c>
      <c r="L1656" s="48">
        <f>'PAYMENT by SAP'!H1646</f>
        <v>46021</v>
      </c>
      <c r="M1656" s="49">
        <f t="shared" si="153"/>
        <v>-12</v>
      </c>
      <c r="N1656" s="50" t="str">
        <f t="shared" si="154"/>
        <v>Current</v>
      </c>
      <c r="O1656" s="50" t="str">
        <f t="shared" si="155"/>
        <v>No Risk</v>
      </c>
      <c r="P1656" s="15" t="str">
        <f>'PAYMENT by SAP'!J1646</f>
        <v>IDR</v>
      </c>
      <c r="Q1656" s="15" t="str">
        <f>'PAYMENT by SAP'!K1646</f>
        <v>1800000513</v>
      </c>
      <c r="R1656" s="51">
        <f>'PAYMENT by SAP'!L1646</f>
        <v>10164250</v>
      </c>
      <c r="S1656" s="51" t="str">
        <f>'PAYMENT by SAP'!M1646</f>
        <v>Pot. Gaji Kary. Penugasan SIG - KWSG 10.2025</v>
      </c>
      <c r="T1656" s="65">
        <f>'PAYMENT by SAP'!N1646</f>
        <v>45991</v>
      </c>
      <c r="U1656" s="66" t="str">
        <f>'PAYMENT by SAP'!O1646</f>
        <v>1800000513</v>
      </c>
      <c r="V1656" s="18" t="s">
        <v>4953</v>
      </c>
    </row>
    <row r="1657" spans="2:22">
      <c r="B1657" s="15">
        <f>'PAYMENT by SAP'!B1647</f>
        <v>100011</v>
      </c>
      <c r="C1657" s="15" t="str">
        <f>'PAYMENT by SAP'!C1647</f>
        <v>UNITED TRACTORS SEMEN GRESIK</v>
      </c>
      <c r="D1657" s="15" t="str">
        <v>Group</v>
      </c>
      <c r="E1657" s="15" t="str">
        <f>'PAYMENT by SAP'!D1647</f>
        <v>1400000561</v>
      </c>
      <c r="F1657" s="15" t="str">
        <f>'PAYMENT by SAP'!E1647</f>
        <v>11121161</v>
      </c>
      <c r="G1657" s="15" t="str">
        <f>'PAYMENT by SAP'!F1647</f>
        <v>Sewa Tanah24-27, Pot. Gaji Pen SI 01-07 2024</v>
      </c>
      <c r="H1657" s="47">
        <f t="shared" si="150"/>
        <v>46009</v>
      </c>
      <c r="I1657" s="48">
        <f>'PAYMENT by SAP'!G1647</f>
        <v>46009</v>
      </c>
      <c r="J1657" s="48" t="str">
        <f t="shared" si="151"/>
        <v>Des</v>
      </c>
      <c r="K1657" s="48" t="str">
        <f t="shared" si="152"/>
        <v>2025</v>
      </c>
      <c r="L1657" s="48">
        <f>'PAYMENT by SAP'!H1647</f>
        <v>45534</v>
      </c>
      <c r="M1657" s="49">
        <f t="shared" si="153"/>
        <v>475</v>
      </c>
      <c r="N1657" s="50" t="str">
        <f t="shared" si="154"/>
        <v>&gt;365</v>
      </c>
      <c r="O1657" s="50" t="str">
        <f t="shared" si="155"/>
        <v>High Risk +</v>
      </c>
      <c r="P1657" s="15" t="str">
        <f>'PAYMENT by SAP'!J1647</f>
        <v>IDR</v>
      </c>
      <c r="Q1657" s="15" t="str">
        <f>'PAYMENT by SAP'!K1647</f>
        <v>1800000299</v>
      </c>
      <c r="R1657" s="51">
        <f>'PAYMENT by SAP'!L1647</f>
        <v>11332081</v>
      </c>
      <c r="S1657" s="51" t="str">
        <f>'PAYMENT by SAP'!M1647</f>
        <v xml:space="preserve"> Pot. Gaji Kary. Penugasan SI - UTSG 06.2024</v>
      </c>
      <c r="T1657" s="65">
        <f>'PAYMENT by SAP'!N1647</f>
        <v>45504</v>
      </c>
      <c r="U1657" s="66" t="str">
        <f>'PAYMENT by SAP'!O1647</f>
        <v>1800000299</v>
      </c>
      <c r="V1657" s="18" t="s">
        <v>4953</v>
      </c>
    </row>
    <row r="1658" spans="2:22">
      <c r="B1658" s="15">
        <f>'PAYMENT by SAP'!B1648</f>
        <v>100011</v>
      </c>
      <c r="C1658" s="15" t="str">
        <f>'PAYMENT by SAP'!C1648</f>
        <v>UNITED TRACTORS SEMEN GRESIK</v>
      </c>
      <c r="D1658" s="15" t="str">
        <v>Group</v>
      </c>
      <c r="E1658" s="15" t="str">
        <f>'PAYMENT by SAP'!D1648</f>
        <v>1400000561</v>
      </c>
      <c r="F1658" s="15" t="str">
        <f>'PAYMENT by SAP'!E1648</f>
        <v>11121161</v>
      </c>
      <c r="G1658" s="15" t="str">
        <f>'PAYMENT by SAP'!F1648</f>
        <v>Sewa Tanah24-27, Pot. Gaji Pen SI 01-07 2024</v>
      </c>
      <c r="H1658" s="47">
        <f t="shared" si="150"/>
        <v>46009</v>
      </c>
      <c r="I1658" s="48">
        <f>'PAYMENT by SAP'!G1648</f>
        <v>46009</v>
      </c>
      <c r="J1658" s="48" t="str">
        <f t="shared" si="151"/>
        <v>Des</v>
      </c>
      <c r="K1658" s="48" t="str">
        <f t="shared" si="152"/>
        <v>2025</v>
      </c>
      <c r="L1658" s="48">
        <f>'PAYMENT by SAP'!H1648</f>
        <v>45565</v>
      </c>
      <c r="M1658" s="49">
        <f t="shared" si="153"/>
        <v>444</v>
      </c>
      <c r="N1658" s="50" t="str">
        <f t="shared" si="154"/>
        <v>&gt;365</v>
      </c>
      <c r="O1658" s="50" t="str">
        <f t="shared" si="155"/>
        <v>High Risk +</v>
      </c>
      <c r="P1658" s="15" t="str">
        <f>'PAYMENT by SAP'!J1648</f>
        <v>IDR</v>
      </c>
      <c r="Q1658" s="15" t="str">
        <f>'PAYMENT by SAP'!K1648</f>
        <v>1800000350</v>
      </c>
      <c r="R1658" s="51">
        <f>'PAYMENT by SAP'!L1648</f>
        <v>13434697</v>
      </c>
      <c r="S1658" s="51" t="str">
        <f>'PAYMENT by SAP'!M1648</f>
        <v xml:space="preserve"> Pot. Gaji Kary. Penugasan SI - UTSG 07.2024</v>
      </c>
      <c r="T1658" s="65">
        <f>'PAYMENT by SAP'!N1648</f>
        <v>45535</v>
      </c>
      <c r="U1658" s="66" t="str">
        <f>'PAYMENT by SAP'!O1648</f>
        <v>1800000350</v>
      </c>
      <c r="V1658" s="18" t="s">
        <v>4953</v>
      </c>
    </row>
    <row r="1659" spans="2:22">
      <c r="B1659" s="15">
        <f>'PAYMENT by SAP'!B1649</f>
        <v>100011</v>
      </c>
      <c r="C1659" s="15" t="str">
        <f>'PAYMENT by SAP'!C1649</f>
        <v>UNITED TRACTORS SEMEN GRESIK</v>
      </c>
      <c r="D1659" s="15" t="str">
        <v>Group</v>
      </c>
      <c r="E1659" s="15" t="str">
        <f>'PAYMENT by SAP'!D1649</f>
        <v>1400000561</v>
      </c>
      <c r="F1659" s="15" t="str">
        <f>'PAYMENT by SAP'!E1649</f>
        <v>11121161</v>
      </c>
      <c r="G1659" s="15" t="str">
        <f>'PAYMENT by SAP'!F1649</f>
        <v>Sewa Tanah24-27, Pot. Gaji Pen SI 01-07 2024</v>
      </c>
      <c r="H1659" s="47">
        <f t="shared" si="150"/>
        <v>46009</v>
      </c>
      <c r="I1659" s="48">
        <f>'PAYMENT by SAP'!G1649</f>
        <v>46009</v>
      </c>
      <c r="J1659" s="48" t="str">
        <f t="shared" si="151"/>
        <v>Des</v>
      </c>
      <c r="K1659" s="48" t="str">
        <f t="shared" si="152"/>
        <v>2025</v>
      </c>
      <c r="L1659" s="48">
        <f>'PAYMENT by SAP'!H1649</f>
        <v>45473</v>
      </c>
      <c r="M1659" s="49">
        <f t="shared" si="153"/>
        <v>536</v>
      </c>
      <c r="N1659" s="50" t="str">
        <f t="shared" si="154"/>
        <v>&gt;365</v>
      </c>
      <c r="O1659" s="50" t="str">
        <f t="shared" si="155"/>
        <v>High Risk +</v>
      </c>
      <c r="P1659" s="15" t="str">
        <f>'PAYMENT by SAP'!J1649</f>
        <v>IDR</v>
      </c>
      <c r="Q1659" s="15" t="str">
        <f>'PAYMENT by SAP'!K1649</f>
        <v>1800000209</v>
      </c>
      <c r="R1659" s="51">
        <f>'PAYMENT by SAP'!L1649</f>
        <v>16739388</v>
      </c>
      <c r="S1659" s="51" t="str">
        <f>'PAYMENT by SAP'!M1649</f>
        <v xml:space="preserve"> Pot. Gaji Kary. Penugasan SI - UTSG 04.2024</v>
      </c>
      <c r="T1659" s="65">
        <f>'PAYMENT by SAP'!N1649</f>
        <v>45443</v>
      </c>
      <c r="U1659" s="66" t="str">
        <f>'PAYMENT by SAP'!O1649</f>
        <v>1800000209</v>
      </c>
      <c r="V1659" s="18" t="s">
        <v>4953</v>
      </c>
    </row>
    <row r="1660" spans="2:22">
      <c r="B1660" s="15">
        <f>'PAYMENT by SAP'!B1650</f>
        <v>100011</v>
      </c>
      <c r="C1660" s="15" t="str">
        <f>'PAYMENT by SAP'!C1650</f>
        <v>UNITED TRACTORS SEMEN GRESIK</v>
      </c>
      <c r="D1660" s="15" t="str">
        <v>Group</v>
      </c>
      <c r="E1660" s="15" t="str">
        <f>'PAYMENT by SAP'!D1650</f>
        <v>1400000561</v>
      </c>
      <c r="F1660" s="15" t="str">
        <f>'PAYMENT by SAP'!E1650</f>
        <v>11121161</v>
      </c>
      <c r="G1660" s="15" t="str">
        <f>'PAYMENT by SAP'!F1650</f>
        <v>Sewa Tanah24-27, Pot. Gaji Pen SI 01-07 2024</v>
      </c>
      <c r="H1660" s="47">
        <f t="shared" si="150"/>
        <v>46009</v>
      </c>
      <c r="I1660" s="48">
        <f>'PAYMENT by SAP'!G1650</f>
        <v>46009</v>
      </c>
      <c r="J1660" s="48" t="str">
        <f t="shared" si="151"/>
        <v>Des</v>
      </c>
      <c r="K1660" s="48" t="str">
        <f t="shared" si="152"/>
        <v>2025</v>
      </c>
      <c r="L1660" s="48">
        <f>'PAYMENT by SAP'!H1650</f>
        <v>45442</v>
      </c>
      <c r="M1660" s="49">
        <f t="shared" si="153"/>
        <v>567</v>
      </c>
      <c r="N1660" s="50" t="str">
        <f t="shared" si="154"/>
        <v>&gt;365</v>
      </c>
      <c r="O1660" s="50" t="str">
        <f t="shared" si="155"/>
        <v>High Risk +</v>
      </c>
      <c r="P1660" s="15" t="str">
        <f>'PAYMENT by SAP'!J1650</f>
        <v>IDR</v>
      </c>
      <c r="Q1660" s="15" t="str">
        <f>'PAYMENT by SAP'!K1650</f>
        <v>1800000165</v>
      </c>
      <c r="R1660" s="51">
        <f>'PAYMENT by SAP'!L1650</f>
        <v>17100142</v>
      </c>
      <c r="S1660" s="51" t="str">
        <f>'PAYMENT by SAP'!M1650</f>
        <v xml:space="preserve"> Pot. Gaji Kary. Penugasan SI - UTSG 03.2024</v>
      </c>
      <c r="T1660" s="65">
        <f>'PAYMENT by SAP'!N1650</f>
        <v>45412</v>
      </c>
      <c r="U1660" s="66" t="str">
        <f>'PAYMENT by SAP'!O1650</f>
        <v>1800000165</v>
      </c>
      <c r="V1660" s="18" t="s">
        <v>4953</v>
      </c>
    </row>
    <row r="1661" spans="2:22">
      <c r="B1661" s="15">
        <f>'PAYMENT by SAP'!B1651</f>
        <v>100011</v>
      </c>
      <c r="C1661" s="15" t="str">
        <f>'PAYMENT by SAP'!C1651</f>
        <v>UNITED TRACTORS SEMEN GRESIK</v>
      </c>
      <c r="D1661" s="15" t="str">
        <v>Group</v>
      </c>
      <c r="E1661" s="15" t="str">
        <f>'PAYMENT by SAP'!D1651</f>
        <v>1400000560</v>
      </c>
      <c r="F1661" s="15" t="str">
        <f>'PAYMENT by SAP'!E1651</f>
        <v>11121161</v>
      </c>
      <c r="G1661" s="15" t="str">
        <f>'PAYMENT by SAP'!F1651</f>
        <v xml:space="preserve"> Pot. Gaji Kary. Penugasan SI - UTSG 11.2023</v>
      </c>
      <c r="H1661" s="47">
        <f t="shared" ref="H1661:H1724" si="156">I1661</f>
        <v>46009</v>
      </c>
      <c r="I1661" s="48">
        <f>'PAYMENT by SAP'!G1651</f>
        <v>46009</v>
      </c>
      <c r="J1661" s="48" t="str">
        <f t="shared" ref="J1661:J1724" si="157">TEXT(I1661,"MMM")</f>
        <v>Des</v>
      </c>
      <c r="K1661" s="48" t="str">
        <f t="shared" ref="K1661:K1724" si="158">TEXT(I1661,"yyy")</f>
        <v>2025</v>
      </c>
      <c r="L1661" s="48">
        <f>'PAYMENT by SAP'!H1651</f>
        <v>45321</v>
      </c>
      <c r="M1661" s="49">
        <f t="shared" ref="M1661:M1724" si="159">I1661-L1661</f>
        <v>688</v>
      </c>
      <c r="N1661" s="50" t="str">
        <f t="shared" ref="N1661:N1724" si="160">IF(M1661&lt;$C$9,$D$9,IF(M1661&lt;$C$8,$D$8,IF(M1661&lt;$C$7,$D$7,IF(M1661&lt;$C$6,$D$6,IF(M1661&lt;$C$5,$D$5,IF(M1661&lt;$C$4,$D$4,IF(M1661&lt;$C$3,$D$3)))))))</f>
        <v>&gt;365</v>
      </c>
      <c r="O1661" s="50" t="str">
        <f t="shared" ref="O1661:O1724" si="161">IF(N1661=$D$3,$E$3,IF(N1661=$D$4,$E$4,IF(N1661=$D$5,$E$5,IF(N1661=$D$6,$E$6,IF(N1661=$D$7,$E$7,IF(N1661=$D$8,$E$8,IF(N1661=$D$9,$E$9)))))))</f>
        <v>High Risk +</v>
      </c>
      <c r="P1661" s="15" t="str">
        <f>'PAYMENT by SAP'!J1651</f>
        <v>IDR</v>
      </c>
      <c r="Q1661" s="15" t="str">
        <f>'PAYMENT by SAP'!K1651</f>
        <v>1800000711</v>
      </c>
      <c r="R1661" s="51">
        <f>'PAYMENT by SAP'!L1651</f>
        <v>17183576</v>
      </c>
      <c r="S1661" s="51" t="str">
        <f>'PAYMENT by SAP'!M1651</f>
        <v xml:space="preserve"> Pot. Gaji Kary. Penugasan SI - UTSG 11.2023</v>
      </c>
      <c r="T1661" s="65">
        <f>'PAYMENT by SAP'!N1651</f>
        <v>45291</v>
      </c>
      <c r="U1661" s="66" t="str">
        <f>'PAYMENT by SAP'!O1651</f>
        <v>1800000711</v>
      </c>
      <c r="V1661" s="18" t="s">
        <v>4953</v>
      </c>
    </row>
    <row r="1662" spans="2:22">
      <c r="B1662" s="15">
        <f>'PAYMENT by SAP'!B1652</f>
        <v>100011</v>
      </c>
      <c r="C1662" s="15" t="str">
        <f>'PAYMENT by SAP'!C1652</f>
        <v>UNITED TRACTORS SEMEN GRESIK</v>
      </c>
      <c r="D1662" s="15" t="str">
        <v>Group</v>
      </c>
      <c r="E1662" s="15" t="str">
        <f>'PAYMENT by SAP'!D1652</f>
        <v>1400000561</v>
      </c>
      <c r="F1662" s="15" t="str">
        <f>'PAYMENT by SAP'!E1652</f>
        <v>11121161</v>
      </c>
      <c r="G1662" s="15" t="str">
        <f>'PAYMENT by SAP'!F1652</f>
        <v>Sewa Tanah24-27, Pot. Gaji Pen SI 01-07 2024</v>
      </c>
      <c r="H1662" s="47">
        <f t="shared" si="156"/>
        <v>46009</v>
      </c>
      <c r="I1662" s="48">
        <f>'PAYMENT by SAP'!G1652</f>
        <v>46009</v>
      </c>
      <c r="J1662" s="48" t="str">
        <f t="shared" si="157"/>
        <v>Des</v>
      </c>
      <c r="K1662" s="48" t="str">
        <f t="shared" si="158"/>
        <v>2025</v>
      </c>
      <c r="L1662" s="48">
        <f>'PAYMENT by SAP'!H1652</f>
        <v>45387</v>
      </c>
      <c r="M1662" s="49">
        <f t="shared" si="159"/>
        <v>622</v>
      </c>
      <c r="N1662" s="50" t="str">
        <f t="shared" si="160"/>
        <v>&gt;365</v>
      </c>
      <c r="O1662" s="50" t="str">
        <f t="shared" si="161"/>
        <v>High Risk +</v>
      </c>
      <c r="P1662" s="15" t="str">
        <f>'PAYMENT by SAP'!J1652</f>
        <v>IDR</v>
      </c>
      <c r="Q1662" s="15" t="str">
        <f>'PAYMENT by SAP'!K1652</f>
        <v>1800000113</v>
      </c>
      <c r="R1662" s="51">
        <f>'PAYMENT by SAP'!L1652</f>
        <v>17203576</v>
      </c>
      <c r="S1662" s="51" t="str">
        <f>'PAYMENT by SAP'!M1652</f>
        <v xml:space="preserve"> Pot. Gaji Kary. Penugasan SI - UTSG 02.2024</v>
      </c>
      <c r="T1662" s="65">
        <f>'PAYMENT by SAP'!N1652</f>
        <v>45357</v>
      </c>
      <c r="U1662" s="66" t="str">
        <f>'PAYMENT by SAP'!O1652</f>
        <v>1800000113</v>
      </c>
      <c r="V1662" s="18" t="s">
        <v>4953</v>
      </c>
    </row>
    <row r="1663" spans="2:22">
      <c r="B1663" s="15">
        <f>'PAYMENT by SAP'!B1653</f>
        <v>100011</v>
      </c>
      <c r="C1663" s="15" t="str">
        <f>'PAYMENT by SAP'!C1653</f>
        <v>UNITED TRACTORS SEMEN GRESIK</v>
      </c>
      <c r="D1663" s="15" t="str">
        <v>Group</v>
      </c>
      <c r="E1663" s="15" t="str">
        <f>'PAYMENT by SAP'!D1653</f>
        <v>1400000562</v>
      </c>
      <c r="F1663" s="15" t="str">
        <f>'PAYMENT by SAP'!E1653</f>
        <v>11121161</v>
      </c>
      <c r="G1663" s="15" t="str">
        <f>'PAYMENT by SAP'!F1653</f>
        <v>BPJSTK01,Pengsn 02-05 2025</v>
      </c>
      <c r="H1663" s="47">
        <f t="shared" si="156"/>
        <v>46009</v>
      </c>
      <c r="I1663" s="48">
        <f>'PAYMENT by SAP'!G1653</f>
        <v>46009</v>
      </c>
      <c r="J1663" s="48" t="str">
        <f t="shared" si="157"/>
        <v>Des</v>
      </c>
      <c r="K1663" s="48" t="str">
        <f t="shared" si="158"/>
        <v>2025</v>
      </c>
      <c r="L1663" s="48">
        <f>'PAYMENT by SAP'!H1653</f>
        <v>45807</v>
      </c>
      <c r="M1663" s="49">
        <f t="shared" si="159"/>
        <v>202</v>
      </c>
      <c r="N1663" s="50" t="str">
        <f t="shared" si="160"/>
        <v>120-365</v>
      </c>
      <c r="O1663" s="50" t="str">
        <f t="shared" si="161"/>
        <v>High Risk</v>
      </c>
      <c r="P1663" s="15" t="str">
        <f>'PAYMENT by SAP'!J1653</f>
        <v>IDR</v>
      </c>
      <c r="Q1663" s="15" t="str">
        <f>'PAYMENT by SAP'!K1653</f>
        <v>1800000195</v>
      </c>
      <c r="R1663" s="51">
        <f>'PAYMENT by SAP'!L1653</f>
        <v>17876949</v>
      </c>
      <c r="S1663" s="51" t="str">
        <f>'PAYMENT by SAP'!M1653</f>
        <v>Pot. Gaji Kary. Penugasan SIG - UTSG 03.2025</v>
      </c>
      <c r="T1663" s="65">
        <f>'PAYMENT by SAP'!N1653</f>
        <v>45777</v>
      </c>
      <c r="U1663" s="66" t="str">
        <f>'PAYMENT by SAP'!O1653</f>
        <v>1800000195</v>
      </c>
      <c r="V1663" s="18" t="s">
        <v>4953</v>
      </c>
    </row>
    <row r="1664" spans="2:22">
      <c r="B1664" s="15">
        <f>'PAYMENT by SAP'!B1654</f>
        <v>100011</v>
      </c>
      <c r="C1664" s="15" t="str">
        <f>'PAYMENT by SAP'!C1654</f>
        <v>UNITED TRACTORS SEMEN GRESIK</v>
      </c>
      <c r="D1664" s="15" t="str">
        <v>Group</v>
      </c>
      <c r="E1664" s="15" t="str">
        <f>'PAYMENT by SAP'!D1654</f>
        <v>1400000561</v>
      </c>
      <c r="F1664" s="15" t="str">
        <f>'PAYMENT by SAP'!E1654</f>
        <v>11121161</v>
      </c>
      <c r="G1664" s="15" t="str">
        <f>'PAYMENT by SAP'!F1654</f>
        <v>Sewa Tanah24-27, Pot. Gaji Pen SI 01-07 2024</v>
      </c>
      <c r="H1664" s="47">
        <f t="shared" si="156"/>
        <v>46009</v>
      </c>
      <c r="I1664" s="48">
        <f>'PAYMENT by SAP'!G1654</f>
        <v>46009</v>
      </c>
      <c r="J1664" s="48" t="str">
        <f t="shared" si="157"/>
        <v>Des</v>
      </c>
      <c r="K1664" s="48" t="str">
        <f t="shared" si="158"/>
        <v>2025</v>
      </c>
      <c r="L1664" s="48">
        <f>'PAYMENT by SAP'!H1654</f>
        <v>45381</v>
      </c>
      <c r="M1664" s="49">
        <f t="shared" si="159"/>
        <v>628</v>
      </c>
      <c r="N1664" s="50" t="str">
        <f t="shared" si="160"/>
        <v>&gt;365</v>
      </c>
      <c r="O1664" s="50" t="str">
        <f t="shared" si="161"/>
        <v>High Risk +</v>
      </c>
      <c r="P1664" s="15" t="str">
        <f>'PAYMENT by SAP'!J1654</f>
        <v>IDR</v>
      </c>
      <c r="Q1664" s="15" t="str">
        <f>'PAYMENT by SAP'!K1654</f>
        <v>1800000072</v>
      </c>
      <c r="R1664" s="51">
        <f>'PAYMENT by SAP'!L1654</f>
        <v>17937322</v>
      </c>
      <c r="S1664" s="51" t="str">
        <f>'PAYMENT by SAP'!M1654</f>
        <v xml:space="preserve"> Pot. Gaji Kary. Penugasan SI - UTSG 01.2024</v>
      </c>
      <c r="T1664" s="65">
        <f>'PAYMENT by SAP'!N1654</f>
        <v>45351</v>
      </c>
      <c r="U1664" s="66" t="str">
        <f>'PAYMENT by SAP'!O1654</f>
        <v>1800000072</v>
      </c>
      <c r="V1664" s="18" t="s">
        <v>4953</v>
      </c>
    </row>
    <row r="1665" spans="2:22">
      <c r="B1665" s="15">
        <f>'PAYMENT by SAP'!B1655</f>
        <v>100011</v>
      </c>
      <c r="C1665" s="15" t="str">
        <f>'PAYMENT by SAP'!C1655</f>
        <v>UNITED TRACTORS SEMEN GRESIK</v>
      </c>
      <c r="D1665" s="15" t="str">
        <v>Group</v>
      </c>
      <c r="E1665" s="15" t="str">
        <f>'PAYMENT by SAP'!D1655</f>
        <v>1400000562</v>
      </c>
      <c r="F1665" s="15" t="str">
        <f>'PAYMENT by SAP'!E1655</f>
        <v>11121161</v>
      </c>
      <c r="G1665" s="15" t="str">
        <f>'PAYMENT by SAP'!F1655</f>
        <v>BPJSTK01,Pengsn 02-05 2025</v>
      </c>
      <c r="H1665" s="47">
        <f t="shared" si="156"/>
        <v>46009</v>
      </c>
      <c r="I1665" s="48">
        <f>'PAYMENT by SAP'!G1655</f>
        <v>46009</v>
      </c>
      <c r="J1665" s="48" t="str">
        <f t="shared" si="157"/>
        <v>Des</v>
      </c>
      <c r="K1665" s="48" t="str">
        <f t="shared" si="158"/>
        <v>2025</v>
      </c>
      <c r="L1665" s="48">
        <f>'PAYMENT by SAP'!H1655</f>
        <v>45868</v>
      </c>
      <c r="M1665" s="49">
        <f t="shared" si="159"/>
        <v>141</v>
      </c>
      <c r="N1665" s="50" t="str">
        <f t="shared" si="160"/>
        <v>120-365</v>
      </c>
      <c r="O1665" s="50" t="str">
        <f t="shared" si="161"/>
        <v>High Risk</v>
      </c>
      <c r="P1665" s="15" t="str">
        <f>'PAYMENT by SAP'!J1655</f>
        <v>IDR</v>
      </c>
      <c r="Q1665" s="15" t="str">
        <f>'PAYMENT by SAP'!K1655</f>
        <v>1800000290</v>
      </c>
      <c r="R1665" s="51">
        <f>'PAYMENT by SAP'!L1655</f>
        <v>18506247</v>
      </c>
      <c r="S1665" s="51" t="str">
        <f>'PAYMENT by SAP'!M1655</f>
        <v>Pot. Gaji Kary. Penugasan SIG - UTSG 05.2025</v>
      </c>
      <c r="T1665" s="65">
        <f>'PAYMENT by SAP'!N1655</f>
        <v>45838</v>
      </c>
      <c r="U1665" s="66" t="str">
        <f>'PAYMENT by SAP'!O1655</f>
        <v>1800000290</v>
      </c>
      <c r="V1665" s="18" t="s">
        <v>4953</v>
      </c>
    </row>
    <row r="1666" spans="2:22">
      <c r="B1666" s="15">
        <f>'PAYMENT by SAP'!B1656</f>
        <v>100011</v>
      </c>
      <c r="C1666" s="15" t="str">
        <f>'PAYMENT by SAP'!C1656</f>
        <v>UNITED TRACTORS SEMEN GRESIK</v>
      </c>
      <c r="D1666" s="15" t="str">
        <v>Group</v>
      </c>
      <c r="E1666" s="15" t="str">
        <f>'PAYMENT by SAP'!D1656</f>
        <v>1400000562</v>
      </c>
      <c r="F1666" s="15" t="str">
        <f>'PAYMENT by SAP'!E1656</f>
        <v>11121161</v>
      </c>
      <c r="G1666" s="15" t="str">
        <f>'PAYMENT by SAP'!F1656</f>
        <v>BPJSTK01,Pengsn 02-05 2025</v>
      </c>
      <c r="H1666" s="47">
        <f t="shared" si="156"/>
        <v>46009</v>
      </c>
      <c r="I1666" s="48">
        <f>'PAYMENT by SAP'!G1656</f>
        <v>46009</v>
      </c>
      <c r="J1666" s="48" t="str">
        <f t="shared" si="157"/>
        <v>Des</v>
      </c>
      <c r="K1666" s="48" t="str">
        <f t="shared" si="158"/>
        <v>2025</v>
      </c>
      <c r="L1666" s="48">
        <f>'PAYMENT by SAP'!H1656</f>
        <v>45838</v>
      </c>
      <c r="M1666" s="49">
        <f t="shared" si="159"/>
        <v>171</v>
      </c>
      <c r="N1666" s="50" t="str">
        <f t="shared" si="160"/>
        <v>120-365</v>
      </c>
      <c r="O1666" s="50" t="str">
        <f t="shared" si="161"/>
        <v>High Risk</v>
      </c>
      <c r="P1666" s="15" t="str">
        <f>'PAYMENT by SAP'!J1656</f>
        <v>IDR</v>
      </c>
      <c r="Q1666" s="15" t="str">
        <f>'PAYMENT by SAP'!K1656</f>
        <v>1800000238</v>
      </c>
      <c r="R1666" s="51">
        <f>'PAYMENT by SAP'!L1656</f>
        <v>19305806</v>
      </c>
      <c r="S1666" s="51" t="str">
        <f>'PAYMENT by SAP'!M1656</f>
        <v>Pot. Gaji Kary. Penugasan SIG - UTSG 04.2025</v>
      </c>
      <c r="T1666" s="65">
        <f>'PAYMENT by SAP'!N1656</f>
        <v>45808</v>
      </c>
      <c r="U1666" s="66" t="str">
        <f>'PAYMENT by SAP'!O1656</f>
        <v>1800000238</v>
      </c>
      <c r="V1666" s="18" t="s">
        <v>4953</v>
      </c>
    </row>
    <row r="1667" spans="2:22">
      <c r="B1667" s="15">
        <f>'PAYMENT by SAP'!B1657</f>
        <v>100011</v>
      </c>
      <c r="C1667" s="15" t="str">
        <f>'PAYMENT by SAP'!C1657</f>
        <v>UNITED TRACTORS SEMEN GRESIK</v>
      </c>
      <c r="D1667" s="15" t="str">
        <v>Group</v>
      </c>
      <c r="E1667" s="15" t="str">
        <f>'PAYMENT by SAP'!D1657</f>
        <v>1400000562</v>
      </c>
      <c r="F1667" s="15" t="str">
        <f>'PAYMENT by SAP'!E1657</f>
        <v>11121161</v>
      </c>
      <c r="G1667" s="15" t="str">
        <f>'PAYMENT by SAP'!F1657</f>
        <v>BPJSTK01,Pengsn 02-05 2025</v>
      </c>
      <c r="H1667" s="47">
        <f t="shared" si="156"/>
        <v>46009</v>
      </c>
      <c r="I1667" s="48">
        <f>'PAYMENT by SAP'!G1657</f>
        <v>46009</v>
      </c>
      <c r="J1667" s="48" t="str">
        <f t="shared" si="157"/>
        <v>Des</v>
      </c>
      <c r="K1667" s="48" t="str">
        <f t="shared" si="158"/>
        <v>2025</v>
      </c>
      <c r="L1667" s="48">
        <f>'PAYMENT by SAP'!H1657</f>
        <v>45777</v>
      </c>
      <c r="M1667" s="49">
        <f t="shared" si="159"/>
        <v>232</v>
      </c>
      <c r="N1667" s="50" t="str">
        <f t="shared" si="160"/>
        <v>120-365</v>
      </c>
      <c r="O1667" s="50" t="str">
        <f t="shared" si="161"/>
        <v>High Risk</v>
      </c>
      <c r="P1667" s="15" t="str">
        <f>'PAYMENT by SAP'!J1657</f>
        <v>IDR</v>
      </c>
      <c r="Q1667" s="15" t="str">
        <f>'PAYMENT by SAP'!K1657</f>
        <v>1800000144</v>
      </c>
      <c r="R1667" s="51">
        <f>'PAYMENT by SAP'!L1657</f>
        <v>22424163</v>
      </c>
      <c r="S1667" s="51" t="str">
        <f>'PAYMENT by SAP'!M1657</f>
        <v>Pot. Gaji Kary. Penugasan SI - UTSG 02.2025</v>
      </c>
      <c r="T1667" s="65">
        <f>'PAYMENT by SAP'!N1657</f>
        <v>45747</v>
      </c>
      <c r="U1667" s="66" t="str">
        <f>'PAYMENT by SAP'!O1657</f>
        <v>1800000144</v>
      </c>
      <c r="V1667" s="18" t="s">
        <v>4953</v>
      </c>
    </row>
    <row r="1668" spans="2:22">
      <c r="B1668" s="15">
        <f>'PAYMENT by SAP'!B1658</f>
        <v>100011</v>
      </c>
      <c r="C1668" s="15" t="str">
        <f>'PAYMENT by SAP'!C1658</f>
        <v>UNITED TRACTORS SEMEN GRESIK</v>
      </c>
      <c r="D1668" s="15" t="str">
        <v>Group</v>
      </c>
      <c r="E1668" s="15" t="str">
        <f>'PAYMENT by SAP'!D1658</f>
        <v>1400147219</v>
      </c>
      <c r="F1668" s="15" t="str">
        <f>'PAYMENT by SAP'!E1658</f>
        <v>11121161</v>
      </c>
      <c r="G1668" s="15" t="str">
        <f>'PAYMENT by SAP'!F1658</f>
        <v>PAID BY CMS BANK MANDIRI KC GRESIK RN 7100000516</v>
      </c>
      <c r="H1668" s="47">
        <f t="shared" si="156"/>
        <v>46009</v>
      </c>
      <c r="I1668" s="48">
        <f>'PAYMENT by SAP'!G1658</f>
        <v>46009</v>
      </c>
      <c r="J1668" s="48" t="str">
        <f t="shared" si="157"/>
        <v>Des</v>
      </c>
      <c r="K1668" s="48" t="str">
        <f t="shared" si="158"/>
        <v>2025</v>
      </c>
      <c r="L1668" s="48">
        <f>'PAYMENT by SAP'!H1658</f>
        <v>45807</v>
      </c>
      <c r="M1668" s="49">
        <f t="shared" si="159"/>
        <v>202</v>
      </c>
      <c r="N1668" s="50" t="str">
        <f t="shared" si="160"/>
        <v>120-365</v>
      </c>
      <c r="O1668" s="50" t="str">
        <f t="shared" si="161"/>
        <v>High Risk</v>
      </c>
      <c r="P1668" s="15" t="str">
        <f>'PAYMENT by SAP'!J1658</f>
        <v>IDR</v>
      </c>
      <c r="Q1668" s="15" t="str">
        <f>'PAYMENT by SAP'!K1658</f>
        <v>1800000236</v>
      </c>
      <c r="R1668" s="51">
        <f>'PAYMENT by SAP'!L1658</f>
        <v>23375084</v>
      </c>
      <c r="S1668" s="51" t="str">
        <f>'PAYMENT by SAP'!M1658</f>
        <v>Tagihan Listrik UTSG Feb 25</v>
      </c>
      <c r="T1668" s="65">
        <f>'PAYMENT by SAP'!N1658</f>
        <v>45777</v>
      </c>
      <c r="U1668" s="66" t="str">
        <f>'PAYMENT by SAP'!O1658</f>
        <v>1800000236</v>
      </c>
      <c r="V1668" s="18" t="s">
        <v>4951</v>
      </c>
    </row>
    <row r="1669" spans="2:22">
      <c r="B1669" s="15">
        <f>'PAYMENT by SAP'!B1659</f>
        <v>100011</v>
      </c>
      <c r="C1669" s="15" t="str">
        <f>'PAYMENT by SAP'!C1659</f>
        <v>UNITED TRACTORS SEMEN GRESIK</v>
      </c>
      <c r="D1669" s="15" t="str">
        <v>Group</v>
      </c>
      <c r="E1669" s="15" t="str">
        <f>'PAYMENT by SAP'!D1659</f>
        <v>1400147218</v>
      </c>
      <c r="F1669" s="15" t="str">
        <f>'PAYMENT by SAP'!E1659</f>
        <v>11121161</v>
      </c>
      <c r="G1669" s="15" t="str">
        <f>'PAYMENT by SAP'!F1659</f>
        <v>PAID BY CMS BANK MANDIRI KC GRESIK RN 7100000458</v>
      </c>
      <c r="H1669" s="47">
        <f t="shared" si="156"/>
        <v>46009</v>
      </c>
      <c r="I1669" s="48">
        <f>'PAYMENT by SAP'!G1659</f>
        <v>46009</v>
      </c>
      <c r="J1669" s="48" t="str">
        <f t="shared" si="157"/>
        <v>Des</v>
      </c>
      <c r="K1669" s="48" t="str">
        <f t="shared" si="158"/>
        <v>2025</v>
      </c>
      <c r="L1669" s="48">
        <f>'PAYMENT by SAP'!H1659</f>
        <v>45777</v>
      </c>
      <c r="M1669" s="49">
        <f t="shared" si="159"/>
        <v>232</v>
      </c>
      <c r="N1669" s="50" t="str">
        <f t="shared" si="160"/>
        <v>120-365</v>
      </c>
      <c r="O1669" s="50" t="str">
        <f t="shared" si="161"/>
        <v>High Risk</v>
      </c>
      <c r="P1669" s="15" t="str">
        <f>'PAYMENT by SAP'!J1659</f>
        <v>IDR</v>
      </c>
      <c r="Q1669" s="15" t="str">
        <f>'PAYMENT by SAP'!K1659</f>
        <v>1800000169</v>
      </c>
      <c r="R1669" s="51">
        <f>'PAYMENT by SAP'!L1659</f>
        <v>25426251</v>
      </c>
      <c r="S1669" s="51" t="str">
        <f>'PAYMENT by SAP'!M1659</f>
        <v>Tagihan Listrik UTSG Jan 25</v>
      </c>
      <c r="T1669" s="65">
        <f>'PAYMENT by SAP'!N1659</f>
        <v>45747</v>
      </c>
      <c r="U1669" s="66" t="str">
        <f>'PAYMENT by SAP'!O1659</f>
        <v>1800000169</v>
      </c>
      <c r="V1669" s="18" t="s">
        <v>4951</v>
      </c>
    </row>
    <row r="1670" spans="2:22">
      <c r="B1670" s="15">
        <f>'PAYMENT by SAP'!B1660</f>
        <v>100011</v>
      </c>
      <c r="C1670" s="15" t="str">
        <f>'PAYMENT by SAP'!C1660</f>
        <v>UNITED TRACTORS SEMEN GRESIK</v>
      </c>
      <c r="D1670" s="15" t="str">
        <v>Group</v>
      </c>
      <c r="E1670" s="15" t="str">
        <f>'PAYMENT by SAP'!D1660</f>
        <v>1400147221</v>
      </c>
      <c r="F1670" s="15" t="str">
        <f>'PAYMENT by SAP'!E1660</f>
        <v>11121161</v>
      </c>
      <c r="G1670" s="15" t="str">
        <f>'PAYMENT by SAP'!F1660</f>
        <v>PAID BY CMS BANK MANDIRI KC GRESIK RN 7100000633</v>
      </c>
      <c r="H1670" s="47">
        <f t="shared" si="156"/>
        <v>46009</v>
      </c>
      <c r="I1670" s="48">
        <f>'PAYMENT by SAP'!G1660</f>
        <v>46009</v>
      </c>
      <c r="J1670" s="48" t="str">
        <f t="shared" si="157"/>
        <v>Des</v>
      </c>
      <c r="K1670" s="48" t="str">
        <f t="shared" si="158"/>
        <v>2025</v>
      </c>
      <c r="L1670" s="48">
        <f>'PAYMENT by SAP'!H1660</f>
        <v>45868</v>
      </c>
      <c r="M1670" s="49">
        <f t="shared" si="159"/>
        <v>141</v>
      </c>
      <c r="N1670" s="50" t="str">
        <f t="shared" si="160"/>
        <v>120-365</v>
      </c>
      <c r="O1670" s="50" t="str">
        <f t="shared" si="161"/>
        <v>High Risk</v>
      </c>
      <c r="P1670" s="15" t="str">
        <f>'PAYMENT by SAP'!J1660</f>
        <v>IDR</v>
      </c>
      <c r="Q1670" s="15" t="str">
        <f>'PAYMENT by SAP'!K1660</f>
        <v>1800000389</v>
      </c>
      <c r="R1670" s="51">
        <f>'PAYMENT by SAP'!L1660</f>
        <v>25859927</v>
      </c>
      <c r="S1670" s="51" t="str">
        <f>'PAYMENT by SAP'!M1660</f>
        <v>Tagihan Listrik UTSG Apr 25</v>
      </c>
      <c r="T1670" s="65">
        <f>'PAYMENT by SAP'!N1660</f>
        <v>45838</v>
      </c>
      <c r="U1670" s="66" t="str">
        <f>'PAYMENT by SAP'!O1660</f>
        <v>1800000389</v>
      </c>
      <c r="V1670" s="18" t="s">
        <v>4951</v>
      </c>
    </row>
    <row r="1671" spans="2:22">
      <c r="B1671" s="15">
        <f>'PAYMENT by SAP'!B1661</f>
        <v>100011</v>
      </c>
      <c r="C1671" s="15" t="str">
        <f>'PAYMENT by SAP'!C1661</f>
        <v>UNITED TRACTORS SEMEN GRESIK</v>
      </c>
      <c r="D1671" s="15" t="str">
        <v>Group</v>
      </c>
      <c r="E1671" s="15" t="str">
        <f>'PAYMENT by SAP'!D1661</f>
        <v>1400147220</v>
      </c>
      <c r="F1671" s="15" t="str">
        <f>'PAYMENT by SAP'!E1661</f>
        <v>11121161</v>
      </c>
      <c r="G1671" s="15" t="str">
        <f>'PAYMENT by SAP'!F1661</f>
        <v>PAID BY CMS BANK MANDIRI KC GRESIK RN 7100000574</v>
      </c>
      <c r="H1671" s="47">
        <f t="shared" si="156"/>
        <v>46009</v>
      </c>
      <c r="I1671" s="48">
        <f>'PAYMENT by SAP'!G1661</f>
        <v>46009</v>
      </c>
      <c r="J1671" s="48" t="str">
        <f t="shared" si="157"/>
        <v>Des</v>
      </c>
      <c r="K1671" s="48" t="str">
        <f t="shared" si="158"/>
        <v>2025</v>
      </c>
      <c r="L1671" s="48">
        <f>'PAYMENT by SAP'!H1661</f>
        <v>45838</v>
      </c>
      <c r="M1671" s="49">
        <f t="shared" si="159"/>
        <v>171</v>
      </c>
      <c r="N1671" s="50" t="str">
        <f t="shared" si="160"/>
        <v>120-365</v>
      </c>
      <c r="O1671" s="50" t="str">
        <f t="shared" si="161"/>
        <v>High Risk</v>
      </c>
      <c r="P1671" s="15" t="str">
        <f>'PAYMENT by SAP'!J1661</f>
        <v>IDR</v>
      </c>
      <c r="Q1671" s="15" t="str">
        <f>'PAYMENT by SAP'!K1661</f>
        <v>1800000315</v>
      </c>
      <c r="R1671" s="51">
        <f>'PAYMENT by SAP'!L1661</f>
        <v>26904092</v>
      </c>
      <c r="S1671" s="51" t="str">
        <f>'PAYMENT by SAP'!M1661</f>
        <v>Tagihan Listrik UTSG Mar 25</v>
      </c>
      <c r="T1671" s="65">
        <f>'PAYMENT by SAP'!N1661</f>
        <v>45808</v>
      </c>
      <c r="U1671" s="66" t="str">
        <f>'PAYMENT by SAP'!O1661</f>
        <v>1800000315</v>
      </c>
      <c r="V1671" s="18" t="s">
        <v>4951</v>
      </c>
    </row>
    <row r="1672" spans="2:22">
      <c r="B1672" s="15">
        <f>'PAYMENT by SAP'!B1662</f>
        <v>100011</v>
      </c>
      <c r="C1672" s="15" t="str">
        <f>'PAYMENT by SAP'!C1662</f>
        <v>UNITED TRACTORS SEMEN GRESIK</v>
      </c>
      <c r="D1672" s="15" t="str">
        <v>Group</v>
      </c>
      <c r="E1672" s="15" t="str">
        <f>'PAYMENT by SAP'!D1662</f>
        <v>1400147217</v>
      </c>
      <c r="F1672" s="15" t="str">
        <f>'PAYMENT by SAP'!E1662</f>
        <v>11121161</v>
      </c>
      <c r="G1672" s="15" t="str">
        <f>'PAYMENT by SAP'!F1662</f>
        <v xml:space="preserve"> Pemakaian Listrik UTSG DESEMBER 2020</v>
      </c>
      <c r="H1672" s="47">
        <f t="shared" si="156"/>
        <v>46009</v>
      </c>
      <c r="I1672" s="48">
        <f>'PAYMENT by SAP'!G1662</f>
        <v>46009</v>
      </c>
      <c r="J1672" s="48" t="str">
        <f t="shared" si="157"/>
        <v>Des</v>
      </c>
      <c r="K1672" s="48" t="str">
        <f t="shared" si="158"/>
        <v>2025</v>
      </c>
      <c r="L1672" s="48">
        <f>'PAYMENT by SAP'!H1662</f>
        <v>44285</v>
      </c>
      <c r="M1672" s="49">
        <f t="shared" si="159"/>
        <v>1724</v>
      </c>
      <c r="N1672" s="50" t="str">
        <f t="shared" si="160"/>
        <v>&gt;365</v>
      </c>
      <c r="O1672" s="50" t="str">
        <f t="shared" si="161"/>
        <v>High Risk +</v>
      </c>
      <c r="P1672" s="15" t="str">
        <f>'PAYMENT by SAP'!J1662</f>
        <v>IDR</v>
      </c>
      <c r="Q1672" s="15" t="str">
        <f>'PAYMENT by SAP'!K1662</f>
        <v>1800000084</v>
      </c>
      <c r="R1672" s="51">
        <f>'PAYMENT by SAP'!L1662</f>
        <v>33110403</v>
      </c>
      <c r="S1672" s="51" t="str">
        <f>'PAYMENT by SAP'!M1662</f>
        <v>Tagihan Pemakaian Listrik UTSG DESEMBER 2020</v>
      </c>
      <c r="T1672" s="65">
        <f>'PAYMENT by SAP'!N1662</f>
        <v>44255</v>
      </c>
      <c r="U1672" s="66" t="str">
        <f>'PAYMENT by SAP'!O1662</f>
        <v>1800000084</v>
      </c>
      <c r="V1672" s="18" t="s">
        <v>4951</v>
      </c>
    </row>
    <row r="1673" spans="2:22">
      <c r="B1673" s="15">
        <f>'PAYMENT by SAP'!B1663</f>
        <v>100011</v>
      </c>
      <c r="C1673" s="15" t="str">
        <f>'PAYMENT by SAP'!C1663</f>
        <v>UNITED TRACTORS SEMEN GRESIK</v>
      </c>
      <c r="D1673" s="15" t="str">
        <v>Group</v>
      </c>
      <c r="E1673" s="15" t="str">
        <f>'PAYMENT by SAP'!D1663</f>
        <v>1400000559</v>
      </c>
      <c r="F1673" s="15" t="str">
        <f>'PAYMENT by SAP'!E1663</f>
        <v>11121161</v>
      </c>
      <c r="G1673" s="15" t="str">
        <f>'PAYMENT by SAP'!F1663</f>
        <v>Management Fee UTSG Februari,APR-2020</v>
      </c>
      <c r="H1673" s="47">
        <f t="shared" si="156"/>
        <v>46009</v>
      </c>
      <c r="I1673" s="48">
        <f>'PAYMENT by SAP'!G1663</f>
        <v>46009</v>
      </c>
      <c r="J1673" s="48" t="str">
        <f t="shared" si="157"/>
        <v>Des</v>
      </c>
      <c r="K1673" s="48" t="str">
        <f t="shared" si="158"/>
        <v>2025</v>
      </c>
      <c r="L1673" s="48">
        <f>'PAYMENT by SAP'!H1663</f>
        <v>43973</v>
      </c>
      <c r="M1673" s="49">
        <f t="shared" si="159"/>
        <v>2036</v>
      </c>
      <c r="N1673" s="50" t="str">
        <f t="shared" si="160"/>
        <v>&gt;365</v>
      </c>
      <c r="O1673" s="50" t="str">
        <f t="shared" si="161"/>
        <v>High Risk +</v>
      </c>
      <c r="P1673" s="15" t="str">
        <f>'PAYMENT by SAP'!J1663</f>
        <v>IDR</v>
      </c>
      <c r="Q1673" s="15" t="str">
        <f>'PAYMENT by SAP'!K1663</f>
        <v>1800000458</v>
      </c>
      <c r="R1673" s="51">
        <f>'PAYMENT by SAP'!L1663</f>
        <v>41050800</v>
      </c>
      <c r="S1673" s="51" t="str">
        <f>'PAYMENT by SAP'!M1663</f>
        <v>Management Fee UTSG April 2020</v>
      </c>
      <c r="T1673" s="65">
        <f>'PAYMENT by SAP'!N1663</f>
        <v>43943</v>
      </c>
      <c r="U1673" s="66" t="str">
        <f>'PAYMENT by SAP'!O1663</f>
        <v>1800000458</v>
      </c>
      <c r="V1673" s="18" t="s">
        <v>4955</v>
      </c>
    </row>
    <row r="1674" spans="2:22">
      <c r="B1674" s="15">
        <f>'PAYMENT by SAP'!B1664</f>
        <v>100011</v>
      </c>
      <c r="C1674" s="15" t="str">
        <f>'PAYMENT by SAP'!C1664</f>
        <v>UNITED TRACTORS SEMEN GRESIK</v>
      </c>
      <c r="D1674" s="15" t="str">
        <v>Group</v>
      </c>
      <c r="E1674" s="15" t="str">
        <f>'PAYMENT by SAP'!D1664</f>
        <v>1400000559</v>
      </c>
      <c r="F1674" s="15" t="str">
        <f>'PAYMENT by SAP'!E1664</f>
        <v>11121161</v>
      </c>
      <c r="G1674" s="15" t="str">
        <f>'PAYMENT by SAP'!F1664</f>
        <v>Management Fee UTSG Februari,APR-2020</v>
      </c>
      <c r="H1674" s="47">
        <f t="shared" si="156"/>
        <v>46009</v>
      </c>
      <c r="I1674" s="48">
        <f>'PAYMENT by SAP'!G1664</f>
        <v>46009</v>
      </c>
      <c r="J1674" s="48" t="str">
        <f t="shared" si="157"/>
        <v>Des</v>
      </c>
      <c r="K1674" s="48" t="str">
        <f t="shared" si="158"/>
        <v>2025</v>
      </c>
      <c r="L1674" s="48">
        <f>'PAYMENT by SAP'!H1664</f>
        <v>43915</v>
      </c>
      <c r="M1674" s="49">
        <f t="shared" si="159"/>
        <v>2094</v>
      </c>
      <c r="N1674" s="50" t="str">
        <f t="shared" si="160"/>
        <v>&gt;365</v>
      </c>
      <c r="O1674" s="50" t="str">
        <f t="shared" si="161"/>
        <v>High Risk +</v>
      </c>
      <c r="P1674" s="15" t="str">
        <f>'PAYMENT by SAP'!J1664</f>
        <v>IDR</v>
      </c>
      <c r="Q1674" s="15" t="str">
        <f>'PAYMENT by SAP'!K1664</f>
        <v>1800000219</v>
      </c>
      <c r="R1674" s="51">
        <f>'PAYMENT by SAP'!L1664</f>
        <v>41050800</v>
      </c>
      <c r="S1674" s="51" t="str">
        <f>'PAYMENT by SAP'!M1664</f>
        <v>Management Fee UTSG Februari 2020</v>
      </c>
      <c r="T1674" s="65">
        <f>'PAYMENT by SAP'!N1664</f>
        <v>43885</v>
      </c>
      <c r="U1674" s="66" t="str">
        <f>'PAYMENT by SAP'!O1664</f>
        <v>1800000219</v>
      </c>
      <c r="V1674" s="18" t="s">
        <v>4955</v>
      </c>
    </row>
    <row r="1675" spans="2:22">
      <c r="B1675" s="15">
        <f>'PAYMENT by SAP'!B1665</f>
        <v>100011</v>
      </c>
      <c r="C1675" s="15" t="str">
        <f>'PAYMENT by SAP'!C1665</f>
        <v>UNITED TRACTORS SEMEN GRESIK</v>
      </c>
      <c r="D1675" s="15" t="str">
        <v>Group</v>
      </c>
      <c r="E1675" s="15" t="str">
        <f>'PAYMENT by SAP'!D1665</f>
        <v>1400000558</v>
      </c>
      <c r="F1675" s="15" t="str">
        <f>'PAYMENT by SAP'!E1665</f>
        <v>11121161</v>
      </c>
      <c r="G1675" s="15" t="str">
        <f>'PAYMENT by SAP'!F1665</f>
        <v>Gj jan-nov18,iuran pens Aug-okt19</v>
      </c>
      <c r="H1675" s="47">
        <f t="shared" si="156"/>
        <v>46009</v>
      </c>
      <c r="I1675" s="48">
        <f>'PAYMENT by SAP'!G1665</f>
        <v>46009</v>
      </c>
      <c r="J1675" s="48" t="str">
        <f t="shared" si="157"/>
        <v>Des</v>
      </c>
      <c r="K1675" s="48" t="str">
        <f t="shared" si="158"/>
        <v>2025</v>
      </c>
      <c r="L1675" s="48">
        <f>'PAYMENT by SAP'!H1665</f>
        <v>43526</v>
      </c>
      <c r="M1675" s="49">
        <f t="shared" si="159"/>
        <v>2483</v>
      </c>
      <c r="N1675" s="50" t="str">
        <f t="shared" si="160"/>
        <v>&gt;365</v>
      </c>
      <c r="O1675" s="50" t="str">
        <f t="shared" si="161"/>
        <v>High Risk +</v>
      </c>
      <c r="P1675" s="15" t="str">
        <f>'PAYMENT by SAP'!J1665</f>
        <v>IDR</v>
      </c>
      <c r="Q1675" s="15" t="str">
        <f>'PAYMENT by SAP'!K1665</f>
        <v>1800000185</v>
      </c>
      <c r="R1675" s="51">
        <f>'PAYMENT by SAP'!L1665</f>
        <v>128916648</v>
      </c>
      <c r="S1675" s="51" t="str">
        <f>'PAYMENT by SAP'!M1665</f>
        <v>Tagihan Gaji Pegawai bulan Jan - Nop. 2018</v>
      </c>
      <c r="T1675" s="65">
        <f>'PAYMENT by SAP'!N1665</f>
        <v>43496</v>
      </c>
      <c r="U1675" s="66" t="str">
        <f>'PAYMENT by SAP'!O1665</f>
        <v>1800000185</v>
      </c>
      <c r="V1675" s="18" t="s">
        <v>4953</v>
      </c>
    </row>
    <row r="1676" spans="2:22">
      <c r="B1676" s="15">
        <f>'PAYMENT by SAP'!B1666</f>
        <v>100011</v>
      </c>
      <c r="C1676" s="15" t="str">
        <f>'PAYMENT by SAP'!C1666</f>
        <v>UNITED TRACTORS SEMEN GRESIK</v>
      </c>
      <c r="D1676" s="15" t="str">
        <v>Group</v>
      </c>
      <c r="E1676" s="15" t="str">
        <f>'PAYMENT by SAP'!D1666</f>
        <v>1400000562</v>
      </c>
      <c r="F1676" s="15" t="str">
        <f>'PAYMENT by SAP'!E1666</f>
        <v>11121161</v>
      </c>
      <c r="G1676" s="15" t="str">
        <f>'PAYMENT by SAP'!F1666</f>
        <v>BPJSTK01,Pengsn 02-05 2025</v>
      </c>
      <c r="H1676" s="47">
        <f t="shared" si="156"/>
        <v>46009</v>
      </c>
      <c r="I1676" s="48">
        <f>'PAYMENT by SAP'!G1666</f>
        <v>46009</v>
      </c>
      <c r="J1676" s="48" t="str">
        <f t="shared" si="157"/>
        <v>Des</v>
      </c>
      <c r="K1676" s="48" t="str">
        <f t="shared" si="158"/>
        <v>2025</v>
      </c>
      <c r="L1676" s="48">
        <f>'PAYMENT by SAP'!H1666</f>
        <v>45746</v>
      </c>
      <c r="M1676" s="49">
        <f t="shared" si="159"/>
        <v>263</v>
      </c>
      <c r="N1676" s="50" t="str">
        <f t="shared" si="160"/>
        <v>120-365</v>
      </c>
      <c r="O1676" s="50" t="str">
        <f t="shared" si="161"/>
        <v>High Risk</v>
      </c>
      <c r="P1676" s="15" t="str">
        <f>'PAYMENT by SAP'!J1666</f>
        <v>IDR</v>
      </c>
      <c r="Q1676" s="15" t="str">
        <f>'PAYMENT by SAP'!K1666</f>
        <v>1800000079</v>
      </c>
      <c r="R1676" s="51">
        <f>'PAYMENT by SAP'!L1666</f>
        <v>156168777</v>
      </c>
      <c r="S1676" s="51" t="str">
        <f>'PAYMENT by SAP'!M1666</f>
        <v>BPJSTK Pengurang APJ BOD SI - UTSG 01.2025</v>
      </c>
      <c r="T1676" s="65">
        <f>'PAYMENT by SAP'!N1666</f>
        <v>45716</v>
      </c>
      <c r="U1676" s="66" t="str">
        <f>'PAYMENT by SAP'!O1666</f>
        <v>1800000079</v>
      </c>
      <c r="V1676" s="72" t="s">
        <v>4968</v>
      </c>
    </row>
    <row r="1677" spans="2:22">
      <c r="B1677" s="15">
        <f>'PAYMENT by SAP'!B1667</f>
        <v>100011</v>
      </c>
      <c r="C1677" s="15" t="str">
        <f>'PAYMENT by SAP'!C1667</f>
        <v>UNITED TRACTORS SEMEN GRESIK</v>
      </c>
      <c r="D1677" s="15" t="str">
        <v>Group</v>
      </c>
      <c r="E1677" s="15" t="str">
        <f>'PAYMENT by SAP'!D1667</f>
        <v>1400000561</v>
      </c>
      <c r="F1677" s="15" t="str">
        <f>'PAYMENT by SAP'!E1667</f>
        <v>11121161</v>
      </c>
      <c r="G1677" s="15" t="str">
        <f>'PAYMENT by SAP'!F1667</f>
        <v>Sewa Tanah24-27, Pot. Gaji Pen SI 01-07 2024</v>
      </c>
      <c r="H1677" s="47">
        <f t="shared" si="156"/>
        <v>46009</v>
      </c>
      <c r="I1677" s="48">
        <f>'PAYMENT by SAP'!G1667</f>
        <v>46009</v>
      </c>
      <c r="J1677" s="48" t="str">
        <f t="shared" si="157"/>
        <v>Des</v>
      </c>
      <c r="K1677" s="48" t="str">
        <f t="shared" si="158"/>
        <v>2025</v>
      </c>
      <c r="L1677" s="48">
        <f>'PAYMENT by SAP'!H1667</f>
        <v>45565</v>
      </c>
      <c r="M1677" s="49">
        <f t="shared" si="159"/>
        <v>444</v>
      </c>
      <c r="N1677" s="50" t="str">
        <f t="shared" si="160"/>
        <v>&gt;365</v>
      </c>
      <c r="O1677" s="50" t="str">
        <f t="shared" si="161"/>
        <v>High Risk +</v>
      </c>
      <c r="P1677" s="15" t="str">
        <f>'PAYMENT by SAP'!J1667</f>
        <v>IDR</v>
      </c>
      <c r="Q1677" s="15" t="str">
        <f>'PAYMENT by SAP'!K1667</f>
        <v>1800000376</v>
      </c>
      <c r="R1677" s="51">
        <f>'PAYMENT by SAP'!L1667</f>
        <v>199260880</v>
      </c>
      <c r="S1677" s="51" t="str">
        <f>'PAYMENT by SAP'!M1667</f>
        <v>Penagihan Sewa Menyewa Tanah di Tuban 2024 - 2027</v>
      </c>
      <c r="T1677" s="65">
        <f>'PAYMENT by SAP'!N1667</f>
        <v>45535</v>
      </c>
      <c r="U1677" s="66" t="str">
        <f>'PAYMENT by SAP'!O1667</f>
        <v>1800000376</v>
      </c>
      <c r="V1677" s="18" t="s">
        <v>4957</v>
      </c>
    </row>
    <row r="1678" spans="2:22">
      <c r="B1678" s="15">
        <f>'PAYMENT by SAP'!B1668</f>
        <v>100001</v>
      </c>
      <c r="C1678" s="15" t="str">
        <f>'PAYMENT by SAP'!C1668</f>
        <v>KOPERASI KONSUMEN WARGA SEMEN GRESIK</v>
      </c>
      <c r="D1678" s="15" t="str">
        <v>Group</v>
      </c>
      <c r="E1678" s="15" t="str">
        <f>'PAYMENT by SAP'!D1668</f>
        <v>1400147608</v>
      </c>
      <c r="F1678" s="15" t="str">
        <f>'PAYMENT by SAP'!E1668</f>
        <v>11125421</v>
      </c>
      <c r="G1678" s="15" t="str">
        <f>'PAYMENT by SAP'!F1668</f>
        <v>PAID BY CMS BANK SYARIAH INDONESIA KC SURABAYA BAS</v>
      </c>
      <c r="H1678" s="47">
        <f t="shared" si="156"/>
        <v>46010</v>
      </c>
      <c r="I1678" s="48">
        <f>'PAYMENT by SAP'!G1668</f>
        <v>46010</v>
      </c>
      <c r="J1678" s="48" t="str">
        <f t="shared" si="157"/>
        <v>Des</v>
      </c>
      <c r="K1678" s="48" t="str">
        <f t="shared" si="158"/>
        <v>2025</v>
      </c>
      <c r="L1678" s="48">
        <f>'PAYMENT by SAP'!H1668</f>
        <v>46021</v>
      </c>
      <c r="M1678" s="49">
        <f t="shared" si="159"/>
        <v>-11</v>
      </c>
      <c r="N1678" s="50" t="str">
        <f t="shared" si="160"/>
        <v>Current</v>
      </c>
      <c r="O1678" s="50" t="str">
        <f t="shared" si="161"/>
        <v>No Risk</v>
      </c>
      <c r="P1678" s="15" t="str">
        <f>'PAYMENT by SAP'!J1668</f>
        <v>IDR</v>
      </c>
      <c r="Q1678" s="15" t="str">
        <f>'PAYMENT by SAP'!K1668</f>
        <v>1800000745</v>
      </c>
      <c r="R1678" s="51">
        <f>'PAYMENT by SAP'!L1668</f>
        <v>533530</v>
      </c>
      <c r="S1678" s="51" t="str">
        <f>'PAYMENT by SAP'!M1668</f>
        <v>TAGIHAN LISTRIK KOPERASI KONSUMEN KWSG</v>
      </c>
      <c r="T1678" s="65">
        <f>'PAYMENT by SAP'!N1668</f>
        <v>45991</v>
      </c>
      <c r="U1678" s="66" t="str">
        <f>'PAYMENT by SAP'!O1668</f>
        <v>1800000745</v>
      </c>
      <c r="V1678" s="18" t="s">
        <v>4951</v>
      </c>
    </row>
    <row r="1679" spans="2:22">
      <c r="B1679" s="15">
        <f>'PAYMENT by SAP'!B1669</f>
        <v>100590</v>
      </c>
      <c r="C1679" s="15" t="str">
        <f>'PAYMENT by SAP'!C1669</f>
        <v>PT. SEMEN INDONESIA INTERNATIONAL</v>
      </c>
      <c r="D1679" s="15" t="str">
        <v>Group</v>
      </c>
      <c r="E1679" s="15" t="str">
        <f>'PAYMENT by SAP'!D1669</f>
        <v>1400000563</v>
      </c>
      <c r="F1679" s="15" t="str">
        <f>'PAYMENT by SAP'!E1669</f>
        <v>11125421</v>
      </c>
      <c r="G1679" s="15" t="str">
        <f>'PAYMENT by SAP'!F1669</f>
        <v>PAID BY CMS BANK SYARIAH INDONESIA KC SURABAYA BAS</v>
      </c>
      <c r="H1679" s="47">
        <f t="shared" si="156"/>
        <v>46010</v>
      </c>
      <c r="I1679" s="48">
        <f>'PAYMENT by SAP'!G1669</f>
        <v>46010</v>
      </c>
      <c r="J1679" s="48" t="str">
        <f t="shared" si="157"/>
        <v>Des</v>
      </c>
      <c r="K1679" s="48" t="str">
        <f t="shared" si="158"/>
        <v>2025</v>
      </c>
      <c r="L1679" s="48">
        <f>'PAYMENT by SAP'!H1669</f>
        <v>45991</v>
      </c>
      <c r="M1679" s="49">
        <f t="shared" si="159"/>
        <v>19</v>
      </c>
      <c r="N1679" s="50" t="str">
        <f t="shared" si="160"/>
        <v>0-30</v>
      </c>
      <c r="O1679" s="50" t="str">
        <f t="shared" si="161"/>
        <v>No Risk</v>
      </c>
      <c r="P1679" s="15" t="str">
        <f>'PAYMENT by SAP'!J1669</f>
        <v>IDR</v>
      </c>
      <c r="Q1679" s="15" t="str">
        <f>'PAYMENT by SAP'!K1669</f>
        <v>1800000483</v>
      </c>
      <c r="R1679" s="51">
        <f>'PAYMENT by SAP'!L1669</f>
        <v>6522018</v>
      </c>
      <c r="S1679" s="51" t="str">
        <f>'PAYMENT by SAP'!M1669</f>
        <v>Pot. Gaji Kary. Penugasan SIG - SII 09.2025</v>
      </c>
      <c r="T1679" s="65">
        <f>'PAYMENT by SAP'!N1669</f>
        <v>45961</v>
      </c>
      <c r="U1679" s="66" t="str">
        <f>'PAYMENT by SAP'!O1669</f>
        <v>1800000483</v>
      </c>
      <c r="V1679" s="18" t="s">
        <v>4953</v>
      </c>
    </row>
    <row r="1680" spans="2:22">
      <c r="B1680" s="15">
        <f>'PAYMENT by SAP'!B1670</f>
        <v>100009</v>
      </c>
      <c r="C1680" s="15" t="str">
        <f>'PAYMENT by SAP'!C1670</f>
        <v>PT KAWASAN INDUSTRI GRESIK</v>
      </c>
      <c r="D1680" s="15" t="str">
        <v>Group</v>
      </c>
      <c r="E1680" s="15" t="str">
        <f>'PAYMENT by SAP'!D1670</f>
        <v>1400000565</v>
      </c>
      <c r="F1680" s="15" t="str">
        <f>'PAYMENT by SAP'!E1670</f>
        <v>11125421</v>
      </c>
      <c r="G1680" s="15" t="str">
        <f>'PAYMENT by SAP'!F1670</f>
        <v>PAID BY CMS BANK SYARIAH INDONESIA KC SURABAYA BAS</v>
      </c>
      <c r="H1680" s="47">
        <f t="shared" si="156"/>
        <v>46010</v>
      </c>
      <c r="I1680" s="48">
        <f>'PAYMENT by SAP'!G1670</f>
        <v>46010</v>
      </c>
      <c r="J1680" s="48" t="str">
        <f t="shared" si="157"/>
        <v>Des</v>
      </c>
      <c r="K1680" s="48" t="str">
        <f t="shared" si="158"/>
        <v>2025</v>
      </c>
      <c r="L1680" s="48">
        <f>'PAYMENT by SAP'!H1670</f>
        <v>46021</v>
      </c>
      <c r="M1680" s="49">
        <f t="shared" si="159"/>
        <v>-11</v>
      </c>
      <c r="N1680" s="50" t="str">
        <f t="shared" si="160"/>
        <v>Current</v>
      </c>
      <c r="O1680" s="50" t="str">
        <f t="shared" si="161"/>
        <v>No Risk</v>
      </c>
      <c r="P1680" s="15" t="str">
        <f>'PAYMENT by SAP'!J1670</f>
        <v>IDR</v>
      </c>
      <c r="Q1680" s="15" t="str">
        <f>'PAYMENT by SAP'!K1670</f>
        <v>1800000516</v>
      </c>
      <c r="R1680" s="51">
        <f>'PAYMENT by SAP'!L1670</f>
        <v>15417823</v>
      </c>
      <c r="S1680" s="51" t="str">
        <f>'PAYMENT by SAP'!M1670</f>
        <v>Pot. Gaji Kary. Penugasan SIG - KIG 10.2025</v>
      </c>
      <c r="T1680" s="65">
        <f>'PAYMENT by SAP'!N1670</f>
        <v>45991</v>
      </c>
      <c r="U1680" s="66" t="str">
        <f>'PAYMENT by SAP'!O1670</f>
        <v>1800000516</v>
      </c>
      <c r="V1680" s="18" t="s">
        <v>4953</v>
      </c>
    </row>
    <row r="1681" spans="2:22">
      <c r="B1681" s="15">
        <f>'PAYMENT by SAP'!B1671</f>
        <v>101765</v>
      </c>
      <c r="C1681" s="15" t="str">
        <f>'PAYMENT by SAP'!C1671</f>
        <v>PT. VARIA USAHA DHARMA SEGARA</v>
      </c>
      <c r="D1681" s="15" t="str">
        <v>External</v>
      </c>
      <c r="E1681" s="15" t="str">
        <f>'PAYMENT by SAP'!D1671</f>
        <v>1400147496</v>
      </c>
      <c r="F1681" s="15" t="str">
        <f>'PAYMENT by SAP'!E1671</f>
        <v>11121161</v>
      </c>
      <c r="G1681" s="15" t="str">
        <f>'PAYMENT by SAP'!F1671</f>
        <v>PAID BY CMS BANK MANDIRI KC GRESIK RN 7100000949</v>
      </c>
      <c r="H1681" s="47">
        <f t="shared" si="156"/>
        <v>46010</v>
      </c>
      <c r="I1681" s="48">
        <f>'PAYMENT by SAP'!G1671</f>
        <v>46010</v>
      </c>
      <c r="J1681" s="48" t="str">
        <f t="shared" si="157"/>
        <v>Des</v>
      </c>
      <c r="K1681" s="48" t="str">
        <f t="shared" si="158"/>
        <v>2025</v>
      </c>
      <c r="L1681" s="48">
        <f>'PAYMENT by SAP'!H1671</f>
        <v>46031</v>
      </c>
      <c r="M1681" s="49">
        <f t="shared" si="159"/>
        <v>-21</v>
      </c>
      <c r="N1681" s="50" t="str">
        <f t="shared" si="160"/>
        <v>Current</v>
      </c>
      <c r="O1681" s="50" t="str">
        <f t="shared" si="161"/>
        <v>No Risk</v>
      </c>
      <c r="P1681" s="15" t="str">
        <f>'PAYMENT by SAP'!J1671</f>
        <v>IDR</v>
      </c>
      <c r="Q1681" s="15" t="str">
        <f>'PAYMENT by SAP'!K1671</f>
        <v>1800000823</v>
      </c>
      <c r="R1681" s="51">
        <f>'PAYMENT by SAP'!L1671</f>
        <v>15484050</v>
      </c>
      <c r="S1681" s="51" t="str">
        <f>'PAYMENT by SAP'!M1671</f>
        <v>Tagihan Clain Lebih Bayar Biaya DTHC</v>
      </c>
      <c r="T1681" s="65">
        <f>'PAYMENT by SAP'!N1671</f>
        <v>46001</v>
      </c>
      <c r="U1681" s="66" t="str">
        <f>'PAYMENT by SAP'!O1671</f>
        <v>1800000823</v>
      </c>
      <c r="V1681" s="18" t="s">
        <v>4958</v>
      </c>
    </row>
    <row r="1682" spans="2:22">
      <c r="B1682" s="15">
        <f>'PAYMENT by SAP'!B1672</f>
        <v>100126</v>
      </c>
      <c r="C1682" s="15" t="str">
        <f>'PAYMENT by SAP'!C1672</f>
        <v>PT TRIATA MULIA INDONESIA</v>
      </c>
      <c r="D1682" s="15" t="str">
        <v>External</v>
      </c>
      <c r="E1682" s="15" t="str">
        <f>'PAYMENT by SAP'!D1672</f>
        <v>1400147476</v>
      </c>
      <c r="F1682" s="15" t="str">
        <f>'PAYMENT by SAP'!E1672</f>
        <v>11121161</v>
      </c>
      <c r="G1682" s="15" t="str">
        <f>'PAYMENT by SAP'!F1672</f>
        <v>Biaya Pemusnahan Limbah SBE ex PT TMI</v>
      </c>
      <c r="H1682" s="47">
        <f t="shared" si="156"/>
        <v>46010</v>
      </c>
      <c r="I1682" s="48">
        <f>'PAYMENT by SAP'!G1672</f>
        <v>46010</v>
      </c>
      <c r="J1682" s="48" t="str">
        <f t="shared" si="157"/>
        <v>Des</v>
      </c>
      <c r="K1682" s="48" t="str">
        <f t="shared" si="158"/>
        <v>2025</v>
      </c>
      <c r="L1682" s="48">
        <f>'PAYMENT by SAP'!H1672</f>
        <v>45899</v>
      </c>
      <c r="M1682" s="49">
        <f t="shared" si="159"/>
        <v>111</v>
      </c>
      <c r="N1682" s="50" t="str">
        <f t="shared" si="160"/>
        <v>90-120</v>
      </c>
      <c r="O1682" s="50" t="str">
        <f t="shared" si="161"/>
        <v>Warning +</v>
      </c>
      <c r="P1682" s="15" t="str">
        <f>'PAYMENT by SAP'!J1672</f>
        <v>IDR</v>
      </c>
      <c r="Q1682" s="15" t="str">
        <f>'PAYMENT by SAP'!K1672</f>
        <v>1800000530</v>
      </c>
      <c r="R1682" s="51">
        <f>'PAYMENT by SAP'!L1672</f>
        <v>60380892</v>
      </c>
      <c r="S1682" s="51" t="str">
        <f>'PAYMENT by SAP'!M1672</f>
        <v>Biaya Pemusnahan Limbah SBE ex PT TMI</v>
      </c>
      <c r="T1682" s="65">
        <f>'PAYMENT by SAP'!N1672</f>
        <v>45869</v>
      </c>
      <c r="U1682" s="66" t="str">
        <f>'PAYMENT by SAP'!O1672</f>
        <v>1800000530</v>
      </c>
      <c r="V1682" t="s">
        <v>4950</v>
      </c>
    </row>
    <row r="1683" spans="2:22">
      <c r="B1683" s="15">
        <f>'PAYMENT by SAP'!B1673</f>
        <v>101917</v>
      </c>
      <c r="C1683" s="15" t="str">
        <f>'PAYMENT by SAP'!C1673</f>
        <v>DOWA ECO SYSTEM INDONESIA</v>
      </c>
      <c r="D1683" s="15" t="str">
        <v>External</v>
      </c>
      <c r="E1683" s="15" t="str">
        <f>'PAYMENT by SAP'!D1673</f>
        <v>1400147578</v>
      </c>
      <c r="F1683" s="15" t="str">
        <f>'PAYMENT by SAP'!E1673</f>
        <v>11125421</v>
      </c>
      <c r="G1683" s="15" t="str">
        <f>'PAYMENT by SAP'!F1673</f>
        <v>PAID BY CMS BANK SYARIAH INDONESIA KC SURABAYA BAS</v>
      </c>
      <c r="H1683" s="47">
        <f t="shared" si="156"/>
        <v>46010</v>
      </c>
      <c r="I1683" s="48">
        <f>'PAYMENT by SAP'!G1673</f>
        <v>46010</v>
      </c>
      <c r="J1683" s="48" t="str">
        <f t="shared" si="157"/>
        <v>Des</v>
      </c>
      <c r="K1683" s="48" t="str">
        <f t="shared" si="158"/>
        <v>2025</v>
      </c>
      <c r="L1683" s="48">
        <f>'PAYMENT by SAP'!H1673</f>
        <v>45991</v>
      </c>
      <c r="M1683" s="49">
        <f t="shared" si="159"/>
        <v>19</v>
      </c>
      <c r="N1683" s="50" t="str">
        <f t="shared" si="160"/>
        <v>0-30</v>
      </c>
      <c r="O1683" s="50" t="str">
        <f t="shared" si="161"/>
        <v>No Risk</v>
      </c>
      <c r="P1683" s="15" t="str">
        <f>'PAYMENT by SAP'!J1673</f>
        <v>IDR</v>
      </c>
      <c r="Q1683" s="15" t="str">
        <f>'PAYMENT by SAP'!K1673</f>
        <v>1800000695</v>
      </c>
      <c r="R1683" s="51">
        <f>'PAYMENT by SAP'!L1673</f>
        <v>168747306</v>
      </c>
      <c r="S1683" s="51" t="str">
        <f>'PAYMENT by SAP'!M1673</f>
        <v>Biaya Pemusnahan Limbah Non B3-AM ex PT DESI_Sept</v>
      </c>
      <c r="T1683" s="65">
        <f>'PAYMENT by SAP'!N1673</f>
        <v>45961</v>
      </c>
      <c r="U1683" s="66" t="str">
        <f>'PAYMENT by SAP'!O1673</f>
        <v>1800000695</v>
      </c>
      <c r="V1683" t="s">
        <v>4950</v>
      </c>
    </row>
    <row r="1684" spans="2:22">
      <c r="B1684" s="15">
        <f>'PAYMENT by SAP'!B1674</f>
        <v>101917</v>
      </c>
      <c r="C1684" s="15" t="str">
        <f>'PAYMENT by SAP'!C1674</f>
        <v>DOWA ECO SYSTEM INDONESIA</v>
      </c>
      <c r="D1684" s="15" t="str">
        <v>External</v>
      </c>
      <c r="E1684" s="15" t="str">
        <f>'PAYMENT by SAP'!D1674</f>
        <v>1400147579</v>
      </c>
      <c r="F1684" s="15" t="str">
        <f>'PAYMENT by SAP'!E1674</f>
        <v>11125421</v>
      </c>
      <c r="G1684" s="15" t="str">
        <f>'PAYMENT by SAP'!F1674</f>
        <v>PAID BY CMS BANK SYARIAH INDONESIA KC SURABAYA BAS</v>
      </c>
      <c r="H1684" s="47">
        <f t="shared" si="156"/>
        <v>46010</v>
      </c>
      <c r="I1684" s="48">
        <f>'PAYMENT by SAP'!G1674</f>
        <v>46010</v>
      </c>
      <c r="J1684" s="48" t="str">
        <f t="shared" si="157"/>
        <v>Des</v>
      </c>
      <c r="K1684" s="48" t="str">
        <f t="shared" si="158"/>
        <v>2025</v>
      </c>
      <c r="L1684" s="48">
        <f>'PAYMENT by SAP'!H1674</f>
        <v>45991</v>
      </c>
      <c r="M1684" s="49">
        <f t="shared" si="159"/>
        <v>19</v>
      </c>
      <c r="N1684" s="50" t="str">
        <f t="shared" si="160"/>
        <v>0-30</v>
      </c>
      <c r="O1684" s="50" t="str">
        <f t="shared" si="161"/>
        <v>No Risk</v>
      </c>
      <c r="P1684" s="15" t="str">
        <f>'PAYMENT by SAP'!J1674</f>
        <v>IDR</v>
      </c>
      <c r="Q1684" s="15" t="str">
        <f>'PAYMENT by SAP'!K1674</f>
        <v>1800000694</v>
      </c>
      <c r="R1684" s="51">
        <f>'PAYMENT by SAP'!L1674</f>
        <v>358845240</v>
      </c>
      <c r="S1684" s="51" t="str">
        <f>'PAYMENT by SAP'!M1674</f>
        <v>Biaya Pemusnahan Limbah Non B3-AM ex PT DESI_Agust</v>
      </c>
      <c r="T1684" s="65">
        <f>'PAYMENT by SAP'!N1674</f>
        <v>45961</v>
      </c>
      <c r="U1684" s="66" t="str">
        <f>'PAYMENT by SAP'!O1674</f>
        <v>1800000694</v>
      </c>
      <c r="V1684" t="s">
        <v>4950</v>
      </c>
    </row>
    <row r="1685" spans="2:22">
      <c r="B1685" s="15">
        <f>'PAYMENT by SAP'!B1675</f>
        <v>100137</v>
      </c>
      <c r="C1685" s="15" t="str">
        <f>'PAYMENT by SAP'!C1675</f>
        <v>PT SEMEN GRESIK</v>
      </c>
      <c r="D1685" s="15" t="str">
        <v>Group</v>
      </c>
      <c r="E1685" s="15" t="str">
        <f>'PAYMENT by SAP'!D1675</f>
        <v>1400000564</v>
      </c>
      <c r="F1685" s="15" t="str">
        <f>'PAYMENT by SAP'!E1675</f>
        <v>11121871</v>
      </c>
      <c r="G1685" s="15" t="str">
        <f>'PAYMENT by SAP'!F1675</f>
        <v>SWEEPING SEMEN GRESIK</v>
      </c>
      <c r="H1685" s="47">
        <f t="shared" si="156"/>
        <v>46010</v>
      </c>
      <c r="I1685" s="48">
        <f>'PAYMENT by SAP'!G1675</f>
        <v>46010</v>
      </c>
      <c r="J1685" s="48" t="str">
        <f t="shared" si="157"/>
        <v>Des</v>
      </c>
      <c r="K1685" s="48" t="str">
        <f t="shared" si="158"/>
        <v>2025</v>
      </c>
      <c r="L1685" s="48">
        <f>'PAYMENT by SAP'!H1675</f>
        <v>46010</v>
      </c>
      <c r="M1685" s="49">
        <f t="shared" si="159"/>
        <v>0</v>
      </c>
      <c r="N1685" s="50" t="str">
        <f t="shared" si="160"/>
        <v>0-30</v>
      </c>
      <c r="O1685" s="50" t="str">
        <f t="shared" si="161"/>
        <v>No Risk</v>
      </c>
      <c r="P1685" s="15" t="str">
        <f>'PAYMENT by SAP'!J1675</f>
        <v>IDR</v>
      </c>
      <c r="Q1685" s="15" t="str">
        <f>'PAYMENT by SAP'!K1675</f>
        <v>1800000560</v>
      </c>
      <c r="R1685" s="51">
        <f>'PAYMENT by SAP'!L1675</f>
        <v>9867057590</v>
      </c>
      <c r="S1685" s="51" t="str">
        <f>'PAYMENT by SAP'!M1675</f>
        <v>BUNGA SHL SEMEN GRESIK OKT SD DES 2025</v>
      </c>
      <c r="T1685" s="65">
        <f>'PAYMENT by SAP'!N1675</f>
        <v>46010</v>
      </c>
      <c r="U1685" s="66" t="str">
        <f>'PAYMENT by SAP'!O1675</f>
        <v>1800000560</v>
      </c>
      <c r="V1685" t="s">
        <v>4952</v>
      </c>
    </row>
    <row r="1686" spans="2:22">
      <c r="B1686" s="15">
        <f>'PAYMENT by SAP'!B1676</f>
        <v>100050</v>
      </c>
      <c r="C1686" s="15" t="str">
        <f>'PAYMENT by SAP'!C1676</f>
        <v>MAHKOTA CATERING</v>
      </c>
      <c r="D1686" s="15" t="str">
        <v>External</v>
      </c>
      <c r="E1686" s="15" t="str">
        <f>'PAYMENT by SAP'!D1676</f>
        <v>1400148995</v>
      </c>
      <c r="F1686" s="15" t="str">
        <f>'PAYMENT by SAP'!E1676</f>
        <v>11121161</v>
      </c>
      <c r="G1686" s="15" t="str">
        <f>'PAYMENT by SAP'!F1676</f>
        <v>Tagihan Air &amp; Listrik CV. Mahkota Nov 24</v>
      </c>
      <c r="H1686" s="47">
        <f t="shared" si="156"/>
        <v>46013</v>
      </c>
      <c r="I1686" s="48">
        <f>'PAYMENT by SAP'!G1676</f>
        <v>46013</v>
      </c>
      <c r="J1686" s="48" t="str">
        <f t="shared" si="157"/>
        <v>Des</v>
      </c>
      <c r="K1686" s="48" t="str">
        <f t="shared" si="158"/>
        <v>2025</v>
      </c>
      <c r="L1686" s="48">
        <f>'PAYMENT by SAP'!H1676</f>
        <v>45718</v>
      </c>
      <c r="M1686" s="49">
        <f t="shared" si="159"/>
        <v>295</v>
      </c>
      <c r="N1686" s="50" t="str">
        <f t="shared" si="160"/>
        <v>120-365</v>
      </c>
      <c r="O1686" s="50" t="str">
        <f t="shared" si="161"/>
        <v>High Risk</v>
      </c>
      <c r="P1686" s="15" t="str">
        <f>'PAYMENT by SAP'!J1676</f>
        <v>IDR</v>
      </c>
      <c r="Q1686" s="15" t="str">
        <f>'PAYMENT by SAP'!K1676</f>
        <v>1800000005</v>
      </c>
      <c r="R1686" s="51">
        <f>'PAYMENT by SAP'!L1676</f>
        <v>542850</v>
      </c>
      <c r="S1686" s="51" t="str">
        <f>'PAYMENT by SAP'!M1676</f>
        <v>TAGIHAN AIR CV. MAHKOTA KATERING</v>
      </c>
      <c r="T1686" s="65">
        <f>'PAYMENT by SAP'!N1676</f>
        <v>45688</v>
      </c>
      <c r="U1686" s="66" t="str">
        <f>'PAYMENT by SAP'!O1676</f>
        <v>1800000005</v>
      </c>
      <c r="V1686" s="18" t="s">
        <v>4956</v>
      </c>
    </row>
    <row r="1687" spans="2:22">
      <c r="B1687" s="15">
        <f>'PAYMENT by SAP'!B1677</f>
        <v>101284</v>
      </c>
      <c r="C1687" s="15" t="str">
        <f>'PAYMENT by SAP'!C1677</f>
        <v>PT. SINERGI MITRA INVESTAMA</v>
      </c>
      <c r="D1687" s="15" t="str">
        <v>Group</v>
      </c>
      <c r="E1687" s="15" t="str">
        <f>'PAYMENT by SAP'!D1677</f>
        <v>1400000570</v>
      </c>
      <c r="F1687" s="15" t="str">
        <f>'PAYMENT by SAP'!E1677</f>
        <v>11121161</v>
      </c>
      <c r="G1687" s="15" t="str">
        <f>'PAYMENT by SAP'!F1677</f>
        <v>PAID BY CMS BANK MANDIRI KC GRESIK RN 2100001843</v>
      </c>
      <c r="H1687" s="47">
        <f t="shared" si="156"/>
        <v>46013</v>
      </c>
      <c r="I1687" s="48">
        <f>'PAYMENT by SAP'!G1677</f>
        <v>46013</v>
      </c>
      <c r="J1687" s="48" t="str">
        <f t="shared" si="157"/>
        <v>Des</v>
      </c>
      <c r="K1687" s="48" t="str">
        <f t="shared" si="158"/>
        <v>2025</v>
      </c>
      <c r="L1687" s="48">
        <f>'PAYMENT by SAP'!H1677</f>
        <v>46021</v>
      </c>
      <c r="M1687" s="49">
        <f t="shared" si="159"/>
        <v>-8</v>
      </c>
      <c r="N1687" s="50" t="str">
        <f t="shared" si="160"/>
        <v>Current</v>
      </c>
      <c r="O1687" s="50" t="str">
        <f t="shared" si="161"/>
        <v>No Risk</v>
      </c>
      <c r="P1687" s="15" t="str">
        <f>'PAYMENT by SAP'!J1677</f>
        <v>IDR</v>
      </c>
      <c r="Q1687" s="15" t="str">
        <f>'PAYMENT by SAP'!K1677</f>
        <v>1800000531</v>
      </c>
      <c r="R1687" s="51">
        <f>'PAYMENT by SAP'!L1677</f>
        <v>898261</v>
      </c>
      <c r="S1687" s="51" t="str">
        <f>'PAYMENT by SAP'!M1677</f>
        <v>Tagihan Listrik Kopi Killen GUSI - November 2025</v>
      </c>
      <c r="T1687" s="65">
        <f>'PAYMENT by SAP'!N1677</f>
        <v>45991</v>
      </c>
      <c r="U1687" s="66" t="str">
        <f>'PAYMENT by SAP'!O1677</f>
        <v>1800000531</v>
      </c>
      <c r="V1687" s="18" t="s">
        <v>4951</v>
      </c>
    </row>
    <row r="1688" spans="2:22">
      <c r="B1688" s="15">
        <f>'PAYMENT by SAP'!B1678</f>
        <v>100050</v>
      </c>
      <c r="C1688" s="15" t="str">
        <f>'PAYMENT by SAP'!C1678</f>
        <v>MAHKOTA CATERING</v>
      </c>
      <c r="D1688" s="15" t="str">
        <v>External</v>
      </c>
      <c r="E1688" s="15" t="str">
        <f>'PAYMENT by SAP'!D1678</f>
        <v>1400148995</v>
      </c>
      <c r="F1688" s="15" t="str">
        <f>'PAYMENT by SAP'!E1678</f>
        <v>11121161</v>
      </c>
      <c r="G1688" s="15" t="str">
        <f>'PAYMENT by SAP'!F1678</f>
        <v>Tagihan Air &amp; Listrik CV. Mahkota Nov 24</v>
      </c>
      <c r="H1688" s="47">
        <f t="shared" si="156"/>
        <v>46013</v>
      </c>
      <c r="I1688" s="48">
        <f>'PAYMENT by SAP'!G1678</f>
        <v>46013</v>
      </c>
      <c r="J1688" s="48" t="str">
        <f t="shared" si="157"/>
        <v>Des</v>
      </c>
      <c r="K1688" s="48" t="str">
        <f t="shared" si="158"/>
        <v>2025</v>
      </c>
      <c r="L1688" s="48">
        <f>'PAYMENT by SAP'!H1678</f>
        <v>45687</v>
      </c>
      <c r="M1688" s="49">
        <f t="shared" si="159"/>
        <v>326</v>
      </c>
      <c r="N1688" s="50" t="str">
        <f t="shared" si="160"/>
        <v>120-365</v>
      </c>
      <c r="O1688" s="50" t="str">
        <f t="shared" si="161"/>
        <v>High Risk</v>
      </c>
      <c r="P1688" s="15" t="str">
        <f>'PAYMENT by SAP'!J1678</f>
        <v>IDR</v>
      </c>
      <c r="Q1688" s="15" t="str">
        <f>'PAYMENT by SAP'!K1678</f>
        <v>1800000782</v>
      </c>
      <c r="R1688" s="51">
        <f>'PAYMENT by SAP'!L1678</f>
        <v>1016400</v>
      </c>
      <c r="S1688" s="51" t="str">
        <f>'PAYMENT by SAP'!M1678</f>
        <v>TAGIHAN AIR CV. MAHKOTA KATERING_NOV 24</v>
      </c>
      <c r="T1688" s="65">
        <f>'PAYMENT by SAP'!N1678</f>
        <v>45657</v>
      </c>
      <c r="U1688" s="66" t="str">
        <f>'PAYMENT by SAP'!O1678</f>
        <v>1800000782</v>
      </c>
      <c r="V1688" s="18" t="s">
        <v>4956</v>
      </c>
    </row>
    <row r="1689" spans="2:22">
      <c r="B1689" s="15">
        <f>'PAYMENT by SAP'!B1679</f>
        <v>100050</v>
      </c>
      <c r="C1689" s="15" t="str">
        <f>'PAYMENT by SAP'!C1679</f>
        <v>MAHKOTA CATERING</v>
      </c>
      <c r="D1689" s="15" t="str">
        <v>External</v>
      </c>
      <c r="E1689" s="15" t="str">
        <f>'PAYMENT by SAP'!D1679</f>
        <v>1400148995</v>
      </c>
      <c r="F1689" s="15" t="str">
        <f>'PAYMENT by SAP'!E1679</f>
        <v>11121161</v>
      </c>
      <c r="G1689" s="15" t="str">
        <f>'PAYMENT by SAP'!F1679</f>
        <v>Tagihan Air &amp; Listrik CV. Mahkota Nov 24</v>
      </c>
      <c r="H1689" s="47">
        <f t="shared" si="156"/>
        <v>46013</v>
      </c>
      <c r="I1689" s="48">
        <f>'PAYMENT by SAP'!G1679</f>
        <v>46013</v>
      </c>
      <c r="J1689" s="48" t="str">
        <f t="shared" si="157"/>
        <v>Des</v>
      </c>
      <c r="K1689" s="48" t="str">
        <f t="shared" si="158"/>
        <v>2025</v>
      </c>
      <c r="L1689" s="48">
        <f>'PAYMENT by SAP'!H1679</f>
        <v>45718</v>
      </c>
      <c r="M1689" s="49">
        <f t="shared" si="159"/>
        <v>295</v>
      </c>
      <c r="N1689" s="50" t="str">
        <f t="shared" si="160"/>
        <v>120-365</v>
      </c>
      <c r="O1689" s="50" t="str">
        <f t="shared" si="161"/>
        <v>High Risk</v>
      </c>
      <c r="P1689" s="15" t="str">
        <f>'PAYMENT by SAP'!J1679</f>
        <v>IDR</v>
      </c>
      <c r="Q1689" s="15" t="str">
        <f>'PAYMENT by SAP'!K1679</f>
        <v>1800000004</v>
      </c>
      <c r="R1689" s="51">
        <f>'PAYMENT by SAP'!L1679</f>
        <v>1664087</v>
      </c>
      <c r="S1689" s="51" t="str">
        <f>'PAYMENT by SAP'!M1679</f>
        <v>TAGIHAN LISTRIK CV. MAHKOTA KATERING</v>
      </c>
      <c r="T1689" s="65">
        <f>'PAYMENT by SAP'!N1679</f>
        <v>45688</v>
      </c>
      <c r="U1689" s="66" t="str">
        <f>'PAYMENT by SAP'!O1679</f>
        <v>1800000004</v>
      </c>
      <c r="V1689" s="18" t="s">
        <v>4951</v>
      </c>
    </row>
    <row r="1690" spans="2:22">
      <c r="B1690" s="15">
        <f>'PAYMENT by SAP'!B1680</f>
        <v>100050</v>
      </c>
      <c r="C1690" s="15" t="str">
        <f>'PAYMENT by SAP'!C1680</f>
        <v>MAHKOTA CATERING</v>
      </c>
      <c r="D1690" s="15" t="str">
        <v>External</v>
      </c>
      <c r="E1690" s="15" t="str">
        <f>'PAYMENT by SAP'!D1680</f>
        <v>1400148995</v>
      </c>
      <c r="F1690" s="15" t="str">
        <f>'PAYMENT by SAP'!E1680</f>
        <v>11121161</v>
      </c>
      <c r="G1690" s="15" t="str">
        <f>'PAYMENT by SAP'!F1680</f>
        <v>Tagihan Air &amp; Listrik CV. Mahkota Nov 24</v>
      </c>
      <c r="H1690" s="47">
        <f t="shared" si="156"/>
        <v>46013</v>
      </c>
      <c r="I1690" s="48">
        <f>'PAYMENT by SAP'!G1680</f>
        <v>46013</v>
      </c>
      <c r="J1690" s="48" t="str">
        <f t="shared" si="157"/>
        <v>Des</v>
      </c>
      <c r="K1690" s="48" t="str">
        <f t="shared" si="158"/>
        <v>2025</v>
      </c>
      <c r="L1690" s="48">
        <f>'PAYMENT by SAP'!H1680</f>
        <v>45687</v>
      </c>
      <c r="M1690" s="49">
        <f t="shared" si="159"/>
        <v>326</v>
      </c>
      <c r="N1690" s="50" t="str">
        <f t="shared" si="160"/>
        <v>120-365</v>
      </c>
      <c r="O1690" s="50" t="str">
        <f t="shared" si="161"/>
        <v>High Risk</v>
      </c>
      <c r="P1690" s="15" t="str">
        <f>'PAYMENT by SAP'!J1680</f>
        <v>IDR</v>
      </c>
      <c r="Q1690" s="15" t="str">
        <f>'PAYMENT by SAP'!K1680</f>
        <v>1800000781</v>
      </c>
      <c r="R1690" s="51">
        <f>'PAYMENT by SAP'!L1680</f>
        <v>1727510</v>
      </c>
      <c r="S1690" s="51" t="str">
        <f>'PAYMENT by SAP'!M1680</f>
        <v>TAGIHAN LISTRIK CV. MAHKOTA KATERING</v>
      </c>
      <c r="T1690" s="65">
        <f>'PAYMENT by SAP'!N1680</f>
        <v>45657</v>
      </c>
      <c r="U1690" s="66" t="str">
        <f>'PAYMENT by SAP'!O1680</f>
        <v>1800000781</v>
      </c>
      <c r="V1690" s="18" t="s">
        <v>4951</v>
      </c>
    </row>
    <row r="1691" spans="2:22">
      <c r="B1691" s="15">
        <f>'PAYMENT by SAP'!B1681</f>
        <v>100142</v>
      </c>
      <c r="C1691" s="15" t="str">
        <f>'PAYMENT by SAP'!C1681</f>
        <v>PT INDOSAT TBK</v>
      </c>
      <c r="D1691" s="15" t="str">
        <v>External</v>
      </c>
      <c r="E1691" s="15" t="str">
        <f>'PAYMENT by SAP'!D1681</f>
        <v>1400148907</v>
      </c>
      <c r="F1691" s="15" t="str">
        <f>'PAYMENT by SAP'!E1681</f>
        <v>11121161</v>
      </c>
      <c r="G1691" s="15" t="str">
        <f>'PAYMENT by SAP'!F1681</f>
        <v>Tagihan Listrik INDOSAT Sep 25</v>
      </c>
      <c r="H1691" s="47">
        <f t="shared" si="156"/>
        <v>46013</v>
      </c>
      <c r="I1691" s="48">
        <f>'PAYMENT by SAP'!G1681</f>
        <v>46013</v>
      </c>
      <c r="J1691" s="48" t="str">
        <f t="shared" si="157"/>
        <v>Des</v>
      </c>
      <c r="K1691" s="48" t="str">
        <f t="shared" si="158"/>
        <v>2025</v>
      </c>
      <c r="L1691" s="48">
        <f>'PAYMENT by SAP'!H1681</f>
        <v>46022</v>
      </c>
      <c r="M1691" s="49">
        <f t="shared" si="159"/>
        <v>-9</v>
      </c>
      <c r="N1691" s="50" t="str">
        <f t="shared" si="160"/>
        <v>Current</v>
      </c>
      <c r="O1691" s="50" t="str">
        <f t="shared" si="161"/>
        <v>No Risk</v>
      </c>
      <c r="P1691" s="15" t="str">
        <f>'PAYMENT by SAP'!J1681</f>
        <v>IDR</v>
      </c>
      <c r="Q1691" s="15" t="str">
        <f>'PAYMENT by SAP'!K1681</f>
        <v>1800000763</v>
      </c>
      <c r="R1691" s="51">
        <f>'PAYMENT by SAP'!L1681</f>
        <v>1793848</v>
      </c>
      <c r="S1691" s="51" t="str">
        <f>'PAYMENT by SAP'!M1681</f>
        <v>Tagihan Listrik INDOSAT Sep 25</v>
      </c>
      <c r="T1691" s="65">
        <f>'PAYMENT by SAP'!N1681</f>
        <v>45992</v>
      </c>
      <c r="U1691" s="66" t="str">
        <f>'PAYMENT by SAP'!O1681</f>
        <v>1800000763</v>
      </c>
      <c r="V1691" s="18" t="s">
        <v>4951</v>
      </c>
    </row>
    <row r="1692" spans="2:22">
      <c r="B1692" s="15">
        <f>'PAYMENT by SAP'!B1682</f>
        <v>100120</v>
      </c>
      <c r="C1692" s="15" t="str">
        <f>'PAYMENT by SAP'!C1682</f>
        <v>PT TELEKOMUNIKASI SELULAR</v>
      </c>
      <c r="D1692" s="15" t="str">
        <v>External</v>
      </c>
      <c r="E1692" s="15" t="str">
        <f>'PAYMENT by SAP'!D1682</f>
        <v>1400000566</v>
      </c>
      <c r="F1692" s="15" t="str">
        <f>'PAYMENT by SAP'!E1682</f>
        <v>11125421</v>
      </c>
      <c r="G1692" s="15" t="str">
        <f>'PAYMENT by SAP'!F1682</f>
        <v>PAID BY CMS BANK SYARIAH INDONESIA KC SURABAYA BAS</v>
      </c>
      <c r="H1692" s="47">
        <f t="shared" si="156"/>
        <v>46013</v>
      </c>
      <c r="I1692" s="48">
        <f>'PAYMENT by SAP'!G1682</f>
        <v>46013</v>
      </c>
      <c r="J1692" s="48" t="str">
        <f t="shared" si="157"/>
        <v>Des</v>
      </c>
      <c r="K1692" s="48" t="str">
        <f t="shared" si="158"/>
        <v>2025</v>
      </c>
      <c r="L1692" s="48">
        <f>'PAYMENT by SAP'!H1682</f>
        <v>46022</v>
      </c>
      <c r="M1692" s="49">
        <f t="shared" si="159"/>
        <v>-9</v>
      </c>
      <c r="N1692" s="50" t="str">
        <f t="shared" si="160"/>
        <v>Current</v>
      </c>
      <c r="O1692" s="50" t="str">
        <f t="shared" si="161"/>
        <v>No Risk</v>
      </c>
      <c r="P1692" s="15" t="str">
        <f>'PAYMENT by SAP'!J1682</f>
        <v>IDR</v>
      </c>
      <c r="Q1692" s="15" t="str">
        <f>'PAYMENT by SAP'!K1682</f>
        <v>1800000534</v>
      </c>
      <c r="R1692" s="51">
        <f>'PAYMENT by SAP'!L1682</f>
        <v>4911568</v>
      </c>
      <c r="S1692" s="51" t="str">
        <f>'PAYMENT by SAP'!M1682</f>
        <v>Tagihan Listrik TELKOMSEL - November 2025</v>
      </c>
      <c r="T1692" s="65">
        <f>'PAYMENT by SAP'!N1682</f>
        <v>45992</v>
      </c>
      <c r="U1692" s="66" t="str">
        <f>'PAYMENT by SAP'!O1682</f>
        <v>1800000534</v>
      </c>
      <c r="V1692" s="18" t="s">
        <v>4951</v>
      </c>
    </row>
    <row r="1693" spans="2:22">
      <c r="B1693" s="15">
        <f>'PAYMENT by SAP'!B1683</f>
        <v>100162</v>
      </c>
      <c r="C1693" s="15" t="str">
        <f>'PAYMENT by SAP'!C1683</f>
        <v>PT KRAKATAU SEMEN INDONESIA</v>
      </c>
      <c r="D1693" s="15" t="str">
        <v>Group</v>
      </c>
      <c r="E1693" s="15" t="str">
        <f>'PAYMENT by SAP'!D1683</f>
        <v>1400000568</v>
      </c>
      <c r="F1693" s="15" t="str">
        <f>'PAYMENT by SAP'!E1683</f>
        <v>11125421</v>
      </c>
      <c r="G1693" s="15" t="str">
        <f>'PAYMENT by SAP'!F1683</f>
        <v>PAID BY CMS BANK SYARIAH INDONESIA KC SURABAYA BAS</v>
      </c>
      <c r="H1693" s="47">
        <f t="shared" si="156"/>
        <v>46013</v>
      </c>
      <c r="I1693" s="48">
        <f>'PAYMENT by SAP'!G1683</f>
        <v>46013</v>
      </c>
      <c r="J1693" s="48" t="str">
        <f t="shared" si="157"/>
        <v>Des</v>
      </c>
      <c r="K1693" s="48" t="str">
        <f t="shared" si="158"/>
        <v>2025</v>
      </c>
      <c r="L1693" s="48">
        <f>'PAYMENT by SAP'!H1683</f>
        <v>45868</v>
      </c>
      <c r="M1693" s="49">
        <f t="shared" si="159"/>
        <v>145</v>
      </c>
      <c r="N1693" s="50" t="str">
        <f t="shared" si="160"/>
        <v>120-365</v>
      </c>
      <c r="O1693" s="50" t="str">
        <f t="shared" si="161"/>
        <v>High Risk</v>
      </c>
      <c r="P1693" s="15" t="str">
        <f>'PAYMENT by SAP'!J1683</f>
        <v>IDR</v>
      </c>
      <c r="Q1693" s="15" t="str">
        <f>'PAYMENT by SAP'!K1683</f>
        <v>1800000283</v>
      </c>
      <c r="R1693" s="51">
        <f>'PAYMENT by SAP'!L1683</f>
        <v>5459993</v>
      </c>
      <c r="S1693" s="51" t="str">
        <f>'PAYMENT by SAP'!M1683</f>
        <v>Pot. Gaji Kary. Penugasan SIG - KSI 05.2025</v>
      </c>
      <c r="T1693" s="65">
        <f>'PAYMENT by SAP'!N1683</f>
        <v>45838</v>
      </c>
      <c r="U1693" s="66" t="str">
        <f>'PAYMENT by SAP'!O1683</f>
        <v>1800000283</v>
      </c>
      <c r="V1693" s="18" t="s">
        <v>4953</v>
      </c>
    </row>
    <row r="1694" spans="2:22">
      <c r="B1694" s="15">
        <f>'PAYMENT by SAP'!B1684</f>
        <v>100162</v>
      </c>
      <c r="C1694" s="15" t="str">
        <f>'PAYMENT by SAP'!C1684</f>
        <v>PT KRAKATAU SEMEN INDONESIA</v>
      </c>
      <c r="D1694" s="15" t="str">
        <v>Group</v>
      </c>
      <c r="E1694" s="15" t="str">
        <f>'PAYMENT by SAP'!D1684</f>
        <v>1400000571</v>
      </c>
      <c r="F1694" s="15" t="str">
        <f>'PAYMENT by SAP'!E1684</f>
        <v>11125421</v>
      </c>
      <c r="G1694" s="15" t="str">
        <f>'PAYMENT by SAP'!F1684</f>
        <v>PAID BY CMS BANK SYARIAH INDONESIA KC SURABAYA BAS</v>
      </c>
      <c r="H1694" s="47">
        <f t="shared" si="156"/>
        <v>46013</v>
      </c>
      <c r="I1694" s="48">
        <f>'PAYMENT by SAP'!G1684</f>
        <v>46013</v>
      </c>
      <c r="J1694" s="48" t="str">
        <f t="shared" si="157"/>
        <v>Des</v>
      </c>
      <c r="K1694" s="48" t="str">
        <f t="shared" si="158"/>
        <v>2025</v>
      </c>
      <c r="L1694" s="48">
        <f>'PAYMENT by SAP'!H1684</f>
        <v>45930</v>
      </c>
      <c r="M1694" s="49">
        <f t="shared" si="159"/>
        <v>83</v>
      </c>
      <c r="N1694" s="50" t="str">
        <f t="shared" si="160"/>
        <v>60-90</v>
      </c>
      <c r="O1694" s="50" t="str">
        <f t="shared" si="161"/>
        <v>Warning</v>
      </c>
      <c r="P1694" s="15" t="str">
        <f>'PAYMENT by SAP'!J1684</f>
        <v>IDR</v>
      </c>
      <c r="Q1694" s="15" t="str">
        <f>'PAYMENT by SAP'!K1684</f>
        <v>1800000382</v>
      </c>
      <c r="R1694" s="51">
        <f>'PAYMENT by SAP'!L1684</f>
        <v>5825567</v>
      </c>
      <c r="S1694" s="51" t="str">
        <f>'PAYMENT by SAP'!M1684</f>
        <v>Pot. Gaji Kary. Penugasan SIG - KSI 07.2025</v>
      </c>
      <c r="T1694" s="65">
        <f>'PAYMENT by SAP'!N1684</f>
        <v>45900</v>
      </c>
      <c r="U1694" s="66" t="str">
        <f>'PAYMENT by SAP'!O1684</f>
        <v>1800000382</v>
      </c>
      <c r="V1694" s="18" t="s">
        <v>4953</v>
      </c>
    </row>
    <row r="1695" spans="2:22">
      <c r="B1695" s="15">
        <f>'PAYMENT by SAP'!B1685</f>
        <v>100162</v>
      </c>
      <c r="C1695" s="15" t="str">
        <f>'PAYMENT by SAP'!C1685</f>
        <v>PT KRAKATAU SEMEN INDONESIA</v>
      </c>
      <c r="D1695" s="15" t="str">
        <v>Group</v>
      </c>
      <c r="E1695" s="15" t="str">
        <f>'PAYMENT by SAP'!D1685</f>
        <v>1400000569</v>
      </c>
      <c r="F1695" s="15" t="str">
        <f>'PAYMENT by SAP'!E1685</f>
        <v>11125421</v>
      </c>
      <c r="G1695" s="15" t="str">
        <f>'PAYMENT by SAP'!F1685</f>
        <v>PAID BY CMS BANK SYARIAH INDONESIA KC SURABAYA BAS</v>
      </c>
      <c r="H1695" s="47">
        <f t="shared" si="156"/>
        <v>46013</v>
      </c>
      <c r="I1695" s="48">
        <f>'PAYMENT by SAP'!G1685</f>
        <v>46013</v>
      </c>
      <c r="J1695" s="48" t="str">
        <f t="shared" si="157"/>
        <v>Des</v>
      </c>
      <c r="K1695" s="48" t="str">
        <f t="shared" si="158"/>
        <v>2025</v>
      </c>
      <c r="L1695" s="48">
        <f>'PAYMENT by SAP'!H1685</f>
        <v>45991</v>
      </c>
      <c r="M1695" s="49">
        <f t="shared" si="159"/>
        <v>22</v>
      </c>
      <c r="N1695" s="50" t="str">
        <f t="shared" si="160"/>
        <v>0-30</v>
      </c>
      <c r="O1695" s="50" t="str">
        <f t="shared" si="161"/>
        <v>No Risk</v>
      </c>
      <c r="P1695" s="15" t="str">
        <f>'PAYMENT by SAP'!J1685</f>
        <v>IDR</v>
      </c>
      <c r="Q1695" s="15" t="str">
        <f>'PAYMENT by SAP'!K1685</f>
        <v>1800000473</v>
      </c>
      <c r="R1695" s="51">
        <f>'PAYMENT by SAP'!L1685</f>
        <v>5826579</v>
      </c>
      <c r="S1695" s="51" t="str">
        <f>'PAYMENT by SAP'!M1685</f>
        <v>Pot. Gaji Kary. Penugasan SIG - KSI 09.2025</v>
      </c>
      <c r="T1695" s="65">
        <f>'PAYMENT by SAP'!N1685</f>
        <v>45961</v>
      </c>
      <c r="U1695" s="66" t="str">
        <f>'PAYMENT by SAP'!O1685</f>
        <v>1800000473</v>
      </c>
      <c r="V1695" s="18" t="s">
        <v>4953</v>
      </c>
    </row>
    <row r="1696" spans="2:22">
      <c r="B1696" s="15">
        <f>'PAYMENT by SAP'!B1686</f>
        <v>100162</v>
      </c>
      <c r="C1696" s="15" t="str">
        <f>'PAYMENT by SAP'!C1686</f>
        <v>PT KRAKATAU SEMEN INDONESIA</v>
      </c>
      <c r="D1696" s="15" t="str">
        <v>Group</v>
      </c>
      <c r="E1696" s="15" t="str">
        <f>'PAYMENT by SAP'!D1686</f>
        <v>1400000567</v>
      </c>
      <c r="F1696" s="15" t="str">
        <f>'PAYMENT by SAP'!E1686</f>
        <v>11125421</v>
      </c>
      <c r="G1696" s="15" t="str">
        <f>'PAYMENT by SAP'!F1686</f>
        <v>PAID BY CMS BANK SYARIAH INDONESIA KC SURABAYA BAS</v>
      </c>
      <c r="H1696" s="47">
        <f t="shared" si="156"/>
        <v>46013</v>
      </c>
      <c r="I1696" s="48">
        <f>'PAYMENT by SAP'!G1686</f>
        <v>46013</v>
      </c>
      <c r="J1696" s="48" t="str">
        <f t="shared" si="157"/>
        <v>Des</v>
      </c>
      <c r="K1696" s="48" t="str">
        <f t="shared" si="158"/>
        <v>2025</v>
      </c>
      <c r="L1696" s="48">
        <f>'PAYMENT by SAP'!H1686</f>
        <v>45960</v>
      </c>
      <c r="M1696" s="49">
        <f t="shared" si="159"/>
        <v>53</v>
      </c>
      <c r="N1696" s="50" t="str">
        <f t="shared" si="160"/>
        <v>30-60</v>
      </c>
      <c r="O1696" s="50" t="str">
        <f t="shared" si="161"/>
        <v>Low Risk</v>
      </c>
      <c r="P1696" s="15" t="str">
        <f>'PAYMENT by SAP'!J1686</f>
        <v>IDR</v>
      </c>
      <c r="Q1696" s="15" t="str">
        <f>'PAYMENT by SAP'!K1686</f>
        <v>1800000429</v>
      </c>
      <c r="R1696" s="51">
        <f>'PAYMENT by SAP'!L1686</f>
        <v>5827590</v>
      </c>
      <c r="S1696" s="51" t="str">
        <f>'PAYMENT by SAP'!M1686</f>
        <v>Pot. Gaji Kary. Penugasan SIG - KSI 08.2025</v>
      </c>
      <c r="T1696" s="65">
        <f>'PAYMENT by SAP'!N1686</f>
        <v>45930</v>
      </c>
      <c r="U1696" s="66" t="str">
        <f>'PAYMENT by SAP'!O1686</f>
        <v>1800000429</v>
      </c>
      <c r="V1696" s="18" t="s">
        <v>4953</v>
      </c>
    </row>
    <row r="1697" spans="2:22">
      <c r="B1697" s="15">
        <f>'PAYMENT by SAP'!B1687</f>
        <v>100162</v>
      </c>
      <c r="C1697" s="15" t="str">
        <f>'PAYMENT by SAP'!C1687</f>
        <v>PT KRAKATAU SEMEN INDONESIA</v>
      </c>
      <c r="D1697" s="15" t="str">
        <v>Group</v>
      </c>
      <c r="E1697" s="15" t="str">
        <f>'PAYMENT by SAP'!D1687</f>
        <v>1400000572</v>
      </c>
      <c r="F1697" s="15" t="str">
        <f>'PAYMENT by SAP'!E1687</f>
        <v>11125421</v>
      </c>
      <c r="G1697" s="15" t="str">
        <f>'PAYMENT by SAP'!F1687</f>
        <v>PAID BY CMS BANK SYARIAH INDONESIA KC SURABAYA BAS</v>
      </c>
      <c r="H1697" s="47">
        <f t="shared" si="156"/>
        <v>46013</v>
      </c>
      <c r="I1697" s="48">
        <f>'PAYMENT by SAP'!G1687</f>
        <v>46013</v>
      </c>
      <c r="J1697" s="48" t="str">
        <f t="shared" si="157"/>
        <v>Des</v>
      </c>
      <c r="K1697" s="48" t="str">
        <f t="shared" si="158"/>
        <v>2025</v>
      </c>
      <c r="L1697" s="48">
        <f>'PAYMENT by SAP'!H1687</f>
        <v>45899</v>
      </c>
      <c r="M1697" s="49">
        <f t="shared" si="159"/>
        <v>114</v>
      </c>
      <c r="N1697" s="50" t="str">
        <f t="shared" si="160"/>
        <v>90-120</v>
      </c>
      <c r="O1697" s="50" t="str">
        <f t="shared" si="161"/>
        <v>Warning +</v>
      </c>
      <c r="P1697" s="15" t="str">
        <f>'PAYMENT by SAP'!J1687</f>
        <v>IDR</v>
      </c>
      <c r="Q1697" s="15" t="str">
        <f>'PAYMENT by SAP'!K1687</f>
        <v>1800000328</v>
      </c>
      <c r="R1697" s="51">
        <f>'PAYMENT by SAP'!L1687</f>
        <v>6605518</v>
      </c>
      <c r="S1697" s="51" t="str">
        <f>'PAYMENT by SAP'!M1687</f>
        <v>Pot. Gaji Kary. Penugasan SIG - KSI 06.2025</v>
      </c>
      <c r="T1697" s="65">
        <f>'PAYMENT by SAP'!N1687</f>
        <v>45869</v>
      </c>
      <c r="U1697" s="66" t="str">
        <f>'PAYMENT by SAP'!O1687</f>
        <v>1800000328</v>
      </c>
      <c r="V1697" s="18" t="s">
        <v>4953</v>
      </c>
    </row>
    <row r="1698" spans="2:22">
      <c r="B1698" s="15">
        <f>'PAYMENT by SAP'!B1688</f>
        <v>101490</v>
      </c>
      <c r="C1698" s="15" t="str">
        <f>'PAYMENT by SAP'!C1688</f>
        <v>PT. PUTRA BIMA INTERNUSA</v>
      </c>
      <c r="D1698" s="15" t="str">
        <v>External</v>
      </c>
      <c r="E1698" s="15" t="str">
        <f>'PAYMENT by SAP'!D1688</f>
        <v>1400149270</v>
      </c>
      <c r="F1698" s="15" t="str">
        <f>'PAYMENT by SAP'!E1688</f>
        <v>11125421</v>
      </c>
      <c r="G1698" s="15" t="str">
        <f>'PAYMENT by SAP'!F1688</f>
        <v>PAID BY CMS BANK SYARIAH INDONESIA KC SURABAYA BAS</v>
      </c>
      <c r="H1698" s="47">
        <f t="shared" si="156"/>
        <v>46014</v>
      </c>
      <c r="I1698" s="48">
        <f>'PAYMENT by SAP'!G1688</f>
        <v>46014</v>
      </c>
      <c r="J1698" s="48" t="str">
        <f t="shared" si="157"/>
        <v>Des</v>
      </c>
      <c r="K1698" s="48" t="str">
        <f t="shared" si="158"/>
        <v>2025</v>
      </c>
      <c r="L1698" s="48">
        <f>'PAYMENT by SAP'!H1688</f>
        <v>46021</v>
      </c>
      <c r="M1698" s="49">
        <f t="shared" si="159"/>
        <v>-7</v>
      </c>
      <c r="N1698" s="50" t="str">
        <f t="shared" si="160"/>
        <v>Current</v>
      </c>
      <c r="O1698" s="50" t="str">
        <f t="shared" si="161"/>
        <v>No Risk</v>
      </c>
      <c r="P1698" s="15" t="str">
        <f>'PAYMENT by SAP'!J1688</f>
        <v>IDR</v>
      </c>
      <c r="Q1698" s="15" t="str">
        <f>'PAYMENT by SAP'!K1688</f>
        <v>1800000789</v>
      </c>
      <c r="R1698" s="51">
        <f>'PAYMENT by SAP'!L1688</f>
        <v>797202</v>
      </c>
      <c r="S1698" s="51" t="str">
        <f>'PAYMENT by SAP'!M1688</f>
        <v>Biaya Pemusnahan Limbah RDF PP ex PT PBI</v>
      </c>
      <c r="T1698" s="65">
        <f>'PAYMENT by SAP'!N1688</f>
        <v>45991</v>
      </c>
      <c r="U1698" s="66" t="str">
        <f>'PAYMENT by SAP'!O1688</f>
        <v>1800000789</v>
      </c>
      <c r="V1698" t="s">
        <v>4950</v>
      </c>
    </row>
    <row r="1699" spans="2:22">
      <c r="B1699" s="15">
        <f>'PAYMENT by SAP'!B1689</f>
        <v>101490</v>
      </c>
      <c r="C1699" s="15" t="str">
        <f>'PAYMENT by SAP'!C1689</f>
        <v>PT. PUTRA BIMA INTERNUSA</v>
      </c>
      <c r="D1699" s="15" t="str">
        <v>External</v>
      </c>
      <c r="E1699" s="15" t="str">
        <f>'PAYMENT by SAP'!D1689</f>
        <v>1400149267</v>
      </c>
      <c r="F1699" s="15" t="str">
        <f>'PAYMENT by SAP'!E1689</f>
        <v>11125421</v>
      </c>
      <c r="G1699" s="15" t="str">
        <f>'PAYMENT by SAP'!F1689</f>
        <v>PAID BY CMS BANK SYARIAH INDONESIA KC SURABAYA BAS</v>
      </c>
      <c r="H1699" s="47">
        <f t="shared" si="156"/>
        <v>46014</v>
      </c>
      <c r="I1699" s="48">
        <f>'PAYMENT by SAP'!G1689</f>
        <v>46014</v>
      </c>
      <c r="J1699" s="48" t="str">
        <f t="shared" si="157"/>
        <v>Des</v>
      </c>
      <c r="K1699" s="48" t="str">
        <f t="shared" si="158"/>
        <v>2025</v>
      </c>
      <c r="L1699" s="48">
        <f>'PAYMENT by SAP'!H1689</f>
        <v>46021</v>
      </c>
      <c r="M1699" s="49">
        <f t="shared" si="159"/>
        <v>-7</v>
      </c>
      <c r="N1699" s="50" t="str">
        <f t="shared" si="160"/>
        <v>Current</v>
      </c>
      <c r="O1699" s="50" t="str">
        <f t="shared" si="161"/>
        <v>No Risk</v>
      </c>
      <c r="P1699" s="15" t="str">
        <f>'PAYMENT by SAP'!J1689</f>
        <v>IDR</v>
      </c>
      <c r="Q1699" s="15" t="str">
        <f>'PAYMENT by SAP'!K1689</f>
        <v>1800000790</v>
      </c>
      <c r="R1699" s="51">
        <f>'PAYMENT by SAP'!L1689</f>
        <v>4457760</v>
      </c>
      <c r="S1699" s="51" t="str">
        <f>'PAYMENT by SAP'!M1689</f>
        <v>Biaya Pemusnahan Limbah Sludge IPAL ex PT PBI</v>
      </c>
      <c r="T1699" s="65">
        <f>'PAYMENT by SAP'!N1689</f>
        <v>45991</v>
      </c>
      <c r="U1699" s="66" t="str">
        <f>'PAYMENT by SAP'!O1689</f>
        <v>1800000790</v>
      </c>
      <c r="V1699" t="s">
        <v>4950</v>
      </c>
    </row>
    <row r="1700" spans="2:22">
      <c r="B1700" s="15">
        <f>'PAYMENT by SAP'!B1690</f>
        <v>101490</v>
      </c>
      <c r="C1700" s="15" t="str">
        <f>'PAYMENT by SAP'!C1690</f>
        <v>PT. PUTRA BIMA INTERNUSA</v>
      </c>
      <c r="D1700" s="15" t="str">
        <v>External</v>
      </c>
      <c r="E1700" s="15" t="str">
        <f>'PAYMENT by SAP'!D1690</f>
        <v>1400149271</v>
      </c>
      <c r="F1700" s="15" t="str">
        <f>'PAYMENT by SAP'!E1690</f>
        <v>11125421</v>
      </c>
      <c r="G1700" s="15" t="str">
        <f>'PAYMENT by SAP'!F1690</f>
        <v>PAID BY CMS BANK SYARIAH INDONESIA KC SURABAYA BAS</v>
      </c>
      <c r="H1700" s="47">
        <f t="shared" si="156"/>
        <v>46014</v>
      </c>
      <c r="I1700" s="48">
        <f>'PAYMENT by SAP'!G1690</f>
        <v>46014</v>
      </c>
      <c r="J1700" s="48" t="str">
        <f t="shared" si="157"/>
        <v>Des</v>
      </c>
      <c r="K1700" s="48" t="str">
        <f t="shared" si="158"/>
        <v>2025</v>
      </c>
      <c r="L1700" s="48">
        <f>'PAYMENT by SAP'!H1690</f>
        <v>46021</v>
      </c>
      <c r="M1700" s="49">
        <f t="shared" si="159"/>
        <v>-7</v>
      </c>
      <c r="N1700" s="50" t="str">
        <f t="shared" si="160"/>
        <v>Current</v>
      </c>
      <c r="O1700" s="50" t="str">
        <f t="shared" si="161"/>
        <v>No Risk</v>
      </c>
      <c r="P1700" s="15" t="str">
        <f>'PAYMENT by SAP'!J1690</f>
        <v>IDR</v>
      </c>
      <c r="Q1700" s="15" t="str">
        <f>'PAYMENT by SAP'!K1690</f>
        <v>1800000787</v>
      </c>
      <c r="R1700" s="51">
        <f>'PAYMENT by SAP'!L1690</f>
        <v>25638503</v>
      </c>
      <c r="S1700" s="51" t="str">
        <f>'PAYMENT by SAP'!M1690</f>
        <v>Biaya Pemusnahan Limbah Bottom Ash NonB3 ex PT PBI</v>
      </c>
      <c r="T1700" s="65">
        <f>'PAYMENT by SAP'!N1690</f>
        <v>45991</v>
      </c>
      <c r="U1700" s="66" t="str">
        <f>'PAYMENT by SAP'!O1690</f>
        <v>1800000787</v>
      </c>
      <c r="V1700" t="s">
        <v>4950</v>
      </c>
    </row>
    <row r="1701" spans="2:22">
      <c r="B1701" s="15">
        <f>'PAYMENT by SAP'!B1691</f>
        <v>101490</v>
      </c>
      <c r="C1701" s="15" t="str">
        <f>'PAYMENT by SAP'!C1691</f>
        <v>PT. PUTRA BIMA INTERNUSA</v>
      </c>
      <c r="D1701" s="15" t="str">
        <v>External</v>
      </c>
      <c r="E1701" s="15" t="str">
        <f>'PAYMENT by SAP'!D1691</f>
        <v>1400149285</v>
      </c>
      <c r="F1701" s="15" t="str">
        <f>'PAYMENT by SAP'!E1691</f>
        <v>11125421</v>
      </c>
      <c r="G1701" s="15" t="str">
        <f>'PAYMENT by SAP'!F1691</f>
        <v>PAID BY CMS BANK SYARIAH INDONESIA KC SURABAYA BAS</v>
      </c>
      <c r="H1701" s="47">
        <f t="shared" si="156"/>
        <v>46014</v>
      </c>
      <c r="I1701" s="48">
        <f>'PAYMENT by SAP'!G1691</f>
        <v>46014</v>
      </c>
      <c r="J1701" s="48" t="str">
        <f t="shared" si="157"/>
        <v>Des</v>
      </c>
      <c r="K1701" s="48" t="str">
        <f t="shared" si="158"/>
        <v>2025</v>
      </c>
      <c r="L1701" s="48">
        <f>'PAYMENT by SAP'!H1691</f>
        <v>46021</v>
      </c>
      <c r="M1701" s="49">
        <f t="shared" si="159"/>
        <v>-7</v>
      </c>
      <c r="N1701" s="50" t="str">
        <f t="shared" si="160"/>
        <v>Current</v>
      </c>
      <c r="O1701" s="50" t="str">
        <f t="shared" si="161"/>
        <v>No Risk</v>
      </c>
      <c r="P1701" s="15" t="str">
        <f>'PAYMENT by SAP'!J1691</f>
        <v>IDR</v>
      </c>
      <c r="Q1701" s="15" t="str">
        <f>'PAYMENT by SAP'!K1691</f>
        <v>1800000788</v>
      </c>
      <c r="R1701" s="51">
        <f>'PAYMENT by SAP'!L1691</f>
        <v>29607030</v>
      </c>
      <c r="S1701" s="51" t="str">
        <f>'PAYMENT by SAP'!M1691</f>
        <v>Biaya Pemusnahan Limbah Karbon AKtif ex PT PBI</v>
      </c>
      <c r="T1701" s="65">
        <f>'PAYMENT by SAP'!N1691</f>
        <v>45991</v>
      </c>
      <c r="U1701" s="66" t="str">
        <f>'PAYMENT by SAP'!O1691</f>
        <v>1800000788</v>
      </c>
      <c r="V1701" t="s">
        <v>4950</v>
      </c>
    </row>
    <row r="1702" spans="2:22">
      <c r="B1702" s="15">
        <f>'PAYMENT by SAP'!B1692</f>
        <v>101490</v>
      </c>
      <c r="C1702" s="15" t="str">
        <f>'PAYMENT by SAP'!C1692</f>
        <v>PT. PUTRA BIMA INTERNUSA</v>
      </c>
      <c r="D1702" s="15" t="str">
        <v>External</v>
      </c>
      <c r="E1702" s="15" t="str">
        <f>'PAYMENT by SAP'!D1692</f>
        <v>1400149269</v>
      </c>
      <c r="F1702" s="15" t="str">
        <f>'PAYMENT by SAP'!E1692</f>
        <v>11125421</v>
      </c>
      <c r="G1702" s="15" t="str">
        <f>'PAYMENT by SAP'!F1692</f>
        <v>PAID BY CMS BANK SYARIAH INDONESIA KC SURABAYA BAS</v>
      </c>
      <c r="H1702" s="47">
        <f t="shared" si="156"/>
        <v>46014</v>
      </c>
      <c r="I1702" s="48">
        <f>'PAYMENT by SAP'!G1692</f>
        <v>46014</v>
      </c>
      <c r="J1702" s="48" t="str">
        <f t="shared" si="157"/>
        <v>Des</v>
      </c>
      <c r="K1702" s="48" t="str">
        <f t="shared" si="158"/>
        <v>2025</v>
      </c>
      <c r="L1702" s="48">
        <f>'PAYMENT by SAP'!H1692</f>
        <v>46021</v>
      </c>
      <c r="M1702" s="49">
        <f t="shared" si="159"/>
        <v>-7</v>
      </c>
      <c r="N1702" s="50" t="str">
        <f t="shared" si="160"/>
        <v>Current</v>
      </c>
      <c r="O1702" s="50" t="str">
        <f t="shared" si="161"/>
        <v>No Risk</v>
      </c>
      <c r="P1702" s="15" t="str">
        <f>'PAYMENT by SAP'!J1692</f>
        <v>IDR</v>
      </c>
      <c r="Q1702" s="15" t="str">
        <f>'PAYMENT by SAP'!K1692</f>
        <v>1800000791</v>
      </c>
      <c r="R1702" s="51">
        <f>'PAYMENT by SAP'!L1692</f>
        <v>42325632</v>
      </c>
      <c r="S1702" s="51" t="str">
        <f>'PAYMENT by SAP'!M1692</f>
        <v>Biaya Pemusnahan Limbah Sludge Non B3 ex PT PBI</v>
      </c>
      <c r="T1702" s="65">
        <f>'PAYMENT by SAP'!N1692</f>
        <v>45991</v>
      </c>
      <c r="U1702" s="66" t="str">
        <f>'PAYMENT by SAP'!O1692</f>
        <v>1800000791</v>
      </c>
      <c r="V1702" t="s">
        <v>4950</v>
      </c>
    </row>
    <row r="1703" spans="2:22">
      <c r="B1703" s="15">
        <f>'PAYMENT by SAP'!B1693</f>
        <v>101490</v>
      </c>
      <c r="C1703" s="15" t="str">
        <f>'PAYMENT by SAP'!C1693</f>
        <v>PT. PUTRA BIMA INTERNUSA</v>
      </c>
      <c r="D1703" s="15" t="str">
        <v>External</v>
      </c>
      <c r="E1703" s="15" t="str">
        <f>'PAYMENT by SAP'!D1693</f>
        <v>1400149268</v>
      </c>
      <c r="F1703" s="15" t="str">
        <f>'PAYMENT by SAP'!E1693</f>
        <v>11125421</v>
      </c>
      <c r="G1703" s="15" t="str">
        <f>'PAYMENT by SAP'!F1693</f>
        <v>PAID BY CMS BANK SYARIAH INDONESIA KC SURABAYA BAS</v>
      </c>
      <c r="H1703" s="47">
        <f t="shared" si="156"/>
        <v>46014</v>
      </c>
      <c r="I1703" s="48">
        <f>'PAYMENT by SAP'!G1693</f>
        <v>46014</v>
      </c>
      <c r="J1703" s="48" t="str">
        <f t="shared" si="157"/>
        <v>Des</v>
      </c>
      <c r="K1703" s="48" t="str">
        <f t="shared" si="158"/>
        <v>2025</v>
      </c>
      <c r="L1703" s="48">
        <f>'PAYMENT by SAP'!H1693</f>
        <v>46021</v>
      </c>
      <c r="M1703" s="49">
        <f t="shared" si="159"/>
        <v>-7</v>
      </c>
      <c r="N1703" s="50" t="str">
        <f t="shared" si="160"/>
        <v>Current</v>
      </c>
      <c r="O1703" s="50" t="str">
        <f t="shared" si="161"/>
        <v>No Risk</v>
      </c>
      <c r="P1703" s="15" t="str">
        <f>'PAYMENT by SAP'!J1693</f>
        <v>IDR</v>
      </c>
      <c r="Q1703" s="15" t="str">
        <f>'PAYMENT by SAP'!K1693</f>
        <v>1800000786</v>
      </c>
      <c r="R1703" s="51">
        <f>'PAYMENT by SAP'!L1693</f>
        <v>46455387</v>
      </c>
      <c r="S1703" s="51" t="str">
        <f>'PAYMENT by SAP'!M1693</f>
        <v>Biaya Pemusnahan Limbah FA-BA ex PT PBI</v>
      </c>
      <c r="T1703" s="65">
        <f>'PAYMENT by SAP'!N1693</f>
        <v>45991</v>
      </c>
      <c r="U1703" s="66" t="str">
        <f>'PAYMENT by SAP'!O1693</f>
        <v>1800000786</v>
      </c>
      <c r="V1703" t="s">
        <v>4950</v>
      </c>
    </row>
    <row r="1704" spans="2:22">
      <c r="B1704" s="15">
        <f>'PAYMENT by SAP'!B1694</f>
        <v>101490</v>
      </c>
      <c r="C1704" s="15" t="str">
        <f>'PAYMENT by SAP'!C1694</f>
        <v>PT. PUTRA BIMA INTERNUSA</v>
      </c>
      <c r="D1704" s="15" t="str">
        <v>External</v>
      </c>
      <c r="E1704" s="15" t="str">
        <f>'PAYMENT by SAP'!D1694</f>
        <v>1400149286</v>
      </c>
      <c r="F1704" s="15" t="str">
        <f>'PAYMENT by SAP'!E1694</f>
        <v>11125421</v>
      </c>
      <c r="G1704" s="15" t="str">
        <f>'PAYMENT by SAP'!F1694</f>
        <v>PAID BY CMS BANK SYARIAH INDONESIA KC SURABAYA BAS</v>
      </c>
      <c r="H1704" s="47">
        <f t="shared" si="156"/>
        <v>46014</v>
      </c>
      <c r="I1704" s="48">
        <f>'PAYMENT by SAP'!G1694</f>
        <v>46014</v>
      </c>
      <c r="J1704" s="48" t="str">
        <f t="shared" si="157"/>
        <v>Des</v>
      </c>
      <c r="K1704" s="48" t="str">
        <f t="shared" si="158"/>
        <v>2025</v>
      </c>
      <c r="L1704" s="48">
        <f>'PAYMENT by SAP'!H1694</f>
        <v>46021</v>
      </c>
      <c r="M1704" s="49">
        <f t="shared" si="159"/>
        <v>-7</v>
      </c>
      <c r="N1704" s="50" t="str">
        <f t="shared" si="160"/>
        <v>Current</v>
      </c>
      <c r="O1704" s="50" t="str">
        <f t="shared" si="161"/>
        <v>No Risk</v>
      </c>
      <c r="P1704" s="15" t="str">
        <f>'PAYMENT by SAP'!J1694</f>
        <v>IDR</v>
      </c>
      <c r="Q1704" s="15" t="str">
        <f>'PAYMENT by SAP'!K1694</f>
        <v>1800000792</v>
      </c>
      <c r="R1704" s="51">
        <f>'PAYMENT by SAP'!L1694</f>
        <v>67132800</v>
      </c>
      <c r="S1704" s="51" t="str">
        <f>'PAYMENT by SAP'!M1694</f>
        <v>Biaya Pemusnahan Limbah Sludge Paper ex PT PBI</v>
      </c>
      <c r="T1704" s="65">
        <f>'PAYMENT by SAP'!N1694</f>
        <v>45991</v>
      </c>
      <c r="U1704" s="66" t="str">
        <f>'PAYMENT by SAP'!O1694</f>
        <v>1800000792</v>
      </c>
      <c r="V1704" t="s">
        <v>4950</v>
      </c>
    </row>
    <row r="1705" spans="2:22">
      <c r="B1705" s="15">
        <f>'PAYMENT by SAP'!B1695</f>
        <v>100162</v>
      </c>
      <c r="C1705" s="15" t="str">
        <f>'PAYMENT by SAP'!C1695</f>
        <v>PT KRAKATAU SEMEN INDONESIA</v>
      </c>
      <c r="D1705" s="15" t="str">
        <v>Group</v>
      </c>
      <c r="E1705" s="15" t="str">
        <f>'PAYMENT by SAP'!D1695</f>
        <v>1400000573</v>
      </c>
      <c r="F1705" s="15" t="str">
        <f>'PAYMENT by SAP'!E1695</f>
        <v>11121161</v>
      </c>
      <c r="G1705" s="15" t="str">
        <f>'PAYMENT by SAP'!F1695</f>
        <v>Pot kry penugasan PT KSI Agustus-November 2021</v>
      </c>
      <c r="H1705" s="47">
        <f t="shared" si="156"/>
        <v>46015</v>
      </c>
      <c r="I1705" s="48">
        <f>'PAYMENT by SAP'!G1695</f>
        <v>46015</v>
      </c>
      <c r="J1705" s="48" t="str">
        <f t="shared" si="157"/>
        <v>Des</v>
      </c>
      <c r="K1705" s="48" t="str">
        <f t="shared" si="158"/>
        <v>2025</v>
      </c>
      <c r="L1705" s="48">
        <f>'PAYMENT by SAP'!H1695</f>
        <v>44587</v>
      </c>
      <c r="M1705" s="49">
        <f t="shared" si="159"/>
        <v>1428</v>
      </c>
      <c r="N1705" s="50" t="str">
        <f t="shared" si="160"/>
        <v>&gt;365</v>
      </c>
      <c r="O1705" s="50" t="str">
        <f t="shared" si="161"/>
        <v>High Risk +</v>
      </c>
      <c r="P1705" s="15" t="str">
        <f>'PAYMENT by SAP'!J1695</f>
        <v>IDR</v>
      </c>
      <c r="Q1705" s="15" t="str">
        <f>'PAYMENT by SAP'!K1695</f>
        <v>1800000933</v>
      </c>
      <c r="R1705" s="51">
        <f>'PAYMENT by SAP'!L1695</f>
        <v>17328930</v>
      </c>
      <c r="S1705" s="51" t="str">
        <f>'PAYMENT by SAP'!M1695</f>
        <v>Pot kry penugasan PT KSI Agustus-November 2021</v>
      </c>
      <c r="T1705" s="65">
        <f>'PAYMENT by SAP'!N1695</f>
        <v>44557</v>
      </c>
      <c r="U1705" s="66" t="str">
        <f>'PAYMENT by SAP'!O1695</f>
        <v>1800000933</v>
      </c>
      <c r="V1705" s="18" t="s">
        <v>4953</v>
      </c>
    </row>
    <row r="1706" spans="2:22">
      <c r="B1706" s="15">
        <f>'PAYMENT by SAP'!B1696</f>
        <v>100137</v>
      </c>
      <c r="C1706" s="15" t="str">
        <f>'PAYMENT by SAP'!C1696</f>
        <v>PT SEMEN GRESIK</v>
      </c>
      <c r="D1706" s="15" t="str">
        <v>Group</v>
      </c>
      <c r="E1706" s="15" t="str">
        <f>'PAYMENT by SAP'!D1696</f>
        <v>1400000574</v>
      </c>
      <c r="F1706" s="15" t="str">
        <f>'PAYMENT by SAP'!E1696</f>
        <v>11121871</v>
      </c>
      <c r="G1706" s="15" t="str">
        <f>'PAYMENT by SAP'!F1696</f>
        <v>SWEEPING SEMEN GRESIK</v>
      </c>
      <c r="H1706" s="47">
        <f t="shared" si="156"/>
        <v>46016</v>
      </c>
      <c r="I1706" s="48">
        <f>'PAYMENT by SAP'!G1696</f>
        <v>46016</v>
      </c>
      <c r="J1706" s="48" t="str">
        <f t="shared" si="157"/>
        <v>Des</v>
      </c>
      <c r="K1706" s="48" t="str">
        <f t="shared" si="158"/>
        <v>2025</v>
      </c>
      <c r="L1706" s="48">
        <f>'PAYMENT by SAP'!H1696</f>
        <v>46007</v>
      </c>
      <c r="M1706" s="49">
        <f t="shared" si="159"/>
        <v>9</v>
      </c>
      <c r="N1706" s="50" t="str">
        <f t="shared" si="160"/>
        <v>0-30</v>
      </c>
      <c r="O1706" s="50" t="str">
        <f t="shared" si="161"/>
        <v>No Risk</v>
      </c>
      <c r="P1706" s="15" t="str">
        <f>'PAYMENT by SAP'!J1696</f>
        <v>IDR</v>
      </c>
      <c r="Q1706" s="15" t="str">
        <f>'PAYMENT by SAP'!K1696</f>
        <v>1400000554</v>
      </c>
      <c r="R1706" s="51">
        <f>'PAYMENT by SAP'!L1696</f>
        <v>5000000000</v>
      </c>
      <c r="S1706" s="51" t="str">
        <f>'PAYMENT by SAP'!M1696</f>
        <v xml:space="preserve"> PEMBAYARAN POKOK SHL GRESIK 26 SEPT 2018</v>
      </c>
      <c r="T1706" s="65">
        <f>'PAYMENT by SAP'!N1696</f>
        <v>46007</v>
      </c>
      <c r="U1706" s="66" t="str">
        <f>'PAYMENT by SAP'!O1696</f>
        <v>1800001507</v>
      </c>
      <c r="V1706" t="s">
        <v>4952</v>
      </c>
    </row>
    <row r="1707" spans="2:22">
      <c r="B1707" s="15">
        <f>'PAYMENT by SAP'!B1697</f>
        <v>100142</v>
      </c>
      <c r="C1707" s="15" t="str">
        <f>'PAYMENT by SAP'!C1697</f>
        <v>PT INDOSAT TBK</v>
      </c>
      <c r="D1707" s="15" t="str">
        <v>External</v>
      </c>
      <c r="E1707" s="15" t="str">
        <f>'PAYMENT by SAP'!D1697</f>
        <v>1400150716</v>
      </c>
      <c r="F1707" s="15" t="str">
        <f>'PAYMENT by SAP'!E1697</f>
        <v>11121161</v>
      </c>
      <c r="G1707" s="15" t="str">
        <f>'PAYMENT by SAP'!F1697</f>
        <v>Tagihan Listrik INDOSAT Mei 25</v>
      </c>
      <c r="H1707" s="47">
        <f t="shared" si="156"/>
        <v>46020</v>
      </c>
      <c r="I1707" s="48">
        <f>'PAYMENT by SAP'!G1697</f>
        <v>46020</v>
      </c>
      <c r="J1707" s="48" t="str">
        <f t="shared" si="157"/>
        <v>Des</v>
      </c>
      <c r="K1707" s="48" t="str">
        <f t="shared" si="158"/>
        <v>2025</v>
      </c>
      <c r="L1707" s="48">
        <f>'PAYMENT by SAP'!H1697</f>
        <v>45900</v>
      </c>
      <c r="M1707" s="49">
        <f t="shared" si="159"/>
        <v>120</v>
      </c>
      <c r="N1707" s="50" t="str">
        <f t="shared" si="160"/>
        <v>120-365</v>
      </c>
      <c r="O1707" s="50" t="str">
        <f t="shared" si="161"/>
        <v>High Risk</v>
      </c>
      <c r="P1707" s="15" t="str">
        <f>'PAYMENT by SAP'!J1697</f>
        <v>IDR</v>
      </c>
      <c r="Q1707" s="15" t="str">
        <f>'PAYMENT by SAP'!K1697</f>
        <v>1800000485</v>
      </c>
      <c r="R1707" s="51">
        <f>'PAYMENT by SAP'!L1697</f>
        <v>1773110</v>
      </c>
      <c r="S1707" s="51" t="str">
        <f>'PAYMENT by SAP'!M1697</f>
        <v>Tagihan Listrik INDOSAT Mei 25</v>
      </c>
      <c r="T1707" s="65">
        <f>'PAYMENT by SAP'!N1697</f>
        <v>45870</v>
      </c>
      <c r="U1707" s="66" t="str">
        <f>'PAYMENT by SAP'!O1697</f>
        <v>1800000485</v>
      </c>
      <c r="V1707" s="18" t="s">
        <v>4951</v>
      </c>
    </row>
    <row r="1708" spans="2:22">
      <c r="B1708" s="15">
        <f>'PAYMENT by SAP'!B1698</f>
        <v>101082</v>
      </c>
      <c r="C1708" s="15" t="str">
        <f>'PAYMENT by SAP'!C1698</f>
        <v>PT METATU NUSANTARA JAYA</v>
      </c>
      <c r="D1708" s="15" t="str">
        <v>External</v>
      </c>
      <c r="E1708" s="15" t="str">
        <f>'PAYMENT by SAP'!D1698</f>
        <v>1400150659</v>
      </c>
      <c r="F1708" s="15" t="str">
        <f>'PAYMENT by SAP'!E1698</f>
        <v>11123101</v>
      </c>
      <c r="G1708" s="15" t="str">
        <f>'PAYMENT by SAP'!F1698</f>
        <v>PAID BY CMS BANK BCA RN 7100000754</v>
      </c>
      <c r="H1708" s="47">
        <f t="shared" si="156"/>
        <v>46020</v>
      </c>
      <c r="I1708" s="48">
        <f>'PAYMENT by SAP'!G1698</f>
        <v>46020</v>
      </c>
      <c r="J1708" s="48" t="str">
        <f t="shared" si="157"/>
        <v>Des</v>
      </c>
      <c r="K1708" s="48" t="str">
        <f t="shared" si="158"/>
        <v>2025</v>
      </c>
      <c r="L1708" s="48">
        <f>'PAYMENT by SAP'!H1698</f>
        <v>45930</v>
      </c>
      <c r="M1708" s="49">
        <f t="shared" si="159"/>
        <v>90</v>
      </c>
      <c r="N1708" s="50" t="str">
        <f t="shared" si="160"/>
        <v>90-120</v>
      </c>
      <c r="O1708" s="50" t="str">
        <f t="shared" si="161"/>
        <v>Warning +</v>
      </c>
      <c r="P1708" s="15" t="str">
        <f>'PAYMENT by SAP'!J1698</f>
        <v>IDR</v>
      </c>
      <c r="Q1708" s="15" t="str">
        <f>'PAYMENT by SAP'!K1698</f>
        <v>1800000572</v>
      </c>
      <c r="R1708" s="51">
        <f>'PAYMENT by SAP'!L1698</f>
        <v>3010320</v>
      </c>
      <c r="S1708" s="51" t="str">
        <f>'PAYMENT by SAP'!M1698</f>
        <v>Biaya Pemusnahan Limbah Residu Produksi ex PT MNJ</v>
      </c>
      <c r="T1708" s="65">
        <f>'PAYMENT by SAP'!N1698</f>
        <v>45900</v>
      </c>
      <c r="U1708" s="66" t="str">
        <f>'PAYMENT by SAP'!O1698</f>
        <v>1800000572</v>
      </c>
      <c r="V1708" t="s">
        <v>4950</v>
      </c>
    </row>
    <row r="1709" spans="2:22">
      <c r="B1709" s="15">
        <f>'PAYMENT by SAP'!B1699</f>
        <v>101082</v>
      </c>
      <c r="C1709" s="15" t="str">
        <f>'PAYMENT by SAP'!C1699</f>
        <v>PT METATU NUSANTARA JAYA</v>
      </c>
      <c r="D1709" s="15" t="str">
        <v>External</v>
      </c>
      <c r="E1709" s="15" t="str">
        <f>'PAYMENT by SAP'!D1699</f>
        <v>1400150649</v>
      </c>
      <c r="F1709" s="15" t="str">
        <f>'PAYMENT by SAP'!E1699</f>
        <v>11123101</v>
      </c>
      <c r="G1709" s="15" t="str">
        <f>'PAYMENT by SAP'!F1699</f>
        <v>PAID BY CMS BANK BCA RN 7100000706</v>
      </c>
      <c r="H1709" s="47">
        <f t="shared" si="156"/>
        <v>46020</v>
      </c>
      <c r="I1709" s="48">
        <f>'PAYMENT by SAP'!G1699</f>
        <v>46020</v>
      </c>
      <c r="J1709" s="48" t="str">
        <f t="shared" si="157"/>
        <v>Des</v>
      </c>
      <c r="K1709" s="48" t="str">
        <f t="shared" si="158"/>
        <v>2025</v>
      </c>
      <c r="L1709" s="48">
        <f>'PAYMENT by SAP'!H1699</f>
        <v>45899</v>
      </c>
      <c r="M1709" s="49">
        <f t="shared" si="159"/>
        <v>121</v>
      </c>
      <c r="N1709" s="50" t="str">
        <f t="shared" si="160"/>
        <v>120-365</v>
      </c>
      <c r="O1709" s="50" t="str">
        <f t="shared" si="161"/>
        <v>High Risk</v>
      </c>
      <c r="P1709" s="15" t="str">
        <f>'PAYMENT by SAP'!J1699</f>
        <v>IDR</v>
      </c>
      <c r="Q1709" s="15" t="str">
        <f>'PAYMENT by SAP'!K1699</f>
        <v>1800000508</v>
      </c>
      <c r="R1709" s="51">
        <f>'PAYMENT by SAP'!L1699</f>
        <v>8074584</v>
      </c>
      <c r="S1709" s="51" t="str">
        <f>'PAYMENT by SAP'!M1699</f>
        <v>Biaya Pemusnahan Limbah Glyserin  Pitch ex PT MNJ</v>
      </c>
      <c r="T1709" s="65">
        <f>'PAYMENT by SAP'!N1699</f>
        <v>45869</v>
      </c>
      <c r="U1709" s="66" t="str">
        <f>'PAYMENT by SAP'!O1699</f>
        <v>1800000508</v>
      </c>
      <c r="V1709" t="s">
        <v>4950</v>
      </c>
    </row>
    <row r="1710" spans="2:22">
      <c r="B1710" s="15">
        <f>'PAYMENT by SAP'!B1700</f>
        <v>101082</v>
      </c>
      <c r="C1710" s="15" t="str">
        <f>'PAYMENT by SAP'!C1700</f>
        <v>PT METATU NUSANTARA JAYA</v>
      </c>
      <c r="D1710" s="15" t="str">
        <v>External</v>
      </c>
      <c r="E1710" s="15" t="str">
        <f>'PAYMENT by SAP'!D1700</f>
        <v>1400150660</v>
      </c>
      <c r="F1710" s="15" t="str">
        <f>'PAYMENT by SAP'!E1700</f>
        <v>11123101</v>
      </c>
      <c r="G1710" s="15" t="str">
        <f>'PAYMENT by SAP'!F1700</f>
        <v>PAID BY CMS BANK BCA RN 7100000755</v>
      </c>
      <c r="H1710" s="47">
        <f t="shared" si="156"/>
        <v>46020</v>
      </c>
      <c r="I1710" s="48">
        <f>'PAYMENT by SAP'!G1700</f>
        <v>46020</v>
      </c>
      <c r="J1710" s="48" t="str">
        <f t="shared" si="157"/>
        <v>Des</v>
      </c>
      <c r="K1710" s="48" t="str">
        <f t="shared" si="158"/>
        <v>2025</v>
      </c>
      <c r="L1710" s="48">
        <f>'PAYMENT by SAP'!H1700</f>
        <v>45930</v>
      </c>
      <c r="M1710" s="49">
        <f t="shared" si="159"/>
        <v>90</v>
      </c>
      <c r="N1710" s="50" t="str">
        <f t="shared" si="160"/>
        <v>90-120</v>
      </c>
      <c r="O1710" s="50" t="str">
        <f t="shared" si="161"/>
        <v>Warning +</v>
      </c>
      <c r="P1710" s="15" t="str">
        <f>'PAYMENT by SAP'!J1700</f>
        <v>IDR</v>
      </c>
      <c r="Q1710" s="15" t="str">
        <f>'PAYMENT by SAP'!K1700</f>
        <v>1800000573</v>
      </c>
      <c r="R1710" s="51">
        <f>'PAYMENT by SAP'!L1700</f>
        <v>11301576</v>
      </c>
      <c r="S1710" s="51" t="str">
        <f>'PAYMENT by SAP'!M1700</f>
        <v>Biaya Pemusnahan Limbah SBE ex PT MNJ</v>
      </c>
      <c r="T1710" s="65">
        <f>'PAYMENT by SAP'!N1700</f>
        <v>45900</v>
      </c>
      <c r="U1710" s="66" t="str">
        <f>'PAYMENT by SAP'!O1700</f>
        <v>1800000573</v>
      </c>
      <c r="V1710" t="s">
        <v>4950</v>
      </c>
    </row>
    <row r="1711" spans="2:22">
      <c r="B1711" s="15">
        <f>'PAYMENT by SAP'!B1701</f>
        <v>100018</v>
      </c>
      <c r="C1711" s="15" t="str">
        <f>'PAYMENT by SAP'!C1701</f>
        <v>PT SEMEN BATURAJA</v>
      </c>
      <c r="D1711" s="15" t="str">
        <v>Group</v>
      </c>
      <c r="E1711" s="15" t="str">
        <f>'PAYMENT by SAP'!D1701</f>
        <v>1400000575</v>
      </c>
      <c r="F1711" s="15" t="str">
        <f>'PAYMENT by SAP'!E1701</f>
        <v>11121161</v>
      </c>
      <c r="G1711" s="15" t="str">
        <f>'PAYMENT by SAP'!F1701</f>
        <v>Pot. Gaji Kary. Penugasan SIG - SMBR 10.2025</v>
      </c>
      <c r="H1711" s="47">
        <f t="shared" si="156"/>
        <v>46020</v>
      </c>
      <c r="I1711" s="48">
        <f>'PAYMENT by SAP'!G1701</f>
        <v>46020</v>
      </c>
      <c r="J1711" s="48" t="str">
        <f t="shared" si="157"/>
        <v>Des</v>
      </c>
      <c r="K1711" s="48" t="str">
        <f t="shared" si="158"/>
        <v>2025</v>
      </c>
      <c r="L1711" s="48">
        <f>'PAYMENT by SAP'!H1701</f>
        <v>46021</v>
      </c>
      <c r="M1711" s="49">
        <f t="shared" si="159"/>
        <v>-1</v>
      </c>
      <c r="N1711" s="50" t="str">
        <f t="shared" si="160"/>
        <v>Current</v>
      </c>
      <c r="O1711" s="50" t="str">
        <f t="shared" si="161"/>
        <v>No Risk</v>
      </c>
      <c r="P1711" s="15" t="str">
        <f>'PAYMENT by SAP'!J1701</f>
        <v>IDR</v>
      </c>
      <c r="Q1711" s="15" t="str">
        <f>'PAYMENT by SAP'!K1701</f>
        <v>1800000521</v>
      </c>
      <c r="R1711" s="51">
        <f>'PAYMENT by SAP'!L1701</f>
        <v>11620509</v>
      </c>
      <c r="S1711" s="51" t="str">
        <f>'PAYMENT by SAP'!M1701</f>
        <v>Pot. Gaji Kary. Penugasan SIG - SMBR 10.2025</v>
      </c>
      <c r="T1711" s="65">
        <f>'PAYMENT by SAP'!N1701</f>
        <v>45991</v>
      </c>
      <c r="U1711" s="66" t="str">
        <f>'PAYMENT by SAP'!O1701</f>
        <v>1800000521</v>
      </c>
      <c r="V1711" s="18" t="s">
        <v>4953</v>
      </c>
    </row>
    <row r="1712" spans="2:22">
      <c r="B1712" s="15">
        <f>'PAYMENT by SAP'!B1702</f>
        <v>101082</v>
      </c>
      <c r="C1712" s="15" t="str">
        <f>'PAYMENT by SAP'!C1702</f>
        <v>PT METATU NUSANTARA JAYA</v>
      </c>
      <c r="D1712" s="15" t="str">
        <v>External</v>
      </c>
      <c r="E1712" s="15" t="str">
        <f>'PAYMENT by SAP'!D1702</f>
        <v>1400150650</v>
      </c>
      <c r="F1712" s="15" t="str">
        <f>'PAYMENT by SAP'!E1702</f>
        <v>11123101</v>
      </c>
      <c r="G1712" s="15" t="str">
        <f>'PAYMENT by SAP'!F1702</f>
        <v>PAID BY CMS BANK BCA RN 7100000711</v>
      </c>
      <c r="H1712" s="47">
        <f t="shared" si="156"/>
        <v>46020</v>
      </c>
      <c r="I1712" s="48">
        <f>'PAYMENT by SAP'!G1702</f>
        <v>46020</v>
      </c>
      <c r="J1712" s="48" t="str">
        <f t="shared" si="157"/>
        <v>Des</v>
      </c>
      <c r="K1712" s="48" t="str">
        <f t="shared" si="158"/>
        <v>2025</v>
      </c>
      <c r="L1712" s="48">
        <f>'PAYMENT by SAP'!H1702</f>
        <v>45899</v>
      </c>
      <c r="M1712" s="49">
        <f t="shared" si="159"/>
        <v>121</v>
      </c>
      <c r="N1712" s="50" t="str">
        <f t="shared" si="160"/>
        <v>120-365</v>
      </c>
      <c r="O1712" s="50" t="str">
        <f t="shared" si="161"/>
        <v>High Risk</v>
      </c>
      <c r="P1712" s="15" t="str">
        <f>'PAYMENT by SAP'!J1702</f>
        <v>IDR</v>
      </c>
      <c r="Q1712" s="15" t="str">
        <f>'PAYMENT by SAP'!K1702</f>
        <v>1800000509</v>
      </c>
      <c r="R1712" s="51">
        <f>'PAYMENT by SAP'!L1702</f>
        <v>13170150</v>
      </c>
      <c r="S1712" s="51" t="str">
        <f>'PAYMENT by SAP'!M1702</f>
        <v>Biaya Pemusnahan Limbah Trkontaminasi B3 ex PT MNJ</v>
      </c>
      <c r="T1712" s="65">
        <f>'PAYMENT by SAP'!N1702</f>
        <v>45869</v>
      </c>
      <c r="U1712" s="66" t="str">
        <f>'PAYMENT by SAP'!O1702</f>
        <v>1800000509</v>
      </c>
      <c r="V1712" t="s">
        <v>4950</v>
      </c>
    </row>
    <row r="1713" spans="2:22">
      <c r="B1713" s="15">
        <f>'PAYMENT by SAP'!B1703</f>
        <v>101082</v>
      </c>
      <c r="C1713" s="15" t="str">
        <f>'PAYMENT by SAP'!C1703</f>
        <v>PT METATU NUSANTARA JAYA</v>
      </c>
      <c r="D1713" s="15" t="str">
        <v>External</v>
      </c>
      <c r="E1713" s="15" t="str">
        <f>'PAYMENT by SAP'!D1703</f>
        <v>1400150651</v>
      </c>
      <c r="F1713" s="15" t="str">
        <f>'PAYMENT by SAP'!E1703</f>
        <v>11123101</v>
      </c>
      <c r="G1713" s="15" t="str">
        <f>'PAYMENT by SAP'!F1703</f>
        <v>PAID BY CMS BANK BCA RN 7100000707</v>
      </c>
      <c r="H1713" s="47">
        <f t="shared" si="156"/>
        <v>46020</v>
      </c>
      <c r="I1713" s="48">
        <f>'PAYMENT by SAP'!G1703</f>
        <v>46020</v>
      </c>
      <c r="J1713" s="48" t="str">
        <f t="shared" si="157"/>
        <v>Des</v>
      </c>
      <c r="K1713" s="48" t="str">
        <f t="shared" si="158"/>
        <v>2025</v>
      </c>
      <c r="L1713" s="48">
        <f>'PAYMENT by SAP'!H1703</f>
        <v>45899</v>
      </c>
      <c r="M1713" s="49">
        <f t="shared" si="159"/>
        <v>121</v>
      </c>
      <c r="N1713" s="50" t="str">
        <f t="shared" si="160"/>
        <v>120-365</v>
      </c>
      <c r="O1713" s="50" t="str">
        <f t="shared" si="161"/>
        <v>High Risk</v>
      </c>
      <c r="P1713" s="15" t="str">
        <f>'PAYMENT by SAP'!J1703</f>
        <v>IDR</v>
      </c>
      <c r="Q1713" s="15" t="str">
        <f>'PAYMENT by SAP'!K1703</f>
        <v>1800000510</v>
      </c>
      <c r="R1713" s="51">
        <f>'PAYMENT by SAP'!L1703</f>
        <v>13604160</v>
      </c>
      <c r="S1713" s="51" t="str">
        <f>'PAYMENT by SAP'!M1703</f>
        <v>Biaya Pemusnahan Limbah Refractory Bekas ex PT MNJ</v>
      </c>
      <c r="T1713" s="65">
        <f>'PAYMENT by SAP'!N1703</f>
        <v>45869</v>
      </c>
      <c r="U1713" s="66" t="str">
        <f>'PAYMENT by SAP'!O1703</f>
        <v>1800000510</v>
      </c>
      <c r="V1713" t="s">
        <v>4950</v>
      </c>
    </row>
    <row r="1714" spans="2:22">
      <c r="B1714" s="15">
        <f>'PAYMENT by SAP'!B1704</f>
        <v>101082</v>
      </c>
      <c r="C1714" s="15" t="str">
        <f>'PAYMENT by SAP'!C1704</f>
        <v>PT METATU NUSANTARA JAYA</v>
      </c>
      <c r="D1714" s="15" t="str">
        <v>External</v>
      </c>
      <c r="E1714" s="15" t="str">
        <f>'PAYMENT by SAP'!D1704</f>
        <v>1400150657</v>
      </c>
      <c r="F1714" s="15" t="str">
        <f>'PAYMENT by SAP'!E1704</f>
        <v>11123101</v>
      </c>
      <c r="G1714" s="15" t="str">
        <f>'PAYMENT by SAP'!F1704</f>
        <v>PAID BY CMS BANK BCA RN 7100000756</v>
      </c>
      <c r="H1714" s="47">
        <f t="shared" si="156"/>
        <v>46020</v>
      </c>
      <c r="I1714" s="48">
        <f>'PAYMENT by SAP'!G1704</f>
        <v>46020</v>
      </c>
      <c r="J1714" s="48" t="str">
        <f t="shared" si="157"/>
        <v>Des</v>
      </c>
      <c r="K1714" s="48" t="str">
        <f t="shared" si="158"/>
        <v>2025</v>
      </c>
      <c r="L1714" s="48">
        <f>'PAYMENT by SAP'!H1704</f>
        <v>45930</v>
      </c>
      <c r="M1714" s="49">
        <f t="shared" si="159"/>
        <v>90</v>
      </c>
      <c r="N1714" s="50" t="str">
        <f t="shared" si="160"/>
        <v>90-120</v>
      </c>
      <c r="O1714" s="50" t="str">
        <f t="shared" si="161"/>
        <v>Warning +</v>
      </c>
      <c r="P1714" s="15" t="str">
        <f>'PAYMENT by SAP'!J1704</f>
        <v>IDR</v>
      </c>
      <c r="Q1714" s="15" t="str">
        <f>'PAYMENT by SAP'!K1704</f>
        <v>1800000570</v>
      </c>
      <c r="R1714" s="51">
        <f>'PAYMENT by SAP'!L1704</f>
        <v>14269050</v>
      </c>
      <c r="S1714" s="51" t="str">
        <f>'PAYMENT by SAP'!M1704</f>
        <v>Biaya Pemusnahan Limbah Terkontaminasi B3 ex PT MN</v>
      </c>
      <c r="T1714" s="65">
        <f>'PAYMENT by SAP'!N1704</f>
        <v>45900</v>
      </c>
      <c r="U1714" s="66" t="str">
        <f>'PAYMENT by SAP'!O1704</f>
        <v>1800000570</v>
      </c>
      <c r="V1714" t="s">
        <v>4950</v>
      </c>
    </row>
    <row r="1715" spans="2:22">
      <c r="B1715" s="15">
        <f>'PAYMENT by SAP'!B1705</f>
        <v>101082</v>
      </c>
      <c r="C1715" s="15" t="str">
        <f>'PAYMENT by SAP'!C1705</f>
        <v>PT METATU NUSANTARA JAYA</v>
      </c>
      <c r="D1715" s="15" t="str">
        <v>External</v>
      </c>
      <c r="E1715" s="15" t="str">
        <f>'PAYMENT by SAP'!D1705</f>
        <v>1400150653</v>
      </c>
      <c r="F1715" s="15" t="str">
        <f>'PAYMENT by SAP'!E1705</f>
        <v>11123101</v>
      </c>
      <c r="G1715" s="15" t="str">
        <f>'PAYMENT by SAP'!F1705</f>
        <v>PAID BY CMS BANK BCA RN 7100000709</v>
      </c>
      <c r="H1715" s="47">
        <f t="shared" si="156"/>
        <v>46020</v>
      </c>
      <c r="I1715" s="48">
        <f>'PAYMENT by SAP'!G1705</f>
        <v>46020</v>
      </c>
      <c r="J1715" s="48" t="str">
        <f t="shared" si="157"/>
        <v>Des</v>
      </c>
      <c r="K1715" s="48" t="str">
        <f t="shared" si="158"/>
        <v>2025</v>
      </c>
      <c r="L1715" s="48">
        <f>'PAYMENT by SAP'!H1705</f>
        <v>45899</v>
      </c>
      <c r="M1715" s="49">
        <f t="shared" si="159"/>
        <v>121</v>
      </c>
      <c r="N1715" s="50" t="str">
        <f t="shared" si="160"/>
        <v>120-365</v>
      </c>
      <c r="O1715" s="50" t="str">
        <f t="shared" si="161"/>
        <v>High Risk</v>
      </c>
      <c r="P1715" s="15" t="str">
        <f>'PAYMENT by SAP'!J1705</f>
        <v>IDR</v>
      </c>
      <c r="Q1715" s="15" t="str">
        <f>'PAYMENT by SAP'!K1705</f>
        <v>1800000512</v>
      </c>
      <c r="R1715" s="51">
        <f>'PAYMENT by SAP'!L1705</f>
        <v>14357850</v>
      </c>
      <c r="S1715" s="51" t="str">
        <f>'PAYMENT by SAP'!M1705</f>
        <v>Biaya Pemusnahan Limbah Sludge IPAL ex PT MNJ</v>
      </c>
      <c r="T1715" s="65">
        <f>'PAYMENT by SAP'!N1705</f>
        <v>45869</v>
      </c>
      <c r="U1715" s="66" t="str">
        <f>'PAYMENT by SAP'!O1705</f>
        <v>1800000512</v>
      </c>
      <c r="V1715" t="s">
        <v>4950</v>
      </c>
    </row>
    <row r="1716" spans="2:22">
      <c r="B1716" s="15">
        <f>'PAYMENT by SAP'!B1706</f>
        <v>101082</v>
      </c>
      <c r="C1716" s="15" t="str">
        <f>'PAYMENT by SAP'!C1706</f>
        <v>PT METATU NUSANTARA JAYA</v>
      </c>
      <c r="D1716" s="15" t="str">
        <v>External</v>
      </c>
      <c r="E1716" s="15" t="str">
        <f>'PAYMENT by SAP'!D1706</f>
        <v>1400150661</v>
      </c>
      <c r="F1716" s="15" t="str">
        <f>'PAYMENT by SAP'!E1706</f>
        <v>11123101</v>
      </c>
      <c r="G1716" s="15" t="str">
        <f>'PAYMENT by SAP'!F1706</f>
        <v>PAID BY CMS BANK BCA RN 7100000757</v>
      </c>
      <c r="H1716" s="47">
        <f t="shared" si="156"/>
        <v>46020</v>
      </c>
      <c r="I1716" s="48">
        <f>'PAYMENT by SAP'!G1706</f>
        <v>46020</v>
      </c>
      <c r="J1716" s="48" t="str">
        <f t="shared" si="157"/>
        <v>Des</v>
      </c>
      <c r="K1716" s="48" t="str">
        <f t="shared" si="158"/>
        <v>2025</v>
      </c>
      <c r="L1716" s="48">
        <f>'PAYMENT by SAP'!H1706</f>
        <v>45930</v>
      </c>
      <c r="M1716" s="49">
        <f t="shared" si="159"/>
        <v>90</v>
      </c>
      <c r="N1716" s="50" t="str">
        <f t="shared" si="160"/>
        <v>90-120</v>
      </c>
      <c r="O1716" s="50" t="str">
        <f t="shared" si="161"/>
        <v>Warning +</v>
      </c>
      <c r="P1716" s="15" t="str">
        <f>'PAYMENT by SAP'!J1706</f>
        <v>IDR</v>
      </c>
      <c r="Q1716" s="15" t="str">
        <f>'PAYMENT by SAP'!K1706</f>
        <v>1800000574</v>
      </c>
      <c r="R1716" s="51">
        <f>'PAYMENT by SAP'!L1706</f>
        <v>23160150</v>
      </c>
      <c r="S1716" s="51" t="str">
        <f>'PAYMENT by SAP'!M1706</f>
        <v>Biaya Pemusnahan Limbah Sludge IPAL ex PT MNJ</v>
      </c>
      <c r="T1716" s="65">
        <f>'PAYMENT by SAP'!N1706</f>
        <v>45900</v>
      </c>
      <c r="U1716" s="66" t="str">
        <f>'PAYMENT by SAP'!O1706</f>
        <v>1800000574</v>
      </c>
      <c r="V1716" t="s">
        <v>4950</v>
      </c>
    </row>
    <row r="1717" spans="2:22">
      <c r="B1717" s="15">
        <f>'PAYMENT by SAP'!B1707</f>
        <v>100736</v>
      </c>
      <c r="C1717" s="15" t="str">
        <f>'PAYMENT by SAP'!C1707</f>
        <v>PT. BUMI ANUGERAH ABADI</v>
      </c>
      <c r="D1717" s="15" t="str">
        <v>External</v>
      </c>
      <c r="E1717" s="15" t="str">
        <f>'PAYMENT by SAP'!D1707</f>
        <v>1400150645</v>
      </c>
      <c r="F1717" s="15" t="str">
        <f>'PAYMENT by SAP'!E1707</f>
        <v>11121161</v>
      </c>
      <c r="G1717" s="15" t="str">
        <f>'PAYMENT by SAP'!F1707</f>
        <v>Kurang Bayar DPP+PPN Biaya Pemusnahan Limbah FABA</v>
      </c>
      <c r="H1717" s="47">
        <f t="shared" si="156"/>
        <v>46020</v>
      </c>
      <c r="I1717" s="48">
        <f>'PAYMENT by SAP'!G1707</f>
        <v>46020</v>
      </c>
      <c r="J1717" s="48" t="str">
        <f t="shared" si="157"/>
        <v>Des</v>
      </c>
      <c r="K1717" s="48" t="str">
        <f t="shared" si="158"/>
        <v>2025</v>
      </c>
      <c r="L1717" s="48">
        <f>'PAYMENT by SAP'!H1707</f>
        <v>45901</v>
      </c>
      <c r="M1717" s="49">
        <f t="shared" si="159"/>
        <v>119</v>
      </c>
      <c r="N1717" s="50" t="str">
        <f t="shared" si="160"/>
        <v>90-120</v>
      </c>
      <c r="O1717" s="50" t="str">
        <f t="shared" si="161"/>
        <v>Warning +</v>
      </c>
      <c r="P1717" s="15" t="str">
        <f>'PAYMENT by SAP'!J1707</f>
        <v>IDR</v>
      </c>
      <c r="Q1717" s="15" t="str">
        <f>'PAYMENT by SAP'!K1707</f>
        <v>1400110141</v>
      </c>
      <c r="R1717" s="51">
        <f>'PAYMENT by SAP'!L1707</f>
        <v>23693216</v>
      </c>
      <c r="S1717" s="51" t="str">
        <f>'PAYMENT by SAP'!M1707</f>
        <v>Kurang Bayar DPP+PPN Biaya Pemusnahan Limbah FABA</v>
      </c>
      <c r="T1717" s="65">
        <f>'PAYMENT by SAP'!N1707</f>
        <v>45901</v>
      </c>
      <c r="U1717" s="66" t="str">
        <f>'PAYMENT by SAP'!O1707</f>
        <v>1800000030</v>
      </c>
      <c r="V1717" s="18" t="s">
        <v>4950</v>
      </c>
    </row>
    <row r="1718" spans="2:22">
      <c r="B1718" s="15">
        <f>'PAYMENT by SAP'!B1708</f>
        <v>101082</v>
      </c>
      <c r="C1718" s="15" t="str">
        <f>'PAYMENT by SAP'!C1708</f>
        <v>PT METATU NUSANTARA JAYA</v>
      </c>
      <c r="D1718" s="15" t="str">
        <v>External</v>
      </c>
      <c r="E1718" s="15" t="str">
        <f>'PAYMENT by SAP'!D1708</f>
        <v>1400150658</v>
      </c>
      <c r="F1718" s="15" t="str">
        <f>'PAYMENT by SAP'!E1708</f>
        <v>11123101</v>
      </c>
      <c r="G1718" s="15" t="str">
        <f>'PAYMENT by SAP'!F1708</f>
        <v>PAID BY CMS BANK BCA RN 7100000758</v>
      </c>
      <c r="H1718" s="47">
        <f t="shared" si="156"/>
        <v>46020</v>
      </c>
      <c r="I1718" s="48">
        <f>'PAYMENT by SAP'!G1708</f>
        <v>46020</v>
      </c>
      <c r="J1718" s="48" t="str">
        <f t="shared" si="157"/>
        <v>Des</v>
      </c>
      <c r="K1718" s="48" t="str">
        <f t="shared" si="158"/>
        <v>2025</v>
      </c>
      <c r="L1718" s="48">
        <f>'PAYMENT by SAP'!H1708</f>
        <v>45930</v>
      </c>
      <c r="M1718" s="49">
        <f t="shared" si="159"/>
        <v>90</v>
      </c>
      <c r="N1718" s="50" t="str">
        <f t="shared" si="160"/>
        <v>90-120</v>
      </c>
      <c r="O1718" s="50" t="str">
        <f t="shared" si="161"/>
        <v>Warning +</v>
      </c>
      <c r="P1718" s="15" t="str">
        <f>'PAYMENT by SAP'!J1708</f>
        <v>IDR</v>
      </c>
      <c r="Q1718" s="15" t="str">
        <f>'PAYMENT by SAP'!K1708</f>
        <v>1800000571</v>
      </c>
      <c r="R1718" s="51">
        <f>'PAYMENT by SAP'!L1708</f>
        <v>28673520</v>
      </c>
      <c r="S1718" s="51" t="str">
        <f>'PAYMENT by SAP'!M1708</f>
        <v>Biaya Pemusnahan Limbah Refractory Bekas ex PT MNJ</v>
      </c>
      <c r="T1718" s="65">
        <f>'PAYMENT by SAP'!N1708</f>
        <v>45900</v>
      </c>
      <c r="U1718" s="66" t="str">
        <f>'PAYMENT by SAP'!O1708</f>
        <v>1800000571</v>
      </c>
      <c r="V1718" t="s">
        <v>4950</v>
      </c>
    </row>
    <row r="1719" spans="2:22">
      <c r="B1719" s="15">
        <f>'PAYMENT by SAP'!B1709</f>
        <v>101082</v>
      </c>
      <c r="C1719" s="15" t="str">
        <f>'PAYMENT by SAP'!C1709</f>
        <v>PT METATU NUSANTARA JAYA</v>
      </c>
      <c r="D1719" s="15" t="str">
        <v>External</v>
      </c>
      <c r="E1719" s="15" t="str">
        <f>'PAYMENT by SAP'!D1709</f>
        <v>1400150656</v>
      </c>
      <c r="F1719" s="15" t="str">
        <f>'PAYMENT by SAP'!E1709</f>
        <v>11123101</v>
      </c>
      <c r="G1719" s="15" t="str">
        <f>'PAYMENT by SAP'!F1709</f>
        <v>PAID BY CMS BANK BCA RN 7100000759</v>
      </c>
      <c r="H1719" s="47">
        <f t="shared" si="156"/>
        <v>46020</v>
      </c>
      <c r="I1719" s="48">
        <f>'PAYMENT by SAP'!G1709</f>
        <v>46020</v>
      </c>
      <c r="J1719" s="48" t="str">
        <f t="shared" si="157"/>
        <v>Des</v>
      </c>
      <c r="K1719" s="48" t="str">
        <f t="shared" si="158"/>
        <v>2025</v>
      </c>
      <c r="L1719" s="48">
        <f>'PAYMENT by SAP'!H1709</f>
        <v>45930</v>
      </c>
      <c r="M1719" s="49">
        <f t="shared" si="159"/>
        <v>90</v>
      </c>
      <c r="N1719" s="50" t="str">
        <f t="shared" si="160"/>
        <v>90-120</v>
      </c>
      <c r="O1719" s="50" t="str">
        <f t="shared" si="161"/>
        <v>Warning +</v>
      </c>
      <c r="P1719" s="15" t="str">
        <f>'PAYMENT by SAP'!J1709</f>
        <v>IDR</v>
      </c>
      <c r="Q1719" s="15" t="str">
        <f>'PAYMENT by SAP'!K1709</f>
        <v>1800000569</v>
      </c>
      <c r="R1719" s="51">
        <f>'PAYMENT by SAP'!L1709</f>
        <v>32553192</v>
      </c>
      <c r="S1719" s="51" t="str">
        <f>'PAYMENT by SAP'!M1709</f>
        <v>Biaya Pemusnahan Limbah Glyserin Pitch ex PT MNJ</v>
      </c>
      <c r="T1719" s="65">
        <f>'PAYMENT by SAP'!N1709</f>
        <v>45900</v>
      </c>
      <c r="U1719" s="66" t="str">
        <f>'PAYMENT by SAP'!O1709</f>
        <v>1800000569</v>
      </c>
      <c r="V1719" t="s">
        <v>4950</v>
      </c>
    </row>
    <row r="1720" spans="2:22">
      <c r="B1720" s="15">
        <f>'PAYMENT by SAP'!B1710</f>
        <v>101082</v>
      </c>
      <c r="C1720" s="15" t="str">
        <f>'PAYMENT by SAP'!C1710</f>
        <v>PT METATU NUSANTARA JAYA</v>
      </c>
      <c r="D1720" s="15" t="str">
        <v>External</v>
      </c>
      <c r="E1720" s="15" t="str">
        <f>'PAYMENT by SAP'!D1710</f>
        <v>1400150654</v>
      </c>
      <c r="F1720" s="15" t="str">
        <f>'PAYMENT by SAP'!E1710</f>
        <v>11123101</v>
      </c>
      <c r="G1720" s="15" t="str">
        <f>'PAYMENT by SAP'!F1710</f>
        <v>PAID BY CMS BANK BCA RN 7100000710</v>
      </c>
      <c r="H1720" s="47">
        <f t="shared" si="156"/>
        <v>46020</v>
      </c>
      <c r="I1720" s="48">
        <f>'PAYMENT by SAP'!G1710</f>
        <v>46020</v>
      </c>
      <c r="J1720" s="48" t="str">
        <f t="shared" si="157"/>
        <v>Des</v>
      </c>
      <c r="K1720" s="48" t="str">
        <f t="shared" si="158"/>
        <v>2025</v>
      </c>
      <c r="L1720" s="48">
        <f>'PAYMENT by SAP'!H1710</f>
        <v>45899</v>
      </c>
      <c r="M1720" s="49">
        <f t="shared" si="159"/>
        <v>121</v>
      </c>
      <c r="N1720" s="50" t="str">
        <f t="shared" si="160"/>
        <v>120-365</v>
      </c>
      <c r="O1720" s="50" t="str">
        <f t="shared" si="161"/>
        <v>High Risk</v>
      </c>
      <c r="P1720" s="15" t="str">
        <f>'PAYMENT by SAP'!J1710</f>
        <v>IDR</v>
      </c>
      <c r="Q1720" s="15" t="str">
        <f>'PAYMENT by SAP'!K1710</f>
        <v>1800000513</v>
      </c>
      <c r="R1720" s="51">
        <f>'PAYMENT by SAP'!L1710</f>
        <v>32647320</v>
      </c>
      <c r="S1720" s="51" t="str">
        <f>'PAYMENT by SAP'!M1710</f>
        <v>Biaya Pemusnahan Limbah Sludge Non B3 ex PT MNJ</v>
      </c>
      <c r="T1720" s="65">
        <f>'PAYMENT by SAP'!N1710</f>
        <v>45869</v>
      </c>
      <c r="U1720" s="66" t="str">
        <f>'PAYMENT by SAP'!O1710</f>
        <v>1800000513</v>
      </c>
      <c r="V1720" t="s">
        <v>4950</v>
      </c>
    </row>
    <row r="1721" spans="2:22">
      <c r="B1721" s="15">
        <f>'PAYMENT by SAP'!B1711</f>
        <v>101082</v>
      </c>
      <c r="C1721" s="15" t="str">
        <f>'PAYMENT by SAP'!C1711</f>
        <v>PT METATU NUSANTARA JAYA</v>
      </c>
      <c r="D1721" s="15" t="str">
        <v>External</v>
      </c>
      <c r="E1721" s="15" t="str">
        <f>'PAYMENT by SAP'!D1711</f>
        <v>1400150662</v>
      </c>
      <c r="F1721" s="15" t="str">
        <f>'PAYMENT by SAP'!E1711</f>
        <v>11123101</v>
      </c>
      <c r="G1721" s="15" t="str">
        <f>'PAYMENT by SAP'!F1711</f>
        <v>PAID BY CMS BANK BCA RN 7100000764</v>
      </c>
      <c r="H1721" s="47">
        <f t="shared" si="156"/>
        <v>46020</v>
      </c>
      <c r="I1721" s="48">
        <f>'PAYMENT by SAP'!G1711</f>
        <v>46020</v>
      </c>
      <c r="J1721" s="48" t="str">
        <f t="shared" si="157"/>
        <v>Des</v>
      </c>
      <c r="K1721" s="48" t="str">
        <f t="shared" si="158"/>
        <v>2025</v>
      </c>
      <c r="L1721" s="48">
        <f>'PAYMENT by SAP'!H1711</f>
        <v>45930</v>
      </c>
      <c r="M1721" s="49">
        <f t="shared" si="159"/>
        <v>90</v>
      </c>
      <c r="N1721" s="50" t="str">
        <f t="shared" si="160"/>
        <v>90-120</v>
      </c>
      <c r="O1721" s="50" t="str">
        <f t="shared" si="161"/>
        <v>Warning +</v>
      </c>
      <c r="P1721" s="15" t="str">
        <f>'PAYMENT by SAP'!J1711</f>
        <v>IDR</v>
      </c>
      <c r="Q1721" s="15" t="str">
        <f>'PAYMENT by SAP'!K1711</f>
        <v>1800000575</v>
      </c>
      <c r="R1721" s="51">
        <f>'PAYMENT by SAP'!L1711</f>
        <v>37995300</v>
      </c>
      <c r="S1721" s="51" t="str">
        <f>'PAYMENT by SAP'!M1711</f>
        <v>Biaya Pemusnahan Limbah Sludge Non B3 ex PT MNJ</v>
      </c>
      <c r="T1721" s="65">
        <f>'PAYMENT by SAP'!N1711</f>
        <v>45900</v>
      </c>
      <c r="U1721" s="66" t="str">
        <f>'PAYMENT by SAP'!O1711</f>
        <v>1800000575</v>
      </c>
      <c r="V1721" t="s">
        <v>4950</v>
      </c>
    </row>
    <row r="1722" spans="2:22">
      <c r="B1722" s="15">
        <f>'PAYMENT by SAP'!B1712</f>
        <v>100621</v>
      </c>
      <c r="C1722" s="15" t="str">
        <f>'PAYMENT by SAP'!C1712</f>
        <v>PT. SURYA WIJAYA MEGAH</v>
      </c>
      <c r="D1722" s="15" t="str">
        <v>External</v>
      </c>
      <c r="E1722" s="15" t="str">
        <f>'PAYMENT by SAP'!D1712</f>
        <v>1400150777</v>
      </c>
      <c r="F1722" s="15" t="str">
        <f>'PAYMENT by SAP'!E1712</f>
        <v>11125421</v>
      </c>
      <c r="G1722" s="15" t="str">
        <f>'PAYMENT by SAP'!F1712</f>
        <v>PAID BY CMS BANK SYARIAH INDONESIA KC SURABAYA BAS</v>
      </c>
      <c r="H1722" s="47">
        <f t="shared" si="156"/>
        <v>46020</v>
      </c>
      <c r="I1722" s="48">
        <f>'PAYMENT by SAP'!G1712</f>
        <v>46020</v>
      </c>
      <c r="J1722" s="48" t="str">
        <f t="shared" si="157"/>
        <v>Des</v>
      </c>
      <c r="K1722" s="48" t="str">
        <f t="shared" si="158"/>
        <v>2025</v>
      </c>
      <c r="L1722" s="48">
        <f>'PAYMENT by SAP'!H1712</f>
        <v>46021</v>
      </c>
      <c r="M1722" s="49">
        <f t="shared" si="159"/>
        <v>-1</v>
      </c>
      <c r="N1722" s="50" t="str">
        <f t="shared" si="160"/>
        <v>Current</v>
      </c>
      <c r="O1722" s="50" t="str">
        <f t="shared" si="161"/>
        <v>No Risk</v>
      </c>
      <c r="P1722" s="15" t="str">
        <f>'PAYMENT by SAP'!J1712</f>
        <v>IDR</v>
      </c>
      <c r="Q1722" s="15" t="str">
        <f>'PAYMENT by SAP'!K1712</f>
        <v>1800000799</v>
      </c>
      <c r="R1722" s="51">
        <f>'PAYMENT by SAP'!L1712</f>
        <v>42179445</v>
      </c>
      <c r="S1722" s="51" t="str">
        <f>'PAYMENT by SAP'!M1712</f>
        <v>Biaya Pemusnahan Limbah FA-BA ex PT SWM</v>
      </c>
      <c r="T1722" s="65">
        <f>'PAYMENT by SAP'!N1712</f>
        <v>45991</v>
      </c>
      <c r="U1722" s="66" t="str">
        <f>'PAYMENT by SAP'!O1712</f>
        <v>1800000799</v>
      </c>
      <c r="V1722" t="s">
        <v>4950</v>
      </c>
    </row>
    <row r="1723" spans="2:22">
      <c r="B1723" s="15">
        <f>'PAYMENT by SAP'!B1713</f>
        <v>101082</v>
      </c>
      <c r="C1723" s="15" t="str">
        <f>'PAYMENT by SAP'!C1713</f>
        <v>PT METATU NUSANTARA JAYA</v>
      </c>
      <c r="D1723" s="15" t="str">
        <v>External</v>
      </c>
      <c r="E1723" s="15" t="str">
        <f>'PAYMENT by SAP'!D1713</f>
        <v>1400150648</v>
      </c>
      <c r="F1723" s="15" t="str">
        <f>'PAYMENT by SAP'!E1713</f>
        <v>11123101</v>
      </c>
      <c r="G1723" s="15" t="str">
        <f>'PAYMENT by SAP'!F1713</f>
        <v>PAID BY CMS BANK BCA RN 7100000705</v>
      </c>
      <c r="H1723" s="47">
        <f t="shared" si="156"/>
        <v>46020</v>
      </c>
      <c r="I1723" s="48">
        <f>'PAYMENT by SAP'!G1713</f>
        <v>46020</v>
      </c>
      <c r="J1723" s="48" t="str">
        <f t="shared" si="157"/>
        <v>Des</v>
      </c>
      <c r="K1723" s="48" t="str">
        <f t="shared" si="158"/>
        <v>2025</v>
      </c>
      <c r="L1723" s="48">
        <f>'PAYMENT by SAP'!H1713</f>
        <v>45899</v>
      </c>
      <c r="M1723" s="49">
        <f t="shared" si="159"/>
        <v>121</v>
      </c>
      <c r="N1723" s="50" t="str">
        <f t="shared" si="160"/>
        <v>120-365</v>
      </c>
      <c r="O1723" s="50" t="str">
        <f t="shared" si="161"/>
        <v>High Risk</v>
      </c>
      <c r="P1723" s="15" t="str">
        <f>'PAYMENT by SAP'!J1713</f>
        <v>IDR</v>
      </c>
      <c r="Q1723" s="15" t="str">
        <f>'PAYMENT by SAP'!K1713</f>
        <v>1800000507</v>
      </c>
      <c r="R1723" s="51">
        <f>'PAYMENT by SAP'!L1713</f>
        <v>280951767</v>
      </c>
      <c r="S1723" s="51" t="str">
        <f>'PAYMENT by SAP'!M1713</f>
        <v>Biaya Pemusnahan Limbah FABA ex PT MNJ</v>
      </c>
      <c r="T1723" s="65">
        <f>'PAYMENT by SAP'!N1713</f>
        <v>45869</v>
      </c>
      <c r="U1723" s="66" t="str">
        <f>'PAYMENT by SAP'!O1713</f>
        <v>1800000507</v>
      </c>
      <c r="V1723" t="s">
        <v>4950</v>
      </c>
    </row>
    <row r="1724" spans="2:22">
      <c r="B1724" s="15">
        <f>'PAYMENT by SAP'!B1714</f>
        <v>101082</v>
      </c>
      <c r="C1724" s="15" t="str">
        <f>'PAYMENT by SAP'!C1714</f>
        <v>PT METATU NUSANTARA JAYA</v>
      </c>
      <c r="D1724" s="15" t="str">
        <v>External</v>
      </c>
      <c r="E1724" s="15" t="str">
        <f>'PAYMENT by SAP'!D1714</f>
        <v>1400150655</v>
      </c>
      <c r="F1724" s="15" t="str">
        <f>'PAYMENT by SAP'!E1714</f>
        <v>11123101</v>
      </c>
      <c r="G1724" s="15" t="str">
        <f>'PAYMENT by SAP'!F1714</f>
        <v>PAID BY CMS BANK BCA RN 7100000763</v>
      </c>
      <c r="H1724" s="47">
        <f t="shared" si="156"/>
        <v>46020</v>
      </c>
      <c r="I1724" s="48">
        <f>'PAYMENT by SAP'!G1714</f>
        <v>46020</v>
      </c>
      <c r="J1724" s="48" t="str">
        <f t="shared" si="157"/>
        <v>Des</v>
      </c>
      <c r="K1724" s="48" t="str">
        <f t="shared" si="158"/>
        <v>2025</v>
      </c>
      <c r="L1724" s="48">
        <f>'PAYMENT by SAP'!H1714</f>
        <v>45930</v>
      </c>
      <c r="M1724" s="49">
        <f t="shared" si="159"/>
        <v>90</v>
      </c>
      <c r="N1724" s="50" t="str">
        <f t="shared" si="160"/>
        <v>90-120</v>
      </c>
      <c r="O1724" s="50" t="str">
        <f t="shared" si="161"/>
        <v>Warning +</v>
      </c>
      <c r="P1724" s="15" t="str">
        <f>'PAYMENT by SAP'!J1714</f>
        <v>IDR</v>
      </c>
      <c r="Q1724" s="15" t="str">
        <f>'PAYMENT by SAP'!K1714</f>
        <v>1800000568</v>
      </c>
      <c r="R1724" s="51">
        <f>'PAYMENT by SAP'!L1714</f>
        <v>321516162</v>
      </c>
      <c r="S1724" s="51" t="str">
        <f>'PAYMENT by SAP'!M1714</f>
        <v>Biaya Pemusnahan Limbah FABA ex PT MNJ</v>
      </c>
      <c r="T1724" s="65">
        <f>'PAYMENT by SAP'!N1714</f>
        <v>45900</v>
      </c>
      <c r="U1724" s="66" t="str">
        <f>'PAYMENT by SAP'!O1714</f>
        <v>1800000568</v>
      </c>
      <c r="V1724" t="s">
        <v>4950</v>
      </c>
    </row>
    <row r="1725" spans="2:22">
      <c r="B1725" s="15">
        <f>'PAYMENT by SAP'!B1715</f>
        <v>101082</v>
      </c>
      <c r="C1725" s="15" t="str">
        <f>'PAYMENT by SAP'!C1715</f>
        <v>PT METATU NUSANTARA JAYA</v>
      </c>
      <c r="D1725" s="15" t="str">
        <v>External</v>
      </c>
      <c r="E1725" s="15" t="str">
        <f>'PAYMENT by SAP'!D1715</f>
        <v>1400150652</v>
      </c>
      <c r="F1725" s="15" t="str">
        <f>'PAYMENT by SAP'!E1715</f>
        <v>11123101</v>
      </c>
      <c r="G1725" s="15" t="str">
        <f>'PAYMENT by SAP'!F1715</f>
        <v>PAID BY CMS BANK BCA RN 7100000708</v>
      </c>
      <c r="H1725" s="47">
        <f t="shared" ref="H1725:H1788" si="162">I1725</f>
        <v>46020</v>
      </c>
      <c r="I1725" s="48">
        <f>'PAYMENT by SAP'!G1715</f>
        <v>46020</v>
      </c>
      <c r="J1725" s="48" t="str">
        <f t="shared" ref="J1725:J1788" si="163">TEXT(I1725,"MMM")</f>
        <v>Des</v>
      </c>
      <c r="K1725" s="48" t="str">
        <f t="shared" ref="K1725:K1788" si="164">TEXT(I1725,"yyy")</f>
        <v>2025</v>
      </c>
      <c r="L1725" s="48">
        <f>'PAYMENT by SAP'!H1715</f>
        <v>45899</v>
      </c>
      <c r="M1725" s="49">
        <f t="shared" ref="M1725:M1788" si="165">I1725-L1725</f>
        <v>121</v>
      </c>
      <c r="N1725" s="50" t="str">
        <f t="shared" ref="N1725:N1788" si="166">IF(M1725&lt;$C$9,$D$9,IF(M1725&lt;$C$8,$D$8,IF(M1725&lt;$C$7,$D$7,IF(M1725&lt;$C$6,$D$6,IF(M1725&lt;$C$5,$D$5,IF(M1725&lt;$C$4,$D$4,IF(M1725&lt;$C$3,$D$3)))))))</f>
        <v>120-365</v>
      </c>
      <c r="O1725" s="50" t="str">
        <f t="shared" ref="O1725:O1788" si="167">IF(N1725=$D$3,$E$3,IF(N1725=$D$4,$E$4,IF(N1725=$D$5,$E$5,IF(N1725=$D$6,$E$6,IF(N1725=$D$7,$E$7,IF(N1725=$D$8,$E$8,IF(N1725=$D$9,$E$9)))))))</f>
        <v>High Risk</v>
      </c>
      <c r="P1725" s="15" t="str">
        <f>'PAYMENT by SAP'!J1715</f>
        <v>IDR</v>
      </c>
      <c r="Q1725" s="15" t="str">
        <f>'PAYMENT by SAP'!K1715</f>
        <v>1800000511</v>
      </c>
      <c r="R1725" s="51">
        <f>'PAYMENT by SAP'!L1715</f>
        <v>328859256</v>
      </c>
      <c r="S1725" s="51" t="str">
        <f>'PAYMENT by SAP'!M1715</f>
        <v>Biaya Pemusnahan Limbah SBE ex PT MNJ</v>
      </c>
      <c r="T1725" s="65">
        <f>'PAYMENT by SAP'!N1715</f>
        <v>45869</v>
      </c>
      <c r="U1725" s="66" t="str">
        <f>'PAYMENT by SAP'!O1715</f>
        <v>1800000511</v>
      </c>
      <c r="V1725" t="s">
        <v>4950</v>
      </c>
    </row>
    <row r="1726" spans="2:22">
      <c r="B1726" s="15">
        <f>'PAYMENT by SAP'!B1716</f>
        <v>101305</v>
      </c>
      <c r="C1726" s="15" t="str">
        <f>'PAYMENT by SAP'!C1716</f>
        <v>PT SEMEN INDONESIA DISTRIBUTOR</v>
      </c>
      <c r="D1726" s="15" t="str">
        <v>Group</v>
      </c>
      <c r="E1726" s="15" t="str">
        <f>'PAYMENT by SAP'!D1716</f>
        <v>1400000579</v>
      </c>
      <c r="F1726" s="15" t="str">
        <f>'PAYMENT by SAP'!E1716</f>
        <v>11121161</v>
      </c>
      <c r="G1726" s="15" t="str">
        <f>'PAYMENT by SAP'!F1716</f>
        <v>PAID BY CMS BANK MANDIRI KC GRESIK RN 2100001775</v>
      </c>
      <c r="H1726" s="47">
        <f t="shared" si="162"/>
        <v>46021</v>
      </c>
      <c r="I1726" s="48">
        <f>'PAYMENT by SAP'!G1716</f>
        <v>46021</v>
      </c>
      <c r="J1726" s="48" t="str">
        <f t="shared" si="163"/>
        <v>Des</v>
      </c>
      <c r="K1726" s="48" t="str">
        <f t="shared" si="164"/>
        <v>2025</v>
      </c>
      <c r="L1726" s="48">
        <f>'PAYMENT by SAP'!H1716</f>
        <v>45960</v>
      </c>
      <c r="M1726" s="49">
        <f t="shared" si="165"/>
        <v>61</v>
      </c>
      <c r="N1726" s="50" t="str">
        <f t="shared" si="166"/>
        <v>60-90</v>
      </c>
      <c r="O1726" s="50" t="str">
        <f t="shared" si="167"/>
        <v>Warning</v>
      </c>
      <c r="P1726" s="15" t="str">
        <f>'PAYMENT by SAP'!J1716</f>
        <v>IDR</v>
      </c>
      <c r="Q1726" s="15" t="str">
        <f>'PAYMENT by SAP'!K1716</f>
        <v>1800000431</v>
      </c>
      <c r="R1726" s="51">
        <f>'PAYMENT by SAP'!L1716</f>
        <v>4585100</v>
      </c>
      <c r="S1726" s="51" t="str">
        <f>'PAYMENT by SAP'!M1716</f>
        <v>Pot. Gaji Kary. Penugasan SIG - SID  08.2025</v>
      </c>
      <c r="T1726" s="65">
        <f>'PAYMENT by SAP'!N1716</f>
        <v>45930</v>
      </c>
      <c r="U1726" s="66" t="str">
        <f>'PAYMENT by SAP'!O1716</f>
        <v>1800000431</v>
      </c>
      <c r="V1726" s="18" t="s">
        <v>4953</v>
      </c>
    </row>
    <row r="1727" spans="2:22">
      <c r="B1727" s="15">
        <f>'PAYMENT by SAP'!B1717</f>
        <v>100126</v>
      </c>
      <c r="C1727" s="15" t="str">
        <f>'PAYMENT by SAP'!C1717</f>
        <v>PT TRIATA MULIA INDONESIA</v>
      </c>
      <c r="D1727" s="15" t="str">
        <v>External</v>
      </c>
      <c r="E1727" s="15" t="str">
        <f>'PAYMENT by SAP'!D1717</f>
        <v>1400152248</v>
      </c>
      <c r="F1727" s="15" t="str">
        <f>'PAYMENT by SAP'!E1717</f>
        <v>11121161</v>
      </c>
      <c r="G1727" s="15" t="str">
        <f>'PAYMENT by SAP'!F1717</f>
        <v>PAID BY CMS BANK MANDIRI KC GRESIK RN 7100000767</v>
      </c>
      <c r="H1727" s="47">
        <f t="shared" si="162"/>
        <v>46021</v>
      </c>
      <c r="I1727" s="48">
        <f>'PAYMENT by SAP'!G1717</f>
        <v>46021</v>
      </c>
      <c r="J1727" s="48" t="str">
        <f t="shared" si="163"/>
        <v>Des</v>
      </c>
      <c r="K1727" s="48" t="str">
        <f t="shared" si="164"/>
        <v>2025</v>
      </c>
      <c r="L1727" s="48">
        <f>'PAYMENT by SAP'!H1717</f>
        <v>45930</v>
      </c>
      <c r="M1727" s="49">
        <f t="shared" si="165"/>
        <v>91</v>
      </c>
      <c r="N1727" s="50" t="str">
        <f t="shared" si="166"/>
        <v>90-120</v>
      </c>
      <c r="O1727" s="50" t="str">
        <f t="shared" si="167"/>
        <v>Warning +</v>
      </c>
      <c r="P1727" s="15" t="str">
        <f>'PAYMENT by SAP'!J1717</f>
        <v>IDR</v>
      </c>
      <c r="Q1727" s="15" t="str">
        <f>'PAYMENT by SAP'!K1717</f>
        <v>1800000596</v>
      </c>
      <c r="R1727" s="51">
        <f>'PAYMENT by SAP'!L1717</f>
        <v>8512812</v>
      </c>
      <c r="S1727" s="51" t="str">
        <f>'PAYMENT by SAP'!M1717</f>
        <v>Biaya Pemusnahan Limbah Sludge Paper ex PT TMI</v>
      </c>
      <c r="T1727" s="65">
        <f>'PAYMENT by SAP'!N1717</f>
        <v>45900</v>
      </c>
      <c r="U1727" s="66" t="str">
        <f>'PAYMENT by SAP'!O1717</f>
        <v>1800000596</v>
      </c>
      <c r="V1727" t="s">
        <v>4950</v>
      </c>
    </row>
    <row r="1728" spans="2:22">
      <c r="B1728" s="15">
        <f>'PAYMENT by SAP'!B1718</f>
        <v>100126</v>
      </c>
      <c r="C1728" s="15" t="str">
        <f>'PAYMENT by SAP'!C1718</f>
        <v>PT TRIATA MULIA INDONESIA</v>
      </c>
      <c r="D1728" s="15" t="str">
        <v>External</v>
      </c>
      <c r="E1728" s="15" t="str">
        <f>'PAYMENT by SAP'!D1718</f>
        <v>1400152249</v>
      </c>
      <c r="F1728" s="15" t="str">
        <f>'PAYMENT by SAP'!E1718</f>
        <v>11121161</v>
      </c>
      <c r="G1728" s="15" t="str">
        <f>'PAYMENT by SAP'!F1718</f>
        <v>PAID BY CMS BANK MANDIRI KC GRESIK RN 7100000768</v>
      </c>
      <c r="H1728" s="47">
        <f t="shared" si="162"/>
        <v>46021</v>
      </c>
      <c r="I1728" s="48">
        <f>'PAYMENT by SAP'!G1718</f>
        <v>46021</v>
      </c>
      <c r="J1728" s="48" t="str">
        <f t="shared" si="163"/>
        <v>Des</v>
      </c>
      <c r="K1728" s="48" t="str">
        <f t="shared" si="164"/>
        <v>2025</v>
      </c>
      <c r="L1728" s="48">
        <f>'PAYMENT by SAP'!H1718</f>
        <v>45930</v>
      </c>
      <c r="M1728" s="49">
        <f t="shared" si="165"/>
        <v>91</v>
      </c>
      <c r="N1728" s="50" t="str">
        <f t="shared" si="166"/>
        <v>90-120</v>
      </c>
      <c r="O1728" s="50" t="str">
        <f t="shared" si="167"/>
        <v>Warning +</v>
      </c>
      <c r="P1728" s="15" t="str">
        <f>'PAYMENT by SAP'!J1718</f>
        <v>IDR</v>
      </c>
      <c r="Q1728" s="15" t="str">
        <f>'PAYMENT by SAP'!K1718</f>
        <v>1800000594</v>
      </c>
      <c r="R1728" s="51">
        <f>'PAYMENT by SAP'!L1718</f>
        <v>40194099</v>
      </c>
      <c r="S1728" s="51" t="str">
        <f>'PAYMENT by SAP'!M1718</f>
        <v>Biaya Pemusnahan Limbah FABA ex PT TMI</v>
      </c>
      <c r="T1728" s="65">
        <f>'PAYMENT by SAP'!N1718</f>
        <v>45900</v>
      </c>
      <c r="U1728" s="66" t="str">
        <f>'PAYMENT by SAP'!O1718</f>
        <v>1800000594</v>
      </c>
      <c r="V1728" t="s">
        <v>4950</v>
      </c>
    </row>
    <row r="1729" spans="2:22">
      <c r="B1729" s="15">
        <f>'PAYMENT by SAP'!B1719</f>
        <v>101284</v>
      </c>
      <c r="C1729" s="15" t="str">
        <f>'PAYMENT by SAP'!C1719</f>
        <v>PT. SINERGI MITRA INVESTAMA</v>
      </c>
      <c r="D1729" s="15" t="str">
        <v>Group</v>
      </c>
      <c r="E1729" s="15" t="str">
        <f>'PAYMENT by SAP'!D1719</f>
        <v>1400000578</v>
      </c>
      <c r="F1729" s="15" t="str">
        <f>'PAYMENT by SAP'!E1719</f>
        <v>11121161</v>
      </c>
      <c r="G1729" s="15" t="str">
        <f>'PAYMENT by SAP'!F1719</f>
        <v>Pembayaran Bagi Hasil Tahun 2020-2021</v>
      </c>
      <c r="H1729" s="47">
        <f t="shared" si="162"/>
        <v>46021</v>
      </c>
      <c r="I1729" s="48">
        <f>'PAYMENT by SAP'!G1719</f>
        <v>46021</v>
      </c>
      <c r="J1729" s="48" t="str">
        <f t="shared" si="163"/>
        <v>Des</v>
      </c>
      <c r="K1729" s="48" t="str">
        <f t="shared" si="164"/>
        <v>2025</v>
      </c>
      <c r="L1729" s="48">
        <f>'PAYMENT by SAP'!H1719</f>
        <v>45993</v>
      </c>
      <c r="M1729" s="49">
        <f t="shared" si="165"/>
        <v>28</v>
      </c>
      <c r="N1729" s="50" t="str">
        <f t="shared" si="166"/>
        <v>0-30</v>
      </c>
      <c r="O1729" s="50" t="str">
        <f t="shared" si="167"/>
        <v>No Risk</v>
      </c>
      <c r="P1729" s="15" t="str">
        <f>'PAYMENT by SAP'!J1719</f>
        <v>IDR</v>
      </c>
      <c r="Q1729" s="15" t="str">
        <f>'PAYMENT by SAP'!K1719</f>
        <v>1400000543</v>
      </c>
      <c r="R1729" s="51">
        <f>'PAYMENT by SAP'!L1719</f>
        <v>200000000</v>
      </c>
      <c r="S1729" s="51" t="str">
        <f>'PAYMENT by SAP'!M1719</f>
        <v>Kurang Bayar Pembayaran Bagi Hasil Tahun 2020-2021</v>
      </c>
      <c r="T1729" s="65">
        <f>'PAYMENT by SAP'!N1719</f>
        <v>45993</v>
      </c>
      <c r="U1729" s="66" t="str">
        <f>'PAYMENT by SAP'!O1719</f>
        <v>1800000283</v>
      </c>
      <c r="V1729" s="18" t="s">
        <v>4960</v>
      </c>
    </row>
    <row r="1730" spans="2:22">
      <c r="B1730" s="15">
        <f>'PAYMENT by SAP'!B1720</f>
        <v>101798</v>
      </c>
      <c r="C1730" s="15" t="str">
        <f>'PAYMENT by SAP'!C1720</f>
        <v>PT. PELINDO MULTI TERMINAL</v>
      </c>
      <c r="D1730" s="15" t="str">
        <v>External</v>
      </c>
      <c r="E1730" s="15" t="str">
        <f>'PAYMENT by SAP'!D1720</f>
        <v>1400000581</v>
      </c>
      <c r="F1730" s="15" t="str">
        <f>'PAYMENT by SAP'!E1720</f>
        <v>11125421</v>
      </c>
      <c r="G1730" s="15" t="str">
        <f>'PAYMENT by SAP'!F1720</f>
        <v>PELINDO</v>
      </c>
      <c r="H1730" s="47">
        <f t="shared" si="162"/>
        <v>46021</v>
      </c>
      <c r="I1730" s="48">
        <f>'PAYMENT by SAP'!G1720</f>
        <v>46021</v>
      </c>
      <c r="J1730" s="48" t="str">
        <f t="shared" si="163"/>
        <v>Des</v>
      </c>
      <c r="K1730" s="48" t="str">
        <f t="shared" si="164"/>
        <v>2025</v>
      </c>
      <c r="L1730" s="48">
        <f>'PAYMENT by SAP'!H1720</f>
        <v>46022</v>
      </c>
      <c r="M1730" s="49">
        <f t="shared" si="165"/>
        <v>-1</v>
      </c>
      <c r="N1730" s="50" t="str">
        <f t="shared" si="166"/>
        <v>Current</v>
      </c>
      <c r="O1730" s="50" t="str">
        <f t="shared" si="167"/>
        <v>No Risk</v>
      </c>
      <c r="P1730" s="15" t="str">
        <f>'PAYMENT by SAP'!J1720</f>
        <v>IDR</v>
      </c>
      <c r="Q1730" s="15" t="str">
        <f>'PAYMENT by SAP'!K1720</f>
        <v>1800000538</v>
      </c>
      <c r="R1730" s="51">
        <f>'PAYMENT by SAP'!L1720</f>
        <v>398458132</v>
      </c>
      <c r="S1730" s="51" t="str">
        <f>'PAYMENT by SAP'!M1720</f>
        <v>PENAGIHAN SHARING PROFIT BULAN NOVEMBER 2025</v>
      </c>
      <c r="T1730" s="65">
        <f>'PAYMENT by SAP'!N1720</f>
        <v>45992</v>
      </c>
      <c r="U1730" s="66" t="str">
        <f>'PAYMENT by SAP'!O1720</f>
        <v>1800000538</v>
      </c>
      <c r="V1730" s="18" t="s">
        <v>4960</v>
      </c>
    </row>
    <row r="1731" spans="2:22">
      <c r="B1731" s="15">
        <f>'PAYMENT by SAP'!B1721</f>
        <v>100137</v>
      </c>
      <c r="C1731" s="15" t="str">
        <f>'PAYMENT by SAP'!C1721</f>
        <v>PT SEMEN GRESIK</v>
      </c>
      <c r="D1731" s="15" t="str">
        <v>Group</v>
      </c>
      <c r="E1731" s="15" t="str">
        <f>'PAYMENT by SAP'!D1721</f>
        <v>1400000576</v>
      </c>
      <c r="F1731" s="15" t="str">
        <f>'PAYMENT by SAP'!E1721</f>
        <v>11121871</v>
      </c>
      <c r="G1731" s="15" t="str">
        <f>'PAYMENT by SAP'!F1721</f>
        <v>SWEEPING SEMEN GRESIK</v>
      </c>
      <c r="H1731" s="47">
        <f t="shared" si="162"/>
        <v>46021</v>
      </c>
      <c r="I1731" s="48">
        <f>'PAYMENT by SAP'!G1721</f>
        <v>46021</v>
      </c>
      <c r="J1731" s="48" t="str">
        <f t="shared" si="163"/>
        <v>Des</v>
      </c>
      <c r="K1731" s="48" t="str">
        <f t="shared" si="164"/>
        <v>2025</v>
      </c>
      <c r="L1731" s="48">
        <f>'PAYMENT by SAP'!H1721</f>
        <v>46015</v>
      </c>
      <c r="M1731" s="49">
        <f t="shared" si="165"/>
        <v>6</v>
      </c>
      <c r="N1731" s="50" t="str">
        <f t="shared" si="166"/>
        <v>0-30</v>
      </c>
      <c r="O1731" s="50" t="str">
        <f t="shared" si="167"/>
        <v>No Risk</v>
      </c>
      <c r="P1731" s="15" t="str">
        <f>'PAYMENT by SAP'!J1721</f>
        <v>IDR</v>
      </c>
      <c r="Q1731" s="15" t="str">
        <f>'PAYMENT by SAP'!K1721</f>
        <v>1400000574</v>
      </c>
      <c r="R1731" s="51">
        <f>'PAYMENT by SAP'!L1721</f>
        <v>8500000000</v>
      </c>
      <c r="S1731" s="51" t="str">
        <f>'PAYMENT by SAP'!M1721</f>
        <v xml:space="preserve"> PEMBAYARAN POKOK SHL GRESIK 26 SEPT 2018</v>
      </c>
      <c r="T1731" s="65">
        <f>'PAYMENT by SAP'!N1721</f>
        <v>46015</v>
      </c>
      <c r="U1731" s="66" t="str">
        <f>'PAYMENT by SAP'!O1721</f>
        <v>1800001507</v>
      </c>
      <c r="V1731" t="s">
        <v>4952</v>
      </c>
    </row>
    <row r="1732" spans="2:22">
      <c r="B1732" s="15">
        <f>'PAYMENT by SAP'!B1722</f>
        <v>100137</v>
      </c>
      <c r="C1732" s="15" t="str">
        <f>'PAYMENT by SAP'!C1722</f>
        <v>PT SEMEN GRESIK</v>
      </c>
      <c r="D1732" s="15" t="str">
        <v>Group</v>
      </c>
      <c r="E1732" s="15" t="str">
        <f>'PAYMENT by SAP'!D1722</f>
        <v>1400000577</v>
      </c>
      <c r="F1732" s="15" t="str">
        <f>'PAYMENT by SAP'!E1722</f>
        <v>11121871</v>
      </c>
      <c r="G1732" s="15" t="str">
        <f>'PAYMENT by SAP'!F1722</f>
        <v>SWEEPING SEMEN GRESIK</v>
      </c>
      <c r="H1732" s="47">
        <f t="shared" si="162"/>
        <v>46021</v>
      </c>
      <c r="I1732" s="48">
        <f>'PAYMENT by SAP'!G1722</f>
        <v>46021</v>
      </c>
      <c r="J1732" s="48" t="str">
        <f t="shared" si="163"/>
        <v>Des</v>
      </c>
      <c r="K1732" s="48" t="str">
        <f t="shared" si="164"/>
        <v>2025</v>
      </c>
      <c r="L1732" s="48">
        <f>'PAYMENT by SAP'!H1722</f>
        <v>46020</v>
      </c>
      <c r="M1732" s="49">
        <f t="shared" si="165"/>
        <v>1</v>
      </c>
      <c r="N1732" s="50" t="str">
        <f t="shared" si="166"/>
        <v>0-30</v>
      </c>
      <c r="O1732" s="50" t="str">
        <f t="shared" si="167"/>
        <v>No Risk</v>
      </c>
      <c r="P1732" s="15" t="str">
        <f>'PAYMENT by SAP'!J1722</f>
        <v>IDR</v>
      </c>
      <c r="Q1732" s="15" t="str">
        <f>'PAYMENT by SAP'!K1722</f>
        <v>1400000576</v>
      </c>
      <c r="R1732" s="51">
        <f>'PAYMENT by SAP'!L1722</f>
        <v>10000000000</v>
      </c>
      <c r="S1732" s="51" t="str">
        <f>'PAYMENT by SAP'!M1722</f>
        <v xml:space="preserve"> PEMBAYARAN POKOK SHL GRESIK 26 SEPT 2018</v>
      </c>
      <c r="T1732" s="65">
        <f>'PAYMENT by SAP'!N1722</f>
        <v>46020</v>
      </c>
      <c r="U1732" s="66" t="str">
        <f>'PAYMENT by SAP'!O1722</f>
        <v>1800001507</v>
      </c>
      <c r="V1732" t="s">
        <v>4952</v>
      </c>
    </row>
    <row r="1733" spans="2:22">
      <c r="B1733" s="15">
        <f>'PAYMENT by SAP'!B1723</f>
        <v>100137</v>
      </c>
      <c r="C1733" s="15" t="str">
        <f>'PAYMENT by SAP'!C1723</f>
        <v>PT SEMEN GRESIK</v>
      </c>
      <c r="D1733" s="15" t="str">
        <v>Group</v>
      </c>
      <c r="E1733" s="15" t="str">
        <f>'PAYMENT by SAP'!D1723</f>
        <v>1400000580</v>
      </c>
      <c r="F1733" s="15" t="str">
        <f>'PAYMENT by SAP'!E1723</f>
        <v>11121871</v>
      </c>
      <c r="G1733" s="15" t="str">
        <f>'PAYMENT by SAP'!F1723</f>
        <v>SWEEPING SEMEN GRESIK</v>
      </c>
      <c r="H1733" s="47">
        <f t="shared" si="162"/>
        <v>46021</v>
      </c>
      <c r="I1733" s="48">
        <f>'PAYMENT by SAP'!G1723</f>
        <v>46021</v>
      </c>
      <c r="J1733" s="48" t="str">
        <f t="shared" si="163"/>
        <v>Des</v>
      </c>
      <c r="K1733" s="48" t="str">
        <f t="shared" si="164"/>
        <v>2025</v>
      </c>
      <c r="L1733" s="48">
        <f>'PAYMENT by SAP'!H1723</f>
        <v>46020</v>
      </c>
      <c r="M1733" s="49">
        <f t="shared" si="165"/>
        <v>1</v>
      </c>
      <c r="N1733" s="50" t="str">
        <f t="shared" si="166"/>
        <v>0-30</v>
      </c>
      <c r="O1733" s="50" t="str">
        <f t="shared" si="167"/>
        <v>No Risk</v>
      </c>
      <c r="P1733" s="15" t="str">
        <f>'PAYMENT by SAP'!J1723</f>
        <v>IDR</v>
      </c>
      <c r="Q1733" s="15" t="str">
        <f>'PAYMENT by SAP'!K1723</f>
        <v>1400000577</v>
      </c>
      <c r="R1733" s="51">
        <f>'PAYMENT by SAP'!L1723</f>
        <v>20000000000</v>
      </c>
      <c r="S1733" s="51" t="str">
        <f>'PAYMENT by SAP'!M1723</f>
        <v xml:space="preserve"> PEMBAYARAN POKOK SHL GRESIK 26 SEPT 2018</v>
      </c>
      <c r="T1733" s="65">
        <f>'PAYMENT by SAP'!N1723</f>
        <v>46020</v>
      </c>
      <c r="U1733" s="66" t="str">
        <f>'PAYMENT by SAP'!O1723</f>
        <v>1800001507</v>
      </c>
      <c r="V1733" t="s">
        <v>4952</v>
      </c>
    </row>
    <row r="1734" spans="2:22">
      <c r="B1734" s="15">
        <f>'PAYMENT by SAP'!B1724</f>
        <v>101936</v>
      </c>
      <c r="C1734" s="15" t="str">
        <f>'PAYMENT by SAP'!C1724</f>
        <v>SUGENG PRIBADI</v>
      </c>
      <c r="D1734" s="15" t="str">
        <v>External</v>
      </c>
      <c r="E1734" s="15" t="str">
        <f>'PAYMENT by SAP'!D1724</f>
        <v>1400148792</v>
      </c>
      <c r="F1734" s="15" t="str">
        <f>'PAYMENT by SAP'!E1724</f>
        <v>11121161</v>
      </c>
      <c r="G1734" s="15" t="str">
        <f>'PAYMENT by SAP'!F1724</f>
        <v>Pendapatan GS Nov-SUGENG PRIBADI</v>
      </c>
      <c r="H1734" s="47">
        <f t="shared" si="162"/>
        <v>46022</v>
      </c>
      <c r="I1734" s="48">
        <f>'PAYMENT by SAP'!G1724</f>
        <v>46022</v>
      </c>
      <c r="J1734" s="48" t="str">
        <f t="shared" si="163"/>
        <v>Des</v>
      </c>
      <c r="K1734" s="48" t="str">
        <f t="shared" si="164"/>
        <v>2025</v>
      </c>
      <c r="L1734" s="48">
        <f>'PAYMENT by SAP'!H1724</f>
        <v>46022</v>
      </c>
      <c r="M1734" s="49">
        <f t="shared" si="165"/>
        <v>0</v>
      </c>
      <c r="N1734" s="50" t="str">
        <f t="shared" si="166"/>
        <v>0-30</v>
      </c>
      <c r="O1734" s="50" t="str">
        <f t="shared" si="167"/>
        <v>No Risk</v>
      </c>
      <c r="P1734" s="15" t="str">
        <f>'PAYMENT by SAP'!J1724</f>
        <v>IDR</v>
      </c>
      <c r="Q1734" s="15" t="str">
        <f>'PAYMENT by SAP'!K1724</f>
        <v>1800000820</v>
      </c>
      <c r="R1734" s="51">
        <f>'PAYMENT by SAP'!L1724</f>
        <v>1120000</v>
      </c>
      <c r="S1734" s="51" t="str">
        <f>'PAYMENT by SAP'!M1724</f>
        <v>PENDAPATAN GRAHA SANDIYA NOPEMBER 2025</v>
      </c>
      <c r="T1734" s="65">
        <f>'PAYMENT by SAP'!N1724</f>
        <v>46022</v>
      </c>
      <c r="U1734" s="66" t="str">
        <f>'PAYMENT by SAP'!O1724</f>
        <v>1800000820</v>
      </c>
      <c r="V1734" t="s">
        <v>4957</v>
      </c>
    </row>
    <row r="1735" spans="2:22">
      <c r="B1735" s="15">
        <f>'PAYMENT by SAP'!B1725</f>
        <v>100012</v>
      </c>
      <c r="C1735" s="15" t="str">
        <f>'PAYMENT by SAP'!C1725</f>
        <v>PT SEMEN INDONESIA LOGISTIK</v>
      </c>
      <c r="D1735" s="15" t="str">
        <v>Group</v>
      </c>
      <c r="E1735" s="15" t="str">
        <f>'PAYMENT by SAP'!D1725</f>
        <v>0100013483</v>
      </c>
      <c r="F1735" s="15">
        <f>'PAYMENT by SAP'!E1725</f>
        <v>0</v>
      </c>
      <c r="G1735" s="15">
        <f>'PAYMENT by SAP'!F1725</f>
        <v>0</v>
      </c>
      <c r="H1735" s="47">
        <f t="shared" si="162"/>
        <v>46022</v>
      </c>
      <c r="I1735" s="48">
        <f>'PAYMENT by SAP'!G1725</f>
        <v>46022</v>
      </c>
      <c r="J1735" s="48" t="str">
        <f t="shared" si="163"/>
        <v>Des</v>
      </c>
      <c r="K1735" s="48" t="str">
        <f t="shared" si="164"/>
        <v>2025</v>
      </c>
      <c r="L1735" s="48">
        <f>'PAYMENT by SAP'!H1725</f>
        <v>44955</v>
      </c>
      <c r="M1735" s="49">
        <f t="shared" si="165"/>
        <v>1067</v>
      </c>
      <c r="N1735" s="50" t="str">
        <f t="shared" si="166"/>
        <v>&gt;365</v>
      </c>
      <c r="O1735" s="50" t="str">
        <f t="shared" si="167"/>
        <v>High Risk +</v>
      </c>
      <c r="P1735" s="15" t="str">
        <f>'PAYMENT by SAP'!J1725</f>
        <v>IDR</v>
      </c>
      <c r="Q1735" s="15" t="str">
        <f>'PAYMENT by SAP'!K1725</f>
        <v>0100013786</v>
      </c>
      <c r="R1735" s="51">
        <f>'PAYMENT by SAP'!L1725</f>
        <v>1724818</v>
      </c>
      <c r="S1735" s="51" t="str">
        <f>'PAYMENT by SAP'!M1725</f>
        <v>Kor PPH Listrik Okt18 dn Agt19 sudah bukpot</v>
      </c>
      <c r="T1735" s="65">
        <f>'PAYMENT by SAP'!N1725</f>
        <v>44925</v>
      </c>
      <c r="U1735" s="66" t="str">
        <f>'PAYMENT by SAP'!O1725</f>
        <v>0100013786</v>
      </c>
      <c r="V1735" s="18" t="s">
        <v>4962</v>
      </c>
    </row>
    <row r="1736" spans="2:22">
      <c r="B1736" s="15">
        <f>'PAYMENT by SAP'!B1726</f>
        <v>101781</v>
      </c>
      <c r="C1736" s="15" t="str">
        <f>'PAYMENT by SAP'!C1726</f>
        <v>YONGKI KURNIAWAN</v>
      </c>
      <c r="D1736" s="15" t="str">
        <v>External</v>
      </c>
      <c r="E1736" s="15" t="str">
        <f>'PAYMENT by SAP'!D1726</f>
        <v>1400148790</v>
      </c>
      <c r="F1736" s="15" t="str">
        <f>'PAYMENT by SAP'!E1726</f>
        <v>11121161</v>
      </c>
      <c r="G1736" s="15" t="str">
        <f>'PAYMENT by SAP'!F1726</f>
        <v>Pendapatan GS Nov-YONGKI KURNIAWAN</v>
      </c>
      <c r="H1736" s="47">
        <f t="shared" si="162"/>
        <v>46022</v>
      </c>
      <c r="I1736" s="48">
        <f>'PAYMENT by SAP'!G1726</f>
        <v>46022</v>
      </c>
      <c r="J1736" s="48" t="str">
        <f t="shared" si="163"/>
        <v>Des</v>
      </c>
      <c r="K1736" s="48" t="str">
        <f t="shared" si="164"/>
        <v>2025</v>
      </c>
      <c r="L1736" s="48">
        <f>'PAYMENT by SAP'!H1726</f>
        <v>46022</v>
      </c>
      <c r="M1736" s="49">
        <f t="shared" si="165"/>
        <v>0</v>
      </c>
      <c r="N1736" s="50" t="str">
        <f t="shared" si="166"/>
        <v>0-30</v>
      </c>
      <c r="O1736" s="50" t="str">
        <f t="shared" si="167"/>
        <v>No Risk</v>
      </c>
      <c r="P1736" s="15" t="str">
        <f>'PAYMENT by SAP'!J1726</f>
        <v>IDR</v>
      </c>
      <c r="Q1736" s="15" t="str">
        <f>'PAYMENT by SAP'!K1726</f>
        <v>1800000815</v>
      </c>
      <c r="R1736" s="51">
        <f>'PAYMENT by SAP'!L1726</f>
        <v>2000000</v>
      </c>
      <c r="S1736" s="51" t="str">
        <f>'PAYMENT by SAP'!M1726</f>
        <v>PENDAPATAN GRAHA SANDIYA NOPEMBER 2025</v>
      </c>
      <c r="T1736" s="65">
        <f>'PAYMENT by SAP'!N1726</f>
        <v>46022</v>
      </c>
      <c r="U1736" s="66" t="str">
        <f>'PAYMENT by SAP'!O1726</f>
        <v>1800000815</v>
      </c>
      <c r="V1736" t="s">
        <v>4957</v>
      </c>
    </row>
    <row r="1737" spans="2:22">
      <c r="B1737" s="15">
        <f>'PAYMENT by SAP'!B1727</f>
        <v>100008</v>
      </c>
      <c r="C1737" s="15" t="str">
        <f>'PAYMENT by SAP'!C1727</f>
        <v>PT INDUSTRI KEMASAN SEMEN GRESIK</v>
      </c>
      <c r="D1737" s="15" t="str">
        <v>Group</v>
      </c>
      <c r="E1737" s="15" t="str">
        <f>'PAYMENT by SAP'!D1727</f>
        <v>0100013489</v>
      </c>
      <c r="F1737" s="15">
        <f>'PAYMENT by SAP'!E1727</f>
        <v>0</v>
      </c>
      <c r="G1737" s="15">
        <f>'PAYMENT by SAP'!F1727</f>
        <v>0</v>
      </c>
      <c r="H1737" s="47">
        <f t="shared" si="162"/>
        <v>46022</v>
      </c>
      <c r="I1737" s="48">
        <f>'PAYMENT by SAP'!G1727</f>
        <v>46022</v>
      </c>
      <c r="J1737" s="48" t="str">
        <f t="shared" si="163"/>
        <v>Des</v>
      </c>
      <c r="K1737" s="48" t="str">
        <f t="shared" si="164"/>
        <v>2025</v>
      </c>
      <c r="L1737" s="48">
        <f>'PAYMENT by SAP'!H1727</f>
        <v>45291</v>
      </c>
      <c r="M1737" s="49">
        <f t="shared" si="165"/>
        <v>731</v>
      </c>
      <c r="N1737" s="50" t="str">
        <f t="shared" si="166"/>
        <v>&gt;365</v>
      </c>
      <c r="O1737" s="50" t="str">
        <f t="shared" si="167"/>
        <v>High Risk +</v>
      </c>
      <c r="P1737" s="15" t="str">
        <f>'PAYMENT by SAP'!J1727</f>
        <v>IDR</v>
      </c>
      <c r="Q1737" s="15" t="str">
        <f>'PAYMENT by SAP'!K1727</f>
        <v>0100015911</v>
      </c>
      <c r="R1737" s="51">
        <f>'PAYMENT by SAP'!L1727</f>
        <v>3802500</v>
      </c>
      <c r="S1737" s="51" t="str">
        <f>'PAYMENT by SAP'!M1727</f>
        <v>Balik Jurnal - 100003455 - 2000 - 2021 - Gaji 2019</v>
      </c>
      <c r="T1737" s="65">
        <f>'PAYMENT by SAP'!N1727</f>
        <v>45291</v>
      </c>
      <c r="U1737" s="66" t="str">
        <f>'PAYMENT by SAP'!O1727</f>
        <v>0100015911</v>
      </c>
      <c r="V1737" s="18" t="s">
        <v>4953</v>
      </c>
    </row>
    <row r="1738" spans="2:22">
      <c r="B1738" s="15">
        <f>'PAYMENT by SAP'!B1728</f>
        <v>100672</v>
      </c>
      <c r="C1738" s="15" t="str">
        <f>'PAYMENT by SAP'!C1728</f>
        <v>PT. LEWIND</v>
      </c>
      <c r="D1738" s="15" t="str">
        <v>External</v>
      </c>
      <c r="E1738" s="15" t="str">
        <f>'PAYMENT by SAP'!D1728</f>
        <v>1400152947</v>
      </c>
      <c r="F1738" s="15" t="str">
        <f>'PAYMENT by SAP'!E1728</f>
        <v>11121161</v>
      </c>
      <c r="G1738" s="15" t="str">
        <f>'PAYMENT by SAP'!F1728</f>
        <v>biaya Pemusnahan Limbah SBE ex PT LEW</v>
      </c>
      <c r="H1738" s="47">
        <f t="shared" si="162"/>
        <v>46022</v>
      </c>
      <c r="I1738" s="48">
        <f>'PAYMENT by SAP'!G1728</f>
        <v>46022</v>
      </c>
      <c r="J1738" s="48" t="str">
        <f t="shared" si="163"/>
        <v>Des</v>
      </c>
      <c r="K1738" s="48" t="str">
        <f t="shared" si="164"/>
        <v>2025</v>
      </c>
      <c r="L1738" s="48">
        <f>'PAYMENT by SAP'!H1728</f>
        <v>45987</v>
      </c>
      <c r="M1738" s="49">
        <f t="shared" si="165"/>
        <v>35</v>
      </c>
      <c r="N1738" s="50" t="str">
        <f t="shared" si="166"/>
        <v>30-60</v>
      </c>
      <c r="O1738" s="50" t="str">
        <f t="shared" si="167"/>
        <v>Low Risk</v>
      </c>
      <c r="P1738" s="15" t="str">
        <f>'PAYMENT by SAP'!J1728</f>
        <v>IDR</v>
      </c>
      <c r="Q1738" s="15" t="str">
        <f>'PAYMENT by SAP'!K1728</f>
        <v>1400138685</v>
      </c>
      <c r="R1738" s="51">
        <f>'PAYMENT by SAP'!L1728</f>
        <v>5000000</v>
      </c>
      <c r="S1738" s="51" t="str">
        <f>'PAYMENT by SAP'!M1728</f>
        <v>Kurang bayar biaya Pemusnahan Limbah SBE ex PT LEW</v>
      </c>
      <c r="T1738" s="65">
        <f>'PAYMENT by SAP'!N1728</f>
        <v>45987</v>
      </c>
      <c r="U1738" s="66" t="str">
        <f>'PAYMENT by SAP'!O1728</f>
        <v>1800000266</v>
      </c>
      <c r="V1738" t="s">
        <v>4950</v>
      </c>
    </row>
    <row r="1739" spans="2:22">
      <c r="B1739" s="15">
        <f>'PAYMENT by SAP'!B1729</f>
        <v>100137</v>
      </c>
      <c r="C1739" s="15" t="str">
        <f>'PAYMENT by SAP'!C1729</f>
        <v>PT SEMEN GRESIK</v>
      </c>
      <c r="D1739" s="15" t="str">
        <v>Group</v>
      </c>
      <c r="E1739" s="15" t="str">
        <f>'PAYMENT by SAP'!D1729</f>
        <v>0100013934</v>
      </c>
      <c r="F1739" s="15">
        <f>'PAYMENT by SAP'!E1729</f>
        <v>0</v>
      </c>
      <c r="G1739" s="15">
        <f>'PAYMENT by SAP'!F1729</f>
        <v>0</v>
      </c>
      <c r="H1739" s="47">
        <f t="shared" si="162"/>
        <v>46022</v>
      </c>
      <c r="I1739" s="48">
        <f>'PAYMENT by SAP'!G1729</f>
        <v>46022</v>
      </c>
      <c r="J1739" s="48" t="str">
        <f t="shared" si="163"/>
        <v>Des</v>
      </c>
      <c r="K1739" s="48" t="str">
        <f t="shared" si="164"/>
        <v>2025</v>
      </c>
      <c r="L1739" s="48">
        <f>'PAYMENT by SAP'!H1729</f>
        <v>44956</v>
      </c>
      <c r="M1739" s="49">
        <f t="shared" si="165"/>
        <v>1066</v>
      </c>
      <c r="N1739" s="50" t="str">
        <f t="shared" si="166"/>
        <v>&gt;365</v>
      </c>
      <c r="O1739" s="50" t="str">
        <f t="shared" si="167"/>
        <v>High Risk +</v>
      </c>
      <c r="P1739" s="15" t="str">
        <f>'PAYMENT by SAP'!J1729</f>
        <v>IDR</v>
      </c>
      <c r="Q1739" s="15" t="str">
        <f>'PAYMENT by SAP'!K1729</f>
        <v>1800000863</v>
      </c>
      <c r="R1739" s="51">
        <f>'PAYMENT by SAP'!L1729</f>
        <v>11222505</v>
      </c>
      <c r="S1739" s="51" t="str">
        <f>'PAYMENT by SAP'!M1729</f>
        <v>Penagihan Jual Beli Tanah Liat Desember 2022</v>
      </c>
      <c r="T1739" s="65">
        <f>'PAYMENT by SAP'!N1729</f>
        <v>44926</v>
      </c>
      <c r="U1739" s="66" t="str">
        <f>'PAYMENT by SAP'!O1729</f>
        <v>1800000863</v>
      </c>
      <c r="V1739" s="18" t="s">
        <v>4962</v>
      </c>
    </row>
    <row r="1740" spans="2:22">
      <c r="B1740" s="15">
        <f>'PAYMENT by SAP'!B1730</f>
        <v>101942</v>
      </c>
      <c r="C1740" s="15" t="str">
        <f>'PAYMENT by SAP'!C1730</f>
        <v>TINEZSIA AULIA</v>
      </c>
      <c r="D1740" s="15" t="str">
        <v>External</v>
      </c>
      <c r="E1740" s="15" t="str">
        <f>'PAYMENT by SAP'!D1730</f>
        <v>1400148791</v>
      </c>
      <c r="F1740" s="15" t="str">
        <f>'PAYMENT by SAP'!E1730</f>
        <v>11121161</v>
      </c>
      <c r="G1740" s="15" t="str">
        <f>'PAYMENT by SAP'!F1730</f>
        <v>Pendapatan GS Nov-TINEZSIA AULIA</v>
      </c>
      <c r="H1740" s="47">
        <f t="shared" si="162"/>
        <v>46022</v>
      </c>
      <c r="I1740" s="48">
        <f>'PAYMENT by SAP'!G1730</f>
        <v>46022</v>
      </c>
      <c r="J1740" s="48" t="str">
        <f t="shared" si="163"/>
        <v>Des</v>
      </c>
      <c r="K1740" s="48" t="str">
        <f t="shared" si="164"/>
        <v>2025</v>
      </c>
      <c r="L1740" s="48">
        <f>'PAYMENT by SAP'!H1730</f>
        <v>46052</v>
      </c>
      <c r="M1740" s="49">
        <f t="shared" si="165"/>
        <v>-30</v>
      </c>
      <c r="N1740" s="50" t="str">
        <f t="shared" si="166"/>
        <v>Current</v>
      </c>
      <c r="O1740" s="50" t="str">
        <f t="shared" si="167"/>
        <v>No Risk</v>
      </c>
      <c r="P1740" s="15" t="str">
        <f>'PAYMENT by SAP'!J1730</f>
        <v>IDR</v>
      </c>
      <c r="Q1740" s="15" t="str">
        <f>'PAYMENT by SAP'!K1730</f>
        <v>1800000819</v>
      </c>
      <c r="R1740" s="51">
        <f>'PAYMENT by SAP'!L1730</f>
        <v>12095000</v>
      </c>
      <c r="S1740" s="51" t="str">
        <f>'PAYMENT by SAP'!M1730</f>
        <v>PENDAPATAN GRAHA SANDIYA NOPEMBER 2025</v>
      </c>
      <c r="T1740" s="65">
        <f>'PAYMENT by SAP'!N1730</f>
        <v>46022</v>
      </c>
      <c r="U1740" s="66" t="str">
        <f>'PAYMENT by SAP'!O1730</f>
        <v>1800000819</v>
      </c>
      <c r="V1740" t="s">
        <v>4957</v>
      </c>
    </row>
    <row r="1741" spans="2:22">
      <c r="B1741" s="15">
        <f>'PAYMENT by SAP'!B1731</f>
        <v>101941</v>
      </c>
      <c r="C1741" s="15" t="str">
        <f>'PAYMENT by SAP'!C1731</f>
        <v>IMADUDIN</v>
      </c>
      <c r="D1741" s="15" t="str">
        <v>External</v>
      </c>
      <c r="E1741" s="15" t="str">
        <f>'PAYMENT by SAP'!D1731</f>
        <v>1400148793</v>
      </c>
      <c r="F1741" s="15" t="str">
        <f>'PAYMENT by SAP'!E1731</f>
        <v>11121161</v>
      </c>
      <c r="G1741" s="15" t="str">
        <f>'PAYMENT by SAP'!F1731</f>
        <v>Pendapatan GS Nov-IMADUDIN</v>
      </c>
      <c r="H1741" s="47">
        <f t="shared" si="162"/>
        <v>46022</v>
      </c>
      <c r="I1741" s="48">
        <f>'PAYMENT by SAP'!G1731</f>
        <v>46022</v>
      </c>
      <c r="J1741" s="48" t="str">
        <f t="shared" si="163"/>
        <v>Des</v>
      </c>
      <c r="K1741" s="48" t="str">
        <f t="shared" si="164"/>
        <v>2025</v>
      </c>
      <c r="L1741" s="48">
        <f>'PAYMENT by SAP'!H1731</f>
        <v>46022</v>
      </c>
      <c r="M1741" s="49">
        <f t="shared" si="165"/>
        <v>0</v>
      </c>
      <c r="N1741" s="50" t="str">
        <f t="shared" si="166"/>
        <v>0-30</v>
      </c>
      <c r="O1741" s="50" t="str">
        <f t="shared" si="167"/>
        <v>No Risk</v>
      </c>
      <c r="P1741" s="15" t="str">
        <f>'PAYMENT by SAP'!J1731</f>
        <v>IDR</v>
      </c>
      <c r="Q1741" s="15" t="str">
        <f>'PAYMENT by SAP'!K1731</f>
        <v>1800000818</v>
      </c>
      <c r="R1741" s="51">
        <f>'PAYMENT by SAP'!L1731</f>
        <v>12120000</v>
      </c>
      <c r="S1741" s="51" t="str">
        <f>'PAYMENT by SAP'!M1731</f>
        <v>PENDAPATAN GRAHA SANDIYA NOPEMBER 2025</v>
      </c>
      <c r="T1741" s="65">
        <f>'PAYMENT by SAP'!N1731</f>
        <v>46022</v>
      </c>
      <c r="U1741" s="66" t="str">
        <f>'PAYMENT by SAP'!O1731</f>
        <v>1800000818</v>
      </c>
      <c r="V1741" t="s">
        <v>4957</v>
      </c>
    </row>
    <row r="1742" spans="2:22">
      <c r="B1742" s="15">
        <f>'PAYMENT by SAP'!B1732</f>
        <v>101922</v>
      </c>
      <c r="C1742" s="15" t="str">
        <f>'PAYMENT by SAP'!C1732</f>
        <v>FAKHRI YULIANTONO</v>
      </c>
      <c r="D1742" s="15" t="str">
        <v>External</v>
      </c>
      <c r="E1742" s="15" t="str">
        <f>'PAYMENT by SAP'!D1732</f>
        <v>1400148794</v>
      </c>
      <c r="F1742" s="15" t="str">
        <f>'PAYMENT by SAP'!E1732</f>
        <v>11121161</v>
      </c>
      <c r="G1742" s="15" t="str">
        <f>'PAYMENT by SAP'!F1732</f>
        <v>Pendapatan GS Nov-FAKHRI YULIANTONO</v>
      </c>
      <c r="H1742" s="47">
        <f t="shared" si="162"/>
        <v>46022</v>
      </c>
      <c r="I1742" s="48">
        <f>'PAYMENT by SAP'!G1732</f>
        <v>46022</v>
      </c>
      <c r="J1742" s="48" t="str">
        <f t="shared" si="163"/>
        <v>Des</v>
      </c>
      <c r="K1742" s="48" t="str">
        <f t="shared" si="164"/>
        <v>2025</v>
      </c>
      <c r="L1742" s="48">
        <f>'PAYMENT by SAP'!H1732</f>
        <v>46022</v>
      </c>
      <c r="M1742" s="49">
        <f t="shared" si="165"/>
        <v>0</v>
      </c>
      <c r="N1742" s="50" t="str">
        <f t="shared" si="166"/>
        <v>0-30</v>
      </c>
      <c r="O1742" s="50" t="str">
        <f t="shared" si="167"/>
        <v>No Risk</v>
      </c>
      <c r="P1742" s="15" t="str">
        <f>'PAYMENT by SAP'!J1732</f>
        <v>IDR</v>
      </c>
      <c r="Q1742" s="15" t="str">
        <f>'PAYMENT by SAP'!K1732</f>
        <v>1800000816</v>
      </c>
      <c r="R1742" s="51">
        <f>'PAYMENT by SAP'!L1732</f>
        <v>12150000</v>
      </c>
      <c r="S1742" s="51" t="str">
        <f>'PAYMENT by SAP'!M1732</f>
        <v>PENDAPATAN GRAHA SANDIYA NOPEMBER 2025</v>
      </c>
      <c r="T1742" s="65">
        <f>'PAYMENT by SAP'!N1732</f>
        <v>46022</v>
      </c>
      <c r="U1742" s="66" t="str">
        <f>'PAYMENT by SAP'!O1732</f>
        <v>1800000816</v>
      </c>
      <c r="V1742" t="s">
        <v>4957</v>
      </c>
    </row>
    <row r="1743" spans="2:22">
      <c r="B1743" s="15">
        <f>'PAYMENT by SAP'!B1733</f>
        <v>100215</v>
      </c>
      <c r="C1743" s="15" t="str">
        <f>'PAYMENT by SAP'!C1733</f>
        <v>Unirow Tuban</v>
      </c>
      <c r="D1743" s="15" t="str">
        <v>External</v>
      </c>
      <c r="E1743" s="15" t="str">
        <f>'PAYMENT by SAP'!D1733</f>
        <v>1400148795</v>
      </c>
      <c r="F1743" s="15" t="str">
        <f>'PAYMENT by SAP'!E1733</f>
        <v>11121161</v>
      </c>
      <c r="G1743" s="15" t="str">
        <f>'PAYMENT by SAP'!F1733</f>
        <v>Pendapatan GS Nov-Unirow Tuban</v>
      </c>
      <c r="H1743" s="47">
        <f t="shared" si="162"/>
        <v>46022</v>
      </c>
      <c r="I1743" s="48">
        <f>'PAYMENT by SAP'!G1733</f>
        <v>46022</v>
      </c>
      <c r="J1743" s="48" t="str">
        <f t="shared" si="163"/>
        <v>Des</v>
      </c>
      <c r="K1743" s="48" t="str">
        <f t="shared" si="164"/>
        <v>2025</v>
      </c>
      <c r="L1743" s="48">
        <f>'PAYMENT by SAP'!H1733</f>
        <v>46022</v>
      </c>
      <c r="M1743" s="49">
        <f t="shared" si="165"/>
        <v>0</v>
      </c>
      <c r="N1743" s="50" t="str">
        <f t="shared" si="166"/>
        <v>0-30</v>
      </c>
      <c r="O1743" s="50" t="str">
        <f t="shared" si="167"/>
        <v>No Risk</v>
      </c>
      <c r="P1743" s="15" t="str">
        <f>'PAYMENT by SAP'!J1733</f>
        <v>IDR</v>
      </c>
      <c r="Q1743" s="15" t="str">
        <f>'PAYMENT by SAP'!K1733</f>
        <v>1800000817</v>
      </c>
      <c r="R1743" s="51">
        <f>'PAYMENT by SAP'!L1733</f>
        <v>19541500</v>
      </c>
      <c r="S1743" s="51" t="str">
        <f>'PAYMENT by SAP'!M1733</f>
        <v>PENDAPATAN GRAHA SANDIYA NOPEMBER 2025</v>
      </c>
      <c r="T1743" s="65">
        <f>'PAYMENT by SAP'!N1733</f>
        <v>46022</v>
      </c>
      <c r="U1743" s="66" t="str">
        <f>'PAYMENT by SAP'!O1733</f>
        <v>1800000817</v>
      </c>
      <c r="V1743" t="s">
        <v>4957</v>
      </c>
    </row>
    <row r="1744" spans="2:22">
      <c r="B1744" s="15">
        <f>'PAYMENT by SAP'!B1734</f>
        <v>100137</v>
      </c>
      <c r="C1744" s="15" t="str">
        <f>'PAYMENT by SAP'!C1734</f>
        <v>PT SEMEN GRESIK</v>
      </c>
      <c r="D1744" s="15" t="str">
        <v>Group</v>
      </c>
      <c r="E1744" s="15" t="str">
        <f>'PAYMENT by SAP'!D1734</f>
        <v>0100013953</v>
      </c>
      <c r="F1744" s="15">
        <f>'PAYMENT by SAP'!E1734</f>
        <v>0</v>
      </c>
      <c r="G1744" s="15">
        <f>'PAYMENT by SAP'!F1734</f>
        <v>0</v>
      </c>
      <c r="H1744" s="47">
        <f t="shared" si="162"/>
        <v>46022</v>
      </c>
      <c r="I1744" s="48">
        <f>'PAYMENT by SAP'!G1734</f>
        <v>46022</v>
      </c>
      <c r="J1744" s="48" t="str">
        <f t="shared" si="163"/>
        <v>Des</v>
      </c>
      <c r="K1744" s="48" t="str">
        <f t="shared" si="164"/>
        <v>2025</v>
      </c>
      <c r="L1744" s="48">
        <f>'PAYMENT by SAP'!H1734</f>
        <v>45137</v>
      </c>
      <c r="M1744" s="49">
        <f t="shared" si="165"/>
        <v>885</v>
      </c>
      <c r="N1744" s="50" t="str">
        <f t="shared" si="166"/>
        <v>&gt;365</v>
      </c>
      <c r="O1744" s="50" t="str">
        <f t="shared" si="167"/>
        <v>High Risk +</v>
      </c>
      <c r="P1744" s="15" t="str">
        <f>'PAYMENT by SAP'!J1734</f>
        <v>IDR</v>
      </c>
      <c r="Q1744" s="15" t="str">
        <f>'PAYMENT by SAP'!K1734</f>
        <v>1800000366</v>
      </c>
      <c r="R1744" s="51">
        <f>'PAYMENT by SAP'!L1734</f>
        <v>23365125</v>
      </c>
      <c r="S1744" s="51" t="str">
        <f>'PAYMENT by SAP'!M1734</f>
        <v>Penagihan Jual Beli Tanah Liat Mei 2023</v>
      </c>
      <c r="T1744" s="65">
        <f>'PAYMENT by SAP'!N1734</f>
        <v>45107</v>
      </c>
      <c r="U1744" s="66" t="str">
        <f>'PAYMENT by SAP'!O1734</f>
        <v>1800000366</v>
      </c>
      <c r="V1744" s="18" t="s">
        <v>4962</v>
      </c>
    </row>
    <row r="1745" spans="2:22">
      <c r="B1745" s="15">
        <f>'PAYMENT by SAP'!B1735</f>
        <v>100137</v>
      </c>
      <c r="C1745" s="15" t="str">
        <f>'PAYMENT by SAP'!C1735</f>
        <v>PT SEMEN GRESIK</v>
      </c>
      <c r="D1745" s="15" t="str">
        <v>Group</v>
      </c>
      <c r="E1745" s="15" t="str">
        <f>'PAYMENT by SAP'!D1735</f>
        <v>0100013953</v>
      </c>
      <c r="F1745" s="15">
        <f>'PAYMENT by SAP'!E1735</f>
        <v>0</v>
      </c>
      <c r="G1745" s="15">
        <f>'PAYMENT by SAP'!F1735</f>
        <v>0</v>
      </c>
      <c r="H1745" s="47">
        <f t="shared" si="162"/>
        <v>46022</v>
      </c>
      <c r="I1745" s="48">
        <f>'PAYMENT by SAP'!G1735</f>
        <v>46022</v>
      </c>
      <c r="J1745" s="48" t="str">
        <f t="shared" si="163"/>
        <v>Des</v>
      </c>
      <c r="K1745" s="48" t="str">
        <f t="shared" si="164"/>
        <v>2025</v>
      </c>
      <c r="L1745" s="48">
        <f>'PAYMENT by SAP'!H1735</f>
        <v>45046</v>
      </c>
      <c r="M1745" s="49">
        <f t="shared" si="165"/>
        <v>976</v>
      </c>
      <c r="N1745" s="50" t="str">
        <f t="shared" si="166"/>
        <v>&gt;365</v>
      </c>
      <c r="O1745" s="50" t="str">
        <f t="shared" si="167"/>
        <v>High Risk +</v>
      </c>
      <c r="P1745" s="15" t="str">
        <f>'PAYMENT by SAP'!J1735</f>
        <v>IDR</v>
      </c>
      <c r="Q1745" s="15" t="str">
        <f>'PAYMENT by SAP'!K1735</f>
        <v>1800000197</v>
      </c>
      <c r="R1745" s="51">
        <f>'PAYMENT by SAP'!L1735</f>
        <v>26878950</v>
      </c>
      <c r="S1745" s="51" t="str">
        <f>'PAYMENT by SAP'!M1735</f>
        <v>Penagihan Jual Beli Tanah Liat Februari 2023</v>
      </c>
      <c r="T1745" s="65">
        <f>'PAYMENT by SAP'!N1735</f>
        <v>45016</v>
      </c>
      <c r="U1745" s="66" t="str">
        <f>'PAYMENT by SAP'!O1735</f>
        <v>1800000197</v>
      </c>
      <c r="V1745" s="18" t="s">
        <v>4962</v>
      </c>
    </row>
    <row r="1746" spans="2:22">
      <c r="B1746" s="15">
        <f>'PAYMENT by SAP'!B1736</f>
        <v>100137</v>
      </c>
      <c r="C1746" s="15" t="str">
        <f>'PAYMENT by SAP'!C1736</f>
        <v>PT SEMEN GRESIK</v>
      </c>
      <c r="D1746" s="15" t="str">
        <v>Group</v>
      </c>
      <c r="E1746" s="15" t="str">
        <f>'PAYMENT by SAP'!D1736</f>
        <v>0100013935</v>
      </c>
      <c r="F1746" s="15">
        <f>'PAYMENT by SAP'!E1736</f>
        <v>0</v>
      </c>
      <c r="G1746" s="15">
        <f>'PAYMENT by SAP'!F1736</f>
        <v>0</v>
      </c>
      <c r="H1746" s="47">
        <f t="shared" si="162"/>
        <v>46022</v>
      </c>
      <c r="I1746" s="48">
        <f>'PAYMENT by SAP'!G1736</f>
        <v>46022</v>
      </c>
      <c r="J1746" s="48" t="str">
        <f t="shared" si="163"/>
        <v>Des</v>
      </c>
      <c r="K1746" s="48" t="str">
        <f t="shared" si="164"/>
        <v>2025</v>
      </c>
      <c r="L1746" s="48">
        <f>'PAYMENT by SAP'!H1736</f>
        <v>45772</v>
      </c>
      <c r="M1746" s="49">
        <f t="shared" si="165"/>
        <v>250</v>
      </c>
      <c r="N1746" s="50" t="str">
        <f t="shared" si="166"/>
        <v>120-365</v>
      </c>
      <c r="O1746" s="50" t="str">
        <f t="shared" si="167"/>
        <v>High Risk</v>
      </c>
      <c r="P1746" s="15" t="str">
        <f>'PAYMENT by SAP'!J1736</f>
        <v>IDR</v>
      </c>
      <c r="Q1746" s="15" t="str">
        <f>'PAYMENT by SAP'!K1736</f>
        <v>1400000208</v>
      </c>
      <c r="R1746" s="51">
        <f>'PAYMENT by SAP'!L1736</f>
        <v>51522818</v>
      </c>
      <c r="S1746" s="51" t="str">
        <f>'PAYMENT by SAP'!M1736</f>
        <v>Kurang Bayar Retribusi Jual Beli Tanah Liat Februa</v>
      </c>
      <c r="T1746" s="65">
        <f>'PAYMENT by SAP'!N1736</f>
        <v>45772</v>
      </c>
      <c r="U1746" s="66" t="str">
        <f>'PAYMENT by SAP'!O1736</f>
        <v>1800000592</v>
      </c>
      <c r="V1746" s="18" t="s">
        <v>4962</v>
      </c>
    </row>
    <row r="1747" spans="2:22">
      <c r="B1747" s="15">
        <f>'PAYMENT by SAP'!B1737</f>
        <v>100137</v>
      </c>
      <c r="C1747" s="15" t="str">
        <f>'PAYMENT by SAP'!C1737</f>
        <v>PT SEMEN GRESIK</v>
      </c>
      <c r="D1747" s="15" t="str">
        <v>Group</v>
      </c>
      <c r="E1747" s="15" t="str">
        <f>'PAYMENT by SAP'!D1737</f>
        <v>0100013934</v>
      </c>
      <c r="F1747" s="15">
        <f>'PAYMENT by SAP'!E1737</f>
        <v>0</v>
      </c>
      <c r="G1747" s="15">
        <f>'PAYMENT by SAP'!F1737</f>
        <v>0</v>
      </c>
      <c r="H1747" s="47">
        <f t="shared" si="162"/>
        <v>46022</v>
      </c>
      <c r="I1747" s="48">
        <f>'PAYMENT by SAP'!G1737</f>
        <v>46022</v>
      </c>
      <c r="J1747" s="48" t="str">
        <f t="shared" si="163"/>
        <v>Des</v>
      </c>
      <c r="K1747" s="48" t="str">
        <f t="shared" si="164"/>
        <v>2025</v>
      </c>
      <c r="L1747" s="48">
        <f>'PAYMENT by SAP'!H1737</f>
        <v>44835</v>
      </c>
      <c r="M1747" s="49">
        <f t="shared" si="165"/>
        <v>1187</v>
      </c>
      <c r="N1747" s="50" t="str">
        <f t="shared" si="166"/>
        <v>&gt;365</v>
      </c>
      <c r="O1747" s="50" t="str">
        <f t="shared" si="167"/>
        <v>High Risk +</v>
      </c>
      <c r="P1747" s="15" t="str">
        <f>'PAYMENT by SAP'!J1737</f>
        <v>IDR</v>
      </c>
      <c r="Q1747" s="15" t="str">
        <f>'PAYMENT by SAP'!K1737</f>
        <v>1800000594</v>
      </c>
      <c r="R1747" s="51">
        <f>'PAYMENT by SAP'!L1737</f>
        <v>57195653</v>
      </c>
      <c r="S1747" s="51" t="str">
        <f>'PAYMENT by SAP'!M1737</f>
        <v>Penagihan Jual Beli Tanah Liat April 2022</v>
      </c>
      <c r="T1747" s="65">
        <f>'PAYMENT by SAP'!N1737</f>
        <v>44805</v>
      </c>
      <c r="U1747" s="66" t="str">
        <f>'PAYMENT by SAP'!O1737</f>
        <v>1800000594</v>
      </c>
      <c r="V1747" s="18" t="s">
        <v>4962</v>
      </c>
    </row>
    <row r="1748" spans="2:22">
      <c r="B1748" s="15">
        <f>'PAYMENT by SAP'!B1738</f>
        <v>100137</v>
      </c>
      <c r="C1748" s="15" t="str">
        <f>'PAYMENT by SAP'!C1738</f>
        <v>PT SEMEN GRESIK</v>
      </c>
      <c r="D1748" s="15" t="str">
        <v>Group</v>
      </c>
      <c r="E1748" s="15" t="str">
        <f>'PAYMENT by SAP'!D1738</f>
        <v>0100013934</v>
      </c>
      <c r="F1748" s="15">
        <f>'PAYMENT by SAP'!E1738</f>
        <v>0</v>
      </c>
      <c r="G1748" s="15">
        <f>'PAYMENT by SAP'!F1738</f>
        <v>0</v>
      </c>
      <c r="H1748" s="47">
        <f t="shared" si="162"/>
        <v>46022</v>
      </c>
      <c r="I1748" s="48">
        <f>'PAYMENT by SAP'!G1738</f>
        <v>46022</v>
      </c>
      <c r="J1748" s="48" t="str">
        <f t="shared" si="163"/>
        <v>Des</v>
      </c>
      <c r="K1748" s="48" t="str">
        <f t="shared" si="164"/>
        <v>2025</v>
      </c>
      <c r="L1748" s="48">
        <f>'PAYMENT by SAP'!H1738</f>
        <v>44895</v>
      </c>
      <c r="M1748" s="49">
        <f t="shared" si="165"/>
        <v>1127</v>
      </c>
      <c r="N1748" s="50" t="str">
        <f t="shared" si="166"/>
        <v>&gt;365</v>
      </c>
      <c r="O1748" s="50" t="str">
        <f t="shared" si="167"/>
        <v>High Risk +</v>
      </c>
      <c r="P1748" s="15" t="str">
        <f>'PAYMENT by SAP'!J1738</f>
        <v>IDR</v>
      </c>
      <c r="Q1748" s="15" t="str">
        <f>'PAYMENT by SAP'!K1738</f>
        <v>1800000713</v>
      </c>
      <c r="R1748" s="51">
        <f>'PAYMENT by SAP'!L1738</f>
        <v>79604438</v>
      </c>
      <c r="S1748" s="51" t="str">
        <f>'PAYMENT by SAP'!M1738</f>
        <v>Penagihan Jual Beli Tanah Liat September 2022</v>
      </c>
      <c r="T1748" s="65">
        <f>'PAYMENT by SAP'!N1738</f>
        <v>44865</v>
      </c>
      <c r="U1748" s="66" t="str">
        <f>'PAYMENT by SAP'!O1738</f>
        <v>1800000713</v>
      </c>
      <c r="V1748" s="18" t="s">
        <v>4962</v>
      </c>
    </row>
    <row r="1749" spans="2:22">
      <c r="B1749" s="15">
        <f>'PAYMENT by SAP'!B1739</f>
        <v>100137</v>
      </c>
      <c r="C1749" s="15" t="str">
        <f>'PAYMENT by SAP'!C1739</f>
        <v>PT SEMEN GRESIK</v>
      </c>
      <c r="D1749" s="15" t="str">
        <v>Group</v>
      </c>
      <c r="E1749" s="15" t="str">
        <f>'PAYMENT by SAP'!D1739</f>
        <v>0100013934</v>
      </c>
      <c r="F1749" s="15">
        <f>'PAYMENT by SAP'!E1739</f>
        <v>0</v>
      </c>
      <c r="G1749" s="15">
        <f>'PAYMENT by SAP'!F1739</f>
        <v>0</v>
      </c>
      <c r="H1749" s="47">
        <f t="shared" si="162"/>
        <v>46022</v>
      </c>
      <c r="I1749" s="48">
        <f>'PAYMENT by SAP'!G1739</f>
        <v>46022</v>
      </c>
      <c r="J1749" s="48" t="str">
        <f t="shared" si="163"/>
        <v>Des</v>
      </c>
      <c r="K1749" s="48" t="str">
        <f t="shared" si="164"/>
        <v>2025</v>
      </c>
      <c r="L1749" s="48">
        <f>'PAYMENT by SAP'!H1739</f>
        <v>44956</v>
      </c>
      <c r="M1749" s="49">
        <f t="shared" si="165"/>
        <v>1066</v>
      </c>
      <c r="N1749" s="50" t="str">
        <f t="shared" si="166"/>
        <v>&gt;365</v>
      </c>
      <c r="O1749" s="50" t="str">
        <f t="shared" si="167"/>
        <v>High Risk +</v>
      </c>
      <c r="P1749" s="15" t="str">
        <f>'PAYMENT by SAP'!J1739</f>
        <v>IDR</v>
      </c>
      <c r="Q1749" s="15" t="str">
        <f>'PAYMENT by SAP'!K1739</f>
        <v>1800000858</v>
      </c>
      <c r="R1749" s="51">
        <f>'PAYMENT by SAP'!L1739</f>
        <v>93101873</v>
      </c>
      <c r="S1749" s="51" t="str">
        <f>'PAYMENT by SAP'!M1739</f>
        <v>Penagihan Jual Beli Tanah Liat Okt-Nov 2022</v>
      </c>
      <c r="T1749" s="65">
        <f>'PAYMENT by SAP'!N1739</f>
        <v>44926</v>
      </c>
      <c r="U1749" s="66" t="str">
        <f>'PAYMENT by SAP'!O1739</f>
        <v>1800000858</v>
      </c>
      <c r="V1749" s="18" t="s">
        <v>4962</v>
      </c>
    </row>
    <row r="1750" spans="2:22">
      <c r="B1750" s="15">
        <f>'PAYMENT by SAP'!B1740</f>
        <v>100137</v>
      </c>
      <c r="C1750" s="15" t="str">
        <f>'PAYMENT by SAP'!C1740</f>
        <v>PT SEMEN GRESIK</v>
      </c>
      <c r="D1750" s="15" t="str">
        <v>Group</v>
      </c>
      <c r="E1750" s="15" t="str">
        <f>'PAYMENT by SAP'!D1740</f>
        <v>0100013953</v>
      </c>
      <c r="F1750" s="15">
        <f>'PAYMENT by SAP'!E1740</f>
        <v>0</v>
      </c>
      <c r="G1750" s="15">
        <f>'PAYMENT by SAP'!F1740</f>
        <v>0</v>
      </c>
      <c r="H1750" s="47">
        <f t="shared" si="162"/>
        <v>46022</v>
      </c>
      <c r="I1750" s="48">
        <f>'PAYMENT by SAP'!G1740</f>
        <v>46022</v>
      </c>
      <c r="J1750" s="48" t="str">
        <f t="shared" si="163"/>
        <v>Des</v>
      </c>
      <c r="K1750" s="48" t="str">
        <f t="shared" si="164"/>
        <v>2025</v>
      </c>
      <c r="L1750" s="48">
        <f>'PAYMENT by SAP'!H1740</f>
        <v>45076</v>
      </c>
      <c r="M1750" s="49">
        <f t="shared" si="165"/>
        <v>946</v>
      </c>
      <c r="N1750" s="50" t="str">
        <f t="shared" si="166"/>
        <v>&gt;365</v>
      </c>
      <c r="O1750" s="50" t="str">
        <f t="shared" si="167"/>
        <v>High Risk +</v>
      </c>
      <c r="P1750" s="15" t="str">
        <f>'PAYMENT by SAP'!J1740</f>
        <v>IDR</v>
      </c>
      <c r="Q1750" s="15" t="str">
        <f>'PAYMENT by SAP'!K1740</f>
        <v>1800000251</v>
      </c>
      <c r="R1750" s="51">
        <f>'PAYMENT by SAP'!L1740</f>
        <v>102665273</v>
      </c>
      <c r="S1750" s="51" t="str">
        <f>'PAYMENT by SAP'!M1740</f>
        <v>Penagihan Jual Beli Tanah Liat Maret 2023</v>
      </c>
      <c r="T1750" s="65">
        <f>'PAYMENT by SAP'!N1740</f>
        <v>45046</v>
      </c>
      <c r="U1750" s="66" t="str">
        <f>'PAYMENT by SAP'!O1740</f>
        <v>1800000251</v>
      </c>
      <c r="V1750" s="18" t="s">
        <v>4962</v>
      </c>
    </row>
    <row r="1751" spans="2:22">
      <c r="B1751" s="15">
        <f>'PAYMENT by SAP'!B1741</f>
        <v>100137</v>
      </c>
      <c r="C1751" s="15" t="str">
        <f>'PAYMENT by SAP'!C1741</f>
        <v>PT SEMEN GRESIK</v>
      </c>
      <c r="D1751" s="15" t="str">
        <v>Group</v>
      </c>
      <c r="E1751" s="15" t="str">
        <f>'PAYMENT by SAP'!D1741</f>
        <v>0100013934</v>
      </c>
      <c r="F1751" s="15">
        <f>'PAYMENT by SAP'!E1741</f>
        <v>0</v>
      </c>
      <c r="G1751" s="15">
        <f>'PAYMENT by SAP'!F1741</f>
        <v>0</v>
      </c>
      <c r="H1751" s="47">
        <f t="shared" si="162"/>
        <v>46022</v>
      </c>
      <c r="I1751" s="48">
        <f>'PAYMENT by SAP'!G1741</f>
        <v>46022</v>
      </c>
      <c r="J1751" s="48" t="str">
        <f t="shared" si="163"/>
        <v>Des</v>
      </c>
      <c r="K1751" s="48" t="str">
        <f t="shared" si="164"/>
        <v>2025</v>
      </c>
      <c r="L1751" s="48">
        <f>'PAYMENT by SAP'!H1741</f>
        <v>44835</v>
      </c>
      <c r="M1751" s="49">
        <f t="shared" si="165"/>
        <v>1187</v>
      </c>
      <c r="N1751" s="50" t="str">
        <f t="shared" si="166"/>
        <v>&gt;365</v>
      </c>
      <c r="O1751" s="50" t="str">
        <f t="shared" si="167"/>
        <v>High Risk +</v>
      </c>
      <c r="P1751" s="15" t="str">
        <f>'PAYMENT by SAP'!J1741</f>
        <v>IDR</v>
      </c>
      <c r="Q1751" s="15" t="str">
        <f>'PAYMENT by SAP'!K1741</f>
        <v>1800000593</v>
      </c>
      <c r="R1751" s="51">
        <f>'PAYMENT by SAP'!L1741</f>
        <v>106968803</v>
      </c>
      <c r="S1751" s="51" t="str">
        <f>'PAYMENT by SAP'!M1741</f>
        <v>Penagihan Jual Beli Tanah Liat Maret 2022</v>
      </c>
      <c r="T1751" s="65">
        <f>'PAYMENT by SAP'!N1741</f>
        <v>44805</v>
      </c>
      <c r="U1751" s="66" t="str">
        <f>'PAYMENT by SAP'!O1741</f>
        <v>1800000593</v>
      </c>
      <c r="V1751" s="18" t="s">
        <v>4962</v>
      </c>
    </row>
    <row r="1752" spans="2:22">
      <c r="B1752" s="15">
        <f>'PAYMENT by SAP'!B1742</f>
        <v>100137</v>
      </c>
      <c r="C1752" s="15" t="str">
        <f>'PAYMENT by SAP'!C1742</f>
        <v>PT SEMEN GRESIK</v>
      </c>
      <c r="D1752" s="15" t="str">
        <v>Group</v>
      </c>
      <c r="E1752" s="15" t="str">
        <f>'PAYMENT by SAP'!D1742</f>
        <v>0100013953</v>
      </c>
      <c r="F1752" s="15">
        <f>'PAYMENT by SAP'!E1742</f>
        <v>0</v>
      </c>
      <c r="G1752" s="15">
        <f>'PAYMENT by SAP'!F1742</f>
        <v>0</v>
      </c>
      <c r="H1752" s="47">
        <f t="shared" si="162"/>
        <v>46022</v>
      </c>
      <c r="I1752" s="48">
        <f>'PAYMENT by SAP'!G1742</f>
        <v>46022</v>
      </c>
      <c r="J1752" s="48" t="str">
        <f t="shared" si="163"/>
        <v>Des</v>
      </c>
      <c r="K1752" s="48" t="str">
        <f t="shared" si="164"/>
        <v>2025</v>
      </c>
      <c r="L1752" s="48">
        <f>'PAYMENT by SAP'!H1742</f>
        <v>45107</v>
      </c>
      <c r="M1752" s="49">
        <f t="shared" si="165"/>
        <v>915</v>
      </c>
      <c r="N1752" s="50" t="str">
        <f t="shared" si="166"/>
        <v>&gt;365</v>
      </c>
      <c r="O1752" s="50" t="str">
        <f t="shared" si="167"/>
        <v>High Risk +</v>
      </c>
      <c r="P1752" s="15" t="str">
        <f>'PAYMENT by SAP'!J1742</f>
        <v>IDR</v>
      </c>
      <c r="Q1752" s="15" t="str">
        <f>'PAYMENT by SAP'!K1742</f>
        <v>1800000310</v>
      </c>
      <c r="R1752" s="51">
        <f>'PAYMENT by SAP'!L1742</f>
        <v>112902458</v>
      </c>
      <c r="S1752" s="51" t="str">
        <f>'PAYMENT by SAP'!M1742</f>
        <v>Penagihan Jual Beli Tanah Liat April 2023</v>
      </c>
      <c r="T1752" s="65">
        <f>'PAYMENT by SAP'!N1742</f>
        <v>45077</v>
      </c>
      <c r="U1752" s="66" t="str">
        <f>'PAYMENT by SAP'!O1742</f>
        <v>1800000310</v>
      </c>
      <c r="V1752" s="18" t="s">
        <v>4962</v>
      </c>
    </row>
    <row r="1753" spans="2:22">
      <c r="B1753" s="15">
        <f>'PAYMENT by SAP'!B1743</f>
        <v>100137</v>
      </c>
      <c r="C1753" s="15" t="str">
        <f>'PAYMENT by SAP'!C1743</f>
        <v>PT SEMEN GRESIK</v>
      </c>
      <c r="D1753" s="15" t="str">
        <v>Group</v>
      </c>
      <c r="E1753" s="15" t="str">
        <f>'PAYMENT by SAP'!D1743</f>
        <v>0100013953</v>
      </c>
      <c r="F1753" s="15">
        <f>'PAYMENT by SAP'!E1743</f>
        <v>0</v>
      </c>
      <c r="G1753" s="15">
        <f>'PAYMENT by SAP'!F1743</f>
        <v>0</v>
      </c>
      <c r="H1753" s="47">
        <f t="shared" si="162"/>
        <v>46022</v>
      </c>
      <c r="I1753" s="48">
        <f>'PAYMENT by SAP'!G1743</f>
        <v>46022</v>
      </c>
      <c r="J1753" s="48" t="str">
        <f t="shared" si="163"/>
        <v>Des</v>
      </c>
      <c r="K1753" s="48" t="str">
        <f t="shared" si="164"/>
        <v>2025</v>
      </c>
      <c r="L1753" s="48">
        <f>'PAYMENT by SAP'!H1743</f>
        <v>45015</v>
      </c>
      <c r="M1753" s="49">
        <f t="shared" si="165"/>
        <v>1007</v>
      </c>
      <c r="N1753" s="50" t="str">
        <f t="shared" si="166"/>
        <v>&gt;365</v>
      </c>
      <c r="O1753" s="50" t="str">
        <f t="shared" si="167"/>
        <v>High Risk +</v>
      </c>
      <c r="P1753" s="15" t="str">
        <f>'PAYMENT by SAP'!J1743</f>
        <v>IDR</v>
      </c>
      <c r="Q1753" s="15" t="str">
        <f>'PAYMENT by SAP'!K1743</f>
        <v>1800000128</v>
      </c>
      <c r="R1753" s="51">
        <f>'PAYMENT by SAP'!L1743</f>
        <v>113590733</v>
      </c>
      <c r="S1753" s="51" t="str">
        <f>'PAYMENT by SAP'!M1743</f>
        <v>Penagihan Jual beli Tanah Liat Januari 2023</v>
      </c>
      <c r="T1753" s="65">
        <f>'PAYMENT by SAP'!N1743</f>
        <v>44985</v>
      </c>
      <c r="U1753" s="66" t="str">
        <f>'PAYMENT by SAP'!O1743</f>
        <v>1800000128</v>
      </c>
      <c r="V1753" s="18" t="s">
        <v>4962</v>
      </c>
    </row>
    <row r="1754" spans="2:22">
      <c r="B1754" s="15">
        <f>'PAYMENT by SAP'!B1744</f>
        <v>100137</v>
      </c>
      <c r="C1754" s="15" t="str">
        <f>'PAYMENT by SAP'!C1744</f>
        <v>PT SEMEN GRESIK</v>
      </c>
      <c r="D1754" s="15" t="str">
        <v>Group</v>
      </c>
      <c r="E1754" s="15" t="str">
        <f>'PAYMENT by SAP'!D1744</f>
        <v>0100013934</v>
      </c>
      <c r="F1754" s="15">
        <f>'PAYMENT by SAP'!E1744</f>
        <v>0</v>
      </c>
      <c r="G1754" s="15">
        <f>'PAYMENT by SAP'!F1744</f>
        <v>0</v>
      </c>
      <c r="H1754" s="47">
        <f t="shared" si="162"/>
        <v>46022</v>
      </c>
      <c r="I1754" s="48">
        <f>'PAYMENT by SAP'!G1744</f>
        <v>46022</v>
      </c>
      <c r="J1754" s="48" t="str">
        <f t="shared" si="163"/>
        <v>Des</v>
      </c>
      <c r="K1754" s="48" t="str">
        <f t="shared" si="164"/>
        <v>2025</v>
      </c>
      <c r="L1754" s="48">
        <f>'PAYMENT by SAP'!H1744</f>
        <v>44835</v>
      </c>
      <c r="M1754" s="49">
        <f t="shared" si="165"/>
        <v>1187</v>
      </c>
      <c r="N1754" s="50" t="str">
        <f t="shared" si="166"/>
        <v>&gt;365</v>
      </c>
      <c r="O1754" s="50" t="str">
        <f t="shared" si="167"/>
        <v>High Risk +</v>
      </c>
      <c r="P1754" s="15" t="str">
        <f>'PAYMENT by SAP'!J1744</f>
        <v>IDR</v>
      </c>
      <c r="Q1754" s="15" t="str">
        <f>'PAYMENT by SAP'!K1744</f>
        <v>1800000595</v>
      </c>
      <c r="R1754" s="51">
        <f>'PAYMENT by SAP'!L1744</f>
        <v>113981963</v>
      </c>
      <c r="S1754" s="51" t="str">
        <f>'PAYMENT by SAP'!M1744</f>
        <v>Penagihan Jual Beli Tanah Liat Mei 2022</v>
      </c>
      <c r="T1754" s="65">
        <f>'PAYMENT by SAP'!N1744</f>
        <v>44805</v>
      </c>
      <c r="U1754" s="66" t="str">
        <f>'PAYMENT by SAP'!O1744</f>
        <v>1800000595</v>
      </c>
      <c r="V1754" s="18" t="s">
        <v>4962</v>
      </c>
    </row>
    <row r="1755" spans="2:22">
      <c r="B1755" s="15">
        <f>'PAYMENT by SAP'!B1745</f>
        <v>100137</v>
      </c>
      <c r="C1755" s="15" t="str">
        <f>'PAYMENT by SAP'!C1745</f>
        <v>PT SEMEN GRESIK</v>
      </c>
      <c r="D1755" s="15" t="str">
        <v>Group</v>
      </c>
      <c r="E1755" s="15" t="str">
        <f>'PAYMENT by SAP'!D1745</f>
        <v>0100013934</v>
      </c>
      <c r="F1755" s="15">
        <f>'PAYMENT by SAP'!E1745</f>
        <v>0</v>
      </c>
      <c r="G1755" s="15">
        <f>'PAYMENT by SAP'!F1745</f>
        <v>0</v>
      </c>
      <c r="H1755" s="47">
        <f t="shared" si="162"/>
        <v>46022</v>
      </c>
      <c r="I1755" s="48">
        <f>'PAYMENT by SAP'!G1745</f>
        <v>46022</v>
      </c>
      <c r="J1755" s="48" t="str">
        <f t="shared" si="163"/>
        <v>Des</v>
      </c>
      <c r="K1755" s="48" t="str">
        <f t="shared" si="164"/>
        <v>2025</v>
      </c>
      <c r="L1755" s="48">
        <f>'PAYMENT by SAP'!H1745</f>
        <v>44835</v>
      </c>
      <c r="M1755" s="49">
        <f t="shared" si="165"/>
        <v>1187</v>
      </c>
      <c r="N1755" s="50" t="str">
        <f t="shared" si="166"/>
        <v>&gt;365</v>
      </c>
      <c r="O1755" s="50" t="str">
        <f t="shared" si="167"/>
        <v>High Risk +</v>
      </c>
      <c r="P1755" s="15" t="str">
        <f>'PAYMENT by SAP'!J1745</f>
        <v>IDR</v>
      </c>
      <c r="Q1755" s="15" t="str">
        <f>'PAYMENT by SAP'!K1745</f>
        <v>1800000591</v>
      </c>
      <c r="R1755" s="51">
        <f>'PAYMENT by SAP'!L1745</f>
        <v>119607705</v>
      </c>
      <c r="S1755" s="51" t="str">
        <f>'PAYMENT by SAP'!M1745</f>
        <v>Penagihan Jual Beli Tanah Liat Januari 2022</v>
      </c>
      <c r="T1755" s="65">
        <f>'PAYMENT by SAP'!N1745</f>
        <v>44805</v>
      </c>
      <c r="U1755" s="66" t="str">
        <f>'PAYMENT by SAP'!O1745</f>
        <v>1800000591</v>
      </c>
      <c r="V1755" s="18" t="s">
        <v>4962</v>
      </c>
    </row>
    <row r="1756" spans="2:22">
      <c r="B1756" s="15">
        <f>'PAYMENT by SAP'!B1746</f>
        <v>100137</v>
      </c>
      <c r="C1756" s="15" t="str">
        <f>'PAYMENT by SAP'!C1746</f>
        <v>PT SEMEN GRESIK</v>
      </c>
      <c r="D1756" s="15" t="str">
        <v>Group</v>
      </c>
      <c r="E1756" s="15" t="str">
        <f>'PAYMENT by SAP'!D1746</f>
        <v>0100013954</v>
      </c>
      <c r="F1756" s="15">
        <f>'PAYMENT by SAP'!E1746</f>
        <v>0</v>
      </c>
      <c r="G1756" s="15">
        <f>'PAYMENT by SAP'!F1746</f>
        <v>0</v>
      </c>
      <c r="H1756" s="47">
        <f t="shared" si="162"/>
        <v>46022</v>
      </c>
      <c r="I1756" s="48">
        <f>'PAYMENT by SAP'!G1746</f>
        <v>46022</v>
      </c>
      <c r="J1756" s="48" t="str">
        <f t="shared" si="163"/>
        <v>Des</v>
      </c>
      <c r="K1756" s="48" t="str">
        <f t="shared" si="164"/>
        <v>2025</v>
      </c>
      <c r="L1756" s="48">
        <f>'PAYMENT by SAP'!H1746</f>
        <v>45352</v>
      </c>
      <c r="M1756" s="49">
        <f t="shared" si="165"/>
        <v>670</v>
      </c>
      <c r="N1756" s="50" t="str">
        <f t="shared" si="166"/>
        <v>&gt;365</v>
      </c>
      <c r="O1756" s="50" t="str">
        <f t="shared" si="167"/>
        <v>High Risk +</v>
      </c>
      <c r="P1756" s="15" t="str">
        <f>'PAYMENT by SAP'!J1746</f>
        <v>IDR</v>
      </c>
      <c r="Q1756" s="15" t="str">
        <f>'PAYMENT by SAP'!K1746</f>
        <v>1800000050</v>
      </c>
      <c r="R1756" s="51">
        <f>'PAYMENT by SAP'!L1746</f>
        <v>127501745</v>
      </c>
      <c r="S1756" s="51" t="str">
        <f>'PAYMENT by SAP'!M1746</f>
        <v>Penagihan Jual Beli Tanah Liat Bulan Desember 2023</v>
      </c>
      <c r="T1756" s="65">
        <f>'PAYMENT by SAP'!N1746</f>
        <v>45322</v>
      </c>
      <c r="U1756" s="66" t="str">
        <f>'PAYMENT by SAP'!O1746</f>
        <v>1800000050</v>
      </c>
      <c r="V1756" s="18" t="s">
        <v>4962</v>
      </c>
    </row>
    <row r="1757" spans="2:22">
      <c r="B1757" s="15">
        <f>'PAYMENT by SAP'!B1747</f>
        <v>100137</v>
      </c>
      <c r="C1757" s="15" t="str">
        <f>'PAYMENT by SAP'!C1747</f>
        <v>PT SEMEN GRESIK</v>
      </c>
      <c r="D1757" s="15" t="str">
        <v>Group</v>
      </c>
      <c r="E1757" s="15" t="str">
        <f>'PAYMENT by SAP'!D1747</f>
        <v>0100013923</v>
      </c>
      <c r="F1757" s="15">
        <f>'PAYMENT by SAP'!E1747</f>
        <v>0</v>
      </c>
      <c r="G1757" s="15">
        <f>'PAYMENT by SAP'!F1747</f>
        <v>0</v>
      </c>
      <c r="H1757" s="47">
        <f t="shared" si="162"/>
        <v>46022</v>
      </c>
      <c r="I1757" s="48">
        <f>'PAYMENT by SAP'!G1747</f>
        <v>46022</v>
      </c>
      <c r="J1757" s="48" t="str">
        <f t="shared" si="163"/>
        <v>Des</v>
      </c>
      <c r="K1757" s="48" t="str">
        <f t="shared" si="164"/>
        <v>2025</v>
      </c>
      <c r="L1757" s="48">
        <f>'PAYMENT by SAP'!H1747</f>
        <v>45560</v>
      </c>
      <c r="M1757" s="49">
        <f t="shared" si="165"/>
        <v>462</v>
      </c>
      <c r="N1757" s="50" t="str">
        <f t="shared" si="166"/>
        <v>&gt;365</v>
      </c>
      <c r="O1757" s="50" t="str">
        <f t="shared" si="167"/>
        <v>High Risk +</v>
      </c>
      <c r="P1757" s="15" t="str">
        <f>'PAYMENT by SAP'!J1747</f>
        <v>IDR</v>
      </c>
      <c r="Q1757" s="15" t="str">
        <f>'PAYMENT by SAP'!K1747</f>
        <v>1400000368</v>
      </c>
      <c r="R1757" s="51">
        <f>'PAYMENT by SAP'!L1747</f>
        <v>127997415</v>
      </c>
      <c r="S1757" s="51" t="str">
        <f>'PAYMENT by SAP'!M1747</f>
        <v>Kurang Bayar Retribusi Jual Beli Tanah Liat 2020</v>
      </c>
      <c r="T1757" s="65">
        <f>'PAYMENT by SAP'!N1747</f>
        <v>45560</v>
      </c>
      <c r="U1757" s="66" t="str">
        <f>'PAYMENT by SAP'!O1747</f>
        <v>1800000703</v>
      </c>
      <c r="V1757" s="18" t="s">
        <v>4962</v>
      </c>
    </row>
    <row r="1758" spans="2:22">
      <c r="B1758" s="15">
        <f>'PAYMENT by SAP'!B1748</f>
        <v>100137</v>
      </c>
      <c r="C1758" s="15" t="str">
        <f>'PAYMENT by SAP'!C1748</f>
        <v>PT SEMEN GRESIK</v>
      </c>
      <c r="D1758" s="15" t="str">
        <v>Group</v>
      </c>
      <c r="E1758" s="15" t="str">
        <f>'PAYMENT by SAP'!D1748</f>
        <v>0100013953</v>
      </c>
      <c r="F1758" s="15">
        <f>'PAYMENT by SAP'!E1748</f>
        <v>0</v>
      </c>
      <c r="G1758" s="15">
        <f>'PAYMENT by SAP'!F1748</f>
        <v>0</v>
      </c>
      <c r="H1758" s="47">
        <f t="shared" si="162"/>
        <v>46022</v>
      </c>
      <c r="I1758" s="48">
        <f>'PAYMENT by SAP'!G1748</f>
        <v>46022</v>
      </c>
      <c r="J1758" s="48" t="str">
        <f t="shared" si="163"/>
        <v>Des</v>
      </c>
      <c r="K1758" s="48" t="str">
        <f t="shared" si="164"/>
        <v>2025</v>
      </c>
      <c r="L1758" s="48">
        <f>'PAYMENT by SAP'!H1748</f>
        <v>45168</v>
      </c>
      <c r="M1758" s="49">
        <f t="shared" si="165"/>
        <v>854</v>
      </c>
      <c r="N1758" s="50" t="str">
        <f t="shared" si="166"/>
        <v>&gt;365</v>
      </c>
      <c r="O1758" s="50" t="str">
        <f t="shared" si="167"/>
        <v>High Risk +</v>
      </c>
      <c r="P1758" s="15" t="str">
        <f>'PAYMENT by SAP'!J1748</f>
        <v>IDR</v>
      </c>
      <c r="Q1758" s="15" t="str">
        <f>'PAYMENT by SAP'!K1748</f>
        <v>1800000429</v>
      </c>
      <c r="R1758" s="51">
        <f>'PAYMENT by SAP'!L1748</f>
        <v>142414965</v>
      </c>
      <c r="S1758" s="51" t="str">
        <f>'PAYMENT by SAP'!M1748</f>
        <v>Penagihan Jual Beli Tanah Liat Juni 2023</v>
      </c>
      <c r="T1758" s="65">
        <f>'PAYMENT by SAP'!N1748</f>
        <v>45138</v>
      </c>
      <c r="U1758" s="66" t="str">
        <f>'PAYMENT by SAP'!O1748</f>
        <v>1800000429</v>
      </c>
      <c r="V1758" s="18" t="s">
        <v>4962</v>
      </c>
    </row>
    <row r="1759" spans="2:22">
      <c r="B1759" s="15">
        <f>'PAYMENT by SAP'!B1749</f>
        <v>100137</v>
      </c>
      <c r="C1759" s="15" t="str">
        <f>'PAYMENT by SAP'!C1749</f>
        <v>PT SEMEN GRESIK</v>
      </c>
      <c r="D1759" s="15" t="str">
        <v>Group</v>
      </c>
      <c r="E1759" s="15" t="str">
        <f>'PAYMENT by SAP'!D1749</f>
        <v>0100013954</v>
      </c>
      <c r="F1759" s="15">
        <f>'PAYMENT by SAP'!E1749</f>
        <v>0</v>
      </c>
      <c r="G1759" s="15">
        <f>'PAYMENT by SAP'!F1749</f>
        <v>0</v>
      </c>
      <c r="H1759" s="47">
        <f t="shared" si="162"/>
        <v>46022</v>
      </c>
      <c r="I1759" s="48">
        <f>'PAYMENT by SAP'!G1749</f>
        <v>46022</v>
      </c>
      <c r="J1759" s="48" t="str">
        <f t="shared" si="163"/>
        <v>Des</v>
      </c>
      <c r="K1759" s="48" t="str">
        <f t="shared" si="164"/>
        <v>2025</v>
      </c>
      <c r="L1759" s="48">
        <f>'PAYMENT by SAP'!H1749</f>
        <v>45352</v>
      </c>
      <c r="M1759" s="49">
        <f t="shared" si="165"/>
        <v>670</v>
      </c>
      <c r="N1759" s="50" t="str">
        <f t="shared" si="166"/>
        <v>&gt;365</v>
      </c>
      <c r="O1759" s="50" t="str">
        <f t="shared" si="167"/>
        <v>High Risk +</v>
      </c>
      <c r="P1759" s="15" t="str">
        <f>'PAYMENT by SAP'!J1749</f>
        <v>IDR</v>
      </c>
      <c r="Q1759" s="15" t="str">
        <f>'PAYMENT by SAP'!K1749</f>
        <v>1800000049</v>
      </c>
      <c r="R1759" s="51">
        <f>'PAYMENT by SAP'!L1749</f>
        <v>159456135</v>
      </c>
      <c r="S1759" s="51" t="str">
        <f>'PAYMENT by SAP'!M1749</f>
        <v>Penagihan Jual Beli Tanah Liat Bulan Nopember 2023</v>
      </c>
      <c r="T1759" s="65">
        <f>'PAYMENT by SAP'!N1749</f>
        <v>45322</v>
      </c>
      <c r="U1759" s="66" t="str">
        <f>'PAYMENT by SAP'!O1749</f>
        <v>1800000049</v>
      </c>
      <c r="V1759" s="18" t="s">
        <v>4962</v>
      </c>
    </row>
    <row r="1760" spans="2:22">
      <c r="B1760" s="15">
        <f>'PAYMENT by SAP'!B1750</f>
        <v>100137</v>
      </c>
      <c r="C1760" s="15" t="str">
        <f>'PAYMENT by SAP'!C1750</f>
        <v>PT SEMEN GRESIK</v>
      </c>
      <c r="D1760" s="15" t="str">
        <v>Group</v>
      </c>
      <c r="E1760" s="15" t="str">
        <f>'PAYMENT by SAP'!D1750</f>
        <v>0100013953</v>
      </c>
      <c r="F1760" s="15">
        <f>'PAYMENT by SAP'!E1750</f>
        <v>0</v>
      </c>
      <c r="G1760" s="15">
        <f>'PAYMENT by SAP'!F1750</f>
        <v>0</v>
      </c>
      <c r="H1760" s="47">
        <f t="shared" si="162"/>
        <v>46022</v>
      </c>
      <c r="I1760" s="48">
        <f>'PAYMENT by SAP'!G1750</f>
        <v>46022</v>
      </c>
      <c r="J1760" s="48" t="str">
        <f t="shared" si="163"/>
        <v>Des</v>
      </c>
      <c r="K1760" s="48" t="str">
        <f t="shared" si="164"/>
        <v>2025</v>
      </c>
      <c r="L1760" s="48">
        <f>'PAYMENT by SAP'!H1750</f>
        <v>45199</v>
      </c>
      <c r="M1760" s="49">
        <f t="shared" si="165"/>
        <v>823</v>
      </c>
      <c r="N1760" s="50" t="str">
        <f t="shared" si="166"/>
        <v>&gt;365</v>
      </c>
      <c r="O1760" s="50" t="str">
        <f t="shared" si="167"/>
        <v>High Risk +</v>
      </c>
      <c r="P1760" s="15" t="str">
        <f>'PAYMENT by SAP'!J1750</f>
        <v>IDR</v>
      </c>
      <c r="Q1760" s="15" t="str">
        <f>'PAYMENT by SAP'!K1750</f>
        <v>1800000490</v>
      </c>
      <c r="R1760" s="51">
        <f>'PAYMENT by SAP'!L1750</f>
        <v>161418600</v>
      </c>
      <c r="S1760" s="51" t="str">
        <f>'PAYMENT by SAP'!M1750</f>
        <v>Penagihan Jual Beli Tanah Liat Juli 2023</v>
      </c>
      <c r="T1760" s="65">
        <f>'PAYMENT by SAP'!N1750</f>
        <v>45169</v>
      </c>
      <c r="U1760" s="66" t="str">
        <f>'PAYMENT by SAP'!O1750</f>
        <v>1800000490</v>
      </c>
      <c r="V1760" s="18" t="s">
        <v>4962</v>
      </c>
    </row>
    <row r="1761" spans="2:22">
      <c r="B1761" s="15">
        <f>'PAYMENT by SAP'!B1751</f>
        <v>100137</v>
      </c>
      <c r="C1761" s="15" t="str">
        <f>'PAYMENT by SAP'!C1751</f>
        <v>PT SEMEN GRESIK</v>
      </c>
      <c r="D1761" s="15" t="str">
        <v>Group</v>
      </c>
      <c r="E1761" s="15" t="str">
        <f>'PAYMENT by SAP'!D1751</f>
        <v>0100013954</v>
      </c>
      <c r="F1761" s="15">
        <f>'PAYMENT by SAP'!E1751</f>
        <v>0</v>
      </c>
      <c r="G1761" s="15">
        <f>'PAYMENT by SAP'!F1751</f>
        <v>0</v>
      </c>
      <c r="H1761" s="47">
        <f t="shared" si="162"/>
        <v>46022</v>
      </c>
      <c r="I1761" s="48">
        <f>'PAYMENT by SAP'!G1751</f>
        <v>46022</v>
      </c>
      <c r="J1761" s="48" t="str">
        <f t="shared" si="163"/>
        <v>Des</v>
      </c>
      <c r="K1761" s="48" t="str">
        <f t="shared" si="164"/>
        <v>2025</v>
      </c>
      <c r="L1761" s="48">
        <f>'PAYMENT by SAP'!H1751</f>
        <v>45260</v>
      </c>
      <c r="M1761" s="49">
        <f t="shared" si="165"/>
        <v>762</v>
      </c>
      <c r="N1761" s="50" t="str">
        <f t="shared" si="166"/>
        <v>&gt;365</v>
      </c>
      <c r="O1761" s="50" t="str">
        <f t="shared" si="167"/>
        <v>High Risk +</v>
      </c>
      <c r="P1761" s="15" t="str">
        <f>'PAYMENT by SAP'!J1751</f>
        <v>IDR</v>
      </c>
      <c r="Q1761" s="15" t="str">
        <f>'PAYMENT by SAP'!K1751</f>
        <v>1800000619</v>
      </c>
      <c r="R1761" s="51">
        <f>'PAYMENT by SAP'!L1751</f>
        <v>169326518</v>
      </c>
      <c r="S1761" s="51" t="str">
        <f>'PAYMENT by SAP'!M1751</f>
        <v>Penagihan Jual Beli Tanah Liat September 2023</v>
      </c>
      <c r="T1761" s="65">
        <f>'PAYMENT by SAP'!N1751</f>
        <v>45230</v>
      </c>
      <c r="U1761" s="66" t="str">
        <f>'PAYMENT by SAP'!O1751</f>
        <v>1800000619</v>
      </c>
      <c r="V1761" s="18" t="s">
        <v>4962</v>
      </c>
    </row>
    <row r="1762" spans="2:22">
      <c r="B1762" s="15">
        <f>'PAYMENT by SAP'!B1752</f>
        <v>100137</v>
      </c>
      <c r="C1762" s="15" t="str">
        <f>'PAYMENT by SAP'!C1752</f>
        <v>PT SEMEN GRESIK</v>
      </c>
      <c r="D1762" s="15" t="str">
        <v>Group</v>
      </c>
      <c r="E1762" s="15" t="str">
        <f>'PAYMENT by SAP'!D1752</f>
        <v>0100013937</v>
      </c>
      <c r="F1762" s="15">
        <f>'PAYMENT by SAP'!E1752</f>
        <v>0</v>
      </c>
      <c r="G1762" s="15">
        <f>'PAYMENT by SAP'!F1752</f>
        <v>0</v>
      </c>
      <c r="H1762" s="47">
        <f t="shared" si="162"/>
        <v>46022</v>
      </c>
      <c r="I1762" s="48">
        <f>'PAYMENT by SAP'!G1752</f>
        <v>46022</v>
      </c>
      <c r="J1762" s="48" t="str">
        <f t="shared" si="163"/>
        <v>Des</v>
      </c>
      <c r="K1762" s="48" t="str">
        <f t="shared" si="164"/>
        <v>2025</v>
      </c>
      <c r="L1762" s="48">
        <f>'PAYMENT by SAP'!H1752</f>
        <v>45046</v>
      </c>
      <c r="M1762" s="49">
        <f t="shared" si="165"/>
        <v>976</v>
      </c>
      <c r="N1762" s="50" t="str">
        <f t="shared" si="166"/>
        <v>&gt;365</v>
      </c>
      <c r="O1762" s="50" t="str">
        <f t="shared" si="167"/>
        <v>High Risk +</v>
      </c>
      <c r="P1762" s="15" t="str">
        <f>'PAYMENT by SAP'!J1752</f>
        <v>IDR</v>
      </c>
      <c r="Q1762" s="15" t="str">
        <f>'PAYMENT by SAP'!K1752</f>
        <v>1800000198</v>
      </c>
      <c r="R1762" s="51">
        <f>'PAYMENT by SAP'!L1752</f>
        <v>178501460</v>
      </c>
      <c r="S1762" s="51" t="str">
        <f>'PAYMENT by SAP'!M1752</f>
        <v>Penagihan Jual Beli Batu Gamping Februari 2023</v>
      </c>
      <c r="T1762" s="65">
        <f>'PAYMENT by SAP'!N1752</f>
        <v>45016</v>
      </c>
      <c r="U1762" s="66" t="str">
        <f>'PAYMENT by SAP'!O1752</f>
        <v>1800000198</v>
      </c>
      <c r="V1762" s="18" t="s">
        <v>4962</v>
      </c>
    </row>
    <row r="1763" spans="2:22">
      <c r="B1763" s="15">
        <f>'PAYMENT by SAP'!B1753</f>
        <v>100137</v>
      </c>
      <c r="C1763" s="15" t="str">
        <f>'PAYMENT by SAP'!C1753</f>
        <v>PT SEMEN GRESIK</v>
      </c>
      <c r="D1763" s="15" t="str">
        <v>Group</v>
      </c>
      <c r="E1763" s="15" t="str">
        <f>'PAYMENT by SAP'!D1753</f>
        <v>0100013919</v>
      </c>
      <c r="F1763" s="15">
        <f>'PAYMENT by SAP'!E1753</f>
        <v>0</v>
      </c>
      <c r="G1763" s="15">
        <f>'PAYMENT by SAP'!F1753</f>
        <v>0</v>
      </c>
      <c r="H1763" s="47">
        <f t="shared" si="162"/>
        <v>46022</v>
      </c>
      <c r="I1763" s="48">
        <f>'PAYMENT by SAP'!G1753</f>
        <v>46022</v>
      </c>
      <c r="J1763" s="48" t="str">
        <f t="shared" si="163"/>
        <v>Des</v>
      </c>
      <c r="K1763" s="48" t="str">
        <f t="shared" si="164"/>
        <v>2025</v>
      </c>
      <c r="L1763" s="48">
        <f>'PAYMENT by SAP'!H1753</f>
        <v>45594</v>
      </c>
      <c r="M1763" s="49">
        <f t="shared" si="165"/>
        <v>428</v>
      </c>
      <c r="N1763" s="50" t="str">
        <f t="shared" si="166"/>
        <v>&gt;365</v>
      </c>
      <c r="O1763" s="50" t="str">
        <f t="shared" si="167"/>
        <v>High Risk +</v>
      </c>
      <c r="P1763" s="15" t="str">
        <f>'PAYMENT by SAP'!J1753</f>
        <v>IDR</v>
      </c>
      <c r="Q1763" s="15" t="str">
        <f>'PAYMENT by SAP'!K1753</f>
        <v>1400000441</v>
      </c>
      <c r="R1763" s="51">
        <f>'PAYMENT by SAP'!L1753</f>
        <v>181548833</v>
      </c>
      <c r="S1763" s="51" t="str">
        <f>'PAYMENT by SAP'!M1753</f>
        <v>Kurang Bayar Retribusi Jual Beli Tanah Liat 2020</v>
      </c>
      <c r="T1763" s="65">
        <f>'PAYMENT by SAP'!N1753</f>
        <v>45594</v>
      </c>
      <c r="U1763" s="66" t="str">
        <f>'PAYMENT by SAP'!O1753</f>
        <v>1800000702</v>
      </c>
      <c r="V1763" s="18" t="s">
        <v>4962</v>
      </c>
    </row>
    <row r="1764" spans="2:22">
      <c r="B1764" s="15">
        <f>'PAYMENT by SAP'!B1754</f>
        <v>100137</v>
      </c>
      <c r="C1764" s="15" t="str">
        <f>'PAYMENT by SAP'!C1754</f>
        <v>PT SEMEN GRESIK</v>
      </c>
      <c r="D1764" s="15" t="str">
        <v>Group</v>
      </c>
      <c r="E1764" s="15" t="str">
        <f>'PAYMENT by SAP'!D1754</f>
        <v>0100013955</v>
      </c>
      <c r="F1764" s="15">
        <f>'PAYMENT by SAP'!E1754</f>
        <v>0</v>
      </c>
      <c r="G1764" s="15">
        <f>'PAYMENT by SAP'!F1754</f>
        <v>0</v>
      </c>
      <c r="H1764" s="47">
        <f t="shared" si="162"/>
        <v>46022</v>
      </c>
      <c r="I1764" s="48">
        <f>'PAYMENT by SAP'!G1754</f>
        <v>46022</v>
      </c>
      <c r="J1764" s="48" t="str">
        <f t="shared" si="163"/>
        <v>Des</v>
      </c>
      <c r="K1764" s="48" t="str">
        <f t="shared" si="164"/>
        <v>2025</v>
      </c>
      <c r="L1764" s="48">
        <f>'PAYMENT by SAP'!H1754</f>
        <v>45386</v>
      </c>
      <c r="M1764" s="49">
        <f t="shared" si="165"/>
        <v>636</v>
      </c>
      <c r="N1764" s="50" t="str">
        <f t="shared" si="166"/>
        <v>&gt;365</v>
      </c>
      <c r="O1764" s="50" t="str">
        <f t="shared" si="167"/>
        <v>High Risk +</v>
      </c>
      <c r="P1764" s="15" t="str">
        <f>'PAYMENT by SAP'!J1754</f>
        <v>IDR</v>
      </c>
      <c r="Q1764" s="15" t="str">
        <f>'PAYMENT by SAP'!K1754</f>
        <v>0100003309</v>
      </c>
      <c r="R1764" s="51">
        <f>'PAYMENT by SAP'!L1754</f>
        <v>211310675</v>
      </c>
      <c r="S1764" s="51" t="str">
        <f>'PAYMENT by SAP'!M1754</f>
        <v>Residual 1800000687 Semen Gresik</v>
      </c>
      <c r="T1764" s="65">
        <f>'PAYMENT by SAP'!N1754</f>
        <v>45386</v>
      </c>
      <c r="U1764" s="66" t="str">
        <f>'PAYMENT by SAP'!O1754</f>
        <v>1800000687</v>
      </c>
      <c r="V1764" s="18" t="s">
        <v>4962</v>
      </c>
    </row>
    <row r="1765" spans="2:22">
      <c r="B1765" s="15">
        <f>'PAYMENT by SAP'!B1755</f>
        <v>100137</v>
      </c>
      <c r="C1765" s="15" t="str">
        <f>'PAYMENT by SAP'!C1755</f>
        <v>PT SEMEN GRESIK</v>
      </c>
      <c r="D1765" s="15" t="str">
        <v>Group</v>
      </c>
      <c r="E1765" s="15" t="str">
        <f>'PAYMENT by SAP'!D1755</f>
        <v>0100013925</v>
      </c>
      <c r="F1765" s="15">
        <f>'PAYMENT by SAP'!E1755</f>
        <v>0</v>
      </c>
      <c r="G1765" s="15">
        <f>'PAYMENT by SAP'!F1755</f>
        <v>0</v>
      </c>
      <c r="H1765" s="47">
        <f t="shared" si="162"/>
        <v>46022</v>
      </c>
      <c r="I1765" s="48">
        <f>'PAYMENT by SAP'!G1755</f>
        <v>46022</v>
      </c>
      <c r="J1765" s="48" t="str">
        <f t="shared" si="163"/>
        <v>Des</v>
      </c>
      <c r="K1765" s="48" t="str">
        <f t="shared" si="164"/>
        <v>2025</v>
      </c>
      <c r="L1765" s="48">
        <f>'PAYMENT by SAP'!H1755</f>
        <v>44776</v>
      </c>
      <c r="M1765" s="49">
        <f t="shared" si="165"/>
        <v>1246</v>
      </c>
      <c r="N1765" s="50" t="str">
        <f t="shared" si="166"/>
        <v>&gt;365</v>
      </c>
      <c r="O1765" s="50" t="str">
        <f t="shared" si="167"/>
        <v>High Risk +</v>
      </c>
      <c r="P1765" s="15" t="str">
        <f>'PAYMENT by SAP'!J1755</f>
        <v>IDR</v>
      </c>
      <c r="Q1765" s="15" t="str">
        <f>'PAYMENT by SAP'!K1755</f>
        <v>0100005952</v>
      </c>
      <c r="R1765" s="51">
        <f>'PAYMENT by SAP'!L1755</f>
        <v>332393356</v>
      </c>
      <c r="S1765" s="51" t="str">
        <f>'PAYMENT by SAP'!M1755</f>
        <v>Pembayaran Jual Beli Tanah Liat Okt-Des 2021</v>
      </c>
      <c r="T1765" s="65">
        <f>'PAYMENT by SAP'!N1755</f>
        <v>44776</v>
      </c>
      <c r="U1765" s="66" t="str">
        <f>'PAYMENT by SAP'!O1755</f>
        <v>1800000177</v>
      </c>
      <c r="V1765" s="18" t="s">
        <v>4962</v>
      </c>
    </row>
    <row r="1766" spans="2:22">
      <c r="B1766" s="15">
        <f>'PAYMENT by SAP'!B1756</f>
        <v>100137</v>
      </c>
      <c r="C1766" s="15" t="str">
        <f>'PAYMENT by SAP'!C1756</f>
        <v>PT SEMEN GRESIK</v>
      </c>
      <c r="D1766" s="15" t="str">
        <v>Group</v>
      </c>
      <c r="E1766" s="15" t="str">
        <f>'PAYMENT by SAP'!D1756</f>
        <v>0100013934</v>
      </c>
      <c r="F1766" s="15">
        <f>'PAYMENT by SAP'!E1756</f>
        <v>0</v>
      </c>
      <c r="G1766" s="15">
        <f>'PAYMENT by SAP'!F1756</f>
        <v>0</v>
      </c>
      <c r="H1766" s="47">
        <f t="shared" si="162"/>
        <v>46022</v>
      </c>
      <c r="I1766" s="48">
        <f>'PAYMENT by SAP'!G1756</f>
        <v>46022</v>
      </c>
      <c r="J1766" s="48" t="str">
        <f t="shared" si="163"/>
        <v>Des</v>
      </c>
      <c r="K1766" s="48" t="str">
        <f t="shared" si="164"/>
        <v>2025</v>
      </c>
      <c r="L1766" s="48">
        <f>'PAYMENT by SAP'!H1756</f>
        <v>44864</v>
      </c>
      <c r="M1766" s="49">
        <f t="shared" si="165"/>
        <v>1158</v>
      </c>
      <c r="N1766" s="50" t="str">
        <f t="shared" si="166"/>
        <v>&gt;365</v>
      </c>
      <c r="O1766" s="50" t="str">
        <f t="shared" si="167"/>
        <v>High Risk +</v>
      </c>
      <c r="P1766" s="15" t="str">
        <f>'PAYMENT by SAP'!J1756</f>
        <v>IDR</v>
      </c>
      <c r="Q1766" s="15" t="str">
        <f>'PAYMENT by SAP'!K1756</f>
        <v>1800000656</v>
      </c>
      <c r="R1766" s="51">
        <f>'PAYMENT by SAP'!L1756</f>
        <v>384582713</v>
      </c>
      <c r="S1766" s="51" t="str">
        <f>'PAYMENT by SAP'!M1756</f>
        <v>Penagihan Jual Beli Tanah Liat Juni-Agustus 2022</v>
      </c>
      <c r="T1766" s="65">
        <f>'PAYMENT by SAP'!N1756</f>
        <v>44834</v>
      </c>
      <c r="U1766" s="66" t="str">
        <f>'PAYMENT by SAP'!O1756</f>
        <v>1800000656</v>
      </c>
      <c r="V1766" s="18" t="s">
        <v>4962</v>
      </c>
    </row>
    <row r="1767" spans="2:22">
      <c r="B1767" s="15">
        <f>'PAYMENT by SAP'!B1757</f>
        <v>100137</v>
      </c>
      <c r="C1767" s="15" t="str">
        <f>'PAYMENT by SAP'!C1757</f>
        <v>PT SEMEN GRESIK</v>
      </c>
      <c r="D1767" s="15" t="str">
        <v>Group</v>
      </c>
      <c r="E1767" s="15" t="str">
        <f>'PAYMENT by SAP'!D1757</f>
        <v>0100013917</v>
      </c>
      <c r="F1767" s="15">
        <f>'PAYMENT by SAP'!E1757</f>
        <v>0</v>
      </c>
      <c r="G1767" s="15">
        <f>'PAYMENT by SAP'!F1757</f>
        <v>0</v>
      </c>
      <c r="H1767" s="47">
        <f t="shared" si="162"/>
        <v>46022</v>
      </c>
      <c r="I1767" s="48">
        <f>'PAYMENT by SAP'!G1757</f>
        <v>46022</v>
      </c>
      <c r="J1767" s="48" t="str">
        <f t="shared" si="163"/>
        <v>Des</v>
      </c>
      <c r="K1767" s="48" t="str">
        <f t="shared" si="164"/>
        <v>2025</v>
      </c>
      <c r="L1767" s="48">
        <f>'PAYMENT by SAP'!H1757</f>
        <v>44712</v>
      </c>
      <c r="M1767" s="49">
        <f t="shared" si="165"/>
        <v>1310</v>
      </c>
      <c r="N1767" s="50" t="str">
        <f t="shared" si="166"/>
        <v>&gt;365</v>
      </c>
      <c r="O1767" s="50" t="str">
        <f t="shared" si="167"/>
        <v>High Risk +</v>
      </c>
      <c r="P1767" s="15" t="str">
        <f>'PAYMENT by SAP'!J1757</f>
        <v>IDR</v>
      </c>
      <c r="Q1767" s="15" t="str">
        <f>'PAYMENT by SAP'!K1757</f>
        <v>0100004101</v>
      </c>
      <c r="R1767" s="51">
        <f>'PAYMENT by SAP'!L1757</f>
        <v>426658050</v>
      </c>
      <c r="S1767" s="51" t="str">
        <f>'PAYMENT by SAP'!M1757</f>
        <v>Pembayaran Jual Beli Tanah Liat Juli - Sept 2021</v>
      </c>
      <c r="T1767" s="65">
        <f>'PAYMENT by SAP'!N1757</f>
        <v>44712</v>
      </c>
      <c r="U1767" s="66" t="str">
        <f>'PAYMENT by SAP'!O1757</f>
        <v>1800000919</v>
      </c>
      <c r="V1767" s="18" t="s">
        <v>4962</v>
      </c>
    </row>
    <row r="1768" spans="2:22">
      <c r="B1768" s="15">
        <f>'PAYMENT by SAP'!B1758</f>
        <v>100137</v>
      </c>
      <c r="C1768" s="15" t="str">
        <f>'PAYMENT by SAP'!C1758</f>
        <v>PT SEMEN GRESIK</v>
      </c>
      <c r="D1768" s="15" t="str">
        <v>Group</v>
      </c>
      <c r="E1768" s="15" t="str">
        <f>'PAYMENT by SAP'!D1758</f>
        <v>0100013927</v>
      </c>
      <c r="F1768" s="15">
        <f>'PAYMENT by SAP'!E1758</f>
        <v>0</v>
      </c>
      <c r="G1768" s="15">
        <f>'PAYMENT by SAP'!F1758</f>
        <v>0</v>
      </c>
      <c r="H1768" s="47">
        <f t="shared" si="162"/>
        <v>46022</v>
      </c>
      <c r="I1768" s="48">
        <f>'PAYMENT by SAP'!G1758</f>
        <v>46022</v>
      </c>
      <c r="J1768" s="48" t="str">
        <f t="shared" si="163"/>
        <v>Des</v>
      </c>
      <c r="K1768" s="48" t="str">
        <f t="shared" si="164"/>
        <v>2025</v>
      </c>
      <c r="L1768" s="48">
        <f>'PAYMENT by SAP'!H1758</f>
        <v>44835</v>
      </c>
      <c r="M1768" s="49">
        <f t="shared" si="165"/>
        <v>1187</v>
      </c>
      <c r="N1768" s="50" t="str">
        <f t="shared" si="166"/>
        <v>&gt;365</v>
      </c>
      <c r="O1768" s="50" t="str">
        <f t="shared" si="167"/>
        <v>High Risk +</v>
      </c>
      <c r="P1768" s="15" t="str">
        <f>'PAYMENT by SAP'!J1758</f>
        <v>IDR</v>
      </c>
      <c r="Q1768" s="15" t="str">
        <f>'PAYMENT by SAP'!K1758</f>
        <v>1800000597</v>
      </c>
      <c r="R1768" s="51">
        <f>'PAYMENT by SAP'!L1758</f>
        <v>453824860</v>
      </c>
      <c r="S1768" s="51" t="str">
        <f>'PAYMENT by SAP'!M1758</f>
        <v>Penagihan Jual Beli Batu Gamping Februari 2022</v>
      </c>
      <c r="T1768" s="65">
        <f>'PAYMENT by SAP'!N1758</f>
        <v>44805</v>
      </c>
      <c r="U1768" s="66" t="str">
        <f>'PAYMENT by SAP'!O1758</f>
        <v>1800000597</v>
      </c>
      <c r="V1768" s="18" t="s">
        <v>4962</v>
      </c>
    </row>
    <row r="1769" spans="2:22">
      <c r="B1769" s="15">
        <f>'PAYMENT by SAP'!B1759</f>
        <v>100137</v>
      </c>
      <c r="C1769" s="15" t="str">
        <f>'PAYMENT by SAP'!C1759</f>
        <v>PT SEMEN GRESIK</v>
      </c>
      <c r="D1769" s="15" t="str">
        <v>Group</v>
      </c>
      <c r="E1769" s="15" t="str">
        <f>'PAYMENT by SAP'!D1759</f>
        <v>0100013937</v>
      </c>
      <c r="F1769" s="15">
        <f>'PAYMENT by SAP'!E1759</f>
        <v>0</v>
      </c>
      <c r="G1769" s="15">
        <f>'PAYMENT by SAP'!F1759</f>
        <v>0</v>
      </c>
      <c r="H1769" s="47">
        <f t="shared" si="162"/>
        <v>46022</v>
      </c>
      <c r="I1769" s="48">
        <f>'PAYMENT by SAP'!G1759</f>
        <v>46022</v>
      </c>
      <c r="J1769" s="48" t="str">
        <f t="shared" si="163"/>
        <v>Des</v>
      </c>
      <c r="K1769" s="48" t="str">
        <f t="shared" si="164"/>
        <v>2025</v>
      </c>
      <c r="L1769" s="48">
        <f>'PAYMENT by SAP'!H1759</f>
        <v>45137</v>
      </c>
      <c r="M1769" s="49">
        <f t="shared" si="165"/>
        <v>885</v>
      </c>
      <c r="N1769" s="50" t="str">
        <f t="shared" si="166"/>
        <v>&gt;365</v>
      </c>
      <c r="O1769" s="50" t="str">
        <f t="shared" si="167"/>
        <v>High Risk +</v>
      </c>
      <c r="P1769" s="15" t="str">
        <f>'PAYMENT by SAP'!J1759</f>
        <v>IDR</v>
      </c>
      <c r="Q1769" s="15" t="str">
        <f>'PAYMENT by SAP'!K1759</f>
        <v>1800000367</v>
      </c>
      <c r="R1769" s="51">
        <f>'PAYMENT by SAP'!L1759</f>
        <v>737222260</v>
      </c>
      <c r="S1769" s="51" t="str">
        <f>'PAYMENT by SAP'!M1759</f>
        <v>Penagihan Jual Beli Batu Gamping Mei 2023</v>
      </c>
      <c r="T1769" s="65">
        <f>'PAYMENT by SAP'!N1759</f>
        <v>45107</v>
      </c>
      <c r="U1769" s="66" t="str">
        <f>'PAYMENT by SAP'!O1759</f>
        <v>1800000367</v>
      </c>
      <c r="V1769" s="18" t="s">
        <v>4962</v>
      </c>
    </row>
    <row r="1770" spans="2:22">
      <c r="B1770" s="15">
        <f>'PAYMENT by SAP'!B1760</f>
        <v>100137</v>
      </c>
      <c r="C1770" s="15" t="str">
        <f>'PAYMENT by SAP'!C1760</f>
        <v>PT SEMEN GRESIK</v>
      </c>
      <c r="D1770" s="15" t="str">
        <v>Group</v>
      </c>
      <c r="E1770" s="15" t="str">
        <f>'PAYMENT by SAP'!D1760</f>
        <v>0100013915</v>
      </c>
      <c r="F1770" s="15">
        <f>'PAYMENT by SAP'!E1760</f>
        <v>0</v>
      </c>
      <c r="G1770" s="15">
        <f>'PAYMENT by SAP'!F1760</f>
        <v>0</v>
      </c>
      <c r="H1770" s="47">
        <f t="shared" si="162"/>
        <v>46022</v>
      </c>
      <c r="I1770" s="48">
        <f>'PAYMENT by SAP'!G1760</f>
        <v>46022</v>
      </c>
      <c r="J1770" s="48" t="str">
        <f t="shared" si="163"/>
        <v>Des</v>
      </c>
      <c r="K1770" s="48" t="str">
        <f t="shared" si="164"/>
        <v>2025</v>
      </c>
      <c r="L1770" s="48">
        <f>'PAYMENT by SAP'!H1760</f>
        <v>44711</v>
      </c>
      <c r="M1770" s="49">
        <f t="shared" si="165"/>
        <v>1311</v>
      </c>
      <c r="N1770" s="50" t="str">
        <f t="shared" si="166"/>
        <v>&gt;365</v>
      </c>
      <c r="O1770" s="50" t="str">
        <f t="shared" si="167"/>
        <v>High Risk +</v>
      </c>
      <c r="P1770" s="15" t="str">
        <f>'PAYMENT by SAP'!J1760</f>
        <v>IDR</v>
      </c>
      <c r="Q1770" s="15" t="str">
        <f>'PAYMENT by SAP'!K1760</f>
        <v>0100004070</v>
      </c>
      <c r="R1770" s="51">
        <f>'PAYMENT by SAP'!L1760</f>
        <v>751697730</v>
      </c>
      <c r="S1770" s="51" t="str">
        <f>'PAYMENT by SAP'!M1760</f>
        <v>Pembayaran Jual Beli Tanah Liat Januari-Juni 2021</v>
      </c>
      <c r="T1770" s="65">
        <f>'PAYMENT by SAP'!N1760</f>
        <v>44711</v>
      </c>
      <c r="U1770" s="66" t="str">
        <f>'PAYMENT by SAP'!O1760</f>
        <v>1800000918</v>
      </c>
      <c r="V1770" s="18" t="s">
        <v>4962</v>
      </c>
    </row>
    <row r="1771" spans="2:22">
      <c r="B1771" s="15">
        <f>'PAYMENT by SAP'!B1761</f>
        <v>100137</v>
      </c>
      <c r="C1771" s="15" t="str">
        <f>'PAYMENT by SAP'!C1761</f>
        <v>PT SEMEN GRESIK</v>
      </c>
      <c r="D1771" s="15" t="str">
        <v>Group</v>
      </c>
      <c r="E1771" s="15" t="str">
        <f>'PAYMENT by SAP'!D1761</f>
        <v>0100013931</v>
      </c>
      <c r="F1771" s="15">
        <f>'PAYMENT by SAP'!E1761</f>
        <v>0</v>
      </c>
      <c r="G1771" s="15">
        <f>'PAYMENT by SAP'!F1761</f>
        <v>0</v>
      </c>
      <c r="H1771" s="47">
        <f t="shared" si="162"/>
        <v>46022</v>
      </c>
      <c r="I1771" s="48">
        <f>'PAYMENT by SAP'!G1761</f>
        <v>46022</v>
      </c>
      <c r="J1771" s="48" t="str">
        <f t="shared" si="163"/>
        <v>Des</v>
      </c>
      <c r="K1771" s="48" t="str">
        <f t="shared" si="164"/>
        <v>2025</v>
      </c>
      <c r="L1771" s="48">
        <f>'PAYMENT by SAP'!H1761</f>
        <v>44956</v>
      </c>
      <c r="M1771" s="49">
        <f t="shared" si="165"/>
        <v>1066</v>
      </c>
      <c r="N1771" s="50" t="str">
        <f t="shared" si="166"/>
        <v>&gt;365</v>
      </c>
      <c r="O1771" s="50" t="str">
        <f t="shared" si="167"/>
        <v>High Risk +</v>
      </c>
      <c r="P1771" s="15" t="str">
        <f>'PAYMENT by SAP'!J1761</f>
        <v>IDR</v>
      </c>
      <c r="Q1771" s="15" t="str">
        <f>'PAYMENT by SAP'!K1761</f>
        <v>1800000862</v>
      </c>
      <c r="R1771" s="51">
        <f>'PAYMENT by SAP'!L1761</f>
        <v>776748160</v>
      </c>
      <c r="S1771" s="51" t="str">
        <f>'PAYMENT by SAP'!M1761</f>
        <v>Penagihan Jual Beli Batu Gamping Desember 2022</v>
      </c>
      <c r="T1771" s="65">
        <f>'PAYMENT by SAP'!N1761</f>
        <v>44926</v>
      </c>
      <c r="U1771" s="66" t="str">
        <f>'PAYMENT by SAP'!O1761</f>
        <v>1800000862</v>
      </c>
      <c r="V1771" s="18" t="s">
        <v>4962</v>
      </c>
    </row>
    <row r="1772" spans="2:22">
      <c r="B1772" s="15">
        <f>'PAYMENT by SAP'!B1762</f>
        <v>100137</v>
      </c>
      <c r="C1772" s="15" t="str">
        <f>'PAYMENT by SAP'!C1762</f>
        <v>PT SEMEN GRESIK</v>
      </c>
      <c r="D1772" s="15" t="str">
        <v>Group</v>
      </c>
      <c r="E1772" s="15" t="str">
        <f>'PAYMENT by SAP'!D1762</f>
        <v>0100013931</v>
      </c>
      <c r="F1772" s="15">
        <f>'PAYMENT by SAP'!E1762</f>
        <v>0</v>
      </c>
      <c r="G1772" s="15">
        <f>'PAYMENT by SAP'!F1762</f>
        <v>0</v>
      </c>
      <c r="H1772" s="47">
        <f t="shared" si="162"/>
        <v>46022</v>
      </c>
      <c r="I1772" s="48">
        <f>'PAYMENT by SAP'!G1762</f>
        <v>46022</v>
      </c>
      <c r="J1772" s="48" t="str">
        <f t="shared" si="163"/>
        <v>Des</v>
      </c>
      <c r="K1772" s="48" t="str">
        <f t="shared" si="164"/>
        <v>2025</v>
      </c>
      <c r="L1772" s="48">
        <f>'PAYMENT by SAP'!H1762</f>
        <v>44835</v>
      </c>
      <c r="M1772" s="49">
        <f t="shared" si="165"/>
        <v>1187</v>
      </c>
      <c r="N1772" s="50" t="str">
        <f t="shared" si="166"/>
        <v>&gt;365</v>
      </c>
      <c r="O1772" s="50" t="str">
        <f t="shared" si="167"/>
        <v>High Risk +</v>
      </c>
      <c r="P1772" s="15" t="str">
        <f>'PAYMENT by SAP'!J1762</f>
        <v>IDR</v>
      </c>
      <c r="Q1772" s="15" t="str">
        <f>'PAYMENT by SAP'!K1762</f>
        <v>1800000599</v>
      </c>
      <c r="R1772" s="51">
        <f>'PAYMENT by SAP'!L1762</f>
        <v>789629860</v>
      </c>
      <c r="S1772" s="51" t="str">
        <f>'PAYMENT by SAP'!M1762</f>
        <v>Penagihan Jual Beli Batu Gamping April 2022</v>
      </c>
      <c r="T1772" s="65">
        <f>'PAYMENT by SAP'!N1762</f>
        <v>44805</v>
      </c>
      <c r="U1772" s="66" t="str">
        <f>'PAYMENT by SAP'!O1762</f>
        <v>1800000599</v>
      </c>
      <c r="V1772" s="18" t="s">
        <v>4962</v>
      </c>
    </row>
    <row r="1773" spans="2:22">
      <c r="B1773" s="15">
        <f>'PAYMENT by SAP'!B1763</f>
        <v>100137</v>
      </c>
      <c r="C1773" s="15" t="str">
        <f>'PAYMENT by SAP'!C1763</f>
        <v>PT SEMEN GRESIK</v>
      </c>
      <c r="D1773" s="15" t="str">
        <v>Group</v>
      </c>
      <c r="E1773" s="15" t="str">
        <f>'PAYMENT by SAP'!D1763</f>
        <v>0100013931</v>
      </c>
      <c r="F1773" s="15">
        <f>'PAYMENT by SAP'!E1763</f>
        <v>0</v>
      </c>
      <c r="G1773" s="15">
        <f>'PAYMENT by SAP'!F1763</f>
        <v>0</v>
      </c>
      <c r="H1773" s="47">
        <f t="shared" si="162"/>
        <v>46022</v>
      </c>
      <c r="I1773" s="48">
        <f>'PAYMENT by SAP'!G1763</f>
        <v>46022</v>
      </c>
      <c r="J1773" s="48" t="str">
        <f t="shared" si="163"/>
        <v>Des</v>
      </c>
      <c r="K1773" s="48" t="str">
        <f t="shared" si="164"/>
        <v>2025</v>
      </c>
      <c r="L1773" s="48">
        <f>'PAYMENT by SAP'!H1763</f>
        <v>44895</v>
      </c>
      <c r="M1773" s="49">
        <f t="shared" si="165"/>
        <v>1127</v>
      </c>
      <c r="N1773" s="50" t="str">
        <f t="shared" si="166"/>
        <v>&gt;365</v>
      </c>
      <c r="O1773" s="50" t="str">
        <f t="shared" si="167"/>
        <v>High Risk +</v>
      </c>
      <c r="P1773" s="15" t="str">
        <f>'PAYMENT by SAP'!J1763</f>
        <v>IDR</v>
      </c>
      <c r="Q1773" s="15" t="str">
        <f>'PAYMENT by SAP'!K1763</f>
        <v>1800000712</v>
      </c>
      <c r="R1773" s="51">
        <f>'PAYMENT by SAP'!L1763</f>
        <v>942962460</v>
      </c>
      <c r="S1773" s="51" t="str">
        <f>'PAYMENT by SAP'!M1763</f>
        <v>Penagihan Jual Beli Batu Gamping September 2022</v>
      </c>
      <c r="T1773" s="65">
        <f>'PAYMENT by SAP'!N1763</f>
        <v>44865</v>
      </c>
      <c r="U1773" s="66" t="str">
        <f>'PAYMENT by SAP'!O1763</f>
        <v>1800000712</v>
      </c>
      <c r="V1773" s="18" t="s">
        <v>4962</v>
      </c>
    </row>
    <row r="1774" spans="2:22">
      <c r="B1774" s="15">
        <f>'PAYMENT by SAP'!B1764</f>
        <v>100137</v>
      </c>
      <c r="C1774" s="15" t="str">
        <f>'PAYMENT by SAP'!C1764</f>
        <v>PT SEMEN GRESIK</v>
      </c>
      <c r="D1774" s="15" t="str">
        <v>Group</v>
      </c>
      <c r="E1774" s="15" t="str">
        <f>'PAYMENT by SAP'!D1764</f>
        <v>0100013937</v>
      </c>
      <c r="F1774" s="15">
        <f>'PAYMENT by SAP'!E1764</f>
        <v>0</v>
      </c>
      <c r="G1774" s="15">
        <f>'PAYMENT by SAP'!F1764</f>
        <v>0</v>
      </c>
      <c r="H1774" s="47">
        <f t="shared" si="162"/>
        <v>46022</v>
      </c>
      <c r="I1774" s="48">
        <f>'PAYMENT by SAP'!G1764</f>
        <v>46022</v>
      </c>
      <c r="J1774" s="48" t="str">
        <f t="shared" si="163"/>
        <v>Des</v>
      </c>
      <c r="K1774" s="48" t="str">
        <f t="shared" si="164"/>
        <v>2025</v>
      </c>
      <c r="L1774" s="48">
        <f>'PAYMENT by SAP'!H1764</f>
        <v>45199</v>
      </c>
      <c r="M1774" s="49">
        <f t="shared" si="165"/>
        <v>823</v>
      </c>
      <c r="N1774" s="50" t="str">
        <f t="shared" si="166"/>
        <v>&gt;365</v>
      </c>
      <c r="O1774" s="50" t="str">
        <f t="shared" si="167"/>
        <v>High Risk +</v>
      </c>
      <c r="P1774" s="15" t="str">
        <f>'PAYMENT by SAP'!J1764</f>
        <v>IDR</v>
      </c>
      <c r="Q1774" s="15" t="str">
        <f>'PAYMENT by SAP'!K1764</f>
        <v>1800000491</v>
      </c>
      <c r="R1774" s="51">
        <f>'PAYMENT by SAP'!L1764</f>
        <v>1107275700</v>
      </c>
      <c r="S1774" s="51" t="str">
        <f>'PAYMENT by SAP'!M1764</f>
        <v>Penagihan Jual Beli Batu Gamping Juli 2023</v>
      </c>
      <c r="T1774" s="65">
        <f>'PAYMENT by SAP'!N1764</f>
        <v>45169</v>
      </c>
      <c r="U1774" s="66" t="str">
        <f>'PAYMENT by SAP'!O1764</f>
        <v>1800000491</v>
      </c>
      <c r="V1774" s="18" t="s">
        <v>4962</v>
      </c>
    </row>
    <row r="1775" spans="2:22">
      <c r="B1775" s="15">
        <f>'PAYMENT by SAP'!B1765</f>
        <v>100137</v>
      </c>
      <c r="C1775" s="15" t="str">
        <f>'PAYMENT by SAP'!C1765</f>
        <v>PT SEMEN GRESIK</v>
      </c>
      <c r="D1775" s="15" t="str">
        <v>Group</v>
      </c>
      <c r="E1775" s="15" t="str">
        <f>'PAYMENT by SAP'!D1765</f>
        <v>0100013952</v>
      </c>
      <c r="F1775" s="15">
        <f>'PAYMENT by SAP'!E1765</f>
        <v>0</v>
      </c>
      <c r="G1775" s="15">
        <f>'PAYMENT by SAP'!F1765</f>
        <v>0</v>
      </c>
      <c r="H1775" s="47">
        <f t="shared" si="162"/>
        <v>46022</v>
      </c>
      <c r="I1775" s="48">
        <f>'PAYMENT by SAP'!G1765</f>
        <v>46022</v>
      </c>
      <c r="J1775" s="48" t="str">
        <f t="shared" si="163"/>
        <v>Des</v>
      </c>
      <c r="K1775" s="48" t="str">
        <f t="shared" si="164"/>
        <v>2025</v>
      </c>
      <c r="L1775" s="48">
        <f>'PAYMENT by SAP'!H1765</f>
        <v>45729</v>
      </c>
      <c r="M1775" s="49">
        <f t="shared" si="165"/>
        <v>293</v>
      </c>
      <c r="N1775" s="50" t="str">
        <f t="shared" si="166"/>
        <v>120-365</v>
      </c>
      <c r="O1775" s="50" t="str">
        <f t="shared" si="167"/>
        <v>High Risk</v>
      </c>
      <c r="P1775" s="15" t="str">
        <f>'PAYMENT by SAP'!J1765</f>
        <v>IDR</v>
      </c>
      <c r="Q1775" s="15" t="str">
        <f>'PAYMENT by SAP'!K1765</f>
        <v>0100002603</v>
      </c>
      <c r="R1775" s="51">
        <f>'PAYMENT by SAP'!L1765</f>
        <v>1155870645</v>
      </c>
      <c r="S1775" s="51" t="str">
        <f>'PAYMENT by SAP'!M1765</f>
        <v>Penagihan Batu Gamping Desember 2023 - 1</v>
      </c>
      <c r="T1775" s="65">
        <f>'PAYMENT by SAP'!N1765</f>
        <v>45729</v>
      </c>
      <c r="U1775" s="66" t="str">
        <f>'PAYMENT by SAP'!O1765</f>
        <v>1800000479</v>
      </c>
      <c r="V1775" s="18" t="s">
        <v>4962</v>
      </c>
    </row>
    <row r="1776" spans="2:22">
      <c r="B1776" s="15">
        <f>'PAYMENT by SAP'!B1766</f>
        <v>100137</v>
      </c>
      <c r="C1776" s="15" t="str">
        <f>'PAYMENT by SAP'!C1766</f>
        <v>PT SEMEN GRESIK</v>
      </c>
      <c r="D1776" s="15" t="str">
        <v>Group</v>
      </c>
      <c r="E1776" s="15" t="str">
        <f>'PAYMENT by SAP'!D1766</f>
        <v>0100013952</v>
      </c>
      <c r="F1776" s="15">
        <f>'PAYMENT by SAP'!E1766</f>
        <v>0</v>
      </c>
      <c r="G1776" s="15">
        <f>'PAYMENT by SAP'!F1766</f>
        <v>0</v>
      </c>
      <c r="H1776" s="47">
        <f t="shared" si="162"/>
        <v>46022</v>
      </c>
      <c r="I1776" s="48">
        <f>'PAYMENT by SAP'!G1766</f>
        <v>46022</v>
      </c>
      <c r="J1776" s="48" t="str">
        <f t="shared" si="163"/>
        <v>Des</v>
      </c>
      <c r="K1776" s="48" t="str">
        <f t="shared" si="164"/>
        <v>2025</v>
      </c>
      <c r="L1776" s="48">
        <f>'PAYMENT by SAP'!H1766</f>
        <v>45386</v>
      </c>
      <c r="M1776" s="49">
        <f t="shared" si="165"/>
        <v>636</v>
      </c>
      <c r="N1776" s="50" t="str">
        <f t="shared" si="166"/>
        <v>&gt;365</v>
      </c>
      <c r="O1776" s="50" t="str">
        <f t="shared" si="167"/>
        <v>High Risk +</v>
      </c>
      <c r="P1776" s="15" t="str">
        <f>'PAYMENT by SAP'!J1766</f>
        <v>IDR</v>
      </c>
      <c r="Q1776" s="15" t="str">
        <f>'PAYMENT by SAP'!K1766</f>
        <v>0100003311</v>
      </c>
      <c r="R1776" s="51">
        <f>'PAYMENT by SAP'!L1766</f>
        <v>1163081805</v>
      </c>
      <c r="S1776" s="51" t="str">
        <f>'PAYMENT by SAP'!M1766</f>
        <v>Residual 1800000688 Semen Gresik</v>
      </c>
      <c r="T1776" s="65">
        <f>'PAYMENT by SAP'!N1766</f>
        <v>45386</v>
      </c>
      <c r="U1776" s="66" t="str">
        <f>'PAYMENT by SAP'!O1766</f>
        <v>1800000688</v>
      </c>
      <c r="V1776" s="18" t="s">
        <v>4962</v>
      </c>
    </row>
    <row r="1777" spans="2:22">
      <c r="B1777" s="15">
        <f>'PAYMENT by SAP'!B1767</f>
        <v>100137</v>
      </c>
      <c r="C1777" s="15" t="str">
        <f>'PAYMENT by SAP'!C1767</f>
        <v>PT SEMEN GRESIK</v>
      </c>
      <c r="D1777" s="15" t="str">
        <v>Group</v>
      </c>
      <c r="E1777" s="15" t="str">
        <f>'PAYMENT by SAP'!D1767</f>
        <v>0100013911</v>
      </c>
      <c r="F1777" s="15">
        <f>'PAYMENT by SAP'!E1767</f>
        <v>0</v>
      </c>
      <c r="G1777" s="15">
        <f>'PAYMENT by SAP'!F1767</f>
        <v>0</v>
      </c>
      <c r="H1777" s="47">
        <f t="shared" si="162"/>
        <v>46022</v>
      </c>
      <c r="I1777" s="48">
        <f>'PAYMENT by SAP'!G1767</f>
        <v>46022</v>
      </c>
      <c r="J1777" s="48" t="str">
        <f t="shared" si="163"/>
        <v>Des</v>
      </c>
      <c r="K1777" s="48" t="str">
        <f t="shared" si="164"/>
        <v>2025</v>
      </c>
      <c r="L1777" s="48">
        <f>'PAYMENT by SAP'!H1767</f>
        <v>45936</v>
      </c>
      <c r="M1777" s="49">
        <f t="shared" si="165"/>
        <v>86</v>
      </c>
      <c r="N1777" s="50" t="str">
        <f t="shared" si="166"/>
        <v>60-90</v>
      </c>
      <c r="O1777" s="50" t="str">
        <f t="shared" si="167"/>
        <v>Warning</v>
      </c>
      <c r="P1777" s="15" t="str">
        <f>'PAYMENT by SAP'!J1767</f>
        <v>IDR</v>
      </c>
      <c r="Q1777" s="15" t="str">
        <f>'PAYMENT by SAP'!K1767</f>
        <v>1400000455</v>
      </c>
      <c r="R1777" s="51">
        <f>'PAYMENT by SAP'!L1767</f>
        <v>1271816480</v>
      </c>
      <c r="S1777" s="51" t="str">
        <f>'PAYMENT by SAP'!M1767</f>
        <v>Kurang bayar retribusi , jual Beli Batu Gamping De</v>
      </c>
      <c r="T1777" s="65">
        <f>'PAYMENT by SAP'!N1767</f>
        <v>45936</v>
      </c>
      <c r="U1777" s="66" t="str">
        <f>'PAYMENT by SAP'!O1767</f>
        <v>1800000309</v>
      </c>
      <c r="V1777" s="18" t="s">
        <v>4962</v>
      </c>
    </row>
    <row r="1778" spans="2:22">
      <c r="B1778" s="15">
        <f>'PAYMENT by SAP'!B1768</f>
        <v>100137</v>
      </c>
      <c r="C1778" s="15" t="str">
        <f>'PAYMENT by SAP'!C1768</f>
        <v>PT SEMEN GRESIK</v>
      </c>
      <c r="D1778" s="15" t="str">
        <v>Group</v>
      </c>
      <c r="E1778" s="15" t="str">
        <f>'PAYMENT by SAP'!D1768</f>
        <v>0100013912</v>
      </c>
      <c r="F1778" s="15">
        <f>'PAYMENT by SAP'!E1768</f>
        <v>0</v>
      </c>
      <c r="G1778" s="15">
        <f>'PAYMENT by SAP'!F1768</f>
        <v>0</v>
      </c>
      <c r="H1778" s="47">
        <f t="shared" si="162"/>
        <v>46022</v>
      </c>
      <c r="I1778" s="48">
        <f>'PAYMENT by SAP'!G1768</f>
        <v>46022</v>
      </c>
      <c r="J1778" s="48" t="str">
        <f t="shared" si="163"/>
        <v>Des</v>
      </c>
      <c r="K1778" s="48" t="str">
        <f t="shared" si="164"/>
        <v>2025</v>
      </c>
      <c r="L1778" s="48">
        <f>'PAYMENT by SAP'!H1768</f>
        <v>44467</v>
      </c>
      <c r="M1778" s="49">
        <f t="shared" si="165"/>
        <v>1555</v>
      </c>
      <c r="N1778" s="50" t="str">
        <f t="shared" si="166"/>
        <v>&gt;365</v>
      </c>
      <c r="O1778" s="50" t="str">
        <f t="shared" si="167"/>
        <v>High Risk +</v>
      </c>
      <c r="P1778" s="15" t="str">
        <f>'PAYMENT by SAP'!J1768</f>
        <v>IDR</v>
      </c>
      <c r="Q1778" s="15" t="str">
        <f>'PAYMENT by SAP'!K1768</f>
        <v>0100005048</v>
      </c>
      <c r="R1778" s="51">
        <f>'PAYMENT by SAP'!L1768</f>
        <v>1350068220</v>
      </c>
      <c r="S1778" s="51" t="str">
        <f>'PAYMENT by SAP'!M1768</f>
        <v>Jual Beli Batu Gamping November 2020</v>
      </c>
      <c r="T1778" s="65">
        <f>'PAYMENT by SAP'!N1768</f>
        <v>44467</v>
      </c>
      <c r="U1778" s="66" t="str">
        <f>'PAYMENT by SAP'!O1768</f>
        <v>1800000308</v>
      </c>
      <c r="V1778" s="18" t="s">
        <v>4962</v>
      </c>
    </row>
    <row r="1779" spans="2:22">
      <c r="B1779" s="15">
        <f>'PAYMENT by SAP'!B1769</f>
        <v>100137</v>
      </c>
      <c r="C1779" s="15" t="str">
        <f>'PAYMENT by SAP'!C1769</f>
        <v>PT SEMEN GRESIK</v>
      </c>
      <c r="D1779" s="15" t="str">
        <v>Group</v>
      </c>
      <c r="E1779" s="15" t="str">
        <f>'PAYMENT by SAP'!D1769</f>
        <v>0100013931</v>
      </c>
      <c r="F1779" s="15">
        <f>'PAYMENT by SAP'!E1769</f>
        <v>0</v>
      </c>
      <c r="G1779" s="15">
        <f>'PAYMENT by SAP'!F1769</f>
        <v>0</v>
      </c>
      <c r="H1779" s="47">
        <f t="shared" si="162"/>
        <v>46022</v>
      </c>
      <c r="I1779" s="48">
        <f>'PAYMENT by SAP'!G1769</f>
        <v>46022</v>
      </c>
      <c r="J1779" s="48" t="str">
        <f t="shared" si="163"/>
        <v>Des</v>
      </c>
      <c r="K1779" s="48" t="str">
        <f t="shared" si="164"/>
        <v>2025</v>
      </c>
      <c r="L1779" s="48">
        <f>'PAYMENT by SAP'!H1769</f>
        <v>44835</v>
      </c>
      <c r="M1779" s="49">
        <f t="shared" si="165"/>
        <v>1187</v>
      </c>
      <c r="N1779" s="50" t="str">
        <f t="shared" si="166"/>
        <v>&gt;365</v>
      </c>
      <c r="O1779" s="50" t="str">
        <f t="shared" si="167"/>
        <v>High Risk +</v>
      </c>
      <c r="P1779" s="15" t="str">
        <f>'PAYMENT by SAP'!J1769</f>
        <v>IDR</v>
      </c>
      <c r="Q1779" s="15" t="str">
        <f>'PAYMENT by SAP'!K1769</f>
        <v>1800000600</v>
      </c>
      <c r="R1779" s="51">
        <f>'PAYMENT by SAP'!L1769</f>
        <v>1766554500</v>
      </c>
      <c r="S1779" s="51" t="str">
        <f>'PAYMENT by SAP'!M1769</f>
        <v>Penagihan Jual Beli Batu Gamping Mei 2022</v>
      </c>
      <c r="T1779" s="65">
        <f>'PAYMENT by SAP'!N1769</f>
        <v>44805</v>
      </c>
      <c r="U1779" s="66" t="str">
        <f>'PAYMENT by SAP'!O1769</f>
        <v>1800000600</v>
      </c>
      <c r="V1779" s="18" t="s">
        <v>4962</v>
      </c>
    </row>
    <row r="1780" spans="2:22">
      <c r="B1780" s="15">
        <f>'PAYMENT by SAP'!B1770</f>
        <v>100137</v>
      </c>
      <c r="C1780" s="15" t="str">
        <f>'PAYMENT by SAP'!C1770</f>
        <v>PT SEMEN GRESIK</v>
      </c>
      <c r="D1780" s="15" t="str">
        <v>Group</v>
      </c>
      <c r="E1780" s="15" t="str">
        <f>'PAYMENT by SAP'!D1770</f>
        <v>0100013928</v>
      </c>
      <c r="F1780" s="15">
        <f>'PAYMENT by SAP'!E1770</f>
        <v>0</v>
      </c>
      <c r="G1780" s="15">
        <f>'PAYMENT by SAP'!F1770</f>
        <v>0</v>
      </c>
      <c r="H1780" s="47">
        <f t="shared" si="162"/>
        <v>46022</v>
      </c>
      <c r="I1780" s="48">
        <f>'PAYMENT by SAP'!G1770</f>
        <v>46022</v>
      </c>
      <c r="J1780" s="48" t="str">
        <f t="shared" si="163"/>
        <v>Des</v>
      </c>
      <c r="K1780" s="48" t="str">
        <f t="shared" si="164"/>
        <v>2025</v>
      </c>
      <c r="L1780" s="48">
        <f>'PAYMENT by SAP'!H1770</f>
        <v>44835</v>
      </c>
      <c r="M1780" s="49">
        <f t="shared" si="165"/>
        <v>1187</v>
      </c>
      <c r="N1780" s="50" t="str">
        <f t="shared" si="166"/>
        <v>&gt;365</v>
      </c>
      <c r="O1780" s="50" t="str">
        <f t="shared" si="167"/>
        <v>High Risk +</v>
      </c>
      <c r="P1780" s="15" t="str">
        <f>'PAYMENT by SAP'!J1770</f>
        <v>IDR</v>
      </c>
      <c r="Q1780" s="15" t="str">
        <f>'PAYMENT by SAP'!K1770</f>
        <v>1800000598</v>
      </c>
      <c r="R1780" s="51">
        <f>'PAYMENT by SAP'!L1770</f>
        <v>1811343180</v>
      </c>
      <c r="S1780" s="51" t="str">
        <f>'PAYMENT by SAP'!M1770</f>
        <v>Penagihan Jual Beli Batu Gamping Maret 2022</v>
      </c>
      <c r="T1780" s="65">
        <f>'PAYMENT by SAP'!N1770</f>
        <v>44805</v>
      </c>
      <c r="U1780" s="66" t="str">
        <f>'PAYMENT by SAP'!O1770</f>
        <v>1800000598</v>
      </c>
      <c r="V1780" s="18" t="s">
        <v>4962</v>
      </c>
    </row>
    <row r="1781" spans="2:22">
      <c r="B1781" s="15">
        <f>'PAYMENT by SAP'!B1771</f>
        <v>100137</v>
      </c>
      <c r="C1781" s="15" t="str">
        <f>'PAYMENT by SAP'!C1771</f>
        <v>PT SEMEN GRESIK</v>
      </c>
      <c r="D1781" s="15" t="str">
        <v>Group</v>
      </c>
      <c r="E1781" s="15" t="str">
        <f>'PAYMENT by SAP'!D1771</f>
        <v>0100013912</v>
      </c>
      <c r="F1781" s="15">
        <f>'PAYMENT by SAP'!E1771</f>
        <v>0</v>
      </c>
      <c r="G1781" s="15">
        <f>'PAYMENT by SAP'!F1771</f>
        <v>0</v>
      </c>
      <c r="H1781" s="47">
        <f t="shared" si="162"/>
        <v>46022</v>
      </c>
      <c r="I1781" s="48">
        <f>'PAYMENT by SAP'!G1771</f>
        <v>46022</v>
      </c>
      <c r="J1781" s="48" t="str">
        <f t="shared" si="163"/>
        <v>Des</v>
      </c>
      <c r="K1781" s="48" t="str">
        <f t="shared" si="164"/>
        <v>2025</v>
      </c>
      <c r="L1781" s="48">
        <f>'PAYMENT by SAP'!H1771</f>
        <v>44467</v>
      </c>
      <c r="M1781" s="49">
        <f t="shared" si="165"/>
        <v>1555</v>
      </c>
      <c r="N1781" s="50" t="str">
        <f t="shared" si="166"/>
        <v>&gt;365</v>
      </c>
      <c r="O1781" s="50" t="str">
        <f t="shared" si="167"/>
        <v>High Risk +</v>
      </c>
      <c r="P1781" s="15" t="str">
        <f>'PAYMENT by SAP'!J1771</f>
        <v>IDR</v>
      </c>
      <c r="Q1781" s="15" t="str">
        <f>'PAYMENT by SAP'!K1771</f>
        <v>0100005048</v>
      </c>
      <c r="R1781" s="51">
        <f>'PAYMENT by SAP'!L1771</f>
        <v>1823813840</v>
      </c>
      <c r="S1781" s="51" t="str">
        <f>'PAYMENT by SAP'!M1771</f>
        <v>Jual Beli Batu Gamping Oktober 2020</v>
      </c>
      <c r="T1781" s="65">
        <f>'PAYMENT by SAP'!N1771</f>
        <v>44467</v>
      </c>
      <c r="U1781" s="66" t="str">
        <f>'PAYMENT by SAP'!O1771</f>
        <v>1800000307</v>
      </c>
      <c r="V1781" s="18" t="s">
        <v>4962</v>
      </c>
    </row>
    <row r="1782" spans="2:22">
      <c r="B1782" s="15">
        <f>'PAYMENT by SAP'!B1772</f>
        <v>100137</v>
      </c>
      <c r="C1782" s="15" t="str">
        <f>'PAYMENT by SAP'!C1772</f>
        <v>PT SEMEN GRESIK</v>
      </c>
      <c r="D1782" s="15" t="str">
        <v>Group</v>
      </c>
      <c r="E1782" s="15" t="str">
        <f>'PAYMENT by SAP'!D1772</f>
        <v>0100013926</v>
      </c>
      <c r="F1782" s="15">
        <f>'PAYMENT by SAP'!E1772</f>
        <v>0</v>
      </c>
      <c r="G1782" s="15">
        <f>'PAYMENT by SAP'!F1772</f>
        <v>0</v>
      </c>
      <c r="H1782" s="47">
        <f t="shared" si="162"/>
        <v>46022</v>
      </c>
      <c r="I1782" s="48">
        <f>'PAYMENT by SAP'!G1772</f>
        <v>46022</v>
      </c>
      <c r="J1782" s="48" t="str">
        <f t="shared" si="163"/>
        <v>Des</v>
      </c>
      <c r="K1782" s="48" t="str">
        <f t="shared" si="164"/>
        <v>2025</v>
      </c>
      <c r="L1782" s="48">
        <f>'PAYMENT by SAP'!H1772</f>
        <v>44834</v>
      </c>
      <c r="M1782" s="49">
        <f t="shared" si="165"/>
        <v>1188</v>
      </c>
      <c r="N1782" s="50" t="str">
        <f t="shared" si="166"/>
        <v>&gt;365</v>
      </c>
      <c r="O1782" s="50" t="str">
        <f t="shared" si="167"/>
        <v>High Risk +</v>
      </c>
      <c r="P1782" s="15" t="str">
        <f>'PAYMENT by SAP'!J1772</f>
        <v>IDR</v>
      </c>
      <c r="Q1782" s="15" t="str">
        <f>'PAYMENT by SAP'!K1772</f>
        <v>1800000602</v>
      </c>
      <c r="R1782" s="51">
        <f>'PAYMENT by SAP'!L1772</f>
        <v>1985058960</v>
      </c>
      <c r="S1782" s="51" t="str">
        <f>'PAYMENT by SAP'!M1772</f>
        <v>Penagihan Jual Beli Batu Gamping Januari 2022</v>
      </c>
      <c r="T1782" s="65">
        <f>'PAYMENT by SAP'!N1772</f>
        <v>44804</v>
      </c>
      <c r="U1782" s="66" t="str">
        <f>'PAYMENT by SAP'!O1772</f>
        <v>1800000602</v>
      </c>
      <c r="V1782" s="18" t="s">
        <v>4962</v>
      </c>
    </row>
    <row r="1783" spans="2:22">
      <c r="B1783" s="15">
        <f>'PAYMENT by SAP'!B1773</f>
        <v>100137</v>
      </c>
      <c r="C1783" s="15" t="str">
        <f>'PAYMENT by SAP'!C1773</f>
        <v>PT SEMEN GRESIK</v>
      </c>
      <c r="D1783" s="15" t="str">
        <v>Group</v>
      </c>
      <c r="E1783" s="15" t="str">
        <f>'PAYMENT by SAP'!D1773</f>
        <v>0100013931</v>
      </c>
      <c r="F1783" s="15">
        <f>'PAYMENT by SAP'!E1773</f>
        <v>0</v>
      </c>
      <c r="G1783" s="15">
        <f>'PAYMENT by SAP'!F1773</f>
        <v>0</v>
      </c>
      <c r="H1783" s="47">
        <f t="shared" si="162"/>
        <v>46022</v>
      </c>
      <c r="I1783" s="48">
        <f>'PAYMENT by SAP'!G1773</f>
        <v>46022</v>
      </c>
      <c r="J1783" s="48" t="str">
        <f t="shared" si="163"/>
        <v>Des</v>
      </c>
      <c r="K1783" s="48" t="str">
        <f t="shared" si="164"/>
        <v>2025</v>
      </c>
      <c r="L1783" s="48">
        <f>'PAYMENT by SAP'!H1773</f>
        <v>44956</v>
      </c>
      <c r="M1783" s="49">
        <f t="shared" si="165"/>
        <v>1066</v>
      </c>
      <c r="N1783" s="50" t="str">
        <f t="shared" si="166"/>
        <v>&gt;365</v>
      </c>
      <c r="O1783" s="50" t="str">
        <f t="shared" si="167"/>
        <v>High Risk +</v>
      </c>
      <c r="P1783" s="15" t="str">
        <f>'PAYMENT by SAP'!J1773</f>
        <v>IDR</v>
      </c>
      <c r="Q1783" s="15" t="str">
        <f>'PAYMENT by SAP'!K1773</f>
        <v>1800000861</v>
      </c>
      <c r="R1783" s="51">
        <f>'PAYMENT by SAP'!L1773</f>
        <v>2015740160</v>
      </c>
      <c r="S1783" s="51" t="str">
        <f>'PAYMENT by SAP'!M1773</f>
        <v>Penagihan Jual Beli Batu Gamping Okt-Nov 2022</v>
      </c>
      <c r="T1783" s="65">
        <f>'PAYMENT by SAP'!N1773</f>
        <v>44926</v>
      </c>
      <c r="U1783" s="66" t="str">
        <f>'PAYMENT by SAP'!O1773</f>
        <v>1800000861</v>
      </c>
      <c r="V1783" s="18" t="s">
        <v>4962</v>
      </c>
    </row>
    <row r="1784" spans="2:22">
      <c r="B1784" s="15">
        <f>'PAYMENT by SAP'!B1774</f>
        <v>100137</v>
      </c>
      <c r="C1784" s="15" t="str">
        <f>'PAYMENT by SAP'!C1774</f>
        <v>PT SEMEN GRESIK</v>
      </c>
      <c r="D1784" s="15" t="str">
        <v>Group</v>
      </c>
      <c r="E1784" s="15" t="str">
        <f>'PAYMENT by SAP'!D1774</f>
        <v>0100013937</v>
      </c>
      <c r="F1784" s="15">
        <f>'PAYMENT by SAP'!E1774</f>
        <v>0</v>
      </c>
      <c r="G1784" s="15">
        <f>'PAYMENT by SAP'!F1774</f>
        <v>0</v>
      </c>
      <c r="H1784" s="47">
        <f t="shared" si="162"/>
        <v>46022</v>
      </c>
      <c r="I1784" s="48">
        <f>'PAYMENT by SAP'!G1774</f>
        <v>46022</v>
      </c>
      <c r="J1784" s="48" t="str">
        <f t="shared" si="163"/>
        <v>Des</v>
      </c>
      <c r="K1784" s="48" t="str">
        <f t="shared" si="164"/>
        <v>2025</v>
      </c>
      <c r="L1784" s="48">
        <f>'PAYMENT by SAP'!H1774</f>
        <v>45076</v>
      </c>
      <c r="M1784" s="49">
        <f t="shared" si="165"/>
        <v>946</v>
      </c>
      <c r="N1784" s="50" t="str">
        <f t="shared" si="166"/>
        <v>&gt;365</v>
      </c>
      <c r="O1784" s="50" t="str">
        <f t="shared" si="167"/>
        <v>High Risk +</v>
      </c>
      <c r="P1784" s="15" t="str">
        <f>'PAYMENT by SAP'!J1774</f>
        <v>IDR</v>
      </c>
      <c r="Q1784" s="15" t="str">
        <f>'PAYMENT by SAP'!K1774</f>
        <v>1800000250</v>
      </c>
      <c r="R1784" s="51">
        <f>'PAYMENT by SAP'!L1774</f>
        <v>2268984840</v>
      </c>
      <c r="S1784" s="51" t="str">
        <f>'PAYMENT by SAP'!M1774</f>
        <v>Penagihan Jual Beli Batu Gamping Maret 2023</v>
      </c>
      <c r="T1784" s="65">
        <f>'PAYMENT by SAP'!N1774</f>
        <v>45046</v>
      </c>
      <c r="U1784" s="66" t="str">
        <f>'PAYMENT by SAP'!O1774</f>
        <v>1800000250</v>
      </c>
      <c r="V1784" s="18" t="s">
        <v>4962</v>
      </c>
    </row>
    <row r="1785" spans="2:22">
      <c r="B1785" s="15">
        <f>'PAYMENT by SAP'!B1775</f>
        <v>100137</v>
      </c>
      <c r="C1785" s="15" t="str">
        <f>'PAYMENT by SAP'!C1775</f>
        <v>PT SEMEN GRESIK</v>
      </c>
      <c r="D1785" s="15" t="str">
        <v>Group</v>
      </c>
      <c r="E1785" s="15" t="str">
        <f>'PAYMENT by SAP'!D1775</f>
        <v>0100013937</v>
      </c>
      <c r="F1785" s="15">
        <f>'PAYMENT by SAP'!E1775</f>
        <v>0</v>
      </c>
      <c r="G1785" s="15">
        <f>'PAYMENT by SAP'!F1775</f>
        <v>0</v>
      </c>
      <c r="H1785" s="47">
        <f t="shared" si="162"/>
        <v>46022</v>
      </c>
      <c r="I1785" s="48">
        <f>'PAYMENT by SAP'!G1775</f>
        <v>46022</v>
      </c>
      <c r="J1785" s="48" t="str">
        <f t="shared" si="163"/>
        <v>Des</v>
      </c>
      <c r="K1785" s="48" t="str">
        <f t="shared" si="164"/>
        <v>2025</v>
      </c>
      <c r="L1785" s="48">
        <f>'PAYMENT by SAP'!H1775</f>
        <v>45260</v>
      </c>
      <c r="M1785" s="49">
        <f t="shared" si="165"/>
        <v>762</v>
      </c>
      <c r="N1785" s="50" t="str">
        <f t="shared" si="166"/>
        <v>&gt;365</v>
      </c>
      <c r="O1785" s="50" t="str">
        <f t="shared" si="167"/>
        <v>High Risk +</v>
      </c>
      <c r="P1785" s="15" t="str">
        <f>'PAYMENT by SAP'!J1775</f>
        <v>IDR</v>
      </c>
      <c r="Q1785" s="15" t="str">
        <f>'PAYMENT by SAP'!K1775</f>
        <v>1800000620</v>
      </c>
      <c r="R1785" s="51">
        <f>'PAYMENT by SAP'!L1775</f>
        <v>2295034500</v>
      </c>
      <c r="S1785" s="51" t="str">
        <f>'PAYMENT by SAP'!M1775</f>
        <v>Penagihan Jual Beli Batu Gamping September 2023</v>
      </c>
      <c r="T1785" s="65">
        <f>'PAYMENT by SAP'!N1775</f>
        <v>45230</v>
      </c>
      <c r="U1785" s="66" t="str">
        <f>'PAYMENT by SAP'!O1775</f>
        <v>1800000620</v>
      </c>
      <c r="V1785" s="18" t="s">
        <v>4962</v>
      </c>
    </row>
    <row r="1786" spans="2:22">
      <c r="B1786" s="15">
        <f>'PAYMENT by SAP'!B1776</f>
        <v>100137</v>
      </c>
      <c r="C1786" s="15" t="str">
        <f>'PAYMENT by SAP'!C1776</f>
        <v>PT SEMEN GRESIK</v>
      </c>
      <c r="D1786" s="15" t="str">
        <v>Group</v>
      </c>
      <c r="E1786" s="15" t="str">
        <f>'PAYMENT by SAP'!D1776</f>
        <v>0100013931</v>
      </c>
      <c r="F1786" s="15">
        <f>'PAYMENT by SAP'!E1776</f>
        <v>0</v>
      </c>
      <c r="G1786" s="15">
        <f>'PAYMENT by SAP'!F1776</f>
        <v>0</v>
      </c>
      <c r="H1786" s="47">
        <f t="shared" si="162"/>
        <v>46022</v>
      </c>
      <c r="I1786" s="48">
        <f>'PAYMENT by SAP'!G1776</f>
        <v>46022</v>
      </c>
      <c r="J1786" s="48" t="str">
        <f t="shared" si="163"/>
        <v>Des</v>
      </c>
      <c r="K1786" s="48" t="str">
        <f t="shared" si="164"/>
        <v>2025</v>
      </c>
      <c r="L1786" s="48">
        <f>'PAYMENT by SAP'!H1776</f>
        <v>44864</v>
      </c>
      <c r="M1786" s="49">
        <f t="shared" si="165"/>
        <v>1158</v>
      </c>
      <c r="N1786" s="50" t="str">
        <f t="shared" si="166"/>
        <v>&gt;365</v>
      </c>
      <c r="O1786" s="50" t="str">
        <f t="shared" si="167"/>
        <v>High Risk +</v>
      </c>
      <c r="P1786" s="15" t="str">
        <f>'PAYMENT by SAP'!J1776</f>
        <v>IDR</v>
      </c>
      <c r="Q1786" s="15" t="str">
        <f>'PAYMENT by SAP'!K1776</f>
        <v>1800000657</v>
      </c>
      <c r="R1786" s="51">
        <f>'PAYMENT by SAP'!L1776</f>
        <v>4139003980</v>
      </c>
      <c r="S1786" s="51" t="str">
        <f>'PAYMENT by SAP'!M1776</f>
        <v>Penagihan Jual Beli Batu Gamping Juni-Agustus 2022</v>
      </c>
      <c r="T1786" s="65">
        <f>'PAYMENT by SAP'!N1776</f>
        <v>44834</v>
      </c>
      <c r="U1786" s="66" t="str">
        <f>'PAYMENT by SAP'!O1776</f>
        <v>1800000657</v>
      </c>
      <c r="V1786" s="18" t="s">
        <v>4962</v>
      </c>
    </row>
    <row r="1787" spans="2:22">
      <c r="B1787" s="15">
        <f>'PAYMENT by SAP'!B1777</f>
        <v>100137</v>
      </c>
      <c r="C1787" s="15" t="str">
        <f>'PAYMENT by SAP'!C1777</f>
        <v>PT SEMEN GRESIK</v>
      </c>
      <c r="D1787" s="15" t="str">
        <v>Group</v>
      </c>
      <c r="E1787" s="15" t="str">
        <f>'PAYMENT by SAP'!D1777</f>
        <v>0100013924</v>
      </c>
      <c r="F1787" s="15">
        <f>'PAYMENT by SAP'!E1777</f>
        <v>0</v>
      </c>
      <c r="G1787" s="15">
        <f>'PAYMENT by SAP'!F1777</f>
        <v>0</v>
      </c>
      <c r="H1787" s="47">
        <f t="shared" si="162"/>
        <v>46022</v>
      </c>
      <c r="I1787" s="48">
        <f>'PAYMENT by SAP'!G1777</f>
        <v>46022</v>
      </c>
      <c r="J1787" s="48" t="str">
        <f t="shared" si="163"/>
        <v>Des</v>
      </c>
      <c r="K1787" s="48" t="str">
        <f t="shared" si="164"/>
        <v>2025</v>
      </c>
      <c r="L1787" s="48">
        <f>'PAYMENT by SAP'!H1777</f>
        <v>45012</v>
      </c>
      <c r="M1787" s="49">
        <f t="shared" si="165"/>
        <v>1010</v>
      </c>
      <c r="N1787" s="50" t="str">
        <f t="shared" si="166"/>
        <v>&gt;365</v>
      </c>
      <c r="O1787" s="50" t="str">
        <f t="shared" si="167"/>
        <v>High Risk +</v>
      </c>
      <c r="P1787" s="15" t="str">
        <f>'PAYMENT by SAP'!J1777</f>
        <v>IDR</v>
      </c>
      <c r="Q1787" s="15" t="str">
        <f>'PAYMENT by SAP'!K1777</f>
        <v>0100003594</v>
      </c>
      <c r="R1787" s="51">
        <f>'PAYMENT by SAP'!L1777</f>
        <v>4471359180</v>
      </c>
      <c r="S1787" s="51" t="str">
        <f>'PAYMENT by SAP'!M1777</f>
        <v>Pembayaran Jual Beli Batu Gamping Okt-Des 2021</v>
      </c>
      <c r="T1787" s="65">
        <f>'PAYMENT by SAP'!N1777</f>
        <v>45012</v>
      </c>
      <c r="U1787" s="66" t="str">
        <f>'PAYMENT by SAP'!O1777</f>
        <v>1800000281</v>
      </c>
      <c r="V1787" s="18" t="s">
        <v>4962</v>
      </c>
    </row>
    <row r="1788" spans="2:22">
      <c r="B1788" s="15">
        <f>'PAYMENT by SAP'!B1778</f>
        <v>100137</v>
      </c>
      <c r="C1788" s="15" t="str">
        <f>'PAYMENT by SAP'!C1778</f>
        <v>PT SEMEN GRESIK</v>
      </c>
      <c r="D1788" s="15" t="str">
        <v>Group</v>
      </c>
      <c r="E1788" s="15" t="str">
        <f>'PAYMENT by SAP'!D1778</f>
        <v>0100013913</v>
      </c>
      <c r="F1788" s="15">
        <f>'PAYMENT by SAP'!E1778</f>
        <v>0</v>
      </c>
      <c r="G1788" s="15">
        <f>'PAYMENT by SAP'!F1778</f>
        <v>0</v>
      </c>
      <c r="H1788" s="47">
        <f t="shared" si="162"/>
        <v>46022</v>
      </c>
      <c r="I1788" s="48">
        <f>'PAYMENT by SAP'!G1778</f>
        <v>46022</v>
      </c>
      <c r="J1788" s="48" t="str">
        <f t="shared" si="163"/>
        <v>Des</v>
      </c>
      <c r="K1788" s="48" t="str">
        <f t="shared" si="164"/>
        <v>2025</v>
      </c>
      <c r="L1788" s="48">
        <f>'PAYMENT by SAP'!H1778</f>
        <v>44712</v>
      </c>
      <c r="M1788" s="49">
        <f t="shared" si="165"/>
        <v>1310</v>
      </c>
      <c r="N1788" s="50" t="str">
        <f t="shared" si="166"/>
        <v>&gt;365</v>
      </c>
      <c r="O1788" s="50" t="str">
        <f t="shared" si="167"/>
        <v>High Risk +</v>
      </c>
      <c r="P1788" s="15" t="str">
        <f>'PAYMENT by SAP'!J1778</f>
        <v>IDR</v>
      </c>
      <c r="Q1788" s="15" t="str">
        <f>'PAYMENT by SAP'!K1778</f>
        <v>0100004102</v>
      </c>
      <c r="R1788" s="51">
        <f>'PAYMENT by SAP'!L1778</f>
        <v>4745016400</v>
      </c>
      <c r="S1788" s="51" t="str">
        <f>'PAYMENT by SAP'!M1778</f>
        <v>Pembayaran Jual Beli Batu Gamping Januari-Mei 2021</v>
      </c>
      <c r="T1788" s="65">
        <f>'PAYMENT by SAP'!N1778</f>
        <v>44712</v>
      </c>
      <c r="U1788" s="66" t="str">
        <f>'PAYMENT by SAP'!O1778</f>
        <v>1800000921</v>
      </c>
      <c r="V1788" s="18" t="s">
        <v>4962</v>
      </c>
    </row>
    <row r="1789" spans="2:22">
      <c r="B1789" s="15">
        <f>'PAYMENT by SAP'!B1779</f>
        <v>100009</v>
      </c>
      <c r="C1789" s="15" t="str">
        <f>'PAYMENT by SAP'!C1779</f>
        <v>PT KAWASAN INDUSTRI GRESIK</v>
      </c>
      <c r="D1789" s="15" t="str">
        <v>Group</v>
      </c>
      <c r="E1789" s="15" t="str">
        <f>'PAYMENT by SAP'!D1779</f>
        <v>1400000583</v>
      </c>
      <c r="F1789" s="15" t="str">
        <f>'PAYMENT by SAP'!E1779</f>
        <v>11121161</v>
      </c>
      <c r="G1789" s="15" t="str">
        <f>'PAYMENT by SAP'!F1779</f>
        <v>DIVIDEN KIG TAHUN BUKU 2024</v>
      </c>
      <c r="H1789" s="47">
        <f t="shared" ref="H1789:H1852" si="168">I1789</f>
        <v>46022</v>
      </c>
      <c r="I1789" s="48">
        <f>'PAYMENT by SAP'!G1779</f>
        <v>46022</v>
      </c>
      <c r="J1789" s="48" t="str">
        <f t="shared" ref="J1789:J1852" si="169">TEXT(I1789,"MMM")</f>
        <v>Des</v>
      </c>
      <c r="K1789" s="48" t="str">
        <f t="shared" ref="K1789:K1852" si="170">TEXT(I1789,"yyy")</f>
        <v>2025</v>
      </c>
      <c r="L1789" s="48">
        <f>'PAYMENT by SAP'!H1779</f>
        <v>46022</v>
      </c>
      <c r="M1789" s="49">
        <f t="shared" ref="M1789:M1852" si="171">I1789-L1789</f>
        <v>0</v>
      </c>
      <c r="N1789" s="50" t="str">
        <f t="shared" ref="N1789:N1852" si="172">IF(M1789&lt;$C$9,$D$9,IF(M1789&lt;$C$8,$D$8,IF(M1789&lt;$C$7,$D$7,IF(M1789&lt;$C$6,$D$6,IF(M1789&lt;$C$5,$D$5,IF(M1789&lt;$C$4,$D$4,IF(M1789&lt;$C$3,$D$3)))))))</f>
        <v>0-30</v>
      </c>
      <c r="O1789" s="50" t="str">
        <f t="shared" ref="O1789:O1852" si="173">IF(N1789=$D$3,$E$3,IF(N1789=$D$4,$E$4,IF(N1789=$D$5,$E$5,IF(N1789=$D$6,$E$6,IF(N1789=$D$7,$E$7,IF(N1789=$D$8,$E$8,IF(N1789=$D$9,$E$9)))))))</f>
        <v>No Risk</v>
      </c>
      <c r="P1789" s="15" t="str">
        <f>'PAYMENT by SAP'!J1779</f>
        <v>IDR</v>
      </c>
      <c r="Q1789" s="15" t="str">
        <f>'PAYMENT by SAP'!K1779</f>
        <v>1800000374</v>
      </c>
      <c r="R1789" s="51">
        <f>'PAYMENT by SAP'!L1779</f>
        <v>5045103889</v>
      </c>
      <c r="S1789" s="51" t="str">
        <f>'PAYMENT by SAP'!M1779</f>
        <v>DIVIDEN KIG TAHUN BUKU 2024</v>
      </c>
      <c r="T1789" s="65">
        <f>'PAYMENT by SAP'!N1779</f>
        <v>46022</v>
      </c>
      <c r="U1789" s="66" t="str">
        <f>'PAYMENT by SAP'!O1779</f>
        <v>1800000374</v>
      </c>
      <c r="V1789" s="18" t="s">
        <v>4967</v>
      </c>
    </row>
    <row r="1790" spans="2:22">
      <c r="B1790" s="15">
        <f>'PAYMENT by SAP'!B1780</f>
        <v>100137</v>
      </c>
      <c r="C1790" s="15" t="str">
        <f>'PAYMENT by SAP'!C1780</f>
        <v>PT SEMEN GRESIK</v>
      </c>
      <c r="D1790" s="15" t="str">
        <v>Group</v>
      </c>
      <c r="E1790" s="15" t="str">
        <f>'PAYMENT by SAP'!D1780</f>
        <v>0100013914</v>
      </c>
      <c r="F1790" s="15">
        <f>'PAYMENT by SAP'!E1780</f>
        <v>0</v>
      </c>
      <c r="G1790" s="15">
        <f>'PAYMENT by SAP'!F1780</f>
        <v>0</v>
      </c>
      <c r="H1790" s="47">
        <f t="shared" si="168"/>
        <v>46022</v>
      </c>
      <c r="I1790" s="48">
        <f>'PAYMENT by SAP'!G1780</f>
        <v>46022</v>
      </c>
      <c r="J1790" s="48" t="str">
        <f t="shared" si="169"/>
        <v>Des</v>
      </c>
      <c r="K1790" s="48" t="str">
        <f t="shared" si="170"/>
        <v>2025</v>
      </c>
      <c r="L1790" s="48">
        <f>'PAYMENT by SAP'!H1780</f>
        <v>45194</v>
      </c>
      <c r="M1790" s="49">
        <f t="shared" si="171"/>
        <v>828</v>
      </c>
      <c r="N1790" s="50" t="str">
        <f t="shared" si="172"/>
        <v>&gt;365</v>
      </c>
      <c r="O1790" s="50" t="str">
        <f t="shared" si="173"/>
        <v>High Risk +</v>
      </c>
      <c r="P1790" s="15" t="str">
        <f>'PAYMENT by SAP'!J1780</f>
        <v>IDR</v>
      </c>
      <c r="Q1790" s="15" t="str">
        <f>'PAYMENT by SAP'!K1780</f>
        <v>0100011818</v>
      </c>
      <c r="R1790" s="51">
        <f>'PAYMENT by SAP'!L1780</f>
        <v>5720318900</v>
      </c>
      <c r="S1790" s="51" t="str">
        <f>'PAYMENT by SAP'!M1780</f>
        <v>Pembayaran Jual Beli Batu Gamping Juni-Sept 2021</v>
      </c>
      <c r="T1790" s="65">
        <f>'PAYMENT by SAP'!N1780</f>
        <v>45194</v>
      </c>
      <c r="U1790" s="66" t="str">
        <f>'PAYMENT by SAP'!O1780</f>
        <v>1800000920</v>
      </c>
      <c r="V1790" s="18" t="s">
        <v>4962</v>
      </c>
    </row>
    <row r="1791" spans="2:22">
      <c r="B1791" s="15">
        <f>'PAYMENT by SAP'!B1781</f>
        <v>101948</v>
      </c>
      <c r="C1791" s="15" t="str">
        <f>'PAYMENT by SAP'!C1781</f>
        <v>DINAS PUBM &amp; SDA</v>
      </c>
      <c r="D1791" s="15" t="str">
        <v>External</v>
      </c>
      <c r="E1791" s="15" t="str">
        <f>'PAYMENT by SAP'!D1781</f>
        <v>1400000582</v>
      </c>
      <c r="F1791" s="15" t="str">
        <f>'PAYMENT by SAP'!E1781</f>
        <v>11121161</v>
      </c>
      <c r="G1791" s="15" t="str">
        <f>'PAYMENT by SAP'!F1781</f>
        <v>PAID BY CMS BANK MANDIRI KC GRESIK RN 2100001849</v>
      </c>
      <c r="H1791" s="47">
        <f t="shared" si="168"/>
        <v>46022</v>
      </c>
      <c r="I1791" s="48">
        <f>'PAYMENT by SAP'!G1781</f>
        <v>46022</v>
      </c>
      <c r="J1791" s="48" t="str">
        <f t="shared" si="169"/>
        <v>Des</v>
      </c>
      <c r="K1791" s="48" t="str">
        <f t="shared" si="170"/>
        <v>2025</v>
      </c>
      <c r="L1791" s="48">
        <f>'PAYMENT by SAP'!H1781</f>
        <v>46024</v>
      </c>
      <c r="M1791" s="49">
        <f t="shared" si="171"/>
        <v>-2</v>
      </c>
      <c r="N1791" s="50" t="str">
        <f t="shared" si="172"/>
        <v>Current</v>
      </c>
      <c r="O1791" s="50" t="str">
        <f t="shared" si="173"/>
        <v>No Risk</v>
      </c>
      <c r="P1791" s="15" t="str">
        <f>'PAYMENT by SAP'!J1781</f>
        <v>IDR</v>
      </c>
      <c r="Q1791" s="15" t="str">
        <f>'PAYMENT by SAP'!K1781</f>
        <v>1800000540</v>
      </c>
      <c r="R1791" s="51">
        <f>'PAYMENT by SAP'!L1781</f>
        <v>11051726134</v>
      </c>
      <c r="S1791" s="51" t="str">
        <f>'PAYMENT by SAP'!M1781</f>
        <v>Penagihan Ganti Rugi Lahan SIG untuk Froantageroad</v>
      </c>
      <c r="T1791" s="65">
        <f>'PAYMENT by SAP'!N1781</f>
        <v>45994</v>
      </c>
      <c r="U1791" s="66" t="str">
        <f>'PAYMENT by SAP'!O1781</f>
        <v>1800000540</v>
      </c>
      <c r="V1791" s="18" t="s">
        <v>4958</v>
      </c>
    </row>
    <row r="1792" spans="2:22">
      <c r="B1792" s="15">
        <f>'PAYMENT by SAP'!B1782</f>
        <v>100137</v>
      </c>
      <c r="C1792" s="15" t="str">
        <f>'PAYMENT by SAP'!C1782</f>
        <v>PT SEMEN GRESIK</v>
      </c>
      <c r="D1792" s="15" t="str">
        <v>Group</v>
      </c>
      <c r="E1792" s="15" t="str">
        <f>'PAYMENT by SAP'!D1782</f>
        <v>1400000584</v>
      </c>
      <c r="F1792" s="15" t="str">
        <f>'PAYMENT by SAP'!E1782</f>
        <v>11121871</v>
      </c>
      <c r="G1792" s="15" t="str">
        <f>'PAYMENT by SAP'!F1782</f>
        <v>SWEEPING SEMEN GRESIK</v>
      </c>
      <c r="H1792" s="47">
        <f t="shared" si="168"/>
        <v>46022</v>
      </c>
      <c r="I1792" s="48">
        <f>'PAYMENT by SAP'!G1782</f>
        <v>46022</v>
      </c>
      <c r="J1792" s="48" t="str">
        <f t="shared" si="169"/>
        <v>Des</v>
      </c>
      <c r="K1792" s="48" t="str">
        <f t="shared" si="170"/>
        <v>2025</v>
      </c>
      <c r="L1792" s="48">
        <f>'PAYMENT by SAP'!H1782</f>
        <v>46021</v>
      </c>
      <c r="M1792" s="49">
        <f t="shared" si="171"/>
        <v>1</v>
      </c>
      <c r="N1792" s="50" t="str">
        <f t="shared" si="172"/>
        <v>0-30</v>
      </c>
      <c r="O1792" s="50" t="str">
        <f t="shared" si="173"/>
        <v>No Risk</v>
      </c>
      <c r="P1792" s="15" t="str">
        <f>'PAYMENT by SAP'!J1782</f>
        <v>IDR</v>
      </c>
      <c r="Q1792" s="15" t="str">
        <f>'PAYMENT by SAP'!K1782</f>
        <v>1400000580</v>
      </c>
      <c r="R1792" s="51">
        <f>'PAYMENT by SAP'!L1782</f>
        <v>32500000000</v>
      </c>
      <c r="S1792" s="51" t="str">
        <f>'PAYMENT by SAP'!M1782</f>
        <v xml:space="preserve"> PEMBAYARAN POKOK SHL GRESIK 26 SEPT 2018</v>
      </c>
      <c r="T1792" s="65">
        <f>'PAYMENT by SAP'!N1782</f>
        <v>46021</v>
      </c>
      <c r="U1792" s="66" t="str">
        <f>'PAYMENT by SAP'!O1782</f>
        <v>1800001507</v>
      </c>
      <c r="V1792" t="s">
        <v>4952</v>
      </c>
    </row>
    <row r="1793" spans="2:22">
      <c r="B1793" s="15">
        <f>'PAYMENT by SAP'!B1783</f>
        <v>101284</v>
      </c>
      <c r="C1793" s="15" t="str">
        <f>'PAYMENT by SAP'!C1783</f>
        <v>PT. SINERGI MITRA INVESTAMA</v>
      </c>
      <c r="D1793" s="15" t="str">
        <v>Group</v>
      </c>
      <c r="E1793" s="15" t="str">
        <f>'PAYMENT by SAP'!D1783</f>
        <v>1400000998</v>
      </c>
      <c r="F1793" s="15" t="str">
        <f>'PAYMENT by SAP'!E1783</f>
        <v>11125421</v>
      </c>
      <c r="G1793" s="15" t="str">
        <f>'PAYMENT by SAP'!F1783</f>
        <v>PAID BY CMS BANK SYARIAH INDONESIA KC SURABAYA BAS</v>
      </c>
      <c r="H1793" s="47">
        <f t="shared" si="168"/>
        <v>46024</v>
      </c>
      <c r="I1793" s="48">
        <f>'PAYMENT by SAP'!G1783</f>
        <v>46024</v>
      </c>
      <c r="J1793" s="48" t="str">
        <f t="shared" si="169"/>
        <v>Jan</v>
      </c>
      <c r="K1793" s="48" t="str">
        <f t="shared" si="170"/>
        <v>2026</v>
      </c>
      <c r="L1793" s="48">
        <f>'PAYMENT by SAP'!H1783</f>
        <v>46021</v>
      </c>
      <c r="M1793" s="49">
        <f t="shared" si="171"/>
        <v>3</v>
      </c>
      <c r="N1793" s="50" t="str">
        <f t="shared" si="172"/>
        <v>0-30</v>
      </c>
      <c r="O1793" s="50" t="str">
        <f t="shared" si="173"/>
        <v>No Risk</v>
      </c>
      <c r="P1793" s="15" t="str">
        <f>'PAYMENT by SAP'!J1783</f>
        <v>IDR</v>
      </c>
      <c r="Q1793" s="15" t="str">
        <f>'PAYMENT by SAP'!K1783</f>
        <v>1800000759</v>
      </c>
      <c r="R1793" s="51">
        <f>'PAYMENT by SAP'!L1783</f>
        <v>23354233</v>
      </c>
      <c r="S1793" s="51" t="str">
        <f>'PAYMENT by SAP'!M1783</f>
        <v>Tagihan Listrik SMI Okt 25</v>
      </c>
      <c r="T1793" s="65">
        <f>'PAYMENT by SAP'!N1783</f>
        <v>45991</v>
      </c>
      <c r="U1793" s="66" t="str">
        <f>'PAYMENT by SAP'!O1783</f>
        <v>1800000759</v>
      </c>
      <c r="V1793" s="18" t="s">
        <v>4951</v>
      </c>
    </row>
    <row r="1794" spans="2:22">
      <c r="B1794" s="15">
        <f>'PAYMENT by SAP'!B1784</f>
        <v>101118</v>
      </c>
      <c r="C1794" s="15" t="str">
        <f>'PAYMENT by SAP'!C1784</f>
        <v>PT SINAR PELITA DUNIA</v>
      </c>
      <c r="D1794" s="15" t="str">
        <v>External</v>
      </c>
      <c r="E1794" s="15" t="str">
        <f>'PAYMENT by SAP'!D1784</f>
        <v>1400000152</v>
      </c>
      <c r="F1794" s="15" t="str">
        <f>'PAYMENT by SAP'!E1784</f>
        <v>11125421</v>
      </c>
      <c r="G1794" s="15" t="str">
        <f>'PAYMENT by SAP'!F1784</f>
        <v>PAID BY CMS BANK SYARIAH INDONESIA KC SURABAYA BAS</v>
      </c>
      <c r="H1794" s="47">
        <f t="shared" si="168"/>
        <v>46024</v>
      </c>
      <c r="I1794" s="48">
        <f>'PAYMENT by SAP'!G1784</f>
        <v>46024</v>
      </c>
      <c r="J1794" s="48" t="str">
        <f t="shared" si="169"/>
        <v>Jan</v>
      </c>
      <c r="K1794" s="48" t="str">
        <f t="shared" si="170"/>
        <v>2026</v>
      </c>
      <c r="L1794" s="48">
        <f>'PAYMENT by SAP'!H1784</f>
        <v>46021</v>
      </c>
      <c r="M1794" s="49">
        <f t="shared" si="171"/>
        <v>3</v>
      </c>
      <c r="N1794" s="50" t="str">
        <f t="shared" si="172"/>
        <v>0-30</v>
      </c>
      <c r="O1794" s="50" t="str">
        <f t="shared" si="173"/>
        <v>No Risk</v>
      </c>
      <c r="P1794" s="15" t="str">
        <f>'PAYMENT by SAP'!J1784</f>
        <v>IDR</v>
      </c>
      <c r="Q1794" s="15" t="str">
        <f>'PAYMENT by SAP'!K1784</f>
        <v>1800000797</v>
      </c>
      <c r="R1794" s="51">
        <f>'PAYMENT by SAP'!L1784</f>
        <v>33833133</v>
      </c>
      <c r="S1794" s="51" t="str">
        <f>'PAYMENT by SAP'!M1784</f>
        <v>Biaya Pemusnahan Limbah Bottom Ash ex PT SPD</v>
      </c>
      <c r="T1794" s="65">
        <f>'PAYMENT by SAP'!N1784</f>
        <v>45991</v>
      </c>
      <c r="U1794" s="66" t="str">
        <f>'PAYMENT by SAP'!O1784</f>
        <v>1800000797</v>
      </c>
      <c r="V1794" t="s">
        <v>4950</v>
      </c>
    </row>
    <row r="1795" spans="2:22">
      <c r="B1795" s="15">
        <f>'PAYMENT by SAP'!B1785</f>
        <v>100031</v>
      </c>
      <c r="C1795" s="15" t="str">
        <f>'PAYMENT by SAP'!C1785</f>
        <v>PT DELTA ARTHA BAHARI NUSANTARA</v>
      </c>
      <c r="D1795" s="15" t="str">
        <v>External</v>
      </c>
      <c r="E1795" s="15" t="str">
        <f>'PAYMENT by SAP'!D1785</f>
        <v>1400002278</v>
      </c>
      <c r="F1795" s="15" t="str">
        <f>'PAYMENT by SAP'!E1785</f>
        <v>11121161</v>
      </c>
      <c r="G1795" s="15" t="str">
        <f>'PAYMENT by SAP'!F1785</f>
        <v>Tagihan Listrik DAB Okt 25</v>
      </c>
      <c r="H1795" s="47">
        <f t="shared" si="168"/>
        <v>46027</v>
      </c>
      <c r="I1795" s="48">
        <f>'PAYMENT by SAP'!G1785</f>
        <v>46027</v>
      </c>
      <c r="J1795" s="48" t="str">
        <f t="shared" si="169"/>
        <v>Jan</v>
      </c>
      <c r="K1795" s="48" t="str">
        <f t="shared" si="170"/>
        <v>2026</v>
      </c>
      <c r="L1795" s="48">
        <f>'PAYMENT by SAP'!H1785</f>
        <v>46021</v>
      </c>
      <c r="M1795" s="49">
        <f t="shared" si="171"/>
        <v>6</v>
      </c>
      <c r="N1795" s="50" t="str">
        <f t="shared" si="172"/>
        <v>0-30</v>
      </c>
      <c r="O1795" s="50" t="str">
        <f t="shared" si="173"/>
        <v>No Risk</v>
      </c>
      <c r="P1795" s="15" t="str">
        <f>'PAYMENT by SAP'!J1785</f>
        <v>IDR</v>
      </c>
      <c r="Q1795" s="15" t="str">
        <f>'PAYMENT by SAP'!K1785</f>
        <v>1800000758</v>
      </c>
      <c r="R1795" s="51">
        <f>'PAYMENT by SAP'!L1785</f>
        <v>244494</v>
      </c>
      <c r="S1795" s="51" t="str">
        <f>'PAYMENT by SAP'!M1785</f>
        <v>Tagihan Listrik DAB Okt 25</v>
      </c>
      <c r="T1795" s="65">
        <f>'PAYMENT by SAP'!N1785</f>
        <v>45991</v>
      </c>
      <c r="U1795" s="66" t="str">
        <f>'PAYMENT by SAP'!O1785</f>
        <v>1800000758</v>
      </c>
      <c r="V1795" s="18" t="s">
        <v>4951</v>
      </c>
    </row>
    <row r="1796" spans="2:22">
      <c r="B1796" s="15">
        <f>'PAYMENT by SAP'!B1786</f>
        <v>101284</v>
      </c>
      <c r="C1796" s="15" t="str">
        <f>'PAYMENT by SAP'!C1786</f>
        <v>PT. SINERGI MITRA INVESTAMA</v>
      </c>
      <c r="D1796" s="15" t="str">
        <v>Group</v>
      </c>
      <c r="E1796" s="15" t="str">
        <f>'PAYMENT by SAP'!D1786</f>
        <v>1400000000</v>
      </c>
      <c r="F1796" s="15" t="str">
        <f>'PAYMENT by SAP'!E1786</f>
        <v>11121161</v>
      </c>
      <c r="G1796" s="15" t="str">
        <f>'PAYMENT by SAP'!F1786</f>
        <v>PAID BY CMS BANK MANDIRI KC GRESIK RN 2100001791</v>
      </c>
      <c r="H1796" s="47">
        <f t="shared" si="168"/>
        <v>46027</v>
      </c>
      <c r="I1796" s="48">
        <f>'PAYMENT by SAP'!G1786</f>
        <v>46027</v>
      </c>
      <c r="J1796" s="48" t="str">
        <f t="shared" si="169"/>
        <v>Jan</v>
      </c>
      <c r="K1796" s="48" t="str">
        <f t="shared" si="170"/>
        <v>2026</v>
      </c>
      <c r="L1796" s="48">
        <f>'PAYMENT by SAP'!H1786</f>
        <v>45899</v>
      </c>
      <c r="M1796" s="49">
        <f t="shared" si="171"/>
        <v>128</v>
      </c>
      <c r="N1796" s="50" t="str">
        <f t="shared" si="172"/>
        <v>120-365</v>
      </c>
      <c r="O1796" s="50" t="str">
        <f t="shared" si="173"/>
        <v>High Risk</v>
      </c>
      <c r="P1796" s="15" t="str">
        <f>'PAYMENT by SAP'!J1786</f>
        <v>IDR</v>
      </c>
      <c r="Q1796" s="15" t="str">
        <f>'PAYMENT by SAP'!K1786</f>
        <v>1800000342</v>
      </c>
      <c r="R1796" s="51">
        <f>'PAYMENT by SAP'!L1786</f>
        <v>348915</v>
      </c>
      <c r="S1796" s="51" t="str">
        <f>'PAYMENT by SAP'!M1786</f>
        <v>Tagihan Listrik GUSI Lt 3 &amp; 4 - Juli 2025</v>
      </c>
      <c r="T1796" s="65">
        <f>'PAYMENT by SAP'!N1786</f>
        <v>45869</v>
      </c>
      <c r="U1796" s="66" t="str">
        <f>'PAYMENT by SAP'!O1786</f>
        <v>1800000342</v>
      </c>
      <c r="V1796" s="18" t="s">
        <v>4951</v>
      </c>
    </row>
    <row r="1797" spans="2:22">
      <c r="B1797" s="15">
        <f>'PAYMENT by SAP'!B1787</f>
        <v>101284</v>
      </c>
      <c r="C1797" s="15" t="str">
        <f>'PAYMENT by SAP'!C1787</f>
        <v>PT. SINERGI MITRA INVESTAMA</v>
      </c>
      <c r="D1797" s="15" t="str">
        <v>Group</v>
      </c>
      <c r="E1797" s="15" t="str">
        <f>'PAYMENT by SAP'!D1787</f>
        <v>1400000001</v>
      </c>
      <c r="F1797" s="15" t="str">
        <f>'PAYMENT by SAP'!E1787</f>
        <v>11121161</v>
      </c>
      <c r="G1797" s="15" t="str">
        <f>'PAYMENT by SAP'!F1787</f>
        <v>PAID BY CMS BANK MANDIRI KC GRESIK RN 2100001842</v>
      </c>
      <c r="H1797" s="47">
        <f t="shared" si="168"/>
        <v>46027</v>
      </c>
      <c r="I1797" s="48">
        <f>'PAYMENT by SAP'!G1787</f>
        <v>46027</v>
      </c>
      <c r="J1797" s="48" t="str">
        <f t="shared" si="169"/>
        <v>Jan</v>
      </c>
      <c r="K1797" s="48" t="str">
        <f t="shared" si="170"/>
        <v>2026</v>
      </c>
      <c r="L1797" s="48">
        <f>'PAYMENT by SAP'!H1787</f>
        <v>46021</v>
      </c>
      <c r="M1797" s="49">
        <f t="shared" si="171"/>
        <v>6</v>
      </c>
      <c r="N1797" s="50" t="str">
        <f t="shared" si="172"/>
        <v>0-30</v>
      </c>
      <c r="O1797" s="50" t="str">
        <f t="shared" si="173"/>
        <v>No Risk</v>
      </c>
      <c r="P1797" s="15" t="str">
        <f>'PAYMENT by SAP'!J1787</f>
        <v>IDR</v>
      </c>
      <c r="Q1797" s="15" t="str">
        <f>'PAYMENT by SAP'!K1787</f>
        <v>1800000530</v>
      </c>
      <c r="R1797" s="51">
        <f>'PAYMENT by SAP'!L1787</f>
        <v>829690</v>
      </c>
      <c r="S1797" s="51" t="str">
        <f>'PAYMENT by SAP'!M1787</f>
        <v>Tagihan Listrik ATM Mandiri GUSI - November 2025</v>
      </c>
      <c r="T1797" s="65">
        <f>'PAYMENT by SAP'!N1787</f>
        <v>45991</v>
      </c>
      <c r="U1797" s="66" t="str">
        <f>'PAYMENT by SAP'!O1787</f>
        <v>1800000530</v>
      </c>
      <c r="V1797" s="18" t="s">
        <v>4951</v>
      </c>
    </row>
    <row r="1798" spans="2:22">
      <c r="B1798" s="15">
        <f>'PAYMENT by SAP'!B1788</f>
        <v>101958</v>
      </c>
      <c r="C1798" s="15" t="str">
        <f>'PAYMENT by SAP'!C1788</f>
        <v>GATHOT SUWARNO</v>
      </c>
      <c r="D1798" s="15" t="str">
        <v>External</v>
      </c>
      <c r="E1798" s="15" t="str">
        <f>'PAYMENT by SAP'!D1788</f>
        <v>1400002270</v>
      </c>
      <c r="F1798" s="15" t="str">
        <f>'PAYMENT by SAP'!E1788</f>
        <v>11121161</v>
      </c>
      <c r="G1798" s="15" t="str">
        <f>'PAYMENT by SAP'!F1788</f>
        <v>UM PDP GS DES25-GATHOT SUWARNO</v>
      </c>
      <c r="H1798" s="47">
        <f t="shared" si="168"/>
        <v>46027</v>
      </c>
      <c r="I1798" s="48">
        <f>'PAYMENT by SAP'!G1788</f>
        <v>46027</v>
      </c>
      <c r="J1798" s="48" t="str">
        <f t="shared" si="169"/>
        <v>Jan</v>
      </c>
      <c r="K1798" s="48" t="str">
        <f t="shared" si="170"/>
        <v>2026</v>
      </c>
      <c r="L1798" s="48">
        <f>'PAYMENT by SAP'!H1788</f>
        <v>46022</v>
      </c>
      <c r="M1798" s="49">
        <f t="shared" si="171"/>
        <v>5</v>
      </c>
      <c r="N1798" s="50" t="str">
        <f t="shared" si="172"/>
        <v>0-30</v>
      </c>
      <c r="O1798" s="50" t="str">
        <f t="shared" si="173"/>
        <v>No Risk</v>
      </c>
      <c r="P1798" s="15" t="str">
        <f>'PAYMENT by SAP'!J1788</f>
        <v>IDR</v>
      </c>
      <c r="Q1798" s="15" t="str">
        <f>'PAYMENT by SAP'!K1788</f>
        <v>1800000893</v>
      </c>
      <c r="R1798" s="51">
        <f>'PAYMENT by SAP'!L1788</f>
        <v>2000000</v>
      </c>
      <c r="S1798" s="51" t="str">
        <f>'PAYMENT by SAP'!M1788</f>
        <v>PENDAPATAN GRAHA SANDIYA DESEMBER 2025</v>
      </c>
      <c r="T1798" s="65">
        <f>'PAYMENT by SAP'!N1788</f>
        <v>46022</v>
      </c>
      <c r="U1798" s="66" t="str">
        <f>'PAYMENT by SAP'!O1788</f>
        <v>1800000893</v>
      </c>
      <c r="V1798" t="s">
        <v>4957</v>
      </c>
    </row>
    <row r="1799" spans="2:22">
      <c r="B1799" s="15">
        <f>'PAYMENT by SAP'!B1789</f>
        <v>101959</v>
      </c>
      <c r="C1799" s="15" t="str">
        <f>'PAYMENT by SAP'!C1789</f>
        <v>H. HANIF</v>
      </c>
      <c r="D1799" s="15" t="str">
        <v>External</v>
      </c>
      <c r="E1799" s="15" t="str">
        <f>'PAYMENT by SAP'!D1789</f>
        <v>1400002271</v>
      </c>
      <c r="F1799" s="15" t="str">
        <f>'PAYMENT by SAP'!E1789</f>
        <v>11121161</v>
      </c>
      <c r="G1799" s="15" t="str">
        <f>'PAYMENT by SAP'!F1789</f>
        <v>UM PDP GS DES25-H. HANIF</v>
      </c>
      <c r="H1799" s="47">
        <f t="shared" si="168"/>
        <v>46027</v>
      </c>
      <c r="I1799" s="48">
        <f>'PAYMENT by SAP'!G1789</f>
        <v>46027</v>
      </c>
      <c r="J1799" s="48" t="str">
        <f t="shared" si="169"/>
        <v>Jan</v>
      </c>
      <c r="K1799" s="48" t="str">
        <f t="shared" si="170"/>
        <v>2026</v>
      </c>
      <c r="L1799" s="48">
        <f>'PAYMENT by SAP'!H1789</f>
        <v>46022</v>
      </c>
      <c r="M1799" s="49">
        <f t="shared" si="171"/>
        <v>5</v>
      </c>
      <c r="N1799" s="50" t="str">
        <f t="shared" si="172"/>
        <v>0-30</v>
      </c>
      <c r="O1799" s="50" t="str">
        <f t="shared" si="173"/>
        <v>No Risk</v>
      </c>
      <c r="P1799" s="15" t="str">
        <f>'PAYMENT by SAP'!J1789</f>
        <v>IDR</v>
      </c>
      <c r="Q1799" s="15" t="str">
        <f>'PAYMENT by SAP'!K1789</f>
        <v>1800000894</v>
      </c>
      <c r="R1799" s="51">
        <f>'PAYMENT by SAP'!L1789</f>
        <v>2000000</v>
      </c>
      <c r="S1799" s="51" t="str">
        <f>'PAYMENT by SAP'!M1789</f>
        <v>PENDAPATAN GRAHA SANDIYA DESEMBER 2025</v>
      </c>
      <c r="T1799" s="65">
        <f>'PAYMENT by SAP'!N1789</f>
        <v>46022</v>
      </c>
      <c r="U1799" s="66" t="str">
        <f>'PAYMENT by SAP'!O1789</f>
        <v>1800000894</v>
      </c>
      <c r="V1799" t="s">
        <v>4957</v>
      </c>
    </row>
    <row r="1800" spans="2:22">
      <c r="B1800" s="15">
        <f>'PAYMENT by SAP'!B1790</f>
        <v>101960</v>
      </c>
      <c r="C1800" s="15" t="str">
        <f>'PAYMENT by SAP'!C1790</f>
        <v>SARNO IRIANTO</v>
      </c>
      <c r="D1800" s="15" t="str">
        <v>External</v>
      </c>
      <c r="E1800" s="15" t="str">
        <f>'PAYMENT by SAP'!D1790</f>
        <v>1400002272</v>
      </c>
      <c r="F1800" s="15" t="str">
        <f>'PAYMENT by SAP'!E1790</f>
        <v>11121161</v>
      </c>
      <c r="G1800" s="15" t="str">
        <f>'PAYMENT by SAP'!F1790</f>
        <v>UM PDP GS DES25-SARNO IRIANTO</v>
      </c>
      <c r="H1800" s="47">
        <f t="shared" si="168"/>
        <v>46027</v>
      </c>
      <c r="I1800" s="48">
        <f>'PAYMENT by SAP'!G1790</f>
        <v>46027</v>
      </c>
      <c r="J1800" s="48" t="str">
        <f t="shared" si="169"/>
        <v>Jan</v>
      </c>
      <c r="K1800" s="48" t="str">
        <f t="shared" si="170"/>
        <v>2026</v>
      </c>
      <c r="L1800" s="48">
        <f>'PAYMENT by SAP'!H1790</f>
        <v>46022</v>
      </c>
      <c r="M1800" s="49">
        <f t="shared" si="171"/>
        <v>5</v>
      </c>
      <c r="N1800" s="50" t="str">
        <f t="shared" si="172"/>
        <v>0-30</v>
      </c>
      <c r="O1800" s="50" t="str">
        <f t="shared" si="173"/>
        <v>No Risk</v>
      </c>
      <c r="P1800" s="15" t="str">
        <f>'PAYMENT by SAP'!J1790</f>
        <v>IDR</v>
      </c>
      <c r="Q1800" s="15" t="str">
        <f>'PAYMENT by SAP'!K1790</f>
        <v>1800000895</v>
      </c>
      <c r="R1800" s="51">
        <f>'PAYMENT by SAP'!L1790</f>
        <v>2000000</v>
      </c>
      <c r="S1800" s="51" t="str">
        <f>'PAYMENT by SAP'!M1790</f>
        <v>PENDAPATAN GRAHA SANDIYA DESEMBER 2025</v>
      </c>
      <c r="T1800" s="65">
        <f>'PAYMENT by SAP'!N1790</f>
        <v>46022</v>
      </c>
      <c r="U1800" s="66" t="str">
        <f>'PAYMENT by SAP'!O1790</f>
        <v>1800000895</v>
      </c>
      <c r="V1800" t="s">
        <v>4957</v>
      </c>
    </row>
    <row r="1801" spans="2:22">
      <c r="B1801" s="15">
        <f>'PAYMENT by SAP'!B1791</f>
        <v>101961</v>
      </c>
      <c r="C1801" s="15" t="str">
        <f>'PAYMENT by SAP'!C1791</f>
        <v>RUMIATI</v>
      </c>
      <c r="D1801" s="15" t="str">
        <v>External</v>
      </c>
      <c r="E1801" s="15" t="str">
        <f>'PAYMENT by SAP'!D1791</f>
        <v>1400002273</v>
      </c>
      <c r="F1801" s="15" t="str">
        <f>'PAYMENT by SAP'!E1791</f>
        <v>11121161</v>
      </c>
      <c r="G1801" s="15" t="str">
        <f>'PAYMENT by SAP'!F1791</f>
        <v>UM PDP GS DES25-RUMIATI</v>
      </c>
      <c r="H1801" s="47">
        <f t="shared" si="168"/>
        <v>46027</v>
      </c>
      <c r="I1801" s="48">
        <f>'PAYMENT by SAP'!G1791</f>
        <v>46027</v>
      </c>
      <c r="J1801" s="48" t="str">
        <f t="shared" si="169"/>
        <v>Jan</v>
      </c>
      <c r="K1801" s="48" t="str">
        <f t="shared" si="170"/>
        <v>2026</v>
      </c>
      <c r="L1801" s="48">
        <f>'PAYMENT by SAP'!H1791</f>
        <v>46022</v>
      </c>
      <c r="M1801" s="49">
        <f t="shared" si="171"/>
        <v>5</v>
      </c>
      <c r="N1801" s="50" t="str">
        <f t="shared" si="172"/>
        <v>0-30</v>
      </c>
      <c r="O1801" s="50" t="str">
        <f t="shared" si="173"/>
        <v>No Risk</v>
      </c>
      <c r="P1801" s="15" t="str">
        <f>'PAYMENT by SAP'!J1791</f>
        <v>IDR</v>
      </c>
      <c r="Q1801" s="15" t="str">
        <f>'PAYMENT by SAP'!K1791</f>
        <v>1800000896</v>
      </c>
      <c r="R1801" s="51">
        <f>'PAYMENT by SAP'!L1791</f>
        <v>2000000</v>
      </c>
      <c r="S1801" s="51" t="str">
        <f>'PAYMENT by SAP'!M1791</f>
        <v>PENDAPATAN GRAHA SANDIYA DESEMBER 2025</v>
      </c>
      <c r="T1801" s="65">
        <f>'PAYMENT by SAP'!N1791</f>
        <v>46022</v>
      </c>
      <c r="U1801" s="66" t="str">
        <f>'PAYMENT by SAP'!O1791</f>
        <v>1800000896</v>
      </c>
      <c r="V1801" t="s">
        <v>4957</v>
      </c>
    </row>
    <row r="1802" spans="2:22">
      <c r="B1802" s="15">
        <f>'PAYMENT by SAP'!B1792</f>
        <v>101962</v>
      </c>
      <c r="C1802" s="15" t="str">
        <f>'PAYMENT by SAP'!C1792</f>
        <v>HADI JUPRI</v>
      </c>
      <c r="D1802" s="15" t="str">
        <v>External</v>
      </c>
      <c r="E1802" s="15" t="str">
        <f>'PAYMENT by SAP'!D1792</f>
        <v>1400002274</v>
      </c>
      <c r="F1802" s="15" t="str">
        <f>'PAYMENT by SAP'!E1792</f>
        <v>11121161</v>
      </c>
      <c r="G1802" s="15" t="str">
        <f>'PAYMENT by SAP'!F1792</f>
        <v>UM PDP GS DES25-HADI JUPRI</v>
      </c>
      <c r="H1802" s="47">
        <f t="shared" si="168"/>
        <v>46027</v>
      </c>
      <c r="I1802" s="48">
        <f>'PAYMENT by SAP'!G1792</f>
        <v>46027</v>
      </c>
      <c r="J1802" s="48" t="str">
        <f t="shared" si="169"/>
        <v>Jan</v>
      </c>
      <c r="K1802" s="48" t="str">
        <f t="shared" si="170"/>
        <v>2026</v>
      </c>
      <c r="L1802" s="48">
        <f>'PAYMENT by SAP'!H1792</f>
        <v>46022</v>
      </c>
      <c r="M1802" s="49">
        <f t="shared" si="171"/>
        <v>5</v>
      </c>
      <c r="N1802" s="50" t="str">
        <f t="shared" si="172"/>
        <v>0-30</v>
      </c>
      <c r="O1802" s="50" t="str">
        <f t="shared" si="173"/>
        <v>No Risk</v>
      </c>
      <c r="P1802" s="15" t="str">
        <f>'PAYMENT by SAP'!J1792</f>
        <v>IDR</v>
      </c>
      <c r="Q1802" s="15" t="str">
        <f>'PAYMENT by SAP'!K1792</f>
        <v>1800000897</v>
      </c>
      <c r="R1802" s="51">
        <f>'PAYMENT by SAP'!L1792</f>
        <v>2000000</v>
      </c>
      <c r="S1802" s="51" t="str">
        <f>'PAYMENT by SAP'!M1792</f>
        <v>PENDAPATAN GRAHA SANDIYA DESEMBER 2025</v>
      </c>
      <c r="T1802" s="65">
        <f>'PAYMENT by SAP'!N1792</f>
        <v>46022</v>
      </c>
      <c r="U1802" s="66" t="str">
        <f>'PAYMENT by SAP'!O1792</f>
        <v>1800000897</v>
      </c>
      <c r="V1802" t="s">
        <v>4957</v>
      </c>
    </row>
    <row r="1803" spans="2:22">
      <c r="B1803" s="15">
        <f>'PAYMENT by SAP'!B1793</f>
        <v>101963</v>
      </c>
      <c r="C1803" s="15" t="str">
        <f>'PAYMENT by SAP'!C1793</f>
        <v>SUHARYANTO</v>
      </c>
      <c r="D1803" s="15" t="str">
        <v>External</v>
      </c>
      <c r="E1803" s="15" t="str">
        <f>'PAYMENT by SAP'!D1793</f>
        <v>1400002275</v>
      </c>
      <c r="F1803" s="15" t="str">
        <f>'PAYMENT by SAP'!E1793</f>
        <v>11121161</v>
      </c>
      <c r="G1803" s="15" t="str">
        <f>'PAYMENT by SAP'!F1793</f>
        <v>UM PDP GS DES25-SUHARYANTO</v>
      </c>
      <c r="H1803" s="47">
        <f t="shared" si="168"/>
        <v>46027</v>
      </c>
      <c r="I1803" s="48">
        <f>'PAYMENT by SAP'!G1793</f>
        <v>46027</v>
      </c>
      <c r="J1803" s="48" t="str">
        <f t="shared" si="169"/>
        <v>Jan</v>
      </c>
      <c r="K1803" s="48" t="str">
        <f t="shared" si="170"/>
        <v>2026</v>
      </c>
      <c r="L1803" s="48">
        <f>'PAYMENT by SAP'!H1793</f>
        <v>46022</v>
      </c>
      <c r="M1803" s="49">
        <f t="shared" si="171"/>
        <v>5</v>
      </c>
      <c r="N1803" s="50" t="str">
        <f t="shared" si="172"/>
        <v>0-30</v>
      </c>
      <c r="O1803" s="50" t="str">
        <f t="shared" si="173"/>
        <v>No Risk</v>
      </c>
      <c r="P1803" s="15" t="str">
        <f>'PAYMENT by SAP'!J1793</f>
        <v>IDR</v>
      </c>
      <c r="Q1803" s="15" t="str">
        <f>'PAYMENT by SAP'!K1793</f>
        <v>1800000898</v>
      </c>
      <c r="R1803" s="51">
        <f>'PAYMENT by SAP'!L1793</f>
        <v>2000000</v>
      </c>
      <c r="S1803" s="51" t="str">
        <f>'PAYMENT by SAP'!M1793</f>
        <v>PENDAPATAN GRAHA SANDIYA DESEMBER 2025</v>
      </c>
      <c r="T1803" s="65">
        <f>'PAYMENT by SAP'!N1793</f>
        <v>46022</v>
      </c>
      <c r="U1803" s="66" t="str">
        <f>'PAYMENT by SAP'!O1793</f>
        <v>1800000898</v>
      </c>
      <c r="V1803" t="s">
        <v>4957</v>
      </c>
    </row>
    <row r="1804" spans="2:22">
      <c r="B1804" s="15">
        <f>'PAYMENT by SAP'!B1794</f>
        <v>101964</v>
      </c>
      <c r="C1804" s="15" t="str">
        <f>'PAYMENT by SAP'!C1794</f>
        <v>INDARTO YUDO</v>
      </c>
      <c r="D1804" s="15" t="str">
        <v>External</v>
      </c>
      <c r="E1804" s="15" t="str">
        <f>'PAYMENT by SAP'!D1794</f>
        <v>1400002276</v>
      </c>
      <c r="F1804" s="15" t="str">
        <f>'PAYMENT by SAP'!E1794</f>
        <v>11121161</v>
      </c>
      <c r="G1804" s="15" t="str">
        <f>'PAYMENT by SAP'!F1794</f>
        <v>UM PDP GS DES25-INDARTO YUDO</v>
      </c>
      <c r="H1804" s="47">
        <f t="shared" si="168"/>
        <v>46027</v>
      </c>
      <c r="I1804" s="48">
        <f>'PAYMENT by SAP'!G1794</f>
        <v>46027</v>
      </c>
      <c r="J1804" s="48" t="str">
        <f t="shared" si="169"/>
        <v>Jan</v>
      </c>
      <c r="K1804" s="48" t="str">
        <f t="shared" si="170"/>
        <v>2026</v>
      </c>
      <c r="L1804" s="48">
        <f>'PAYMENT by SAP'!H1794</f>
        <v>46022</v>
      </c>
      <c r="M1804" s="49">
        <f t="shared" si="171"/>
        <v>5</v>
      </c>
      <c r="N1804" s="50" t="str">
        <f t="shared" si="172"/>
        <v>0-30</v>
      </c>
      <c r="O1804" s="50" t="str">
        <f t="shared" si="173"/>
        <v>No Risk</v>
      </c>
      <c r="P1804" s="15" t="str">
        <f>'PAYMENT by SAP'!J1794</f>
        <v>IDR</v>
      </c>
      <c r="Q1804" s="15" t="str">
        <f>'PAYMENT by SAP'!K1794</f>
        <v>1800000899</v>
      </c>
      <c r="R1804" s="51">
        <f>'PAYMENT by SAP'!L1794</f>
        <v>2000000</v>
      </c>
      <c r="S1804" s="51" t="str">
        <f>'PAYMENT by SAP'!M1794</f>
        <v>PENDAPATAN GRAHA SANDIYA DESEMBER 2025</v>
      </c>
      <c r="T1804" s="65">
        <f>'PAYMENT by SAP'!N1794</f>
        <v>46022</v>
      </c>
      <c r="U1804" s="66" t="str">
        <f>'PAYMENT by SAP'!O1794</f>
        <v>1800000899</v>
      </c>
      <c r="V1804" t="s">
        <v>4957</v>
      </c>
    </row>
    <row r="1805" spans="2:22">
      <c r="B1805" s="15">
        <f>'PAYMENT by SAP'!B1795</f>
        <v>101965</v>
      </c>
      <c r="C1805" s="15" t="str">
        <f>'PAYMENT by SAP'!C1795</f>
        <v>LINDA ALVIYANI NUR HIDAYAH</v>
      </c>
      <c r="D1805" s="15" t="str">
        <v>External</v>
      </c>
      <c r="E1805" s="15" t="str">
        <f>'PAYMENT by SAP'!D1795</f>
        <v>1400002277</v>
      </c>
      <c r="F1805" s="15" t="str">
        <f>'PAYMENT by SAP'!E1795</f>
        <v>11121161</v>
      </c>
      <c r="G1805" s="15" t="str">
        <f>'PAYMENT by SAP'!F1795</f>
        <v>UM PDP GS DES25-LINDA ALVIYANI NUR HIDAYAH</v>
      </c>
      <c r="H1805" s="47">
        <f t="shared" si="168"/>
        <v>46027</v>
      </c>
      <c r="I1805" s="48">
        <f>'PAYMENT by SAP'!G1795</f>
        <v>46027</v>
      </c>
      <c r="J1805" s="48" t="str">
        <f t="shared" si="169"/>
        <v>Jan</v>
      </c>
      <c r="K1805" s="48" t="str">
        <f t="shared" si="170"/>
        <v>2026</v>
      </c>
      <c r="L1805" s="48">
        <f>'PAYMENT by SAP'!H1795</f>
        <v>46022</v>
      </c>
      <c r="M1805" s="49">
        <f t="shared" si="171"/>
        <v>5</v>
      </c>
      <c r="N1805" s="50" t="str">
        <f t="shared" si="172"/>
        <v>0-30</v>
      </c>
      <c r="O1805" s="50" t="str">
        <f t="shared" si="173"/>
        <v>No Risk</v>
      </c>
      <c r="P1805" s="15" t="str">
        <f>'PAYMENT by SAP'!J1795</f>
        <v>IDR</v>
      </c>
      <c r="Q1805" s="15" t="str">
        <f>'PAYMENT by SAP'!K1795</f>
        <v>1800000900</v>
      </c>
      <c r="R1805" s="51">
        <f>'PAYMENT by SAP'!L1795</f>
        <v>2000000</v>
      </c>
      <c r="S1805" s="51" t="str">
        <f>'PAYMENT by SAP'!M1795</f>
        <v>PENDAPATAN GRAHA SANDIYA DESEMBER 2025</v>
      </c>
      <c r="T1805" s="65">
        <f>'PAYMENT by SAP'!N1795</f>
        <v>46022</v>
      </c>
      <c r="U1805" s="66" t="str">
        <f>'PAYMENT by SAP'!O1795</f>
        <v>1800000900</v>
      </c>
      <c r="V1805" t="s">
        <v>4957</v>
      </c>
    </row>
    <row r="1806" spans="2:22">
      <c r="B1806" s="15">
        <f>'PAYMENT by SAP'!B1796</f>
        <v>101966</v>
      </c>
      <c r="C1806" s="15" t="str">
        <f>'PAYMENT by SAP'!C1796</f>
        <v>DONI KUSBIANTORO</v>
      </c>
      <c r="D1806" s="15" t="str">
        <v>External</v>
      </c>
      <c r="E1806" s="15" t="str">
        <f>'PAYMENT by SAP'!D1796</f>
        <v>1400002260</v>
      </c>
      <c r="F1806" s="15" t="str">
        <f>'PAYMENT by SAP'!E1796</f>
        <v>11121161</v>
      </c>
      <c r="G1806" s="15" t="str">
        <f>'PAYMENT by SAP'!F1796</f>
        <v>UM PDP GS DES25-DONI KUSBIANTORO</v>
      </c>
      <c r="H1806" s="47">
        <f t="shared" si="168"/>
        <v>46027</v>
      </c>
      <c r="I1806" s="48">
        <f>'PAYMENT by SAP'!G1796</f>
        <v>46027</v>
      </c>
      <c r="J1806" s="48" t="str">
        <f t="shared" si="169"/>
        <v>Jan</v>
      </c>
      <c r="K1806" s="48" t="str">
        <f t="shared" si="170"/>
        <v>2026</v>
      </c>
      <c r="L1806" s="48">
        <f>'PAYMENT by SAP'!H1796</f>
        <v>46022</v>
      </c>
      <c r="M1806" s="49">
        <f t="shared" si="171"/>
        <v>5</v>
      </c>
      <c r="N1806" s="50" t="str">
        <f t="shared" si="172"/>
        <v>0-30</v>
      </c>
      <c r="O1806" s="50" t="str">
        <f t="shared" si="173"/>
        <v>No Risk</v>
      </c>
      <c r="P1806" s="15" t="str">
        <f>'PAYMENT by SAP'!J1796</f>
        <v>IDR</v>
      </c>
      <c r="Q1806" s="15" t="str">
        <f>'PAYMENT by SAP'!K1796</f>
        <v>1800000901</v>
      </c>
      <c r="R1806" s="51">
        <f>'PAYMENT by SAP'!L1796</f>
        <v>2000000</v>
      </c>
      <c r="S1806" s="51" t="str">
        <f>'PAYMENT by SAP'!M1796</f>
        <v>PENDAPATAN GRAHA SANDIYA DESEMBER 2025</v>
      </c>
      <c r="T1806" s="65">
        <f>'PAYMENT by SAP'!N1796</f>
        <v>46022</v>
      </c>
      <c r="U1806" s="66" t="str">
        <f>'PAYMENT by SAP'!O1796</f>
        <v>1800000901</v>
      </c>
      <c r="V1806" t="s">
        <v>4957</v>
      </c>
    </row>
    <row r="1807" spans="2:22">
      <c r="B1807" s="15">
        <f>'PAYMENT by SAP'!B1797</f>
        <v>101967</v>
      </c>
      <c r="C1807" s="15" t="str">
        <f>'PAYMENT by SAP'!C1797</f>
        <v>RACHMAD DWIYANTO</v>
      </c>
      <c r="D1807" s="15" t="str">
        <v>External</v>
      </c>
      <c r="E1807" s="15" t="str">
        <f>'PAYMENT by SAP'!D1797</f>
        <v>1400002262</v>
      </c>
      <c r="F1807" s="15" t="str">
        <f>'PAYMENT by SAP'!E1797</f>
        <v>11121161</v>
      </c>
      <c r="G1807" s="15" t="str">
        <f>'PAYMENT by SAP'!F1797</f>
        <v>UM PDP GS DES25-RACHMAD DWIYANTO</v>
      </c>
      <c r="H1807" s="47">
        <f t="shared" si="168"/>
        <v>46027</v>
      </c>
      <c r="I1807" s="48">
        <f>'PAYMENT by SAP'!G1797</f>
        <v>46027</v>
      </c>
      <c r="J1807" s="48" t="str">
        <f t="shared" si="169"/>
        <v>Jan</v>
      </c>
      <c r="K1807" s="48" t="str">
        <f t="shared" si="170"/>
        <v>2026</v>
      </c>
      <c r="L1807" s="48">
        <f>'PAYMENT by SAP'!H1797</f>
        <v>46022</v>
      </c>
      <c r="M1807" s="49">
        <f t="shared" si="171"/>
        <v>5</v>
      </c>
      <c r="N1807" s="50" t="str">
        <f t="shared" si="172"/>
        <v>0-30</v>
      </c>
      <c r="O1807" s="50" t="str">
        <f t="shared" si="173"/>
        <v>No Risk</v>
      </c>
      <c r="P1807" s="15" t="str">
        <f>'PAYMENT by SAP'!J1797</f>
        <v>IDR</v>
      </c>
      <c r="Q1807" s="15" t="str">
        <f>'PAYMENT by SAP'!K1797</f>
        <v>1800000902</v>
      </c>
      <c r="R1807" s="51">
        <f>'PAYMENT by SAP'!L1797</f>
        <v>2000000</v>
      </c>
      <c r="S1807" s="51" t="str">
        <f>'PAYMENT by SAP'!M1797</f>
        <v>PENDAPATAN GRAHA SANDIYA DESEMBER 2025</v>
      </c>
      <c r="T1807" s="65">
        <f>'PAYMENT by SAP'!N1797</f>
        <v>46022</v>
      </c>
      <c r="U1807" s="66" t="str">
        <f>'PAYMENT by SAP'!O1797</f>
        <v>1800000902</v>
      </c>
      <c r="V1807" t="s">
        <v>4957</v>
      </c>
    </row>
    <row r="1808" spans="2:22">
      <c r="B1808" s="15">
        <f>'PAYMENT by SAP'!B1798</f>
        <v>101968</v>
      </c>
      <c r="C1808" s="15" t="str">
        <f>'PAYMENT by SAP'!C1798</f>
        <v>MARSO DARYANTO</v>
      </c>
      <c r="D1808" s="15" t="str">
        <v>External</v>
      </c>
      <c r="E1808" s="15" t="str">
        <f>'PAYMENT by SAP'!D1798</f>
        <v>1400002261</v>
      </c>
      <c r="F1808" s="15" t="str">
        <f>'PAYMENT by SAP'!E1798</f>
        <v>11121161</v>
      </c>
      <c r="G1808" s="15" t="str">
        <f>'PAYMENT by SAP'!F1798</f>
        <v>UM PDP GS DES25-MARSO DARYANTO</v>
      </c>
      <c r="H1808" s="47">
        <f t="shared" si="168"/>
        <v>46027</v>
      </c>
      <c r="I1808" s="48">
        <f>'PAYMENT by SAP'!G1798</f>
        <v>46027</v>
      </c>
      <c r="J1808" s="48" t="str">
        <f t="shared" si="169"/>
        <v>Jan</v>
      </c>
      <c r="K1808" s="48" t="str">
        <f t="shared" si="170"/>
        <v>2026</v>
      </c>
      <c r="L1808" s="48">
        <f>'PAYMENT by SAP'!H1798</f>
        <v>46022</v>
      </c>
      <c r="M1808" s="49">
        <f t="shared" si="171"/>
        <v>5</v>
      </c>
      <c r="N1808" s="50" t="str">
        <f t="shared" si="172"/>
        <v>0-30</v>
      </c>
      <c r="O1808" s="50" t="str">
        <f t="shared" si="173"/>
        <v>No Risk</v>
      </c>
      <c r="P1808" s="15" t="str">
        <f>'PAYMENT by SAP'!J1798</f>
        <v>IDR</v>
      </c>
      <c r="Q1808" s="15" t="str">
        <f>'PAYMENT by SAP'!K1798</f>
        <v>1800000903</v>
      </c>
      <c r="R1808" s="51">
        <f>'PAYMENT by SAP'!L1798</f>
        <v>2000000</v>
      </c>
      <c r="S1808" s="51" t="str">
        <f>'PAYMENT by SAP'!M1798</f>
        <v>PENDAPATAN GRAHA SANDIYA DESEMBER 2025</v>
      </c>
      <c r="T1808" s="65">
        <f>'PAYMENT by SAP'!N1798</f>
        <v>46022</v>
      </c>
      <c r="U1808" s="66" t="str">
        <f>'PAYMENT by SAP'!O1798</f>
        <v>1800000903</v>
      </c>
      <c r="V1808" t="s">
        <v>4957</v>
      </c>
    </row>
    <row r="1809" spans="2:22">
      <c r="B1809" s="15">
        <f>'PAYMENT by SAP'!B1799</f>
        <v>101924</v>
      </c>
      <c r="C1809" s="15" t="str">
        <f>'PAYMENT by SAP'!C1799</f>
        <v>R DODY SUPRIYODI</v>
      </c>
      <c r="D1809" s="15" t="str">
        <v>External</v>
      </c>
      <c r="E1809" s="15" t="str">
        <f>'PAYMENT by SAP'!D1799</f>
        <v>1400002263</v>
      </c>
      <c r="F1809" s="15" t="str">
        <f>'PAYMENT by SAP'!E1799</f>
        <v>11121161</v>
      </c>
      <c r="G1809" s="15" t="str">
        <f>'PAYMENT by SAP'!F1799</f>
        <v>PEL PDP GS DES25-R DODY SUPRIYODI</v>
      </c>
      <c r="H1809" s="47">
        <f t="shared" si="168"/>
        <v>46027</v>
      </c>
      <c r="I1809" s="48">
        <f>'PAYMENT by SAP'!G1799</f>
        <v>46027</v>
      </c>
      <c r="J1809" s="48" t="str">
        <f t="shared" si="169"/>
        <v>Jan</v>
      </c>
      <c r="K1809" s="48" t="str">
        <f t="shared" si="170"/>
        <v>2026</v>
      </c>
      <c r="L1809" s="48">
        <f>'PAYMENT by SAP'!H1799</f>
        <v>46022</v>
      </c>
      <c r="M1809" s="49">
        <f t="shared" si="171"/>
        <v>5</v>
      </c>
      <c r="N1809" s="50" t="str">
        <f t="shared" si="172"/>
        <v>0-30</v>
      </c>
      <c r="O1809" s="50" t="str">
        <f t="shared" si="173"/>
        <v>No Risk</v>
      </c>
      <c r="P1809" s="15" t="str">
        <f>'PAYMENT by SAP'!J1799</f>
        <v>IDR</v>
      </c>
      <c r="Q1809" s="15" t="str">
        <f>'PAYMENT by SAP'!K1799</f>
        <v>1800000910</v>
      </c>
      <c r="R1809" s="51">
        <f>'PAYMENT by SAP'!L1799</f>
        <v>9140000</v>
      </c>
      <c r="S1809" s="51" t="str">
        <f>'PAYMENT by SAP'!M1799</f>
        <v>PENDAPATAN GRAHA SANDIYA DESEMBER 2025</v>
      </c>
      <c r="T1809" s="65">
        <f>'PAYMENT by SAP'!N1799</f>
        <v>46022</v>
      </c>
      <c r="U1809" s="66" t="str">
        <f>'PAYMENT by SAP'!O1799</f>
        <v>1800000910</v>
      </c>
      <c r="V1809" t="s">
        <v>4957</v>
      </c>
    </row>
    <row r="1810" spans="2:22">
      <c r="B1810" s="15">
        <f>'PAYMENT by SAP'!B1800</f>
        <v>100147</v>
      </c>
      <c r="C1810" s="15" t="str">
        <f>'PAYMENT by SAP'!C1800</f>
        <v>PT TEKNOTAMA LINGKUNGAN INTERNUSA</v>
      </c>
      <c r="D1810" s="15" t="str">
        <v>External</v>
      </c>
      <c r="E1810" s="15" t="str">
        <f>'PAYMENT by SAP'!D1800</f>
        <v>1400002279</v>
      </c>
      <c r="F1810" s="15" t="str">
        <f>'PAYMENT by SAP'!E1800</f>
        <v>11121161</v>
      </c>
      <c r="G1810" s="15" t="str">
        <f>'PAYMENT by SAP'!F1800</f>
        <v>Biaya Pemusnahan Limbah ex PT TLI</v>
      </c>
      <c r="H1810" s="47">
        <f t="shared" si="168"/>
        <v>46027</v>
      </c>
      <c r="I1810" s="48">
        <f>'PAYMENT by SAP'!G1800</f>
        <v>46027</v>
      </c>
      <c r="J1810" s="48" t="str">
        <f t="shared" si="169"/>
        <v>Jan</v>
      </c>
      <c r="K1810" s="48" t="str">
        <f t="shared" si="170"/>
        <v>2026</v>
      </c>
      <c r="L1810" s="48">
        <f>'PAYMENT by SAP'!H1800</f>
        <v>46021</v>
      </c>
      <c r="M1810" s="49">
        <f t="shared" si="171"/>
        <v>6</v>
      </c>
      <c r="N1810" s="50" t="str">
        <f t="shared" si="172"/>
        <v>0-30</v>
      </c>
      <c r="O1810" s="50" t="str">
        <f t="shared" si="173"/>
        <v>No Risk</v>
      </c>
      <c r="P1810" s="15" t="str">
        <f>'PAYMENT by SAP'!J1800</f>
        <v>IDR</v>
      </c>
      <c r="Q1810" s="15" t="str">
        <f>'PAYMENT by SAP'!K1800</f>
        <v>1800000802</v>
      </c>
      <c r="R1810" s="51">
        <f>'PAYMENT by SAP'!L1800</f>
        <v>10180698</v>
      </c>
      <c r="S1810" s="51" t="str">
        <f>'PAYMENT by SAP'!M1800</f>
        <v>Biaya Pemusnahan Limbah Bottom Ash ex PT TLI</v>
      </c>
      <c r="T1810" s="65">
        <f>'PAYMENT by SAP'!N1800</f>
        <v>45991</v>
      </c>
      <c r="U1810" s="66" t="str">
        <f>'PAYMENT by SAP'!O1800</f>
        <v>1800000802</v>
      </c>
      <c r="V1810" t="s">
        <v>4950</v>
      </c>
    </row>
    <row r="1811" spans="2:22">
      <c r="B1811" s="15">
        <f>'PAYMENT by SAP'!B1801</f>
        <v>101945</v>
      </c>
      <c r="C1811" s="15" t="str">
        <f>'PAYMENT by SAP'!C1801</f>
        <v>ACHMAD QHOZI</v>
      </c>
      <c r="D1811" s="15" t="str">
        <v>External</v>
      </c>
      <c r="E1811" s="15" t="str">
        <f>'PAYMENT by SAP'!D1801</f>
        <v>1400002266</v>
      </c>
      <c r="F1811" s="15" t="str">
        <f>'PAYMENT by SAP'!E1801</f>
        <v>11121161</v>
      </c>
      <c r="G1811" s="15" t="str">
        <f>'PAYMENT by SAP'!F1801</f>
        <v>PEL PDP GS DES25-ACHMAD QHOZI</v>
      </c>
      <c r="H1811" s="47">
        <f t="shared" si="168"/>
        <v>46027</v>
      </c>
      <c r="I1811" s="48">
        <f>'PAYMENT by SAP'!G1801</f>
        <v>46027</v>
      </c>
      <c r="J1811" s="48" t="str">
        <f t="shared" si="169"/>
        <v>Jan</v>
      </c>
      <c r="K1811" s="48" t="str">
        <f t="shared" si="170"/>
        <v>2026</v>
      </c>
      <c r="L1811" s="48">
        <f>'PAYMENT by SAP'!H1801</f>
        <v>46022</v>
      </c>
      <c r="M1811" s="49">
        <f t="shared" si="171"/>
        <v>5</v>
      </c>
      <c r="N1811" s="50" t="str">
        <f t="shared" si="172"/>
        <v>0-30</v>
      </c>
      <c r="O1811" s="50" t="str">
        <f t="shared" si="173"/>
        <v>No Risk</v>
      </c>
      <c r="P1811" s="15" t="str">
        <f>'PAYMENT by SAP'!J1801</f>
        <v>IDR</v>
      </c>
      <c r="Q1811" s="15" t="str">
        <f>'PAYMENT by SAP'!K1801</f>
        <v>1800000907</v>
      </c>
      <c r="R1811" s="51">
        <f>'PAYMENT by SAP'!L1801</f>
        <v>11790000</v>
      </c>
      <c r="S1811" s="51" t="str">
        <f>'PAYMENT by SAP'!M1801</f>
        <v>PENDAPATAN GRAHA SANDIYA DESEMBER 2025</v>
      </c>
      <c r="T1811" s="65">
        <f>'PAYMENT by SAP'!N1801</f>
        <v>46022</v>
      </c>
      <c r="U1811" s="66" t="str">
        <f>'PAYMENT by SAP'!O1801</f>
        <v>1800000907</v>
      </c>
      <c r="V1811" t="s">
        <v>4957</v>
      </c>
    </row>
    <row r="1812" spans="2:22">
      <c r="B1812" s="15">
        <f>'PAYMENT by SAP'!B1802</f>
        <v>101946</v>
      </c>
      <c r="C1812" s="15" t="str">
        <f>'PAYMENT by SAP'!C1802</f>
        <v>ADITYA IQBAL MUBAROK</v>
      </c>
      <c r="D1812" s="15" t="str">
        <v>External</v>
      </c>
      <c r="E1812" s="15" t="str">
        <f>'PAYMENT by SAP'!D1802</f>
        <v>1400002264</v>
      </c>
      <c r="F1812" s="15" t="str">
        <f>'PAYMENT by SAP'!E1802</f>
        <v>11121161</v>
      </c>
      <c r="G1812" s="15" t="str">
        <f>'PAYMENT by SAP'!F1802</f>
        <v>PEL PDP GS DES25-ADITYA IQBAL MUBAROK</v>
      </c>
      <c r="H1812" s="47">
        <f t="shared" si="168"/>
        <v>46027</v>
      </c>
      <c r="I1812" s="48">
        <f>'PAYMENT by SAP'!G1802</f>
        <v>46027</v>
      </c>
      <c r="J1812" s="48" t="str">
        <f t="shared" si="169"/>
        <v>Jan</v>
      </c>
      <c r="K1812" s="48" t="str">
        <f t="shared" si="170"/>
        <v>2026</v>
      </c>
      <c r="L1812" s="48">
        <f>'PAYMENT by SAP'!H1802</f>
        <v>46022</v>
      </c>
      <c r="M1812" s="49">
        <f t="shared" si="171"/>
        <v>5</v>
      </c>
      <c r="N1812" s="50" t="str">
        <f t="shared" si="172"/>
        <v>0-30</v>
      </c>
      <c r="O1812" s="50" t="str">
        <f t="shared" si="173"/>
        <v>No Risk</v>
      </c>
      <c r="P1812" s="15" t="str">
        <f>'PAYMENT by SAP'!J1802</f>
        <v>IDR</v>
      </c>
      <c r="Q1812" s="15" t="str">
        <f>'PAYMENT by SAP'!K1802</f>
        <v>1800000908</v>
      </c>
      <c r="R1812" s="51">
        <f>'PAYMENT by SAP'!L1802</f>
        <v>11925000</v>
      </c>
      <c r="S1812" s="51" t="str">
        <f>'PAYMENT by SAP'!M1802</f>
        <v>PENDAPATAN GRAHA SANDIYA DESEMBER 2025</v>
      </c>
      <c r="T1812" s="65">
        <f>'PAYMENT by SAP'!N1802</f>
        <v>46022</v>
      </c>
      <c r="U1812" s="66" t="str">
        <f>'PAYMENT by SAP'!O1802</f>
        <v>1800000908</v>
      </c>
      <c r="V1812" t="s">
        <v>4957</v>
      </c>
    </row>
    <row r="1813" spans="2:22">
      <c r="B1813" s="15">
        <f>'PAYMENT by SAP'!B1803</f>
        <v>101947</v>
      </c>
      <c r="C1813" s="15" t="str">
        <f>'PAYMENT by SAP'!C1803</f>
        <v>PRATIWI INDAH NURHAYATI</v>
      </c>
      <c r="D1813" s="15" t="str">
        <v>External</v>
      </c>
      <c r="E1813" s="15" t="str">
        <f>'PAYMENT by SAP'!D1803</f>
        <v>1400002265</v>
      </c>
      <c r="F1813" s="15" t="str">
        <f>'PAYMENT by SAP'!E1803</f>
        <v>11121161</v>
      </c>
      <c r="G1813" s="15" t="str">
        <f>'PAYMENT by SAP'!F1803</f>
        <v>PEL PDP GS DES25-PRATIWI INDAH NURHAYATI</v>
      </c>
      <c r="H1813" s="47">
        <f t="shared" si="168"/>
        <v>46027</v>
      </c>
      <c r="I1813" s="48">
        <f>'PAYMENT by SAP'!G1803</f>
        <v>46027</v>
      </c>
      <c r="J1813" s="48" t="str">
        <f t="shared" si="169"/>
        <v>Jan</v>
      </c>
      <c r="K1813" s="48" t="str">
        <f t="shared" si="170"/>
        <v>2026</v>
      </c>
      <c r="L1813" s="48">
        <f>'PAYMENT by SAP'!H1803</f>
        <v>46022</v>
      </c>
      <c r="M1813" s="49">
        <f t="shared" si="171"/>
        <v>5</v>
      </c>
      <c r="N1813" s="50" t="str">
        <f t="shared" si="172"/>
        <v>0-30</v>
      </c>
      <c r="O1813" s="50" t="str">
        <f t="shared" si="173"/>
        <v>No Risk</v>
      </c>
      <c r="P1813" s="15" t="str">
        <f>'PAYMENT by SAP'!J1803</f>
        <v>IDR</v>
      </c>
      <c r="Q1813" s="15" t="str">
        <f>'PAYMENT by SAP'!K1803</f>
        <v>1800000909</v>
      </c>
      <c r="R1813" s="51">
        <f>'PAYMENT by SAP'!L1803</f>
        <v>12150000</v>
      </c>
      <c r="S1813" s="51" t="str">
        <f>'PAYMENT by SAP'!M1803</f>
        <v>PENDAPATAN GRAHA SANDIYA DESEMBER 2025</v>
      </c>
      <c r="T1813" s="65">
        <f>'PAYMENT by SAP'!N1803</f>
        <v>46022</v>
      </c>
      <c r="U1813" s="66" t="str">
        <f>'PAYMENT by SAP'!O1803</f>
        <v>1800000909</v>
      </c>
      <c r="V1813" t="s">
        <v>4957</v>
      </c>
    </row>
    <row r="1814" spans="2:22">
      <c r="B1814" s="15">
        <f>'PAYMENT by SAP'!B1804</f>
        <v>101944</v>
      </c>
      <c r="C1814" s="15" t="str">
        <f>'PAYMENT by SAP'!C1804</f>
        <v>SULIANA</v>
      </c>
      <c r="D1814" s="15" t="str">
        <v>External</v>
      </c>
      <c r="E1814" s="15" t="str">
        <f>'PAYMENT by SAP'!D1804</f>
        <v>1400002268</v>
      </c>
      <c r="F1814" s="15" t="str">
        <f>'PAYMENT by SAP'!E1804</f>
        <v>11121161</v>
      </c>
      <c r="G1814" s="15" t="str">
        <f>'PAYMENT by SAP'!F1804</f>
        <v>PEL PDP GS DES25-SULIANA</v>
      </c>
      <c r="H1814" s="47">
        <f t="shared" si="168"/>
        <v>46027</v>
      </c>
      <c r="I1814" s="48">
        <f>'PAYMENT by SAP'!G1804</f>
        <v>46027</v>
      </c>
      <c r="J1814" s="48" t="str">
        <f t="shared" si="169"/>
        <v>Jan</v>
      </c>
      <c r="K1814" s="48" t="str">
        <f t="shared" si="170"/>
        <v>2026</v>
      </c>
      <c r="L1814" s="48">
        <f>'PAYMENT by SAP'!H1804</f>
        <v>46022</v>
      </c>
      <c r="M1814" s="49">
        <f t="shared" si="171"/>
        <v>5</v>
      </c>
      <c r="N1814" s="50" t="str">
        <f t="shared" si="172"/>
        <v>0-30</v>
      </c>
      <c r="O1814" s="50" t="str">
        <f t="shared" si="173"/>
        <v>No Risk</v>
      </c>
      <c r="P1814" s="15" t="str">
        <f>'PAYMENT by SAP'!J1804</f>
        <v>IDR</v>
      </c>
      <c r="Q1814" s="15" t="str">
        <f>'PAYMENT by SAP'!K1804</f>
        <v>1800000905</v>
      </c>
      <c r="R1814" s="51">
        <f>'PAYMENT by SAP'!L1804</f>
        <v>12335000</v>
      </c>
      <c r="S1814" s="51" t="str">
        <f>'PAYMENT by SAP'!M1804</f>
        <v>PENDAPATAN GRAHA SANDIYA DESEMBER 2025</v>
      </c>
      <c r="T1814" s="65">
        <f>'PAYMENT by SAP'!N1804</f>
        <v>46022</v>
      </c>
      <c r="U1814" s="66" t="str">
        <f>'PAYMENT by SAP'!O1804</f>
        <v>1800000905</v>
      </c>
      <c r="V1814" t="s">
        <v>4957</v>
      </c>
    </row>
    <row r="1815" spans="2:22">
      <c r="B1815" s="15">
        <f>'PAYMENT by SAP'!B1805</f>
        <v>101781</v>
      </c>
      <c r="C1815" s="15" t="str">
        <f>'PAYMENT by SAP'!C1805</f>
        <v>YONGKI KURNIAWAN</v>
      </c>
      <c r="D1815" s="15" t="str">
        <v>External</v>
      </c>
      <c r="E1815" s="15" t="str">
        <f>'PAYMENT by SAP'!D1805</f>
        <v>1400002267</v>
      </c>
      <c r="F1815" s="15" t="str">
        <f>'PAYMENT by SAP'!E1805</f>
        <v>11121161</v>
      </c>
      <c r="G1815" s="15" t="str">
        <f>'PAYMENT by SAP'!F1805</f>
        <v>PEL PDP GS DES25-YONGKI KURNIAWAN</v>
      </c>
      <c r="H1815" s="47">
        <f t="shared" si="168"/>
        <v>46027</v>
      </c>
      <c r="I1815" s="48">
        <f>'PAYMENT by SAP'!G1805</f>
        <v>46027</v>
      </c>
      <c r="J1815" s="48" t="str">
        <f t="shared" si="169"/>
        <v>Jan</v>
      </c>
      <c r="K1815" s="48" t="str">
        <f t="shared" si="170"/>
        <v>2026</v>
      </c>
      <c r="L1815" s="48">
        <f>'PAYMENT by SAP'!H1805</f>
        <v>46023</v>
      </c>
      <c r="M1815" s="49">
        <f t="shared" si="171"/>
        <v>4</v>
      </c>
      <c r="N1815" s="50" t="str">
        <f t="shared" si="172"/>
        <v>0-30</v>
      </c>
      <c r="O1815" s="50" t="str">
        <f t="shared" si="173"/>
        <v>No Risk</v>
      </c>
      <c r="P1815" s="15" t="str">
        <f>'PAYMENT by SAP'!J1805</f>
        <v>IDR</v>
      </c>
      <c r="Q1815" s="15" t="str">
        <f>'PAYMENT by SAP'!K1805</f>
        <v>1800000002</v>
      </c>
      <c r="R1815" s="51">
        <f>'PAYMENT by SAP'!L1805</f>
        <v>12850000</v>
      </c>
      <c r="S1815" s="51" t="str">
        <f>'PAYMENT by SAP'!M1805</f>
        <v>PENDAPATAN GRAHA SANDIYA DESEMBER 2025</v>
      </c>
      <c r="T1815" s="65">
        <f>'PAYMENT by SAP'!N1805</f>
        <v>46023</v>
      </c>
      <c r="U1815" s="66" t="str">
        <f>'PAYMENT by SAP'!O1805</f>
        <v>1800000002</v>
      </c>
      <c r="V1815" t="s">
        <v>4957</v>
      </c>
    </row>
    <row r="1816" spans="2:22">
      <c r="B1816" s="15">
        <f>'PAYMENT by SAP'!B1806</f>
        <v>101396</v>
      </c>
      <c r="C1816" s="15" t="str">
        <f>'PAYMENT by SAP'!C1806</f>
        <v>BPR Mentari Terang</v>
      </c>
      <c r="D1816" s="15" t="str">
        <v>External</v>
      </c>
      <c r="E1816" s="15" t="str">
        <f>'PAYMENT by SAP'!D1806</f>
        <v>1400002269</v>
      </c>
      <c r="F1816" s="15" t="str">
        <f>'PAYMENT by SAP'!E1806</f>
        <v>11121161</v>
      </c>
      <c r="G1816" s="15" t="str">
        <f>'PAYMENT by SAP'!F1806</f>
        <v>PEL PDP GS DES25-BPR Mentari Terang</v>
      </c>
      <c r="H1816" s="47">
        <f t="shared" si="168"/>
        <v>46027</v>
      </c>
      <c r="I1816" s="48">
        <f>'PAYMENT by SAP'!G1806</f>
        <v>46027</v>
      </c>
      <c r="J1816" s="48" t="str">
        <f t="shared" si="169"/>
        <v>Jan</v>
      </c>
      <c r="K1816" s="48" t="str">
        <f t="shared" si="170"/>
        <v>2026</v>
      </c>
      <c r="L1816" s="48">
        <f>'PAYMENT by SAP'!H1806</f>
        <v>46022</v>
      </c>
      <c r="M1816" s="49">
        <f t="shared" si="171"/>
        <v>5</v>
      </c>
      <c r="N1816" s="50" t="str">
        <f t="shared" si="172"/>
        <v>0-30</v>
      </c>
      <c r="O1816" s="50" t="str">
        <f t="shared" si="173"/>
        <v>No Risk</v>
      </c>
      <c r="P1816" s="15" t="str">
        <f>'PAYMENT by SAP'!J1806</f>
        <v>IDR</v>
      </c>
      <c r="Q1816" s="15" t="str">
        <f>'PAYMENT by SAP'!K1806</f>
        <v>1800000904</v>
      </c>
      <c r="R1816" s="51">
        <f>'PAYMENT by SAP'!L1806</f>
        <v>15950000</v>
      </c>
      <c r="S1816" s="51" t="str">
        <f>'PAYMENT by SAP'!M1806</f>
        <v>PENDAPATAN GRAHA SANDIYA DESEMBER 2025</v>
      </c>
      <c r="T1816" s="65">
        <f>'PAYMENT by SAP'!N1806</f>
        <v>46022</v>
      </c>
      <c r="U1816" s="66" t="str">
        <f>'PAYMENT by SAP'!O1806</f>
        <v>1800000904</v>
      </c>
      <c r="V1816" t="s">
        <v>4957</v>
      </c>
    </row>
    <row r="1817" spans="2:22">
      <c r="B1817" s="15">
        <f>'PAYMENT by SAP'!B1807</f>
        <v>100147</v>
      </c>
      <c r="C1817" s="15" t="str">
        <f>'PAYMENT by SAP'!C1807</f>
        <v>PT TEKNOTAMA LINGKUNGAN INTERNUSA</v>
      </c>
      <c r="D1817" s="15" t="str">
        <v>External</v>
      </c>
      <c r="E1817" s="15" t="str">
        <f>'PAYMENT by SAP'!D1807</f>
        <v>1400002279</v>
      </c>
      <c r="F1817" s="15" t="str">
        <f>'PAYMENT by SAP'!E1807</f>
        <v>11121161</v>
      </c>
      <c r="G1817" s="15" t="str">
        <f>'PAYMENT by SAP'!F1807</f>
        <v>Biaya Pemusnahan Limbah ex PT TLI</v>
      </c>
      <c r="H1817" s="47">
        <f t="shared" si="168"/>
        <v>46027</v>
      </c>
      <c r="I1817" s="48">
        <f>'PAYMENT by SAP'!G1807</f>
        <v>46027</v>
      </c>
      <c r="J1817" s="48" t="str">
        <f t="shared" si="169"/>
        <v>Jan</v>
      </c>
      <c r="K1817" s="48" t="str">
        <f t="shared" si="170"/>
        <v>2026</v>
      </c>
      <c r="L1817" s="48">
        <f>'PAYMENT by SAP'!H1807</f>
        <v>46021</v>
      </c>
      <c r="M1817" s="49">
        <f t="shared" si="171"/>
        <v>6</v>
      </c>
      <c r="N1817" s="50" t="str">
        <f t="shared" si="172"/>
        <v>0-30</v>
      </c>
      <c r="O1817" s="50" t="str">
        <f t="shared" si="173"/>
        <v>No Risk</v>
      </c>
      <c r="P1817" s="15" t="str">
        <f>'PAYMENT by SAP'!J1807</f>
        <v>IDR</v>
      </c>
      <c r="Q1817" s="15" t="str">
        <f>'PAYMENT by SAP'!K1807</f>
        <v>1800000801</v>
      </c>
      <c r="R1817" s="51">
        <f>'PAYMENT by SAP'!L1807</f>
        <v>23916282</v>
      </c>
      <c r="S1817" s="51" t="str">
        <f>'PAYMENT by SAP'!M1807</f>
        <v>Biaya Pemusnahan Limbah Non B - AM ex PT TLI</v>
      </c>
      <c r="T1817" s="65">
        <f>'PAYMENT by SAP'!N1807</f>
        <v>45991</v>
      </c>
      <c r="U1817" s="66" t="str">
        <f>'PAYMENT by SAP'!O1807</f>
        <v>1800000801</v>
      </c>
      <c r="V1817" t="s">
        <v>4950</v>
      </c>
    </row>
    <row r="1818" spans="2:22">
      <c r="B1818" s="15">
        <f>'PAYMENT by SAP'!B1808</f>
        <v>100012</v>
      </c>
      <c r="C1818" s="15" t="str">
        <f>'PAYMENT by SAP'!C1808</f>
        <v>PT SEMEN INDONESIA LOGISTIK</v>
      </c>
      <c r="D1818" s="15" t="str">
        <v>Group</v>
      </c>
      <c r="E1818" s="15" t="str">
        <f>'PAYMENT by SAP'!D1808</f>
        <v>0100000152</v>
      </c>
      <c r="F1818" s="15">
        <f>'PAYMENT by SAP'!E1808</f>
        <v>0</v>
      </c>
      <c r="G1818" s="15">
        <f>'PAYMENT by SAP'!F1808</f>
        <v>0</v>
      </c>
      <c r="H1818" s="47">
        <f t="shared" si="168"/>
        <v>46029</v>
      </c>
      <c r="I1818" s="48">
        <f>'PAYMENT by SAP'!G1808</f>
        <v>46029</v>
      </c>
      <c r="J1818" s="48" t="str">
        <f t="shared" si="169"/>
        <v>Jan</v>
      </c>
      <c r="K1818" s="48" t="str">
        <f t="shared" si="170"/>
        <v>2026</v>
      </c>
      <c r="L1818" s="48">
        <f>'PAYMENT by SAP'!H1808</f>
        <v>45930</v>
      </c>
      <c r="M1818" s="49">
        <f t="shared" si="171"/>
        <v>99</v>
      </c>
      <c r="N1818" s="50" t="str">
        <f t="shared" si="172"/>
        <v>90-120</v>
      </c>
      <c r="O1818" s="50" t="str">
        <f t="shared" si="173"/>
        <v>Warning +</v>
      </c>
      <c r="P1818" s="15" t="str">
        <f>'PAYMENT by SAP'!J1808</f>
        <v>IDR</v>
      </c>
      <c r="Q1818" s="15" t="str">
        <f>'PAYMENT by SAP'!K1808</f>
        <v>1800000584</v>
      </c>
      <c r="R1818" s="51">
        <f>'PAYMENT by SAP'!L1808</f>
        <v>521082</v>
      </c>
      <c r="S1818" s="51" t="str">
        <f>'PAYMENT by SAP'!M1808</f>
        <v>Biaya Pemusnahan Limbah Fly Ash ex PT SILOG</v>
      </c>
      <c r="T1818" s="65">
        <f>'PAYMENT by SAP'!N1808</f>
        <v>45900</v>
      </c>
      <c r="U1818" s="66" t="str">
        <f>'PAYMENT by SAP'!O1808</f>
        <v>1800000584</v>
      </c>
      <c r="V1818" t="s">
        <v>4950</v>
      </c>
    </row>
    <row r="1819" spans="2:22">
      <c r="B1819" s="15">
        <f>'PAYMENT by SAP'!B1809</f>
        <v>101936</v>
      </c>
      <c r="C1819" s="15" t="str">
        <f>'PAYMENT by SAP'!C1809</f>
        <v>SUGENG PRIBADI</v>
      </c>
      <c r="D1819" s="15" t="str">
        <v>External</v>
      </c>
      <c r="E1819" s="15" t="str">
        <f>'PAYMENT by SAP'!D1809</f>
        <v>1400003833</v>
      </c>
      <c r="F1819" s="15" t="str">
        <f>'PAYMENT by SAP'!E1809</f>
        <v>11121161</v>
      </c>
      <c r="G1819" s="15" t="str">
        <f>'PAYMENT by SAP'!F1809</f>
        <v>Kurang bayar PENDAPATAN GRAHA NOVEMBER 25</v>
      </c>
      <c r="H1819" s="47">
        <f t="shared" si="168"/>
        <v>46029</v>
      </c>
      <c r="I1819" s="48">
        <f>'PAYMENT by SAP'!G1809</f>
        <v>46029</v>
      </c>
      <c r="J1819" s="48" t="str">
        <f t="shared" si="169"/>
        <v>Jan</v>
      </c>
      <c r="K1819" s="48" t="str">
        <f t="shared" si="170"/>
        <v>2026</v>
      </c>
      <c r="L1819" s="48">
        <f>'PAYMENT by SAP'!H1809</f>
        <v>45993</v>
      </c>
      <c r="M1819" s="49">
        <f t="shared" si="171"/>
        <v>36</v>
      </c>
      <c r="N1819" s="50" t="str">
        <f t="shared" si="172"/>
        <v>30-60</v>
      </c>
      <c r="O1819" s="50" t="str">
        <f t="shared" si="173"/>
        <v>Low Risk</v>
      </c>
      <c r="P1819" s="15" t="str">
        <f>'PAYMENT by SAP'!J1809</f>
        <v>IDR</v>
      </c>
      <c r="Q1819" s="15" t="str">
        <f>'PAYMENT by SAP'!K1809</f>
        <v>1400148792</v>
      </c>
      <c r="R1819" s="51">
        <f>'PAYMENT by SAP'!L1809</f>
        <v>11000000</v>
      </c>
      <c r="S1819" s="51" t="str">
        <f>'PAYMENT by SAP'!M1809</f>
        <v>Kurang bayar PENDAPATAN GRAHA SANDIYA NOPEMBER 25</v>
      </c>
      <c r="T1819" s="65">
        <f>'PAYMENT by SAP'!N1809</f>
        <v>45993</v>
      </c>
      <c r="U1819" s="66" t="str">
        <f>'PAYMENT by SAP'!O1809</f>
        <v>1800000820</v>
      </c>
      <c r="V1819" t="s">
        <v>4957</v>
      </c>
    </row>
    <row r="1820" spans="2:22">
      <c r="B1820" s="15">
        <f>'PAYMENT by SAP'!B1810</f>
        <v>100162</v>
      </c>
      <c r="C1820" s="15" t="str">
        <f>'PAYMENT by SAP'!C1810</f>
        <v>PT KRAKATAU SEMEN INDONESIA</v>
      </c>
      <c r="D1820" s="15" t="str">
        <v>Group</v>
      </c>
      <c r="E1820" s="15" t="str">
        <f>'PAYMENT by SAP'!D1810</f>
        <v>1400000002</v>
      </c>
      <c r="F1820" s="15" t="str">
        <f>'PAYMENT by SAP'!E1810</f>
        <v>11121161</v>
      </c>
      <c r="G1820" s="15" t="str">
        <f>'PAYMENT by SAP'!F1810</f>
        <v>PAID BY CMS BANK MANDIRI KC GRESIK RN 2100001827</v>
      </c>
      <c r="H1820" s="47">
        <f t="shared" si="168"/>
        <v>46030</v>
      </c>
      <c r="I1820" s="48">
        <f>'PAYMENT by SAP'!G1810</f>
        <v>46030</v>
      </c>
      <c r="J1820" s="48" t="str">
        <f t="shared" si="169"/>
        <v>Jan</v>
      </c>
      <c r="K1820" s="48" t="str">
        <f t="shared" si="170"/>
        <v>2026</v>
      </c>
      <c r="L1820" s="48">
        <f>'PAYMENT by SAP'!H1810</f>
        <v>46021</v>
      </c>
      <c r="M1820" s="49">
        <f t="shared" si="171"/>
        <v>9</v>
      </c>
      <c r="N1820" s="50" t="str">
        <f t="shared" si="172"/>
        <v>0-30</v>
      </c>
      <c r="O1820" s="50" t="str">
        <f t="shared" si="173"/>
        <v>No Risk</v>
      </c>
      <c r="P1820" s="15" t="str">
        <f>'PAYMENT by SAP'!J1810</f>
        <v>IDR</v>
      </c>
      <c r="Q1820" s="15" t="str">
        <f>'PAYMENT by SAP'!K1810</f>
        <v>1800000517</v>
      </c>
      <c r="R1820" s="51">
        <f>'PAYMENT by SAP'!L1810</f>
        <v>5826579</v>
      </c>
      <c r="S1820" s="51" t="str">
        <f>'PAYMENT by SAP'!M1810</f>
        <v>Pot. Gaji Kary. Penugasan SIG - KSI 10.2025</v>
      </c>
      <c r="T1820" s="65">
        <f>'PAYMENT by SAP'!N1810</f>
        <v>45991</v>
      </c>
      <c r="U1820" s="66" t="str">
        <f>'PAYMENT by SAP'!O1810</f>
        <v>1800000517</v>
      </c>
      <c r="V1820" s="18" t="s">
        <v>4953</v>
      </c>
    </row>
    <row r="1821" spans="2:22">
      <c r="B1821" s="15">
        <f>'PAYMENT by SAP'!B1811</f>
        <v>101892</v>
      </c>
      <c r="C1821" s="15" t="str">
        <f>'PAYMENT by SAP'!C1811</f>
        <v>PT SEMESTA ABADI TRANSPORT</v>
      </c>
      <c r="D1821" s="15" t="str">
        <v>External</v>
      </c>
      <c r="E1821" s="15" t="str">
        <f>'PAYMENT by SAP'!D1811</f>
        <v>1400000003</v>
      </c>
      <c r="F1821" s="15" t="str">
        <f>'PAYMENT by SAP'!E1811</f>
        <v>11125421</v>
      </c>
      <c r="G1821" s="15" t="str">
        <f>'PAYMENT by SAP'!F1811</f>
        <v>PAID BY CMS BANK SYARIAH INDONESIA KC SURABAYA BAS</v>
      </c>
      <c r="H1821" s="47">
        <f t="shared" si="168"/>
        <v>46031</v>
      </c>
      <c r="I1821" s="48">
        <f>'PAYMENT by SAP'!G1811</f>
        <v>46031</v>
      </c>
      <c r="J1821" s="48" t="str">
        <f t="shared" si="169"/>
        <v>Jan</v>
      </c>
      <c r="K1821" s="48" t="str">
        <f t="shared" si="170"/>
        <v>2026</v>
      </c>
      <c r="L1821" s="48">
        <f>'PAYMENT by SAP'!H1811</f>
        <v>45738</v>
      </c>
      <c r="M1821" s="49">
        <f t="shared" si="171"/>
        <v>293</v>
      </c>
      <c r="N1821" s="50" t="str">
        <f t="shared" si="172"/>
        <v>120-365</v>
      </c>
      <c r="O1821" s="50" t="str">
        <f t="shared" si="173"/>
        <v>High Risk</v>
      </c>
      <c r="P1821" s="15" t="str">
        <f>'PAYMENT by SAP'!J1811</f>
        <v>IDR</v>
      </c>
      <c r="Q1821" s="15" t="str">
        <f>'PAYMENT by SAP'!K1811</f>
        <v>1800000097</v>
      </c>
      <c r="R1821" s="51">
        <f>'PAYMENT by SAP'!L1811</f>
        <v>14737800</v>
      </c>
      <c r="S1821" s="51" t="str">
        <f>'PAYMENT by SAP'!M1811</f>
        <v>Tagihan Pengembalian Ongkos Angkut PT SAT</v>
      </c>
      <c r="T1821" s="65">
        <f>'PAYMENT by SAP'!N1811</f>
        <v>45708</v>
      </c>
      <c r="U1821" s="66" t="str">
        <f>'PAYMENT by SAP'!O1811</f>
        <v>1800000097</v>
      </c>
      <c r="V1821" s="18" t="s">
        <v>4954</v>
      </c>
    </row>
    <row r="1822" spans="2:22">
      <c r="B1822" s="15">
        <f>'PAYMENT by SAP'!B1812</f>
        <v>100146</v>
      </c>
      <c r="C1822" s="15" t="str">
        <f>'PAYMENT by SAP'!C1812</f>
        <v>PT KITA MANDIRI ABADI</v>
      </c>
      <c r="D1822" s="15" t="str">
        <v>External</v>
      </c>
      <c r="E1822" s="15" t="str">
        <f>'PAYMENT by SAP'!D1812</f>
        <v>1400005043</v>
      </c>
      <c r="F1822" s="15" t="str">
        <f>'PAYMENT by SAP'!E1812</f>
        <v>11125421</v>
      </c>
      <c r="G1822" s="15" t="str">
        <f>'PAYMENT by SAP'!F1812</f>
        <v>PAID BY CMS BANK SYARIAH INDONESIA KC SURABAYA BAS</v>
      </c>
      <c r="H1822" s="47">
        <f t="shared" si="168"/>
        <v>46031</v>
      </c>
      <c r="I1822" s="48">
        <f>'PAYMENT by SAP'!G1812</f>
        <v>46031</v>
      </c>
      <c r="J1822" s="48" t="str">
        <f t="shared" si="169"/>
        <v>Jan</v>
      </c>
      <c r="K1822" s="48" t="str">
        <f t="shared" si="170"/>
        <v>2026</v>
      </c>
      <c r="L1822" s="48">
        <f>'PAYMENT by SAP'!H1812</f>
        <v>46021</v>
      </c>
      <c r="M1822" s="49">
        <f t="shared" si="171"/>
        <v>10</v>
      </c>
      <c r="N1822" s="50" t="str">
        <f t="shared" si="172"/>
        <v>0-30</v>
      </c>
      <c r="O1822" s="50" t="str">
        <f t="shared" si="173"/>
        <v>No Risk</v>
      </c>
      <c r="P1822" s="15" t="str">
        <f>'PAYMENT by SAP'!J1812</f>
        <v>IDR</v>
      </c>
      <c r="Q1822" s="15" t="str">
        <f>'PAYMENT by SAP'!K1812</f>
        <v>1800000776</v>
      </c>
      <c r="R1822" s="51">
        <f>'PAYMENT by SAP'!L1812</f>
        <v>16739910</v>
      </c>
      <c r="S1822" s="51" t="str">
        <f>'PAYMENT by SAP'!M1812</f>
        <v>Biaya Pemusnahan Limbah Resin ex PT KMA</v>
      </c>
      <c r="T1822" s="65">
        <f>'PAYMENT by SAP'!N1812</f>
        <v>45991</v>
      </c>
      <c r="U1822" s="66" t="str">
        <f>'PAYMENT by SAP'!O1812</f>
        <v>1800000776</v>
      </c>
      <c r="V1822" t="s">
        <v>4950</v>
      </c>
    </row>
    <row r="1823" spans="2:22">
      <c r="B1823" s="15">
        <f>'PAYMENT by SAP'!B1813</f>
        <v>101284</v>
      </c>
      <c r="C1823" s="15" t="str">
        <f>'PAYMENT by SAP'!C1813</f>
        <v>PT. SINERGI MITRA INVESTAMA</v>
      </c>
      <c r="D1823" s="15" t="str">
        <v>Group</v>
      </c>
      <c r="E1823" s="15" t="str">
        <f>'PAYMENT by SAP'!D1813</f>
        <v>1400000004</v>
      </c>
      <c r="F1823" s="15" t="str">
        <f>'PAYMENT by SAP'!E1813</f>
        <v>11125421</v>
      </c>
      <c r="G1823" s="15" t="str">
        <f>'PAYMENT by SAP'!F1813</f>
        <v>PAID BY CMS BANK SYARIAH INDONESIA KC SURABAYA BAS</v>
      </c>
      <c r="H1823" s="47">
        <f t="shared" si="168"/>
        <v>46031</v>
      </c>
      <c r="I1823" s="48">
        <f>'PAYMENT by SAP'!G1813</f>
        <v>46031</v>
      </c>
      <c r="J1823" s="48" t="str">
        <f t="shared" si="169"/>
        <v>Jan</v>
      </c>
      <c r="K1823" s="48" t="str">
        <f t="shared" si="170"/>
        <v>2026</v>
      </c>
      <c r="L1823" s="48">
        <f>'PAYMENT by SAP'!H1813</f>
        <v>45991</v>
      </c>
      <c r="M1823" s="49">
        <f t="shared" si="171"/>
        <v>40</v>
      </c>
      <c r="N1823" s="50" t="str">
        <f t="shared" si="172"/>
        <v>30-60</v>
      </c>
      <c r="O1823" s="50" t="str">
        <f t="shared" si="173"/>
        <v>Low Risk</v>
      </c>
      <c r="P1823" s="15" t="str">
        <f>'PAYMENT by SAP'!J1813</f>
        <v>IDR</v>
      </c>
      <c r="Q1823" s="15" t="str">
        <f>'PAYMENT by SAP'!K1813</f>
        <v>1800000479</v>
      </c>
      <c r="R1823" s="51">
        <f>'PAYMENT by SAP'!L1813</f>
        <v>20412632</v>
      </c>
      <c r="S1823" s="51" t="str">
        <f>'PAYMENT by SAP'!M1813</f>
        <v>Pot. Gaji Kary. Penugasan SIG - SMI 09.2025</v>
      </c>
      <c r="T1823" s="65">
        <f>'PAYMENT by SAP'!N1813</f>
        <v>45961</v>
      </c>
      <c r="U1823" s="66" t="str">
        <f>'PAYMENT by SAP'!O1813</f>
        <v>1800000479</v>
      </c>
      <c r="V1823" s="18" t="s">
        <v>4953</v>
      </c>
    </row>
    <row r="1824" spans="2:22">
      <c r="B1824" s="15">
        <f>'PAYMENT by SAP'!B1814</f>
        <v>100146</v>
      </c>
      <c r="C1824" s="15" t="str">
        <f>'PAYMENT by SAP'!C1814</f>
        <v>PT KITA MANDIRI ABADI</v>
      </c>
      <c r="D1824" s="15" t="str">
        <v>External</v>
      </c>
      <c r="E1824" s="15" t="str">
        <f>'PAYMENT by SAP'!D1814</f>
        <v>1400005044</v>
      </c>
      <c r="F1824" s="15" t="str">
        <f>'PAYMENT by SAP'!E1814</f>
        <v>11125421</v>
      </c>
      <c r="G1824" s="15" t="str">
        <f>'PAYMENT by SAP'!F1814</f>
        <v>PAID BY CMS BANK SYARIAH INDONESIA KC SURABAYA BAS</v>
      </c>
      <c r="H1824" s="47">
        <f t="shared" si="168"/>
        <v>46031</v>
      </c>
      <c r="I1824" s="48">
        <f>'PAYMENT by SAP'!G1814</f>
        <v>46031</v>
      </c>
      <c r="J1824" s="48" t="str">
        <f t="shared" si="169"/>
        <v>Jan</v>
      </c>
      <c r="K1824" s="48" t="str">
        <f t="shared" si="170"/>
        <v>2026</v>
      </c>
      <c r="L1824" s="48">
        <f>'PAYMENT by SAP'!H1814</f>
        <v>46021</v>
      </c>
      <c r="M1824" s="49">
        <f t="shared" si="171"/>
        <v>10</v>
      </c>
      <c r="N1824" s="50" t="str">
        <f t="shared" si="172"/>
        <v>0-30</v>
      </c>
      <c r="O1824" s="50" t="str">
        <f t="shared" si="173"/>
        <v>No Risk</v>
      </c>
      <c r="P1824" s="15" t="str">
        <f>'PAYMENT by SAP'!J1814</f>
        <v>IDR</v>
      </c>
      <c r="Q1824" s="15" t="str">
        <f>'PAYMENT by SAP'!K1814</f>
        <v>1800000775</v>
      </c>
      <c r="R1824" s="51">
        <f>'PAYMENT by SAP'!L1814</f>
        <v>27770202</v>
      </c>
      <c r="S1824" s="51" t="str">
        <f>'PAYMENT by SAP'!M1814</f>
        <v>Biaya Pemusnahan Limbah FA-BA ex PT KMA</v>
      </c>
      <c r="T1824" s="65">
        <f>'PAYMENT by SAP'!N1814</f>
        <v>45991</v>
      </c>
      <c r="U1824" s="66" t="str">
        <f>'PAYMENT by SAP'!O1814</f>
        <v>1800000775</v>
      </c>
      <c r="V1824" t="s">
        <v>4950</v>
      </c>
    </row>
    <row r="1825" spans="2:22">
      <c r="B1825" s="15">
        <f>'PAYMENT by SAP'!B1815</f>
        <v>101917</v>
      </c>
      <c r="C1825" s="15" t="str">
        <f>'PAYMENT by SAP'!C1815</f>
        <v>DOWA ECO SYSTEM INDONESIA</v>
      </c>
      <c r="D1825" s="15" t="str">
        <v>External</v>
      </c>
      <c r="E1825" s="15" t="str">
        <f>'PAYMENT by SAP'!D1815</f>
        <v>1400004983</v>
      </c>
      <c r="F1825" s="15" t="str">
        <f>'PAYMENT by SAP'!E1815</f>
        <v>11125421</v>
      </c>
      <c r="G1825" s="15" t="str">
        <f>'PAYMENT by SAP'!F1815</f>
        <v>PAID BY CMS BANK SYARIAH INDONESIA KC SURABAYA BAS</v>
      </c>
      <c r="H1825" s="47">
        <f t="shared" si="168"/>
        <v>46031</v>
      </c>
      <c r="I1825" s="48">
        <f>'PAYMENT by SAP'!G1815</f>
        <v>46031</v>
      </c>
      <c r="J1825" s="48" t="str">
        <f t="shared" si="169"/>
        <v>Jan</v>
      </c>
      <c r="K1825" s="48" t="str">
        <f t="shared" si="170"/>
        <v>2026</v>
      </c>
      <c r="L1825" s="48">
        <f>'PAYMENT by SAP'!H1815</f>
        <v>46021</v>
      </c>
      <c r="M1825" s="49">
        <f t="shared" si="171"/>
        <v>10</v>
      </c>
      <c r="N1825" s="50" t="str">
        <f t="shared" si="172"/>
        <v>0-30</v>
      </c>
      <c r="O1825" s="50" t="str">
        <f t="shared" si="173"/>
        <v>No Risk</v>
      </c>
      <c r="P1825" s="15" t="str">
        <f>'PAYMENT by SAP'!J1815</f>
        <v>IDR</v>
      </c>
      <c r="Q1825" s="15" t="str">
        <f>'PAYMENT by SAP'!K1815</f>
        <v>1800000771</v>
      </c>
      <c r="R1825" s="51">
        <f>'PAYMENT by SAP'!L1815</f>
        <v>179131134</v>
      </c>
      <c r="S1825" s="51" t="str">
        <f>'PAYMENT by SAP'!M1815</f>
        <v>Biaya Pemusnahan Produk Platform_AM ex PT DESI</v>
      </c>
      <c r="T1825" s="65">
        <f>'PAYMENT by SAP'!N1815</f>
        <v>45991</v>
      </c>
      <c r="U1825" s="66" t="str">
        <f>'PAYMENT by SAP'!O1815</f>
        <v>1800000771</v>
      </c>
      <c r="V1825" t="s">
        <v>4950</v>
      </c>
    </row>
    <row r="1826" spans="2:22">
      <c r="B1826" s="15">
        <f>'PAYMENT by SAP'!B1816</f>
        <v>100522</v>
      </c>
      <c r="C1826" s="15" t="str">
        <f>'PAYMENT by SAP'!C1816</f>
        <v>PT SEMEN KUPANG INDONESIA</v>
      </c>
      <c r="D1826" s="15" t="str">
        <v>Group</v>
      </c>
      <c r="E1826" s="15" t="str">
        <f>'PAYMENT by SAP'!D1816</f>
        <v>1400000007</v>
      </c>
      <c r="F1826" s="15" t="str">
        <f>'PAYMENT by SAP'!E1816</f>
        <v>11121161</v>
      </c>
      <c r="G1826" s="15" t="str">
        <f>'PAYMENT by SAP'!F1816</f>
        <v>Pot. Gaji Kary. Penugasan SIG - SKI 10.2025</v>
      </c>
      <c r="H1826" s="47">
        <f t="shared" si="168"/>
        <v>46034</v>
      </c>
      <c r="I1826" s="48">
        <f>'PAYMENT by SAP'!G1816</f>
        <v>46034</v>
      </c>
      <c r="J1826" s="48" t="str">
        <f t="shared" si="169"/>
        <v>Jan</v>
      </c>
      <c r="K1826" s="48" t="str">
        <f t="shared" si="170"/>
        <v>2026</v>
      </c>
      <c r="L1826" s="48">
        <f>'PAYMENT by SAP'!H1816</f>
        <v>46021</v>
      </c>
      <c r="M1826" s="49">
        <f t="shared" si="171"/>
        <v>13</v>
      </c>
      <c r="N1826" s="50" t="str">
        <f t="shared" si="172"/>
        <v>0-30</v>
      </c>
      <c r="O1826" s="50" t="str">
        <f t="shared" si="173"/>
        <v>No Risk</v>
      </c>
      <c r="P1826" s="15" t="str">
        <f>'PAYMENT by SAP'!J1816</f>
        <v>IDR</v>
      </c>
      <c r="Q1826" s="15" t="str">
        <f>'PAYMENT by SAP'!K1816</f>
        <v>1800000525</v>
      </c>
      <c r="R1826" s="51">
        <f>'PAYMENT by SAP'!L1816</f>
        <v>4199014</v>
      </c>
      <c r="S1826" s="51" t="str">
        <f>'PAYMENT by SAP'!M1816</f>
        <v>Pot. Gaji Kary. Penugasan SIG - SKI 10.2025</v>
      </c>
      <c r="T1826" s="65">
        <f>'PAYMENT by SAP'!N1816</f>
        <v>45991</v>
      </c>
      <c r="U1826" s="66" t="str">
        <f>'PAYMENT by SAP'!O1816</f>
        <v>1800000525</v>
      </c>
      <c r="V1826" s="18" t="s">
        <v>4953</v>
      </c>
    </row>
    <row r="1827" spans="2:22">
      <c r="B1827" s="15">
        <f>'PAYMENT by SAP'!B1817</f>
        <v>101918</v>
      </c>
      <c r="C1827" s="15" t="str">
        <f>'PAYMENT by SAP'!C1817</f>
        <v>SUBUR PANGAN SEJAHTERA</v>
      </c>
      <c r="D1827" s="15" t="str">
        <v>External</v>
      </c>
      <c r="E1827" s="15" t="str">
        <f>'PAYMENT by SAP'!D1817</f>
        <v>1400006182</v>
      </c>
      <c r="F1827" s="15" t="str">
        <f>'PAYMENT by SAP'!E1817</f>
        <v>11121161</v>
      </c>
      <c r="G1827" s="15" t="str">
        <f>'PAYMENT by SAP'!F1817</f>
        <v>PAID BY CMS BANK MANDIRI KC GRESIK RN 7100000993</v>
      </c>
      <c r="H1827" s="47">
        <f t="shared" si="168"/>
        <v>46034</v>
      </c>
      <c r="I1827" s="48">
        <f>'PAYMENT by SAP'!G1817</f>
        <v>46034</v>
      </c>
      <c r="J1827" s="48" t="str">
        <f t="shared" si="169"/>
        <v>Jan</v>
      </c>
      <c r="K1827" s="48" t="str">
        <f t="shared" si="170"/>
        <v>2026</v>
      </c>
      <c r="L1827" s="48">
        <f>'PAYMENT by SAP'!H1817</f>
        <v>46052</v>
      </c>
      <c r="M1827" s="49">
        <f t="shared" si="171"/>
        <v>-18</v>
      </c>
      <c r="N1827" s="50" t="str">
        <f t="shared" si="172"/>
        <v>Current</v>
      </c>
      <c r="O1827" s="50" t="str">
        <f t="shared" si="173"/>
        <v>No Risk</v>
      </c>
      <c r="P1827" s="15" t="str">
        <f>'PAYMENT by SAP'!J1817</f>
        <v>IDR</v>
      </c>
      <c r="Q1827" s="15" t="str">
        <f>'PAYMENT by SAP'!K1817</f>
        <v>1800000878</v>
      </c>
      <c r="R1827" s="51">
        <f>'PAYMENT by SAP'!L1817</f>
        <v>6034182</v>
      </c>
      <c r="S1827" s="51" t="str">
        <f>'PAYMENT by SAP'!M1817</f>
        <v>Biaya Pemusnahan Limbah Bottom Ash ex PT SPS</v>
      </c>
      <c r="T1827" s="65">
        <f>'PAYMENT by SAP'!N1817</f>
        <v>46022</v>
      </c>
      <c r="U1827" s="66" t="str">
        <f>'PAYMENT by SAP'!O1817</f>
        <v>1800000878</v>
      </c>
      <c r="V1827" t="s">
        <v>4950</v>
      </c>
    </row>
    <row r="1828" spans="2:22">
      <c r="B1828" s="15">
        <f>'PAYMENT by SAP'!B1818</f>
        <v>101284</v>
      </c>
      <c r="C1828" s="15" t="str">
        <f>'PAYMENT by SAP'!C1818</f>
        <v>PT. SINERGI MITRA INVESTAMA</v>
      </c>
      <c r="D1828" s="15" t="str">
        <v>Group</v>
      </c>
      <c r="E1828" s="15" t="str">
        <f>'PAYMENT by SAP'!D1818</f>
        <v>1400000005</v>
      </c>
      <c r="F1828" s="15" t="str">
        <f>'PAYMENT by SAP'!E1818</f>
        <v>11125421</v>
      </c>
      <c r="G1828" s="15" t="str">
        <f>'PAYMENT by SAP'!F1818</f>
        <v>2100001781</v>
      </c>
      <c r="H1828" s="47">
        <f t="shared" si="168"/>
        <v>46034</v>
      </c>
      <c r="I1828" s="48">
        <f>'PAYMENT by SAP'!G1818</f>
        <v>46034</v>
      </c>
      <c r="J1828" s="48" t="str">
        <f t="shared" si="169"/>
        <v>Jan</v>
      </c>
      <c r="K1828" s="48" t="str">
        <f t="shared" si="170"/>
        <v>2026</v>
      </c>
      <c r="L1828" s="48">
        <f>'PAYMENT by SAP'!H1818</f>
        <v>45960</v>
      </c>
      <c r="M1828" s="49">
        <f t="shared" si="171"/>
        <v>74</v>
      </c>
      <c r="N1828" s="50" t="str">
        <f t="shared" si="172"/>
        <v>60-90</v>
      </c>
      <c r="O1828" s="50" t="str">
        <f t="shared" si="173"/>
        <v>Warning</v>
      </c>
      <c r="P1828" s="15" t="str">
        <f>'PAYMENT by SAP'!J1818</f>
        <v>IDR</v>
      </c>
      <c r="Q1828" s="15" t="str">
        <f>'PAYMENT by SAP'!K1818</f>
        <v>1800000435</v>
      </c>
      <c r="R1828" s="51">
        <f>'PAYMENT by SAP'!L1818</f>
        <v>17471843</v>
      </c>
      <c r="S1828" s="51" t="str">
        <f>'PAYMENT by SAP'!M1818</f>
        <v>Pot. Gaji Kary. Penugasan SIG - SMI 08.2025</v>
      </c>
      <c r="T1828" s="65">
        <f>'PAYMENT by SAP'!N1818</f>
        <v>45930</v>
      </c>
      <c r="U1828" s="66" t="str">
        <f>'PAYMENT by SAP'!O1818</f>
        <v>1800000435</v>
      </c>
      <c r="V1828" s="18" t="s">
        <v>4953</v>
      </c>
    </row>
    <row r="1829" spans="2:22">
      <c r="B1829" s="15">
        <f>'PAYMENT by SAP'!B1819</f>
        <v>101284</v>
      </c>
      <c r="C1829" s="15" t="str">
        <f>'PAYMENT by SAP'!C1819</f>
        <v>PT. SINERGI MITRA INVESTAMA</v>
      </c>
      <c r="D1829" s="15" t="str">
        <v>Group</v>
      </c>
      <c r="E1829" s="15" t="str">
        <f>'PAYMENT by SAP'!D1819</f>
        <v>1400000006</v>
      </c>
      <c r="F1829" s="15" t="str">
        <f>'PAYMENT by SAP'!E1819</f>
        <v>11121161</v>
      </c>
      <c r="G1829" s="15" t="str">
        <f>'PAYMENT by SAP'!F1819</f>
        <v>PAID BY CMS BANK MANDIRI KC GRESIK RN 2100001838</v>
      </c>
      <c r="H1829" s="47">
        <f t="shared" si="168"/>
        <v>46034</v>
      </c>
      <c r="I1829" s="48">
        <f>'PAYMENT by SAP'!G1819</f>
        <v>46034</v>
      </c>
      <c r="J1829" s="48" t="str">
        <f t="shared" si="169"/>
        <v>Jan</v>
      </c>
      <c r="K1829" s="48" t="str">
        <f t="shared" si="170"/>
        <v>2026</v>
      </c>
      <c r="L1829" s="48">
        <f>'PAYMENT by SAP'!H1819</f>
        <v>46021</v>
      </c>
      <c r="M1829" s="49">
        <f t="shared" si="171"/>
        <v>13</v>
      </c>
      <c r="N1829" s="50" t="str">
        <f t="shared" si="172"/>
        <v>0-30</v>
      </c>
      <c r="O1829" s="50" t="str">
        <f t="shared" si="173"/>
        <v>No Risk</v>
      </c>
      <c r="P1829" s="15" t="str">
        <f>'PAYMENT by SAP'!J1819</f>
        <v>IDR</v>
      </c>
      <c r="Q1829" s="15" t="str">
        <f>'PAYMENT by SAP'!K1819</f>
        <v>1800000523</v>
      </c>
      <c r="R1829" s="51">
        <f>'PAYMENT by SAP'!L1819</f>
        <v>17914589</v>
      </c>
      <c r="S1829" s="51" t="str">
        <f>'PAYMENT by SAP'!M1819</f>
        <v>Pot. Gaji Kary. Penugasan SIG - SMI 10.2025</v>
      </c>
      <c r="T1829" s="65">
        <f>'PAYMENT by SAP'!N1819</f>
        <v>45991</v>
      </c>
      <c r="U1829" s="66" t="str">
        <f>'PAYMENT by SAP'!O1819</f>
        <v>1800000523</v>
      </c>
      <c r="V1829" s="18" t="s">
        <v>4953</v>
      </c>
    </row>
    <row r="1830" spans="2:22">
      <c r="B1830" s="15">
        <f>'PAYMENT by SAP'!B1820</f>
        <v>100028</v>
      </c>
      <c r="C1830" s="15" t="str">
        <f>'PAYMENT by SAP'!C1820</f>
        <v>PT BANK NEGARA INDONESIA (PERSERO)</v>
      </c>
      <c r="D1830" s="15" t="str">
        <v>External</v>
      </c>
      <c r="E1830" s="15" t="str">
        <f>'PAYMENT by SAP'!D1820</f>
        <v>1400006600</v>
      </c>
      <c r="F1830" s="15" t="str">
        <f>'PAYMENT by SAP'!E1820</f>
        <v>11125421</v>
      </c>
      <c r="G1830" s="15" t="str">
        <f>'PAYMENT by SAP'!F1820</f>
        <v>PAID BY CMS BANK SYARIAH INDONESIA KC SURABAYA BAS</v>
      </c>
      <c r="H1830" s="47">
        <f t="shared" si="168"/>
        <v>46035</v>
      </c>
      <c r="I1830" s="48">
        <f>'PAYMENT by SAP'!G1820</f>
        <v>46035</v>
      </c>
      <c r="J1830" s="48" t="str">
        <f t="shared" si="169"/>
        <v>Jan</v>
      </c>
      <c r="K1830" s="48" t="str">
        <f t="shared" si="170"/>
        <v>2026</v>
      </c>
      <c r="L1830" s="48">
        <f>'PAYMENT by SAP'!H1820</f>
        <v>46052</v>
      </c>
      <c r="M1830" s="49">
        <f t="shared" si="171"/>
        <v>-17</v>
      </c>
      <c r="N1830" s="50" t="str">
        <f t="shared" si="172"/>
        <v>Current</v>
      </c>
      <c r="O1830" s="50" t="str">
        <f t="shared" si="173"/>
        <v>No Risk</v>
      </c>
      <c r="P1830" s="15" t="str">
        <f>'PAYMENT by SAP'!J1820</f>
        <v>IDR</v>
      </c>
      <c r="Q1830" s="15" t="str">
        <f>'PAYMENT by SAP'!K1820</f>
        <v>1800000889</v>
      </c>
      <c r="R1830" s="51">
        <f>'PAYMENT by SAP'!L1820</f>
        <v>2603836</v>
      </c>
      <c r="S1830" s="51" t="str">
        <f>'PAYMENT by SAP'!M1820</f>
        <v>TAGIHAN LISTRIK BANK BNI 46 - DES 25</v>
      </c>
      <c r="T1830" s="65">
        <f>'PAYMENT by SAP'!N1820</f>
        <v>46022</v>
      </c>
      <c r="U1830" s="66" t="str">
        <f>'PAYMENT by SAP'!O1820</f>
        <v>1800000889</v>
      </c>
      <c r="V1830" s="18" t="s">
        <v>4951</v>
      </c>
    </row>
    <row r="1831" spans="2:22">
      <c r="B1831" s="15">
        <f>'PAYMENT by SAP'!B1821</f>
        <v>101918</v>
      </c>
      <c r="C1831" s="15" t="str">
        <f>'PAYMENT by SAP'!C1821</f>
        <v>SUBUR PANGAN SEJAHTERA</v>
      </c>
      <c r="D1831" s="15" t="str">
        <v>External</v>
      </c>
      <c r="E1831" s="15" t="str">
        <f>'PAYMENT by SAP'!D1821</f>
        <v>1400006524</v>
      </c>
      <c r="F1831" s="15" t="str">
        <f>'PAYMENT by SAP'!E1821</f>
        <v>11125421</v>
      </c>
      <c r="G1831" s="15" t="str">
        <f>'PAYMENT by SAP'!F1821</f>
        <v>PAID BY CMS BANK SYARIAH INDONESIA KC SURABAYA BAS</v>
      </c>
      <c r="H1831" s="47">
        <f t="shared" si="168"/>
        <v>46035</v>
      </c>
      <c r="I1831" s="48">
        <f>'PAYMENT by SAP'!G1821</f>
        <v>46035</v>
      </c>
      <c r="J1831" s="48" t="str">
        <f t="shared" si="169"/>
        <v>Jan</v>
      </c>
      <c r="K1831" s="48" t="str">
        <f t="shared" si="170"/>
        <v>2026</v>
      </c>
      <c r="L1831" s="48">
        <f>'PAYMENT by SAP'!H1821</f>
        <v>45868</v>
      </c>
      <c r="M1831" s="49">
        <f t="shared" si="171"/>
        <v>167</v>
      </c>
      <c r="N1831" s="50" t="str">
        <f t="shared" si="172"/>
        <v>120-365</v>
      </c>
      <c r="O1831" s="50" t="str">
        <f t="shared" si="173"/>
        <v>High Risk</v>
      </c>
      <c r="P1831" s="15" t="str">
        <f>'PAYMENT by SAP'!J1821</f>
        <v>IDR</v>
      </c>
      <c r="Q1831" s="15" t="str">
        <f>'PAYMENT by SAP'!K1821</f>
        <v>1800000423</v>
      </c>
      <c r="R1831" s="51">
        <f>'PAYMENT by SAP'!L1821</f>
        <v>2907201</v>
      </c>
      <c r="S1831" s="51" t="str">
        <f>'PAYMENT by SAP'!M1821</f>
        <v>Biaya Pemusnahan Limbah Bottom Ash ex PT SPS</v>
      </c>
      <c r="T1831" s="65">
        <f>'PAYMENT by SAP'!N1821</f>
        <v>45838</v>
      </c>
      <c r="U1831" s="66" t="str">
        <f>'PAYMENT by SAP'!O1821</f>
        <v>1800000423</v>
      </c>
      <c r="V1831" t="s">
        <v>4950</v>
      </c>
    </row>
    <row r="1832" spans="2:22">
      <c r="B1832" s="15">
        <f>'PAYMENT by SAP'!B1822</f>
        <v>100028</v>
      </c>
      <c r="C1832" s="15" t="str">
        <f>'PAYMENT by SAP'!C1822</f>
        <v>PT BANK NEGARA INDONESIA (PERSERO)</v>
      </c>
      <c r="D1832" s="15" t="str">
        <v>External</v>
      </c>
      <c r="E1832" s="15" t="str">
        <f>'PAYMENT by SAP'!D1822</f>
        <v>1400006601</v>
      </c>
      <c r="F1832" s="15" t="str">
        <f>'PAYMENT by SAP'!E1822</f>
        <v>11125421</v>
      </c>
      <c r="G1832" s="15" t="str">
        <f>'PAYMENT by SAP'!F1822</f>
        <v>PAID BY CMS BANK SYARIAH INDONESIA KC SURABAYA BAS</v>
      </c>
      <c r="H1832" s="47">
        <f t="shared" si="168"/>
        <v>46035</v>
      </c>
      <c r="I1832" s="48">
        <f>'PAYMENT by SAP'!G1822</f>
        <v>46035</v>
      </c>
      <c r="J1832" s="48" t="str">
        <f t="shared" si="169"/>
        <v>Jan</v>
      </c>
      <c r="K1832" s="48" t="str">
        <f t="shared" si="170"/>
        <v>2026</v>
      </c>
      <c r="L1832" s="48">
        <f>'PAYMENT by SAP'!H1822</f>
        <v>46052</v>
      </c>
      <c r="M1832" s="49">
        <f t="shared" si="171"/>
        <v>-17</v>
      </c>
      <c r="N1832" s="50" t="str">
        <f t="shared" si="172"/>
        <v>Current</v>
      </c>
      <c r="O1832" s="50" t="str">
        <f t="shared" si="173"/>
        <v>No Risk</v>
      </c>
      <c r="P1832" s="15" t="str">
        <f>'PAYMENT by SAP'!J1822</f>
        <v>IDR</v>
      </c>
      <c r="Q1832" s="15" t="str">
        <f>'PAYMENT by SAP'!K1822</f>
        <v>1800000811</v>
      </c>
      <c r="R1832" s="51">
        <f>'PAYMENT by SAP'!L1822</f>
        <v>2981493</v>
      </c>
      <c r="S1832" s="51" t="str">
        <f>'PAYMENT by SAP'!M1822</f>
        <v>TAGIHAN LISTRIK BANK BNI 46 - NOV 25</v>
      </c>
      <c r="T1832" s="65">
        <f>'PAYMENT by SAP'!N1822</f>
        <v>46022</v>
      </c>
      <c r="U1832" s="66" t="str">
        <f>'PAYMENT by SAP'!O1822</f>
        <v>1800000811</v>
      </c>
      <c r="V1832" s="18" t="s">
        <v>4951</v>
      </c>
    </row>
    <row r="1833" spans="2:22">
      <c r="B1833" s="15">
        <f>'PAYMENT by SAP'!B1823</f>
        <v>101522</v>
      </c>
      <c r="C1833" s="15" t="str">
        <f>'PAYMENT by SAP'!C1823</f>
        <v>PT ANEKA ADHI LOGAM</v>
      </c>
      <c r="D1833" s="15" t="str">
        <v>External</v>
      </c>
      <c r="E1833" s="15" t="str">
        <f>'PAYMENT by SAP'!D1823</f>
        <v>1400006517</v>
      </c>
      <c r="F1833" s="15" t="str">
        <f>'PAYMENT by SAP'!E1823</f>
        <v>11123101</v>
      </c>
      <c r="G1833" s="15" t="str">
        <f>'PAYMENT by SAP'!F1823</f>
        <v>PAID BY CMS BANK BCA RN 7100000677</v>
      </c>
      <c r="H1833" s="47">
        <f t="shared" si="168"/>
        <v>46035</v>
      </c>
      <c r="I1833" s="48">
        <f>'PAYMENT by SAP'!G1823</f>
        <v>46035</v>
      </c>
      <c r="J1833" s="48" t="str">
        <f t="shared" si="169"/>
        <v>Jan</v>
      </c>
      <c r="K1833" s="48" t="str">
        <f t="shared" si="170"/>
        <v>2026</v>
      </c>
      <c r="L1833" s="48">
        <f>'PAYMENT by SAP'!H1823</f>
        <v>45868</v>
      </c>
      <c r="M1833" s="49">
        <f t="shared" si="171"/>
        <v>167</v>
      </c>
      <c r="N1833" s="50" t="str">
        <f t="shared" si="172"/>
        <v>120-365</v>
      </c>
      <c r="O1833" s="50" t="str">
        <f t="shared" si="173"/>
        <v>High Risk</v>
      </c>
      <c r="P1833" s="15" t="str">
        <f>'PAYMENT by SAP'!J1823</f>
        <v>IDR</v>
      </c>
      <c r="Q1833" s="15" t="str">
        <f>'PAYMENT by SAP'!K1823</f>
        <v>1800000424</v>
      </c>
      <c r="R1833" s="51">
        <f>'PAYMENT by SAP'!L1823</f>
        <v>3167829</v>
      </c>
      <c r="S1833" s="51" t="str">
        <f>'PAYMENT by SAP'!M1823</f>
        <v>Biaya Pemusnahan Limbah Dust Aluminium ex PT AAL</v>
      </c>
      <c r="T1833" s="65">
        <f>'PAYMENT by SAP'!N1823</f>
        <v>45838</v>
      </c>
      <c r="U1833" s="66" t="str">
        <f>'PAYMENT by SAP'!O1823</f>
        <v>1800000424</v>
      </c>
      <c r="V1833" t="s">
        <v>4950</v>
      </c>
    </row>
    <row r="1834" spans="2:22">
      <c r="B1834" s="15">
        <f>'PAYMENT by SAP'!B1824</f>
        <v>101697</v>
      </c>
      <c r="C1834" s="15" t="str">
        <f>'PAYMENT by SAP'!C1824</f>
        <v>PT JAYA JAGAT RAYA</v>
      </c>
      <c r="D1834" s="15" t="str">
        <v>External</v>
      </c>
      <c r="E1834" s="15" t="str">
        <f>'PAYMENT by SAP'!D1824</f>
        <v>1400006587</v>
      </c>
      <c r="F1834" s="15" t="str">
        <f>'PAYMENT by SAP'!E1824</f>
        <v>11121161</v>
      </c>
      <c r="G1834" s="15" t="str">
        <f>'PAYMENT by SAP'!F1824</f>
        <v>Biaya Pemusnahan Limbah PT. JJR</v>
      </c>
      <c r="H1834" s="47">
        <f t="shared" si="168"/>
        <v>46035</v>
      </c>
      <c r="I1834" s="48">
        <f>'PAYMENT by SAP'!G1824</f>
        <v>46035</v>
      </c>
      <c r="J1834" s="48" t="str">
        <f t="shared" si="169"/>
        <v>Jan</v>
      </c>
      <c r="K1834" s="48" t="str">
        <f t="shared" si="170"/>
        <v>2026</v>
      </c>
      <c r="L1834" s="48">
        <f>'PAYMENT by SAP'!H1824</f>
        <v>46021</v>
      </c>
      <c r="M1834" s="49">
        <f t="shared" si="171"/>
        <v>14</v>
      </c>
      <c r="N1834" s="50" t="str">
        <f t="shared" si="172"/>
        <v>0-30</v>
      </c>
      <c r="O1834" s="50" t="str">
        <f t="shared" si="173"/>
        <v>No Risk</v>
      </c>
      <c r="P1834" s="15" t="str">
        <f>'PAYMENT by SAP'!J1824</f>
        <v>IDR</v>
      </c>
      <c r="Q1834" s="15" t="str">
        <f>'PAYMENT by SAP'!K1824</f>
        <v>1800000772</v>
      </c>
      <c r="R1834" s="51">
        <f>'PAYMENT by SAP'!L1824</f>
        <v>3322429</v>
      </c>
      <c r="S1834" s="51" t="str">
        <f>'PAYMENT by SAP'!M1824</f>
        <v>Biaya Pemusnahan Limbah Bottom Ash ex PT JJR</v>
      </c>
      <c r="T1834" s="65">
        <f>'PAYMENT by SAP'!N1824</f>
        <v>45991</v>
      </c>
      <c r="U1834" s="66" t="str">
        <f>'PAYMENT by SAP'!O1824</f>
        <v>1800000772</v>
      </c>
      <c r="V1834" t="s">
        <v>4950</v>
      </c>
    </row>
    <row r="1835" spans="2:22">
      <c r="B1835" s="15">
        <f>'PAYMENT by SAP'!B1825</f>
        <v>101697</v>
      </c>
      <c r="C1835" s="15" t="str">
        <f>'PAYMENT by SAP'!C1825</f>
        <v>PT JAYA JAGAT RAYA</v>
      </c>
      <c r="D1835" s="15" t="str">
        <v>External</v>
      </c>
      <c r="E1835" s="15" t="str">
        <f>'PAYMENT by SAP'!D1825</f>
        <v>1400006587</v>
      </c>
      <c r="F1835" s="15" t="str">
        <f>'PAYMENT by SAP'!E1825</f>
        <v>11121161</v>
      </c>
      <c r="G1835" s="15" t="str">
        <f>'PAYMENT by SAP'!F1825</f>
        <v>Biaya Pemusnahan Limbah PT. JJR</v>
      </c>
      <c r="H1835" s="47">
        <f t="shared" si="168"/>
        <v>46035</v>
      </c>
      <c r="I1835" s="48">
        <f>'PAYMENT by SAP'!G1825</f>
        <v>46035</v>
      </c>
      <c r="J1835" s="48" t="str">
        <f t="shared" si="169"/>
        <v>Jan</v>
      </c>
      <c r="K1835" s="48" t="str">
        <f t="shared" si="170"/>
        <v>2026</v>
      </c>
      <c r="L1835" s="48">
        <f>'PAYMENT by SAP'!H1825</f>
        <v>45991</v>
      </c>
      <c r="M1835" s="49">
        <f t="shared" si="171"/>
        <v>44</v>
      </c>
      <c r="N1835" s="50" t="str">
        <f t="shared" si="172"/>
        <v>30-60</v>
      </c>
      <c r="O1835" s="50" t="str">
        <f t="shared" si="173"/>
        <v>Low Risk</v>
      </c>
      <c r="P1835" s="15" t="str">
        <f>'PAYMENT by SAP'!J1825</f>
        <v>IDR</v>
      </c>
      <c r="Q1835" s="15" t="str">
        <f>'PAYMENT by SAP'!K1825</f>
        <v>1800000696</v>
      </c>
      <c r="R1835" s="51">
        <f>'PAYMENT by SAP'!L1825</f>
        <v>3456717</v>
      </c>
      <c r="S1835" s="51" t="str">
        <f>'PAYMENT by SAP'!M1825</f>
        <v>Biaya Pemusnahan Limbah Bottom Ash ex PT JJR</v>
      </c>
      <c r="T1835" s="65">
        <f>'PAYMENT by SAP'!N1825</f>
        <v>45961</v>
      </c>
      <c r="U1835" s="66" t="str">
        <f>'PAYMENT by SAP'!O1825</f>
        <v>1800000696</v>
      </c>
      <c r="V1835" t="s">
        <v>4950</v>
      </c>
    </row>
    <row r="1836" spans="2:22">
      <c r="B1836" s="15">
        <f>'PAYMENT by SAP'!B1826</f>
        <v>101697</v>
      </c>
      <c r="C1836" s="15" t="str">
        <f>'PAYMENT by SAP'!C1826</f>
        <v>PT JAYA JAGAT RAYA</v>
      </c>
      <c r="D1836" s="15" t="str">
        <v>External</v>
      </c>
      <c r="E1836" s="15" t="str">
        <f>'PAYMENT by SAP'!D1826</f>
        <v>1400006587</v>
      </c>
      <c r="F1836" s="15" t="str">
        <f>'PAYMENT by SAP'!E1826</f>
        <v>11121161</v>
      </c>
      <c r="G1836" s="15" t="str">
        <f>'PAYMENT by SAP'!F1826</f>
        <v>Biaya Pemusnahan Limbah PT. JJR</v>
      </c>
      <c r="H1836" s="47">
        <f t="shared" si="168"/>
        <v>46035</v>
      </c>
      <c r="I1836" s="48">
        <f>'PAYMENT by SAP'!G1826</f>
        <v>46035</v>
      </c>
      <c r="J1836" s="48" t="str">
        <f t="shared" si="169"/>
        <v>Jan</v>
      </c>
      <c r="K1836" s="48" t="str">
        <f t="shared" si="170"/>
        <v>2026</v>
      </c>
      <c r="L1836" s="48">
        <f>'PAYMENT by SAP'!H1826</f>
        <v>46052</v>
      </c>
      <c r="M1836" s="49">
        <f t="shared" si="171"/>
        <v>-17</v>
      </c>
      <c r="N1836" s="50" t="str">
        <f t="shared" si="172"/>
        <v>Current</v>
      </c>
      <c r="O1836" s="50" t="str">
        <f t="shared" si="173"/>
        <v>No Risk</v>
      </c>
      <c r="P1836" s="15" t="str">
        <f>'PAYMENT by SAP'!J1826</f>
        <v>IDR</v>
      </c>
      <c r="Q1836" s="15" t="str">
        <f>'PAYMENT by SAP'!K1826</f>
        <v>1800000847</v>
      </c>
      <c r="R1836" s="51">
        <f>'PAYMENT by SAP'!L1826</f>
        <v>3583375</v>
      </c>
      <c r="S1836" s="51" t="str">
        <f>'PAYMENT by SAP'!M1826</f>
        <v>Biaya Pemusnahan Limbah SBE ex PT JJR</v>
      </c>
      <c r="T1836" s="65">
        <f>'PAYMENT by SAP'!N1826</f>
        <v>46022</v>
      </c>
      <c r="U1836" s="66" t="str">
        <f>'PAYMENT by SAP'!O1826</f>
        <v>1800000847</v>
      </c>
      <c r="V1836" t="s">
        <v>4950</v>
      </c>
    </row>
    <row r="1837" spans="2:22">
      <c r="B1837" s="15">
        <f>'PAYMENT by SAP'!B1827</f>
        <v>101697</v>
      </c>
      <c r="C1837" s="15" t="str">
        <f>'PAYMENT by SAP'!C1827</f>
        <v>PT JAYA JAGAT RAYA</v>
      </c>
      <c r="D1837" s="15" t="str">
        <v>External</v>
      </c>
      <c r="E1837" s="15" t="str">
        <f>'PAYMENT by SAP'!D1827</f>
        <v>1400006587</v>
      </c>
      <c r="F1837" s="15" t="str">
        <f>'PAYMENT by SAP'!E1827</f>
        <v>11121161</v>
      </c>
      <c r="G1837" s="15" t="str">
        <f>'PAYMENT by SAP'!F1827</f>
        <v>Biaya Pemusnahan Limbah PT. JJR</v>
      </c>
      <c r="H1837" s="47">
        <f t="shared" si="168"/>
        <v>46035</v>
      </c>
      <c r="I1837" s="48">
        <f>'PAYMENT by SAP'!G1827</f>
        <v>46035</v>
      </c>
      <c r="J1837" s="48" t="str">
        <f t="shared" si="169"/>
        <v>Jan</v>
      </c>
      <c r="K1837" s="48" t="str">
        <f t="shared" si="170"/>
        <v>2026</v>
      </c>
      <c r="L1837" s="48">
        <f>'PAYMENT by SAP'!H1827</f>
        <v>45960</v>
      </c>
      <c r="M1837" s="49">
        <f t="shared" si="171"/>
        <v>75</v>
      </c>
      <c r="N1837" s="50" t="str">
        <f t="shared" si="172"/>
        <v>60-90</v>
      </c>
      <c r="O1837" s="50" t="str">
        <f t="shared" si="173"/>
        <v>Warning</v>
      </c>
      <c r="P1837" s="15" t="str">
        <f>'PAYMENT by SAP'!J1827</f>
        <v>IDR</v>
      </c>
      <c r="Q1837" s="15" t="str">
        <f>'PAYMENT by SAP'!K1827</f>
        <v>1800000630</v>
      </c>
      <c r="R1837" s="51">
        <f>'PAYMENT by SAP'!L1827</f>
        <v>4818781</v>
      </c>
      <c r="S1837" s="51" t="str">
        <f>'PAYMENT by SAP'!M1827</f>
        <v>Biaya Pemusnahan Limbah Bottom Ash ex PT JJR</v>
      </c>
      <c r="T1837" s="65">
        <f>'PAYMENT by SAP'!N1827</f>
        <v>45930</v>
      </c>
      <c r="U1837" s="66" t="str">
        <f>'PAYMENT by SAP'!O1827</f>
        <v>1800000630</v>
      </c>
      <c r="V1837" t="s">
        <v>4950</v>
      </c>
    </row>
    <row r="1838" spans="2:22">
      <c r="B1838" s="15">
        <f>'PAYMENT by SAP'!B1828</f>
        <v>101691</v>
      </c>
      <c r="C1838" s="15" t="str">
        <f>'PAYMENT by SAP'!C1828</f>
        <v>PT. BYAKTA LOKA HIJAU KIRANA</v>
      </c>
      <c r="D1838" s="15" t="str">
        <v>External</v>
      </c>
      <c r="E1838" s="15" t="str">
        <f>'PAYMENT by SAP'!D1828</f>
        <v>1400006522</v>
      </c>
      <c r="F1838" s="15" t="str">
        <f>'PAYMENT by SAP'!E1828</f>
        <v>11125421</v>
      </c>
      <c r="G1838" s="15" t="str">
        <f>'PAYMENT by SAP'!F1828</f>
        <v>PAID BY CMS BANK SYARIAH INDONESIA KC SURABAYA BAS</v>
      </c>
      <c r="H1838" s="47">
        <f t="shared" si="168"/>
        <v>46035</v>
      </c>
      <c r="I1838" s="48">
        <f>'PAYMENT by SAP'!G1828</f>
        <v>46035</v>
      </c>
      <c r="J1838" s="48" t="str">
        <f t="shared" si="169"/>
        <v>Jan</v>
      </c>
      <c r="K1838" s="48" t="str">
        <f t="shared" si="170"/>
        <v>2026</v>
      </c>
      <c r="L1838" s="48">
        <f>'PAYMENT by SAP'!H1828</f>
        <v>45777</v>
      </c>
      <c r="M1838" s="49">
        <f t="shared" si="171"/>
        <v>258</v>
      </c>
      <c r="N1838" s="50" t="str">
        <f t="shared" si="172"/>
        <v>120-365</v>
      </c>
      <c r="O1838" s="50" t="str">
        <f t="shared" si="173"/>
        <v>High Risk</v>
      </c>
      <c r="P1838" s="15" t="str">
        <f>'PAYMENT by SAP'!J1828</f>
        <v>IDR</v>
      </c>
      <c r="Q1838" s="15" t="str">
        <f>'PAYMENT by SAP'!K1828</f>
        <v>1800000185</v>
      </c>
      <c r="R1838" s="51">
        <f>'PAYMENT by SAP'!L1828</f>
        <v>5210418</v>
      </c>
      <c r="S1838" s="51" t="str">
        <f>'PAYMENT by SAP'!M1828</f>
        <v>Biaya Pemusnahan Limbah Sludge Cat ex PT BLHK</v>
      </c>
      <c r="T1838" s="65">
        <f>'PAYMENT by SAP'!N1828</f>
        <v>45747</v>
      </c>
      <c r="U1838" s="66" t="str">
        <f>'PAYMENT by SAP'!O1828</f>
        <v>1800000185</v>
      </c>
      <c r="V1838" t="s">
        <v>4950</v>
      </c>
    </row>
    <row r="1839" spans="2:22">
      <c r="B1839" s="15">
        <f>'PAYMENT by SAP'!B1829</f>
        <v>101691</v>
      </c>
      <c r="C1839" s="15" t="str">
        <f>'PAYMENT by SAP'!C1829</f>
        <v>PT. BYAKTA LOKA HIJAU KIRANA</v>
      </c>
      <c r="D1839" s="15" t="str">
        <v>External</v>
      </c>
      <c r="E1839" s="15" t="str">
        <f>'PAYMENT by SAP'!D1829</f>
        <v>1400006521</v>
      </c>
      <c r="F1839" s="15" t="str">
        <f>'PAYMENT by SAP'!E1829</f>
        <v>11125421</v>
      </c>
      <c r="G1839" s="15" t="str">
        <f>'PAYMENT by SAP'!F1829</f>
        <v>PAID BY CMS BANK SYARIAH INDONESIA KC SURABAYA BAS</v>
      </c>
      <c r="H1839" s="47">
        <f t="shared" si="168"/>
        <v>46035</v>
      </c>
      <c r="I1839" s="48">
        <f>'PAYMENT by SAP'!G1829</f>
        <v>46035</v>
      </c>
      <c r="J1839" s="48" t="str">
        <f t="shared" si="169"/>
        <v>Jan</v>
      </c>
      <c r="K1839" s="48" t="str">
        <f t="shared" si="170"/>
        <v>2026</v>
      </c>
      <c r="L1839" s="48">
        <f>'PAYMENT by SAP'!H1829</f>
        <v>46052</v>
      </c>
      <c r="M1839" s="49">
        <f t="shared" si="171"/>
        <v>-17</v>
      </c>
      <c r="N1839" s="50" t="str">
        <f t="shared" si="172"/>
        <v>Current</v>
      </c>
      <c r="O1839" s="50" t="str">
        <f t="shared" si="173"/>
        <v>No Risk</v>
      </c>
      <c r="P1839" s="15" t="str">
        <f>'PAYMENT by SAP'!J1829</f>
        <v>IDR</v>
      </c>
      <c r="Q1839" s="15" t="str">
        <f>'PAYMENT by SAP'!K1829</f>
        <v>1800000843</v>
      </c>
      <c r="R1839" s="51">
        <f>'PAYMENT by SAP'!L1829</f>
        <v>5285376</v>
      </c>
      <c r="S1839" s="51" t="str">
        <f>'PAYMENT by SAP'!M1829</f>
        <v>Biaya Pemusnahan Limbah Sludge Cat ex PT BLHK</v>
      </c>
      <c r="T1839" s="65">
        <f>'PAYMENT by SAP'!N1829</f>
        <v>46022</v>
      </c>
      <c r="U1839" s="66" t="str">
        <f>'PAYMENT by SAP'!O1829</f>
        <v>1800000843</v>
      </c>
      <c r="V1839" t="s">
        <v>4950</v>
      </c>
    </row>
    <row r="1840" spans="2:22">
      <c r="B1840" s="15">
        <f>'PAYMENT by SAP'!B1830</f>
        <v>100622</v>
      </c>
      <c r="C1840" s="15" t="str">
        <f>'PAYMENT by SAP'!C1830</f>
        <v>PT. TRI PUTRA JAYA SENTOSA</v>
      </c>
      <c r="D1840" s="15" t="str">
        <v>External</v>
      </c>
      <c r="E1840" s="15" t="str">
        <f>'PAYMENT by SAP'!D1830</f>
        <v>1400006523</v>
      </c>
      <c r="F1840" s="15" t="str">
        <f>'PAYMENT by SAP'!E1830</f>
        <v>11125421</v>
      </c>
      <c r="G1840" s="15" t="str">
        <f>'PAYMENT by SAP'!F1830</f>
        <v>PAID BY CMS BANK SYARIAH INDONESIA KC SURABAYA BAS</v>
      </c>
      <c r="H1840" s="47">
        <f t="shared" si="168"/>
        <v>46035</v>
      </c>
      <c r="I1840" s="48">
        <f>'PAYMENT by SAP'!G1830</f>
        <v>46035</v>
      </c>
      <c r="J1840" s="48" t="str">
        <f t="shared" si="169"/>
        <v>Jan</v>
      </c>
      <c r="K1840" s="48" t="str">
        <f t="shared" si="170"/>
        <v>2026</v>
      </c>
      <c r="L1840" s="48">
        <f>'PAYMENT by SAP'!H1830</f>
        <v>45960</v>
      </c>
      <c r="M1840" s="49">
        <f t="shared" si="171"/>
        <v>75</v>
      </c>
      <c r="N1840" s="50" t="str">
        <f t="shared" si="172"/>
        <v>60-90</v>
      </c>
      <c r="O1840" s="50" t="str">
        <f t="shared" si="173"/>
        <v>Warning</v>
      </c>
      <c r="P1840" s="15" t="str">
        <f>'PAYMENT by SAP'!J1830</f>
        <v>IDR</v>
      </c>
      <c r="Q1840" s="15" t="str">
        <f>'PAYMENT by SAP'!K1830</f>
        <v>1800000660</v>
      </c>
      <c r="R1840" s="51">
        <f>'PAYMENT by SAP'!L1830</f>
        <v>8102556</v>
      </c>
      <c r="S1840" s="51" t="str">
        <f>'PAYMENT by SAP'!M1830</f>
        <v>Biaya Pemusnahan Limbah Bottom Ash ex PT TJS</v>
      </c>
      <c r="T1840" s="65">
        <f>'PAYMENT by SAP'!N1830</f>
        <v>45930</v>
      </c>
      <c r="U1840" s="66" t="str">
        <f>'PAYMENT by SAP'!O1830</f>
        <v>1800000660</v>
      </c>
      <c r="V1840" t="s">
        <v>4950</v>
      </c>
    </row>
    <row r="1841" spans="2:22">
      <c r="B1841" s="15">
        <f>'PAYMENT by SAP'!B1831</f>
        <v>100621</v>
      </c>
      <c r="C1841" s="15" t="str">
        <f>'PAYMENT by SAP'!C1831</f>
        <v>PT. SURYA WIJAYA MEGAH</v>
      </c>
      <c r="D1841" s="15" t="str">
        <v>External</v>
      </c>
      <c r="E1841" s="15" t="str">
        <f>'PAYMENT by SAP'!D1831</f>
        <v>1400006584</v>
      </c>
      <c r="F1841" s="15" t="str">
        <f>'PAYMENT by SAP'!E1831</f>
        <v>11125421</v>
      </c>
      <c r="G1841" s="15" t="str">
        <f>'PAYMENT by SAP'!F1831</f>
        <v>PAID BY CMS BANK SYARIAH INDONESIA KC SURABAYA BAS</v>
      </c>
      <c r="H1841" s="47">
        <f t="shared" si="168"/>
        <v>46035</v>
      </c>
      <c r="I1841" s="48">
        <f>'PAYMENT by SAP'!G1831</f>
        <v>46035</v>
      </c>
      <c r="J1841" s="48" t="str">
        <f t="shared" si="169"/>
        <v>Jan</v>
      </c>
      <c r="K1841" s="48" t="str">
        <f t="shared" si="170"/>
        <v>2026</v>
      </c>
      <c r="L1841" s="48">
        <f>'PAYMENT by SAP'!H1831</f>
        <v>46052</v>
      </c>
      <c r="M1841" s="49">
        <f t="shared" si="171"/>
        <v>-17</v>
      </c>
      <c r="N1841" s="50" t="str">
        <f t="shared" si="172"/>
        <v>Current</v>
      </c>
      <c r="O1841" s="50" t="str">
        <f t="shared" si="173"/>
        <v>No Risk</v>
      </c>
      <c r="P1841" s="15" t="str">
        <f>'PAYMENT by SAP'!J1831</f>
        <v>IDR</v>
      </c>
      <c r="Q1841" s="15" t="str">
        <f>'PAYMENT by SAP'!K1831</f>
        <v>1800000879</v>
      </c>
      <c r="R1841" s="51">
        <f>'PAYMENT by SAP'!L1831</f>
        <v>23582394</v>
      </c>
      <c r="S1841" s="51" t="str">
        <f>'PAYMENT by SAP'!M1831</f>
        <v>Biaya Pemusnahan Limbah FA-BA ex PT SWM</v>
      </c>
      <c r="T1841" s="65">
        <f>'PAYMENT by SAP'!N1831</f>
        <v>46022</v>
      </c>
      <c r="U1841" s="66" t="str">
        <f>'PAYMENT by SAP'!O1831</f>
        <v>1800000879</v>
      </c>
      <c r="V1841" t="s">
        <v>4950</v>
      </c>
    </row>
    <row r="1842" spans="2:22">
      <c r="B1842" s="15">
        <f>'PAYMENT by SAP'!B1832</f>
        <v>101522</v>
      </c>
      <c r="C1842" s="15" t="str">
        <f>'PAYMENT by SAP'!C1832</f>
        <v>PT ANEKA ADHI LOGAM</v>
      </c>
      <c r="D1842" s="15" t="str">
        <v>External</v>
      </c>
      <c r="E1842" s="15" t="str">
        <f>'PAYMENT by SAP'!D1832</f>
        <v>1400006515</v>
      </c>
      <c r="F1842" s="15" t="str">
        <f>'PAYMENT by SAP'!E1832</f>
        <v>11123101</v>
      </c>
      <c r="G1842" s="15" t="str">
        <f>'PAYMENT by SAP'!F1832</f>
        <v>PAID BY CMS BANK BCA RN 7100000558</v>
      </c>
      <c r="H1842" s="47">
        <f t="shared" si="168"/>
        <v>46035</v>
      </c>
      <c r="I1842" s="48">
        <f>'PAYMENT by SAP'!G1832</f>
        <v>46035</v>
      </c>
      <c r="J1842" s="48" t="str">
        <f t="shared" si="169"/>
        <v>Jan</v>
      </c>
      <c r="K1842" s="48" t="str">
        <f t="shared" si="170"/>
        <v>2026</v>
      </c>
      <c r="L1842" s="48">
        <f>'PAYMENT by SAP'!H1832</f>
        <v>45807</v>
      </c>
      <c r="M1842" s="49">
        <f t="shared" si="171"/>
        <v>228</v>
      </c>
      <c r="N1842" s="50" t="str">
        <f t="shared" si="172"/>
        <v>120-365</v>
      </c>
      <c r="O1842" s="50" t="str">
        <f t="shared" si="173"/>
        <v>High Risk</v>
      </c>
      <c r="P1842" s="15" t="str">
        <f>'PAYMENT by SAP'!J1832</f>
        <v>IDR</v>
      </c>
      <c r="Q1842" s="15" t="str">
        <f>'PAYMENT by SAP'!K1832</f>
        <v>1800000239</v>
      </c>
      <c r="R1842" s="51">
        <f>'PAYMENT by SAP'!L1832</f>
        <v>25036101</v>
      </c>
      <c r="S1842" s="51" t="str">
        <f>'PAYMENT by SAP'!M1832</f>
        <v>Biaya Pemusnahan Limbah Dust Aluminium ex PT AAL</v>
      </c>
      <c r="T1842" s="65">
        <f>'PAYMENT by SAP'!N1832</f>
        <v>45777</v>
      </c>
      <c r="U1842" s="66" t="str">
        <f>'PAYMENT by SAP'!O1832</f>
        <v>1800000239</v>
      </c>
      <c r="V1842" t="s">
        <v>4950</v>
      </c>
    </row>
    <row r="1843" spans="2:22">
      <c r="B1843" s="15">
        <f>'PAYMENT by SAP'!B1833</f>
        <v>101522</v>
      </c>
      <c r="C1843" s="15" t="str">
        <f>'PAYMENT by SAP'!C1833</f>
        <v>PT ANEKA ADHI LOGAM</v>
      </c>
      <c r="D1843" s="15" t="str">
        <v>External</v>
      </c>
      <c r="E1843" s="15" t="str">
        <f>'PAYMENT by SAP'!D1833</f>
        <v>1400006516</v>
      </c>
      <c r="F1843" s="15" t="str">
        <f>'PAYMENT by SAP'!E1833</f>
        <v>11123101</v>
      </c>
      <c r="G1843" s="15" t="str">
        <f>'PAYMENT by SAP'!F1833</f>
        <v>PAID BY CMS BANK BCA RN 7100000503</v>
      </c>
      <c r="H1843" s="47">
        <f t="shared" si="168"/>
        <v>46035</v>
      </c>
      <c r="I1843" s="48">
        <f>'PAYMENT by SAP'!G1833</f>
        <v>46035</v>
      </c>
      <c r="J1843" s="48" t="str">
        <f t="shared" si="169"/>
        <v>Jan</v>
      </c>
      <c r="K1843" s="48" t="str">
        <f t="shared" si="170"/>
        <v>2026</v>
      </c>
      <c r="L1843" s="48">
        <f>'PAYMENT by SAP'!H1833</f>
        <v>45777</v>
      </c>
      <c r="M1843" s="49">
        <f t="shared" si="171"/>
        <v>258</v>
      </c>
      <c r="N1843" s="50" t="str">
        <f t="shared" si="172"/>
        <v>120-365</v>
      </c>
      <c r="O1843" s="50" t="str">
        <f t="shared" si="173"/>
        <v>High Risk</v>
      </c>
      <c r="P1843" s="15" t="str">
        <f>'PAYMENT by SAP'!J1833</f>
        <v>IDR</v>
      </c>
      <c r="Q1843" s="15" t="str">
        <f>'PAYMENT by SAP'!K1833</f>
        <v>1800000200</v>
      </c>
      <c r="R1843" s="51">
        <f>'PAYMENT by SAP'!L1833</f>
        <v>25921944</v>
      </c>
      <c r="S1843" s="51" t="str">
        <f>'PAYMENT by SAP'!M1833</f>
        <v>Biaya Pemusnahan Limbah Dust Aluminium ex PT AAL</v>
      </c>
      <c r="T1843" s="65">
        <f>'PAYMENT by SAP'!N1833</f>
        <v>45747</v>
      </c>
      <c r="U1843" s="66" t="str">
        <f>'PAYMENT by SAP'!O1833</f>
        <v>1800000200</v>
      </c>
      <c r="V1843" t="s">
        <v>4950</v>
      </c>
    </row>
    <row r="1844" spans="2:22">
      <c r="B1844" s="15">
        <f>'PAYMENT by SAP'!B1834</f>
        <v>101522</v>
      </c>
      <c r="C1844" s="15" t="str">
        <f>'PAYMENT by SAP'!C1834</f>
        <v>PT ANEKA ADHI LOGAM</v>
      </c>
      <c r="D1844" s="15" t="str">
        <v>External</v>
      </c>
      <c r="E1844" s="15" t="str">
        <f>'PAYMENT by SAP'!D1834</f>
        <v>1400006519</v>
      </c>
      <c r="F1844" s="15" t="str">
        <f>'PAYMENT by SAP'!E1834</f>
        <v>11123101</v>
      </c>
      <c r="G1844" s="15" t="str">
        <f>'PAYMENT by SAP'!F1834</f>
        <v>PAID BY CMS BANK BCA RN 7100000622</v>
      </c>
      <c r="H1844" s="47">
        <f t="shared" si="168"/>
        <v>46035</v>
      </c>
      <c r="I1844" s="48">
        <f>'PAYMENT by SAP'!G1834</f>
        <v>46035</v>
      </c>
      <c r="J1844" s="48" t="str">
        <f t="shared" si="169"/>
        <v>Jan</v>
      </c>
      <c r="K1844" s="48" t="str">
        <f t="shared" si="170"/>
        <v>2026</v>
      </c>
      <c r="L1844" s="48">
        <f>'PAYMENT by SAP'!H1834</f>
        <v>45838</v>
      </c>
      <c r="M1844" s="49">
        <f t="shared" si="171"/>
        <v>197</v>
      </c>
      <c r="N1844" s="50" t="str">
        <f t="shared" si="172"/>
        <v>120-365</v>
      </c>
      <c r="O1844" s="50" t="str">
        <f t="shared" si="173"/>
        <v>High Risk</v>
      </c>
      <c r="P1844" s="15" t="str">
        <f>'PAYMENT by SAP'!J1834</f>
        <v>IDR</v>
      </c>
      <c r="Q1844" s="15" t="str">
        <f>'PAYMENT by SAP'!K1834</f>
        <v>1800000318</v>
      </c>
      <c r="R1844" s="51">
        <f>'PAYMENT by SAP'!L1834</f>
        <v>32428917</v>
      </c>
      <c r="S1844" s="51" t="str">
        <f>'PAYMENT by SAP'!M1834</f>
        <v>Biaya Pemusnahan Limbah Dust Aluminium ex PT AAL</v>
      </c>
      <c r="T1844" s="65">
        <f>'PAYMENT by SAP'!N1834</f>
        <v>45808</v>
      </c>
      <c r="U1844" s="66" t="str">
        <f>'PAYMENT by SAP'!O1834</f>
        <v>1800000318</v>
      </c>
      <c r="V1844" t="s">
        <v>4950</v>
      </c>
    </row>
    <row r="1845" spans="2:22">
      <c r="B1845" s="15">
        <f>'PAYMENT by SAP'!B1835</f>
        <v>101522</v>
      </c>
      <c r="C1845" s="15" t="str">
        <f>'PAYMENT by SAP'!C1835</f>
        <v>PT ANEKA ADHI LOGAM</v>
      </c>
      <c r="D1845" s="15" t="str">
        <v>External</v>
      </c>
      <c r="E1845" s="15" t="str">
        <f>'PAYMENT by SAP'!D1835</f>
        <v>1400006518</v>
      </c>
      <c r="F1845" s="15" t="str">
        <f>'PAYMENT by SAP'!E1835</f>
        <v>11123101</v>
      </c>
      <c r="G1845" s="15" t="str">
        <f>'PAYMENT by SAP'!F1835</f>
        <v>PAID BY CMS BANK BCA RN 7100000442</v>
      </c>
      <c r="H1845" s="47">
        <f t="shared" si="168"/>
        <v>46035</v>
      </c>
      <c r="I1845" s="48">
        <f>'PAYMENT by SAP'!G1835</f>
        <v>46035</v>
      </c>
      <c r="J1845" s="48" t="str">
        <f t="shared" si="169"/>
        <v>Jan</v>
      </c>
      <c r="K1845" s="48" t="str">
        <f t="shared" si="170"/>
        <v>2026</v>
      </c>
      <c r="L1845" s="48">
        <f>'PAYMENT by SAP'!H1835</f>
        <v>45746</v>
      </c>
      <c r="M1845" s="49">
        <f t="shared" si="171"/>
        <v>289</v>
      </c>
      <c r="N1845" s="50" t="str">
        <f t="shared" si="172"/>
        <v>120-365</v>
      </c>
      <c r="O1845" s="50" t="str">
        <f t="shared" si="173"/>
        <v>High Risk</v>
      </c>
      <c r="P1845" s="15" t="str">
        <f>'PAYMENT by SAP'!J1835</f>
        <v>IDR</v>
      </c>
      <c r="Q1845" s="15" t="str">
        <f>'PAYMENT by SAP'!K1835</f>
        <v>1800000134</v>
      </c>
      <c r="R1845" s="51">
        <f>'PAYMENT by SAP'!L1835</f>
        <v>32723217</v>
      </c>
      <c r="S1845" s="51" t="str">
        <f>'PAYMENT by SAP'!M1835</f>
        <v>Biaya Pemusnahan Limbah Dust Aluminium ex PT AAL</v>
      </c>
      <c r="T1845" s="65">
        <f>'PAYMENT by SAP'!N1835</f>
        <v>45716</v>
      </c>
      <c r="U1845" s="66" t="str">
        <f>'PAYMENT by SAP'!O1835</f>
        <v>1800000134</v>
      </c>
      <c r="V1845" t="s">
        <v>4950</v>
      </c>
    </row>
    <row r="1846" spans="2:22">
      <c r="B1846" s="15">
        <f>'PAYMENT by SAP'!B1836</f>
        <v>101522</v>
      </c>
      <c r="C1846" s="15" t="str">
        <f>'PAYMENT by SAP'!C1836</f>
        <v>PT ANEKA ADHI LOGAM</v>
      </c>
      <c r="D1846" s="15" t="str">
        <v>External</v>
      </c>
      <c r="E1846" s="15" t="str">
        <f>'PAYMENT by SAP'!D1836</f>
        <v>1400006520</v>
      </c>
      <c r="F1846" s="15" t="str">
        <f>'PAYMENT by SAP'!E1836</f>
        <v>11123101</v>
      </c>
      <c r="G1846" s="15" t="str">
        <f>'PAYMENT by SAP'!F1836</f>
        <v>PAID BY CMS BANK BCA RN 7100000378</v>
      </c>
      <c r="H1846" s="47">
        <f t="shared" si="168"/>
        <v>46035</v>
      </c>
      <c r="I1846" s="48">
        <f>'PAYMENT by SAP'!G1836</f>
        <v>46035</v>
      </c>
      <c r="J1846" s="48" t="str">
        <f t="shared" si="169"/>
        <v>Jan</v>
      </c>
      <c r="K1846" s="48" t="str">
        <f t="shared" si="170"/>
        <v>2026</v>
      </c>
      <c r="L1846" s="48">
        <f>'PAYMENT by SAP'!H1836</f>
        <v>45718</v>
      </c>
      <c r="M1846" s="49">
        <f t="shared" si="171"/>
        <v>317</v>
      </c>
      <c r="N1846" s="50" t="str">
        <f t="shared" si="172"/>
        <v>120-365</v>
      </c>
      <c r="O1846" s="50" t="str">
        <f t="shared" si="173"/>
        <v>High Risk</v>
      </c>
      <c r="P1846" s="15" t="str">
        <f>'PAYMENT by SAP'!J1836</f>
        <v>IDR</v>
      </c>
      <c r="Q1846" s="15" t="str">
        <f>'PAYMENT by SAP'!K1836</f>
        <v>1800000019</v>
      </c>
      <c r="R1846" s="51">
        <f>'PAYMENT by SAP'!L1836</f>
        <v>34959897</v>
      </c>
      <c r="S1846" s="51" t="str">
        <f>'PAYMENT by SAP'!M1836</f>
        <v>Biaya Pemusnahan Limbah Dust Aluminium ex PT AAL</v>
      </c>
      <c r="T1846" s="65">
        <f>'PAYMENT by SAP'!N1836</f>
        <v>45688</v>
      </c>
      <c r="U1846" s="66" t="str">
        <f>'PAYMENT by SAP'!O1836</f>
        <v>1800000019</v>
      </c>
      <c r="V1846" t="s">
        <v>4950</v>
      </c>
    </row>
    <row r="1847" spans="2:22">
      <c r="B1847" s="15">
        <f>'PAYMENT by SAP'!B1837</f>
        <v>100002</v>
      </c>
      <c r="C1847" s="15" t="str">
        <f>'PAYMENT by SAP'!C1837</f>
        <v>PT SWABINA GATRA</v>
      </c>
      <c r="D1847" s="15" t="str">
        <v>Group</v>
      </c>
      <c r="E1847" s="15" t="str">
        <f>'PAYMENT by SAP'!D1837</f>
        <v>1400000008</v>
      </c>
      <c r="F1847" s="15" t="str">
        <f>'PAYMENT by SAP'!E1837</f>
        <v>11125421</v>
      </c>
      <c r="G1847" s="15" t="str">
        <f>'PAYMENT by SAP'!F1837</f>
        <v>PAID BY CMS BANK SYARIAH INDONESIA KC SURABAYA BAS</v>
      </c>
      <c r="H1847" s="47">
        <f t="shared" si="168"/>
        <v>46036</v>
      </c>
      <c r="I1847" s="48">
        <f>'PAYMENT by SAP'!G1837</f>
        <v>46036</v>
      </c>
      <c r="J1847" s="48" t="str">
        <f t="shared" si="169"/>
        <v>Jan</v>
      </c>
      <c r="K1847" s="48" t="str">
        <f t="shared" si="170"/>
        <v>2026</v>
      </c>
      <c r="L1847" s="48">
        <f>'PAYMENT by SAP'!H1837</f>
        <v>45930</v>
      </c>
      <c r="M1847" s="49">
        <f t="shared" si="171"/>
        <v>106</v>
      </c>
      <c r="N1847" s="50" t="str">
        <f t="shared" si="172"/>
        <v>90-120</v>
      </c>
      <c r="O1847" s="50" t="str">
        <f t="shared" si="173"/>
        <v>Warning +</v>
      </c>
      <c r="P1847" s="15" t="str">
        <f>'PAYMENT by SAP'!J1837</f>
        <v>IDR</v>
      </c>
      <c r="Q1847" s="15" t="str">
        <f>'PAYMENT by SAP'!K1837</f>
        <v>1800000421</v>
      </c>
      <c r="R1847" s="51">
        <f>'PAYMENT by SAP'!L1837</f>
        <v>239270</v>
      </c>
      <c r="S1847" s="51" t="str">
        <f>'PAYMENT by SAP'!M1837</f>
        <v>Pemakaian Air Sanintasi SWABINA Juli 2025</v>
      </c>
      <c r="T1847" s="65">
        <f>'PAYMENT by SAP'!N1837</f>
        <v>45900</v>
      </c>
      <c r="U1847" s="66" t="str">
        <f>'PAYMENT by SAP'!O1837</f>
        <v>1800000421</v>
      </c>
      <c r="V1847" s="18" t="s">
        <v>4956</v>
      </c>
    </row>
    <row r="1848" spans="2:22">
      <c r="B1848" s="15">
        <f>'PAYMENT by SAP'!B1838</f>
        <v>100002</v>
      </c>
      <c r="C1848" s="15" t="str">
        <f>'PAYMENT by SAP'!C1838</f>
        <v>PT SWABINA GATRA</v>
      </c>
      <c r="D1848" s="15" t="str">
        <v>Group</v>
      </c>
      <c r="E1848" s="15" t="str">
        <f>'PAYMENT by SAP'!D1838</f>
        <v>1400006979</v>
      </c>
      <c r="F1848" s="15" t="str">
        <f>'PAYMENT by SAP'!E1838</f>
        <v>11125421</v>
      </c>
      <c r="G1848" s="15" t="str">
        <f>'PAYMENT by SAP'!F1838</f>
        <v>PAID BY CMS BANK SYARIAH INDONESIA KC SURABAYA BAS</v>
      </c>
      <c r="H1848" s="47">
        <f t="shared" si="168"/>
        <v>46036</v>
      </c>
      <c r="I1848" s="48">
        <f>'PAYMENT by SAP'!G1838</f>
        <v>46036</v>
      </c>
      <c r="J1848" s="48" t="str">
        <f t="shared" si="169"/>
        <v>Jan</v>
      </c>
      <c r="K1848" s="48" t="str">
        <f t="shared" si="170"/>
        <v>2026</v>
      </c>
      <c r="L1848" s="48">
        <f>'PAYMENT by SAP'!H1838</f>
        <v>45960</v>
      </c>
      <c r="M1848" s="49">
        <f t="shared" si="171"/>
        <v>76</v>
      </c>
      <c r="N1848" s="50" t="str">
        <f t="shared" si="172"/>
        <v>60-90</v>
      </c>
      <c r="O1848" s="50" t="str">
        <f t="shared" si="173"/>
        <v>Warning</v>
      </c>
      <c r="P1848" s="15" t="str">
        <f>'PAYMENT by SAP'!J1838</f>
        <v>IDR</v>
      </c>
      <c r="Q1848" s="15" t="str">
        <f>'PAYMENT by SAP'!K1838</f>
        <v>1800000620</v>
      </c>
      <c r="R1848" s="51">
        <f>'PAYMENT by SAP'!L1838</f>
        <v>243130</v>
      </c>
      <c r="S1848" s="51" t="str">
        <f>'PAYMENT by SAP'!M1838</f>
        <v>Tagihan Air Sanitasi SWAB - Agustus 2025</v>
      </c>
      <c r="T1848" s="65">
        <f>'PAYMENT by SAP'!N1838</f>
        <v>45930</v>
      </c>
      <c r="U1848" s="66" t="str">
        <f>'PAYMENT by SAP'!O1838</f>
        <v>1800000620</v>
      </c>
      <c r="V1848" s="18" t="s">
        <v>4956</v>
      </c>
    </row>
    <row r="1849" spans="2:22">
      <c r="B1849" s="15">
        <f>'PAYMENT by SAP'!B1839</f>
        <v>100002</v>
      </c>
      <c r="C1849" s="15" t="str">
        <f>'PAYMENT by SAP'!C1839</f>
        <v>PT SWABINA GATRA</v>
      </c>
      <c r="D1849" s="15" t="str">
        <v>Group</v>
      </c>
      <c r="E1849" s="15" t="str">
        <f>'PAYMENT by SAP'!D1839</f>
        <v>1400000009</v>
      </c>
      <c r="F1849" s="15" t="str">
        <f>'PAYMENT by SAP'!E1839</f>
        <v>11125421</v>
      </c>
      <c r="G1849" s="15" t="str">
        <f>'PAYMENT by SAP'!F1839</f>
        <v>PAID BY CMS BANK SYARIAH INDONESIA KC SURABAYA BAS</v>
      </c>
      <c r="H1849" s="47">
        <f t="shared" si="168"/>
        <v>46036</v>
      </c>
      <c r="I1849" s="48">
        <f>'PAYMENT by SAP'!G1839</f>
        <v>46036</v>
      </c>
      <c r="J1849" s="48" t="str">
        <f t="shared" si="169"/>
        <v>Jan</v>
      </c>
      <c r="K1849" s="48" t="str">
        <f t="shared" si="170"/>
        <v>2026</v>
      </c>
      <c r="L1849" s="48">
        <f>'PAYMENT by SAP'!H1839</f>
        <v>45930</v>
      </c>
      <c r="M1849" s="49">
        <f t="shared" si="171"/>
        <v>106</v>
      </c>
      <c r="N1849" s="50" t="str">
        <f t="shared" si="172"/>
        <v>90-120</v>
      </c>
      <c r="O1849" s="50" t="str">
        <f t="shared" si="173"/>
        <v>Warning +</v>
      </c>
      <c r="P1849" s="15" t="str">
        <f>'PAYMENT by SAP'!J1839</f>
        <v>IDR</v>
      </c>
      <c r="Q1849" s="15" t="str">
        <f>'PAYMENT by SAP'!K1839</f>
        <v>1800000409</v>
      </c>
      <c r="R1849" s="51">
        <f>'PAYMENT by SAP'!L1839</f>
        <v>539280</v>
      </c>
      <c r="S1849" s="51" t="str">
        <f>'PAYMENT by SAP'!M1839</f>
        <v>Penagihan Penyediaan Air Bersih Agustus 2025</v>
      </c>
      <c r="T1849" s="65">
        <f>'PAYMENT by SAP'!N1839</f>
        <v>45900</v>
      </c>
      <c r="U1849" s="66" t="str">
        <f>'PAYMENT by SAP'!O1839</f>
        <v>1800000409</v>
      </c>
      <c r="V1849" s="18" t="s">
        <v>4956</v>
      </c>
    </row>
    <row r="1850" spans="2:22">
      <c r="B1850" s="15">
        <f>'PAYMENT by SAP'!B1840</f>
        <v>100797</v>
      </c>
      <c r="C1850" s="15" t="str">
        <f>'PAYMENT by SAP'!C1840</f>
        <v>PT. SEMEN INDONESIA BETON</v>
      </c>
      <c r="D1850" s="15" t="str">
        <v>Group</v>
      </c>
      <c r="E1850" s="15" t="str">
        <f>'PAYMENT by SAP'!D1840</f>
        <v>1400000010</v>
      </c>
      <c r="F1850" s="15" t="str">
        <f>'PAYMENT by SAP'!E1840</f>
        <v>11121161</v>
      </c>
      <c r="G1850" s="15" t="str">
        <f>'PAYMENT by SAP'!F1840</f>
        <v>PAID BY CMS BANK MANDIRI KC GRESIK RN 2100001831</v>
      </c>
      <c r="H1850" s="47">
        <f t="shared" si="168"/>
        <v>46037</v>
      </c>
      <c r="I1850" s="48">
        <f>'PAYMENT by SAP'!G1840</f>
        <v>46037</v>
      </c>
      <c r="J1850" s="48" t="str">
        <f t="shared" si="169"/>
        <v>Jan</v>
      </c>
      <c r="K1850" s="48" t="str">
        <f t="shared" si="170"/>
        <v>2026</v>
      </c>
      <c r="L1850" s="48">
        <f>'PAYMENT by SAP'!H1840</f>
        <v>46021</v>
      </c>
      <c r="M1850" s="49">
        <f t="shared" si="171"/>
        <v>16</v>
      </c>
      <c r="N1850" s="50" t="str">
        <f t="shared" si="172"/>
        <v>0-30</v>
      </c>
      <c r="O1850" s="50" t="str">
        <f t="shared" si="173"/>
        <v>No Risk</v>
      </c>
      <c r="P1850" s="15" t="str">
        <f>'PAYMENT by SAP'!J1840</f>
        <v>IDR</v>
      </c>
      <c r="Q1850" s="15" t="str">
        <f>'PAYMENT by SAP'!K1840</f>
        <v>1800000518</v>
      </c>
      <c r="R1850" s="51">
        <f>'PAYMENT by SAP'!L1840</f>
        <v>19862279</v>
      </c>
      <c r="S1850" s="51" t="str">
        <f>'PAYMENT by SAP'!M1840</f>
        <v>Pot. Gaji Kary. Penugasan SIG - SIB 10.2025</v>
      </c>
      <c r="T1850" s="65">
        <f>'PAYMENT by SAP'!N1840</f>
        <v>45991</v>
      </c>
      <c r="U1850" s="66" t="str">
        <f>'PAYMENT by SAP'!O1840</f>
        <v>1800000518</v>
      </c>
      <c r="V1850" s="18" t="s">
        <v>4953</v>
      </c>
    </row>
    <row r="1851" spans="2:22">
      <c r="B1851" s="15">
        <f>'PAYMENT by SAP'!B1841</f>
        <v>101284</v>
      </c>
      <c r="C1851" s="15" t="str">
        <f>'PAYMENT by SAP'!C1841</f>
        <v>PT. SINERGI MITRA INVESTAMA</v>
      </c>
      <c r="D1851" s="15" t="str">
        <v>Group</v>
      </c>
      <c r="E1851" s="15" t="str">
        <f>'PAYMENT by SAP'!D1841</f>
        <v>1400007702</v>
      </c>
      <c r="F1851" s="15" t="str">
        <f>'PAYMENT by SAP'!E1841</f>
        <v>11125421</v>
      </c>
      <c r="G1851" s="15" t="str">
        <f>'PAYMENT by SAP'!F1841</f>
        <v>PAID BY CMS BANK SYARIAH INDONESIA KC SURABAYA BAS</v>
      </c>
      <c r="H1851" s="47">
        <f t="shared" si="168"/>
        <v>46037</v>
      </c>
      <c r="I1851" s="48">
        <f>'PAYMENT by SAP'!G1841</f>
        <v>46037</v>
      </c>
      <c r="J1851" s="48" t="str">
        <f t="shared" si="169"/>
        <v>Jan</v>
      </c>
      <c r="K1851" s="48" t="str">
        <f t="shared" si="170"/>
        <v>2026</v>
      </c>
      <c r="L1851" s="48">
        <f>'PAYMENT by SAP'!H1841</f>
        <v>45991</v>
      </c>
      <c r="M1851" s="49">
        <f t="shared" si="171"/>
        <v>46</v>
      </c>
      <c r="N1851" s="50" t="str">
        <f t="shared" si="172"/>
        <v>30-60</v>
      </c>
      <c r="O1851" s="50" t="str">
        <f t="shared" si="173"/>
        <v>Low Risk</v>
      </c>
      <c r="P1851" s="15" t="str">
        <f>'PAYMENT by SAP'!J1841</f>
        <v>IDR</v>
      </c>
      <c r="Q1851" s="15" t="str">
        <f>'PAYMENT by SAP'!K1841</f>
        <v>1800000723</v>
      </c>
      <c r="R1851" s="51">
        <f>'PAYMENT by SAP'!L1841</f>
        <v>24995023</v>
      </c>
      <c r="S1851" s="51" t="str">
        <f>'PAYMENT by SAP'!M1841</f>
        <v>Tagihan Listrik SMI Sep 25</v>
      </c>
      <c r="T1851" s="65">
        <f>'PAYMENT by SAP'!N1841</f>
        <v>45961</v>
      </c>
      <c r="U1851" s="66" t="str">
        <f>'PAYMENT by SAP'!O1841</f>
        <v>1800000723</v>
      </c>
      <c r="V1851" s="18" t="s">
        <v>4951</v>
      </c>
    </row>
    <row r="1852" spans="2:22">
      <c r="B1852" s="15">
        <f>'PAYMENT by SAP'!B1842</f>
        <v>101398</v>
      </c>
      <c r="C1852" s="15" t="str">
        <f>'PAYMENT by SAP'!C1842</f>
        <v>PT SOLUSI BANGUN INDONESIA</v>
      </c>
      <c r="D1852" s="15" t="str">
        <v>Group</v>
      </c>
      <c r="E1852" s="15" t="str">
        <f>'PAYMENT by SAP'!D1842</f>
        <v>1400000011</v>
      </c>
      <c r="F1852" s="15" t="str">
        <f>'PAYMENT by SAP'!E1842</f>
        <v>11111001</v>
      </c>
      <c r="G1852" s="15" t="str">
        <f>'PAYMENT by SAP'!F1842</f>
        <v>PAID BY COMPENSATION RN 2100001705</v>
      </c>
      <c r="H1852" s="47">
        <f t="shared" si="168"/>
        <v>46037</v>
      </c>
      <c r="I1852" s="48">
        <f>'PAYMENT by SAP'!G1842</f>
        <v>46037</v>
      </c>
      <c r="J1852" s="48" t="str">
        <f t="shared" si="169"/>
        <v>Jan</v>
      </c>
      <c r="K1852" s="48" t="str">
        <f t="shared" si="170"/>
        <v>2026</v>
      </c>
      <c r="L1852" s="48">
        <f>'PAYMENT by SAP'!H1842</f>
        <v>45899</v>
      </c>
      <c r="M1852" s="49">
        <f t="shared" si="171"/>
        <v>138</v>
      </c>
      <c r="N1852" s="50" t="str">
        <f t="shared" si="172"/>
        <v>120-365</v>
      </c>
      <c r="O1852" s="50" t="str">
        <f t="shared" si="173"/>
        <v>High Risk</v>
      </c>
      <c r="P1852" s="15" t="str">
        <f>'PAYMENT by SAP'!J1842</f>
        <v>IDR</v>
      </c>
      <c r="Q1852" s="15" t="str">
        <f>'PAYMENT by SAP'!K1842</f>
        <v>1800000337</v>
      </c>
      <c r="R1852" s="51">
        <f>'PAYMENT by SAP'!L1842</f>
        <v>83992637</v>
      </c>
      <c r="S1852" s="51" t="str">
        <f>'PAYMENT by SAP'!M1842</f>
        <v>Pot. Gaji Kary. Penugasan SIG - SBI 06.2025</v>
      </c>
      <c r="T1852" s="65">
        <f>'PAYMENT by SAP'!N1842</f>
        <v>45869</v>
      </c>
      <c r="U1852" s="66" t="str">
        <f>'PAYMENT by SAP'!O1842</f>
        <v>1800000337</v>
      </c>
      <c r="V1852" s="18" t="s">
        <v>4953</v>
      </c>
    </row>
    <row r="1853" spans="2:22">
      <c r="B1853" s="15">
        <f>'PAYMENT by SAP'!B1843</f>
        <v>101953</v>
      </c>
      <c r="C1853" s="15" t="str">
        <f>'PAYMENT by SAP'!C1843</f>
        <v>PT TARGET KELOLA SECURINDO</v>
      </c>
      <c r="D1853" s="15" t="str">
        <v>External</v>
      </c>
      <c r="E1853" s="15" t="str">
        <f>'PAYMENT by SAP'!D1843</f>
        <v>1400000012</v>
      </c>
      <c r="F1853" s="15" t="str">
        <f>'PAYMENT by SAP'!E1843</f>
        <v>11121161</v>
      </c>
      <c r="G1853" s="15" t="str">
        <f>'PAYMENT by SAP'!F1843</f>
        <v>Tagihan klaim ganti rugi kehilangan kabel</v>
      </c>
      <c r="H1853" s="47">
        <f t="shared" ref="H1853:H1916" si="174">I1853</f>
        <v>46041</v>
      </c>
      <c r="I1853" s="48">
        <f>'PAYMENT by SAP'!G1843</f>
        <v>46041</v>
      </c>
      <c r="J1853" s="48" t="str">
        <f t="shared" ref="J1853:J1916" si="175">TEXT(I1853,"MMM")</f>
        <v>Jan</v>
      </c>
      <c r="K1853" s="48" t="str">
        <f t="shared" ref="K1853:K1916" si="176">TEXT(I1853,"yyy")</f>
        <v>2026</v>
      </c>
      <c r="L1853" s="48">
        <f>'PAYMENT by SAP'!H1843</f>
        <v>46065</v>
      </c>
      <c r="M1853" s="49">
        <f t="shared" ref="M1853:M1916" si="177">I1853-L1853</f>
        <v>-24</v>
      </c>
      <c r="N1853" s="50" t="str">
        <f t="shared" ref="N1853:N1916" si="178">IF(M1853&lt;$C$9,$D$9,IF(M1853&lt;$C$8,$D$8,IF(M1853&lt;$C$7,$D$7,IF(M1853&lt;$C$6,$D$6,IF(M1853&lt;$C$5,$D$5,IF(M1853&lt;$C$4,$D$4,IF(M1853&lt;$C$3,$D$3)))))))</f>
        <v>Current</v>
      </c>
      <c r="O1853" s="50" t="str">
        <f t="shared" ref="O1853:O1916" si="179">IF(N1853=$D$3,$E$3,IF(N1853=$D$4,$E$4,IF(N1853=$D$5,$E$5,IF(N1853=$D$6,$E$6,IF(N1853=$D$7,$E$7,IF(N1853=$D$8,$E$8,IF(N1853=$D$9,$E$9)))))))</f>
        <v>No Risk</v>
      </c>
      <c r="P1853" s="15" t="str">
        <f>'PAYMENT by SAP'!J1843</f>
        <v>IDR</v>
      </c>
      <c r="Q1853" s="15" t="str">
        <f>'PAYMENT by SAP'!K1843</f>
        <v>1800000002</v>
      </c>
      <c r="R1853" s="51">
        <f>'PAYMENT by SAP'!L1843</f>
        <v>753581148</v>
      </c>
      <c r="S1853" s="51" t="str">
        <f>'PAYMENT by SAP'!M1843</f>
        <v>Tagihan klaim ganti rugi kehilangan kabel</v>
      </c>
      <c r="T1853" s="65">
        <f>'PAYMENT by SAP'!N1843</f>
        <v>46035</v>
      </c>
      <c r="U1853" s="66" t="str">
        <f>'PAYMENT by SAP'!O1843</f>
        <v>1800000002</v>
      </c>
      <c r="V1853" s="18" t="s">
        <v>4958</v>
      </c>
    </row>
    <row r="1854" spans="2:22">
      <c r="B1854" s="15">
        <f>'PAYMENT by SAP'!B1844</f>
        <v>101939</v>
      </c>
      <c r="C1854" s="15" t="str">
        <f>'PAYMENT by SAP'!C1844</f>
        <v>BALI AGE</v>
      </c>
      <c r="D1854" s="15" t="str">
        <v>External</v>
      </c>
      <c r="E1854" s="15" t="str">
        <f>'PAYMENT by SAP'!D1844</f>
        <v>1400000013</v>
      </c>
      <c r="F1854" s="15" t="str">
        <f>'PAYMENT by SAP'!E1844</f>
        <v>11121161</v>
      </c>
      <c r="G1854" s="15" t="str">
        <f>'PAYMENT by SAP'!F1844</f>
        <v>PAID BY CMS BANK MANDIRI KC GRESIK RN 2100001891</v>
      </c>
      <c r="H1854" s="47">
        <f t="shared" si="174"/>
        <v>46042</v>
      </c>
      <c r="I1854" s="48">
        <f>'PAYMENT by SAP'!G1844</f>
        <v>46042</v>
      </c>
      <c r="J1854" s="48" t="str">
        <f t="shared" si="175"/>
        <v>Jan</v>
      </c>
      <c r="K1854" s="48" t="str">
        <f t="shared" si="176"/>
        <v>2026</v>
      </c>
      <c r="L1854" s="48">
        <f>'PAYMENT by SAP'!H1844</f>
        <v>46052</v>
      </c>
      <c r="M1854" s="49">
        <f t="shared" si="177"/>
        <v>-10</v>
      </c>
      <c r="N1854" s="50" t="str">
        <f t="shared" si="178"/>
        <v>Current</v>
      </c>
      <c r="O1854" s="50" t="str">
        <f t="shared" si="179"/>
        <v>No Risk</v>
      </c>
      <c r="P1854" s="15" t="str">
        <f>'PAYMENT by SAP'!J1844</f>
        <v>IDR</v>
      </c>
      <c r="Q1854" s="15" t="str">
        <f>'PAYMENT by SAP'!K1844</f>
        <v>1800000594</v>
      </c>
      <c r="R1854" s="51">
        <f>'PAYMENT by SAP'!L1844</f>
        <v>1722700</v>
      </c>
      <c r="S1854" s="51" t="str">
        <f>'PAYMENT by SAP'!M1844</f>
        <v>Penagihan Penyediaan Air Bersih Agustus - Desember</v>
      </c>
      <c r="T1854" s="65">
        <f>'PAYMENT by SAP'!N1844</f>
        <v>46022</v>
      </c>
      <c r="U1854" s="66" t="str">
        <f>'PAYMENT by SAP'!O1844</f>
        <v>1800000594</v>
      </c>
      <c r="V1854" s="18" t="s">
        <v>4956</v>
      </c>
    </row>
    <row r="1855" spans="2:22">
      <c r="B1855" s="15">
        <f>'PAYMENT by SAP'!B1845</f>
        <v>100013</v>
      </c>
      <c r="C1855" s="15" t="str">
        <f>'PAYMENT by SAP'!C1845</f>
        <v>PT SEMEN PADANG</v>
      </c>
      <c r="D1855" s="15" t="str">
        <v>Group</v>
      </c>
      <c r="E1855" s="15" t="str">
        <f>'PAYMENT by SAP'!D1845</f>
        <v>1400000015</v>
      </c>
      <c r="F1855" s="15" t="str">
        <f>'PAYMENT by SAP'!E1845</f>
        <v>11121871</v>
      </c>
      <c r="G1855" s="15" t="str">
        <f>'PAYMENT by SAP'!F1845</f>
        <v>1800000440</v>
      </c>
      <c r="H1855" s="47">
        <f t="shared" si="174"/>
        <v>46043</v>
      </c>
      <c r="I1855" s="48">
        <f>'PAYMENT by SAP'!G1845</f>
        <v>46043</v>
      </c>
      <c r="J1855" s="48" t="str">
        <f t="shared" si="175"/>
        <v>Jan</v>
      </c>
      <c r="K1855" s="48" t="str">
        <f t="shared" si="176"/>
        <v>2026</v>
      </c>
      <c r="L1855" s="48">
        <f>'PAYMENT by SAP'!H1845</f>
        <v>45960</v>
      </c>
      <c r="M1855" s="49">
        <f t="shared" si="177"/>
        <v>83</v>
      </c>
      <c r="N1855" s="50" t="str">
        <f t="shared" si="178"/>
        <v>60-90</v>
      </c>
      <c r="O1855" s="50" t="str">
        <f t="shared" si="179"/>
        <v>Warning</v>
      </c>
      <c r="P1855" s="15" t="str">
        <f>'PAYMENT by SAP'!J1845</f>
        <v>IDR</v>
      </c>
      <c r="Q1855" s="15" t="str">
        <f>'PAYMENT by SAP'!K1845</f>
        <v>1800000440</v>
      </c>
      <c r="R1855" s="51">
        <f>'PAYMENT by SAP'!L1845</f>
        <v>11270014</v>
      </c>
      <c r="S1855" s="51" t="str">
        <f>'PAYMENT by SAP'!M1845</f>
        <v>Pot. Gaji Kary. Penugasan SIG - SP 08.2025</v>
      </c>
      <c r="T1855" s="65">
        <f>'PAYMENT by SAP'!N1845</f>
        <v>45930</v>
      </c>
      <c r="U1855" s="66" t="str">
        <f>'PAYMENT by SAP'!O1845</f>
        <v>1800000440</v>
      </c>
      <c r="V1855" s="18" t="s">
        <v>4953</v>
      </c>
    </row>
    <row r="1856" spans="2:22">
      <c r="B1856" s="15">
        <f>'PAYMENT by SAP'!B1846</f>
        <v>100013</v>
      </c>
      <c r="C1856" s="15" t="str">
        <f>'PAYMENT by SAP'!C1846</f>
        <v>PT SEMEN PADANG</v>
      </c>
      <c r="D1856" s="15" t="str">
        <v>Group</v>
      </c>
      <c r="E1856" s="15" t="str">
        <f>'PAYMENT by SAP'!D1846</f>
        <v>1400000016</v>
      </c>
      <c r="F1856" s="15" t="str">
        <f>'PAYMENT by SAP'!E1846</f>
        <v>11121871</v>
      </c>
      <c r="G1856" s="15" t="str">
        <f>'PAYMENT by SAP'!F1846</f>
        <v>1800000393</v>
      </c>
      <c r="H1856" s="47">
        <f t="shared" si="174"/>
        <v>46043</v>
      </c>
      <c r="I1856" s="48">
        <f>'PAYMENT by SAP'!G1846</f>
        <v>46043</v>
      </c>
      <c r="J1856" s="48" t="str">
        <f t="shared" si="175"/>
        <v>Jan</v>
      </c>
      <c r="K1856" s="48" t="str">
        <f t="shared" si="176"/>
        <v>2026</v>
      </c>
      <c r="L1856" s="48">
        <f>'PAYMENT by SAP'!H1846</f>
        <v>45930</v>
      </c>
      <c r="M1856" s="49">
        <f t="shared" si="177"/>
        <v>113</v>
      </c>
      <c r="N1856" s="50" t="str">
        <f t="shared" si="178"/>
        <v>90-120</v>
      </c>
      <c r="O1856" s="50" t="str">
        <f t="shared" si="179"/>
        <v>Warning +</v>
      </c>
      <c r="P1856" s="15" t="str">
        <f>'PAYMENT by SAP'!J1846</f>
        <v>IDR</v>
      </c>
      <c r="Q1856" s="15" t="str">
        <f>'PAYMENT by SAP'!K1846</f>
        <v>1800000393</v>
      </c>
      <c r="R1856" s="51">
        <f>'PAYMENT by SAP'!L1846</f>
        <v>12809239</v>
      </c>
      <c r="S1856" s="51" t="str">
        <f>'PAYMENT by SAP'!M1846</f>
        <v>Pot. Gaji Kary. Penugasan SIG - SP 07.2025</v>
      </c>
      <c r="T1856" s="65">
        <f>'PAYMENT by SAP'!N1846</f>
        <v>45900</v>
      </c>
      <c r="U1856" s="66" t="str">
        <f>'PAYMENT by SAP'!O1846</f>
        <v>1800000393</v>
      </c>
      <c r="V1856" s="18" t="s">
        <v>4953</v>
      </c>
    </row>
    <row r="1857" spans="2:22">
      <c r="B1857" s="15">
        <f>'PAYMENT by SAP'!B1847</f>
        <v>100013</v>
      </c>
      <c r="C1857" s="15" t="str">
        <f>'PAYMENT by SAP'!C1847</f>
        <v>PT SEMEN PADANG</v>
      </c>
      <c r="D1857" s="15" t="str">
        <v>Group</v>
      </c>
      <c r="E1857" s="15" t="str">
        <f>'PAYMENT by SAP'!D1847</f>
        <v>1400000014</v>
      </c>
      <c r="F1857" s="15" t="str">
        <f>'PAYMENT by SAP'!E1847</f>
        <v>11121871</v>
      </c>
      <c r="G1857" s="15" t="str">
        <f>'PAYMENT by SAP'!F1847</f>
        <v>1800000484</v>
      </c>
      <c r="H1857" s="47">
        <f t="shared" si="174"/>
        <v>46043</v>
      </c>
      <c r="I1857" s="48">
        <f>'PAYMENT by SAP'!G1847</f>
        <v>46043</v>
      </c>
      <c r="J1857" s="48" t="str">
        <f t="shared" si="175"/>
        <v>Jan</v>
      </c>
      <c r="K1857" s="48" t="str">
        <f t="shared" si="176"/>
        <v>2026</v>
      </c>
      <c r="L1857" s="48">
        <f>'PAYMENT by SAP'!H1847</f>
        <v>45991</v>
      </c>
      <c r="M1857" s="49">
        <f t="shared" si="177"/>
        <v>52</v>
      </c>
      <c r="N1857" s="50" t="str">
        <f t="shared" si="178"/>
        <v>30-60</v>
      </c>
      <c r="O1857" s="50" t="str">
        <f t="shared" si="179"/>
        <v>Low Risk</v>
      </c>
      <c r="P1857" s="15" t="str">
        <f>'PAYMENT by SAP'!J1847</f>
        <v>IDR</v>
      </c>
      <c r="Q1857" s="15" t="str">
        <f>'PAYMENT by SAP'!K1847</f>
        <v>1800000484</v>
      </c>
      <c r="R1857" s="51">
        <f>'PAYMENT by SAP'!L1847</f>
        <v>35815510</v>
      </c>
      <c r="S1857" s="51" t="str">
        <f>'PAYMENT by SAP'!M1847</f>
        <v>Pot. Gaji Kary. Penugasan SIG - SP 09.2025</v>
      </c>
      <c r="T1857" s="65">
        <f>'PAYMENT by SAP'!N1847</f>
        <v>45961</v>
      </c>
      <c r="U1857" s="66" t="str">
        <f>'PAYMENT by SAP'!O1847</f>
        <v>1800000484</v>
      </c>
      <c r="V1857" s="18" t="s">
        <v>4953</v>
      </c>
    </row>
    <row r="1858" spans="2:22">
      <c r="B1858" s="15">
        <f>'PAYMENT by SAP'!B1848</f>
        <v>101955</v>
      </c>
      <c r="C1858" s="15" t="str">
        <f>'PAYMENT by SAP'!C1848</f>
        <v>PANCER LIMA NUSANTARA, PT</v>
      </c>
      <c r="D1858" s="15" t="str">
        <v>External</v>
      </c>
      <c r="E1858" s="15" t="str">
        <f>'PAYMENT by SAP'!D1848</f>
        <v>1400000021</v>
      </c>
      <c r="F1858" s="15" t="str">
        <f>'PAYMENT by SAP'!E1848</f>
        <v>11121161</v>
      </c>
      <c r="G1858" s="15" t="str">
        <f>'PAYMENT by SAP'!F1848</f>
        <v>Kwitansi Uji XRF Liquid RC99 - Jan 26</v>
      </c>
      <c r="H1858" s="47">
        <f t="shared" si="174"/>
        <v>46045</v>
      </c>
      <c r="I1858" s="48">
        <f>'PAYMENT by SAP'!G1848</f>
        <v>46045</v>
      </c>
      <c r="J1858" s="48" t="str">
        <f t="shared" si="175"/>
        <v>Jan</v>
      </c>
      <c r="K1858" s="48" t="str">
        <f t="shared" si="176"/>
        <v>2026</v>
      </c>
      <c r="L1858" s="48">
        <f>'PAYMENT by SAP'!H1848</f>
        <v>46044</v>
      </c>
      <c r="M1858" s="49">
        <f t="shared" si="177"/>
        <v>1</v>
      </c>
      <c r="N1858" s="50" t="str">
        <f t="shared" si="178"/>
        <v>0-30</v>
      </c>
      <c r="O1858" s="50" t="str">
        <f t="shared" si="179"/>
        <v>No Risk</v>
      </c>
      <c r="P1858" s="15" t="str">
        <f>'PAYMENT by SAP'!J1848</f>
        <v>IDR</v>
      </c>
      <c r="Q1858" s="15" t="str">
        <f>'PAYMENT by SAP'!K1848</f>
        <v>1800000006</v>
      </c>
      <c r="R1858" s="51">
        <f>'PAYMENT by SAP'!L1848</f>
        <v>577700</v>
      </c>
      <c r="S1858" s="51" t="str">
        <f>'PAYMENT by SAP'!M1848</f>
        <v>Kwitansi Uji XRF Liquid RC99 - Jan 26</v>
      </c>
      <c r="T1858" s="65">
        <f>'PAYMENT by SAP'!N1848</f>
        <v>46044</v>
      </c>
      <c r="U1858" s="66" t="str">
        <f>'PAYMENT by SAP'!O1848</f>
        <v>1800000006</v>
      </c>
      <c r="V1858" t="s">
        <v>4961</v>
      </c>
    </row>
    <row r="1859" spans="2:22">
      <c r="B1859" s="15">
        <f>'PAYMENT by SAP'!B1849</f>
        <v>101490</v>
      </c>
      <c r="C1859" s="15" t="str">
        <f>'PAYMENT by SAP'!C1849</f>
        <v>PT. PUTRA BIMA INTERNUSA</v>
      </c>
      <c r="D1859" s="15" t="str">
        <v>External</v>
      </c>
      <c r="E1859" s="15" t="str">
        <f>'PAYMENT by SAP'!D1849</f>
        <v>1400010325</v>
      </c>
      <c r="F1859" s="15" t="str">
        <f>'PAYMENT by SAP'!E1849</f>
        <v>11123101</v>
      </c>
      <c r="G1859" s="15" t="str">
        <f>'PAYMENT by SAP'!F1849</f>
        <v>PT. PUTRA BIMA INTERNUSA</v>
      </c>
      <c r="H1859" s="47">
        <f t="shared" si="174"/>
        <v>46045</v>
      </c>
      <c r="I1859" s="48">
        <f>'PAYMENT by SAP'!G1849</f>
        <v>46045</v>
      </c>
      <c r="J1859" s="48" t="str">
        <f t="shared" si="175"/>
        <v>Jan</v>
      </c>
      <c r="K1859" s="48" t="str">
        <f t="shared" si="176"/>
        <v>2026</v>
      </c>
      <c r="L1859" s="48">
        <f>'PAYMENT by SAP'!H1849</f>
        <v>46052</v>
      </c>
      <c r="M1859" s="49">
        <f t="shared" si="177"/>
        <v>-7</v>
      </c>
      <c r="N1859" s="50" t="str">
        <f t="shared" si="178"/>
        <v>Current</v>
      </c>
      <c r="O1859" s="50" t="str">
        <f t="shared" si="179"/>
        <v>No Risk</v>
      </c>
      <c r="P1859" s="15" t="str">
        <f>'PAYMENT by SAP'!J1849</f>
        <v>IDR</v>
      </c>
      <c r="Q1859" s="15" t="str">
        <f>'PAYMENT by SAP'!K1849</f>
        <v>1800000868</v>
      </c>
      <c r="R1859" s="51">
        <f>'PAYMENT by SAP'!L1849</f>
        <v>1103298</v>
      </c>
      <c r="S1859" s="51" t="str">
        <f>'PAYMENT by SAP'!M1849</f>
        <v>Biaya Pemusnahan Limbah RDF ex PT PBI</v>
      </c>
      <c r="T1859" s="65">
        <f>'PAYMENT by SAP'!N1849</f>
        <v>46022</v>
      </c>
      <c r="U1859" s="66" t="str">
        <f>'PAYMENT by SAP'!O1849</f>
        <v>1800000868</v>
      </c>
      <c r="V1859" t="s">
        <v>4950</v>
      </c>
    </row>
    <row r="1860" spans="2:22">
      <c r="B1860" s="15">
        <f>'PAYMENT by SAP'!B1850</f>
        <v>101971</v>
      </c>
      <c r="C1860" s="15" t="str">
        <f>'PAYMENT by SAP'!C1850</f>
        <v>MOHAMMAD FAJAR SATRIA AGUNG</v>
      </c>
      <c r="D1860" s="15" t="str">
        <v>External</v>
      </c>
      <c r="E1860" s="15" t="str">
        <f>'PAYMENT by SAP'!D1850</f>
        <v>1400000022</v>
      </c>
      <c r="F1860" s="15" t="str">
        <f>'PAYMENT by SAP'!E1850</f>
        <v>11121161</v>
      </c>
      <c r="G1860" s="15" t="str">
        <f>'PAYMENT by SAP'!F1850</f>
        <v>Bayar kwitansi Uji XRF &amp; XRD - Jan 26</v>
      </c>
      <c r="H1860" s="47">
        <f t="shared" si="174"/>
        <v>46045</v>
      </c>
      <c r="I1860" s="48">
        <f>'PAYMENT by SAP'!G1850</f>
        <v>46045</v>
      </c>
      <c r="J1860" s="48" t="str">
        <f t="shared" si="175"/>
        <v>Jan</v>
      </c>
      <c r="K1860" s="48" t="str">
        <f t="shared" si="176"/>
        <v>2026</v>
      </c>
      <c r="L1860" s="48">
        <f>'PAYMENT by SAP'!H1850</f>
        <v>46045</v>
      </c>
      <c r="M1860" s="49">
        <f t="shared" si="177"/>
        <v>0</v>
      </c>
      <c r="N1860" s="50" t="str">
        <f t="shared" si="178"/>
        <v>0-30</v>
      </c>
      <c r="O1860" s="50" t="str">
        <f t="shared" si="179"/>
        <v>No Risk</v>
      </c>
      <c r="P1860" s="15" t="str">
        <f>'PAYMENT by SAP'!J1850</f>
        <v>IDR</v>
      </c>
      <c r="Q1860" s="15" t="str">
        <f>'PAYMENT by SAP'!K1850</f>
        <v>1800000007</v>
      </c>
      <c r="R1860" s="51">
        <f>'PAYMENT by SAP'!L1850</f>
        <v>3858600</v>
      </c>
      <c r="S1860" s="51" t="str">
        <f>'PAYMENT by SAP'!M1850</f>
        <v>Kwitansi Uji XRF &amp; XRD - Jan 26</v>
      </c>
      <c r="T1860" s="65">
        <f>'PAYMENT by SAP'!N1850</f>
        <v>46045</v>
      </c>
      <c r="U1860" s="66" t="str">
        <f>'PAYMENT by SAP'!O1850</f>
        <v>1800000007</v>
      </c>
      <c r="V1860" t="s">
        <v>4961</v>
      </c>
    </row>
    <row r="1861" spans="2:22">
      <c r="B1861" s="15">
        <f>'PAYMENT by SAP'!B1851</f>
        <v>101490</v>
      </c>
      <c r="C1861" s="15" t="str">
        <f>'PAYMENT by SAP'!C1851</f>
        <v>PT. PUTRA BIMA INTERNUSA</v>
      </c>
      <c r="D1861" s="15" t="str">
        <v>External</v>
      </c>
      <c r="E1861" s="15" t="str">
        <f>'PAYMENT by SAP'!D1851</f>
        <v>1400010326</v>
      </c>
      <c r="F1861" s="15" t="str">
        <f>'PAYMENT by SAP'!E1851</f>
        <v>11123101</v>
      </c>
      <c r="G1861" s="15" t="str">
        <f>'PAYMENT by SAP'!F1851</f>
        <v>PT. PUTRA BIMA INTERNUSA</v>
      </c>
      <c r="H1861" s="47">
        <f t="shared" si="174"/>
        <v>46045</v>
      </c>
      <c r="I1861" s="48">
        <f>'PAYMENT by SAP'!G1851</f>
        <v>46045</v>
      </c>
      <c r="J1861" s="48" t="str">
        <f t="shared" si="175"/>
        <v>Jan</v>
      </c>
      <c r="K1861" s="48" t="str">
        <f t="shared" si="176"/>
        <v>2026</v>
      </c>
      <c r="L1861" s="48">
        <f>'PAYMENT by SAP'!H1851</f>
        <v>46052</v>
      </c>
      <c r="M1861" s="49">
        <f t="shared" si="177"/>
        <v>-7</v>
      </c>
      <c r="N1861" s="50" t="str">
        <f t="shared" si="178"/>
        <v>Current</v>
      </c>
      <c r="O1861" s="50" t="str">
        <f t="shared" si="179"/>
        <v>No Risk</v>
      </c>
      <c r="P1861" s="15" t="str">
        <f>'PAYMENT by SAP'!J1851</f>
        <v>IDR</v>
      </c>
      <c r="Q1861" s="15" t="str">
        <f>'PAYMENT by SAP'!K1851</f>
        <v>1800000869</v>
      </c>
      <c r="R1861" s="51">
        <f>'PAYMENT by SAP'!L1851</f>
        <v>4403600</v>
      </c>
      <c r="S1861" s="51" t="str">
        <f>'PAYMENT by SAP'!M1851</f>
        <v>Biaya Pemusnahan Limbah Sludge IPAL ex PT PBI</v>
      </c>
      <c r="T1861" s="65">
        <f>'PAYMENT by SAP'!N1851</f>
        <v>46022</v>
      </c>
      <c r="U1861" s="66" t="str">
        <f>'PAYMENT by SAP'!O1851</f>
        <v>1800000869</v>
      </c>
      <c r="V1861" t="s">
        <v>4950</v>
      </c>
    </row>
    <row r="1862" spans="2:22">
      <c r="B1862" s="15">
        <f>'PAYMENT by SAP'!B1852</f>
        <v>100120</v>
      </c>
      <c r="C1862" s="15" t="str">
        <f>'PAYMENT by SAP'!C1852</f>
        <v>PT TELEKOMUNIKASI SELULAR</v>
      </c>
      <c r="D1862" s="15" t="str">
        <v>External</v>
      </c>
      <c r="E1862" s="15" t="str">
        <f>'PAYMENT by SAP'!D1852</f>
        <v>1400000018</v>
      </c>
      <c r="F1862" s="15" t="str">
        <f>'PAYMENT by SAP'!E1852</f>
        <v>11125421</v>
      </c>
      <c r="G1862" s="15" t="str">
        <f>'PAYMENT by SAP'!F1852</f>
        <v>PAID BY CMS BANK SYARIAH INDONESIA KC SURABAYA BAS</v>
      </c>
      <c r="H1862" s="47">
        <f t="shared" si="174"/>
        <v>46045</v>
      </c>
      <c r="I1862" s="48">
        <f>'PAYMENT by SAP'!G1852</f>
        <v>46045</v>
      </c>
      <c r="J1862" s="48" t="str">
        <f t="shared" si="175"/>
        <v>Jan</v>
      </c>
      <c r="K1862" s="48" t="str">
        <f t="shared" si="176"/>
        <v>2026</v>
      </c>
      <c r="L1862" s="48">
        <f>'PAYMENT by SAP'!H1852</f>
        <v>46053</v>
      </c>
      <c r="M1862" s="49">
        <f t="shared" si="177"/>
        <v>-8</v>
      </c>
      <c r="N1862" s="50" t="str">
        <f t="shared" si="178"/>
        <v>Current</v>
      </c>
      <c r="O1862" s="50" t="str">
        <f t="shared" si="179"/>
        <v>No Risk</v>
      </c>
      <c r="P1862" s="15" t="str">
        <f>'PAYMENT by SAP'!J1852</f>
        <v>IDR</v>
      </c>
      <c r="Q1862" s="15" t="str">
        <f>'PAYMENT by SAP'!K1852</f>
        <v>1800000000</v>
      </c>
      <c r="R1862" s="51">
        <f>'PAYMENT by SAP'!L1852</f>
        <v>4850616</v>
      </c>
      <c r="S1862" s="51" t="str">
        <f>'PAYMENT by SAP'!M1852</f>
        <v>Tagihan Listrik TELKOMSEL - Desember 2025</v>
      </c>
      <c r="T1862" s="65">
        <f>'PAYMENT by SAP'!N1852</f>
        <v>46023</v>
      </c>
      <c r="U1862" s="66" t="str">
        <f>'PAYMENT by SAP'!O1852</f>
        <v>1800000000</v>
      </c>
      <c r="V1862" s="18" t="s">
        <v>4951</v>
      </c>
    </row>
    <row r="1863" spans="2:22">
      <c r="B1863" s="15">
        <f>'PAYMENT by SAP'!B1853</f>
        <v>100733</v>
      </c>
      <c r="C1863" s="15" t="str">
        <f>'PAYMENT by SAP'!C1853</f>
        <v>PT. JAYA SAKTI LINGKUNGAN HIDUP</v>
      </c>
      <c r="D1863" s="15" t="str">
        <v>External</v>
      </c>
      <c r="E1863" s="15" t="str">
        <f>'PAYMENT by SAP'!D1853</f>
        <v>1400010576</v>
      </c>
      <c r="F1863" s="15" t="str">
        <f>'PAYMENT by SAP'!E1853</f>
        <v>11123101</v>
      </c>
      <c r="G1863" s="15" t="str">
        <f>'PAYMENT by SAP'!F1853</f>
        <v>PT. JAYA SAKTI LINGKUNGAN HIDUP</v>
      </c>
      <c r="H1863" s="47">
        <f t="shared" si="174"/>
        <v>46045</v>
      </c>
      <c r="I1863" s="48">
        <f>'PAYMENT by SAP'!G1853</f>
        <v>46045</v>
      </c>
      <c r="J1863" s="48" t="str">
        <f t="shared" si="175"/>
        <v>Jan</v>
      </c>
      <c r="K1863" s="48" t="str">
        <f t="shared" si="176"/>
        <v>2026</v>
      </c>
      <c r="L1863" s="48">
        <f>'PAYMENT by SAP'!H1853</f>
        <v>46052</v>
      </c>
      <c r="M1863" s="49">
        <f t="shared" si="177"/>
        <v>-7</v>
      </c>
      <c r="N1863" s="50" t="str">
        <f t="shared" si="178"/>
        <v>Current</v>
      </c>
      <c r="O1863" s="50" t="str">
        <f t="shared" si="179"/>
        <v>No Risk</v>
      </c>
      <c r="P1863" s="15" t="str">
        <f>'PAYMENT by SAP'!J1853</f>
        <v>IDR</v>
      </c>
      <c r="Q1863" s="15" t="str">
        <f>'PAYMENT by SAP'!K1853</f>
        <v>1800000851</v>
      </c>
      <c r="R1863" s="51">
        <f>'PAYMENT by SAP'!L1853</f>
        <v>6383476</v>
      </c>
      <c r="S1863" s="51" t="str">
        <f>'PAYMENT by SAP'!M1853</f>
        <v>Biaya Pemusnahan Limbah SBE ex PT JSLH</v>
      </c>
      <c r="T1863" s="65">
        <f>'PAYMENT by SAP'!N1853</f>
        <v>46022</v>
      </c>
      <c r="U1863" s="66" t="str">
        <f>'PAYMENT by SAP'!O1853</f>
        <v>1800000851</v>
      </c>
      <c r="V1863" t="s">
        <v>4950</v>
      </c>
    </row>
    <row r="1864" spans="2:22">
      <c r="B1864" s="15">
        <f>'PAYMENT by SAP'!B1854</f>
        <v>101490</v>
      </c>
      <c r="C1864" s="15" t="str">
        <f>'PAYMENT by SAP'!C1854</f>
        <v>PT. PUTRA BIMA INTERNUSA</v>
      </c>
      <c r="D1864" s="15" t="str">
        <v>External</v>
      </c>
      <c r="E1864" s="15" t="str">
        <f>'PAYMENT by SAP'!D1854</f>
        <v>1400010327</v>
      </c>
      <c r="F1864" s="15" t="str">
        <f>'PAYMENT by SAP'!E1854</f>
        <v>11123101</v>
      </c>
      <c r="G1864" s="15" t="str">
        <f>'PAYMENT by SAP'!F1854</f>
        <v>PT. PUTRA BIMA INTERNUSA</v>
      </c>
      <c r="H1864" s="47">
        <f t="shared" si="174"/>
        <v>46045</v>
      </c>
      <c r="I1864" s="48">
        <f>'PAYMENT by SAP'!G1854</f>
        <v>46045</v>
      </c>
      <c r="J1864" s="48" t="str">
        <f t="shared" si="175"/>
        <v>Jan</v>
      </c>
      <c r="K1864" s="48" t="str">
        <f t="shared" si="176"/>
        <v>2026</v>
      </c>
      <c r="L1864" s="48">
        <f>'PAYMENT by SAP'!H1854</f>
        <v>46052</v>
      </c>
      <c r="M1864" s="49">
        <f t="shared" si="177"/>
        <v>-7</v>
      </c>
      <c r="N1864" s="50" t="str">
        <f t="shared" si="178"/>
        <v>Current</v>
      </c>
      <c r="O1864" s="50" t="str">
        <f t="shared" si="179"/>
        <v>No Risk</v>
      </c>
      <c r="P1864" s="15" t="str">
        <f>'PAYMENT by SAP'!J1854</f>
        <v>IDR</v>
      </c>
      <c r="Q1864" s="15" t="str">
        <f>'PAYMENT by SAP'!K1854</f>
        <v>1800000866</v>
      </c>
      <c r="R1864" s="51">
        <f>'PAYMENT by SAP'!L1854</f>
        <v>9869405</v>
      </c>
      <c r="S1864" s="51" t="str">
        <f>'PAYMENT by SAP'!M1854</f>
        <v>Biaya Pemusnahan Limbah Bottom Ash NonB3 ex PT PBI</v>
      </c>
      <c r="T1864" s="65">
        <f>'PAYMENT by SAP'!N1854</f>
        <v>46022</v>
      </c>
      <c r="U1864" s="66" t="str">
        <f>'PAYMENT by SAP'!O1854</f>
        <v>1800000866</v>
      </c>
      <c r="V1864" t="s">
        <v>4950</v>
      </c>
    </row>
    <row r="1865" spans="2:22">
      <c r="B1865" s="15">
        <f>'PAYMENT by SAP'!B1855</f>
        <v>100733</v>
      </c>
      <c r="C1865" s="15" t="str">
        <f>'PAYMENT by SAP'!C1855</f>
        <v>PT. JAYA SAKTI LINGKUNGAN HIDUP</v>
      </c>
      <c r="D1865" s="15" t="str">
        <v>External</v>
      </c>
      <c r="E1865" s="15" t="str">
        <f>'PAYMENT by SAP'!D1855</f>
        <v>1400010578</v>
      </c>
      <c r="F1865" s="15" t="str">
        <f>'PAYMENT by SAP'!E1855</f>
        <v>11123101</v>
      </c>
      <c r="G1865" s="15" t="str">
        <f>'PAYMENT by SAP'!F1855</f>
        <v>PT. JAYA SAKTI LINGKUNGAN HIDUP</v>
      </c>
      <c r="H1865" s="47">
        <f t="shared" si="174"/>
        <v>46045</v>
      </c>
      <c r="I1865" s="48">
        <f>'PAYMENT by SAP'!G1855</f>
        <v>46045</v>
      </c>
      <c r="J1865" s="48" t="str">
        <f t="shared" si="175"/>
        <v>Jan</v>
      </c>
      <c r="K1865" s="48" t="str">
        <f t="shared" si="176"/>
        <v>2026</v>
      </c>
      <c r="L1865" s="48">
        <f>'PAYMENT by SAP'!H1855</f>
        <v>46052</v>
      </c>
      <c r="M1865" s="49">
        <f t="shared" si="177"/>
        <v>-7</v>
      </c>
      <c r="N1865" s="50" t="str">
        <f t="shared" si="178"/>
        <v>Current</v>
      </c>
      <c r="O1865" s="50" t="str">
        <f t="shared" si="179"/>
        <v>No Risk</v>
      </c>
      <c r="P1865" s="15" t="str">
        <f>'PAYMENT by SAP'!J1855</f>
        <v>IDR</v>
      </c>
      <c r="Q1865" s="15" t="str">
        <f>'PAYMENT by SAP'!K1855</f>
        <v>1800000850</v>
      </c>
      <c r="R1865" s="51">
        <f>'PAYMENT by SAP'!L1855</f>
        <v>10712520</v>
      </c>
      <c r="S1865" s="51" t="str">
        <f>'PAYMENT by SAP'!M1855</f>
        <v>Biaya Pemusnahan Limbah Sludge IPAL ex PT JSLH</v>
      </c>
      <c r="T1865" s="65">
        <f>'PAYMENT by SAP'!N1855</f>
        <v>46022</v>
      </c>
      <c r="U1865" s="66" t="str">
        <f>'PAYMENT by SAP'!O1855</f>
        <v>1800000850</v>
      </c>
      <c r="V1865" t="s">
        <v>4950</v>
      </c>
    </row>
    <row r="1866" spans="2:22">
      <c r="B1866" s="15">
        <f>'PAYMENT by SAP'!B1856</f>
        <v>100733</v>
      </c>
      <c r="C1866" s="15" t="str">
        <f>'PAYMENT by SAP'!C1856</f>
        <v>PT. JAYA SAKTI LINGKUNGAN HIDUP</v>
      </c>
      <c r="D1866" s="15" t="str">
        <v>External</v>
      </c>
      <c r="E1866" s="15" t="str">
        <f>'PAYMENT by SAP'!D1856</f>
        <v>1400010577</v>
      </c>
      <c r="F1866" s="15" t="str">
        <f>'PAYMENT by SAP'!E1856</f>
        <v>11123101</v>
      </c>
      <c r="G1866" s="15" t="str">
        <f>'PAYMENT by SAP'!F1856</f>
        <v>PT. JAYA SAKTI LINGKUNGAN HIDUP</v>
      </c>
      <c r="H1866" s="47">
        <f t="shared" si="174"/>
        <v>46045</v>
      </c>
      <c r="I1866" s="48">
        <f>'PAYMENT by SAP'!G1856</f>
        <v>46045</v>
      </c>
      <c r="J1866" s="48" t="str">
        <f t="shared" si="175"/>
        <v>Jan</v>
      </c>
      <c r="K1866" s="48" t="str">
        <f t="shared" si="176"/>
        <v>2026</v>
      </c>
      <c r="L1866" s="48">
        <f>'PAYMENT by SAP'!H1856</f>
        <v>46052</v>
      </c>
      <c r="M1866" s="49">
        <f t="shared" si="177"/>
        <v>-7</v>
      </c>
      <c r="N1866" s="50" t="str">
        <f t="shared" si="178"/>
        <v>Current</v>
      </c>
      <c r="O1866" s="50" t="str">
        <f t="shared" si="179"/>
        <v>No Risk</v>
      </c>
      <c r="P1866" s="15" t="str">
        <f>'PAYMENT by SAP'!J1856</f>
        <v>IDR</v>
      </c>
      <c r="Q1866" s="15" t="str">
        <f>'PAYMENT by SAP'!K1856</f>
        <v>1800000849</v>
      </c>
      <c r="R1866" s="51">
        <f>'PAYMENT by SAP'!L1856</f>
        <v>15821350</v>
      </c>
      <c r="S1866" s="51" t="str">
        <f>'PAYMENT by SAP'!M1856</f>
        <v>Biaya Pemusnahan Limbah Karbon Aktif ex PT JSLH</v>
      </c>
      <c r="T1866" s="65">
        <f>'PAYMENT by SAP'!N1856</f>
        <v>46022</v>
      </c>
      <c r="U1866" s="66" t="str">
        <f>'PAYMENT by SAP'!O1856</f>
        <v>1800000849</v>
      </c>
      <c r="V1866" t="s">
        <v>4950</v>
      </c>
    </row>
    <row r="1867" spans="2:22">
      <c r="B1867" s="15">
        <f>'PAYMENT by SAP'!B1857</f>
        <v>101490</v>
      </c>
      <c r="C1867" s="15" t="str">
        <f>'PAYMENT by SAP'!C1857</f>
        <v>PT. PUTRA BIMA INTERNUSA</v>
      </c>
      <c r="D1867" s="15" t="str">
        <v>External</v>
      </c>
      <c r="E1867" s="15" t="str">
        <f>'PAYMENT by SAP'!D1857</f>
        <v>1400010328</v>
      </c>
      <c r="F1867" s="15" t="str">
        <f>'PAYMENT by SAP'!E1857</f>
        <v>11123101</v>
      </c>
      <c r="G1867" s="15" t="str">
        <f>'PAYMENT by SAP'!F1857</f>
        <v>PT. PUTRA BIMA INTERNUSA</v>
      </c>
      <c r="H1867" s="47">
        <f t="shared" si="174"/>
        <v>46045</v>
      </c>
      <c r="I1867" s="48">
        <f>'PAYMENT by SAP'!G1857</f>
        <v>46045</v>
      </c>
      <c r="J1867" s="48" t="str">
        <f t="shared" si="175"/>
        <v>Jan</v>
      </c>
      <c r="K1867" s="48" t="str">
        <f t="shared" si="176"/>
        <v>2026</v>
      </c>
      <c r="L1867" s="48">
        <f>'PAYMENT by SAP'!H1857</f>
        <v>46052</v>
      </c>
      <c r="M1867" s="49">
        <f t="shared" si="177"/>
        <v>-7</v>
      </c>
      <c r="N1867" s="50" t="str">
        <f t="shared" si="178"/>
        <v>Current</v>
      </c>
      <c r="O1867" s="50" t="str">
        <f t="shared" si="179"/>
        <v>No Risk</v>
      </c>
      <c r="P1867" s="15" t="str">
        <f>'PAYMENT by SAP'!J1857</f>
        <v>IDR</v>
      </c>
      <c r="Q1867" s="15" t="str">
        <f>'PAYMENT by SAP'!K1857</f>
        <v>1800000871</v>
      </c>
      <c r="R1867" s="51">
        <f>'PAYMENT by SAP'!L1857</f>
        <v>16029540</v>
      </c>
      <c r="S1867" s="51" t="str">
        <f>'PAYMENT by SAP'!M1857</f>
        <v>Biaya Pemusnahan Limbah Sludge Paper ex PT PBI</v>
      </c>
      <c r="T1867" s="65">
        <f>'PAYMENT by SAP'!N1857</f>
        <v>46022</v>
      </c>
      <c r="U1867" s="66" t="str">
        <f>'PAYMENT by SAP'!O1857</f>
        <v>1800000871</v>
      </c>
      <c r="V1867" t="s">
        <v>4950</v>
      </c>
    </row>
    <row r="1868" spans="2:22">
      <c r="B1868" s="15">
        <f>'PAYMENT by SAP'!B1858</f>
        <v>101490</v>
      </c>
      <c r="C1868" s="15" t="str">
        <f>'PAYMENT by SAP'!C1858</f>
        <v>PT. PUTRA BIMA INTERNUSA</v>
      </c>
      <c r="D1868" s="15" t="str">
        <v>External</v>
      </c>
      <c r="E1868" s="15" t="str">
        <f>'PAYMENT by SAP'!D1858</f>
        <v>1400010329</v>
      </c>
      <c r="F1868" s="15" t="str">
        <f>'PAYMENT by SAP'!E1858</f>
        <v>11123101</v>
      </c>
      <c r="G1868" s="15" t="str">
        <f>'PAYMENT by SAP'!F1858</f>
        <v>PT. PUTRA BIMA INTERNUSA</v>
      </c>
      <c r="H1868" s="47">
        <f t="shared" si="174"/>
        <v>46045</v>
      </c>
      <c r="I1868" s="48">
        <f>'PAYMENT by SAP'!G1858</f>
        <v>46045</v>
      </c>
      <c r="J1868" s="48" t="str">
        <f t="shared" si="175"/>
        <v>Jan</v>
      </c>
      <c r="K1868" s="48" t="str">
        <f t="shared" si="176"/>
        <v>2026</v>
      </c>
      <c r="L1868" s="48">
        <f>'PAYMENT by SAP'!H1858</f>
        <v>46052</v>
      </c>
      <c r="M1868" s="49">
        <f t="shared" si="177"/>
        <v>-7</v>
      </c>
      <c r="N1868" s="50" t="str">
        <f t="shared" si="178"/>
        <v>Current</v>
      </c>
      <c r="O1868" s="50" t="str">
        <f t="shared" si="179"/>
        <v>No Risk</v>
      </c>
      <c r="P1868" s="15" t="str">
        <f>'PAYMENT by SAP'!J1858</f>
        <v>IDR</v>
      </c>
      <c r="Q1868" s="15" t="str">
        <f>'PAYMENT by SAP'!K1858</f>
        <v>1800000867</v>
      </c>
      <c r="R1868" s="51">
        <f>'PAYMENT by SAP'!L1858</f>
        <v>24897780</v>
      </c>
      <c r="S1868" s="51" t="str">
        <f>'PAYMENT by SAP'!M1858</f>
        <v>Biaya Pemusnahan Limbah Karbon Aktif ex PT PBI</v>
      </c>
      <c r="T1868" s="65">
        <f>'PAYMENT by SAP'!N1858</f>
        <v>46022</v>
      </c>
      <c r="U1868" s="66" t="str">
        <f>'PAYMENT by SAP'!O1858</f>
        <v>1800000867</v>
      </c>
      <c r="V1868" t="s">
        <v>4950</v>
      </c>
    </row>
    <row r="1869" spans="2:22">
      <c r="B1869" s="15">
        <f>'PAYMENT by SAP'!B1859</f>
        <v>101490</v>
      </c>
      <c r="C1869" s="15" t="str">
        <f>'PAYMENT by SAP'!C1859</f>
        <v>PT. PUTRA BIMA INTERNUSA</v>
      </c>
      <c r="D1869" s="15" t="str">
        <v>External</v>
      </c>
      <c r="E1869" s="15" t="str">
        <f>'PAYMENT by SAP'!D1859</f>
        <v>1400010330</v>
      </c>
      <c r="F1869" s="15" t="str">
        <f>'PAYMENT by SAP'!E1859</f>
        <v>11123101</v>
      </c>
      <c r="G1869" s="15" t="str">
        <f>'PAYMENT by SAP'!F1859</f>
        <v>PT. PUTRA BIMA INTERNUSA</v>
      </c>
      <c r="H1869" s="47">
        <f t="shared" si="174"/>
        <v>46045</v>
      </c>
      <c r="I1869" s="48">
        <f>'PAYMENT by SAP'!G1859</f>
        <v>46045</v>
      </c>
      <c r="J1869" s="48" t="str">
        <f t="shared" si="175"/>
        <v>Jan</v>
      </c>
      <c r="K1869" s="48" t="str">
        <f t="shared" si="176"/>
        <v>2026</v>
      </c>
      <c r="L1869" s="48">
        <f>'PAYMENT by SAP'!H1859</f>
        <v>46052</v>
      </c>
      <c r="M1869" s="49">
        <f t="shared" si="177"/>
        <v>-7</v>
      </c>
      <c r="N1869" s="50" t="str">
        <f t="shared" si="178"/>
        <v>Current</v>
      </c>
      <c r="O1869" s="50" t="str">
        <f t="shared" si="179"/>
        <v>No Risk</v>
      </c>
      <c r="P1869" s="15" t="str">
        <f>'PAYMENT by SAP'!J1859</f>
        <v>IDR</v>
      </c>
      <c r="Q1869" s="15" t="str">
        <f>'PAYMENT by SAP'!K1859</f>
        <v>1800000870</v>
      </c>
      <c r="R1869" s="51">
        <f>'PAYMENT by SAP'!L1859</f>
        <v>35454648</v>
      </c>
      <c r="S1869" s="51" t="str">
        <f>'PAYMENT by SAP'!M1859</f>
        <v>Biaya Pemusnahan Limbah Sludge Non B3 ex PT PBI</v>
      </c>
      <c r="T1869" s="65">
        <f>'PAYMENT by SAP'!N1859</f>
        <v>46022</v>
      </c>
      <c r="U1869" s="66" t="str">
        <f>'PAYMENT by SAP'!O1859</f>
        <v>1800000870</v>
      </c>
      <c r="V1869" t="s">
        <v>4950</v>
      </c>
    </row>
    <row r="1870" spans="2:22">
      <c r="B1870" s="15">
        <f>'PAYMENT by SAP'!B1860</f>
        <v>101490</v>
      </c>
      <c r="C1870" s="15" t="str">
        <f>'PAYMENT by SAP'!C1860</f>
        <v>PT. PUTRA BIMA INTERNUSA</v>
      </c>
      <c r="D1870" s="15" t="str">
        <v>External</v>
      </c>
      <c r="E1870" s="15" t="str">
        <f>'PAYMENT by SAP'!D1860</f>
        <v>1400010331</v>
      </c>
      <c r="F1870" s="15" t="str">
        <f>'PAYMENT by SAP'!E1860</f>
        <v>11123101</v>
      </c>
      <c r="G1870" s="15" t="str">
        <f>'PAYMENT by SAP'!F1860</f>
        <v>PT. PUTRA BIMA INTERNUSA</v>
      </c>
      <c r="H1870" s="47">
        <f t="shared" si="174"/>
        <v>46045</v>
      </c>
      <c r="I1870" s="48">
        <f>'PAYMENT by SAP'!G1860</f>
        <v>46045</v>
      </c>
      <c r="J1870" s="48" t="str">
        <f t="shared" si="175"/>
        <v>Jan</v>
      </c>
      <c r="K1870" s="48" t="str">
        <f t="shared" si="176"/>
        <v>2026</v>
      </c>
      <c r="L1870" s="48">
        <f>'PAYMENT by SAP'!H1860</f>
        <v>46052</v>
      </c>
      <c r="M1870" s="49">
        <f t="shared" si="177"/>
        <v>-7</v>
      </c>
      <c r="N1870" s="50" t="str">
        <f t="shared" si="178"/>
        <v>Current</v>
      </c>
      <c r="O1870" s="50" t="str">
        <f t="shared" si="179"/>
        <v>No Risk</v>
      </c>
      <c r="P1870" s="15" t="str">
        <f>'PAYMENT by SAP'!J1860</f>
        <v>IDR</v>
      </c>
      <c r="Q1870" s="15" t="str">
        <f>'PAYMENT by SAP'!K1860</f>
        <v>1800000865</v>
      </c>
      <c r="R1870" s="51">
        <f>'PAYMENT by SAP'!L1860</f>
        <v>38184553</v>
      </c>
      <c r="S1870" s="51" t="str">
        <f>'PAYMENT by SAP'!M1860</f>
        <v>Biaya Pemusnahan Limbah FA-BA ex PT PBI</v>
      </c>
      <c r="T1870" s="65">
        <f>'PAYMENT by SAP'!N1860</f>
        <v>46022</v>
      </c>
      <c r="U1870" s="66" t="str">
        <f>'PAYMENT by SAP'!O1860</f>
        <v>1800000865</v>
      </c>
      <c r="V1870" t="s">
        <v>4950</v>
      </c>
    </row>
    <row r="1871" spans="2:22">
      <c r="B1871" s="15">
        <f>'PAYMENT by SAP'!B1861</f>
        <v>100126</v>
      </c>
      <c r="C1871" s="15" t="str">
        <f>'PAYMENT by SAP'!C1861</f>
        <v>PT TRIATA MULIA INDONESIA</v>
      </c>
      <c r="D1871" s="15" t="str">
        <v>External</v>
      </c>
      <c r="E1871" s="15" t="str">
        <f>'PAYMENT by SAP'!D1861</f>
        <v>1400010332</v>
      </c>
      <c r="F1871" s="15" t="str">
        <f>'PAYMENT by SAP'!E1861</f>
        <v>11121161</v>
      </c>
      <c r="G1871" s="15" t="str">
        <f>'PAYMENT by SAP'!F1861</f>
        <v>Biaya Pemusnahan Limbah SBE ex PT TMI</v>
      </c>
      <c r="H1871" s="47">
        <f t="shared" si="174"/>
        <v>46045</v>
      </c>
      <c r="I1871" s="48">
        <f>'PAYMENT by SAP'!G1861</f>
        <v>46045</v>
      </c>
      <c r="J1871" s="48" t="str">
        <f t="shared" si="175"/>
        <v>Jan</v>
      </c>
      <c r="K1871" s="48" t="str">
        <f t="shared" si="176"/>
        <v>2026</v>
      </c>
      <c r="L1871" s="48">
        <f>'PAYMENT by SAP'!H1861</f>
        <v>45930</v>
      </c>
      <c r="M1871" s="49">
        <f t="shared" si="177"/>
        <v>115</v>
      </c>
      <c r="N1871" s="50" t="str">
        <f t="shared" si="178"/>
        <v>90-120</v>
      </c>
      <c r="O1871" s="50" t="str">
        <f t="shared" si="179"/>
        <v>Warning +</v>
      </c>
      <c r="P1871" s="15" t="str">
        <f>'PAYMENT by SAP'!J1861</f>
        <v>IDR</v>
      </c>
      <c r="Q1871" s="15" t="str">
        <f>'PAYMENT by SAP'!K1861</f>
        <v>1800000595</v>
      </c>
      <c r="R1871" s="51">
        <f>'PAYMENT by SAP'!L1861</f>
        <v>63731800</v>
      </c>
      <c r="S1871" s="51" t="str">
        <f>'PAYMENT by SAP'!M1861</f>
        <v>Biaya Pemusnahan Limbah SBE ex PT TMI</v>
      </c>
      <c r="T1871" s="65">
        <f>'PAYMENT by SAP'!N1861</f>
        <v>45900</v>
      </c>
      <c r="U1871" s="66" t="str">
        <f>'PAYMENT by SAP'!O1861</f>
        <v>1800000595</v>
      </c>
      <c r="V1871" t="s">
        <v>4950</v>
      </c>
    </row>
    <row r="1872" spans="2:22">
      <c r="B1872" s="15">
        <f>'PAYMENT by SAP'!B1862</f>
        <v>100733</v>
      </c>
      <c r="C1872" s="15" t="str">
        <f>'PAYMENT by SAP'!C1862</f>
        <v>PT. JAYA SAKTI LINGKUNGAN HIDUP</v>
      </c>
      <c r="D1872" s="15" t="str">
        <v>External</v>
      </c>
      <c r="E1872" s="15" t="str">
        <f>'PAYMENT by SAP'!D1862</f>
        <v>1400010575</v>
      </c>
      <c r="F1872" s="15" t="str">
        <f>'PAYMENT by SAP'!E1862</f>
        <v>11123101</v>
      </c>
      <c r="G1872" s="15" t="str">
        <f>'PAYMENT by SAP'!F1862</f>
        <v>PT. JAYA SAKTI LINGKUNGAN HIDUP</v>
      </c>
      <c r="H1872" s="47">
        <f t="shared" si="174"/>
        <v>46045</v>
      </c>
      <c r="I1872" s="48">
        <f>'PAYMENT by SAP'!G1862</f>
        <v>46045</v>
      </c>
      <c r="J1872" s="48" t="str">
        <f t="shared" si="175"/>
        <v>Jan</v>
      </c>
      <c r="K1872" s="48" t="str">
        <f t="shared" si="176"/>
        <v>2026</v>
      </c>
      <c r="L1872" s="48">
        <f>'PAYMENT by SAP'!H1862</f>
        <v>46052</v>
      </c>
      <c r="M1872" s="49">
        <f t="shared" si="177"/>
        <v>-7</v>
      </c>
      <c r="N1872" s="50" t="str">
        <f t="shared" si="178"/>
        <v>Current</v>
      </c>
      <c r="O1872" s="50" t="str">
        <f t="shared" si="179"/>
        <v>No Risk</v>
      </c>
      <c r="P1872" s="15" t="str">
        <f>'PAYMENT by SAP'!J1862</f>
        <v>IDR</v>
      </c>
      <c r="Q1872" s="15" t="str">
        <f>'PAYMENT by SAP'!K1862</f>
        <v>1800000848</v>
      </c>
      <c r="R1872" s="51">
        <f>'PAYMENT by SAP'!L1862</f>
        <v>229074945</v>
      </c>
      <c r="S1872" s="51" t="str">
        <f>'PAYMENT by SAP'!M1862</f>
        <v>Biaya Pemusnahan Limbah FA-BA ex PT JSLH</v>
      </c>
      <c r="T1872" s="65">
        <f>'PAYMENT by SAP'!N1862</f>
        <v>46022</v>
      </c>
      <c r="U1872" s="66" t="str">
        <f>'PAYMENT by SAP'!O1862</f>
        <v>1800000848</v>
      </c>
      <c r="V1872" t="s">
        <v>4950</v>
      </c>
    </row>
    <row r="1873" spans="2:22">
      <c r="B1873" s="15">
        <f>'PAYMENT by SAP'!B1863</f>
        <v>100137</v>
      </c>
      <c r="C1873" s="15" t="str">
        <f>'PAYMENT by SAP'!C1863</f>
        <v>PT SEMEN GRESIK</v>
      </c>
      <c r="D1873" s="15" t="str">
        <v>Group</v>
      </c>
      <c r="E1873" s="15" t="str">
        <f>'PAYMENT by SAP'!D1863</f>
        <v>1400000017</v>
      </c>
      <c r="F1873" s="15" t="str">
        <f>'PAYMENT by SAP'!E1863</f>
        <v>11121871</v>
      </c>
      <c r="G1873" s="15" t="str">
        <f>'PAYMENT by SAP'!F1863</f>
        <v>SWEEPING SEMEN GRESIK</v>
      </c>
      <c r="H1873" s="47">
        <f t="shared" si="174"/>
        <v>46045</v>
      </c>
      <c r="I1873" s="48">
        <f>'PAYMENT by SAP'!G1863</f>
        <v>46045</v>
      </c>
      <c r="J1873" s="48" t="str">
        <f t="shared" si="175"/>
        <v>Jan</v>
      </c>
      <c r="K1873" s="48" t="str">
        <f t="shared" si="176"/>
        <v>2026</v>
      </c>
      <c r="L1873" s="48">
        <f>'PAYMENT by SAP'!H1863</f>
        <v>46293</v>
      </c>
      <c r="M1873" s="49">
        <f t="shared" si="177"/>
        <v>-248</v>
      </c>
      <c r="N1873" s="50" t="str">
        <f t="shared" si="178"/>
        <v>Current</v>
      </c>
      <c r="O1873" s="50" t="str">
        <f t="shared" si="179"/>
        <v>No Risk</v>
      </c>
      <c r="P1873" s="15" t="str">
        <f>'PAYMENT by SAP'!J1863</f>
        <v>IDR</v>
      </c>
      <c r="Q1873" s="15" t="str">
        <f>'PAYMENT by SAP'!K1863</f>
        <v>1400000584</v>
      </c>
      <c r="R1873" s="51">
        <f>'PAYMENT by SAP'!L1863</f>
        <v>25000000000</v>
      </c>
      <c r="S1873" s="51" t="str">
        <f>'PAYMENT by SAP'!M1863</f>
        <v xml:space="preserve"> PEMBAYARAN POKOK SHL GRESIK 26 SEPT 2018</v>
      </c>
      <c r="T1873" s="65">
        <f>'PAYMENT by SAP'!N1863</f>
        <v>46293</v>
      </c>
      <c r="U1873" s="66" t="str">
        <f>'PAYMENT by SAP'!O1863</f>
        <v>1800001507</v>
      </c>
      <c r="V1873" t="s">
        <v>4952</v>
      </c>
    </row>
    <row r="1874" spans="2:22">
      <c r="B1874" s="15">
        <f>'PAYMENT by SAP'!B1864</f>
        <v>101284</v>
      </c>
      <c r="C1874" s="15" t="str">
        <f>'PAYMENT by SAP'!C1864</f>
        <v>PT. SINERGI MITRA INVESTAMA</v>
      </c>
      <c r="D1874" s="15" t="str">
        <v>Group</v>
      </c>
      <c r="E1874" s="15" t="str">
        <f>'PAYMENT by SAP'!D1864</f>
        <v>1400000027</v>
      </c>
      <c r="F1874" s="15" t="str">
        <f>'PAYMENT by SAP'!E1864</f>
        <v>11121161</v>
      </c>
      <c r="G1874" s="15" t="str">
        <f>'PAYMENT by SAP'!F1864</f>
        <v xml:space="preserve"> penagihan Penyediaan Air Proses Juni 2025</v>
      </c>
      <c r="H1874" s="47">
        <f t="shared" si="174"/>
        <v>46048</v>
      </c>
      <c r="I1874" s="48">
        <f>'PAYMENT by SAP'!G1864</f>
        <v>46048</v>
      </c>
      <c r="J1874" s="48" t="str">
        <f t="shared" si="175"/>
        <v>Jan</v>
      </c>
      <c r="K1874" s="48" t="str">
        <f t="shared" si="176"/>
        <v>2026</v>
      </c>
      <c r="L1874" s="48">
        <f>'PAYMENT by SAP'!H1864</f>
        <v>45868</v>
      </c>
      <c r="M1874" s="49">
        <f t="shared" si="177"/>
        <v>180</v>
      </c>
      <c r="N1874" s="50" t="str">
        <f t="shared" si="178"/>
        <v>120-365</v>
      </c>
      <c r="O1874" s="50" t="str">
        <f t="shared" si="179"/>
        <v>High Risk</v>
      </c>
      <c r="P1874" s="15" t="str">
        <f>'PAYMENT by SAP'!J1864</f>
        <v>IDR</v>
      </c>
      <c r="Q1874" s="15" t="str">
        <f>'PAYMENT by SAP'!K1864</f>
        <v>1800000314</v>
      </c>
      <c r="R1874" s="51">
        <f>'PAYMENT by SAP'!L1864</f>
        <v>1532700</v>
      </c>
      <c r="S1874" s="51" t="str">
        <f>'PAYMENT by SAP'!M1864</f>
        <v>Penagihan Penyediaan Air Proses Juni 2025</v>
      </c>
      <c r="T1874" s="65">
        <f>'PAYMENT by SAP'!N1864</f>
        <v>45838</v>
      </c>
      <c r="U1874" s="66" t="str">
        <f>'PAYMENT by SAP'!O1864</f>
        <v>1800000314</v>
      </c>
      <c r="V1874" s="18" t="s">
        <v>4956</v>
      </c>
    </row>
    <row r="1875" spans="2:22">
      <c r="B1875" s="15">
        <f>'PAYMENT by SAP'!B1865</f>
        <v>100000</v>
      </c>
      <c r="C1875" s="15" t="str">
        <f>'PAYMENT by SAP'!C1865</f>
        <v>PT KONSULTA SEMEN GRESIK</v>
      </c>
      <c r="D1875" s="15" t="str">
        <v>Group</v>
      </c>
      <c r="E1875" s="15" t="str">
        <f>'PAYMENT by SAP'!D1865</f>
        <v>1400000026</v>
      </c>
      <c r="F1875" s="15" t="str">
        <f>'PAYMENT by SAP'!E1865</f>
        <v>11125421</v>
      </c>
      <c r="G1875" s="15" t="str">
        <f>'PAYMENT by SAP'!F1865</f>
        <v>PAID BY CMS BANK SYARIAH INDONESIA KC SURABAYA BAS</v>
      </c>
      <c r="H1875" s="47">
        <f t="shared" si="174"/>
        <v>46048</v>
      </c>
      <c r="I1875" s="48">
        <f>'PAYMENT by SAP'!G1865</f>
        <v>46048</v>
      </c>
      <c r="J1875" s="48" t="str">
        <f t="shared" si="175"/>
        <v>Jan</v>
      </c>
      <c r="K1875" s="48" t="str">
        <f t="shared" si="176"/>
        <v>2026</v>
      </c>
      <c r="L1875" s="48">
        <f>'PAYMENT by SAP'!H1865</f>
        <v>46052</v>
      </c>
      <c r="M1875" s="49">
        <f t="shared" si="177"/>
        <v>-4</v>
      </c>
      <c r="N1875" s="50" t="str">
        <f t="shared" si="178"/>
        <v>Current</v>
      </c>
      <c r="O1875" s="50" t="str">
        <f t="shared" si="179"/>
        <v>No Risk</v>
      </c>
      <c r="P1875" s="15" t="str">
        <f>'PAYMENT by SAP'!J1865</f>
        <v>IDR</v>
      </c>
      <c r="Q1875" s="15" t="str">
        <f>'PAYMENT by SAP'!K1865</f>
        <v>1800000579</v>
      </c>
      <c r="R1875" s="51">
        <f>'PAYMENT by SAP'!L1865</f>
        <v>1626400</v>
      </c>
      <c r="S1875" s="51" t="str">
        <f>'PAYMENT by SAP'!M1865</f>
        <v>Penagihan Penyediaan Air Bersih Sept - Des 2025</v>
      </c>
      <c r="T1875" s="65">
        <f>'PAYMENT by SAP'!N1865</f>
        <v>46022</v>
      </c>
      <c r="U1875" s="66" t="str">
        <f>'PAYMENT by SAP'!O1865</f>
        <v>1800000579</v>
      </c>
      <c r="V1875" s="18" t="s">
        <v>4956</v>
      </c>
    </row>
    <row r="1876" spans="2:22">
      <c r="B1876" s="15">
        <f>'PAYMENT by SAP'!B1866</f>
        <v>100142</v>
      </c>
      <c r="C1876" s="15" t="str">
        <f>'PAYMENT by SAP'!C1866</f>
        <v>PT INDOSAT TBK</v>
      </c>
      <c r="D1876" s="15" t="str">
        <v>External</v>
      </c>
      <c r="E1876" s="15" t="str">
        <f>'PAYMENT by SAP'!D1866</f>
        <v>1400011459</v>
      </c>
      <c r="F1876" s="15" t="str">
        <f>'PAYMENT by SAP'!E1866</f>
        <v>11121161</v>
      </c>
      <c r="G1876" s="15" t="str">
        <f>'PAYMENT by SAP'!F1866</f>
        <v>Tagihan Listrik Okt-Nov25</v>
      </c>
      <c r="H1876" s="47">
        <f t="shared" si="174"/>
        <v>46048</v>
      </c>
      <c r="I1876" s="48">
        <f>'PAYMENT by SAP'!G1866</f>
        <v>46048</v>
      </c>
      <c r="J1876" s="48" t="str">
        <f t="shared" si="175"/>
        <v>Jan</v>
      </c>
      <c r="K1876" s="48" t="str">
        <f t="shared" si="176"/>
        <v>2026</v>
      </c>
      <c r="L1876" s="48">
        <f>'PAYMENT by SAP'!H1866</f>
        <v>46053</v>
      </c>
      <c r="M1876" s="49">
        <f t="shared" si="177"/>
        <v>-5</v>
      </c>
      <c r="N1876" s="50" t="str">
        <f t="shared" si="178"/>
        <v>Current</v>
      </c>
      <c r="O1876" s="50" t="str">
        <f t="shared" si="179"/>
        <v>No Risk</v>
      </c>
      <c r="P1876" s="15" t="str">
        <f>'PAYMENT by SAP'!J1866</f>
        <v>IDR</v>
      </c>
      <c r="Q1876" s="15" t="str">
        <f>'PAYMENT by SAP'!K1866</f>
        <v>1800000000</v>
      </c>
      <c r="R1876" s="51">
        <f>'PAYMENT by SAP'!L1866</f>
        <v>1791775</v>
      </c>
      <c r="S1876" s="51" t="str">
        <f>'PAYMENT by SAP'!M1866</f>
        <v>Tagihan Listrik INDOSAT Nov 25</v>
      </c>
      <c r="T1876" s="65">
        <f>'PAYMENT by SAP'!N1866</f>
        <v>46023</v>
      </c>
      <c r="U1876" s="66" t="str">
        <f>'PAYMENT by SAP'!O1866</f>
        <v>1800000000</v>
      </c>
      <c r="V1876" s="18" t="s">
        <v>4951</v>
      </c>
    </row>
    <row r="1877" spans="2:22">
      <c r="B1877" s="15">
        <f>'PAYMENT by SAP'!B1867</f>
        <v>100142</v>
      </c>
      <c r="C1877" s="15" t="str">
        <f>'PAYMENT by SAP'!C1867</f>
        <v>PT INDOSAT TBK</v>
      </c>
      <c r="D1877" s="15" t="str">
        <v>External</v>
      </c>
      <c r="E1877" s="15" t="str">
        <f>'PAYMENT by SAP'!D1867</f>
        <v>1400011459</v>
      </c>
      <c r="F1877" s="15" t="str">
        <f>'PAYMENT by SAP'!E1867</f>
        <v>11121161</v>
      </c>
      <c r="G1877" s="15" t="str">
        <f>'PAYMENT by SAP'!F1867</f>
        <v>Tagihan Listrik Okt-Nov25</v>
      </c>
      <c r="H1877" s="47">
        <f t="shared" si="174"/>
        <v>46048</v>
      </c>
      <c r="I1877" s="48">
        <f>'PAYMENT by SAP'!G1867</f>
        <v>46048</v>
      </c>
      <c r="J1877" s="48" t="str">
        <f t="shared" si="175"/>
        <v>Jan</v>
      </c>
      <c r="K1877" s="48" t="str">
        <f t="shared" si="176"/>
        <v>2026</v>
      </c>
      <c r="L1877" s="48">
        <f>'PAYMENT by SAP'!H1867</f>
        <v>46053</v>
      </c>
      <c r="M1877" s="49">
        <f t="shared" si="177"/>
        <v>-5</v>
      </c>
      <c r="N1877" s="50" t="str">
        <f t="shared" si="178"/>
        <v>Current</v>
      </c>
      <c r="O1877" s="50" t="str">
        <f t="shared" si="179"/>
        <v>No Risk</v>
      </c>
      <c r="P1877" s="15" t="str">
        <f>'PAYMENT by SAP'!J1867</f>
        <v>IDR</v>
      </c>
      <c r="Q1877" s="15" t="str">
        <f>'PAYMENT by SAP'!K1867</f>
        <v>1800000001</v>
      </c>
      <c r="R1877" s="51">
        <f>'PAYMENT by SAP'!L1867</f>
        <v>1866432</v>
      </c>
      <c r="S1877" s="51" t="str">
        <f>'PAYMENT by SAP'!M1867</f>
        <v>Tagihan Listrik INDOSAT Okt 25</v>
      </c>
      <c r="T1877" s="65">
        <f>'PAYMENT by SAP'!N1867</f>
        <v>46023</v>
      </c>
      <c r="U1877" s="66" t="str">
        <f>'PAYMENT by SAP'!O1867</f>
        <v>1800000001</v>
      </c>
      <c r="V1877" s="18" t="s">
        <v>4951</v>
      </c>
    </row>
    <row r="1878" spans="2:22">
      <c r="B1878" s="15">
        <f>'PAYMENT by SAP'!B1868</f>
        <v>100144</v>
      </c>
      <c r="C1878" s="15" t="str">
        <f>'PAYMENT by SAP'!C1868</f>
        <v>PT SINERGI INFORMATIKA SEMEN INDONE</v>
      </c>
      <c r="D1878" s="15" t="str">
        <v>Group</v>
      </c>
      <c r="E1878" s="15" t="str">
        <f>'PAYMENT by SAP'!D1868</f>
        <v>1400000024</v>
      </c>
      <c r="F1878" s="15" t="str">
        <f>'PAYMENT by SAP'!E1868</f>
        <v>11121161</v>
      </c>
      <c r="G1878" s="15" t="str">
        <f>'PAYMENT by SAP'!F1868</f>
        <v>PAID BY CMS BANK MANDIRI KC GRESIK RN 2100001648</v>
      </c>
      <c r="H1878" s="47">
        <f t="shared" si="174"/>
        <v>46048</v>
      </c>
      <c r="I1878" s="48">
        <f>'PAYMENT by SAP'!G1868</f>
        <v>46048</v>
      </c>
      <c r="J1878" s="48" t="str">
        <f t="shared" si="175"/>
        <v>Jan</v>
      </c>
      <c r="K1878" s="48" t="str">
        <f t="shared" si="176"/>
        <v>2026</v>
      </c>
      <c r="L1878" s="48">
        <f>'PAYMENT by SAP'!H1868</f>
        <v>45838</v>
      </c>
      <c r="M1878" s="49">
        <f t="shared" si="177"/>
        <v>210</v>
      </c>
      <c r="N1878" s="50" t="str">
        <f t="shared" si="178"/>
        <v>120-365</v>
      </c>
      <c r="O1878" s="50" t="str">
        <f t="shared" si="179"/>
        <v>High Risk</v>
      </c>
      <c r="P1878" s="15" t="str">
        <f>'PAYMENT by SAP'!J1868</f>
        <v>IDR</v>
      </c>
      <c r="Q1878" s="15" t="str">
        <f>'PAYMENT by SAP'!K1868</f>
        <v>1800000235</v>
      </c>
      <c r="R1878" s="51">
        <f>'PAYMENT by SAP'!L1868</f>
        <v>23525598</v>
      </c>
      <c r="S1878" s="51" t="str">
        <f>'PAYMENT by SAP'!M1868</f>
        <v>Pot. Gaji Kary. Penugasan SIG - SISI 04.2025</v>
      </c>
      <c r="T1878" s="65">
        <f>'PAYMENT by SAP'!N1868</f>
        <v>45808</v>
      </c>
      <c r="U1878" s="66" t="str">
        <f>'PAYMENT by SAP'!O1868</f>
        <v>1800000235</v>
      </c>
      <c r="V1878" s="18" t="s">
        <v>4953</v>
      </c>
    </row>
    <row r="1879" spans="2:22">
      <c r="B1879" s="15">
        <f>'PAYMENT by SAP'!B1869</f>
        <v>100144</v>
      </c>
      <c r="C1879" s="15" t="str">
        <f>'PAYMENT by SAP'!C1869</f>
        <v>PT SINERGI INFORMATIKA SEMEN INDONE</v>
      </c>
      <c r="D1879" s="15" t="str">
        <v>Group</v>
      </c>
      <c r="E1879" s="15" t="str">
        <f>'PAYMENT by SAP'!D1869</f>
        <v>1400000025</v>
      </c>
      <c r="F1879" s="15" t="str">
        <f>'PAYMENT by SAP'!E1869</f>
        <v>11121161</v>
      </c>
      <c r="G1879" s="15" t="str">
        <f>'PAYMENT by SAP'!F1869</f>
        <v>Pot. Gaji Kary. Penugasan SI - SISI 02.2025</v>
      </c>
      <c r="H1879" s="47">
        <f t="shared" si="174"/>
        <v>46048</v>
      </c>
      <c r="I1879" s="48">
        <f>'PAYMENT by SAP'!G1869</f>
        <v>46048</v>
      </c>
      <c r="J1879" s="48" t="str">
        <f t="shared" si="175"/>
        <v>Jan</v>
      </c>
      <c r="K1879" s="48" t="str">
        <f t="shared" si="176"/>
        <v>2026</v>
      </c>
      <c r="L1879" s="48">
        <f>'PAYMENT by SAP'!H1869</f>
        <v>45777</v>
      </c>
      <c r="M1879" s="49">
        <f t="shared" si="177"/>
        <v>271</v>
      </c>
      <c r="N1879" s="50" t="str">
        <f t="shared" si="178"/>
        <v>120-365</v>
      </c>
      <c r="O1879" s="50" t="str">
        <f t="shared" si="179"/>
        <v>High Risk</v>
      </c>
      <c r="P1879" s="15" t="str">
        <f>'PAYMENT by SAP'!J1869</f>
        <v>IDR</v>
      </c>
      <c r="Q1879" s="15" t="str">
        <f>'PAYMENT by SAP'!K1869</f>
        <v>1800000141</v>
      </c>
      <c r="R1879" s="51">
        <f>'PAYMENT by SAP'!L1869</f>
        <v>25593751</v>
      </c>
      <c r="S1879" s="51" t="str">
        <f>'PAYMENT by SAP'!M1869</f>
        <v>Pot. Gaji Kary. Penugasan SI - SISI 02.2025</v>
      </c>
      <c r="T1879" s="65">
        <f>'PAYMENT by SAP'!N1869</f>
        <v>45747</v>
      </c>
      <c r="U1879" s="66" t="str">
        <f>'PAYMENT by SAP'!O1869</f>
        <v>1800000141</v>
      </c>
      <c r="V1879" s="18" t="s">
        <v>4953</v>
      </c>
    </row>
    <row r="1880" spans="2:22">
      <c r="B1880" s="15">
        <f>'PAYMENT by SAP'!B1870</f>
        <v>101083</v>
      </c>
      <c r="C1880" s="15" t="str">
        <f>'PAYMENT by SAP'!C1870</f>
        <v>PT ARDI RESTU ARTA</v>
      </c>
      <c r="D1880" s="15" t="str">
        <v>External</v>
      </c>
      <c r="E1880" s="15" t="str">
        <f>'PAYMENT by SAP'!D1870</f>
        <v>1400011636</v>
      </c>
      <c r="F1880" s="15" t="str">
        <f>'PAYMENT by SAP'!E1870</f>
        <v>11125421</v>
      </c>
      <c r="G1880" s="15" t="str">
        <f>'PAYMENT by SAP'!F1870</f>
        <v>PAID BY CMS BANK SYARIAH INDONESIA KC SURABAYA BAS</v>
      </c>
      <c r="H1880" s="47">
        <f t="shared" si="174"/>
        <v>46048</v>
      </c>
      <c r="I1880" s="48">
        <f>'PAYMENT by SAP'!G1870</f>
        <v>46048</v>
      </c>
      <c r="J1880" s="48" t="str">
        <f t="shared" si="175"/>
        <v>Jan</v>
      </c>
      <c r="K1880" s="48" t="str">
        <f t="shared" si="176"/>
        <v>2026</v>
      </c>
      <c r="L1880" s="48">
        <f>'PAYMENT by SAP'!H1870</f>
        <v>46052</v>
      </c>
      <c r="M1880" s="49">
        <f t="shared" si="177"/>
        <v>-4</v>
      </c>
      <c r="N1880" s="50" t="str">
        <f t="shared" si="178"/>
        <v>Current</v>
      </c>
      <c r="O1880" s="50" t="str">
        <f t="shared" si="179"/>
        <v>No Risk</v>
      </c>
      <c r="P1880" s="15" t="str">
        <f>'PAYMENT by SAP'!J1870</f>
        <v>IDR</v>
      </c>
      <c r="Q1880" s="15" t="str">
        <f>'PAYMENT by SAP'!K1870</f>
        <v>1800000842</v>
      </c>
      <c r="R1880" s="51">
        <f>'PAYMENT by SAP'!L1870</f>
        <v>26597376</v>
      </c>
      <c r="S1880" s="51" t="str">
        <f>'PAYMENT by SAP'!M1870</f>
        <v>Biaya Pemusnahan Limbah FA-BA ex PT ARA</v>
      </c>
      <c r="T1880" s="65">
        <f>'PAYMENT by SAP'!N1870</f>
        <v>46022</v>
      </c>
      <c r="U1880" s="66" t="str">
        <f>'PAYMENT by SAP'!O1870</f>
        <v>1800000842</v>
      </c>
      <c r="V1880" t="s">
        <v>4950</v>
      </c>
    </row>
    <row r="1881" spans="2:22">
      <c r="B1881" s="15">
        <f>'PAYMENT by SAP'!B1871</f>
        <v>100007</v>
      </c>
      <c r="C1881" s="15" t="str">
        <f>'PAYMENT by SAP'!C1871</f>
        <v>ETEX BUILDING PERFORMANCE INDONESIA</v>
      </c>
      <c r="D1881" s="15" t="str">
        <v>External</v>
      </c>
      <c r="E1881" s="15" t="str">
        <f>'PAYMENT by SAP'!D1871</f>
        <v>1400000023</v>
      </c>
      <c r="F1881" s="15" t="str">
        <f>'PAYMENT by SAP'!E1871</f>
        <v>11121161</v>
      </c>
      <c r="G1881" s="15" t="str">
        <f>'PAYMENT by SAP'!F1871</f>
        <v>Penagihan Penyediaan Air Proses&amp;bersih Des25</v>
      </c>
      <c r="H1881" s="47">
        <f t="shared" si="174"/>
        <v>46048</v>
      </c>
      <c r="I1881" s="48">
        <f>'PAYMENT by SAP'!G1871</f>
        <v>46048</v>
      </c>
      <c r="J1881" s="48" t="str">
        <f t="shared" si="175"/>
        <v>Jan</v>
      </c>
      <c r="K1881" s="48" t="str">
        <f t="shared" si="176"/>
        <v>2026</v>
      </c>
      <c r="L1881" s="48">
        <f>'PAYMENT by SAP'!H1871</f>
        <v>46047</v>
      </c>
      <c r="M1881" s="49">
        <f t="shared" si="177"/>
        <v>1</v>
      </c>
      <c r="N1881" s="50" t="str">
        <f t="shared" si="178"/>
        <v>0-30</v>
      </c>
      <c r="O1881" s="50" t="str">
        <f t="shared" si="179"/>
        <v>No Risk</v>
      </c>
      <c r="P1881" s="15" t="str">
        <f>'PAYMENT by SAP'!J1871</f>
        <v>IDR</v>
      </c>
      <c r="Q1881" s="15" t="str">
        <f>'PAYMENT by SAP'!K1871</f>
        <v>1800000592</v>
      </c>
      <c r="R1881" s="51">
        <f>'PAYMENT by SAP'!L1871</f>
        <v>93866500</v>
      </c>
      <c r="S1881" s="51" t="str">
        <f>'PAYMENT by SAP'!M1871</f>
        <v>Penagihan Penyediaan Air Proses Sept - Des 2025</v>
      </c>
      <c r="T1881" s="65">
        <f>'PAYMENT by SAP'!N1871</f>
        <v>46017</v>
      </c>
      <c r="U1881" s="66" t="str">
        <f>'PAYMENT by SAP'!O1871</f>
        <v>1800000592</v>
      </c>
      <c r="V1881" s="18" t="s">
        <v>4956</v>
      </c>
    </row>
    <row r="1882" spans="2:22">
      <c r="B1882" s="15">
        <f>'PAYMENT by SAP'!B1872</f>
        <v>100007</v>
      </c>
      <c r="C1882" s="15" t="str">
        <f>'PAYMENT by SAP'!C1872</f>
        <v>ETEX BUILDING PERFORMANCE INDONESIA</v>
      </c>
      <c r="D1882" s="15" t="str">
        <v>External</v>
      </c>
      <c r="E1882" s="15" t="str">
        <f>'PAYMENT by SAP'!D1872</f>
        <v>1400000023</v>
      </c>
      <c r="F1882" s="15" t="str">
        <f>'PAYMENT by SAP'!E1872</f>
        <v>11121161</v>
      </c>
      <c r="G1882" s="15" t="str">
        <f>'PAYMENT by SAP'!F1872</f>
        <v>Penagihan Penyediaan Air Proses&amp;bersih Des25</v>
      </c>
      <c r="H1882" s="47">
        <f t="shared" si="174"/>
        <v>46048</v>
      </c>
      <c r="I1882" s="48">
        <f>'PAYMENT by SAP'!G1872</f>
        <v>46048</v>
      </c>
      <c r="J1882" s="48" t="str">
        <f t="shared" si="175"/>
        <v>Jan</v>
      </c>
      <c r="K1882" s="48" t="str">
        <f t="shared" si="176"/>
        <v>2026</v>
      </c>
      <c r="L1882" s="48">
        <f>'PAYMENT by SAP'!H1872</f>
        <v>46047</v>
      </c>
      <c r="M1882" s="49">
        <f t="shared" si="177"/>
        <v>1</v>
      </c>
      <c r="N1882" s="50" t="str">
        <f t="shared" si="178"/>
        <v>0-30</v>
      </c>
      <c r="O1882" s="50" t="str">
        <f t="shared" si="179"/>
        <v>No Risk</v>
      </c>
      <c r="P1882" s="15" t="str">
        <f>'PAYMENT by SAP'!J1872</f>
        <v>IDR</v>
      </c>
      <c r="Q1882" s="15" t="str">
        <f>'PAYMENT by SAP'!K1872</f>
        <v>1800000591</v>
      </c>
      <c r="R1882" s="51">
        <f>'PAYMENT by SAP'!L1872</f>
        <v>100708400</v>
      </c>
      <c r="S1882" s="51" t="str">
        <f>'PAYMENT by SAP'!M1872</f>
        <v>Penagihan Penyediaan Air Bersih Sept - Des 2025</v>
      </c>
      <c r="T1882" s="65">
        <f>'PAYMENT by SAP'!N1872</f>
        <v>46017</v>
      </c>
      <c r="U1882" s="66" t="str">
        <f>'PAYMENT by SAP'!O1872</f>
        <v>1800000591</v>
      </c>
      <c r="V1882" s="18" t="s">
        <v>4956</v>
      </c>
    </row>
    <row r="1883" spans="2:22">
      <c r="B1883" s="15">
        <f>'PAYMENT by SAP'!B1873</f>
        <v>101490</v>
      </c>
      <c r="C1883" s="15" t="str">
        <f>'PAYMENT by SAP'!C1873</f>
        <v>PT. PUTRA BIMA INTERNUSA</v>
      </c>
      <c r="D1883" s="15" t="str">
        <v>External</v>
      </c>
      <c r="E1883" s="15" t="str">
        <f>'PAYMENT by SAP'!D1873</f>
        <v>0100000838</v>
      </c>
      <c r="F1883" s="15">
        <f>'PAYMENT by SAP'!E1873</f>
        <v>0</v>
      </c>
      <c r="G1883" s="15">
        <f>'PAYMENT by SAP'!F1873</f>
        <v>0</v>
      </c>
      <c r="H1883" s="47">
        <f t="shared" si="174"/>
        <v>46049</v>
      </c>
      <c r="I1883" s="48">
        <f>'PAYMENT by SAP'!G1873</f>
        <v>46049</v>
      </c>
      <c r="J1883" s="48" t="str">
        <f t="shared" si="175"/>
        <v>Jan</v>
      </c>
      <c r="K1883" s="48" t="str">
        <f t="shared" si="176"/>
        <v>2026</v>
      </c>
      <c r="L1883" s="48">
        <f>'PAYMENT by SAP'!H1873</f>
        <v>46045</v>
      </c>
      <c r="M1883" s="49">
        <f t="shared" si="177"/>
        <v>4</v>
      </c>
      <c r="N1883" s="50" t="str">
        <f t="shared" si="178"/>
        <v>0-30</v>
      </c>
      <c r="O1883" s="50" t="str">
        <f t="shared" si="179"/>
        <v>No Risk</v>
      </c>
      <c r="P1883" s="15" t="str">
        <f>'PAYMENT by SAP'!J1873</f>
        <v>IDR</v>
      </c>
      <c r="Q1883" s="15" t="str">
        <f>'PAYMENT by SAP'!K1873</f>
        <v>1400010325</v>
      </c>
      <c r="R1883" s="51">
        <f>'PAYMENT by SAP'!L1873</f>
        <v>20244</v>
      </c>
      <c r="S1883" s="51" t="str">
        <f>'PAYMENT by SAP'!M1873</f>
        <v>Kurang Bayar PPH 23 Biaya Pemusnahan Limbah RDF ex</v>
      </c>
      <c r="T1883" s="65">
        <f>'PAYMENT by SAP'!N1873</f>
        <v>46045</v>
      </c>
      <c r="U1883" s="66" t="str">
        <f>'PAYMENT by SAP'!O1873</f>
        <v>1800000868</v>
      </c>
      <c r="V1883" s="18" t="s">
        <v>4962</v>
      </c>
    </row>
    <row r="1884" spans="2:22">
      <c r="B1884" s="15">
        <f>'PAYMENT by SAP'!B1874</f>
        <v>101490</v>
      </c>
      <c r="C1884" s="15" t="str">
        <f>'PAYMENT by SAP'!C1874</f>
        <v>PT. PUTRA BIMA INTERNUSA</v>
      </c>
      <c r="D1884" s="15" t="str">
        <v>External</v>
      </c>
      <c r="E1884" s="15" t="str">
        <f>'PAYMENT by SAP'!D1874</f>
        <v>0100000838</v>
      </c>
      <c r="F1884" s="15">
        <f>'PAYMENT by SAP'!E1874</f>
        <v>0</v>
      </c>
      <c r="G1884" s="15">
        <f>'PAYMENT by SAP'!F1874</f>
        <v>0</v>
      </c>
      <c r="H1884" s="47">
        <f t="shared" si="174"/>
        <v>46049</v>
      </c>
      <c r="I1884" s="48">
        <f>'PAYMENT by SAP'!G1874</f>
        <v>46049</v>
      </c>
      <c r="J1884" s="48" t="str">
        <f t="shared" si="175"/>
        <v>Jan</v>
      </c>
      <c r="K1884" s="48" t="str">
        <f t="shared" si="176"/>
        <v>2026</v>
      </c>
      <c r="L1884" s="48">
        <f>'PAYMENT by SAP'!H1874</f>
        <v>46045</v>
      </c>
      <c r="M1884" s="49">
        <f t="shared" si="177"/>
        <v>4</v>
      </c>
      <c r="N1884" s="50" t="str">
        <f t="shared" si="178"/>
        <v>0-30</v>
      </c>
      <c r="O1884" s="50" t="str">
        <f t="shared" si="179"/>
        <v>No Risk</v>
      </c>
      <c r="P1884" s="15" t="str">
        <f>'PAYMENT by SAP'!J1874</f>
        <v>IDR</v>
      </c>
      <c r="Q1884" s="15" t="str">
        <f>'PAYMENT by SAP'!K1874</f>
        <v>1400010326</v>
      </c>
      <c r="R1884" s="51">
        <f>'PAYMENT by SAP'!L1874</f>
        <v>80800</v>
      </c>
      <c r="S1884" s="51" t="str">
        <f>'PAYMENT by SAP'!M1874</f>
        <v>Kurang Bayar PPH 23 Biaya Pemusnahan Limbah Sludge</v>
      </c>
      <c r="T1884" s="65">
        <f>'PAYMENT by SAP'!N1874</f>
        <v>46045</v>
      </c>
      <c r="U1884" s="66" t="str">
        <f>'PAYMENT by SAP'!O1874</f>
        <v>1800000869</v>
      </c>
      <c r="V1884" s="18" t="s">
        <v>4962</v>
      </c>
    </row>
    <row r="1885" spans="2:22">
      <c r="B1885" s="15">
        <f>'PAYMENT by SAP'!B1875</f>
        <v>101490</v>
      </c>
      <c r="C1885" s="15" t="str">
        <f>'PAYMENT by SAP'!C1875</f>
        <v>PT. PUTRA BIMA INTERNUSA</v>
      </c>
      <c r="D1885" s="15" t="str">
        <v>External</v>
      </c>
      <c r="E1885" s="15" t="str">
        <f>'PAYMENT by SAP'!D1875</f>
        <v>0100000838</v>
      </c>
      <c r="F1885" s="15">
        <f>'PAYMENT by SAP'!E1875</f>
        <v>0</v>
      </c>
      <c r="G1885" s="15">
        <f>'PAYMENT by SAP'!F1875</f>
        <v>0</v>
      </c>
      <c r="H1885" s="47">
        <f t="shared" si="174"/>
        <v>46049</v>
      </c>
      <c r="I1885" s="48">
        <f>'PAYMENT by SAP'!G1875</f>
        <v>46049</v>
      </c>
      <c r="J1885" s="48" t="str">
        <f t="shared" si="175"/>
        <v>Jan</v>
      </c>
      <c r="K1885" s="48" t="str">
        <f t="shared" si="176"/>
        <v>2026</v>
      </c>
      <c r="L1885" s="48">
        <f>'PAYMENT by SAP'!H1875</f>
        <v>46045</v>
      </c>
      <c r="M1885" s="49">
        <f t="shared" si="177"/>
        <v>4</v>
      </c>
      <c r="N1885" s="50" t="str">
        <f t="shared" si="178"/>
        <v>0-30</v>
      </c>
      <c r="O1885" s="50" t="str">
        <f t="shared" si="179"/>
        <v>No Risk</v>
      </c>
      <c r="P1885" s="15" t="str">
        <f>'PAYMENT by SAP'!J1875</f>
        <v>IDR</v>
      </c>
      <c r="Q1885" s="15" t="str">
        <f>'PAYMENT by SAP'!K1875</f>
        <v>1400010327</v>
      </c>
      <c r="R1885" s="51">
        <f>'PAYMENT by SAP'!L1875</f>
        <v>181090</v>
      </c>
      <c r="S1885" s="51" t="str">
        <f>'PAYMENT by SAP'!M1875</f>
        <v>Kurang Bayar PPH 23 Biaya Pemusnahan Limbah Bottom</v>
      </c>
      <c r="T1885" s="65">
        <f>'PAYMENT by SAP'!N1875</f>
        <v>46045</v>
      </c>
      <c r="U1885" s="66" t="str">
        <f>'PAYMENT by SAP'!O1875</f>
        <v>1800000866</v>
      </c>
      <c r="V1885" s="18" t="s">
        <v>4962</v>
      </c>
    </row>
    <row r="1886" spans="2:22">
      <c r="B1886" s="15">
        <f>'PAYMENT by SAP'!B1876</f>
        <v>101490</v>
      </c>
      <c r="C1886" s="15" t="str">
        <f>'PAYMENT by SAP'!C1876</f>
        <v>PT. PUTRA BIMA INTERNUSA</v>
      </c>
      <c r="D1886" s="15" t="str">
        <v>External</v>
      </c>
      <c r="E1886" s="15" t="str">
        <f>'PAYMENT by SAP'!D1876</f>
        <v>0100000838</v>
      </c>
      <c r="F1886" s="15">
        <f>'PAYMENT by SAP'!E1876</f>
        <v>0</v>
      </c>
      <c r="G1886" s="15">
        <f>'PAYMENT by SAP'!F1876</f>
        <v>0</v>
      </c>
      <c r="H1886" s="47">
        <f t="shared" si="174"/>
        <v>46049</v>
      </c>
      <c r="I1886" s="48">
        <f>'PAYMENT by SAP'!G1876</f>
        <v>46049</v>
      </c>
      <c r="J1886" s="48" t="str">
        <f t="shared" si="175"/>
        <v>Jan</v>
      </c>
      <c r="K1886" s="48" t="str">
        <f t="shared" si="176"/>
        <v>2026</v>
      </c>
      <c r="L1886" s="48">
        <f>'PAYMENT by SAP'!H1876</f>
        <v>46045</v>
      </c>
      <c r="M1886" s="49">
        <f t="shared" si="177"/>
        <v>4</v>
      </c>
      <c r="N1886" s="50" t="str">
        <f t="shared" si="178"/>
        <v>0-30</v>
      </c>
      <c r="O1886" s="50" t="str">
        <f t="shared" si="179"/>
        <v>No Risk</v>
      </c>
      <c r="P1886" s="15" t="str">
        <f>'PAYMENT by SAP'!J1876</f>
        <v>IDR</v>
      </c>
      <c r="Q1886" s="15" t="str">
        <f>'PAYMENT by SAP'!K1876</f>
        <v>1400010328</v>
      </c>
      <c r="R1886" s="51">
        <f>'PAYMENT by SAP'!L1876</f>
        <v>294120</v>
      </c>
      <c r="S1886" s="51" t="str">
        <f>'PAYMENT by SAP'!M1876</f>
        <v>Kurang Bayar PPH 23 Biaya Pemusnahan Limbah Sludge</v>
      </c>
      <c r="T1886" s="65">
        <f>'PAYMENT by SAP'!N1876</f>
        <v>46045</v>
      </c>
      <c r="U1886" s="66" t="str">
        <f>'PAYMENT by SAP'!O1876</f>
        <v>1800000871</v>
      </c>
      <c r="V1886" s="18" t="s">
        <v>4962</v>
      </c>
    </row>
    <row r="1887" spans="2:22">
      <c r="B1887" s="15">
        <f>'PAYMENT by SAP'!B1877</f>
        <v>100001</v>
      </c>
      <c r="C1887" s="15" t="str">
        <f>'PAYMENT by SAP'!C1877</f>
        <v>KOPERASI KONSUMEN WARGA SEMEN GRESIK</v>
      </c>
      <c r="D1887" s="15" t="str">
        <v>Group</v>
      </c>
      <c r="E1887" s="15" t="str">
        <f>'PAYMENT by SAP'!D1877</f>
        <v>1400011848</v>
      </c>
      <c r="F1887" s="15" t="str">
        <f>'PAYMENT by SAP'!E1877</f>
        <v>11125421</v>
      </c>
      <c r="G1887" s="15" t="str">
        <f>'PAYMENT by SAP'!F1877</f>
        <v>PAID BY CMS BANK SYARIAH INDONESIA KC SURABAYA BAS</v>
      </c>
      <c r="H1887" s="47">
        <f t="shared" si="174"/>
        <v>46049</v>
      </c>
      <c r="I1887" s="48">
        <f>'PAYMENT by SAP'!G1877</f>
        <v>46049</v>
      </c>
      <c r="J1887" s="48" t="str">
        <f t="shared" si="175"/>
        <v>Jan</v>
      </c>
      <c r="K1887" s="48" t="str">
        <f t="shared" si="176"/>
        <v>2026</v>
      </c>
      <c r="L1887" s="48">
        <f>'PAYMENT by SAP'!H1877</f>
        <v>46052</v>
      </c>
      <c r="M1887" s="49">
        <f t="shared" si="177"/>
        <v>-3</v>
      </c>
      <c r="N1887" s="50" t="str">
        <f t="shared" si="178"/>
        <v>Current</v>
      </c>
      <c r="O1887" s="50" t="str">
        <f t="shared" si="179"/>
        <v>No Risk</v>
      </c>
      <c r="P1887" s="15" t="str">
        <f>'PAYMENT by SAP'!J1877</f>
        <v>IDR</v>
      </c>
      <c r="Q1887" s="15" t="str">
        <f>'PAYMENT by SAP'!K1877</f>
        <v>1800000890</v>
      </c>
      <c r="R1887" s="51">
        <f>'PAYMENT by SAP'!L1877</f>
        <v>392302</v>
      </c>
      <c r="S1887" s="51" t="str">
        <f>'PAYMENT by SAP'!M1877</f>
        <v>TAGIHAN LISTRIK KOPERASI KONSUMEN KWSG - DES 25</v>
      </c>
      <c r="T1887" s="65">
        <f>'PAYMENT by SAP'!N1877</f>
        <v>46022</v>
      </c>
      <c r="U1887" s="66" t="str">
        <f>'PAYMENT by SAP'!O1877</f>
        <v>1800000890</v>
      </c>
      <c r="V1887" s="18" t="s">
        <v>4951</v>
      </c>
    </row>
    <row r="1888" spans="2:22">
      <c r="B1888" s="15">
        <f>'PAYMENT by SAP'!B1878</f>
        <v>100001</v>
      </c>
      <c r="C1888" s="15" t="str">
        <f>'PAYMENT by SAP'!C1878</f>
        <v>KOPERASI KONSUMEN WARGA SEMEN GRESIK</v>
      </c>
      <c r="D1888" s="15" t="str">
        <v>Group</v>
      </c>
      <c r="E1888" s="15" t="str">
        <f>'PAYMENT by SAP'!D1878</f>
        <v>1400011849</v>
      </c>
      <c r="F1888" s="15" t="str">
        <f>'PAYMENT by SAP'!E1878</f>
        <v>11125421</v>
      </c>
      <c r="G1888" s="15" t="str">
        <f>'PAYMENT by SAP'!F1878</f>
        <v>PAID BY CMS BANK SYARIAH INDONESIA KC SURABAYA BAS</v>
      </c>
      <c r="H1888" s="47">
        <f t="shared" si="174"/>
        <v>46049</v>
      </c>
      <c r="I1888" s="48">
        <f>'PAYMENT by SAP'!G1878</f>
        <v>46049</v>
      </c>
      <c r="J1888" s="48" t="str">
        <f t="shared" si="175"/>
        <v>Jan</v>
      </c>
      <c r="K1888" s="48" t="str">
        <f t="shared" si="176"/>
        <v>2026</v>
      </c>
      <c r="L1888" s="48">
        <f>'PAYMENT by SAP'!H1878</f>
        <v>46052</v>
      </c>
      <c r="M1888" s="49">
        <f t="shared" si="177"/>
        <v>-3</v>
      </c>
      <c r="N1888" s="50" t="str">
        <f t="shared" si="178"/>
        <v>Current</v>
      </c>
      <c r="O1888" s="50" t="str">
        <f t="shared" si="179"/>
        <v>No Risk</v>
      </c>
      <c r="P1888" s="15" t="str">
        <f>'PAYMENT by SAP'!J1878</f>
        <v>IDR</v>
      </c>
      <c r="Q1888" s="15" t="str">
        <f>'PAYMENT by SAP'!K1878</f>
        <v>1800000812</v>
      </c>
      <c r="R1888" s="51">
        <f>'PAYMENT by SAP'!L1878</f>
        <v>433101</v>
      </c>
      <c r="S1888" s="51" t="str">
        <f>'PAYMENT by SAP'!M1878</f>
        <v>TAGIHAN LISTRIK KOPERASI KONSUMEN KWSG - NOV 25</v>
      </c>
      <c r="T1888" s="65">
        <f>'PAYMENT by SAP'!N1878</f>
        <v>46022</v>
      </c>
      <c r="U1888" s="66" t="str">
        <f>'PAYMENT by SAP'!O1878</f>
        <v>1800000812</v>
      </c>
      <c r="V1888" s="18" t="s">
        <v>4951</v>
      </c>
    </row>
    <row r="1889" spans="2:22">
      <c r="B1889" s="15">
        <f>'PAYMENT by SAP'!B1879</f>
        <v>101490</v>
      </c>
      <c r="C1889" s="15" t="str">
        <f>'PAYMENT by SAP'!C1879</f>
        <v>PT. PUTRA BIMA INTERNUSA</v>
      </c>
      <c r="D1889" s="15" t="str">
        <v>External</v>
      </c>
      <c r="E1889" s="15" t="str">
        <f>'PAYMENT by SAP'!D1879</f>
        <v>0100000838</v>
      </c>
      <c r="F1889" s="15">
        <f>'PAYMENT by SAP'!E1879</f>
        <v>0</v>
      </c>
      <c r="G1889" s="15">
        <f>'PAYMENT by SAP'!F1879</f>
        <v>0</v>
      </c>
      <c r="H1889" s="47">
        <f t="shared" si="174"/>
        <v>46049</v>
      </c>
      <c r="I1889" s="48">
        <f>'PAYMENT by SAP'!G1879</f>
        <v>46049</v>
      </c>
      <c r="J1889" s="48" t="str">
        <f t="shared" si="175"/>
        <v>Jan</v>
      </c>
      <c r="K1889" s="48" t="str">
        <f t="shared" si="176"/>
        <v>2026</v>
      </c>
      <c r="L1889" s="48">
        <f>'PAYMENT by SAP'!H1879</f>
        <v>46045</v>
      </c>
      <c r="M1889" s="49">
        <f t="shared" si="177"/>
        <v>4</v>
      </c>
      <c r="N1889" s="50" t="str">
        <f t="shared" si="178"/>
        <v>0-30</v>
      </c>
      <c r="O1889" s="50" t="str">
        <f t="shared" si="179"/>
        <v>No Risk</v>
      </c>
      <c r="P1889" s="15" t="str">
        <f>'PAYMENT by SAP'!J1879</f>
        <v>IDR</v>
      </c>
      <c r="Q1889" s="15" t="str">
        <f>'PAYMENT by SAP'!K1879</f>
        <v>1400010329</v>
      </c>
      <c r="R1889" s="51">
        <f>'PAYMENT by SAP'!L1879</f>
        <v>456840</v>
      </c>
      <c r="S1889" s="51" t="str">
        <f>'PAYMENT by SAP'!M1879</f>
        <v>Kurang Bayar PPH 23 Biaya Pemusnahan Limbah Karbon</v>
      </c>
      <c r="T1889" s="65">
        <f>'PAYMENT by SAP'!N1879</f>
        <v>46045</v>
      </c>
      <c r="U1889" s="66" t="str">
        <f>'PAYMENT by SAP'!O1879</f>
        <v>1800000867</v>
      </c>
      <c r="V1889" s="18" t="s">
        <v>4962</v>
      </c>
    </row>
    <row r="1890" spans="2:22">
      <c r="B1890" s="15">
        <f>'PAYMENT by SAP'!B1880</f>
        <v>101490</v>
      </c>
      <c r="C1890" s="15" t="str">
        <f>'PAYMENT by SAP'!C1880</f>
        <v>PT. PUTRA BIMA INTERNUSA</v>
      </c>
      <c r="D1890" s="15" t="str">
        <v>External</v>
      </c>
      <c r="E1890" s="15" t="str">
        <f>'PAYMENT by SAP'!D1880</f>
        <v>0100000838</v>
      </c>
      <c r="F1890" s="15">
        <f>'PAYMENT by SAP'!E1880</f>
        <v>0</v>
      </c>
      <c r="G1890" s="15">
        <f>'PAYMENT by SAP'!F1880</f>
        <v>0</v>
      </c>
      <c r="H1890" s="47">
        <f t="shared" si="174"/>
        <v>46049</v>
      </c>
      <c r="I1890" s="48">
        <f>'PAYMENT by SAP'!G1880</f>
        <v>46049</v>
      </c>
      <c r="J1890" s="48" t="str">
        <f t="shared" si="175"/>
        <v>Jan</v>
      </c>
      <c r="K1890" s="48" t="str">
        <f t="shared" si="176"/>
        <v>2026</v>
      </c>
      <c r="L1890" s="48">
        <f>'PAYMENT by SAP'!H1880</f>
        <v>46045</v>
      </c>
      <c r="M1890" s="49">
        <f t="shared" si="177"/>
        <v>4</v>
      </c>
      <c r="N1890" s="50" t="str">
        <f t="shared" si="178"/>
        <v>0-30</v>
      </c>
      <c r="O1890" s="50" t="str">
        <f t="shared" si="179"/>
        <v>No Risk</v>
      </c>
      <c r="P1890" s="15" t="str">
        <f>'PAYMENT by SAP'!J1880</f>
        <v>IDR</v>
      </c>
      <c r="Q1890" s="15" t="str">
        <f>'PAYMENT by SAP'!K1880</f>
        <v>1400010330</v>
      </c>
      <c r="R1890" s="51">
        <f>'PAYMENT by SAP'!L1880</f>
        <v>650544</v>
      </c>
      <c r="S1890" s="51" t="str">
        <f>'PAYMENT by SAP'!M1880</f>
        <v>Kurang Bayar PPH 23 Biaya Pemusnahan Limbah Sludge</v>
      </c>
      <c r="T1890" s="65">
        <f>'PAYMENT by SAP'!N1880</f>
        <v>46045</v>
      </c>
      <c r="U1890" s="66" t="str">
        <f>'PAYMENT by SAP'!O1880</f>
        <v>1800000870</v>
      </c>
      <c r="V1890" s="18" t="s">
        <v>4962</v>
      </c>
    </row>
    <row r="1891" spans="2:22">
      <c r="B1891" s="15">
        <f>'PAYMENT by SAP'!B1881</f>
        <v>101490</v>
      </c>
      <c r="C1891" s="15" t="str">
        <f>'PAYMENT by SAP'!C1881</f>
        <v>PT. PUTRA BIMA INTERNUSA</v>
      </c>
      <c r="D1891" s="15" t="str">
        <v>External</v>
      </c>
      <c r="E1891" s="15" t="str">
        <f>'PAYMENT by SAP'!D1881</f>
        <v>0100000838</v>
      </c>
      <c r="F1891" s="15">
        <f>'PAYMENT by SAP'!E1881</f>
        <v>0</v>
      </c>
      <c r="G1891" s="15">
        <f>'PAYMENT by SAP'!F1881</f>
        <v>0</v>
      </c>
      <c r="H1891" s="47">
        <f t="shared" si="174"/>
        <v>46049</v>
      </c>
      <c r="I1891" s="48">
        <f>'PAYMENT by SAP'!G1881</f>
        <v>46049</v>
      </c>
      <c r="J1891" s="48" t="str">
        <f t="shared" si="175"/>
        <v>Jan</v>
      </c>
      <c r="K1891" s="48" t="str">
        <f t="shared" si="176"/>
        <v>2026</v>
      </c>
      <c r="L1891" s="48">
        <f>'PAYMENT by SAP'!H1881</f>
        <v>46045</v>
      </c>
      <c r="M1891" s="49">
        <f t="shared" si="177"/>
        <v>4</v>
      </c>
      <c r="N1891" s="50" t="str">
        <f t="shared" si="178"/>
        <v>0-30</v>
      </c>
      <c r="O1891" s="50" t="str">
        <f t="shared" si="179"/>
        <v>No Risk</v>
      </c>
      <c r="P1891" s="15" t="str">
        <f>'PAYMENT by SAP'!J1881</f>
        <v>IDR</v>
      </c>
      <c r="Q1891" s="15" t="str">
        <f>'PAYMENT by SAP'!K1881</f>
        <v>1400010331</v>
      </c>
      <c r="R1891" s="51">
        <f>'PAYMENT by SAP'!L1881</f>
        <v>700634</v>
      </c>
      <c r="S1891" s="51" t="str">
        <f>'PAYMENT by SAP'!M1881</f>
        <v>Kurang Bayar PPH 23 Biaya Pemusnahan Limbah FA-BA</v>
      </c>
      <c r="T1891" s="65">
        <f>'PAYMENT by SAP'!N1881</f>
        <v>46045</v>
      </c>
      <c r="U1891" s="66" t="str">
        <f>'PAYMENT by SAP'!O1881</f>
        <v>1800000865</v>
      </c>
      <c r="V1891" s="18" t="s">
        <v>4962</v>
      </c>
    </row>
    <row r="1892" spans="2:22">
      <c r="B1892" s="15">
        <f>'PAYMENT by SAP'!B1882</f>
        <v>100018</v>
      </c>
      <c r="C1892" s="15" t="str">
        <f>'PAYMENT by SAP'!C1882</f>
        <v>PT SEMEN BATURAJA</v>
      </c>
      <c r="D1892" s="15" t="str">
        <v>Group</v>
      </c>
      <c r="E1892" s="15" t="str">
        <f>'PAYMENT by SAP'!D1882</f>
        <v>1400000028</v>
      </c>
      <c r="F1892" s="15" t="str">
        <f>'PAYMENT by SAP'!E1882</f>
        <v>11125421</v>
      </c>
      <c r="G1892" s="15" t="str">
        <f>'PAYMENT by SAP'!F1882</f>
        <v>PAID BY CMS BANK SYARIAH INDONESIA KC SURABAYA BAS</v>
      </c>
      <c r="H1892" s="47">
        <f t="shared" si="174"/>
        <v>46050</v>
      </c>
      <c r="I1892" s="48">
        <f>'PAYMENT by SAP'!G1882</f>
        <v>46050</v>
      </c>
      <c r="J1892" s="48" t="str">
        <f t="shared" si="175"/>
        <v>Jan</v>
      </c>
      <c r="K1892" s="48" t="str">
        <f t="shared" si="176"/>
        <v>2026</v>
      </c>
      <c r="L1892" s="48">
        <f>'PAYMENT by SAP'!H1882</f>
        <v>46052</v>
      </c>
      <c r="M1892" s="49">
        <f t="shared" si="177"/>
        <v>-2</v>
      </c>
      <c r="N1892" s="50" t="str">
        <f t="shared" si="178"/>
        <v>Current</v>
      </c>
      <c r="O1892" s="50" t="str">
        <f t="shared" si="179"/>
        <v>No Risk</v>
      </c>
      <c r="P1892" s="15" t="str">
        <f>'PAYMENT by SAP'!J1882</f>
        <v>IDR</v>
      </c>
      <c r="Q1892" s="15" t="str">
        <f>'PAYMENT by SAP'!K1882</f>
        <v>1800000569</v>
      </c>
      <c r="R1892" s="51">
        <f>'PAYMENT by SAP'!L1882</f>
        <v>11620509</v>
      </c>
      <c r="S1892" s="51" t="str">
        <f>'PAYMENT by SAP'!M1882</f>
        <v>Pot. Gaji Kary. Penugasan SIG - SMBR 11.2025</v>
      </c>
      <c r="T1892" s="65">
        <f>'PAYMENT by SAP'!N1882</f>
        <v>46022</v>
      </c>
      <c r="U1892" s="66" t="str">
        <f>'PAYMENT by SAP'!O1882</f>
        <v>1800000569</v>
      </c>
      <c r="V1892" s="18" t="s">
        <v>4953</v>
      </c>
    </row>
    <row r="1893" spans="2:22">
      <c r="B1893" s="15">
        <f>'PAYMENT by SAP'!B1883</f>
        <v>100001</v>
      </c>
      <c r="C1893" s="15" t="str">
        <f>'PAYMENT by SAP'!C1883</f>
        <v>KOPERASI KONSUMEN WARGA SEMEN GRESIK</v>
      </c>
      <c r="D1893" s="15" t="str">
        <v>Group</v>
      </c>
      <c r="E1893" s="15" t="str">
        <f>'PAYMENT by SAP'!D1883</f>
        <v>1400000029</v>
      </c>
      <c r="F1893" s="15" t="str">
        <f>'PAYMENT by SAP'!E1883</f>
        <v>11125421</v>
      </c>
      <c r="G1893" s="15" t="str">
        <f>'PAYMENT by SAP'!F1883</f>
        <v>PAID BY CMS BANK SYARIAH INDONESIA KC SURABAYA BAS</v>
      </c>
      <c r="H1893" s="47">
        <f t="shared" si="174"/>
        <v>46050</v>
      </c>
      <c r="I1893" s="48">
        <f>'PAYMENT by SAP'!G1883</f>
        <v>46050</v>
      </c>
      <c r="J1893" s="48" t="str">
        <f t="shared" si="175"/>
        <v>Jan</v>
      </c>
      <c r="K1893" s="48" t="str">
        <f t="shared" si="176"/>
        <v>2026</v>
      </c>
      <c r="L1893" s="48">
        <f>'PAYMENT by SAP'!H1883</f>
        <v>46052</v>
      </c>
      <c r="M1893" s="49">
        <f t="shared" si="177"/>
        <v>-2</v>
      </c>
      <c r="N1893" s="50" t="str">
        <f t="shared" si="178"/>
        <v>Current</v>
      </c>
      <c r="O1893" s="50" t="str">
        <f t="shared" si="179"/>
        <v>No Risk</v>
      </c>
      <c r="P1893" s="15" t="str">
        <f>'PAYMENT by SAP'!J1883</f>
        <v>IDR</v>
      </c>
      <c r="Q1893" s="15" t="str">
        <f>'PAYMENT by SAP'!K1883</f>
        <v>1800000581</v>
      </c>
      <c r="R1893" s="51">
        <f>'PAYMENT by SAP'!L1883</f>
        <v>13674600</v>
      </c>
      <c r="S1893" s="51" t="str">
        <f>'PAYMENT by SAP'!M1883</f>
        <v>Penagihan Penyediaan Air Bersih Sept - Des 2025</v>
      </c>
      <c r="T1893" s="65">
        <f>'PAYMENT by SAP'!N1883</f>
        <v>46022</v>
      </c>
      <c r="U1893" s="66" t="str">
        <f>'PAYMENT by SAP'!O1883</f>
        <v>1800000581</v>
      </c>
      <c r="V1893" s="18" t="s">
        <v>4956</v>
      </c>
    </row>
    <row r="1894" spans="2:22">
      <c r="B1894" s="15">
        <f>'PAYMENT by SAP'!B1884</f>
        <v>100160</v>
      </c>
      <c r="C1894" s="15" t="str">
        <f>'PAYMENT by SAP'!C1884</f>
        <v>YAYASAN SEMEN INDONESIA FOUNDATION</v>
      </c>
      <c r="D1894" s="15" t="str">
        <v>Group</v>
      </c>
      <c r="E1894" s="15" t="str">
        <f>'PAYMENT by SAP'!D1884</f>
        <v>1400000030</v>
      </c>
      <c r="F1894" s="15" t="str">
        <f>'PAYMENT by SAP'!E1884</f>
        <v>11121161</v>
      </c>
      <c r="G1894" s="15" t="str">
        <f>'PAYMENT by SAP'!F1884</f>
        <v>PAID BY CMS BANK MANDIRI KC GRESIK RN 2100001887</v>
      </c>
      <c r="H1894" s="47">
        <f t="shared" si="174"/>
        <v>46050</v>
      </c>
      <c r="I1894" s="48">
        <f>'PAYMENT by SAP'!G1884</f>
        <v>46050</v>
      </c>
      <c r="J1894" s="48" t="str">
        <f t="shared" si="175"/>
        <v>Jan</v>
      </c>
      <c r="K1894" s="48" t="str">
        <f t="shared" si="176"/>
        <v>2026</v>
      </c>
      <c r="L1894" s="48">
        <f>'PAYMENT by SAP'!H1884</f>
        <v>46052</v>
      </c>
      <c r="M1894" s="49">
        <f t="shared" si="177"/>
        <v>-2</v>
      </c>
      <c r="N1894" s="50" t="str">
        <f t="shared" si="178"/>
        <v>Current</v>
      </c>
      <c r="O1894" s="50" t="str">
        <f t="shared" si="179"/>
        <v>No Risk</v>
      </c>
      <c r="P1894" s="15" t="str">
        <f>'PAYMENT by SAP'!J1884</f>
        <v>IDR</v>
      </c>
      <c r="Q1894" s="15" t="str">
        <f>'PAYMENT by SAP'!K1884</f>
        <v>1800000557</v>
      </c>
      <c r="R1894" s="51">
        <f>'PAYMENT by SAP'!L1884</f>
        <v>19399100</v>
      </c>
      <c r="S1894" s="51" t="str">
        <f>'PAYMENT by SAP'!M1884</f>
        <v>Penagihan Penyediaan Air Bersih September 2025</v>
      </c>
      <c r="T1894" s="65">
        <f>'PAYMENT by SAP'!N1884</f>
        <v>46022</v>
      </c>
      <c r="U1894" s="66" t="str">
        <f>'PAYMENT by SAP'!O1884</f>
        <v>1800000557</v>
      </c>
      <c r="V1894" s="18" t="s">
        <v>4956</v>
      </c>
    </row>
    <row r="1895" spans="2:22">
      <c r="B1895" s="15">
        <f>'PAYMENT by SAP'!B1885</f>
        <v>100031</v>
      </c>
      <c r="C1895" s="15" t="str">
        <f>'PAYMENT by SAP'!C1885</f>
        <v>PT DELTA ARTHA BAHARI NUSANTARA</v>
      </c>
      <c r="D1895" s="15" t="str">
        <v>External</v>
      </c>
      <c r="E1895" s="15" t="str">
        <f>'PAYMENT by SAP'!D1885</f>
        <v>1400012647</v>
      </c>
      <c r="F1895" s="15" t="str">
        <f>'PAYMENT by SAP'!E1885</f>
        <v>11121161</v>
      </c>
      <c r="G1895" s="15" t="str">
        <f>'PAYMENT by SAP'!F1885</f>
        <v>Tagihan Listrik DAB Nov 25</v>
      </c>
      <c r="H1895" s="47">
        <f t="shared" si="174"/>
        <v>46051</v>
      </c>
      <c r="I1895" s="48">
        <f>'PAYMENT by SAP'!G1885</f>
        <v>46051</v>
      </c>
      <c r="J1895" s="48" t="str">
        <f t="shared" si="175"/>
        <v>Jan</v>
      </c>
      <c r="K1895" s="48" t="str">
        <f t="shared" si="176"/>
        <v>2026</v>
      </c>
      <c r="L1895" s="48">
        <f>'PAYMENT by SAP'!H1885</f>
        <v>46052</v>
      </c>
      <c r="M1895" s="49">
        <f t="shared" si="177"/>
        <v>-1</v>
      </c>
      <c r="N1895" s="50" t="str">
        <f t="shared" si="178"/>
        <v>Current</v>
      </c>
      <c r="O1895" s="50" t="str">
        <f t="shared" si="179"/>
        <v>No Risk</v>
      </c>
      <c r="P1895" s="15" t="str">
        <f>'PAYMENT by SAP'!J1885</f>
        <v>IDR</v>
      </c>
      <c r="Q1895" s="15" t="str">
        <f>'PAYMENT by SAP'!K1885</f>
        <v>1800000826</v>
      </c>
      <c r="R1895" s="51">
        <f>'PAYMENT by SAP'!L1885</f>
        <v>203239</v>
      </c>
      <c r="S1895" s="51" t="str">
        <f>'PAYMENT by SAP'!M1885</f>
        <v>Tagihan Listrik DAB Nov 25</v>
      </c>
      <c r="T1895" s="65">
        <f>'PAYMENT by SAP'!N1885</f>
        <v>46022</v>
      </c>
      <c r="U1895" s="66" t="str">
        <f>'PAYMENT by SAP'!O1885</f>
        <v>1800000826</v>
      </c>
      <c r="V1895" s="18" t="s">
        <v>4951</v>
      </c>
    </row>
    <row r="1896" spans="2:22">
      <c r="B1896" s="15">
        <f>'PAYMENT by SAP'!B1886</f>
        <v>100031</v>
      </c>
      <c r="C1896" s="15" t="str">
        <f>'PAYMENT by SAP'!C1886</f>
        <v>PT DELTA ARTHA BAHARI NUSANTARA</v>
      </c>
      <c r="D1896" s="15" t="str">
        <v>External</v>
      </c>
      <c r="E1896" s="15" t="str">
        <f>'PAYMENT by SAP'!D1886</f>
        <v>1400000031</v>
      </c>
      <c r="F1896" s="15" t="str">
        <f>'PAYMENT by SAP'!E1886</f>
        <v>11121161</v>
      </c>
      <c r="G1896" s="15" t="str">
        <f>'PAYMENT by SAP'!F1886</f>
        <v>Penagihan Penyediaan Air Bersih Sept - Des 2025</v>
      </c>
      <c r="H1896" s="47">
        <f t="shared" si="174"/>
        <v>46051</v>
      </c>
      <c r="I1896" s="48">
        <f>'PAYMENT by SAP'!G1886</f>
        <v>46051</v>
      </c>
      <c r="J1896" s="48" t="str">
        <f t="shared" si="175"/>
        <v>Jan</v>
      </c>
      <c r="K1896" s="48" t="str">
        <f t="shared" si="176"/>
        <v>2026</v>
      </c>
      <c r="L1896" s="48">
        <f>'PAYMENT by SAP'!H1886</f>
        <v>46052</v>
      </c>
      <c r="M1896" s="49">
        <f t="shared" si="177"/>
        <v>-1</v>
      </c>
      <c r="N1896" s="50" t="str">
        <f t="shared" si="178"/>
        <v>Current</v>
      </c>
      <c r="O1896" s="50" t="str">
        <f t="shared" si="179"/>
        <v>No Risk</v>
      </c>
      <c r="P1896" s="15" t="str">
        <f>'PAYMENT by SAP'!J1886</f>
        <v>IDR</v>
      </c>
      <c r="Q1896" s="15" t="str">
        <f>'PAYMENT by SAP'!K1886</f>
        <v>1800000593</v>
      </c>
      <c r="R1896" s="51">
        <f>'PAYMENT by SAP'!L1886</f>
        <v>2792700</v>
      </c>
      <c r="S1896" s="51" t="str">
        <f>'PAYMENT by SAP'!M1886</f>
        <v>Penagihan Penyediaan Air Bersih Sept - Des 2025</v>
      </c>
      <c r="T1896" s="65">
        <f>'PAYMENT by SAP'!N1886</f>
        <v>46022</v>
      </c>
      <c r="U1896" s="66" t="str">
        <f>'PAYMENT by SAP'!O1886</f>
        <v>1800000593</v>
      </c>
      <c r="V1896" s="18" t="s">
        <v>4956</v>
      </c>
    </row>
    <row r="1897" spans="2:22">
      <c r="B1897" s="15">
        <f>'PAYMENT by SAP'!B1887</f>
        <v>100126</v>
      </c>
      <c r="C1897" s="15" t="str">
        <f>'PAYMENT by SAP'!C1887</f>
        <v>PT TRIATA MULIA INDONESIA</v>
      </c>
      <c r="D1897" s="15" t="str">
        <v>External</v>
      </c>
      <c r="E1897" s="15" t="str">
        <f>'PAYMENT by SAP'!D1887</f>
        <v>1400012650</v>
      </c>
      <c r="F1897" s="15" t="str">
        <f>'PAYMENT by SAP'!E1887</f>
        <v>11121161</v>
      </c>
      <c r="G1897" s="15">
        <f>'PAYMENT by SAP'!F1887</f>
        <v>0</v>
      </c>
      <c r="H1897" s="47">
        <f t="shared" si="174"/>
        <v>46051</v>
      </c>
      <c r="I1897" s="48">
        <f>'PAYMENT by SAP'!G1887</f>
        <v>46051</v>
      </c>
      <c r="J1897" s="48" t="str">
        <f t="shared" si="175"/>
        <v>Jan</v>
      </c>
      <c r="K1897" s="48" t="str">
        <f t="shared" si="176"/>
        <v>2026</v>
      </c>
      <c r="L1897" s="48">
        <f>'PAYMENT by SAP'!H1887</f>
        <v>46043</v>
      </c>
      <c r="M1897" s="49">
        <f t="shared" si="177"/>
        <v>8</v>
      </c>
      <c r="N1897" s="50" t="str">
        <f t="shared" si="178"/>
        <v>0-30</v>
      </c>
      <c r="O1897" s="50" t="str">
        <f t="shared" si="179"/>
        <v>No Risk</v>
      </c>
      <c r="P1897" s="15" t="str">
        <f>'PAYMENT by SAP'!J1887</f>
        <v>IDR</v>
      </c>
      <c r="Q1897" s="15" t="str">
        <f>'PAYMENT by SAP'!K1887</f>
        <v>1400010332</v>
      </c>
      <c r="R1897" s="51">
        <f>'PAYMENT by SAP'!L1887</f>
        <v>7010498</v>
      </c>
      <c r="S1897" s="51" t="str">
        <f>'PAYMENT by SAP'!M1887</f>
        <v>Kurang bayar biaya Pemusnahan Limbah SBE ex PT TMI</v>
      </c>
      <c r="T1897" s="65">
        <f>'PAYMENT by SAP'!N1887</f>
        <v>46043</v>
      </c>
      <c r="U1897" s="66" t="str">
        <f>'PAYMENT by SAP'!O1887</f>
        <v>1800000595</v>
      </c>
      <c r="V1897" t="s">
        <v>4950</v>
      </c>
    </row>
    <row r="1898" spans="2:22">
      <c r="B1898" s="15">
        <f>'PAYMENT by SAP'!B1888</f>
        <v>101284</v>
      </c>
      <c r="C1898" s="15" t="str">
        <f>'PAYMENT by SAP'!C1888</f>
        <v>PT. SINERGI MITRA INVESTAMA</v>
      </c>
      <c r="D1898" s="15" t="str">
        <v>Group</v>
      </c>
      <c r="E1898" s="15" t="str">
        <f>'PAYMENT by SAP'!D1888</f>
        <v>1400000033</v>
      </c>
      <c r="F1898" s="15" t="str">
        <f>'PAYMENT by SAP'!E1888</f>
        <v>11121161</v>
      </c>
      <c r="G1898" s="15" t="str">
        <f>'PAYMENT by SAP'!F1888</f>
        <v>Bayar pembayaran Kerjasama Sewa Gedung Termin 3</v>
      </c>
      <c r="H1898" s="47">
        <f t="shared" si="174"/>
        <v>46051</v>
      </c>
      <c r="I1898" s="48">
        <f>'PAYMENT by SAP'!G1888</f>
        <v>46051</v>
      </c>
      <c r="J1898" s="48" t="str">
        <f t="shared" si="175"/>
        <v>Jan</v>
      </c>
      <c r="K1898" s="48" t="str">
        <f t="shared" si="176"/>
        <v>2026</v>
      </c>
      <c r="L1898" s="48">
        <f>'PAYMENT by SAP'!H1888</f>
        <v>43972</v>
      </c>
      <c r="M1898" s="49">
        <f t="shared" si="177"/>
        <v>2079</v>
      </c>
      <c r="N1898" s="50" t="str">
        <f t="shared" si="178"/>
        <v>&gt;365</v>
      </c>
      <c r="O1898" s="50" t="str">
        <f t="shared" si="179"/>
        <v>High Risk +</v>
      </c>
      <c r="P1898" s="15" t="str">
        <f>'PAYMENT by SAP'!J1888</f>
        <v>IDR</v>
      </c>
      <c r="Q1898" s="15" t="str">
        <f>'PAYMENT by SAP'!K1888</f>
        <v>1800000435</v>
      </c>
      <c r="R1898" s="51">
        <f>'PAYMENT by SAP'!L1888</f>
        <v>38062405</v>
      </c>
      <c r="S1898" s="51" t="str">
        <f>'PAYMENT by SAP'!M1888</f>
        <v>Pembayaran Kerjasama Sewa Gedung Termin 3 (SMI)</v>
      </c>
      <c r="T1898" s="65">
        <f>'PAYMENT by SAP'!N1888</f>
        <v>43942</v>
      </c>
      <c r="U1898" s="66" t="str">
        <f>'PAYMENT by SAP'!O1888</f>
        <v>1800000435</v>
      </c>
      <c r="V1898" s="18" t="s">
        <v>4957</v>
      </c>
    </row>
    <row r="1899" spans="2:22">
      <c r="B1899" s="15">
        <f>'PAYMENT by SAP'!B1889</f>
        <v>100126</v>
      </c>
      <c r="C1899" s="15" t="str">
        <f>'PAYMENT by SAP'!C1889</f>
        <v>PT TRIATA MULIA INDONESIA</v>
      </c>
      <c r="D1899" s="15" t="str">
        <v>External</v>
      </c>
      <c r="E1899" s="15" t="str">
        <f>'PAYMENT by SAP'!D1889</f>
        <v>1400012649</v>
      </c>
      <c r="F1899" s="15" t="str">
        <f>'PAYMENT by SAP'!E1889</f>
        <v>11121161</v>
      </c>
      <c r="G1899" s="15" t="str">
        <f>'PAYMENT by SAP'!F1889</f>
        <v>PAID BY CMS BANK MANDIRI KC GRESIK RN 7100000865</v>
      </c>
      <c r="H1899" s="47">
        <f t="shared" si="174"/>
        <v>46051</v>
      </c>
      <c r="I1899" s="48">
        <f>'PAYMENT by SAP'!G1889</f>
        <v>46051</v>
      </c>
      <c r="J1899" s="48" t="str">
        <f t="shared" si="175"/>
        <v>Jan</v>
      </c>
      <c r="K1899" s="48" t="str">
        <f t="shared" si="176"/>
        <v>2026</v>
      </c>
      <c r="L1899" s="48">
        <f>'PAYMENT by SAP'!H1889</f>
        <v>45991</v>
      </c>
      <c r="M1899" s="49">
        <f t="shared" si="177"/>
        <v>60</v>
      </c>
      <c r="N1899" s="50" t="str">
        <f t="shared" si="178"/>
        <v>60-90</v>
      </c>
      <c r="O1899" s="50" t="str">
        <f t="shared" si="179"/>
        <v>Warning</v>
      </c>
      <c r="P1899" s="15" t="str">
        <f>'PAYMENT by SAP'!J1889</f>
        <v>IDR</v>
      </c>
      <c r="Q1899" s="15" t="str">
        <f>'PAYMENT by SAP'!K1889</f>
        <v>1800000716</v>
      </c>
      <c r="R1899" s="51">
        <f>'PAYMENT by SAP'!L1889</f>
        <v>57321066</v>
      </c>
      <c r="S1899" s="51" t="str">
        <f>'PAYMENT by SAP'!M1889</f>
        <v>Biaya Pemusnahan Limbah FA-BA ex PT TMI_Agustus</v>
      </c>
      <c r="T1899" s="65">
        <f>'PAYMENT by SAP'!N1889</f>
        <v>45961</v>
      </c>
      <c r="U1899" s="66" t="str">
        <f>'PAYMENT by SAP'!O1889</f>
        <v>1800000716</v>
      </c>
      <c r="V1899" t="s">
        <v>4950</v>
      </c>
    </row>
    <row r="1900" spans="2:22">
      <c r="B1900" s="15">
        <f>'PAYMENT by SAP'!B1890</f>
        <v>101284</v>
      </c>
      <c r="C1900" s="15" t="str">
        <f>'PAYMENT by SAP'!C1890</f>
        <v>PT. SINERGI MITRA INVESTAMA</v>
      </c>
      <c r="D1900" s="15" t="str">
        <v>Group</v>
      </c>
      <c r="E1900" s="15" t="str">
        <f>'PAYMENT by SAP'!D1890</f>
        <v>1400000035</v>
      </c>
      <c r="F1900" s="15" t="str">
        <f>'PAYMENT by SAP'!E1890</f>
        <v>11121161</v>
      </c>
      <c r="G1900" s="15" t="str">
        <f>'PAYMENT by SAP'!F1890</f>
        <v>Pemakaian  Air Bersih  Periode Maret  2019</v>
      </c>
      <c r="H1900" s="47">
        <f t="shared" si="174"/>
        <v>46051</v>
      </c>
      <c r="I1900" s="48">
        <f>'PAYMENT by SAP'!G1890</f>
        <v>46051</v>
      </c>
      <c r="J1900" s="48" t="str">
        <f t="shared" si="175"/>
        <v>Jan</v>
      </c>
      <c r="K1900" s="48" t="str">
        <f t="shared" si="176"/>
        <v>2026</v>
      </c>
      <c r="L1900" s="48">
        <f>'PAYMENT by SAP'!H1890</f>
        <v>43580</v>
      </c>
      <c r="M1900" s="49">
        <f t="shared" si="177"/>
        <v>2471</v>
      </c>
      <c r="N1900" s="50" t="str">
        <f t="shared" si="178"/>
        <v>&gt;365</v>
      </c>
      <c r="O1900" s="50" t="str">
        <f t="shared" si="179"/>
        <v>High Risk +</v>
      </c>
      <c r="P1900" s="15" t="str">
        <f>'PAYMENT by SAP'!J1890</f>
        <v>IDR</v>
      </c>
      <c r="Q1900" s="15" t="str">
        <f>'PAYMENT by SAP'!K1890</f>
        <v>1800000547</v>
      </c>
      <c r="R1900" s="51">
        <f>'PAYMENT by SAP'!L1890</f>
        <v>61575661</v>
      </c>
      <c r="S1900" s="51" t="str">
        <f>'PAYMENT by SAP'!M1890</f>
        <v>Pemakaian  Air Bersih  Periode Maret  2019</v>
      </c>
      <c r="T1900" s="65">
        <f>'PAYMENT by SAP'!N1890</f>
        <v>43550</v>
      </c>
      <c r="U1900" s="66" t="str">
        <f>'PAYMENT by SAP'!O1890</f>
        <v>1800000547</v>
      </c>
      <c r="V1900" s="18" t="s">
        <v>4956</v>
      </c>
    </row>
    <row r="1901" spans="2:22">
      <c r="B1901" s="15">
        <f>'PAYMENT by SAP'!B1891</f>
        <v>100712</v>
      </c>
      <c r="C1901" s="15" t="str">
        <f>'PAYMENT by SAP'!C1891</f>
        <v>PT. ARGUNGSIH NUSANTARA TRANSPOR</v>
      </c>
      <c r="D1901" s="15" t="str">
        <v>External</v>
      </c>
      <c r="E1901" s="15" t="str">
        <f>'PAYMENT by SAP'!D1891</f>
        <v>1400012648</v>
      </c>
      <c r="F1901" s="15" t="str">
        <f>'PAYMENT by SAP'!E1891</f>
        <v>11121161</v>
      </c>
      <c r="G1901" s="15" t="str">
        <f>'PAYMENT by SAP'!F1891</f>
        <v>PAID BY CMS BANK MANDIRI KC GRESIK RN 7100001009</v>
      </c>
      <c r="H1901" s="47">
        <f t="shared" si="174"/>
        <v>46051</v>
      </c>
      <c r="I1901" s="48">
        <f>'PAYMENT by SAP'!G1891</f>
        <v>46051</v>
      </c>
      <c r="J1901" s="48" t="str">
        <f t="shared" si="175"/>
        <v>Jan</v>
      </c>
      <c r="K1901" s="48" t="str">
        <f t="shared" si="176"/>
        <v>2026</v>
      </c>
      <c r="L1901" s="48">
        <f>'PAYMENT by SAP'!H1891</f>
        <v>46052</v>
      </c>
      <c r="M1901" s="49">
        <f t="shared" si="177"/>
        <v>-1</v>
      </c>
      <c r="N1901" s="50" t="str">
        <f t="shared" si="178"/>
        <v>Current</v>
      </c>
      <c r="O1901" s="50" t="str">
        <f t="shared" si="179"/>
        <v>No Risk</v>
      </c>
      <c r="P1901" s="15" t="str">
        <f>'PAYMENT by SAP'!J1891</f>
        <v>IDR</v>
      </c>
      <c r="Q1901" s="15" t="str">
        <f>'PAYMENT by SAP'!K1891</f>
        <v>1800000841</v>
      </c>
      <c r="R1901" s="51">
        <f>'PAYMENT by SAP'!L1891</f>
        <v>92774022</v>
      </c>
      <c r="S1901" s="51" t="str">
        <f>'PAYMENT by SAP'!M1891</f>
        <v>Biaya Pemusnahan Limbah FA-BA ex PT ANT</v>
      </c>
      <c r="T1901" s="65">
        <f>'PAYMENT by SAP'!N1891</f>
        <v>46022</v>
      </c>
      <c r="U1901" s="66" t="str">
        <f>'PAYMENT by SAP'!O1891</f>
        <v>1800000841</v>
      </c>
      <c r="V1901" t="s">
        <v>4950</v>
      </c>
    </row>
    <row r="1902" spans="2:22">
      <c r="B1902" s="15">
        <f>'PAYMENT by SAP'!B1892</f>
        <v>101284</v>
      </c>
      <c r="C1902" s="15" t="str">
        <f>'PAYMENT by SAP'!C1892</f>
        <v>PT. SINERGI MITRA INVESTAMA</v>
      </c>
      <c r="D1902" s="15" t="str">
        <v>Group</v>
      </c>
      <c r="E1902" s="15" t="str">
        <f>'PAYMENT by SAP'!D1892</f>
        <v>1400000034</v>
      </c>
      <c r="F1902" s="15" t="str">
        <f>'PAYMENT by SAP'!E1892</f>
        <v>11121161</v>
      </c>
      <c r="G1902" s="15" t="str">
        <f>'PAYMENT by SAP'!F1892</f>
        <v>Tagihan Gaji Pegawai bulan Jan - Nop. 2018</v>
      </c>
      <c r="H1902" s="47">
        <f t="shared" si="174"/>
        <v>46051</v>
      </c>
      <c r="I1902" s="48">
        <f>'PAYMENT by SAP'!G1892</f>
        <v>46051</v>
      </c>
      <c r="J1902" s="48" t="str">
        <f t="shared" si="175"/>
        <v>Jan</v>
      </c>
      <c r="K1902" s="48" t="str">
        <f t="shared" si="176"/>
        <v>2026</v>
      </c>
      <c r="L1902" s="48">
        <f>'PAYMENT by SAP'!H1892</f>
        <v>43526</v>
      </c>
      <c r="M1902" s="49">
        <f t="shared" si="177"/>
        <v>2525</v>
      </c>
      <c r="N1902" s="50" t="str">
        <f t="shared" si="178"/>
        <v>&gt;365</v>
      </c>
      <c r="O1902" s="50" t="str">
        <f t="shared" si="179"/>
        <v>High Risk +</v>
      </c>
      <c r="P1902" s="15" t="str">
        <f>'PAYMENT by SAP'!J1892</f>
        <v>IDR</v>
      </c>
      <c r="Q1902" s="15" t="str">
        <f>'PAYMENT by SAP'!K1892</f>
        <v>1800000193</v>
      </c>
      <c r="R1902" s="51">
        <f>'PAYMENT by SAP'!L1892</f>
        <v>100361934</v>
      </c>
      <c r="S1902" s="51" t="str">
        <f>'PAYMENT by SAP'!M1892</f>
        <v>Tagihan Gaji Pegawai bulan Jan - Nop. 2018</v>
      </c>
      <c r="T1902" s="65">
        <f>'PAYMENT by SAP'!N1892</f>
        <v>43496</v>
      </c>
      <c r="U1902" s="66" t="str">
        <f>'PAYMENT by SAP'!O1892</f>
        <v>1800000193</v>
      </c>
      <c r="V1902" s="18" t="s">
        <v>4953</v>
      </c>
    </row>
    <row r="1903" spans="2:22">
      <c r="B1903" s="15">
        <f>'PAYMENT by SAP'!B1893</f>
        <v>101284</v>
      </c>
      <c r="C1903" s="15" t="str">
        <f>'PAYMENT by SAP'!C1893</f>
        <v>PT. SINERGI MITRA INVESTAMA</v>
      </c>
      <c r="D1903" s="15" t="str">
        <v>Group</v>
      </c>
      <c r="E1903" s="15" t="str">
        <f>'PAYMENT by SAP'!D1893</f>
        <v>1400000040</v>
      </c>
      <c r="F1903" s="15" t="str">
        <f>'PAYMENT by SAP'!E1893</f>
        <v>11125421</v>
      </c>
      <c r="G1903" s="15" t="str">
        <f>'PAYMENT by SAP'!F1893</f>
        <v>PAID BY CMS BANK SYARIAH INDONESIA KC SURABAYA BAS</v>
      </c>
      <c r="H1903" s="47">
        <f t="shared" si="174"/>
        <v>46052</v>
      </c>
      <c r="I1903" s="48">
        <f>'PAYMENT by SAP'!G1893</f>
        <v>46052</v>
      </c>
      <c r="J1903" s="48" t="str">
        <f t="shared" si="175"/>
        <v>Jan</v>
      </c>
      <c r="K1903" s="48" t="str">
        <f t="shared" si="176"/>
        <v>2026</v>
      </c>
      <c r="L1903" s="48">
        <f>'PAYMENT by SAP'!H1893</f>
        <v>46052</v>
      </c>
      <c r="M1903" s="49">
        <f t="shared" si="177"/>
        <v>0</v>
      </c>
      <c r="N1903" s="50" t="str">
        <f t="shared" si="178"/>
        <v>0-30</v>
      </c>
      <c r="O1903" s="50" t="str">
        <f t="shared" si="179"/>
        <v>No Risk</v>
      </c>
      <c r="P1903" s="15" t="str">
        <f>'PAYMENT by SAP'!J1893</f>
        <v>IDR</v>
      </c>
      <c r="Q1903" s="15" t="str">
        <f>'PAYMENT by SAP'!K1893</f>
        <v>1800000555</v>
      </c>
      <c r="R1903" s="51">
        <f>'PAYMENT by SAP'!L1893</f>
        <v>348915</v>
      </c>
      <c r="S1903" s="51" t="str">
        <f>'PAYMENT by SAP'!M1893</f>
        <v>Tagihan Listrik Lt 3-4 GUSI - Desember 2025</v>
      </c>
      <c r="T1903" s="65">
        <f>'PAYMENT by SAP'!N1893</f>
        <v>46022</v>
      </c>
      <c r="U1903" s="66" t="str">
        <f>'PAYMENT by SAP'!O1893</f>
        <v>1800000555</v>
      </c>
      <c r="V1903" s="18" t="s">
        <v>4951</v>
      </c>
    </row>
    <row r="1904" spans="2:22">
      <c r="B1904" s="15">
        <f>'PAYMENT by SAP'!B1894</f>
        <v>101973</v>
      </c>
      <c r="C1904" s="15" t="str">
        <f>'PAYMENT by SAP'!C1894</f>
        <v>JONATHAN MARCELLINO UTOMO</v>
      </c>
      <c r="D1904" s="15" t="str">
        <v>External</v>
      </c>
      <c r="E1904" s="15" t="str">
        <f>'PAYMENT by SAP'!D1894</f>
        <v>1400000037</v>
      </c>
      <c r="F1904" s="15" t="str">
        <f>'PAYMENT by SAP'!E1894</f>
        <v>11121161</v>
      </c>
      <c r="G1904" s="15" t="str">
        <f>'PAYMENT by SAP'!F1894</f>
        <v xml:space="preserve"> bayar kwitansi Uji XRF CaO - Jan 26</v>
      </c>
      <c r="H1904" s="47">
        <f t="shared" si="174"/>
        <v>46052</v>
      </c>
      <c r="I1904" s="48">
        <f>'PAYMENT by SAP'!G1894</f>
        <v>46052</v>
      </c>
      <c r="J1904" s="48" t="str">
        <f t="shared" si="175"/>
        <v>Jan</v>
      </c>
      <c r="K1904" s="48" t="str">
        <f t="shared" si="176"/>
        <v>2026</v>
      </c>
      <c r="L1904" s="48">
        <f>'PAYMENT by SAP'!H1894</f>
        <v>46052</v>
      </c>
      <c r="M1904" s="49">
        <f t="shared" si="177"/>
        <v>0</v>
      </c>
      <c r="N1904" s="50" t="str">
        <f t="shared" si="178"/>
        <v>0-30</v>
      </c>
      <c r="O1904" s="50" t="str">
        <f t="shared" si="179"/>
        <v>No Risk</v>
      </c>
      <c r="P1904" s="15" t="str">
        <f>'PAYMENT by SAP'!J1894</f>
        <v>IDR</v>
      </c>
      <c r="Q1904" s="15" t="str">
        <f>'PAYMENT by SAP'!K1894</f>
        <v>1800000034</v>
      </c>
      <c r="R1904" s="51">
        <f>'PAYMENT by SAP'!L1894</f>
        <v>468700</v>
      </c>
      <c r="S1904" s="51" t="str">
        <f>'PAYMENT by SAP'!M1894</f>
        <v>Kwitansi Uji XRF CaO - Jan 26</v>
      </c>
      <c r="T1904" s="65">
        <f>'PAYMENT by SAP'!N1894</f>
        <v>46052</v>
      </c>
      <c r="U1904" s="66" t="str">
        <f>'PAYMENT by SAP'!O1894</f>
        <v>1800000034</v>
      </c>
      <c r="V1904" t="s">
        <v>4961</v>
      </c>
    </row>
    <row r="1905" spans="2:22">
      <c r="B1905" s="15">
        <f>'PAYMENT by SAP'!B1895</f>
        <v>101284</v>
      </c>
      <c r="C1905" s="15" t="str">
        <f>'PAYMENT by SAP'!C1895</f>
        <v>PT. SINERGI MITRA INVESTAMA</v>
      </c>
      <c r="D1905" s="15" t="str">
        <v>Group</v>
      </c>
      <c r="E1905" s="15" t="str">
        <f>'PAYMENT by SAP'!D1895</f>
        <v>1400000039</v>
      </c>
      <c r="F1905" s="15" t="str">
        <f>'PAYMENT by SAP'!E1895</f>
        <v>11125421</v>
      </c>
      <c r="G1905" s="15" t="str">
        <f>'PAYMENT by SAP'!F1895</f>
        <v>PAID BY CMS BANK SYARIAH INDONESIA KC SURABAYA BAS</v>
      </c>
      <c r="H1905" s="47">
        <f t="shared" si="174"/>
        <v>46052</v>
      </c>
      <c r="I1905" s="48">
        <f>'PAYMENT by SAP'!G1895</f>
        <v>46052</v>
      </c>
      <c r="J1905" s="48" t="str">
        <f t="shared" si="175"/>
        <v>Jan</v>
      </c>
      <c r="K1905" s="48" t="str">
        <f t="shared" si="176"/>
        <v>2026</v>
      </c>
      <c r="L1905" s="48">
        <f>'PAYMENT by SAP'!H1895</f>
        <v>46052</v>
      </c>
      <c r="M1905" s="49">
        <f t="shared" si="177"/>
        <v>0</v>
      </c>
      <c r="N1905" s="50" t="str">
        <f t="shared" si="178"/>
        <v>0-30</v>
      </c>
      <c r="O1905" s="50" t="str">
        <f t="shared" si="179"/>
        <v>No Risk</v>
      </c>
      <c r="P1905" s="15" t="str">
        <f>'PAYMENT by SAP'!J1895</f>
        <v>IDR</v>
      </c>
      <c r="Q1905" s="15" t="str">
        <f>'PAYMENT by SAP'!K1895</f>
        <v>1800000553</v>
      </c>
      <c r="R1905" s="51">
        <f>'PAYMENT by SAP'!L1895</f>
        <v>724930</v>
      </c>
      <c r="S1905" s="51" t="str">
        <f>'PAYMENT by SAP'!M1895</f>
        <v>Tagihan Listrik ATM Mandiri GUSI - Desember 2025</v>
      </c>
      <c r="T1905" s="65">
        <f>'PAYMENT by SAP'!N1895</f>
        <v>46022</v>
      </c>
      <c r="U1905" s="66" t="str">
        <f>'PAYMENT by SAP'!O1895</f>
        <v>1800000553</v>
      </c>
      <c r="V1905" s="18" t="s">
        <v>4951</v>
      </c>
    </row>
    <row r="1906" spans="2:22">
      <c r="B1906" s="15">
        <f>'PAYMENT by SAP'!B1896</f>
        <v>101284</v>
      </c>
      <c r="C1906" s="15" t="str">
        <f>'PAYMENT by SAP'!C1896</f>
        <v>PT. SINERGI MITRA INVESTAMA</v>
      </c>
      <c r="D1906" s="15" t="str">
        <v>Group</v>
      </c>
      <c r="E1906" s="15" t="str">
        <f>'PAYMENT by SAP'!D1896</f>
        <v>1400000038</v>
      </c>
      <c r="F1906" s="15" t="str">
        <f>'PAYMENT by SAP'!E1896</f>
        <v>11125421</v>
      </c>
      <c r="G1906" s="15" t="str">
        <f>'PAYMENT by SAP'!F1896</f>
        <v>PAID BY CMS BANK SYARIAH INDONESIA KC SURABAYA BAS</v>
      </c>
      <c r="H1906" s="47">
        <f t="shared" si="174"/>
        <v>46052</v>
      </c>
      <c r="I1906" s="48">
        <f>'PAYMENT by SAP'!G1896</f>
        <v>46052</v>
      </c>
      <c r="J1906" s="48" t="str">
        <f t="shared" si="175"/>
        <v>Jan</v>
      </c>
      <c r="K1906" s="48" t="str">
        <f t="shared" si="176"/>
        <v>2026</v>
      </c>
      <c r="L1906" s="48">
        <f>'PAYMENT by SAP'!H1896</f>
        <v>46052</v>
      </c>
      <c r="M1906" s="49">
        <f t="shared" si="177"/>
        <v>0</v>
      </c>
      <c r="N1906" s="50" t="str">
        <f t="shared" si="178"/>
        <v>0-30</v>
      </c>
      <c r="O1906" s="50" t="str">
        <f t="shared" si="179"/>
        <v>No Risk</v>
      </c>
      <c r="P1906" s="15" t="str">
        <f>'PAYMENT by SAP'!J1896</f>
        <v>IDR</v>
      </c>
      <c r="Q1906" s="15" t="str">
        <f>'PAYMENT by SAP'!K1896</f>
        <v>1800000554</v>
      </c>
      <c r="R1906" s="51">
        <f>'PAYMENT by SAP'!L1896</f>
        <v>917309</v>
      </c>
      <c r="S1906" s="51" t="str">
        <f>'PAYMENT by SAP'!M1896</f>
        <v>Tagihan Listrik Kopi Killen GUSI - Desember 2025</v>
      </c>
      <c r="T1906" s="65">
        <f>'PAYMENT by SAP'!N1896</f>
        <v>46022</v>
      </c>
      <c r="U1906" s="66" t="str">
        <f>'PAYMENT by SAP'!O1896</f>
        <v>1800000554</v>
      </c>
      <c r="V1906" s="18" t="s">
        <v>4951</v>
      </c>
    </row>
    <row r="1907" spans="2:22">
      <c r="B1907" s="15">
        <f>'PAYMENT by SAP'!B1897</f>
        <v>100003</v>
      </c>
      <c r="C1907" s="15" t="str">
        <f>'PAYMENT by SAP'!C1897</f>
        <v>DANA PENSIUN SEMEN GRESIK</v>
      </c>
      <c r="D1907" s="15" t="str">
        <v>Group</v>
      </c>
      <c r="E1907" s="15" t="str">
        <f>'PAYMENT by SAP'!D1897</f>
        <v>1400000041</v>
      </c>
      <c r="F1907" s="15" t="str">
        <f>'PAYMENT by SAP'!E1897</f>
        <v>11121161</v>
      </c>
      <c r="G1907" s="15" t="str">
        <f>'PAYMENT by SAP'!F1897</f>
        <v>PAID BY CMS BANK MANDIRI KC GRESIK RN 2100001893</v>
      </c>
      <c r="H1907" s="47">
        <f t="shared" si="174"/>
        <v>46052</v>
      </c>
      <c r="I1907" s="48">
        <f>'PAYMENT by SAP'!G1897</f>
        <v>46052</v>
      </c>
      <c r="J1907" s="48" t="str">
        <f t="shared" si="175"/>
        <v>Jan</v>
      </c>
      <c r="K1907" s="48" t="str">
        <f t="shared" si="176"/>
        <v>2026</v>
      </c>
      <c r="L1907" s="48">
        <f>'PAYMENT by SAP'!H1897</f>
        <v>46052</v>
      </c>
      <c r="M1907" s="49">
        <f t="shared" si="177"/>
        <v>0</v>
      </c>
      <c r="N1907" s="50" t="str">
        <f t="shared" si="178"/>
        <v>0-30</v>
      </c>
      <c r="O1907" s="50" t="str">
        <f t="shared" si="179"/>
        <v>No Risk</v>
      </c>
      <c r="P1907" s="15" t="str">
        <f>'PAYMENT by SAP'!J1897</f>
        <v>IDR</v>
      </c>
      <c r="Q1907" s="15" t="str">
        <f>'PAYMENT by SAP'!K1897</f>
        <v>1800000595</v>
      </c>
      <c r="R1907" s="51">
        <f>'PAYMENT by SAP'!L1897</f>
        <v>2364700</v>
      </c>
      <c r="S1907" s="51" t="str">
        <f>'PAYMENT by SAP'!M1897</f>
        <v>Penagihan Penyediaan Air Bersih Sept - Des 2025</v>
      </c>
      <c r="T1907" s="65">
        <f>'PAYMENT by SAP'!N1897</f>
        <v>46022</v>
      </c>
      <c r="U1907" s="66" t="str">
        <f>'PAYMENT by SAP'!O1897</f>
        <v>1800000595</v>
      </c>
      <c r="V1907" s="18" t="s">
        <v>4956</v>
      </c>
    </row>
    <row r="1908" spans="2:22">
      <c r="B1908" s="15">
        <f>'PAYMENT by SAP'!B1898</f>
        <v>100160</v>
      </c>
      <c r="C1908" s="15" t="str">
        <f>'PAYMENT by SAP'!C1898</f>
        <v>YAYASAN SEMEN INDONESIA FOUNDATION</v>
      </c>
      <c r="D1908" s="15" t="str">
        <v>Group</v>
      </c>
      <c r="E1908" s="15" t="str">
        <f>'PAYMENT by SAP'!D1898</f>
        <v>1400000036</v>
      </c>
      <c r="F1908" s="15" t="str">
        <f>'PAYMENT by SAP'!E1898</f>
        <v>11121161</v>
      </c>
      <c r="G1908" s="15" t="str">
        <f>'PAYMENT by SAP'!F1898</f>
        <v>PAID BY CMS BANK MANDIRI KC GRESIK RN 2100001888</v>
      </c>
      <c r="H1908" s="47">
        <f t="shared" si="174"/>
        <v>46052</v>
      </c>
      <c r="I1908" s="48">
        <f>'PAYMENT by SAP'!G1898</f>
        <v>46052</v>
      </c>
      <c r="J1908" s="48" t="str">
        <f t="shared" si="175"/>
        <v>Jan</v>
      </c>
      <c r="K1908" s="48" t="str">
        <f t="shared" si="176"/>
        <v>2026</v>
      </c>
      <c r="L1908" s="48">
        <f>'PAYMENT by SAP'!H1898</f>
        <v>46052</v>
      </c>
      <c r="M1908" s="49">
        <f t="shared" si="177"/>
        <v>0</v>
      </c>
      <c r="N1908" s="50" t="str">
        <f t="shared" si="178"/>
        <v>0-30</v>
      </c>
      <c r="O1908" s="50" t="str">
        <f t="shared" si="179"/>
        <v>No Risk</v>
      </c>
      <c r="P1908" s="15" t="str">
        <f>'PAYMENT by SAP'!J1898</f>
        <v>IDR</v>
      </c>
      <c r="Q1908" s="15" t="str">
        <f>'PAYMENT by SAP'!K1898</f>
        <v>1800000558</v>
      </c>
      <c r="R1908" s="51">
        <f>'PAYMENT by SAP'!L1898</f>
        <v>20233700</v>
      </c>
      <c r="S1908" s="51" t="str">
        <f>'PAYMENT by SAP'!M1898</f>
        <v>Penagihan Penyediaan Air Bersih Oktober 2025</v>
      </c>
      <c r="T1908" s="65">
        <f>'PAYMENT by SAP'!N1898</f>
        <v>46022</v>
      </c>
      <c r="U1908" s="66" t="str">
        <f>'PAYMENT by SAP'!O1898</f>
        <v>1800000558</v>
      </c>
      <c r="V1908" s="18" t="s">
        <v>4956</v>
      </c>
    </row>
    <row r="1909" spans="2:22">
      <c r="B1909" s="15">
        <f>'PAYMENT by SAP'!B1899</f>
        <v>101974</v>
      </c>
      <c r="C1909" s="15" t="str">
        <f>'PAYMENT by SAP'!C1899</f>
        <v>RUDY SULAIMAN</v>
      </c>
      <c r="D1909" s="15" t="str">
        <v>External</v>
      </c>
      <c r="E1909" s="15" t="str">
        <f>'PAYMENT by SAP'!D1899</f>
        <v>1400000042</v>
      </c>
      <c r="F1909" s="15" t="str">
        <f>'PAYMENT by SAP'!E1899</f>
        <v>11121161</v>
      </c>
      <c r="G1909" s="15" t="str">
        <f>'PAYMENT by SAP'!F1899</f>
        <v>kwitansi Uji Pngkt Semu, Blaine, settime - Jan26</v>
      </c>
      <c r="H1909" s="47">
        <f t="shared" si="174"/>
        <v>46053</v>
      </c>
      <c r="I1909" s="48">
        <f>'PAYMENT by SAP'!G1899</f>
        <v>46053</v>
      </c>
      <c r="J1909" s="48" t="str">
        <f t="shared" si="175"/>
        <v>Jan</v>
      </c>
      <c r="K1909" s="48" t="str">
        <f t="shared" si="176"/>
        <v>2026</v>
      </c>
      <c r="L1909" s="48">
        <f>'PAYMENT by SAP'!H1899</f>
        <v>46053</v>
      </c>
      <c r="M1909" s="49">
        <f t="shared" si="177"/>
        <v>0</v>
      </c>
      <c r="N1909" s="50" t="str">
        <f t="shared" si="178"/>
        <v>0-30</v>
      </c>
      <c r="O1909" s="50" t="str">
        <f t="shared" si="179"/>
        <v>No Risk</v>
      </c>
      <c r="P1909" s="15" t="str">
        <f>'PAYMENT by SAP'!J1899</f>
        <v>IDR</v>
      </c>
      <c r="Q1909" s="15" t="str">
        <f>'PAYMENT by SAP'!K1899</f>
        <v>1800000036</v>
      </c>
      <c r="R1909" s="51">
        <f>'PAYMENT by SAP'!L1899</f>
        <v>198380</v>
      </c>
      <c r="S1909" s="51" t="str">
        <f>'PAYMENT by SAP'!M1899</f>
        <v>Kwitansi Uji Pngkt Semu, Blaine, Settime - Jan 26</v>
      </c>
      <c r="T1909" s="65">
        <f>'PAYMENT by SAP'!N1899</f>
        <v>46053</v>
      </c>
      <c r="U1909" s="66" t="str">
        <f>'PAYMENT by SAP'!O1899</f>
        <v>1800000036</v>
      </c>
      <c r="V1909" t="s">
        <v>4961</v>
      </c>
    </row>
    <row r="1910" spans="2:22">
      <c r="B1910" s="15">
        <f>'PAYMENT by SAP'!B1900</f>
        <v>101972</v>
      </c>
      <c r="C1910" s="15" t="str">
        <f>'PAYMENT by SAP'!C1900</f>
        <v>BRILLIANT SHOFFIAWINDA SUKMA NOOR</v>
      </c>
      <c r="D1910" s="15" t="str">
        <v>External</v>
      </c>
      <c r="E1910" s="15" t="str">
        <f>'PAYMENT by SAP'!D1900</f>
        <v>1400000032</v>
      </c>
      <c r="F1910" s="15" t="str">
        <f>'PAYMENT by SAP'!E1900</f>
        <v>11121161</v>
      </c>
      <c r="G1910" s="15" t="str">
        <f>'PAYMENT by SAP'!F1900</f>
        <v>Bayar kwitansi Uji XRF SCBA - Jan 26</v>
      </c>
      <c r="H1910" s="47">
        <f t="shared" si="174"/>
        <v>46053</v>
      </c>
      <c r="I1910" s="48">
        <f>'PAYMENT by SAP'!G1900</f>
        <v>46053</v>
      </c>
      <c r="J1910" s="48" t="str">
        <f t="shared" si="175"/>
        <v>Jan</v>
      </c>
      <c r="K1910" s="48" t="str">
        <f t="shared" si="176"/>
        <v>2026</v>
      </c>
      <c r="L1910" s="48">
        <f>'PAYMENT by SAP'!H1900</f>
        <v>46053</v>
      </c>
      <c r="M1910" s="49">
        <f t="shared" si="177"/>
        <v>0</v>
      </c>
      <c r="N1910" s="50" t="str">
        <f t="shared" si="178"/>
        <v>0-30</v>
      </c>
      <c r="O1910" s="50" t="str">
        <f t="shared" si="179"/>
        <v>No Risk</v>
      </c>
      <c r="P1910" s="15" t="str">
        <f>'PAYMENT by SAP'!J1900</f>
        <v>IDR</v>
      </c>
      <c r="Q1910" s="15" t="str">
        <f>'PAYMENT by SAP'!K1900</f>
        <v>1800000033</v>
      </c>
      <c r="R1910" s="51">
        <f>'PAYMENT by SAP'!L1900</f>
        <v>468700</v>
      </c>
      <c r="S1910" s="51" t="str">
        <f>'PAYMENT by SAP'!M1900</f>
        <v>Kwitansi Uji XRF SCBA - Jan 26</v>
      </c>
      <c r="T1910" s="65">
        <f>'PAYMENT by SAP'!N1900</f>
        <v>46053</v>
      </c>
      <c r="U1910" s="66" t="str">
        <f>'PAYMENT by SAP'!O1900</f>
        <v>1800000033</v>
      </c>
      <c r="V1910" t="s">
        <v>4961</v>
      </c>
    </row>
    <row r="1911" spans="2:22">
      <c r="B1911" s="15">
        <f>'PAYMENT by SAP'!B1901</f>
        <v>101734</v>
      </c>
      <c r="C1911" s="15" t="str">
        <f>'PAYMENT by SAP'!C1901</f>
        <v>PT CHINA WEST DEVELOPMENT INDONESIA</v>
      </c>
      <c r="D1911" s="15" t="str">
        <v>External</v>
      </c>
      <c r="E1911" s="15" t="str">
        <f>'PAYMENT by SAP'!D1901</f>
        <v>1400000020</v>
      </c>
      <c r="F1911" s="15" t="str">
        <f>'PAYMENT by SAP'!E1901</f>
        <v>11121161</v>
      </c>
      <c r="G1911" s="15" t="str">
        <f>'PAYMENT by SAP'!F1901</f>
        <v>Bayar kwitansi Uji XRF Pasir - Jan 26</v>
      </c>
      <c r="H1911" s="47">
        <f t="shared" si="174"/>
        <v>46053</v>
      </c>
      <c r="I1911" s="48">
        <f>'PAYMENT by SAP'!G1901</f>
        <v>46053</v>
      </c>
      <c r="J1911" s="48" t="str">
        <f t="shared" si="175"/>
        <v>Jan</v>
      </c>
      <c r="K1911" s="48" t="str">
        <f t="shared" si="176"/>
        <v>2026</v>
      </c>
      <c r="L1911" s="48">
        <f>'PAYMENT by SAP'!H1901</f>
        <v>46053</v>
      </c>
      <c r="M1911" s="49">
        <f t="shared" si="177"/>
        <v>0</v>
      </c>
      <c r="N1911" s="50" t="str">
        <f t="shared" si="178"/>
        <v>0-30</v>
      </c>
      <c r="O1911" s="50" t="str">
        <f t="shared" si="179"/>
        <v>No Risk</v>
      </c>
      <c r="P1911" s="15" t="str">
        <f>'PAYMENT by SAP'!J1901</f>
        <v>IDR</v>
      </c>
      <c r="Q1911" s="15" t="str">
        <f>'PAYMENT by SAP'!K1901</f>
        <v>1800000004</v>
      </c>
      <c r="R1911" s="51">
        <f>'PAYMENT by SAP'!L1901</f>
        <v>1406100</v>
      </c>
      <c r="S1911" s="51" t="str">
        <f>'PAYMENT by SAP'!M1901</f>
        <v>Kwitansi Uji XRF Pasir - Jan 26</v>
      </c>
      <c r="T1911" s="65">
        <f>'PAYMENT by SAP'!N1901</f>
        <v>46053</v>
      </c>
      <c r="U1911" s="66" t="str">
        <f>'PAYMENT by SAP'!O1901</f>
        <v>1800000004</v>
      </c>
      <c r="V1911" t="s">
        <v>4961</v>
      </c>
    </row>
    <row r="1912" spans="2:22">
      <c r="B1912" s="15">
        <f>'PAYMENT by SAP'!B1902</f>
        <v>100137</v>
      </c>
      <c r="C1912" s="15" t="str">
        <f>'PAYMENT by SAP'!C1902</f>
        <v>PT SEMEN GRESIK</v>
      </c>
      <c r="D1912" s="15" t="str">
        <v>Group</v>
      </c>
      <c r="E1912" s="15" t="str">
        <f>'PAYMENT by SAP'!D1902</f>
        <v>1400000043</v>
      </c>
      <c r="F1912" s="15" t="str">
        <f>'PAYMENT by SAP'!E1902</f>
        <v>11121871</v>
      </c>
      <c r="G1912" s="15" t="str">
        <f>'PAYMENT by SAP'!F1902</f>
        <v>SWEEPING GRESIK</v>
      </c>
      <c r="H1912" s="47">
        <f t="shared" si="174"/>
        <v>46055</v>
      </c>
      <c r="I1912" s="48">
        <f>'PAYMENT by SAP'!G1902</f>
        <v>46055</v>
      </c>
      <c r="J1912" s="48" t="str">
        <f t="shared" si="175"/>
        <v>Feb</v>
      </c>
      <c r="K1912" s="48" t="str">
        <f t="shared" si="176"/>
        <v>2026</v>
      </c>
      <c r="L1912" s="48">
        <f>'PAYMENT by SAP'!H1902</f>
        <v>46045</v>
      </c>
      <c r="M1912" s="49">
        <f t="shared" si="177"/>
        <v>10</v>
      </c>
      <c r="N1912" s="50" t="str">
        <f t="shared" si="178"/>
        <v>0-30</v>
      </c>
      <c r="O1912" s="50" t="str">
        <f t="shared" si="179"/>
        <v>No Risk</v>
      </c>
      <c r="P1912" s="15" t="str">
        <f>'PAYMENT by SAP'!J1902</f>
        <v>IDR</v>
      </c>
      <c r="Q1912" s="15" t="str">
        <f>'PAYMENT by SAP'!K1902</f>
        <v>1400000017</v>
      </c>
      <c r="R1912" s="51">
        <f>'PAYMENT by SAP'!L1902</f>
        <v>12500000000</v>
      </c>
      <c r="S1912" s="51" t="str">
        <f>'PAYMENT by SAP'!M1902</f>
        <v xml:space="preserve"> PEMBAYARAN POKOK SHL GRESIK 26 SEPT 2018</v>
      </c>
      <c r="T1912" s="65">
        <f>'PAYMENT by SAP'!N1902</f>
        <v>46045</v>
      </c>
      <c r="U1912" s="66" t="str">
        <f>'PAYMENT by SAP'!O1902</f>
        <v>1800001507</v>
      </c>
      <c r="V1912" t="s">
        <v>4952</v>
      </c>
    </row>
    <row r="1913" spans="2:22">
      <c r="B1913" s="15">
        <f>'PAYMENT by SAP'!B1903</f>
        <v>100733</v>
      </c>
      <c r="C1913" s="15" t="str">
        <f>'PAYMENT by SAP'!C1903</f>
        <v>PT. JAYA SAKTI LINGKUNGAN HIDUP</v>
      </c>
      <c r="D1913" s="15" t="str">
        <v>External</v>
      </c>
      <c r="E1913" s="15" t="str">
        <f>'PAYMENT by SAP'!D1903</f>
        <v>0100001218</v>
      </c>
      <c r="F1913" s="15">
        <f>'PAYMENT by SAP'!E1903</f>
        <v>0</v>
      </c>
      <c r="G1913" s="15">
        <f>'PAYMENT by SAP'!F1903</f>
        <v>0</v>
      </c>
      <c r="H1913" s="47">
        <f t="shared" si="174"/>
        <v>46056</v>
      </c>
      <c r="I1913" s="48">
        <f>'PAYMENT by SAP'!G1903</f>
        <v>46056</v>
      </c>
      <c r="J1913" s="48" t="str">
        <f t="shared" si="175"/>
        <v>Feb</v>
      </c>
      <c r="K1913" s="48" t="str">
        <f t="shared" si="176"/>
        <v>2026</v>
      </c>
      <c r="L1913" s="48">
        <f>'PAYMENT by SAP'!H1903</f>
        <v>46045</v>
      </c>
      <c r="M1913" s="49">
        <f t="shared" si="177"/>
        <v>11</v>
      </c>
      <c r="N1913" s="50" t="str">
        <f t="shared" si="178"/>
        <v>0-30</v>
      </c>
      <c r="O1913" s="50" t="str">
        <f t="shared" si="179"/>
        <v>No Risk</v>
      </c>
      <c r="P1913" s="15" t="str">
        <f>'PAYMENT by SAP'!J1903</f>
        <v>IDR</v>
      </c>
      <c r="Q1913" s="15" t="str">
        <f>'PAYMENT by SAP'!K1903</f>
        <v>1400010576</v>
      </c>
      <c r="R1913" s="51">
        <f>'PAYMENT by SAP'!L1903</f>
        <v>117128</v>
      </c>
      <c r="S1913" s="51" t="str">
        <f>'PAYMENT by SAP'!M1903</f>
        <v>Kurang Bayar PPH 23 Biaya Pemusnahan Limbah SBE ex</v>
      </c>
      <c r="T1913" s="65">
        <f>'PAYMENT by SAP'!N1903</f>
        <v>46045</v>
      </c>
      <c r="U1913" s="66" t="str">
        <f>'PAYMENT by SAP'!O1903</f>
        <v>1800000851</v>
      </c>
      <c r="V1913" s="18" t="s">
        <v>4962</v>
      </c>
    </row>
    <row r="1914" spans="2:22">
      <c r="B1914" s="15">
        <f>'PAYMENT by SAP'!B1904</f>
        <v>100733</v>
      </c>
      <c r="C1914" s="15" t="str">
        <f>'PAYMENT by SAP'!C1904</f>
        <v>PT. JAYA SAKTI LINGKUNGAN HIDUP</v>
      </c>
      <c r="D1914" s="15" t="str">
        <v>External</v>
      </c>
      <c r="E1914" s="15" t="str">
        <f>'PAYMENT by SAP'!D1904</f>
        <v>0100001218</v>
      </c>
      <c r="F1914" s="15">
        <f>'PAYMENT by SAP'!E1904</f>
        <v>0</v>
      </c>
      <c r="G1914" s="15">
        <f>'PAYMENT by SAP'!F1904</f>
        <v>0</v>
      </c>
      <c r="H1914" s="47">
        <f t="shared" si="174"/>
        <v>46056</v>
      </c>
      <c r="I1914" s="48">
        <f>'PAYMENT by SAP'!G1904</f>
        <v>46056</v>
      </c>
      <c r="J1914" s="48" t="str">
        <f t="shared" si="175"/>
        <v>Feb</v>
      </c>
      <c r="K1914" s="48" t="str">
        <f t="shared" si="176"/>
        <v>2026</v>
      </c>
      <c r="L1914" s="48">
        <f>'PAYMENT by SAP'!H1904</f>
        <v>46045</v>
      </c>
      <c r="M1914" s="49">
        <f t="shared" si="177"/>
        <v>11</v>
      </c>
      <c r="N1914" s="50" t="str">
        <f t="shared" si="178"/>
        <v>0-30</v>
      </c>
      <c r="O1914" s="50" t="str">
        <f t="shared" si="179"/>
        <v>No Risk</v>
      </c>
      <c r="P1914" s="15" t="str">
        <f>'PAYMENT by SAP'!J1904</f>
        <v>IDR</v>
      </c>
      <c r="Q1914" s="15" t="str">
        <f>'PAYMENT by SAP'!K1904</f>
        <v>1400010578</v>
      </c>
      <c r="R1914" s="51">
        <f>'PAYMENT by SAP'!L1904</f>
        <v>196560</v>
      </c>
      <c r="S1914" s="51" t="str">
        <f>'PAYMENT by SAP'!M1904</f>
        <v>Kurang Bayar PPH 23 Biaya Pemusnahan Limbah Sludge</v>
      </c>
      <c r="T1914" s="65">
        <f>'PAYMENT by SAP'!N1904</f>
        <v>46045</v>
      </c>
      <c r="U1914" s="66" t="str">
        <f>'PAYMENT by SAP'!O1904</f>
        <v>1800000850</v>
      </c>
      <c r="V1914" s="18" t="s">
        <v>4962</v>
      </c>
    </row>
    <row r="1915" spans="2:22">
      <c r="B1915" s="15">
        <f>'PAYMENT by SAP'!B1905</f>
        <v>100733</v>
      </c>
      <c r="C1915" s="15" t="str">
        <f>'PAYMENT by SAP'!C1905</f>
        <v>PT. JAYA SAKTI LINGKUNGAN HIDUP</v>
      </c>
      <c r="D1915" s="15" t="str">
        <v>External</v>
      </c>
      <c r="E1915" s="15" t="str">
        <f>'PAYMENT by SAP'!D1905</f>
        <v>0100001218</v>
      </c>
      <c r="F1915" s="15">
        <f>'PAYMENT by SAP'!E1905</f>
        <v>0</v>
      </c>
      <c r="G1915" s="15">
        <f>'PAYMENT by SAP'!F1905</f>
        <v>0</v>
      </c>
      <c r="H1915" s="47">
        <f t="shared" si="174"/>
        <v>46056</v>
      </c>
      <c r="I1915" s="48">
        <f>'PAYMENT by SAP'!G1905</f>
        <v>46056</v>
      </c>
      <c r="J1915" s="48" t="str">
        <f t="shared" si="175"/>
        <v>Feb</v>
      </c>
      <c r="K1915" s="48" t="str">
        <f t="shared" si="176"/>
        <v>2026</v>
      </c>
      <c r="L1915" s="48">
        <f>'PAYMENT by SAP'!H1905</f>
        <v>46045</v>
      </c>
      <c r="M1915" s="49">
        <f t="shared" si="177"/>
        <v>11</v>
      </c>
      <c r="N1915" s="50" t="str">
        <f t="shared" si="178"/>
        <v>0-30</v>
      </c>
      <c r="O1915" s="50" t="str">
        <f t="shared" si="179"/>
        <v>No Risk</v>
      </c>
      <c r="P1915" s="15" t="str">
        <f>'PAYMENT by SAP'!J1905</f>
        <v>IDR</v>
      </c>
      <c r="Q1915" s="15" t="str">
        <f>'PAYMENT by SAP'!K1905</f>
        <v>1400010577</v>
      </c>
      <c r="R1915" s="51">
        <f>'PAYMENT by SAP'!L1905</f>
        <v>290300</v>
      </c>
      <c r="S1915" s="51" t="str">
        <f>'PAYMENT by SAP'!M1905</f>
        <v>Kurang Bayar PPH 23 Biaya Pemusnahan Limbah Karbon</v>
      </c>
      <c r="T1915" s="65">
        <f>'PAYMENT by SAP'!N1905</f>
        <v>46045</v>
      </c>
      <c r="U1915" s="66" t="str">
        <f>'PAYMENT by SAP'!O1905</f>
        <v>1800000849</v>
      </c>
      <c r="V1915" s="18" t="s">
        <v>4962</v>
      </c>
    </row>
    <row r="1916" spans="2:22">
      <c r="B1916" s="15">
        <f>'PAYMENT by SAP'!B1906</f>
        <v>100001</v>
      </c>
      <c r="C1916" s="15" t="str">
        <f>'PAYMENT by SAP'!C1906</f>
        <v>KOPERASI KONSUMEN WARGA SEMEN GRESIK</v>
      </c>
      <c r="D1916" s="15" t="str">
        <v>Group</v>
      </c>
      <c r="E1916" s="15" t="str">
        <f>'PAYMENT by SAP'!D1906</f>
        <v>0100000930</v>
      </c>
      <c r="F1916" s="15">
        <f>'PAYMENT by SAP'!E1906</f>
        <v>0</v>
      </c>
      <c r="G1916" s="15">
        <f>'PAYMENT by SAP'!F1906</f>
        <v>0</v>
      </c>
      <c r="H1916" s="47">
        <f t="shared" si="174"/>
        <v>46056</v>
      </c>
      <c r="I1916" s="48">
        <f>'PAYMENT by SAP'!G1906</f>
        <v>46056</v>
      </c>
      <c r="J1916" s="48" t="str">
        <f t="shared" si="175"/>
        <v>Feb</v>
      </c>
      <c r="K1916" s="48" t="str">
        <f t="shared" si="176"/>
        <v>2026</v>
      </c>
      <c r="L1916" s="48">
        <f>'PAYMENT by SAP'!H1906</f>
        <v>46052</v>
      </c>
      <c r="M1916" s="49">
        <f t="shared" si="177"/>
        <v>4</v>
      </c>
      <c r="N1916" s="50" t="str">
        <f t="shared" si="178"/>
        <v>0-30</v>
      </c>
      <c r="O1916" s="50" t="str">
        <f t="shared" si="179"/>
        <v>No Risk</v>
      </c>
      <c r="P1916" s="15" t="str">
        <f>'PAYMENT by SAP'!J1906</f>
        <v>IDR</v>
      </c>
      <c r="Q1916" s="15" t="str">
        <f>'PAYMENT by SAP'!K1906</f>
        <v>1400000029</v>
      </c>
      <c r="R1916" s="51">
        <f>'PAYMENT by SAP'!L1906</f>
        <v>1519400</v>
      </c>
      <c r="S1916" s="51" t="str">
        <f>'PAYMENT by SAP'!M1906</f>
        <v>1800000581 RESIDUAL</v>
      </c>
      <c r="T1916" s="65">
        <f>'PAYMENT by SAP'!N1906</f>
        <v>46022</v>
      </c>
      <c r="U1916" s="66" t="str">
        <f>'PAYMENT by SAP'!O1906</f>
        <v>1800000581</v>
      </c>
      <c r="V1916" s="18" t="s">
        <v>4962</v>
      </c>
    </row>
    <row r="1917" spans="2:22">
      <c r="B1917" s="15">
        <f>'PAYMENT by SAP'!B1907</f>
        <v>100733</v>
      </c>
      <c r="C1917" s="15" t="str">
        <f>'PAYMENT by SAP'!C1907</f>
        <v>PT. JAYA SAKTI LINGKUNGAN HIDUP</v>
      </c>
      <c r="D1917" s="15" t="str">
        <v>External</v>
      </c>
      <c r="E1917" s="15" t="str">
        <f>'PAYMENT by SAP'!D1907</f>
        <v>0100001218</v>
      </c>
      <c r="F1917" s="15">
        <f>'PAYMENT by SAP'!E1907</f>
        <v>0</v>
      </c>
      <c r="G1917" s="15">
        <f>'PAYMENT by SAP'!F1907</f>
        <v>0</v>
      </c>
      <c r="H1917" s="47">
        <f t="shared" ref="H1917:H1980" si="180">I1917</f>
        <v>46056</v>
      </c>
      <c r="I1917" s="48">
        <f>'PAYMENT by SAP'!G1907</f>
        <v>46056</v>
      </c>
      <c r="J1917" s="48" t="str">
        <f t="shared" ref="J1917:J1980" si="181">TEXT(I1917,"MMM")</f>
        <v>Feb</v>
      </c>
      <c r="K1917" s="48" t="str">
        <f t="shared" ref="K1917:K1980" si="182">TEXT(I1917,"yyy")</f>
        <v>2026</v>
      </c>
      <c r="L1917" s="48">
        <f>'PAYMENT by SAP'!H1907</f>
        <v>46045</v>
      </c>
      <c r="M1917" s="49">
        <f t="shared" ref="M1917:M1980" si="183">I1917-L1917</f>
        <v>11</v>
      </c>
      <c r="N1917" s="50" t="str">
        <f t="shared" ref="N1917:N1980" si="184">IF(M1917&lt;$C$9,$D$9,IF(M1917&lt;$C$8,$D$8,IF(M1917&lt;$C$7,$D$7,IF(M1917&lt;$C$6,$D$6,IF(M1917&lt;$C$5,$D$5,IF(M1917&lt;$C$4,$D$4,IF(M1917&lt;$C$3,$D$3)))))))</f>
        <v>0-30</v>
      </c>
      <c r="O1917" s="50" t="str">
        <f t="shared" ref="O1917:O1980" si="185">IF(N1917=$D$3,$E$3,IF(N1917=$D$4,$E$4,IF(N1917=$D$5,$E$5,IF(N1917=$D$6,$E$6,IF(N1917=$D$7,$E$7,IF(N1917=$D$8,$E$8,IF(N1917=$D$9,$E$9)))))))</f>
        <v>No Risk</v>
      </c>
      <c r="P1917" s="15" t="str">
        <f>'PAYMENT by SAP'!J1907</f>
        <v>IDR</v>
      </c>
      <c r="Q1917" s="15" t="str">
        <f>'PAYMENT by SAP'!K1907</f>
        <v>1400010575</v>
      </c>
      <c r="R1917" s="51">
        <f>'PAYMENT by SAP'!L1907</f>
        <v>4203210</v>
      </c>
      <c r="S1917" s="51" t="str">
        <f>'PAYMENT by SAP'!M1907</f>
        <v>Kurang Bayar PPH 23 Biaya Pemusnahan Limbah FA-BA</v>
      </c>
      <c r="T1917" s="65">
        <f>'PAYMENT by SAP'!N1907</f>
        <v>46045</v>
      </c>
      <c r="U1917" s="66" t="str">
        <f>'PAYMENT by SAP'!O1907</f>
        <v>1800000848</v>
      </c>
      <c r="V1917" s="18" t="s">
        <v>4962</v>
      </c>
    </row>
    <row r="1918" spans="2:22">
      <c r="B1918" s="15">
        <f>'PAYMENT by SAP'!B1908</f>
        <v>100146</v>
      </c>
      <c r="C1918" s="15" t="str">
        <f>'PAYMENT by SAP'!C1908</f>
        <v>PT KITA MANDIRI ABADI</v>
      </c>
      <c r="D1918" s="15" t="str">
        <v>External</v>
      </c>
      <c r="E1918" s="15" t="str">
        <f>'PAYMENT by SAP'!D1908</f>
        <v>1400015239</v>
      </c>
      <c r="F1918" s="15" t="str">
        <f>'PAYMENT by SAP'!E1908</f>
        <v>11125421</v>
      </c>
      <c r="G1918" s="15" t="str">
        <f>'PAYMENT by SAP'!F1908</f>
        <v>PAID BY CMS BANK SYARIAH INDONESIA KC SURABAYA BAS</v>
      </c>
      <c r="H1918" s="47">
        <f t="shared" si="180"/>
        <v>46057</v>
      </c>
      <c r="I1918" s="48">
        <f>'PAYMENT by SAP'!G1908</f>
        <v>46057</v>
      </c>
      <c r="J1918" s="48" t="str">
        <f t="shared" si="181"/>
        <v>Feb</v>
      </c>
      <c r="K1918" s="48" t="str">
        <f t="shared" si="182"/>
        <v>2026</v>
      </c>
      <c r="L1918" s="48">
        <f>'PAYMENT by SAP'!H1908</f>
        <v>46052</v>
      </c>
      <c r="M1918" s="49">
        <f t="shared" si="183"/>
        <v>5</v>
      </c>
      <c r="N1918" s="50" t="str">
        <f t="shared" si="184"/>
        <v>0-30</v>
      </c>
      <c r="O1918" s="50" t="str">
        <f t="shared" si="185"/>
        <v>No Risk</v>
      </c>
      <c r="P1918" s="15" t="str">
        <f>'PAYMENT by SAP'!J1908</f>
        <v>IDR</v>
      </c>
      <c r="Q1918" s="15" t="str">
        <f>'PAYMENT by SAP'!K1908</f>
        <v>1800000853</v>
      </c>
      <c r="R1918" s="51">
        <f>'PAYMENT by SAP'!L1908</f>
        <v>3379950</v>
      </c>
      <c r="S1918" s="51" t="str">
        <f>'PAYMENT by SAP'!M1908</f>
        <v>Biaya Pemusnahan Limbah Resin ex PT KMA</v>
      </c>
      <c r="T1918" s="65">
        <f>'PAYMENT by SAP'!N1908</f>
        <v>46022</v>
      </c>
      <c r="U1918" s="66" t="str">
        <f>'PAYMENT by SAP'!O1908</f>
        <v>1800000853</v>
      </c>
      <c r="V1918" t="s">
        <v>4950</v>
      </c>
    </row>
    <row r="1919" spans="2:22">
      <c r="B1919" s="15">
        <f>'PAYMENT by SAP'!B1909</f>
        <v>100146</v>
      </c>
      <c r="C1919" s="15" t="str">
        <f>'PAYMENT by SAP'!C1909</f>
        <v>PT KITA MANDIRI ABADI</v>
      </c>
      <c r="D1919" s="15" t="str">
        <v>External</v>
      </c>
      <c r="E1919" s="15" t="str">
        <f>'PAYMENT by SAP'!D1909</f>
        <v>1400015238</v>
      </c>
      <c r="F1919" s="15" t="str">
        <f>'PAYMENT by SAP'!E1909</f>
        <v>11125421</v>
      </c>
      <c r="G1919" s="15" t="str">
        <f>'PAYMENT by SAP'!F1909</f>
        <v>PAID BY CMS BANK SYARIAH INDONESIA KC SURABAYA BAS</v>
      </c>
      <c r="H1919" s="47">
        <f t="shared" si="180"/>
        <v>46057</v>
      </c>
      <c r="I1919" s="48">
        <f>'PAYMENT by SAP'!G1909</f>
        <v>46057</v>
      </c>
      <c r="J1919" s="48" t="str">
        <f t="shared" si="181"/>
        <v>Feb</v>
      </c>
      <c r="K1919" s="48" t="str">
        <f t="shared" si="182"/>
        <v>2026</v>
      </c>
      <c r="L1919" s="48">
        <f>'PAYMENT by SAP'!H1909</f>
        <v>46052</v>
      </c>
      <c r="M1919" s="49">
        <f t="shared" si="183"/>
        <v>5</v>
      </c>
      <c r="N1919" s="50" t="str">
        <f t="shared" si="184"/>
        <v>0-30</v>
      </c>
      <c r="O1919" s="50" t="str">
        <f t="shared" si="185"/>
        <v>No Risk</v>
      </c>
      <c r="P1919" s="15" t="str">
        <f>'PAYMENT by SAP'!J1909</f>
        <v>IDR</v>
      </c>
      <c r="Q1919" s="15" t="str">
        <f>'PAYMENT by SAP'!K1909</f>
        <v>1800000852</v>
      </c>
      <c r="R1919" s="51">
        <f>'PAYMENT by SAP'!L1909</f>
        <v>18534447</v>
      </c>
      <c r="S1919" s="51" t="str">
        <f>'PAYMENT by SAP'!M1909</f>
        <v>Biaya Pemusnahan Limbah FA-BA ex PT KMA</v>
      </c>
      <c r="T1919" s="65">
        <f>'PAYMENT by SAP'!N1909</f>
        <v>46022</v>
      </c>
      <c r="U1919" s="66" t="str">
        <f>'PAYMENT by SAP'!O1909</f>
        <v>1800000852</v>
      </c>
      <c r="V1919" t="s">
        <v>4950</v>
      </c>
    </row>
    <row r="1920" spans="2:22">
      <c r="B1920" s="15">
        <f>'PAYMENT by SAP'!B1910</f>
        <v>101118</v>
      </c>
      <c r="C1920" s="15" t="str">
        <f>'PAYMENT by SAP'!C1910</f>
        <v>PT SINAR PELITA DUNIA</v>
      </c>
      <c r="D1920" s="15" t="str">
        <v>External</v>
      </c>
      <c r="E1920" s="15" t="str">
        <f>'PAYMENT by SAP'!D1910</f>
        <v>1400015220</v>
      </c>
      <c r="F1920" s="15" t="str">
        <f>'PAYMENT by SAP'!E1910</f>
        <v>11125421</v>
      </c>
      <c r="G1920" s="15" t="str">
        <f>'PAYMENT by SAP'!F1910</f>
        <v>PAID BY CMS BANK SYARIAH INDONESIA KC SURABAYA BAS</v>
      </c>
      <c r="H1920" s="47">
        <f t="shared" si="180"/>
        <v>46057</v>
      </c>
      <c r="I1920" s="48">
        <f>'PAYMENT by SAP'!G1910</f>
        <v>46057</v>
      </c>
      <c r="J1920" s="48" t="str">
        <f t="shared" si="181"/>
        <v>Feb</v>
      </c>
      <c r="K1920" s="48" t="str">
        <f t="shared" si="182"/>
        <v>2026</v>
      </c>
      <c r="L1920" s="48">
        <f>'PAYMENT by SAP'!H1910</f>
        <v>46052</v>
      </c>
      <c r="M1920" s="49">
        <f t="shared" si="183"/>
        <v>5</v>
      </c>
      <c r="N1920" s="50" t="str">
        <f t="shared" si="184"/>
        <v>0-30</v>
      </c>
      <c r="O1920" s="50" t="str">
        <f t="shared" si="185"/>
        <v>No Risk</v>
      </c>
      <c r="P1920" s="15" t="str">
        <f>'PAYMENT by SAP'!J1910</f>
        <v>IDR</v>
      </c>
      <c r="Q1920" s="15" t="str">
        <f>'PAYMENT by SAP'!K1910</f>
        <v>1800000877</v>
      </c>
      <c r="R1920" s="51">
        <f>'PAYMENT by SAP'!L1910</f>
        <v>92891871</v>
      </c>
      <c r="S1920" s="51" t="str">
        <f>'PAYMENT by SAP'!M1910</f>
        <v>Biaya Pemusnahan Limbah Bottom Ash ex PT SPD</v>
      </c>
      <c r="T1920" s="65">
        <f>'PAYMENT by SAP'!N1910</f>
        <v>46022</v>
      </c>
      <c r="U1920" s="66" t="str">
        <f>'PAYMENT by SAP'!O1910</f>
        <v>1800000877</v>
      </c>
      <c r="V1920" t="s">
        <v>4950</v>
      </c>
    </row>
    <row r="1921" spans="2:22">
      <c r="B1921" s="15">
        <f>'PAYMENT by SAP'!B1911</f>
        <v>101985</v>
      </c>
      <c r="C1921" s="15" t="str">
        <f>'PAYMENT by SAP'!C1911</f>
        <v>LAY SHOP, LDA</v>
      </c>
      <c r="D1921" s="15" t="str">
        <v>External</v>
      </c>
      <c r="E1921" s="15" t="str">
        <f>'PAYMENT by SAP'!D1911</f>
        <v>1400000044</v>
      </c>
      <c r="F1921" s="15" t="str">
        <f>'PAYMENT by SAP'!E1911</f>
        <v>11126101</v>
      </c>
      <c r="G1921" s="15" t="str">
        <f>'PAYMENT by SAP'!F1911</f>
        <v>/INV/F/4032/025 LAY SHOP, LDA PT. BANK MANDIRI DIL</v>
      </c>
      <c r="H1921" s="47">
        <f t="shared" si="180"/>
        <v>46058</v>
      </c>
      <c r="I1921" s="48">
        <f>'PAYMENT by SAP'!G1911</f>
        <v>46058</v>
      </c>
      <c r="J1921" s="48" t="str">
        <f t="shared" si="181"/>
        <v>Feb</v>
      </c>
      <c r="K1921" s="48" t="str">
        <f t="shared" si="182"/>
        <v>2026</v>
      </c>
      <c r="L1921" s="48">
        <f>'PAYMENT by SAP'!H1911</f>
        <v>46058</v>
      </c>
      <c r="M1921" s="49">
        <f t="shared" si="183"/>
        <v>0</v>
      </c>
      <c r="N1921" s="50" t="str">
        <f t="shared" si="184"/>
        <v>0-30</v>
      </c>
      <c r="O1921" s="50" t="str">
        <f t="shared" si="185"/>
        <v>No Risk</v>
      </c>
      <c r="P1921" s="15" t="str">
        <f>'PAYMENT by SAP'!J1911</f>
        <v>USD</v>
      </c>
      <c r="Q1921" s="15" t="str">
        <f>'PAYMENT by SAP'!K1911</f>
        <v>1800000041</v>
      </c>
      <c r="R1921" s="51">
        <f>'PAYMENT by SAP'!L1911</f>
        <v>32.85</v>
      </c>
      <c r="S1921" s="51" t="str">
        <f>'PAYMENT by SAP'!M1911</f>
        <v>Receipt Test gravity, eternity, compre. water cont</v>
      </c>
      <c r="T1921" s="65">
        <f>'PAYMENT by SAP'!N1911</f>
        <v>46058</v>
      </c>
      <c r="U1921" s="66" t="str">
        <f>'PAYMENT by SAP'!O1911</f>
        <v>1800000041</v>
      </c>
      <c r="V1921" s="18" t="s">
        <v>4961</v>
      </c>
    </row>
    <row r="1922" spans="2:22">
      <c r="B1922" s="15">
        <f>'PAYMENT by SAP'!B1912</f>
        <v>101284</v>
      </c>
      <c r="C1922" s="15" t="str">
        <f>'PAYMENT by SAP'!C1912</f>
        <v>PT. SINERGI MITRA INVESTAMA</v>
      </c>
      <c r="D1922" s="15" t="str">
        <v>Group</v>
      </c>
      <c r="E1922" s="15" t="str">
        <f>'PAYMENT by SAP'!D1912</f>
        <v>1400000045</v>
      </c>
      <c r="F1922" s="15" t="str">
        <f>'PAYMENT by SAP'!E1912</f>
        <v>11125421</v>
      </c>
      <c r="G1922" s="15" t="str">
        <f>'PAYMENT by SAP'!F1912</f>
        <v>PAID BY CMS BANK SYARIAH INDONESIA KC SURABAYA BAS</v>
      </c>
      <c r="H1922" s="47">
        <f t="shared" si="180"/>
        <v>46059</v>
      </c>
      <c r="I1922" s="48">
        <f>'PAYMENT by SAP'!G1912</f>
        <v>46059</v>
      </c>
      <c r="J1922" s="48" t="str">
        <f t="shared" si="181"/>
        <v>Feb</v>
      </c>
      <c r="K1922" s="48" t="str">
        <f t="shared" si="182"/>
        <v>2026</v>
      </c>
      <c r="L1922" s="48">
        <f>'PAYMENT by SAP'!H1912</f>
        <v>46052</v>
      </c>
      <c r="M1922" s="49">
        <f t="shared" si="183"/>
        <v>7</v>
      </c>
      <c r="N1922" s="50" t="str">
        <f t="shared" si="184"/>
        <v>0-30</v>
      </c>
      <c r="O1922" s="50" t="str">
        <f t="shared" si="185"/>
        <v>No Risk</v>
      </c>
      <c r="P1922" s="15" t="str">
        <f>'PAYMENT by SAP'!J1912</f>
        <v>IDR</v>
      </c>
      <c r="Q1922" s="15" t="str">
        <f>'PAYMENT by SAP'!K1912</f>
        <v>1800000571</v>
      </c>
      <c r="R1922" s="51">
        <f>'PAYMENT by SAP'!L1912</f>
        <v>6710907</v>
      </c>
      <c r="S1922" s="51" t="str">
        <f>'PAYMENT by SAP'!M1912</f>
        <v>Pot. Gaji Kary. Penugasan SIG - SMI 11.2025</v>
      </c>
      <c r="T1922" s="65">
        <f>'PAYMENT by SAP'!N1912</f>
        <v>46022</v>
      </c>
      <c r="U1922" s="66" t="str">
        <f>'PAYMENT by SAP'!O1912</f>
        <v>1800000571</v>
      </c>
      <c r="V1922" s="18" t="s">
        <v>4953</v>
      </c>
    </row>
    <row r="1923" spans="2:22">
      <c r="B1923" s="15">
        <f>'PAYMENT by SAP'!B1913</f>
        <v>101284</v>
      </c>
      <c r="C1923" s="15" t="str">
        <f>'PAYMENT by SAP'!C1913</f>
        <v>PT. SINERGI MITRA INVESTAMA</v>
      </c>
      <c r="D1923" s="15" t="str">
        <v>Group</v>
      </c>
      <c r="E1923" s="15" t="str">
        <f>'PAYMENT by SAP'!D1913</f>
        <v>1400016305</v>
      </c>
      <c r="F1923" s="15" t="str">
        <f>'PAYMENT by SAP'!E1913</f>
        <v>11125421</v>
      </c>
      <c r="G1923" s="15" t="str">
        <f>'PAYMENT by SAP'!F1913</f>
        <v>PAID BY CMS BANK SYARIAH INDONESIA KC SURABAYA BAS</v>
      </c>
      <c r="H1923" s="47">
        <f t="shared" si="180"/>
        <v>46059</v>
      </c>
      <c r="I1923" s="48">
        <f>'PAYMENT by SAP'!G1913</f>
        <v>46059</v>
      </c>
      <c r="J1923" s="48" t="str">
        <f t="shared" si="181"/>
        <v>Feb</v>
      </c>
      <c r="K1923" s="48" t="str">
        <f t="shared" si="182"/>
        <v>2026</v>
      </c>
      <c r="L1923" s="48">
        <f>'PAYMENT by SAP'!H1913</f>
        <v>46052</v>
      </c>
      <c r="M1923" s="49">
        <f t="shared" si="183"/>
        <v>7</v>
      </c>
      <c r="N1923" s="50" t="str">
        <f t="shared" si="184"/>
        <v>0-30</v>
      </c>
      <c r="O1923" s="50" t="str">
        <f t="shared" si="185"/>
        <v>No Risk</v>
      </c>
      <c r="P1923" s="15" t="str">
        <f>'PAYMENT by SAP'!J1913</f>
        <v>IDR</v>
      </c>
      <c r="Q1923" s="15" t="str">
        <f>'PAYMENT by SAP'!K1913</f>
        <v>1800000827</v>
      </c>
      <c r="R1923" s="51">
        <f>'PAYMENT by SAP'!L1913</f>
        <v>17565553</v>
      </c>
      <c r="S1923" s="51" t="str">
        <f>'PAYMENT by SAP'!M1913</f>
        <v>Tagihan Listrik SMI Nov 25</v>
      </c>
      <c r="T1923" s="65">
        <f>'PAYMENT by SAP'!N1913</f>
        <v>46022</v>
      </c>
      <c r="U1923" s="66" t="str">
        <f>'PAYMENT by SAP'!O1913</f>
        <v>1800000827</v>
      </c>
      <c r="V1923" s="18" t="s">
        <v>4951</v>
      </c>
    </row>
    <row r="1924" spans="2:22">
      <c r="B1924" s="15">
        <f>'PAYMENT by SAP'!B1914</f>
        <v>101917</v>
      </c>
      <c r="C1924" s="15" t="str">
        <f>'PAYMENT by SAP'!C1914</f>
        <v>DOWA ECO SYSTEM INDONESIA</v>
      </c>
      <c r="D1924" s="15" t="str">
        <v>External</v>
      </c>
      <c r="E1924" s="15" t="str">
        <f>'PAYMENT by SAP'!D1914</f>
        <v>1400016002</v>
      </c>
      <c r="F1924" s="15" t="str">
        <f>'PAYMENT by SAP'!E1914</f>
        <v>11125421</v>
      </c>
      <c r="G1924" s="15" t="str">
        <f>'PAYMENT by SAP'!F1914</f>
        <v>PAID BY CMS BANK SYARIAH INDONESIA KC SURABAYA BAS</v>
      </c>
      <c r="H1924" s="47">
        <f t="shared" si="180"/>
        <v>46059</v>
      </c>
      <c r="I1924" s="48">
        <f>'PAYMENT by SAP'!G1914</f>
        <v>46059</v>
      </c>
      <c r="J1924" s="48" t="str">
        <f t="shared" si="181"/>
        <v>Feb</v>
      </c>
      <c r="K1924" s="48" t="str">
        <f t="shared" si="182"/>
        <v>2026</v>
      </c>
      <c r="L1924" s="48">
        <f>'PAYMENT by SAP'!H1914</f>
        <v>46052</v>
      </c>
      <c r="M1924" s="49">
        <f t="shared" si="183"/>
        <v>7</v>
      </c>
      <c r="N1924" s="50" t="str">
        <f t="shared" si="184"/>
        <v>0-30</v>
      </c>
      <c r="O1924" s="50" t="str">
        <f t="shared" si="185"/>
        <v>No Risk</v>
      </c>
      <c r="P1924" s="15" t="str">
        <f>'PAYMENT by SAP'!J1914</f>
        <v>IDR</v>
      </c>
      <c r="Q1924" s="15" t="str">
        <f>'PAYMENT by SAP'!K1914</f>
        <v>1800000855</v>
      </c>
      <c r="R1924" s="51">
        <f>'PAYMENT by SAP'!L1914</f>
        <v>66429948</v>
      </c>
      <c r="S1924" s="51" t="str">
        <f>'PAYMENT by SAP'!M1914</f>
        <v>Biaya Pemusnahan Produk Platform [AM] ex PT DESI</v>
      </c>
      <c r="T1924" s="65">
        <f>'PAYMENT by SAP'!N1914</f>
        <v>46022</v>
      </c>
      <c r="U1924" s="66" t="str">
        <f>'PAYMENT by SAP'!O1914</f>
        <v>1800000855</v>
      </c>
      <c r="V1924" t="s">
        <v>4950</v>
      </c>
    </row>
    <row r="1925" spans="2:22">
      <c r="B1925" s="15">
        <f>'PAYMENT by SAP'!B1915</f>
        <v>100001</v>
      </c>
      <c r="C1925" s="15" t="str">
        <f>'PAYMENT by SAP'!C1915</f>
        <v>KOPERASI KONSUMEN WARGA SEMEN GRESIK</v>
      </c>
      <c r="D1925" s="15" t="str">
        <v>Group</v>
      </c>
      <c r="E1925" s="15" t="str">
        <f>'PAYMENT by SAP'!D1915</f>
        <v>1400000046</v>
      </c>
      <c r="F1925" s="15" t="str">
        <f>'PAYMENT by SAP'!E1915</f>
        <v>11121161</v>
      </c>
      <c r="G1925" s="15" t="str">
        <f>'PAYMENT by SAP'!F1915</f>
        <v>PAID BY CMS BANK MANDIRI KC GRESIK RN 2100001874</v>
      </c>
      <c r="H1925" s="47">
        <f t="shared" si="180"/>
        <v>46062</v>
      </c>
      <c r="I1925" s="48">
        <f>'PAYMENT by SAP'!G1915</f>
        <v>46062</v>
      </c>
      <c r="J1925" s="48" t="str">
        <f t="shared" si="181"/>
        <v>Feb</v>
      </c>
      <c r="K1925" s="48" t="str">
        <f t="shared" si="182"/>
        <v>2026</v>
      </c>
      <c r="L1925" s="48">
        <f>'PAYMENT by SAP'!H1915</f>
        <v>46052</v>
      </c>
      <c r="M1925" s="49">
        <f t="shared" si="183"/>
        <v>10</v>
      </c>
      <c r="N1925" s="50" t="str">
        <f t="shared" si="184"/>
        <v>0-30</v>
      </c>
      <c r="O1925" s="50" t="str">
        <f t="shared" si="185"/>
        <v>No Risk</v>
      </c>
      <c r="P1925" s="15" t="str">
        <f>'PAYMENT by SAP'!J1915</f>
        <v>IDR</v>
      </c>
      <c r="Q1925" s="15" t="str">
        <f>'PAYMENT by SAP'!K1915</f>
        <v>1800000561</v>
      </c>
      <c r="R1925" s="51">
        <f>'PAYMENT by SAP'!L1915</f>
        <v>7689061</v>
      </c>
      <c r="S1925" s="51" t="str">
        <f>'PAYMENT by SAP'!M1915</f>
        <v>Pot. Gaji Kary. Penugasan SIG - KWSG 11.2025</v>
      </c>
      <c r="T1925" s="65">
        <f>'PAYMENT by SAP'!N1915</f>
        <v>46022</v>
      </c>
      <c r="U1925" s="66" t="str">
        <f>'PAYMENT by SAP'!O1915</f>
        <v>1800000561</v>
      </c>
      <c r="V1925" s="18" t="s">
        <v>4953</v>
      </c>
    </row>
    <row r="1926" spans="2:22">
      <c r="B1926" s="15">
        <f>'PAYMENT by SAP'!B1916</f>
        <v>100069</v>
      </c>
      <c r="C1926" s="15" t="str">
        <f>'PAYMENT by SAP'!C1916</f>
        <v>PT BANK MANDIRI (PERSERO) TBK.</v>
      </c>
      <c r="D1926" s="15" t="str">
        <v>External</v>
      </c>
      <c r="E1926" s="15" t="str">
        <f>'PAYMENT by SAP'!D1916</f>
        <v>1400017757</v>
      </c>
      <c r="F1926" s="15" t="str">
        <f>'PAYMENT by SAP'!E1916</f>
        <v>11121161</v>
      </c>
      <c r="G1926" s="15" t="str">
        <f>'PAYMENT by SAP'!F1916</f>
        <v>TAGIHAN LISTRIK ATM &amp; KANTR MDR - JULI25</v>
      </c>
      <c r="H1926" s="47">
        <f t="shared" si="180"/>
        <v>46063</v>
      </c>
      <c r="I1926" s="48">
        <f>'PAYMENT by SAP'!G1916</f>
        <v>46063</v>
      </c>
      <c r="J1926" s="48" t="str">
        <f t="shared" si="181"/>
        <v>Feb</v>
      </c>
      <c r="K1926" s="48" t="str">
        <f t="shared" si="182"/>
        <v>2026</v>
      </c>
      <c r="L1926" s="48">
        <f>'PAYMENT by SAP'!H1916</f>
        <v>45930</v>
      </c>
      <c r="M1926" s="49">
        <f t="shared" si="183"/>
        <v>133</v>
      </c>
      <c r="N1926" s="50" t="str">
        <f t="shared" si="184"/>
        <v>120-365</v>
      </c>
      <c r="O1926" s="50" t="str">
        <f t="shared" si="185"/>
        <v>High Risk</v>
      </c>
      <c r="P1926" s="15" t="str">
        <f>'PAYMENT by SAP'!J1916</f>
        <v>IDR</v>
      </c>
      <c r="Q1926" s="15" t="str">
        <f>'PAYMENT by SAP'!K1916</f>
        <v>1800000534</v>
      </c>
      <c r="R1926" s="51">
        <f>'PAYMENT by SAP'!L1916</f>
        <v>579560</v>
      </c>
      <c r="S1926" s="51" t="str">
        <f>'PAYMENT by SAP'!M1916</f>
        <v>TAGIHAN LISTRIK ATM KPSI BANK MANDIRI - Juli 25</v>
      </c>
      <c r="T1926" s="65">
        <f>'PAYMENT by SAP'!N1916</f>
        <v>45900</v>
      </c>
      <c r="U1926" s="66" t="str">
        <f>'PAYMENT by SAP'!O1916</f>
        <v>1800000534</v>
      </c>
      <c r="V1926" s="18" t="s">
        <v>4951</v>
      </c>
    </row>
    <row r="1927" spans="2:22">
      <c r="B1927" s="15">
        <f>'PAYMENT by SAP'!B1917</f>
        <v>101490</v>
      </c>
      <c r="C1927" s="15" t="str">
        <f>'PAYMENT by SAP'!C1917</f>
        <v>PT. PUTRA BIMA INTERNUSA</v>
      </c>
      <c r="D1927" s="15" t="str">
        <v>External</v>
      </c>
      <c r="E1927" s="15" t="str">
        <f>'PAYMENT by SAP'!D1917</f>
        <v>1400017616</v>
      </c>
      <c r="F1927" s="15" t="str">
        <f>'PAYMENT by SAP'!E1917</f>
        <v>11125421</v>
      </c>
      <c r="G1927" s="15" t="str">
        <f>'PAYMENT by SAP'!F1917</f>
        <v>PAID BY CMS BANK SYARIAH INDONESIA KC SURABAYA BAS</v>
      </c>
      <c r="H1927" s="47">
        <f t="shared" si="180"/>
        <v>46063</v>
      </c>
      <c r="I1927" s="48">
        <f>'PAYMENT by SAP'!G1917</f>
        <v>46063</v>
      </c>
      <c r="J1927" s="48" t="str">
        <f t="shared" si="181"/>
        <v>Feb</v>
      </c>
      <c r="K1927" s="48" t="str">
        <f t="shared" si="182"/>
        <v>2026</v>
      </c>
      <c r="L1927" s="48">
        <f>'PAYMENT by SAP'!H1917</f>
        <v>46083</v>
      </c>
      <c r="M1927" s="49">
        <f t="shared" si="183"/>
        <v>-20</v>
      </c>
      <c r="N1927" s="50" t="str">
        <f t="shared" si="184"/>
        <v>Current</v>
      </c>
      <c r="O1927" s="50" t="str">
        <f t="shared" si="185"/>
        <v>No Risk</v>
      </c>
      <c r="P1927" s="15" t="str">
        <f>'PAYMENT by SAP'!J1917</f>
        <v>IDR</v>
      </c>
      <c r="Q1927" s="15" t="str">
        <f>'PAYMENT by SAP'!K1917</f>
        <v>1800000043</v>
      </c>
      <c r="R1927" s="51">
        <f>'PAYMENT by SAP'!L1917</f>
        <v>2236353</v>
      </c>
      <c r="S1927" s="51" t="str">
        <f>'PAYMENT by SAP'!M1917</f>
        <v>Biaya Pemusnahan Limbah RDF ex PT PBI</v>
      </c>
      <c r="T1927" s="65">
        <f>'PAYMENT by SAP'!N1917</f>
        <v>46053</v>
      </c>
      <c r="U1927" s="66" t="str">
        <f>'PAYMENT by SAP'!O1917</f>
        <v>1800000043</v>
      </c>
      <c r="V1927" t="s">
        <v>4950</v>
      </c>
    </row>
    <row r="1928" spans="2:22">
      <c r="B1928" s="15">
        <f>'PAYMENT by SAP'!B1918</f>
        <v>100069</v>
      </c>
      <c r="C1928" s="15" t="str">
        <f>'PAYMENT by SAP'!C1918</f>
        <v>PT BANK MANDIRI (PERSERO) TBK.</v>
      </c>
      <c r="D1928" s="15" t="str">
        <v>External</v>
      </c>
      <c r="E1928" s="15" t="str">
        <f>'PAYMENT by SAP'!D1918</f>
        <v>1400017757</v>
      </c>
      <c r="F1928" s="15" t="str">
        <f>'PAYMENT by SAP'!E1918</f>
        <v>11121161</v>
      </c>
      <c r="G1928" s="15" t="str">
        <f>'PAYMENT by SAP'!F1918</f>
        <v>TAGIHAN LISTRIK ATM &amp; KANTR MDR - JULI25</v>
      </c>
      <c r="H1928" s="47">
        <f t="shared" si="180"/>
        <v>46063</v>
      </c>
      <c r="I1928" s="48">
        <f>'PAYMENT by SAP'!G1918</f>
        <v>46063</v>
      </c>
      <c r="J1928" s="48" t="str">
        <f t="shared" si="181"/>
        <v>Feb</v>
      </c>
      <c r="K1928" s="48" t="str">
        <f t="shared" si="182"/>
        <v>2026</v>
      </c>
      <c r="L1928" s="48">
        <f>'PAYMENT by SAP'!H1918</f>
        <v>45930</v>
      </c>
      <c r="M1928" s="49">
        <f t="shared" si="183"/>
        <v>133</v>
      </c>
      <c r="N1928" s="50" t="str">
        <f t="shared" si="184"/>
        <v>120-365</v>
      </c>
      <c r="O1928" s="50" t="str">
        <f t="shared" si="185"/>
        <v>High Risk</v>
      </c>
      <c r="P1928" s="15" t="str">
        <f>'PAYMENT by SAP'!J1918</f>
        <v>IDR</v>
      </c>
      <c r="Q1928" s="15" t="str">
        <f>'PAYMENT by SAP'!K1918</f>
        <v>1800000535</v>
      </c>
      <c r="R1928" s="51">
        <f>'PAYMENT by SAP'!L1918</f>
        <v>2859095</v>
      </c>
      <c r="S1928" s="51" t="str">
        <f>'PAYMENT by SAP'!M1918</f>
        <v>TAGIHAN LISTRIK KCP BANK MANDIRI - Juli 25</v>
      </c>
      <c r="T1928" s="65">
        <f>'PAYMENT by SAP'!N1918</f>
        <v>45900</v>
      </c>
      <c r="U1928" s="66" t="str">
        <f>'PAYMENT by SAP'!O1918</f>
        <v>1800000535</v>
      </c>
      <c r="V1928" s="18" t="s">
        <v>4951</v>
      </c>
    </row>
    <row r="1929" spans="2:22">
      <c r="B1929" s="15">
        <f>'PAYMENT by SAP'!B1919</f>
        <v>100672</v>
      </c>
      <c r="C1929" s="15" t="str">
        <f>'PAYMENT by SAP'!C1919</f>
        <v>PT. LEWIND</v>
      </c>
      <c r="D1929" s="15" t="str">
        <v>External</v>
      </c>
      <c r="E1929" s="15" t="str">
        <f>'PAYMENT by SAP'!D1919</f>
        <v>1400017596</v>
      </c>
      <c r="F1929" s="15" t="str">
        <f>'PAYMENT by SAP'!E1919</f>
        <v>11121161</v>
      </c>
      <c r="G1929" s="15">
        <f>'PAYMENT by SAP'!F1919</f>
        <v>0</v>
      </c>
      <c r="H1929" s="47">
        <f t="shared" si="180"/>
        <v>46063</v>
      </c>
      <c r="I1929" s="48">
        <f>'PAYMENT by SAP'!G1919</f>
        <v>46063</v>
      </c>
      <c r="J1929" s="48" t="str">
        <f t="shared" si="181"/>
        <v>Feb</v>
      </c>
      <c r="K1929" s="48" t="str">
        <f t="shared" si="182"/>
        <v>2026</v>
      </c>
      <c r="L1929" s="48">
        <f>'PAYMENT by SAP'!H1919</f>
        <v>46022</v>
      </c>
      <c r="M1929" s="49">
        <f t="shared" si="183"/>
        <v>41</v>
      </c>
      <c r="N1929" s="50" t="str">
        <f t="shared" si="184"/>
        <v>30-60</v>
      </c>
      <c r="O1929" s="50" t="str">
        <f t="shared" si="185"/>
        <v>Low Risk</v>
      </c>
      <c r="P1929" s="15" t="str">
        <f>'PAYMENT by SAP'!J1919</f>
        <v>IDR</v>
      </c>
      <c r="Q1929" s="15" t="str">
        <f>'PAYMENT by SAP'!K1919</f>
        <v>1400152947</v>
      </c>
      <c r="R1929" s="51">
        <f>'PAYMENT by SAP'!L1919</f>
        <v>5000000</v>
      </c>
      <c r="S1929" s="51" t="str">
        <f>'PAYMENT by SAP'!M1919</f>
        <v>Kurang bayar biaya Pemusnahan Limbah SBE ex PT LEW</v>
      </c>
      <c r="T1929" s="65">
        <f>'PAYMENT by SAP'!N1919</f>
        <v>46022</v>
      </c>
      <c r="U1929" s="66" t="str">
        <f>'PAYMENT by SAP'!O1919</f>
        <v>1800000266</v>
      </c>
      <c r="V1929" t="s">
        <v>4950</v>
      </c>
    </row>
    <row r="1930" spans="2:22">
      <c r="B1930" s="15">
        <f>'PAYMENT by SAP'!B1920</f>
        <v>101490</v>
      </c>
      <c r="C1930" s="15" t="str">
        <f>'PAYMENT by SAP'!C1920</f>
        <v>PT. PUTRA BIMA INTERNUSA</v>
      </c>
      <c r="D1930" s="15" t="str">
        <v>External</v>
      </c>
      <c r="E1930" s="15" t="str">
        <f>'PAYMENT by SAP'!D1920</f>
        <v>1400017614</v>
      </c>
      <c r="F1930" s="15" t="str">
        <f>'PAYMENT by SAP'!E1920</f>
        <v>11125421</v>
      </c>
      <c r="G1930" s="15" t="str">
        <f>'PAYMENT by SAP'!F1920</f>
        <v>PAID BY CMS BANK SYARIAH INDONESIA KC SURABAYA BAS</v>
      </c>
      <c r="H1930" s="47">
        <f t="shared" si="180"/>
        <v>46063</v>
      </c>
      <c r="I1930" s="48">
        <f>'PAYMENT by SAP'!G1920</f>
        <v>46063</v>
      </c>
      <c r="J1930" s="48" t="str">
        <f t="shared" si="181"/>
        <v>Feb</v>
      </c>
      <c r="K1930" s="48" t="str">
        <f t="shared" si="182"/>
        <v>2026</v>
      </c>
      <c r="L1930" s="48">
        <f>'PAYMENT by SAP'!H1920</f>
        <v>46083</v>
      </c>
      <c r="M1930" s="49">
        <f t="shared" si="183"/>
        <v>-20</v>
      </c>
      <c r="N1930" s="50" t="str">
        <f t="shared" si="184"/>
        <v>Current</v>
      </c>
      <c r="O1930" s="50" t="str">
        <f t="shared" si="185"/>
        <v>No Risk</v>
      </c>
      <c r="P1930" s="15" t="str">
        <f>'PAYMENT by SAP'!J1920</f>
        <v>IDR</v>
      </c>
      <c r="Q1930" s="15" t="str">
        <f>'PAYMENT by SAP'!K1920</f>
        <v>1800000042</v>
      </c>
      <c r="R1930" s="51">
        <f>'PAYMENT by SAP'!L1920</f>
        <v>5333370</v>
      </c>
      <c r="S1930" s="51" t="str">
        <f>'PAYMENT by SAP'!M1920</f>
        <v>Biaya Pemusnahan Limbah Karbon Aktif ex PT PBI</v>
      </c>
      <c r="T1930" s="65">
        <f>'PAYMENT by SAP'!N1920</f>
        <v>46053</v>
      </c>
      <c r="U1930" s="66" t="str">
        <f>'PAYMENT by SAP'!O1920</f>
        <v>1800000042</v>
      </c>
      <c r="V1930" t="s">
        <v>4950</v>
      </c>
    </row>
    <row r="1931" spans="2:22">
      <c r="B1931" s="15">
        <f>'PAYMENT by SAP'!B1921</f>
        <v>101490</v>
      </c>
      <c r="C1931" s="15" t="str">
        <f>'PAYMENT by SAP'!C1921</f>
        <v>PT. PUTRA BIMA INTERNUSA</v>
      </c>
      <c r="D1931" s="15" t="str">
        <v>External</v>
      </c>
      <c r="E1931" s="15" t="str">
        <f>'PAYMENT by SAP'!D1921</f>
        <v>1400017617</v>
      </c>
      <c r="F1931" s="15" t="str">
        <f>'PAYMENT by SAP'!E1921</f>
        <v>11125421</v>
      </c>
      <c r="G1931" s="15" t="str">
        <f>'PAYMENT by SAP'!F1921</f>
        <v>PAID BY CMS BANK SYARIAH INDONESIA KC SURABAYA BAS</v>
      </c>
      <c r="H1931" s="47">
        <f t="shared" si="180"/>
        <v>46063</v>
      </c>
      <c r="I1931" s="48">
        <f>'PAYMENT by SAP'!G1921</f>
        <v>46063</v>
      </c>
      <c r="J1931" s="48" t="str">
        <f t="shared" si="181"/>
        <v>Feb</v>
      </c>
      <c r="K1931" s="48" t="str">
        <f t="shared" si="182"/>
        <v>2026</v>
      </c>
      <c r="L1931" s="48">
        <f>'PAYMENT by SAP'!H1921</f>
        <v>46083</v>
      </c>
      <c r="M1931" s="49">
        <f t="shared" si="183"/>
        <v>-20</v>
      </c>
      <c r="N1931" s="50" t="str">
        <f t="shared" si="184"/>
        <v>Current</v>
      </c>
      <c r="O1931" s="50" t="str">
        <f t="shared" si="185"/>
        <v>No Risk</v>
      </c>
      <c r="P1931" s="15" t="str">
        <f>'PAYMENT by SAP'!J1921</f>
        <v>IDR</v>
      </c>
      <c r="Q1931" s="15" t="str">
        <f>'PAYMENT by SAP'!K1921</f>
        <v>1800000041</v>
      </c>
      <c r="R1931" s="51">
        <f>'PAYMENT by SAP'!L1921</f>
        <v>8052103</v>
      </c>
      <c r="S1931" s="51" t="str">
        <f>'PAYMENT by SAP'!M1921</f>
        <v>Biaya Pemusnahan Limbah Bottom Ash NonB3 ex PT PBI</v>
      </c>
      <c r="T1931" s="65">
        <f>'PAYMENT by SAP'!N1921</f>
        <v>46053</v>
      </c>
      <c r="U1931" s="66" t="str">
        <f>'PAYMENT by SAP'!O1921</f>
        <v>1800000041</v>
      </c>
      <c r="V1931" t="s">
        <v>4950</v>
      </c>
    </row>
    <row r="1932" spans="2:22">
      <c r="B1932" s="15">
        <f>'PAYMENT by SAP'!B1922</f>
        <v>101490</v>
      </c>
      <c r="C1932" s="15" t="str">
        <f>'PAYMENT by SAP'!C1922</f>
        <v>PT. PUTRA BIMA INTERNUSA</v>
      </c>
      <c r="D1932" s="15" t="str">
        <v>External</v>
      </c>
      <c r="E1932" s="15" t="str">
        <f>'PAYMENT by SAP'!D1922</f>
        <v>1400017619</v>
      </c>
      <c r="F1932" s="15" t="str">
        <f>'PAYMENT by SAP'!E1922</f>
        <v>11125421</v>
      </c>
      <c r="G1932" s="15" t="str">
        <f>'PAYMENT by SAP'!F1922</f>
        <v>PAID BY CMS BANK SYARIAH INDONESIA KC SURABAYA BAS</v>
      </c>
      <c r="H1932" s="47">
        <f t="shared" si="180"/>
        <v>46063</v>
      </c>
      <c r="I1932" s="48">
        <f>'PAYMENT by SAP'!G1922</f>
        <v>46063</v>
      </c>
      <c r="J1932" s="48" t="str">
        <f t="shared" si="181"/>
        <v>Feb</v>
      </c>
      <c r="K1932" s="48" t="str">
        <f t="shared" si="182"/>
        <v>2026</v>
      </c>
      <c r="L1932" s="48">
        <f>'PAYMENT by SAP'!H1922</f>
        <v>46083</v>
      </c>
      <c r="M1932" s="49">
        <f t="shared" si="183"/>
        <v>-20</v>
      </c>
      <c r="N1932" s="50" t="str">
        <f t="shared" si="184"/>
        <v>Current</v>
      </c>
      <c r="O1932" s="50" t="str">
        <f t="shared" si="185"/>
        <v>No Risk</v>
      </c>
      <c r="P1932" s="15" t="str">
        <f>'PAYMENT by SAP'!J1922</f>
        <v>IDR</v>
      </c>
      <c r="Q1932" s="15" t="str">
        <f>'PAYMENT by SAP'!K1922</f>
        <v>1800000044</v>
      </c>
      <c r="R1932" s="51">
        <f>'PAYMENT by SAP'!L1922</f>
        <v>8658960</v>
      </c>
      <c r="S1932" s="51" t="str">
        <f>'PAYMENT by SAP'!M1922</f>
        <v>Biaya Pemusnahan Limbah Sludge IPAL ex PT PBI</v>
      </c>
      <c r="T1932" s="65">
        <f>'PAYMENT by SAP'!N1922</f>
        <v>46053</v>
      </c>
      <c r="U1932" s="66" t="str">
        <f>'PAYMENT by SAP'!O1922</f>
        <v>1800000044</v>
      </c>
      <c r="V1932" t="s">
        <v>4950</v>
      </c>
    </row>
    <row r="1933" spans="2:22">
      <c r="B1933" s="15">
        <f>'PAYMENT by SAP'!B1923</f>
        <v>100147</v>
      </c>
      <c r="C1933" s="15" t="str">
        <f>'PAYMENT by SAP'!C1923</f>
        <v>PT TEKNOTAMA LINGKUNGAN INTERNUSA</v>
      </c>
      <c r="D1933" s="15" t="str">
        <v>External</v>
      </c>
      <c r="E1933" s="15" t="str">
        <f>'PAYMENT by SAP'!D1923</f>
        <v>1400017597</v>
      </c>
      <c r="F1933" s="15" t="str">
        <f>'PAYMENT by SAP'!E1923</f>
        <v>11121161</v>
      </c>
      <c r="G1933" s="15" t="str">
        <f>'PAYMENT by SAP'!F1923</f>
        <v>Biaya Pemusnahan Limbah PT TLI</v>
      </c>
      <c r="H1933" s="47">
        <f t="shared" si="180"/>
        <v>46063</v>
      </c>
      <c r="I1933" s="48">
        <f>'PAYMENT by SAP'!G1923</f>
        <v>46063</v>
      </c>
      <c r="J1933" s="48" t="str">
        <f t="shared" si="181"/>
        <v>Feb</v>
      </c>
      <c r="K1933" s="48" t="str">
        <f t="shared" si="182"/>
        <v>2026</v>
      </c>
      <c r="L1933" s="48">
        <f>'PAYMENT by SAP'!H1923</f>
        <v>46052</v>
      </c>
      <c r="M1933" s="49">
        <f t="shared" si="183"/>
        <v>11</v>
      </c>
      <c r="N1933" s="50" t="str">
        <f t="shared" si="184"/>
        <v>0-30</v>
      </c>
      <c r="O1933" s="50" t="str">
        <f t="shared" si="185"/>
        <v>No Risk</v>
      </c>
      <c r="P1933" s="15" t="str">
        <f>'PAYMENT by SAP'!J1923</f>
        <v>IDR</v>
      </c>
      <c r="Q1933" s="15" t="str">
        <f>'PAYMENT by SAP'!K1923</f>
        <v>1800000882</v>
      </c>
      <c r="R1933" s="51">
        <f>'PAYMENT by SAP'!L1923</f>
        <v>10309002</v>
      </c>
      <c r="S1933" s="51" t="str">
        <f>'PAYMENT by SAP'!M1923</f>
        <v>Biaya Pemusnahan Limbah Bottom Ash ex PT TLI</v>
      </c>
      <c r="T1933" s="65">
        <f>'PAYMENT by SAP'!N1923</f>
        <v>46022</v>
      </c>
      <c r="U1933" s="66" t="str">
        <f>'PAYMENT by SAP'!O1923</f>
        <v>1800000882</v>
      </c>
      <c r="V1933" t="s">
        <v>4950</v>
      </c>
    </row>
    <row r="1934" spans="2:22">
      <c r="B1934" s="15">
        <f>'PAYMENT by SAP'!B1924</f>
        <v>101284</v>
      </c>
      <c r="C1934" s="15" t="str">
        <f>'PAYMENT by SAP'!C1924</f>
        <v>PT. SINERGI MITRA INVESTAMA</v>
      </c>
      <c r="D1934" s="15" t="str">
        <v>Group</v>
      </c>
      <c r="E1934" s="15" t="str">
        <f>'PAYMENT by SAP'!D1924</f>
        <v>1400000047</v>
      </c>
      <c r="F1934" s="15" t="str">
        <f>'PAYMENT by SAP'!E1924</f>
        <v>11121161</v>
      </c>
      <c r="G1934" s="15" t="str">
        <f>'PAYMENT by SAP'!F1924</f>
        <v>Pot. Gaji Kary. Penugasan SIG - SMI 06.2025</v>
      </c>
      <c r="H1934" s="47">
        <f t="shared" si="180"/>
        <v>46063</v>
      </c>
      <c r="I1934" s="48">
        <f>'PAYMENT by SAP'!G1924</f>
        <v>46063</v>
      </c>
      <c r="J1934" s="48" t="str">
        <f t="shared" si="181"/>
        <v>Feb</v>
      </c>
      <c r="K1934" s="48" t="str">
        <f t="shared" si="182"/>
        <v>2026</v>
      </c>
      <c r="L1934" s="48">
        <f>'PAYMENT by SAP'!H1924</f>
        <v>45899</v>
      </c>
      <c r="M1934" s="49">
        <f t="shared" si="183"/>
        <v>164</v>
      </c>
      <c r="N1934" s="50" t="str">
        <f t="shared" si="184"/>
        <v>120-365</v>
      </c>
      <c r="O1934" s="50" t="str">
        <f t="shared" si="185"/>
        <v>High Risk</v>
      </c>
      <c r="P1934" s="15" t="str">
        <f>'PAYMENT by SAP'!J1924</f>
        <v>IDR</v>
      </c>
      <c r="Q1934" s="15" t="str">
        <f>'PAYMENT by SAP'!K1924</f>
        <v>1800000334</v>
      </c>
      <c r="R1934" s="51">
        <f>'PAYMENT by SAP'!L1924</f>
        <v>18507341</v>
      </c>
      <c r="S1934" s="51" t="str">
        <f>'PAYMENT by SAP'!M1924</f>
        <v>Pot. Gaji Kary. Penugasan SIG - SMI 06.2025</v>
      </c>
      <c r="T1934" s="65">
        <f>'PAYMENT by SAP'!N1924</f>
        <v>45869</v>
      </c>
      <c r="U1934" s="66" t="str">
        <f>'PAYMENT by SAP'!O1924</f>
        <v>1800000334</v>
      </c>
      <c r="V1934" s="18" t="s">
        <v>4953</v>
      </c>
    </row>
    <row r="1935" spans="2:22">
      <c r="B1935" s="15">
        <f>'PAYMENT by SAP'!B1925</f>
        <v>100147</v>
      </c>
      <c r="C1935" s="15" t="str">
        <f>'PAYMENT by SAP'!C1925</f>
        <v>PT TEKNOTAMA LINGKUNGAN INTERNUSA</v>
      </c>
      <c r="D1935" s="15" t="str">
        <v>External</v>
      </c>
      <c r="E1935" s="15" t="str">
        <f>'PAYMENT by SAP'!D1925</f>
        <v>1400017597</v>
      </c>
      <c r="F1935" s="15" t="str">
        <f>'PAYMENT by SAP'!E1925</f>
        <v>11121161</v>
      </c>
      <c r="G1935" s="15" t="str">
        <f>'PAYMENT by SAP'!F1925</f>
        <v>Biaya Pemusnahan Limbah PT TLI</v>
      </c>
      <c r="H1935" s="47">
        <f t="shared" si="180"/>
        <v>46063</v>
      </c>
      <c r="I1935" s="48">
        <f>'PAYMENT by SAP'!G1925</f>
        <v>46063</v>
      </c>
      <c r="J1935" s="48" t="str">
        <f t="shared" si="181"/>
        <v>Feb</v>
      </c>
      <c r="K1935" s="48" t="str">
        <f t="shared" si="182"/>
        <v>2026</v>
      </c>
      <c r="L1935" s="48">
        <f>'PAYMENT by SAP'!H1925</f>
        <v>46052</v>
      </c>
      <c r="M1935" s="49">
        <f t="shared" si="183"/>
        <v>11</v>
      </c>
      <c r="N1935" s="50" t="str">
        <f t="shared" si="184"/>
        <v>0-30</v>
      </c>
      <c r="O1935" s="50" t="str">
        <f t="shared" si="185"/>
        <v>No Risk</v>
      </c>
      <c r="P1935" s="15" t="str">
        <f>'PAYMENT by SAP'!J1925</f>
        <v>IDR</v>
      </c>
      <c r="Q1935" s="15" t="str">
        <f>'PAYMENT by SAP'!K1925</f>
        <v>1800000881</v>
      </c>
      <c r="R1935" s="51">
        <f>'PAYMENT by SAP'!L1925</f>
        <v>24035154</v>
      </c>
      <c r="S1935" s="51" t="str">
        <f>'PAYMENT by SAP'!M1925</f>
        <v>Biaya Pemusnahan Limbah Alter Material ex PT TLI</v>
      </c>
      <c r="T1935" s="65">
        <f>'PAYMENT by SAP'!N1925</f>
        <v>46022</v>
      </c>
      <c r="U1935" s="66" t="str">
        <f>'PAYMENT by SAP'!O1925</f>
        <v>1800000881</v>
      </c>
      <c r="V1935" t="s">
        <v>4950</v>
      </c>
    </row>
    <row r="1936" spans="2:22">
      <c r="B1936" s="15">
        <f>'PAYMENT by SAP'!B1926</f>
        <v>101490</v>
      </c>
      <c r="C1936" s="15" t="str">
        <f>'PAYMENT by SAP'!C1926</f>
        <v>PT. PUTRA BIMA INTERNUSA</v>
      </c>
      <c r="D1936" s="15" t="str">
        <v>External</v>
      </c>
      <c r="E1936" s="15" t="str">
        <f>'PAYMENT by SAP'!D1926</f>
        <v>1400017615</v>
      </c>
      <c r="F1936" s="15" t="str">
        <f>'PAYMENT by SAP'!E1926</f>
        <v>11125421</v>
      </c>
      <c r="G1936" s="15" t="str">
        <f>'PAYMENT by SAP'!F1926</f>
        <v>PAID BY CMS BANK SYARIAH INDONESIA KC SURABAYA BAS</v>
      </c>
      <c r="H1936" s="47">
        <f t="shared" si="180"/>
        <v>46063</v>
      </c>
      <c r="I1936" s="48">
        <f>'PAYMENT by SAP'!G1926</f>
        <v>46063</v>
      </c>
      <c r="J1936" s="48" t="str">
        <f t="shared" si="181"/>
        <v>Feb</v>
      </c>
      <c r="K1936" s="48" t="str">
        <f t="shared" si="182"/>
        <v>2026</v>
      </c>
      <c r="L1936" s="48">
        <f>'PAYMENT by SAP'!H1926</f>
        <v>46083</v>
      </c>
      <c r="M1936" s="49">
        <f t="shared" si="183"/>
        <v>-20</v>
      </c>
      <c r="N1936" s="50" t="str">
        <f t="shared" si="184"/>
        <v>Current</v>
      </c>
      <c r="O1936" s="50" t="str">
        <f t="shared" si="185"/>
        <v>No Risk</v>
      </c>
      <c r="P1936" s="15" t="str">
        <f>'PAYMENT by SAP'!J1926</f>
        <v>IDR</v>
      </c>
      <c r="Q1936" s="15" t="str">
        <f>'PAYMENT by SAP'!K1926</f>
        <v>1800000045</v>
      </c>
      <c r="R1936" s="51">
        <f>'PAYMENT by SAP'!L1926</f>
        <v>30524796</v>
      </c>
      <c r="S1936" s="51" t="str">
        <f>'PAYMENT by SAP'!M1926</f>
        <v>Biaya Pemusnahan Limbah Sludge Non B3 ex PT PBI</v>
      </c>
      <c r="T1936" s="65">
        <f>'PAYMENT by SAP'!N1926</f>
        <v>46053</v>
      </c>
      <c r="U1936" s="66" t="str">
        <f>'PAYMENT by SAP'!O1926</f>
        <v>1800000045</v>
      </c>
      <c r="V1936" t="s">
        <v>4950</v>
      </c>
    </row>
    <row r="1937" spans="2:22">
      <c r="B1937" s="15">
        <f>'PAYMENT by SAP'!B1927</f>
        <v>101834</v>
      </c>
      <c r="C1937" s="15" t="str">
        <f>'PAYMENT by SAP'!C1927</f>
        <v>PETROKOPINDO CIPTASELARAS</v>
      </c>
      <c r="D1937" s="15" t="str">
        <v>External</v>
      </c>
      <c r="E1937" s="15" t="str">
        <f>'PAYMENT by SAP'!D1927</f>
        <v>1400017638</v>
      </c>
      <c r="F1937" s="15" t="str">
        <f>'PAYMENT by SAP'!E1927</f>
        <v>11121161</v>
      </c>
      <c r="G1937" s="15" t="str">
        <f>'PAYMENT by SAP'!F1927</f>
        <v>PAID BY CMS BANK MANDIRI KC GRESIK RN 7100000588</v>
      </c>
      <c r="H1937" s="47">
        <f t="shared" si="180"/>
        <v>46063</v>
      </c>
      <c r="I1937" s="48">
        <f>'PAYMENT by SAP'!G1927</f>
        <v>46063</v>
      </c>
      <c r="J1937" s="48" t="str">
        <f t="shared" si="181"/>
        <v>Feb</v>
      </c>
      <c r="K1937" s="48" t="str">
        <f t="shared" si="182"/>
        <v>2026</v>
      </c>
      <c r="L1937" s="48">
        <f>'PAYMENT by SAP'!H1927</f>
        <v>45838</v>
      </c>
      <c r="M1937" s="49">
        <f t="shared" si="183"/>
        <v>225</v>
      </c>
      <c r="N1937" s="50" t="str">
        <f t="shared" si="184"/>
        <v>120-365</v>
      </c>
      <c r="O1937" s="50" t="str">
        <f t="shared" si="185"/>
        <v>High Risk</v>
      </c>
      <c r="P1937" s="15" t="str">
        <f>'PAYMENT by SAP'!J1927</f>
        <v>IDR</v>
      </c>
      <c r="Q1937" s="15" t="str">
        <f>'PAYMENT by SAP'!K1927</f>
        <v>1800000366</v>
      </c>
      <c r="R1937" s="51">
        <f>'PAYMENT by SAP'!L1927</f>
        <v>40066656</v>
      </c>
      <c r="S1937" s="51" t="str">
        <f>'PAYMENT by SAP'!M1927</f>
        <v>Biaya Pemusnahan Limbah Katalis bekas ex PT PCS</v>
      </c>
      <c r="T1937" s="65">
        <f>'PAYMENT by SAP'!N1927</f>
        <v>45808</v>
      </c>
      <c r="U1937" s="66" t="str">
        <f>'PAYMENT by SAP'!O1927</f>
        <v>1800000366</v>
      </c>
      <c r="V1937" t="s">
        <v>4950</v>
      </c>
    </row>
    <row r="1938" spans="2:22">
      <c r="B1938" s="15">
        <f>'PAYMENT by SAP'!B1928</f>
        <v>101490</v>
      </c>
      <c r="C1938" s="15" t="str">
        <f>'PAYMENT by SAP'!C1928</f>
        <v>PT. PUTRA BIMA INTERNUSA</v>
      </c>
      <c r="D1938" s="15" t="str">
        <v>External</v>
      </c>
      <c r="E1938" s="15" t="str">
        <f>'PAYMENT by SAP'!D1928</f>
        <v>1400017618</v>
      </c>
      <c r="F1938" s="15" t="str">
        <f>'PAYMENT by SAP'!E1928</f>
        <v>11125421</v>
      </c>
      <c r="G1938" s="15" t="str">
        <f>'PAYMENT by SAP'!F1928</f>
        <v>PAID BY CMS BANK SYARIAH INDONESIA KC SURABAYA BAS</v>
      </c>
      <c r="H1938" s="47">
        <f t="shared" si="180"/>
        <v>46063</v>
      </c>
      <c r="I1938" s="48">
        <f>'PAYMENT by SAP'!G1928</f>
        <v>46063</v>
      </c>
      <c r="J1938" s="48" t="str">
        <f t="shared" si="181"/>
        <v>Feb</v>
      </c>
      <c r="K1938" s="48" t="str">
        <f t="shared" si="182"/>
        <v>2026</v>
      </c>
      <c r="L1938" s="48">
        <f>'PAYMENT by SAP'!H1928</f>
        <v>46083</v>
      </c>
      <c r="M1938" s="49">
        <f t="shared" si="183"/>
        <v>-20</v>
      </c>
      <c r="N1938" s="50" t="str">
        <f t="shared" si="184"/>
        <v>Current</v>
      </c>
      <c r="O1938" s="50" t="str">
        <f t="shared" si="185"/>
        <v>No Risk</v>
      </c>
      <c r="P1938" s="15" t="str">
        <f>'PAYMENT by SAP'!J1928</f>
        <v>IDR</v>
      </c>
      <c r="Q1938" s="15" t="str">
        <f>'PAYMENT by SAP'!K1928</f>
        <v>1800000046</v>
      </c>
      <c r="R1938" s="51">
        <f>'PAYMENT by SAP'!L1928</f>
        <v>50471360</v>
      </c>
      <c r="S1938" s="51" t="str">
        <f>'PAYMENT by SAP'!M1928</f>
        <v>Biaya Pemusnahan Limbah Sludge Paper ex PT PBI</v>
      </c>
      <c r="T1938" s="65">
        <f>'PAYMENT by SAP'!N1928</f>
        <v>46053</v>
      </c>
      <c r="U1938" s="66" t="str">
        <f>'PAYMENT by SAP'!O1928</f>
        <v>1800000046</v>
      </c>
      <c r="V1938" t="s">
        <v>4950</v>
      </c>
    </row>
    <row r="1939" spans="2:22">
      <c r="B1939" s="15">
        <f>'PAYMENT by SAP'!B1929</f>
        <v>101490</v>
      </c>
      <c r="C1939" s="15" t="str">
        <f>'PAYMENT by SAP'!C1929</f>
        <v>PT. PUTRA BIMA INTERNUSA</v>
      </c>
      <c r="D1939" s="15" t="str">
        <v>External</v>
      </c>
      <c r="E1939" s="15" t="str">
        <f>'PAYMENT by SAP'!D1929</f>
        <v>1400017620</v>
      </c>
      <c r="F1939" s="15" t="str">
        <f>'PAYMENT by SAP'!E1929</f>
        <v>11125421</v>
      </c>
      <c r="G1939" s="15" t="str">
        <f>'PAYMENT by SAP'!F1929</f>
        <v>PAID BY CMS BANK SYARIAH INDONESIA KC SURABAYA BAS</v>
      </c>
      <c r="H1939" s="47">
        <f t="shared" si="180"/>
        <v>46063</v>
      </c>
      <c r="I1939" s="48">
        <f>'PAYMENT by SAP'!G1929</f>
        <v>46063</v>
      </c>
      <c r="J1939" s="48" t="str">
        <f t="shared" si="181"/>
        <v>Feb</v>
      </c>
      <c r="K1939" s="48" t="str">
        <f t="shared" si="182"/>
        <v>2026</v>
      </c>
      <c r="L1939" s="48">
        <f>'PAYMENT by SAP'!H1929</f>
        <v>46083</v>
      </c>
      <c r="M1939" s="49">
        <f t="shared" si="183"/>
        <v>-20</v>
      </c>
      <c r="N1939" s="50" t="str">
        <f t="shared" si="184"/>
        <v>Current</v>
      </c>
      <c r="O1939" s="50" t="str">
        <f t="shared" si="185"/>
        <v>No Risk</v>
      </c>
      <c r="P1939" s="15" t="str">
        <f>'PAYMENT by SAP'!J1929</f>
        <v>IDR</v>
      </c>
      <c r="Q1939" s="15" t="str">
        <f>'PAYMENT by SAP'!K1929</f>
        <v>1800000040</v>
      </c>
      <c r="R1939" s="51">
        <f>'PAYMENT by SAP'!L1929</f>
        <v>54387839</v>
      </c>
      <c r="S1939" s="51" t="str">
        <f>'PAYMENT by SAP'!M1929</f>
        <v>Biaya Pemusnahan Limbah FA-BA ex PT PBI</v>
      </c>
      <c r="T1939" s="65">
        <f>'PAYMENT by SAP'!N1929</f>
        <v>46053</v>
      </c>
      <c r="U1939" s="66" t="str">
        <f>'PAYMENT by SAP'!O1929</f>
        <v>1800000040</v>
      </c>
      <c r="V1939" t="s">
        <v>4950</v>
      </c>
    </row>
    <row r="1940" spans="2:22">
      <c r="B1940" s="15">
        <f>'PAYMENT by SAP'!B1930</f>
        <v>101903</v>
      </c>
      <c r="C1940" s="15" t="str">
        <f>'PAYMENT by SAP'!C1930</f>
        <v>HALIM</v>
      </c>
      <c r="D1940" s="15" t="str">
        <v>External</v>
      </c>
      <c r="E1940" s="15" t="str">
        <f>'PAYMENT by SAP'!D1930</f>
        <v>1400018077</v>
      </c>
      <c r="F1940" s="15" t="str">
        <f>'PAYMENT by SAP'!E1930</f>
        <v>11121161</v>
      </c>
      <c r="G1940" s="15" t="str">
        <f>'PAYMENT by SAP'!F1930</f>
        <v>PNDP GS JAN2026-HALIM</v>
      </c>
      <c r="H1940" s="47">
        <f t="shared" si="180"/>
        <v>46064</v>
      </c>
      <c r="I1940" s="48">
        <f>'PAYMENT by SAP'!G1930</f>
        <v>46064</v>
      </c>
      <c r="J1940" s="48" t="str">
        <f t="shared" si="181"/>
        <v>Feb</v>
      </c>
      <c r="K1940" s="48" t="str">
        <f t="shared" si="182"/>
        <v>2026</v>
      </c>
      <c r="L1940" s="48">
        <f>'PAYMENT by SAP'!H1930</f>
        <v>46063</v>
      </c>
      <c r="M1940" s="49">
        <f t="shared" si="183"/>
        <v>1</v>
      </c>
      <c r="N1940" s="50" t="str">
        <f t="shared" si="184"/>
        <v>0-30</v>
      </c>
      <c r="O1940" s="50" t="str">
        <f t="shared" si="185"/>
        <v>No Risk</v>
      </c>
      <c r="P1940" s="15" t="str">
        <f>'PAYMENT by SAP'!J1930</f>
        <v>IDR</v>
      </c>
      <c r="Q1940" s="15" t="str">
        <f>'PAYMENT by SAP'!K1930</f>
        <v>1800000070</v>
      </c>
      <c r="R1940" s="51">
        <f>'PAYMENT by SAP'!L1930</f>
        <v>2000000</v>
      </c>
      <c r="S1940" s="51" t="str">
        <f>'PAYMENT by SAP'!M1930</f>
        <v>PENDAPATAN GRAHA SANDIYA JANUARI 2026</v>
      </c>
      <c r="T1940" s="65">
        <f>'PAYMENT by SAP'!N1930</f>
        <v>46063</v>
      </c>
      <c r="U1940" s="66" t="str">
        <f>'PAYMENT by SAP'!O1930</f>
        <v>1800000070</v>
      </c>
      <c r="V1940" t="s">
        <v>4957</v>
      </c>
    </row>
    <row r="1941" spans="2:22">
      <c r="B1941" s="15">
        <f>'PAYMENT by SAP'!B1931</f>
        <v>101975</v>
      </c>
      <c r="C1941" s="15" t="str">
        <f>'PAYMENT by SAP'!C1931</f>
        <v>MELATI DWI WIDOWATI</v>
      </c>
      <c r="D1941" s="15" t="str">
        <v>External</v>
      </c>
      <c r="E1941" s="15" t="str">
        <f>'PAYMENT by SAP'!D1931</f>
        <v>1400018086</v>
      </c>
      <c r="F1941" s="15" t="str">
        <f>'PAYMENT by SAP'!E1931</f>
        <v>11121161</v>
      </c>
      <c r="G1941" s="15" t="str">
        <f>'PAYMENT by SAP'!F1931</f>
        <v>PNDP GS JAN2026-MELATI DWI WIDOWATI</v>
      </c>
      <c r="H1941" s="47">
        <f t="shared" si="180"/>
        <v>46064</v>
      </c>
      <c r="I1941" s="48">
        <f>'PAYMENT by SAP'!G1931</f>
        <v>46064</v>
      </c>
      <c r="J1941" s="48" t="str">
        <f t="shared" si="181"/>
        <v>Feb</v>
      </c>
      <c r="K1941" s="48" t="str">
        <f t="shared" si="182"/>
        <v>2026</v>
      </c>
      <c r="L1941" s="48">
        <f>'PAYMENT by SAP'!H1931</f>
        <v>46063</v>
      </c>
      <c r="M1941" s="49">
        <f t="shared" si="183"/>
        <v>1</v>
      </c>
      <c r="N1941" s="50" t="str">
        <f t="shared" si="184"/>
        <v>0-30</v>
      </c>
      <c r="O1941" s="50" t="str">
        <f t="shared" si="185"/>
        <v>No Risk</v>
      </c>
      <c r="P1941" s="15" t="str">
        <f>'PAYMENT by SAP'!J1931</f>
        <v>IDR</v>
      </c>
      <c r="Q1941" s="15" t="str">
        <f>'PAYMENT by SAP'!K1931</f>
        <v>1800000069</v>
      </c>
      <c r="R1941" s="51">
        <f>'PAYMENT by SAP'!L1931</f>
        <v>2000000</v>
      </c>
      <c r="S1941" s="51" t="str">
        <f>'PAYMENT by SAP'!M1931</f>
        <v>PENDAPATAN GRAHA SANDIYA JANUARI 2026</v>
      </c>
      <c r="T1941" s="65">
        <f>'PAYMENT by SAP'!N1931</f>
        <v>46063</v>
      </c>
      <c r="U1941" s="66" t="str">
        <f>'PAYMENT by SAP'!O1931</f>
        <v>1800000069</v>
      </c>
      <c r="V1941" t="s">
        <v>4957</v>
      </c>
    </row>
    <row r="1942" spans="2:22">
      <c r="B1942" s="15">
        <f>'PAYMENT by SAP'!B1932</f>
        <v>101976</v>
      </c>
      <c r="C1942" s="15" t="str">
        <f>'PAYMENT by SAP'!C1932</f>
        <v>NONO HARIJANTO</v>
      </c>
      <c r="D1942" s="15" t="str">
        <v>External</v>
      </c>
      <c r="E1942" s="15" t="str">
        <f>'PAYMENT by SAP'!D1932</f>
        <v>1400018076</v>
      </c>
      <c r="F1942" s="15" t="str">
        <f>'PAYMENT by SAP'!E1932</f>
        <v>11121161</v>
      </c>
      <c r="G1942" s="15" t="str">
        <f>'PAYMENT by SAP'!F1932</f>
        <v>PNDP GS JAN2026-NONO HARIJANTO</v>
      </c>
      <c r="H1942" s="47">
        <f t="shared" si="180"/>
        <v>46064</v>
      </c>
      <c r="I1942" s="48">
        <f>'PAYMENT by SAP'!G1932</f>
        <v>46064</v>
      </c>
      <c r="J1942" s="48" t="str">
        <f t="shared" si="181"/>
        <v>Feb</v>
      </c>
      <c r="K1942" s="48" t="str">
        <f t="shared" si="182"/>
        <v>2026</v>
      </c>
      <c r="L1942" s="48">
        <f>'PAYMENT by SAP'!H1932</f>
        <v>46063</v>
      </c>
      <c r="M1942" s="49">
        <f t="shared" si="183"/>
        <v>1</v>
      </c>
      <c r="N1942" s="50" t="str">
        <f t="shared" si="184"/>
        <v>0-30</v>
      </c>
      <c r="O1942" s="50" t="str">
        <f t="shared" si="185"/>
        <v>No Risk</v>
      </c>
      <c r="P1942" s="15" t="str">
        <f>'PAYMENT by SAP'!J1932</f>
        <v>IDR</v>
      </c>
      <c r="Q1942" s="15" t="str">
        <f>'PAYMENT by SAP'!K1932</f>
        <v>1800000071</v>
      </c>
      <c r="R1942" s="51">
        <f>'PAYMENT by SAP'!L1932</f>
        <v>2000000</v>
      </c>
      <c r="S1942" s="51" t="str">
        <f>'PAYMENT by SAP'!M1932</f>
        <v>PENDAPATAN GRAHA SANDIYA JANUARI 2026</v>
      </c>
      <c r="T1942" s="65">
        <f>'PAYMENT by SAP'!N1932</f>
        <v>46063</v>
      </c>
      <c r="U1942" s="66" t="str">
        <f>'PAYMENT by SAP'!O1932</f>
        <v>1800000071</v>
      </c>
      <c r="V1942" t="s">
        <v>4957</v>
      </c>
    </row>
    <row r="1943" spans="2:22">
      <c r="B1943" s="15">
        <f>'PAYMENT by SAP'!B1933</f>
        <v>101977</v>
      </c>
      <c r="C1943" s="15" t="str">
        <f>'PAYMENT by SAP'!C1933</f>
        <v>TRI ALVIANTI PUTRI SUSRIVANI</v>
      </c>
      <c r="D1943" s="15" t="str">
        <v>External</v>
      </c>
      <c r="E1943" s="15" t="str">
        <f>'PAYMENT by SAP'!D1933</f>
        <v>1400018094</v>
      </c>
      <c r="F1943" s="15" t="str">
        <f>'PAYMENT by SAP'!E1933</f>
        <v>11121161</v>
      </c>
      <c r="G1943" s="15" t="str">
        <f>'PAYMENT by SAP'!F1933</f>
        <v>PNDP GS JAN2026-TRI ALVIANTI PUTRI SUSRIVANI</v>
      </c>
      <c r="H1943" s="47">
        <f t="shared" si="180"/>
        <v>46064</v>
      </c>
      <c r="I1943" s="48">
        <f>'PAYMENT by SAP'!G1933</f>
        <v>46064</v>
      </c>
      <c r="J1943" s="48" t="str">
        <f t="shared" si="181"/>
        <v>Feb</v>
      </c>
      <c r="K1943" s="48" t="str">
        <f t="shared" si="182"/>
        <v>2026</v>
      </c>
      <c r="L1943" s="48">
        <f>'PAYMENT by SAP'!H1933</f>
        <v>46063</v>
      </c>
      <c r="M1943" s="49">
        <f t="shared" si="183"/>
        <v>1</v>
      </c>
      <c r="N1943" s="50" t="str">
        <f t="shared" si="184"/>
        <v>0-30</v>
      </c>
      <c r="O1943" s="50" t="str">
        <f t="shared" si="185"/>
        <v>No Risk</v>
      </c>
      <c r="P1943" s="15" t="str">
        <f>'PAYMENT by SAP'!J1933</f>
        <v>IDR</v>
      </c>
      <c r="Q1943" s="15" t="str">
        <f>'PAYMENT by SAP'!K1933</f>
        <v>1800000072</v>
      </c>
      <c r="R1943" s="51">
        <f>'PAYMENT by SAP'!L1933</f>
        <v>2000000</v>
      </c>
      <c r="S1943" s="51" t="str">
        <f>'PAYMENT by SAP'!M1933</f>
        <v>PENDAPATAN GRAHA SANDIYA JANUARI 2026</v>
      </c>
      <c r="T1943" s="65">
        <f>'PAYMENT by SAP'!N1933</f>
        <v>46063</v>
      </c>
      <c r="U1943" s="66" t="str">
        <f>'PAYMENT by SAP'!O1933</f>
        <v>1800000072</v>
      </c>
      <c r="V1943" t="s">
        <v>4957</v>
      </c>
    </row>
    <row r="1944" spans="2:22">
      <c r="B1944" s="15">
        <f>'PAYMENT by SAP'!B1934</f>
        <v>101978</v>
      </c>
      <c r="C1944" s="15" t="str">
        <f>'PAYMENT by SAP'!C1934</f>
        <v>TONI TRI TOFANI</v>
      </c>
      <c r="D1944" s="15" t="str">
        <v>External</v>
      </c>
      <c r="E1944" s="15" t="str">
        <f>'PAYMENT by SAP'!D1934</f>
        <v>1400018093</v>
      </c>
      <c r="F1944" s="15" t="str">
        <f>'PAYMENT by SAP'!E1934</f>
        <v>11121161</v>
      </c>
      <c r="G1944" s="15" t="str">
        <f>'PAYMENT by SAP'!F1934</f>
        <v>PNDP GS JAN2026-TONI TRI TOFANI</v>
      </c>
      <c r="H1944" s="47">
        <f t="shared" si="180"/>
        <v>46064</v>
      </c>
      <c r="I1944" s="48">
        <f>'PAYMENT by SAP'!G1934</f>
        <v>46064</v>
      </c>
      <c r="J1944" s="48" t="str">
        <f t="shared" si="181"/>
        <v>Feb</v>
      </c>
      <c r="K1944" s="48" t="str">
        <f t="shared" si="182"/>
        <v>2026</v>
      </c>
      <c r="L1944" s="48">
        <f>'PAYMENT by SAP'!H1934</f>
        <v>46063</v>
      </c>
      <c r="M1944" s="49">
        <f t="shared" si="183"/>
        <v>1</v>
      </c>
      <c r="N1944" s="50" t="str">
        <f t="shared" si="184"/>
        <v>0-30</v>
      </c>
      <c r="O1944" s="50" t="str">
        <f t="shared" si="185"/>
        <v>No Risk</v>
      </c>
      <c r="P1944" s="15" t="str">
        <f>'PAYMENT by SAP'!J1934</f>
        <v>IDR</v>
      </c>
      <c r="Q1944" s="15" t="str">
        <f>'PAYMENT by SAP'!K1934</f>
        <v>1800000073</v>
      </c>
      <c r="R1944" s="51">
        <f>'PAYMENT by SAP'!L1934</f>
        <v>2000000</v>
      </c>
      <c r="S1944" s="51" t="str">
        <f>'PAYMENT by SAP'!M1934</f>
        <v>PENDAPATAN GRAHA SANDIYA JANUARI 2026</v>
      </c>
      <c r="T1944" s="65">
        <f>'PAYMENT by SAP'!N1934</f>
        <v>46063</v>
      </c>
      <c r="U1944" s="66" t="str">
        <f>'PAYMENT by SAP'!O1934</f>
        <v>1800000073</v>
      </c>
      <c r="V1944" t="s">
        <v>4957</v>
      </c>
    </row>
    <row r="1945" spans="2:22">
      <c r="B1945" s="15">
        <f>'PAYMENT by SAP'!B1935</f>
        <v>101979</v>
      </c>
      <c r="C1945" s="15" t="str">
        <f>'PAYMENT by SAP'!C1935</f>
        <v>FADHIL SEPTIAWAN WAHYU</v>
      </c>
      <c r="D1945" s="15" t="str">
        <v>External</v>
      </c>
      <c r="E1945" s="15" t="str">
        <f>'PAYMENT by SAP'!D1935</f>
        <v>1400018092</v>
      </c>
      <c r="F1945" s="15" t="str">
        <f>'PAYMENT by SAP'!E1935</f>
        <v>11121161</v>
      </c>
      <c r="G1945" s="15" t="str">
        <f>'PAYMENT by SAP'!F1935</f>
        <v>PNDP GS JAN2026-FADHIL SEPTIAWAN WAHYU</v>
      </c>
      <c r="H1945" s="47">
        <f t="shared" si="180"/>
        <v>46064</v>
      </c>
      <c r="I1945" s="48">
        <f>'PAYMENT by SAP'!G1935</f>
        <v>46064</v>
      </c>
      <c r="J1945" s="48" t="str">
        <f t="shared" si="181"/>
        <v>Feb</v>
      </c>
      <c r="K1945" s="48" t="str">
        <f t="shared" si="182"/>
        <v>2026</v>
      </c>
      <c r="L1945" s="48">
        <f>'PAYMENT by SAP'!H1935</f>
        <v>46063</v>
      </c>
      <c r="M1945" s="49">
        <f t="shared" si="183"/>
        <v>1</v>
      </c>
      <c r="N1945" s="50" t="str">
        <f t="shared" si="184"/>
        <v>0-30</v>
      </c>
      <c r="O1945" s="50" t="str">
        <f t="shared" si="185"/>
        <v>No Risk</v>
      </c>
      <c r="P1945" s="15" t="str">
        <f>'PAYMENT by SAP'!J1935</f>
        <v>IDR</v>
      </c>
      <c r="Q1945" s="15" t="str">
        <f>'PAYMENT by SAP'!K1935</f>
        <v>1800000074</v>
      </c>
      <c r="R1945" s="51">
        <f>'PAYMENT by SAP'!L1935</f>
        <v>2000000</v>
      </c>
      <c r="S1945" s="51" t="str">
        <f>'PAYMENT by SAP'!M1935</f>
        <v>PENDAPATAN GRAHA SANDIYA JANUARI 2026</v>
      </c>
      <c r="T1945" s="65">
        <f>'PAYMENT by SAP'!N1935</f>
        <v>46063</v>
      </c>
      <c r="U1945" s="66" t="str">
        <f>'PAYMENT by SAP'!O1935</f>
        <v>1800000074</v>
      </c>
      <c r="V1945" t="s">
        <v>4957</v>
      </c>
    </row>
    <row r="1946" spans="2:22">
      <c r="B1946" s="15">
        <f>'PAYMENT by SAP'!B1936</f>
        <v>101980</v>
      </c>
      <c r="C1946" s="15" t="str">
        <f>'PAYMENT by SAP'!C1936</f>
        <v>MOCHAMAD SAIFUDIN</v>
      </c>
      <c r="D1946" s="15" t="str">
        <v>External</v>
      </c>
      <c r="E1946" s="15" t="str">
        <f>'PAYMENT by SAP'!D1936</f>
        <v>1400018091</v>
      </c>
      <c r="F1946" s="15" t="str">
        <f>'PAYMENT by SAP'!E1936</f>
        <v>11121161</v>
      </c>
      <c r="G1946" s="15" t="str">
        <f>'PAYMENT by SAP'!F1936</f>
        <v>PNDP GS JAN2026-MOCHAMAD SAIFUDIN</v>
      </c>
      <c r="H1946" s="47">
        <f t="shared" si="180"/>
        <v>46064</v>
      </c>
      <c r="I1946" s="48">
        <f>'PAYMENT by SAP'!G1936</f>
        <v>46064</v>
      </c>
      <c r="J1946" s="48" t="str">
        <f t="shared" si="181"/>
        <v>Feb</v>
      </c>
      <c r="K1946" s="48" t="str">
        <f t="shared" si="182"/>
        <v>2026</v>
      </c>
      <c r="L1946" s="48">
        <f>'PAYMENT by SAP'!H1936</f>
        <v>46063</v>
      </c>
      <c r="M1946" s="49">
        <f t="shared" si="183"/>
        <v>1</v>
      </c>
      <c r="N1946" s="50" t="str">
        <f t="shared" si="184"/>
        <v>0-30</v>
      </c>
      <c r="O1946" s="50" t="str">
        <f t="shared" si="185"/>
        <v>No Risk</v>
      </c>
      <c r="P1946" s="15" t="str">
        <f>'PAYMENT by SAP'!J1936</f>
        <v>IDR</v>
      </c>
      <c r="Q1946" s="15" t="str">
        <f>'PAYMENT by SAP'!K1936</f>
        <v>1800000075</v>
      </c>
      <c r="R1946" s="51">
        <f>'PAYMENT by SAP'!L1936</f>
        <v>2000000</v>
      </c>
      <c r="S1946" s="51" t="str">
        <f>'PAYMENT by SAP'!M1936</f>
        <v>PENDAPATAN GRAHA SANDIYA JANUARI 2026</v>
      </c>
      <c r="T1946" s="65">
        <f>'PAYMENT by SAP'!N1936</f>
        <v>46063</v>
      </c>
      <c r="U1946" s="66" t="str">
        <f>'PAYMENT by SAP'!O1936</f>
        <v>1800000075</v>
      </c>
      <c r="V1946" t="s">
        <v>4957</v>
      </c>
    </row>
    <row r="1947" spans="2:22">
      <c r="B1947" s="15">
        <f>'PAYMENT by SAP'!B1937</f>
        <v>101981</v>
      </c>
      <c r="C1947" s="15" t="str">
        <f>'PAYMENT by SAP'!C1937</f>
        <v>ABDURROHMAN</v>
      </c>
      <c r="D1947" s="15" t="str">
        <v>External</v>
      </c>
      <c r="E1947" s="15" t="str">
        <f>'PAYMENT by SAP'!D1937</f>
        <v>1400018089</v>
      </c>
      <c r="F1947" s="15" t="str">
        <f>'PAYMENT by SAP'!E1937</f>
        <v>11121161</v>
      </c>
      <c r="G1947" s="15" t="str">
        <f>'PAYMENT by SAP'!F1937</f>
        <v>PNDP GS JAN2026-ABDURROHMAN</v>
      </c>
      <c r="H1947" s="47">
        <f t="shared" si="180"/>
        <v>46064</v>
      </c>
      <c r="I1947" s="48">
        <f>'PAYMENT by SAP'!G1937</f>
        <v>46064</v>
      </c>
      <c r="J1947" s="48" t="str">
        <f t="shared" si="181"/>
        <v>Feb</v>
      </c>
      <c r="K1947" s="48" t="str">
        <f t="shared" si="182"/>
        <v>2026</v>
      </c>
      <c r="L1947" s="48">
        <f>'PAYMENT by SAP'!H1937</f>
        <v>46063</v>
      </c>
      <c r="M1947" s="49">
        <f t="shared" si="183"/>
        <v>1</v>
      </c>
      <c r="N1947" s="50" t="str">
        <f t="shared" si="184"/>
        <v>0-30</v>
      </c>
      <c r="O1947" s="50" t="str">
        <f t="shared" si="185"/>
        <v>No Risk</v>
      </c>
      <c r="P1947" s="15" t="str">
        <f>'PAYMENT by SAP'!J1937</f>
        <v>IDR</v>
      </c>
      <c r="Q1947" s="15" t="str">
        <f>'PAYMENT by SAP'!K1937</f>
        <v>1800000076</v>
      </c>
      <c r="R1947" s="51">
        <f>'PAYMENT by SAP'!L1937</f>
        <v>2000000</v>
      </c>
      <c r="S1947" s="51" t="str">
        <f>'PAYMENT by SAP'!M1937</f>
        <v>PENDAPATAN GRAHA SANDIYA JANUARI 2026</v>
      </c>
      <c r="T1947" s="65">
        <f>'PAYMENT by SAP'!N1937</f>
        <v>46063</v>
      </c>
      <c r="U1947" s="66" t="str">
        <f>'PAYMENT by SAP'!O1937</f>
        <v>1800000076</v>
      </c>
      <c r="V1947" t="s">
        <v>4957</v>
      </c>
    </row>
    <row r="1948" spans="2:22">
      <c r="B1948" s="15">
        <f>'PAYMENT by SAP'!B1938</f>
        <v>101982</v>
      </c>
      <c r="C1948" s="15" t="str">
        <f>'PAYMENT by SAP'!C1938</f>
        <v>SUNARYO</v>
      </c>
      <c r="D1948" s="15" t="str">
        <v>External</v>
      </c>
      <c r="E1948" s="15" t="str">
        <f>'PAYMENT by SAP'!D1938</f>
        <v>1400018090</v>
      </c>
      <c r="F1948" s="15" t="str">
        <f>'PAYMENT by SAP'!E1938</f>
        <v>11121161</v>
      </c>
      <c r="G1948" s="15" t="str">
        <f>'PAYMENT by SAP'!F1938</f>
        <v>PNDP GS JAN2026-SUNARYO</v>
      </c>
      <c r="H1948" s="47">
        <f t="shared" si="180"/>
        <v>46064</v>
      </c>
      <c r="I1948" s="48">
        <f>'PAYMENT by SAP'!G1938</f>
        <v>46064</v>
      </c>
      <c r="J1948" s="48" t="str">
        <f t="shared" si="181"/>
        <v>Feb</v>
      </c>
      <c r="K1948" s="48" t="str">
        <f t="shared" si="182"/>
        <v>2026</v>
      </c>
      <c r="L1948" s="48">
        <f>'PAYMENT by SAP'!H1938</f>
        <v>46063</v>
      </c>
      <c r="M1948" s="49">
        <f t="shared" si="183"/>
        <v>1</v>
      </c>
      <c r="N1948" s="50" t="str">
        <f t="shared" si="184"/>
        <v>0-30</v>
      </c>
      <c r="O1948" s="50" t="str">
        <f t="shared" si="185"/>
        <v>No Risk</v>
      </c>
      <c r="P1948" s="15" t="str">
        <f>'PAYMENT by SAP'!J1938</f>
        <v>IDR</v>
      </c>
      <c r="Q1948" s="15" t="str">
        <f>'PAYMENT by SAP'!K1938</f>
        <v>1800000077</v>
      </c>
      <c r="R1948" s="51">
        <f>'PAYMENT by SAP'!L1938</f>
        <v>2000000</v>
      </c>
      <c r="S1948" s="51" t="str">
        <f>'PAYMENT by SAP'!M1938</f>
        <v>PENDAPATAN GRAHA SANDIYA JANUARI 2026</v>
      </c>
      <c r="T1948" s="65">
        <f>'PAYMENT by SAP'!N1938</f>
        <v>46063</v>
      </c>
      <c r="U1948" s="66" t="str">
        <f>'PAYMENT by SAP'!O1938</f>
        <v>1800000077</v>
      </c>
      <c r="V1948" t="s">
        <v>4957</v>
      </c>
    </row>
    <row r="1949" spans="2:22">
      <c r="B1949" s="15">
        <f>'PAYMENT by SAP'!B1939</f>
        <v>101983</v>
      </c>
      <c r="C1949" s="15" t="str">
        <f>'PAYMENT by SAP'!C1939</f>
        <v>MAULANA RAFI MAHARDIKA</v>
      </c>
      <c r="D1949" s="15" t="str">
        <v>External</v>
      </c>
      <c r="E1949" s="15" t="str">
        <f>'PAYMENT by SAP'!D1939</f>
        <v>1400018088</v>
      </c>
      <c r="F1949" s="15" t="str">
        <f>'PAYMENT by SAP'!E1939</f>
        <v>11121161</v>
      </c>
      <c r="G1949" s="15" t="str">
        <f>'PAYMENT by SAP'!F1939</f>
        <v>PNDP GS JAN2026-MAULANA RAFI MAHARDIKA</v>
      </c>
      <c r="H1949" s="47">
        <f t="shared" si="180"/>
        <v>46064</v>
      </c>
      <c r="I1949" s="48">
        <f>'PAYMENT by SAP'!G1939</f>
        <v>46064</v>
      </c>
      <c r="J1949" s="48" t="str">
        <f t="shared" si="181"/>
        <v>Feb</v>
      </c>
      <c r="K1949" s="48" t="str">
        <f t="shared" si="182"/>
        <v>2026</v>
      </c>
      <c r="L1949" s="48">
        <f>'PAYMENT by SAP'!H1939</f>
        <v>46063</v>
      </c>
      <c r="M1949" s="49">
        <f t="shared" si="183"/>
        <v>1</v>
      </c>
      <c r="N1949" s="50" t="str">
        <f t="shared" si="184"/>
        <v>0-30</v>
      </c>
      <c r="O1949" s="50" t="str">
        <f t="shared" si="185"/>
        <v>No Risk</v>
      </c>
      <c r="P1949" s="15" t="str">
        <f>'PAYMENT by SAP'!J1939</f>
        <v>IDR</v>
      </c>
      <c r="Q1949" s="15" t="str">
        <f>'PAYMENT by SAP'!K1939</f>
        <v>1800000078</v>
      </c>
      <c r="R1949" s="51">
        <f>'PAYMENT by SAP'!L1939</f>
        <v>2000000</v>
      </c>
      <c r="S1949" s="51" t="str">
        <f>'PAYMENT by SAP'!M1939</f>
        <v>PENDAPATAN GRAHA SANDIYA JANUARI 2026</v>
      </c>
      <c r="T1949" s="65">
        <f>'PAYMENT by SAP'!N1939</f>
        <v>46063</v>
      </c>
      <c r="U1949" s="66" t="str">
        <f>'PAYMENT by SAP'!O1939</f>
        <v>1800000078</v>
      </c>
      <c r="V1949" t="s">
        <v>4957</v>
      </c>
    </row>
    <row r="1950" spans="2:22">
      <c r="B1950" s="15">
        <f>'PAYMENT by SAP'!B1940</f>
        <v>101984</v>
      </c>
      <c r="C1950" s="15" t="str">
        <f>'PAYMENT by SAP'!C1940</f>
        <v>ALIFFATIKHA RIFLIANNISA</v>
      </c>
      <c r="D1950" s="15" t="str">
        <v>External</v>
      </c>
      <c r="E1950" s="15" t="str">
        <f>'PAYMENT by SAP'!D1940</f>
        <v>1400018087</v>
      </c>
      <c r="F1950" s="15" t="str">
        <f>'PAYMENT by SAP'!E1940</f>
        <v>11121161</v>
      </c>
      <c r="G1950" s="15" t="str">
        <f>'PAYMENT by SAP'!F1940</f>
        <v>PNDP GS JAN2026-ALIFFATIKHA RIFLIANNISA</v>
      </c>
      <c r="H1950" s="47">
        <f t="shared" si="180"/>
        <v>46064</v>
      </c>
      <c r="I1950" s="48">
        <f>'PAYMENT by SAP'!G1940</f>
        <v>46064</v>
      </c>
      <c r="J1950" s="48" t="str">
        <f t="shared" si="181"/>
        <v>Feb</v>
      </c>
      <c r="K1950" s="48" t="str">
        <f t="shared" si="182"/>
        <v>2026</v>
      </c>
      <c r="L1950" s="48">
        <f>'PAYMENT by SAP'!H1940</f>
        <v>46063</v>
      </c>
      <c r="M1950" s="49">
        <f t="shared" si="183"/>
        <v>1</v>
      </c>
      <c r="N1950" s="50" t="str">
        <f t="shared" si="184"/>
        <v>0-30</v>
      </c>
      <c r="O1950" s="50" t="str">
        <f t="shared" si="185"/>
        <v>No Risk</v>
      </c>
      <c r="P1950" s="15" t="str">
        <f>'PAYMENT by SAP'!J1940</f>
        <v>IDR</v>
      </c>
      <c r="Q1950" s="15" t="str">
        <f>'PAYMENT by SAP'!K1940</f>
        <v>1800000079</v>
      </c>
      <c r="R1950" s="51">
        <f>'PAYMENT by SAP'!L1940</f>
        <v>2000000</v>
      </c>
      <c r="S1950" s="51" t="str">
        <f>'PAYMENT by SAP'!M1940</f>
        <v>PENDAPATAN GRAHA SANDIYA JANUARI 2026</v>
      </c>
      <c r="T1950" s="65">
        <f>'PAYMENT by SAP'!N1940</f>
        <v>46063</v>
      </c>
      <c r="U1950" s="66" t="str">
        <f>'PAYMENT by SAP'!O1940</f>
        <v>1800000079</v>
      </c>
      <c r="V1950" t="s">
        <v>4957</v>
      </c>
    </row>
    <row r="1951" spans="2:22">
      <c r="B1951" s="15">
        <f>'PAYMENT by SAP'!B1941</f>
        <v>101918</v>
      </c>
      <c r="C1951" s="15" t="str">
        <f>'PAYMENT by SAP'!C1941</f>
        <v>SUBUR PANGAN SEJAHTERA</v>
      </c>
      <c r="D1951" s="15" t="str">
        <v>External</v>
      </c>
      <c r="E1951" s="15" t="str">
        <f>'PAYMENT by SAP'!D1941</f>
        <v>1400018057</v>
      </c>
      <c r="F1951" s="15" t="str">
        <f>'PAYMENT by SAP'!E1941</f>
        <v>11121161</v>
      </c>
      <c r="G1951" s="15" t="str">
        <f>'PAYMENT by SAP'!F1941</f>
        <v>PAID BY CMS BANK MANDIRI KC GRESIK RN 7100001046</v>
      </c>
      <c r="H1951" s="47">
        <f t="shared" si="180"/>
        <v>46064</v>
      </c>
      <c r="I1951" s="48">
        <f>'PAYMENT by SAP'!G1941</f>
        <v>46064</v>
      </c>
      <c r="J1951" s="48" t="str">
        <f t="shared" si="181"/>
        <v>Feb</v>
      </c>
      <c r="K1951" s="48" t="str">
        <f t="shared" si="182"/>
        <v>2026</v>
      </c>
      <c r="L1951" s="48">
        <f>'PAYMENT by SAP'!H1941</f>
        <v>46083</v>
      </c>
      <c r="M1951" s="49">
        <f t="shared" si="183"/>
        <v>-19</v>
      </c>
      <c r="N1951" s="50" t="str">
        <f t="shared" si="184"/>
        <v>Current</v>
      </c>
      <c r="O1951" s="50" t="str">
        <f t="shared" si="185"/>
        <v>No Risk</v>
      </c>
      <c r="P1951" s="15" t="str">
        <f>'PAYMENT by SAP'!J1941</f>
        <v>IDR</v>
      </c>
      <c r="Q1951" s="15" t="str">
        <f>'PAYMENT by SAP'!K1941</f>
        <v>1800000048</v>
      </c>
      <c r="R1951" s="51">
        <f>'PAYMENT by SAP'!L1941</f>
        <v>5303177</v>
      </c>
      <c r="S1951" s="51" t="str">
        <f>'PAYMENT by SAP'!M1941</f>
        <v>Biaya Pemusnahan Limbah Bottom Ash ex PT SPS</v>
      </c>
      <c r="T1951" s="65">
        <f>'PAYMENT by SAP'!N1941</f>
        <v>46053</v>
      </c>
      <c r="U1951" s="66" t="str">
        <f>'PAYMENT by SAP'!O1941</f>
        <v>1800000048</v>
      </c>
      <c r="V1951" t="s">
        <v>4950</v>
      </c>
    </row>
    <row r="1952" spans="2:22">
      <c r="B1952" s="15">
        <f>'PAYMENT by SAP'!B1942</f>
        <v>101961</v>
      </c>
      <c r="C1952" s="15" t="str">
        <f>'PAYMENT by SAP'!C1942</f>
        <v>RUMIATI</v>
      </c>
      <c r="D1952" s="15" t="str">
        <v>External</v>
      </c>
      <c r="E1952" s="15" t="str">
        <f>'PAYMENT by SAP'!D1942</f>
        <v>1400018082</v>
      </c>
      <c r="F1952" s="15" t="str">
        <f>'PAYMENT by SAP'!E1942</f>
        <v>11121161</v>
      </c>
      <c r="G1952" s="15" t="str">
        <f>'PAYMENT by SAP'!F1942</f>
        <v>PNDP GS JAN2026-RUMIATI</v>
      </c>
      <c r="H1952" s="47">
        <f t="shared" si="180"/>
        <v>46064</v>
      </c>
      <c r="I1952" s="48">
        <f>'PAYMENT by SAP'!G1942</f>
        <v>46064</v>
      </c>
      <c r="J1952" s="48" t="str">
        <f t="shared" si="181"/>
        <v>Feb</v>
      </c>
      <c r="K1952" s="48" t="str">
        <f t="shared" si="182"/>
        <v>2026</v>
      </c>
      <c r="L1952" s="48">
        <f>'PAYMENT by SAP'!H1942</f>
        <v>46063</v>
      </c>
      <c r="M1952" s="49">
        <f t="shared" si="183"/>
        <v>1</v>
      </c>
      <c r="N1952" s="50" t="str">
        <f t="shared" si="184"/>
        <v>0-30</v>
      </c>
      <c r="O1952" s="50" t="str">
        <f t="shared" si="185"/>
        <v>No Risk</v>
      </c>
      <c r="P1952" s="15" t="str">
        <f>'PAYMENT by SAP'!J1942</f>
        <v>IDR</v>
      </c>
      <c r="Q1952" s="15" t="str">
        <f>'PAYMENT by SAP'!K1942</f>
        <v>1800000083</v>
      </c>
      <c r="R1952" s="51">
        <f>'PAYMENT by SAP'!L1942</f>
        <v>9055000</v>
      </c>
      <c r="S1952" s="51" t="str">
        <f>'PAYMENT by SAP'!M1942</f>
        <v>PENDAPATAN GRAHA SANDIYA JANUARI 2026</v>
      </c>
      <c r="T1952" s="65">
        <f>'PAYMENT by SAP'!N1942</f>
        <v>46063</v>
      </c>
      <c r="U1952" s="66" t="str">
        <f>'PAYMENT by SAP'!O1942</f>
        <v>1800000083</v>
      </c>
      <c r="V1952" t="s">
        <v>4957</v>
      </c>
    </row>
    <row r="1953" spans="2:22">
      <c r="B1953" s="15">
        <f>'PAYMENT by SAP'!B1943</f>
        <v>101964</v>
      </c>
      <c r="C1953" s="15" t="str">
        <f>'PAYMENT by SAP'!C1943</f>
        <v>INDARTO YUDO</v>
      </c>
      <c r="D1953" s="15" t="str">
        <v>External</v>
      </c>
      <c r="E1953" s="15" t="str">
        <f>'PAYMENT by SAP'!D1943</f>
        <v>1400018079</v>
      </c>
      <c r="F1953" s="15" t="str">
        <f>'PAYMENT by SAP'!E1943</f>
        <v>11121161</v>
      </c>
      <c r="G1953" s="15" t="str">
        <f>'PAYMENT by SAP'!F1943</f>
        <v>PNDP GS JAN2026-INDARTO YUDO</v>
      </c>
      <c r="H1953" s="47">
        <f t="shared" si="180"/>
        <v>46064</v>
      </c>
      <c r="I1953" s="48">
        <f>'PAYMENT by SAP'!G1943</f>
        <v>46064</v>
      </c>
      <c r="J1953" s="48" t="str">
        <f t="shared" si="181"/>
        <v>Feb</v>
      </c>
      <c r="K1953" s="48" t="str">
        <f t="shared" si="182"/>
        <v>2026</v>
      </c>
      <c r="L1953" s="48">
        <f>'PAYMENT by SAP'!H1943</f>
        <v>46063</v>
      </c>
      <c r="M1953" s="49">
        <f t="shared" si="183"/>
        <v>1</v>
      </c>
      <c r="N1953" s="50" t="str">
        <f t="shared" si="184"/>
        <v>0-30</v>
      </c>
      <c r="O1953" s="50" t="str">
        <f t="shared" si="185"/>
        <v>No Risk</v>
      </c>
      <c r="P1953" s="15" t="str">
        <f>'PAYMENT by SAP'!J1943</f>
        <v>IDR</v>
      </c>
      <c r="Q1953" s="15" t="str">
        <f>'PAYMENT by SAP'!K1943</f>
        <v>1800000086</v>
      </c>
      <c r="R1953" s="51">
        <f>'PAYMENT by SAP'!L1943</f>
        <v>9055000</v>
      </c>
      <c r="S1953" s="51" t="str">
        <f>'PAYMENT by SAP'!M1943</f>
        <v>PENDAPATAN GRAHA SANDIYA JANUARI 2026</v>
      </c>
      <c r="T1953" s="65">
        <f>'PAYMENT by SAP'!N1943</f>
        <v>46063</v>
      </c>
      <c r="U1953" s="66" t="str">
        <f>'PAYMENT by SAP'!O1943</f>
        <v>1800000086</v>
      </c>
      <c r="V1953" t="s">
        <v>4957</v>
      </c>
    </row>
    <row r="1954" spans="2:22">
      <c r="B1954" s="15">
        <f>'PAYMENT by SAP'!B1944</f>
        <v>101958</v>
      </c>
      <c r="C1954" s="15" t="str">
        <f>'PAYMENT by SAP'!C1944</f>
        <v>GATHOT SUWARNO</v>
      </c>
      <c r="D1954" s="15" t="str">
        <v>External</v>
      </c>
      <c r="E1954" s="15" t="str">
        <f>'PAYMENT by SAP'!D1944</f>
        <v>1400018085</v>
      </c>
      <c r="F1954" s="15" t="str">
        <f>'PAYMENT by SAP'!E1944</f>
        <v>11121161</v>
      </c>
      <c r="G1954" s="15" t="str">
        <f>'PAYMENT by SAP'!F1944</f>
        <v>PNDP GS JAN2026-GATHOT SUWARNO</v>
      </c>
      <c r="H1954" s="47">
        <f t="shared" si="180"/>
        <v>46064</v>
      </c>
      <c r="I1954" s="48">
        <f>'PAYMENT by SAP'!G1944</f>
        <v>46064</v>
      </c>
      <c r="J1954" s="48" t="str">
        <f t="shared" si="181"/>
        <v>Feb</v>
      </c>
      <c r="K1954" s="48" t="str">
        <f t="shared" si="182"/>
        <v>2026</v>
      </c>
      <c r="L1954" s="48">
        <f>'PAYMENT by SAP'!H1944</f>
        <v>46063</v>
      </c>
      <c r="M1954" s="49">
        <f t="shared" si="183"/>
        <v>1</v>
      </c>
      <c r="N1954" s="50" t="str">
        <f t="shared" si="184"/>
        <v>0-30</v>
      </c>
      <c r="O1954" s="50" t="str">
        <f t="shared" si="185"/>
        <v>No Risk</v>
      </c>
      <c r="P1954" s="15" t="str">
        <f>'PAYMENT by SAP'!J1944</f>
        <v>IDR</v>
      </c>
      <c r="Q1954" s="15" t="str">
        <f>'PAYMENT by SAP'!K1944</f>
        <v>1800000080</v>
      </c>
      <c r="R1954" s="51">
        <f>'PAYMENT by SAP'!L1944</f>
        <v>9370000</v>
      </c>
      <c r="S1954" s="51" t="str">
        <f>'PAYMENT by SAP'!M1944</f>
        <v>PENDAPATAN GRAHA SANDIYA JANUARI 2026</v>
      </c>
      <c r="T1954" s="65">
        <f>'PAYMENT by SAP'!N1944</f>
        <v>46063</v>
      </c>
      <c r="U1954" s="66" t="str">
        <f>'PAYMENT by SAP'!O1944</f>
        <v>1800000080</v>
      </c>
      <c r="V1954" t="s">
        <v>4957</v>
      </c>
    </row>
    <row r="1955" spans="2:22">
      <c r="B1955" s="15">
        <f>'PAYMENT by SAP'!B1945</f>
        <v>101963</v>
      </c>
      <c r="C1955" s="15" t="str">
        <f>'PAYMENT by SAP'!C1945</f>
        <v>SUHARYANTO</v>
      </c>
      <c r="D1955" s="15" t="str">
        <v>External</v>
      </c>
      <c r="E1955" s="15" t="str">
        <f>'PAYMENT by SAP'!D1945</f>
        <v>1400018080</v>
      </c>
      <c r="F1955" s="15" t="str">
        <f>'PAYMENT by SAP'!E1945</f>
        <v>11121161</v>
      </c>
      <c r="G1955" s="15" t="str">
        <f>'PAYMENT by SAP'!F1945</f>
        <v>PNDP GS JAN2026-SUHARYANTO</v>
      </c>
      <c r="H1955" s="47">
        <f t="shared" si="180"/>
        <v>46064</v>
      </c>
      <c r="I1955" s="48">
        <f>'PAYMENT by SAP'!G1945</f>
        <v>46064</v>
      </c>
      <c r="J1955" s="48" t="str">
        <f t="shared" si="181"/>
        <v>Feb</v>
      </c>
      <c r="K1955" s="48" t="str">
        <f t="shared" si="182"/>
        <v>2026</v>
      </c>
      <c r="L1955" s="48">
        <f>'PAYMENT by SAP'!H1945</f>
        <v>46063</v>
      </c>
      <c r="M1955" s="49">
        <f t="shared" si="183"/>
        <v>1</v>
      </c>
      <c r="N1955" s="50" t="str">
        <f t="shared" si="184"/>
        <v>0-30</v>
      </c>
      <c r="O1955" s="50" t="str">
        <f t="shared" si="185"/>
        <v>No Risk</v>
      </c>
      <c r="P1955" s="15" t="str">
        <f>'PAYMENT by SAP'!J1945</f>
        <v>IDR</v>
      </c>
      <c r="Q1955" s="15" t="str">
        <f>'PAYMENT by SAP'!K1945</f>
        <v>1800000085</v>
      </c>
      <c r="R1955" s="51">
        <f>'PAYMENT by SAP'!L1945</f>
        <v>9665000</v>
      </c>
      <c r="S1955" s="51" t="str">
        <f>'PAYMENT by SAP'!M1945</f>
        <v>PENDAPATAN GRAHA SANDIYA JANUARI 2026</v>
      </c>
      <c r="T1955" s="65">
        <f>'PAYMENT by SAP'!N1945</f>
        <v>46063</v>
      </c>
      <c r="U1955" s="66" t="str">
        <f>'PAYMENT by SAP'!O1945</f>
        <v>1800000085</v>
      </c>
      <c r="V1955" t="s">
        <v>4957</v>
      </c>
    </row>
    <row r="1956" spans="2:22">
      <c r="B1956" s="15">
        <f>'PAYMENT by SAP'!B1946</f>
        <v>101959</v>
      </c>
      <c r="C1956" s="15" t="str">
        <f>'PAYMENT by SAP'!C1946</f>
        <v>H. HANIF</v>
      </c>
      <c r="D1956" s="15" t="str">
        <v>External</v>
      </c>
      <c r="E1956" s="15" t="str">
        <f>'PAYMENT by SAP'!D1946</f>
        <v>1400018083</v>
      </c>
      <c r="F1956" s="15" t="str">
        <f>'PAYMENT by SAP'!E1946</f>
        <v>11121161</v>
      </c>
      <c r="G1956" s="15" t="str">
        <f>'PAYMENT by SAP'!F1946</f>
        <v>PNDP GS JAN2026-H. HANIF</v>
      </c>
      <c r="H1956" s="47">
        <f t="shared" si="180"/>
        <v>46064</v>
      </c>
      <c r="I1956" s="48">
        <f>'PAYMENT by SAP'!G1946</f>
        <v>46064</v>
      </c>
      <c r="J1956" s="48" t="str">
        <f t="shared" si="181"/>
        <v>Feb</v>
      </c>
      <c r="K1956" s="48" t="str">
        <f t="shared" si="182"/>
        <v>2026</v>
      </c>
      <c r="L1956" s="48">
        <f>'PAYMENT by SAP'!H1946</f>
        <v>46063</v>
      </c>
      <c r="M1956" s="49">
        <f t="shared" si="183"/>
        <v>1</v>
      </c>
      <c r="N1956" s="50" t="str">
        <f t="shared" si="184"/>
        <v>0-30</v>
      </c>
      <c r="O1956" s="50" t="str">
        <f t="shared" si="185"/>
        <v>No Risk</v>
      </c>
      <c r="P1956" s="15" t="str">
        <f>'PAYMENT by SAP'!J1946</f>
        <v>IDR</v>
      </c>
      <c r="Q1956" s="15" t="str">
        <f>'PAYMENT by SAP'!K1946</f>
        <v>1800000081</v>
      </c>
      <c r="R1956" s="51">
        <f>'PAYMENT by SAP'!L1946</f>
        <v>11995000</v>
      </c>
      <c r="S1956" s="51" t="str">
        <f>'PAYMENT by SAP'!M1946</f>
        <v>PENDAPATAN GRAHA SANDIYA JANUARI 2026</v>
      </c>
      <c r="T1956" s="65">
        <f>'PAYMENT by SAP'!N1946</f>
        <v>46063</v>
      </c>
      <c r="U1956" s="66" t="str">
        <f>'PAYMENT by SAP'!O1946</f>
        <v>1800000081</v>
      </c>
      <c r="V1956" t="s">
        <v>4957</v>
      </c>
    </row>
    <row r="1957" spans="2:22">
      <c r="B1957" s="15">
        <f>'PAYMENT by SAP'!B1947</f>
        <v>101962</v>
      </c>
      <c r="C1957" s="15" t="str">
        <f>'PAYMENT by SAP'!C1947</f>
        <v>HADI JUPRI</v>
      </c>
      <c r="D1957" s="15" t="str">
        <v>External</v>
      </c>
      <c r="E1957" s="15" t="str">
        <f>'PAYMENT by SAP'!D1947</f>
        <v>1400018081</v>
      </c>
      <c r="F1957" s="15" t="str">
        <f>'PAYMENT by SAP'!E1947</f>
        <v>11121161</v>
      </c>
      <c r="G1957" s="15" t="str">
        <f>'PAYMENT by SAP'!F1947</f>
        <v>PNDP GS JAN2026-HADI JUPRI</v>
      </c>
      <c r="H1957" s="47">
        <f t="shared" si="180"/>
        <v>46064</v>
      </c>
      <c r="I1957" s="48">
        <f>'PAYMENT by SAP'!G1947</f>
        <v>46064</v>
      </c>
      <c r="J1957" s="48" t="str">
        <f t="shared" si="181"/>
        <v>Feb</v>
      </c>
      <c r="K1957" s="48" t="str">
        <f t="shared" si="182"/>
        <v>2026</v>
      </c>
      <c r="L1957" s="48">
        <f>'PAYMENT by SAP'!H1947</f>
        <v>46063</v>
      </c>
      <c r="M1957" s="49">
        <f t="shared" si="183"/>
        <v>1</v>
      </c>
      <c r="N1957" s="50" t="str">
        <f t="shared" si="184"/>
        <v>0-30</v>
      </c>
      <c r="O1957" s="50" t="str">
        <f t="shared" si="185"/>
        <v>No Risk</v>
      </c>
      <c r="P1957" s="15" t="str">
        <f>'PAYMENT by SAP'!J1947</f>
        <v>IDR</v>
      </c>
      <c r="Q1957" s="15" t="str">
        <f>'PAYMENT by SAP'!K1947</f>
        <v>1800000084</v>
      </c>
      <c r="R1957" s="51">
        <f>'PAYMENT by SAP'!L1947</f>
        <v>12150000</v>
      </c>
      <c r="S1957" s="51" t="str">
        <f>'PAYMENT by SAP'!M1947</f>
        <v>PENDAPATAN GRAHA SANDIYA JANUARI 2026</v>
      </c>
      <c r="T1957" s="65">
        <f>'PAYMENT by SAP'!N1947</f>
        <v>46063</v>
      </c>
      <c r="U1957" s="66" t="str">
        <f>'PAYMENT by SAP'!O1947</f>
        <v>1800000084</v>
      </c>
      <c r="V1957" t="s">
        <v>4957</v>
      </c>
    </row>
    <row r="1958" spans="2:22">
      <c r="B1958" s="15">
        <f>'PAYMENT by SAP'!B1948</f>
        <v>101965</v>
      </c>
      <c r="C1958" s="15" t="str">
        <f>'PAYMENT by SAP'!C1948</f>
        <v>LINDA ALVIYANI NUR HIDAYAH</v>
      </c>
      <c r="D1958" s="15" t="str">
        <v>External</v>
      </c>
      <c r="E1958" s="15" t="str">
        <f>'PAYMENT by SAP'!D1948</f>
        <v>1400018078</v>
      </c>
      <c r="F1958" s="15" t="str">
        <f>'PAYMENT by SAP'!E1948</f>
        <v>11121161</v>
      </c>
      <c r="G1958" s="15" t="str">
        <f>'PAYMENT by SAP'!F1948</f>
        <v>PNDP GS JAN2026-LINDA ALVIYANI NUR HIDAYAH</v>
      </c>
      <c r="H1958" s="47">
        <f t="shared" si="180"/>
        <v>46064</v>
      </c>
      <c r="I1958" s="48">
        <f>'PAYMENT by SAP'!G1948</f>
        <v>46064</v>
      </c>
      <c r="J1958" s="48" t="str">
        <f t="shared" si="181"/>
        <v>Feb</v>
      </c>
      <c r="K1958" s="48" t="str">
        <f t="shared" si="182"/>
        <v>2026</v>
      </c>
      <c r="L1958" s="48">
        <f>'PAYMENT by SAP'!H1948</f>
        <v>46063</v>
      </c>
      <c r="M1958" s="49">
        <f t="shared" si="183"/>
        <v>1</v>
      </c>
      <c r="N1958" s="50" t="str">
        <f t="shared" si="184"/>
        <v>0-30</v>
      </c>
      <c r="O1958" s="50" t="str">
        <f t="shared" si="185"/>
        <v>No Risk</v>
      </c>
      <c r="P1958" s="15" t="str">
        <f>'PAYMENT by SAP'!J1948</f>
        <v>IDR</v>
      </c>
      <c r="Q1958" s="15" t="str">
        <f>'PAYMENT by SAP'!K1948</f>
        <v>1800000087</v>
      </c>
      <c r="R1958" s="51">
        <f>'PAYMENT by SAP'!L1948</f>
        <v>12185000</v>
      </c>
      <c r="S1958" s="51" t="str">
        <f>'PAYMENT by SAP'!M1948</f>
        <v>PENDAPATAN GRAHA SANDIYA JANUARI 2026</v>
      </c>
      <c r="T1958" s="65">
        <f>'PAYMENT by SAP'!N1948</f>
        <v>46063</v>
      </c>
      <c r="U1958" s="66" t="str">
        <f>'PAYMENT by SAP'!O1948</f>
        <v>1800000087</v>
      </c>
      <c r="V1958" t="s">
        <v>4957</v>
      </c>
    </row>
    <row r="1959" spans="2:22">
      <c r="B1959" s="15">
        <f>'PAYMENT by SAP'!B1949</f>
        <v>101960</v>
      </c>
      <c r="C1959" s="15" t="str">
        <f>'PAYMENT by SAP'!C1949</f>
        <v>SARNO IRIANTO</v>
      </c>
      <c r="D1959" s="15" t="str">
        <v>External</v>
      </c>
      <c r="E1959" s="15" t="str">
        <f>'PAYMENT by SAP'!D1949</f>
        <v>1400018084</v>
      </c>
      <c r="F1959" s="15" t="str">
        <f>'PAYMENT by SAP'!E1949</f>
        <v>11121161</v>
      </c>
      <c r="G1959" s="15" t="str">
        <f>'PAYMENT by SAP'!F1949</f>
        <v>PNDP GS JAN2026-SARNO IRIANTO</v>
      </c>
      <c r="H1959" s="47">
        <f t="shared" si="180"/>
        <v>46064</v>
      </c>
      <c r="I1959" s="48">
        <f>'PAYMENT by SAP'!G1949</f>
        <v>46064</v>
      </c>
      <c r="J1959" s="48" t="str">
        <f t="shared" si="181"/>
        <v>Feb</v>
      </c>
      <c r="K1959" s="48" t="str">
        <f t="shared" si="182"/>
        <v>2026</v>
      </c>
      <c r="L1959" s="48">
        <f>'PAYMENT by SAP'!H1949</f>
        <v>46063</v>
      </c>
      <c r="M1959" s="49">
        <f t="shared" si="183"/>
        <v>1</v>
      </c>
      <c r="N1959" s="50" t="str">
        <f t="shared" si="184"/>
        <v>0-30</v>
      </c>
      <c r="O1959" s="50" t="str">
        <f t="shared" si="185"/>
        <v>No Risk</v>
      </c>
      <c r="P1959" s="15" t="str">
        <f>'PAYMENT by SAP'!J1949</f>
        <v>IDR</v>
      </c>
      <c r="Q1959" s="15" t="str">
        <f>'PAYMENT by SAP'!K1949</f>
        <v>1800000082</v>
      </c>
      <c r="R1959" s="51">
        <f>'PAYMENT by SAP'!L1949</f>
        <v>12583000</v>
      </c>
      <c r="S1959" s="51" t="str">
        <f>'PAYMENT by SAP'!M1949</f>
        <v>PENDAPATAN GRAHA SANDIYA JANUARI 2026</v>
      </c>
      <c r="T1959" s="65">
        <f>'PAYMENT by SAP'!N1949</f>
        <v>46063</v>
      </c>
      <c r="U1959" s="66" t="str">
        <f>'PAYMENT by SAP'!O1949</f>
        <v>1800000082</v>
      </c>
      <c r="V1959" t="s">
        <v>4957</v>
      </c>
    </row>
    <row r="1960" spans="2:22">
      <c r="B1960" s="15">
        <f>'PAYMENT by SAP'!B1950</f>
        <v>101697</v>
      </c>
      <c r="C1960" s="15" t="str">
        <f>'PAYMENT by SAP'!C1950</f>
        <v>PT JAYA JAGAT RAYA</v>
      </c>
      <c r="D1960" s="15" t="str">
        <v>External</v>
      </c>
      <c r="E1960" s="15" t="str">
        <f>'PAYMENT by SAP'!D1950</f>
        <v>0100031757</v>
      </c>
      <c r="F1960" s="15">
        <f>'PAYMENT by SAP'!E1950</f>
        <v>0</v>
      </c>
      <c r="G1960" s="15">
        <f>'PAYMENT by SAP'!F1950</f>
        <v>0</v>
      </c>
      <c r="H1960" s="47">
        <f t="shared" si="180"/>
        <v>46065</v>
      </c>
      <c r="I1960" s="48">
        <f>'PAYMENT by SAP'!G1950</f>
        <v>46065</v>
      </c>
      <c r="J1960" s="48" t="str">
        <f t="shared" si="181"/>
        <v>Feb</v>
      </c>
      <c r="K1960" s="48" t="str">
        <f t="shared" si="182"/>
        <v>2026</v>
      </c>
      <c r="L1960" s="48">
        <f>'PAYMENT by SAP'!H1950</f>
        <v>46034</v>
      </c>
      <c r="M1960" s="49">
        <f t="shared" si="183"/>
        <v>31</v>
      </c>
      <c r="N1960" s="50" t="str">
        <f t="shared" si="184"/>
        <v>30-60</v>
      </c>
      <c r="O1960" s="50" t="str">
        <f t="shared" si="185"/>
        <v>Low Risk</v>
      </c>
      <c r="P1960" s="15" t="str">
        <f>'PAYMENT by SAP'!J1950</f>
        <v>IDR</v>
      </c>
      <c r="Q1960" s="15" t="str">
        <f>'PAYMENT by SAP'!K1950</f>
        <v>1400006587</v>
      </c>
      <c r="R1960" s="51">
        <f>'PAYMENT by SAP'!L1950</f>
        <v>60962</v>
      </c>
      <c r="S1960" s="51" t="str">
        <f>'PAYMENT by SAP'!M1950</f>
        <v>Kurang Bayar Biaya Pemusnahan Limbah Bottom Ash ex</v>
      </c>
      <c r="T1960" s="65">
        <f>'PAYMENT by SAP'!N1950</f>
        <v>46034</v>
      </c>
      <c r="U1960" s="66" t="str">
        <f>'PAYMENT by SAP'!O1950</f>
        <v>1800000772</v>
      </c>
      <c r="V1960" t="s">
        <v>4950</v>
      </c>
    </row>
    <row r="1961" spans="2:22">
      <c r="B1961" s="15">
        <f>'PAYMENT by SAP'!B1951</f>
        <v>101697</v>
      </c>
      <c r="C1961" s="15" t="str">
        <f>'PAYMENT by SAP'!C1951</f>
        <v>PT JAYA JAGAT RAYA</v>
      </c>
      <c r="D1961" s="15" t="str">
        <v>External</v>
      </c>
      <c r="E1961" s="15" t="str">
        <f>'PAYMENT by SAP'!D1951</f>
        <v>0100031754</v>
      </c>
      <c r="F1961" s="15">
        <f>'PAYMENT by SAP'!E1951</f>
        <v>0</v>
      </c>
      <c r="G1961" s="15">
        <f>'PAYMENT by SAP'!F1951</f>
        <v>0</v>
      </c>
      <c r="H1961" s="47">
        <f t="shared" si="180"/>
        <v>46065</v>
      </c>
      <c r="I1961" s="48">
        <f>'PAYMENT by SAP'!G1951</f>
        <v>46065</v>
      </c>
      <c r="J1961" s="48" t="str">
        <f t="shared" si="181"/>
        <v>Feb</v>
      </c>
      <c r="K1961" s="48" t="str">
        <f t="shared" si="182"/>
        <v>2026</v>
      </c>
      <c r="L1961" s="48">
        <f>'PAYMENT by SAP'!H1951</f>
        <v>46034</v>
      </c>
      <c r="M1961" s="49">
        <f t="shared" si="183"/>
        <v>31</v>
      </c>
      <c r="N1961" s="50" t="str">
        <f t="shared" si="184"/>
        <v>30-60</v>
      </c>
      <c r="O1961" s="50" t="str">
        <f t="shared" si="185"/>
        <v>Low Risk</v>
      </c>
      <c r="P1961" s="15" t="str">
        <f>'PAYMENT by SAP'!J1951</f>
        <v>IDR</v>
      </c>
      <c r="Q1961" s="15" t="str">
        <f>'PAYMENT by SAP'!K1951</f>
        <v>1400006587</v>
      </c>
      <c r="R1961" s="51">
        <f>'PAYMENT by SAP'!L1951</f>
        <v>63426</v>
      </c>
      <c r="S1961" s="51" t="str">
        <f>'PAYMENT by SAP'!M1951</f>
        <v>Kurang Bayar Biaya Pemusnahan Limbah Bottom Ash ex</v>
      </c>
      <c r="T1961" s="65">
        <f>'PAYMENT by SAP'!N1951</f>
        <v>46034</v>
      </c>
      <c r="U1961" s="66" t="str">
        <f>'PAYMENT by SAP'!O1951</f>
        <v>1800000696</v>
      </c>
      <c r="V1961" t="s">
        <v>4950</v>
      </c>
    </row>
    <row r="1962" spans="2:22">
      <c r="B1962" s="15">
        <f>'PAYMENT by SAP'!B1952</f>
        <v>101697</v>
      </c>
      <c r="C1962" s="15" t="str">
        <f>'PAYMENT by SAP'!C1952</f>
        <v>PT JAYA JAGAT RAYA</v>
      </c>
      <c r="D1962" s="15" t="str">
        <v>External</v>
      </c>
      <c r="E1962" s="15" t="str">
        <f>'PAYMENT by SAP'!D1952</f>
        <v>0100031756</v>
      </c>
      <c r="F1962" s="15">
        <f>'PAYMENT by SAP'!E1952</f>
        <v>0</v>
      </c>
      <c r="G1962" s="15">
        <f>'PAYMENT by SAP'!F1952</f>
        <v>0</v>
      </c>
      <c r="H1962" s="47">
        <f t="shared" si="180"/>
        <v>46065</v>
      </c>
      <c r="I1962" s="48">
        <f>'PAYMENT by SAP'!G1952</f>
        <v>46065</v>
      </c>
      <c r="J1962" s="48" t="str">
        <f t="shared" si="181"/>
        <v>Feb</v>
      </c>
      <c r="K1962" s="48" t="str">
        <f t="shared" si="182"/>
        <v>2026</v>
      </c>
      <c r="L1962" s="48">
        <f>'PAYMENT by SAP'!H1952</f>
        <v>46034</v>
      </c>
      <c r="M1962" s="49">
        <f t="shared" si="183"/>
        <v>31</v>
      </c>
      <c r="N1962" s="50" t="str">
        <f t="shared" si="184"/>
        <v>30-60</v>
      </c>
      <c r="O1962" s="50" t="str">
        <f t="shared" si="185"/>
        <v>Low Risk</v>
      </c>
      <c r="P1962" s="15" t="str">
        <f>'PAYMENT by SAP'!J1952</f>
        <v>IDR</v>
      </c>
      <c r="Q1962" s="15" t="str">
        <f>'PAYMENT by SAP'!K1952</f>
        <v>1400006587</v>
      </c>
      <c r="R1962" s="51">
        <f>'PAYMENT by SAP'!L1952</f>
        <v>65750</v>
      </c>
      <c r="S1962" s="51" t="str">
        <f>'PAYMENT by SAP'!M1952</f>
        <v>Kurang Bayar Biaya Pemusnahan Limbah SBE ex PT JJR</v>
      </c>
      <c r="T1962" s="65">
        <f>'PAYMENT by SAP'!N1952</f>
        <v>46034</v>
      </c>
      <c r="U1962" s="66" t="str">
        <f>'PAYMENT by SAP'!O1952</f>
        <v>1800000847</v>
      </c>
      <c r="V1962" t="s">
        <v>4950</v>
      </c>
    </row>
    <row r="1963" spans="2:22">
      <c r="B1963" s="15">
        <f>'PAYMENT by SAP'!B1953</f>
        <v>101697</v>
      </c>
      <c r="C1963" s="15" t="str">
        <f>'PAYMENT by SAP'!C1953</f>
        <v>PT JAYA JAGAT RAYA</v>
      </c>
      <c r="D1963" s="15" t="str">
        <v>External</v>
      </c>
      <c r="E1963" s="15" t="str">
        <f>'PAYMENT by SAP'!D1953</f>
        <v>0100031755</v>
      </c>
      <c r="F1963" s="15">
        <f>'PAYMENT by SAP'!E1953</f>
        <v>0</v>
      </c>
      <c r="G1963" s="15">
        <f>'PAYMENT by SAP'!F1953</f>
        <v>0</v>
      </c>
      <c r="H1963" s="47">
        <f t="shared" si="180"/>
        <v>46065</v>
      </c>
      <c r="I1963" s="48">
        <f>'PAYMENT by SAP'!G1953</f>
        <v>46065</v>
      </c>
      <c r="J1963" s="48" t="str">
        <f t="shared" si="181"/>
        <v>Feb</v>
      </c>
      <c r="K1963" s="48" t="str">
        <f t="shared" si="182"/>
        <v>2026</v>
      </c>
      <c r="L1963" s="48">
        <f>'PAYMENT by SAP'!H1953</f>
        <v>46034</v>
      </c>
      <c r="M1963" s="49">
        <f t="shared" si="183"/>
        <v>31</v>
      </c>
      <c r="N1963" s="50" t="str">
        <f t="shared" si="184"/>
        <v>30-60</v>
      </c>
      <c r="O1963" s="50" t="str">
        <f t="shared" si="185"/>
        <v>Low Risk</v>
      </c>
      <c r="P1963" s="15" t="str">
        <f>'PAYMENT by SAP'!J1953</f>
        <v>IDR</v>
      </c>
      <c r="Q1963" s="15" t="str">
        <f>'PAYMENT by SAP'!K1953</f>
        <v>1400006587</v>
      </c>
      <c r="R1963" s="51">
        <f>'PAYMENT by SAP'!L1953</f>
        <v>88418</v>
      </c>
      <c r="S1963" s="51" t="str">
        <f>'PAYMENT by SAP'!M1953</f>
        <v>Kurang Bayar Biaya Pemusnahan Limbah Bottom Ash ex</v>
      </c>
      <c r="T1963" s="65">
        <f>'PAYMENT by SAP'!N1953</f>
        <v>46034</v>
      </c>
      <c r="U1963" s="66" t="str">
        <f>'PAYMENT by SAP'!O1953</f>
        <v>1800000630</v>
      </c>
      <c r="V1963" t="s">
        <v>4950</v>
      </c>
    </row>
    <row r="1964" spans="2:22">
      <c r="B1964" s="15">
        <f>'PAYMENT by SAP'!B1954</f>
        <v>101970</v>
      </c>
      <c r="C1964" s="15" t="str">
        <f>'PAYMENT by SAP'!C1954</f>
        <v>TONI BUDI SANTOSO</v>
      </c>
      <c r="D1964" s="15" t="str">
        <v>External</v>
      </c>
      <c r="E1964" s="15" t="str">
        <f>'PAYMENT by SAP'!D1954</f>
        <v>1400000049</v>
      </c>
      <c r="F1964" s="15" t="str">
        <f>'PAYMENT by SAP'!E1954</f>
        <v>11121161</v>
      </c>
      <c r="G1964" s="15" t="str">
        <f>'PAYMENT by SAP'!F1954</f>
        <v>bayar kwitansi Uji XRF Fly Ash - Jan 26</v>
      </c>
      <c r="H1964" s="47">
        <f t="shared" si="180"/>
        <v>46065</v>
      </c>
      <c r="I1964" s="48">
        <f>'PAYMENT by SAP'!G1954</f>
        <v>46065</v>
      </c>
      <c r="J1964" s="48" t="str">
        <f t="shared" si="181"/>
        <v>Feb</v>
      </c>
      <c r="K1964" s="48" t="str">
        <f t="shared" si="182"/>
        <v>2026</v>
      </c>
      <c r="L1964" s="48">
        <f>'PAYMENT by SAP'!H1954</f>
        <v>46064</v>
      </c>
      <c r="M1964" s="49">
        <f t="shared" si="183"/>
        <v>1</v>
      </c>
      <c r="N1964" s="50" t="str">
        <f t="shared" si="184"/>
        <v>0-30</v>
      </c>
      <c r="O1964" s="50" t="str">
        <f t="shared" si="185"/>
        <v>No Risk</v>
      </c>
      <c r="P1964" s="15" t="str">
        <f>'PAYMENT by SAP'!J1954</f>
        <v>IDR</v>
      </c>
      <c r="Q1964" s="15" t="str">
        <f>'PAYMENT by SAP'!K1954</f>
        <v>1800000057</v>
      </c>
      <c r="R1964" s="51">
        <f>'PAYMENT by SAP'!L1954</f>
        <v>468700</v>
      </c>
      <c r="S1964" s="51" t="str">
        <f>'PAYMENT by SAP'!M1954</f>
        <v>Kwitansi Uji XRF Fly Ash - Jan 26</v>
      </c>
      <c r="T1964" s="65">
        <f>'PAYMENT by SAP'!N1954</f>
        <v>46064</v>
      </c>
      <c r="U1964" s="66" t="str">
        <f>'PAYMENT by SAP'!O1954</f>
        <v>1800000057</v>
      </c>
      <c r="V1964" t="s">
        <v>4961</v>
      </c>
    </row>
    <row r="1965" spans="2:22">
      <c r="B1965" s="15">
        <f>'PAYMENT by SAP'!B1955</f>
        <v>100137</v>
      </c>
      <c r="C1965" s="15" t="str">
        <f>'PAYMENT by SAP'!C1955</f>
        <v>PT SEMEN GRESIK</v>
      </c>
      <c r="D1965" s="15" t="str">
        <v>Group</v>
      </c>
      <c r="E1965" s="15" t="str">
        <f>'PAYMENT by SAP'!D1955</f>
        <v>1400000051</v>
      </c>
      <c r="F1965" s="15" t="str">
        <f>'PAYMENT by SAP'!E1955</f>
        <v>11121161</v>
      </c>
      <c r="G1965" s="15" t="str">
        <f>'PAYMENT by SAP'!F1955</f>
        <v>tagihan Listrik Perdin FF03 - Desember 2025</v>
      </c>
      <c r="H1965" s="47">
        <f t="shared" si="180"/>
        <v>46065</v>
      </c>
      <c r="I1965" s="48">
        <f>'PAYMENT by SAP'!G1955</f>
        <v>46065</v>
      </c>
      <c r="J1965" s="48" t="str">
        <f t="shared" si="181"/>
        <v>Feb</v>
      </c>
      <c r="K1965" s="48" t="str">
        <f t="shared" si="182"/>
        <v>2026</v>
      </c>
      <c r="L1965" s="48">
        <f>'PAYMENT by SAP'!H1955</f>
        <v>46052</v>
      </c>
      <c r="M1965" s="49">
        <f t="shared" si="183"/>
        <v>13</v>
      </c>
      <c r="N1965" s="50" t="str">
        <f t="shared" si="184"/>
        <v>0-30</v>
      </c>
      <c r="O1965" s="50" t="str">
        <f t="shared" si="185"/>
        <v>No Risk</v>
      </c>
      <c r="P1965" s="15" t="str">
        <f>'PAYMENT by SAP'!J1955</f>
        <v>IDR</v>
      </c>
      <c r="Q1965" s="15" t="str">
        <f>'PAYMENT by SAP'!K1955</f>
        <v>1800000556</v>
      </c>
      <c r="R1965" s="51">
        <f>'PAYMENT by SAP'!L1955</f>
        <v>1551841</v>
      </c>
      <c r="S1965" s="51" t="str">
        <f>'PAYMENT by SAP'!M1955</f>
        <v>Tagihan Listrik Perdin FF03 - Desember 2025</v>
      </c>
      <c r="T1965" s="65">
        <f>'PAYMENT by SAP'!N1955</f>
        <v>46022</v>
      </c>
      <c r="U1965" s="66" t="str">
        <f>'PAYMENT by SAP'!O1955</f>
        <v>1800000556</v>
      </c>
      <c r="V1965" s="18" t="s">
        <v>4951</v>
      </c>
    </row>
    <row r="1966" spans="2:22">
      <c r="B1966" s="15">
        <f>'PAYMENT by SAP'!B1956</f>
        <v>100137</v>
      </c>
      <c r="C1966" s="15" t="str">
        <f>'PAYMENT by SAP'!C1956</f>
        <v>PT SEMEN GRESIK</v>
      </c>
      <c r="D1966" s="15" t="str">
        <v>Group</v>
      </c>
      <c r="E1966" s="15" t="str">
        <f>'PAYMENT by SAP'!D1956</f>
        <v>1400000050</v>
      </c>
      <c r="F1966" s="15" t="str">
        <f>'PAYMENT by SAP'!E1956</f>
        <v>11121161</v>
      </c>
      <c r="G1966" s="15" t="str">
        <f>'PAYMENT by SAP'!F1956</f>
        <v>Listrik Perdin Blok FF03  - November 2025</v>
      </c>
      <c r="H1966" s="47">
        <f t="shared" si="180"/>
        <v>46065</v>
      </c>
      <c r="I1966" s="48">
        <f>'PAYMENT by SAP'!G1956</f>
        <v>46065</v>
      </c>
      <c r="J1966" s="48" t="str">
        <f t="shared" si="181"/>
        <v>Feb</v>
      </c>
      <c r="K1966" s="48" t="str">
        <f t="shared" si="182"/>
        <v>2026</v>
      </c>
      <c r="L1966" s="48">
        <f>'PAYMENT by SAP'!H1956</f>
        <v>46021</v>
      </c>
      <c r="M1966" s="49">
        <f t="shared" si="183"/>
        <v>44</v>
      </c>
      <c r="N1966" s="50" t="str">
        <f t="shared" si="184"/>
        <v>30-60</v>
      </c>
      <c r="O1966" s="50" t="str">
        <f t="shared" si="185"/>
        <v>Low Risk</v>
      </c>
      <c r="P1966" s="15" t="str">
        <f>'PAYMENT by SAP'!J1956</f>
        <v>IDR</v>
      </c>
      <c r="Q1966" s="15" t="str">
        <f>'PAYMENT by SAP'!K1956</f>
        <v>1800000533</v>
      </c>
      <c r="R1966" s="51">
        <f>'PAYMENT by SAP'!L1956</f>
        <v>1636808</v>
      </c>
      <c r="S1966" s="51" t="str">
        <f>'PAYMENT by SAP'!M1956</f>
        <v>Tagihan Listrik Perdin Blok FF03  - November 2025</v>
      </c>
      <c r="T1966" s="65">
        <f>'PAYMENT by SAP'!N1956</f>
        <v>45991</v>
      </c>
      <c r="U1966" s="66" t="str">
        <f>'PAYMENT by SAP'!O1956</f>
        <v>1800000533</v>
      </c>
      <c r="V1966" s="18" t="s">
        <v>4951</v>
      </c>
    </row>
    <row r="1967" spans="2:22">
      <c r="B1967" s="15">
        <f>'PAYMENT by SAP'!B1957</f>
        <v>101118</v>
      </c>
      <c r="C1967" s="15" t="str">
        <f>'PAYMENT by SAP'!C1957</f>
        <v>PT SINAR PELITA DUNIA</v>
      </c>
      <c r="D1967" s="15" t="str">
        <v>External</v>
      </c>
      <c r="E1967" s="15" t="str">
        <f>'PAYMENT by SAP'!D1957</f>
        <v>0100031752</v>
      </c>
      <c r="F1967" s="15">
        <f>'PAYMENT by SAP'!E1957</f>
        <v>0</v>
      </c>
      <c r="G1967" s="15">
        <f>'PAYMENT by SAP'!F1957</f>
        <v>0</v>
      </c>
      <c r="H1967" s="47">
        <f t="shared" si="180"/>
        <v>46065</v>
      </c>
      <c r="I1967" s="48">
        <f>'PAYMENT by SAP'!G1957</f>
        <v>46065</v>
      </c>
      <c r="J1967" s="48" t="str">
        <f t="shared" si="181"/>
        <v>Feb</v>
      </c>
      <c r="K1967" s="48" t="str">
        <f t="shared" si="182"/>
        <v>2026</v>
      </c>
      <c r="L1967" s="48">
        <f>'PAYMENT by SAP'!H1957</f>
        <v>46052</v>
      </c>
      <c r="M1967" s="49">
        <f t="shared" si="183"/>
        <v>13</v>
      </c>
      <c r="N1967" s="50" t="str">
        <f t="shared" si="184"/>
        <v>0-30</v>
      </c>
      <c r="O1967" s="50" t="str">
        <f t="shared" si="185"/>
        <v>No Risk</v>
      </c>
      <c r="P1967" s="15" t="str">
        <f>'PAYMENT by SAP'!J1957</f>
        <v>IDR</v>
      </c>
      <c r="Q1967" s="15" t="str">
        <f>'PAYMENT by SAP'!K1957</f>
        <v>1400015220</v>
      </c>
      <c r="R1967" s="51">
        <f>'PAYMENT by SAP'!L1957</f>
        <v>1704438</v>
      </c>
      <c r="S1967" s="51" t="str">
        <f>'PAYMENT by SAP'!M1957</f>
        <v>1800000877 RESIDUAL</v>
      </c>
      <c r="T1967" s="65">
        <f>'PAYMENT by SAP'!N1957</f>
        <v>46022</v>
      </c>
      <c r="U1967" s="66" t="str">
        <f>'PAYMENT by SAP'!O1957</f>
        <v>1800000877</v>
      </c>
      <c r="V1967" s="18" t="s">
        <v>4962</v>
      </c>
    </row>
    <row r="1968" spans="2:22">
      <c r="B1968" s="15">
        <f>'PAYMENT by SAP'!B1958</f>
        <v>100126</v>
      </c>
      <c r="C1968" s="15" t="str">
        <f>'PAYMENT by SAP'!C1958</f>
        <v>PT TRIATA MULIA INDONESIA</v>
      </c>
      <c r="D1968" s="15" t="str">
        <v>External</v>
      </c>
      <c r="E1968" s="15" t="str">
        <f>'PAYMENT by SAP'!D1958</f>
        <v>1400018437</v>
      </c>
      <c r="F1968" s="15" t="str">
        <f>'PAYMENT by SAP'!E1958</f>
        <v>11121161</v>
      </c>
      <c r="G1968" s="15" t="str">
        <f>'PAYMENT by SAP'!F1958</f>
        <v>Kurang Bayar PPH23 - Biaya Pemusnahan limbah sludg</v>
      </c>
      <c r="H1968" s="47">
        <f t="shared" si="180"/>
        <v>46065</v>
      </c>
      <c r="I1968" s="48">
        <f>'PAYMENT by SAP'!G1958</f>
        <v>46065</v>
      </c>
      <c r="J1968" s="48" t="str">
        <f t="shared" si="181"/>
        <v>Feb</v>
      </c>
      <c r="K1968" s="48" t="str">
        <f t="shared" si="182"/>
        <v>2026</v>
      </c>
      <c r="L1968" s="48">
        <f>'PAYMENT by SAP'!H1958</f>
        <v>45821</v>
      </c>
      <c r="M1968" s="49">
        <f t="shared" si="183"/>
        <v>244</v>
      </c>
      <c r="N1968" s="50" t="str">
        <f t="shared" si="184"/>
        <v>120-365</v>
      </c>
      <c r="O1968" s="50" t="str">
        <f t="shared" si="185"/>
        <v>High Risk</v>
      </c>
      <c r="P1968" s="15" t="str">
        <f>'PAYMENT by SAP'!J1958</f>
        <v>IDR</v>
      </c>
      <c r="Q1968" s="15" t="str">
        <f>'PAYMENT by SAP'!K1958</f>
        <v>1400064198</v>
      </c>
      <c r="R1968" s="51">
        <f>'PAYMENT by SAP'!L1958</f>
        <v>2000592</v>
      </c>
      <c r="S1968" s="51" t="str">
        <f>'PAYMENT by SAP'!M1958</f>
        <v>Kurang Bayar PPH23 - Biaya Pemusnahan Limbah Sludg</v>
      </c>
      <c r="T1968" s="65">
        <f>'PAYMENT by SAP'!N1958</f>
        <v>45821</v>
      </c>
      <c r="U1968" s="66" t="str">
        <f>'PAYMENT by SAP'!O1958</f>
        <v>1800000689</v>
      </c>
      <c r="V1968" s="18" t="s">
        <v>4962</v>
      </c>
    </row>
    <row r="1969" spans="2:22">
      <c r="B1969" s="15">
        <f>'PAYMENT by SAP'!B1959</f>
        <v>100126</v>
      </c>
      <c r="C1969" s="15" t="str">
        <f>'PAYMENT by SAP'!C1959</f>
        <v>PT TRIATA MULIA INDONESIA</v>
      </c>
      <c r="D1969" s="15" t="str">
        <v>External</v>
      </c>
      <c r="E1969" s="15" t="str">
        <f>'PAYMENT by SAP'!D1959</f>
        <v>1400018455</v>
      </c>
      <c r="F1969" s="15" t="str">
        <f>'PAYMENT by SAP'!E1959</f>
        <v>11121161</v>
      </c>
      <c r="G1969" s="15" t="str">
        <f>'PAYMENT by SAP'!F1959</f>
        <v>PAID BY CMS BANK MANDIRI KC GRESIK RN 7100000867</v>
      </c>
      <c r="H1969" s="47">
        <f t="shared" si="180"/>
        <v>46065</v>
      </c>
      <c r="I1969" s="48">
        <f>'PAYMENT by SAP'!G1959</f>
        <v>46065</v>
      </c>
      <c r="J1969" s="48" t="str">
        <f t="shared" si="181"/>
        <v>Feb</v>
      </c>
      <c r="K1969" s="48" t="str">
        <f t="shared" si="182"/>
        <v>2026</v>
      </c>
      <c r="L1969" s="48">
        <f>'PAYMENT by SAP'!H1959</f>
        <v>45991</v>
      </c>
      <c r="M1969" s="49">
        <f t="shared" si="183"/>
        <v>74</v>
      </c>
      <c r="N1969" s="50" t="str">
        <f t="shared" si="184"/>
        <v>60-90</v>
      </c>
      <c r="O1969" s="50" t="str">
        <f t="shared" si="185"/>
        <v>Warning</v>
      </c>
      <c r="P1969" s="15" t="str">
        <f>'PAYMENT by SAP'!J1959</f>
        <v>IDR</v>
      </c>
      <c r="Q1969" s="15" t="str">
        <f>'PAYMENT by SAP'!K1959</f>
        <v>1800000719</v>
      </c>
      <c r="R1969" s="51">
        <f>'PAYMENT by SAP'!L1959</f>
        <v>3243420</v>
      </c>
      <c r="S1969" s="51" t="str">
        <f>'PAYMENT by SAP'!M1959</f>
        <v>Biaya Pemusnahan Limbah Resin ex PT TMI</v>
      </c>
      <c r="T1969" s="65">
        <f>'PAYMENT by SAP'!N1959</f>
        <v>45961</v>
      </c>
      <c r="U1969" s="66" t="str">
        <f>'PAYMENT by SAP'!O1959</f>
        <v>1800000719</v>
      </c>
      <c r="V1969" t="s">
        <v>4950</v>
      </c>
    </row>
    <row r="1970" spans="2:22">
      <c r="B1970" s="15">
        <f>'PAYMENT by SAP'!B1960</f>
        <v>100797</v>
      </c>
      <c r="C1970" s="15" t="str">
        <f>'PAYMENT by SAP'!C1960</f>
        <v>PT. SEMEN INDONESIA BETON</v>
      </c>
      <c r="D1970" s="15" t="str">
        <v>Group</v>
      </c>
      <c r="E1970" s="15" t="str">
        <f>'PAYMENT by SAP'!D1960</f>
        <v>1400000048</v>
      </c>
      <c r="F1970" s="15" t="str">
        <f>'PAYMENT by SAP'!E1960</f>
        <v>11125421</v>
      </c>
      <c r="G1970" s="15" t="str">
        <f>'PAYMENT by SAP'!F1960</f>
        <v>PAID BY CMS BANK SYARIAH INDONESIA KC SURABAYA BAS</v>
      </c>
      <c r="H1970" s="47">
        <f t="shared" si="180"/>
        <v>46065</v>
      </c>
      <c r="I1970" s="48">
        <f>'PAYMENT by SAP'!G1960</f>
        <v>46065</v>
      </c>
      <c r="J1970" s="48" t="str">
        <f t="shared" si="181"/>
        <v>Feb</v>
      </c>
      <c r="K1970" s="48" t="str">
        <f t="shared" si="182"/>
        <v>2026</v>
      </c>
      <c r="L1970" s="48">
        <f>'PAYMENT by SAP'!H1960</f>
        <v>46052</v>
      </c>
      <c r="M1970" s="49">
        <f t="shared" si="183"/>
        <v>13</v>
      </c>
      <c r="N1970" s="50" t="str">
        <f t="shared" si="184"/>
        <v>0-30</v>
      </c>
      <c r="O1970" s="50" t="str">
        <f t="shared" si="185"/>
        <v>No Risk</v>
      </c>
      <c r="P1970" s="15" t="str">
        <f>'PAYMENT by SAP'!J1960</f>
        <v>IDR</v>
      </c>
      <c r="Q1970" s="15" t="str">
        <f>'PAYMENT by SAP'!K1960</f>
        <v>1800000566</v>
      </c>
      <c r="R1970" s="51">
        <f>'PAYMENT by SAP'!L1960</f>
        <v>20430356</v>
      </c>
      <c r="S1970" s="51" t="str">
        <f>'PAYMENT by SAP'!M1960</f>
        <v>Pot. Gaji Kary. Penugasan SIG - SIB 11.2025</v>
      </c>
      <c r="T1970" s="65">
        <f>'PAYMENT by SAP'!N1960</f>
        <v>46022</v>
      </c>
      <c r="U1970" s="66" t="str">
        <f>'PAYMENT by SAP'!O1960</f>
        <v>1800000566</v>
      </c>
      <c r="V1970" s="18" t="s">
        <v>4953</v>
      </c>
    </row>
    <row r="1971" spans="2:22">
      <c r="B1971" s="15">
        <f>'PAYMENT by SAP'!B1961</f>
        <v>100126</v>
      </c>
      <c r="C1971" s="15" t="str">
        <f>'PAYMENT by SAP'!C1961</f>
        <v>PT TRIATA MULIA INDONESIA</v>
      </c>
      <c r="D1971" s="15" t="str">
        <v>External</v>
      </c>
      <c r="E1971" s="15" t="str">
        <f>'PAYMENT by SAP'!D1961</f>
        <v>1400018456</v>
      </c>
      <c r="F1971" s="15" t="str">
        <f>'PAYMENT by SAP'!E1961</f>
        <v>11121161</v>
      </c>
      <c r="G1971" s="15" t="str">
        <f>'PAYMENT by SAP'!F1961</f>
        <v>PAID BY CMS BANK MANDIRI KC GRESIK RN 7100000868</v>
      </c>
      <c r="H1971" s="47">
        <f t="shared" si="180"/>
        <v>46065</v>
      </c>
      <c r="I1971" s="48">
        <f>'PAYMENT by SAP'!G1961</f>
        <v>46065</v>
      </c>
      <c r="J1971" s="48" t="str">
        <f t="shared" si="181"/>
        <v>Feb</v>
      </c>
      <c r="K1971" s="48" t="str">
        <f t="shared" si="182"/>
        <v>2026</v>
      </c>
      <c r="L1971" s="48">
        <f>'PAYMENT by SAP'!H1961</f>
        <v>45991</v>
      </c>
      <c r="M1971" s="49">
        <f t="shared" si="183"/>
        <v>74</v>
      </c>
      <c r="N1971" s="50" t="str">
        <f t="shared" si="184"/>
        <v>60-90</v>
      </c>
      <c r="O1971" s="50" t="str">
        <f t="shared" si="185"/>
        <v>Warning</v>
      </c>
      <c r="P1971" s="15" t="str">
        <f>'PAYMENT by SAP'!J1961</f>
        <v>IDR</v>
      </c>
      <c r="Q1971" s="15" t="str">
        <f>'PAYMENT by SAP'!K1961</f>
        <v>1800000718</v>
      </c>
      <c r="R1971" s="51">
        <f>'PAYMENT by SAP'!L1961</f>
        <v>26508132</v>
      </c>
      <c r="S1971" s="51" t="str">
        <f>'PAYMENT by SAP'!M1961</f>
        <v>Biaya Pemusnahan Lmbah SludgePaper ex PT TMI_Agust</v>
      </c>
      <c r="T1971" s="65">
        <f>'PAYMENT by SAP'!N1961</f>
        <v>45961</v>
      </c>
      <c r="U1971" s="66" t="str">
        <f>'PAYMENT by SAP'!O1961</f>
        <v>1800000718</v>
      </c>
      <c r="V1971" t="s">
        <v>4950</v>
      </c>
    </row>
    <row r="1972" spans="2:22">
      <c r="B1972" s="15">
        <f>'PAYMENT by SAP'!B1962</f>
        <v>100093</v>
      </c>
      <c r="C1972" s="15" t="str">
        <f>'PAYMENT by SAP'!C1962</f>
        <v>PT Asuransi Jasa Indonesia</v>
      </c>
      <c r="D1972" s="15" t="str">
        <v>External</v>
      </c>
      <c r="E1972" s="15" t="str">
        <f>'PAYMENT by SAP'!D1962</f>
        <v>1400000053</v>
      </c>
      <c r="F1972" s="15" t="str">
        <f>'PAYMENT by SAP'!E1962</f>
        <v>11121161</v>
      </c>
      <c r="G1972" s="15" t="str">
        <f>'PAYMENT by SAP'!F1962</f>
        <v>Klaim Asuransi Kerusakan Motor Mill 15_07_24</v>
      </c>
      <c r="H1972" s="47">
        <f t="shared" si="180"/>
        <v>46065</v>
      </c>
      <c r="I1972" s="48">
        <f>'PAYMENT by SAP'!G1962</f>
        <v>46065</v>
      </c>
      <c r="J1972" s="48" t="str">
        <f t="shared" si="181"/>
        <v>Feb</v>
      </c>
      <c r="K1972" s="48" t="str">
        <f t="shared" si="182"/>
        <v>2026</v>
      </c>
      <c r="L1972" s="48">
        <f>'PAYMENT by SAP'!H1962</f>
        <v>46057</v>
      </c>
      <c r="M1972" s="49">
        <f t="shared" si="183"/>
        <v>8</v>
      </c>
      <c r="N1972" s="50" t="str">
        <f t="shared" si="184"/>
        <v>0-30</v>
      </c>
      <c r="O1972" s="50" t="str">
        <f t="shared" si="185"/>
        <v>No Risk</v>
      </c>
      <c r="P1972" s="15" t="str">
        <f>'PAYMENT by SAP'!J1962</f>
        <v>IDR</v>
      </c>
      <c r="Q1972" s="15" t="str">
        <f>'PAYMENT by SAP'!K1962</f>
        <v>1800000039</v>
      </c>
      <c r="R1972" s="51">
        <f>'PAYMENT by SAP'!L1962</f>
        <v>2140046875</v>
      </c>
      <c r="S1972" s="51" t="str">
        <f>'PAYMENT by SAP'!M1962</f>
        <v>Klaim Asuransi Kerusakan Motor Mill 15_07_24</v>
      </c>
      <c r="T1972" s="65">
        <f>'PAYMENT by SAP'!N1962</f>
        <v>46057</v>
      </c>
      <c r="U1972" s="66" t="str">
        <f>'PAYMENT by SAP'!O1962</f>
        <v>1800000039</v>
      </c>
      <c r="V1972" s="18" t="s">
        <v>4964</v>
      </c>
    </row>
    <row r="1973" spans="2:22">
      <c r="B1973" s="15">
        <f>'PAYMENT by SAP'!B1963</f>
        <v>100094</v>
      </c>
      <c r="C1973" s="15" t="str">
        <f>'PAYMENT by SAP'!C1963</f>
        <v>PT Asuransi Central Asia</v>
      </c>
      <c r="D1973" s="15" t="str">
        <v>External</v>
      </c>
      <c r="E1973" s="15" t="str">
        <f>'PAYMENT by SAP'!D1963</f>
        <v>1400000052</v>
      </c>
      <c r="F1973" s="15" t="str">
        <f>'PAYMENT by SAP'!E1963</f>
        <v>11121161</v>
      </c>
      <c r="G1973" s="15" t="str">
        <f>'PAYMENT by SAP'!F1963</f>
        <v>Klaim Asuransi Kerusakan Machinery Breakdown 08_23</v>
      </c>
      <c r="H1973" s="47">
        <f t="shared" si="180"/>
        <v>46065</v>
      </c>
      <c r="I1973" s="48">
        <f>'PAYMENT by SAP'!G1963</f>
        <v>46065</v>
      </c>
      <c r="J1973" s="48" t="str">
        <f t="shared" si="181"/>
        <v>Feb</v>
      </c>
      <c r="K1973" s="48" t="str">
        <f t="shared" si="182"/>
        <v>2026</v>
      </c>
      <c r="L1973" s="48">
        <f>'PAYMENT by SAP'!H1963</f>
        <v>46057</v>
      </c>
      <c r="M1973" s="49">
        <f t="shared" si="183"/>
        <v>8</v>
      </c>
      <c r="N1973" s="50" t="str">
        <f t="shared" si="184"/>
        <v>0-30</v>
      </c>
      <c r="O1973" s="50" t="str">
        <f t="shared" si="185"/>
        <v>No Risk</v>
      </c>
      <c r="P1973" s="15" t="str">
        <f>'PAYMENT by SAP'!J1963</f>
        <v>IDR</v>
      </c>
      <c r="Q1973" s="15" t="str">
        <f>'PAYMENT by SAP'!K1963</f>
        <v>1800000040</v>
      </c>
      <c r="R1973" s="51">
        <f>'PAYMENT by SAP'!L1963</f>
        <v>9445556162</v>
      </c>
      <c r="S1973" s="51" t="str">
        <f>'PAYMENT by SAP'!M1963</f>
        <v>Klaim Asuransi Kerusakan Machinery Breakdown 08_23</v>
      </c>
      <c r="T1973" s="65">
        <f>'PAYMENT by SAP'!N1963</f>
        <v>46057</v>
      </c>
      <c r="U1973" s="66" t="str">
        <f>'PAYMENT by SAP'!O1963</f>
        <v>1800000040</v>
      </c>
      <c r="V1973" s="18" t="s">
        <v>4964</v>
      </c>
    </row>
    <row r="1974" spans="2:22">
      <c r="B1974" s="15">
        <f>'PAYMENT by SAP'!B1964</f>
        <v>100004</v>
      </c>
      <c r="C1974" s="15" t="str">
        <f>'PAYMENT by SAP'!C1964</f>
        <v>PT CIPTA NIRMALA</v>
      </c>
      <c r="D1974" s="15" t="str">
        <v>Group</v>
      </c>
      <c r="E1974" s="15" t="str">
        <f>'PAYMENT by SAP'!D1964</f>
        <v>0100001188</v>
      </c>
      <c r="F1974" s="15">
        <f>'PAYMENT by SAP'!E1964</f>
        <v>0</v>
      </c>
      <c r="G1974" s="15">
        <f>'PAYMENT by SAP'!F1964</f>
        <v>0</v>
      </c>
      <c r="H1974" s="47">
        <f t="shared" si="180"/>
        <v>46066</v>
      </c>
      <c r="I1974" s="48">
        <f>'PAYMENT by SAP'!G1964</f>
        <v>46066</v>
      </c>
      <c r="J1974" s="48" t="str">
        <f t="shared" si="181"/>
        <v>Feb</v>
      </c>
      <c r="K1974" s="48" t="str">
        <f t="shared" si="182"/>
        <v>2026</v>
      </c>
      <c r="L1974" s="48">
        <f>'PAYMENT by SAP'!H1964</f>
        <v>46052</v>
      </c>
      <c r="M1974" s="49">
        <f t="shared" si="183"/>
        <v>14</v>
      </c>
      <c r="N1974" s="50" t="str">
        <f t="shared" si="184"/>
        <v>0-30</v>
      </c>
      <c r="O1974" s="50" t="str">
        <f t="shared" si="185"/>
        <v>No Risk</v>
      </c>
      <c r="P1974" s="15" t="str">
        <f>'PAYMENT by SAP'!J1964</f>
        <v>IDR</v>
      </c>
      <c r="Q1974" s="15" t="str">
        <f>'PAYMENT by SAP'!K1964</f>
        <v>1800000587</v>
      </c>
      <c r="R1974" s="51">
        <f>'PAYMENT by SAP'!L1964</f>
        <v>18850</v>
      </c>
      <c r="S1974" s="51" t="str">
        <f>'PAYMENT by SAP'!M1964</f>
        <v>Penagihan Penyediaan Air Proses Desember 2025</v>
      </c>
      <c r="T1974" s="65">
        <f>'PAYMENT by SAP'!N1964</f>
        <v>46022</v>
      </c>
      <c r="U1974" s="66" t="str">
        <f>'PAYMENT by SAP'!O1964</f>
        <v>1800000587</v>
      </c>
      <c r="V1974" s="18" t="s">
        <v>4956</v>
      </c>
    </row>
    <row r="1975" spans="2:22">
      <c r="B1975" s="15">
        <f>'PAYMENT by SAP'!B1965</f>
        <v>100004</v>
      </c>
      <c r="C1975" s="15" t="str">
        <f>'PAYMENT by SAP'!C1965</f>
        <v>PT CIPTA NIRMALA</v>
      </c>
      <c r="D1975" s="15" t="str">
        <v>Group</v>
      </c>
      <c r="E1975" s="15" t="str">
        <f>'PAYMENT by SAP'!D1965</f>
        <v>0100001187</v>
      </c>
      <c r="F1975" s="15">
        <f>'PAYMENT by SAP'!E1965</f>
        <v>0</v>
      </c>
      <c r="G1975" s="15">
        <f>'PAYMENT by SAP'!F1965</f>
        <v>0</v>
      </c>
      <c r="H1975" s="47">
        <f t="shared" si="180"/>
        <v>46066</v>
      </c>
      <c r="I1975" s="48">
        <f>'PAYMENT by SAP'!G1965</f>
        <v>46066</v>
      </c>
      <c r="J1975" s="48" t="str">
        <f t="shared" si="181"/>
        <v>Feb</v>
      </c>
      <c r="K1975" s="48" t="str">
        <f t="shared" si="182"/>
        <v>2026</v>
      </c>
      <c r="L1975" s="48">
        <f>'PAYMENT by SAP'!H1965</f>
        <v>46052</v>
      </c>
      <c r="M1975" s="49">
        <f t="shared" si="183"/>
        <v>14</v>
      </c>
      <c r="N1975" s="50" t="str">
        <f t="shared" si="184"/>
        <v>0-30</v>
      </c>
      <c r="O1975" s="50" t="str">
        <f t="shared" si="185"/>
        <v>No Risk</v>
      </c>
      <c r="P1975" s="15" t="str">
        <f>'PAYMENT by SAP'!J1965</f>
        <v>IDR</v>
      </c>
      <c r="Q1975" s="15" t="str">
        <f>'PAYMENT by SAP'!K1965</f>
        <v>1800000551</v>
      </c>
      <c r="R1975" s="51">
        <f>'PAYMENT by SAP'!L1965</f>
        <v>32500</v>
      </c>
      <c r="S1975" s="51" t="str">
        <f>'PAYMENT by SAP'!M1965</f>
        <v>Penagihan Penyediaan Air Proses November 2025</v>
      </c>
      <c r="T1975" s="65">
        <f>'PAYMENT by SAP'!N1965</f>
        <v>46022</v>
      </c>
      <c r="U1975" s="66" t="str">
        <f>'PAYMENT by SAP'!O1965</f>
        <v>1800000551</v>
      </c>
      <c r="V1975" s="18" t="s">
        <v>4956</v>
      </c>
    </row>
    <row r="1976" spans="2:22">
      <c r="B1976" s="15">
        <f>'PAYMENT by SAP'!B1966</f>
        <v>100004</v>
      </c>
      <c r="C1976" s="15" t="str">
        <f>'PAYMENT by SAP'!C1966</f>
        <v>PT CIPTA NIRMALA</v>
      </c>
      <c r="D1976" s="15" t="str">
        <v>Group</v>
      </c>
      <c r="E1976" s="15" t="str">
        <f>'PAYMENT by SAP'!D1966</f>
        <v>0100001186</v>
      </c>
      <c r="F1976" s="15">
        <f>'PAYMENT by SAP'!E1966</f>
        <v>0</v>
      </c>
      <c r="G1976" s="15">
        <f>'PAYMENT by SAP'!F1966</f>
        <v>0</v>
      </c>
      <c r="H1976" s="47">
        <f t="shared" si="180"/>
        <v>46066</v>
      </c>
      <c r="I1976" s="48">
        <f>'PAYMENT by SAP'!G1966</f>
        <v>46066</v>
      </c>
      <c r="J1976" s="48" t="str">
        <f t="shared" si="181"/>
        <v>Feb</v>
      </c>
      <c r="K1976" s="48" t="str">
        <f t="shared" si="182"/>
        <v>2026</v>
      </c>
      <c r="L1976" s="48">
        <f>'PAYMENT by SAP'!H1966</f>
        <v>46052</v>
      </c>
      <c r="M1976" s="49">
        <f t="shared" si="183"/>
        <v>14</v>
      </c>
      <c r="N1976" s="50" t="str">
        <f t="shared" si="184"/>
        <v>0-30</v>
      </c>
      <c r="O1976" s="50" t="str">
        <f t="shared" si="185"/>
        <v>No Risk</v>
      </c>
      <c r="P1976" s="15" t="str">
        <f>'PAYMENT by SAP'!J1966</f>
        <v>IDR</v>
      </c>
      <c r="Q1976" s="15" t="str">
        <f>'PAYMENT by SAP'!K1966</f>
        <v>1800000549</v>
      </c>
      <c r="R1976" s="51">
        <f>'PAYMENT by SAP'!L1966</f>
        <v>63700</v>
      </c>
      <c r="S1976" s="51" t="str">
        <f>'PAYMENT by SAP'!M1966</f>
        <v>Penagihan Penyediaan Air Proses Oktober 2025</v>
      </c>
      <c r="T1976" s="65">
        <f>'PAYMENT by SAP'!N1966</f>
        <v>46022</v>
      </c>
      <c r="U1976" s="66" t="str">
        <f>'PAYMENT by SAP'!O1966</f>
        <v>1800000549</v>
      </c>
      <c r="V1976" s="18" t="s">
        <v>4956</v>
      </c>
    </row>
    <row r="1977" spans="2:22">
      <c r="B1977" s="15">
        <f>'PAYMENT by SAP'!B1967</f>
        <v>100004</v>
      </c>
      <c r="C1977" s="15" t="str">
        <f>'PAYMENT by SAP'!C1967</f>
        <v>PT CIPTA NIRMALA</v>
      </c>
      <c r="D1977" s="15" t="str">
        <v>Group</v>
      </c>
      <c r="E1977" s="15" t="str">
        <f>'PAYMENT by SAP'!D1967</f>
        <v>0100001185</v>
      </c>
      <c r="F1977" s="15">
        <f>'PAYMENT by SAP'!E1967</f>
        <v>0</v>
      </c>
      <c r="G1977" s="15">
        <f>'PAYMENT by SAP'!F1967</f>
        <v>0</v>
      </c>
      <c r="H1977" s="47">
        <f t="shared" si="180"/>
        <v>46066</v>
      </c>
      <c r="I1977" s="48">
        <f>'PAYMENT by SAP'!G1967</f>
        <v>46066</v>
      </c>
      <c r="J1977" s="48" t="str">
        <f t="shared" si="181"/>
        <v>Feb</v>
      </c>
      <c r="K1977" s="48" t="str">
        <f t="shared" si="182"/>
        <v>2026</v>
      </c>
      <c r="L1977" s="48">
        <f>'PAYMENT by SAP'!H1967</f>
        <v>46052</v>
      </c>
      <c r="M1977" s="49">
        <f t="shared" si="183"/>
        <v>14</v>
      </c>
      <c r="N1977" s="50" t="str">
        <f t="shared" si="184"/>
        <v>0-30</v>
      </c>
      <c r="O1977" s="50" t="str">
        <f t="shared" si="185"/>
        <v>No Risk</v>
      </c>
      <c r="P1977" s="15" t="str">
        <f>'PAYMENT by SAP'!J1967</f>
        <v>IDR</v>
      </c>
      <c r="Q1977" s="15" t="str">
        <f>'PAYMENT by SAP'!K1967</f>
        <v>1800000547</v>
      </c>
      <c r="R1977" s="51">
        <f>'PAYMENT by SAP'!L1967</f>
        <v>79300</v>
      </c>
      <c r="S1977" s="51" t="str">
        <f>'PAYMENT by SAP'!M1967</f>
        <v>Penagihan Penyediaan Air Proses September 2025</v>
      </c>
      <c r="T1977" s="65">
        <f>'PAYMENT by SAP'!N1967</f>
        <v>46022</v>
      </c>
      <c r="U1977" s="66" t="str">
        <f>'PAYMENT by SAP'!O1967</f>
        <v>1800000547</v>
      </c>
      <c r="V1977" s="18" t="s">
        <v>4956</v>
      </c>
    </row>
    <row r="1978" spans="2:22">
      <c r="B1978" s="15">
        <f>'PAYMENT by SAP'!B1968</f>
        <v>100002</v>
      </c>
      <c r="C1978" s="15" t="str">
        <f>'PAYMENT by SAP'!C1968</f>
        <v>PT SWABINA GATRA</v>
      </c>
      <c r="D1978" s="15" t="str">
        <v>Group</v>
      </c>
      <c r="E1978" s="15" t="str">
        <f>'PAYMENT by SAP'!D1968</f>
        <v>0100001190</v>
      </c>
      <c r="F1978" s="15">
        <f>'PAYMENT by SAP'!E1968</f>
        <v>0</v>
      </c>
      <c r="G1978" s="15">
        <f>'PAYMENT by SAP'!F1968</f>
        <v>0</v>
      </c>
      <c r="H1978" s="47">
        <f t="shared" si="180"/>
        <v>46066</v>
      </c>
      <c r="I1978" s="48">
        <f>'PAYMENT by SAP'!G1968</f>
        <v>46066</v>
      </c>
      <c r="J1978" s="48" t="str">
        <f t="shared" si="181"/>
        <v>Feb</v>
      </c>
      <c r="K1978" s="48" t="str">
        <f t="shared" si="182"/>
        <v>2026</v>
      </c>
      <c r="L1978" s="48">
        <f>'PAYMENT by SAP'!H1968</f>
        <v>46052</v>
      </c>
      <c r="M1978" s="49">
        <f t="shared" si="183"/>
        <v>14</v>
      </c>
      <c r="N1978" s="50" t="str">
        <f t="shared" si="184"/>
        <v>0-30</v>
      </c>
      <c r="O1978" s="50" t="str">
        <f t="shared" si="185"/>
        <v>No Risk</v>
      </c>
      <c r="P1978" s="15" t="str">
        <f>'PAYMENT by SAP'!J1968</f>
        <v>IDR</v>
      </c>
      <c r="Q1978" s="15" t="str">
        <f>'PAYMENT by SAP'!K1968</f>
        <v>1800000580</v>
      </c>
      <c r="R1978" s="51">
        <f>'PAYMENT by SAP'!L1968</f>
        <v>383060</v>
      </c>
      <c r="S1978" s="51" t="str">
        <f>'PAYMENT by SAP'!M1968</f>
        <v>Penagihan Penyediaan Air Bersih Sept - Des 2025</v>
      </c>
      <c r="T1978" s="65">
        <f>'PAYMENT by SAP'!N1968</f>
        <v>46022</v>
      </c>
      <c r="U1978" s="66" t="str">
        <f>'PAYMENT by SAP'!O1968</f>
        <v>1800000580</v>
      </c>
      <c r="V1978" s="18" t="s">
        <v>4956</v>
      </c>
    </row>
    <row r="1979" spans="2:22">
      <c r="B1979" s="15">
        <f>'PAYMENT by SAP'!B1969</f>
        <v>101539</v>
      </c>
      <c r="C1979" s="15" t="str">
        <f>'PAYMENT by SAP'!C1969</f>
        <v>PT WAHYU SEJATI TUJUH</v>
      </c>
      <c r="D1979" s="15" t="str">
        <v>External</v>
      </c>
      <c r="E1979" s="15" t="str">
        <f>'PAYMENT by SAP'!D1969</f>
        <v>1400018880</v>
      </c>
      <c r="F1979" s="15" t="str">
        <f>'PAYMENT by SAP'!E1969</f>
        <v>11123101</v>
      </c>
      <c r="G1979" s="15" t="str">
        <f>'PAYMENT by SAP'!F1969</f>
        <v>PAID BY CMS BANK BCA RN 7100000382</v>
      </c>
      <c r="H1979" s="47">
        <f t="shared" si="180"/>
        <v>46066</v>
      </c>
      <c r="I1979" s="48">
        <f>'PAYMENT by SAP'!G1969</f>
        <v>46066</v>
      </c>
      <c r="J1979" s="48" t="str">
        <f t="shared" si="181"/>
        <v>Feb</v>
      </c>
      <c r="K1979" s="48" t="str">
        <f t="shared" si="182"/>
        <v>2026</v>
      </c>
      <c r="L1979" s="48">
        <f>'PAYMENT by SAP'!H1969</f>
        <v>45718</v>
      </c>
      <c r="M1979" s="49">
        <f t="shared" si="183"/>
        <v>348</v>
      </c>
      <c r="N1979" s="50" t="str">
        <f t="shared" si="184"/>
        <v>120-365</v>
      </c>
      <c r="O1979" s="50" t="str">
        <f t="shared" si="185"/>
        <v>High Risk</v>
      </c>
      <c r="P1979" s="15" t="str">
        <f>'PAYMENT by SAP'!J1969</f>
        <v>IDR</v>
      </c>
      <c r="Q1979" s="15" t="str">
        <f>'PAYMENT by SAP'!K1969</f>
        <v>1800000062</v>
      </c>
      <c r="R1979" s="51">
        <f>'PAYMENT by SAP'!L1969</f>
        <v>1199000</v>
      </c>
      <c r="S1979" s="51" t="str">
        <f>'PAYMENT by SAP'!M1969</f>
        <v>Biaya Pemusnahan Limbah Fly Ash ex PT WST</v>
      </c>
      <c r="T1979" s="65">
        <f>'PAYMENT by SAP'!N1969</f>
        <v>45688</v>
      </c>
      <c r="U1979" s="66" t="str">
        <f>'PAYMENT by SAP'!O1969</f>
        <v>1800000062</v>
      </c>
      <c r="V1979" t="s">
        <v>4950</v>
      </c>
    </row>
    <row r="1980" spans="2:22">
      <c r="B1980" s="15">
        <f>'PAYMENT by SAP'!B1970</f>
        <v>100142</v>
      </c>
      <c r="C1980" s="15" t="str">
        <f>'PAYMENT by SAP'!C1970</f>
        <v>PT INDOSAT TBK</v>
      </c>
      <c r="D1980" s="15" t="str">
        <v>External</v>
      </c>
      <c r="E1980" s="15" t="str">
        <f>'PAYMENT by SAP'!D1970</f>
        <v>1400019966</v>
      </c>
      <c r="F1980" s="15" t="str">
        <f>'PAYMENT by SAP'!E1970</f>
        <v>11121161</v>
      </c>
      <c r="G1980" s="15" t="str">
        <f>'PAYMENT by SAP'!F1970</f>
        <v>TAGIHAN LISTRIK INDOSAT DEC-25</v>
      </c>
      <c r="H1980" s="47">
        <f t="shared" si="180"/>
        <v>46066</v>
      </c>
      <c r="I1980" s="48">
        <f>'PAYMENT by SAP'!G1970</f>
        <v>46066</v>
      </c>
      <c r="J1980" s="48" t="str">
        <f t="shared" si="181"/>
        <v>Feb</v>
      </c>
      <c r="K1980" s="48" t="str">
        <f t="shared" si="182"/>
        <v>2026</v>
      </c>
      <c r="L1980" s="48">
        <f>'PAYMENT by SAP'!H1970</f>
        <v>46085</v>
      </c>
      <c r="M1980" s="49">
        <f t="shared" si="183"/>
        <v>-19</v>
      </c>
      <c r="N1980" s="50" t="str">
        <f t="shared" si="184"/>
        <v>Current</v>
      </c>
      <c r="O1980" s="50" t="str">
        <f t="shared" si="185"/>
        <v>No Risk</v>
      </c>
      <c r="P1980" s="15" t="str">
        <f>'PAYMENT by SAP'!J1970</f>
        <v>IDR</v>
      </c>
      <c r="Q1980" s="15" t="str">
        <f>'PAYMENT by SAP'!K1970</f>
        <v>1800000007</v>
      </c>
      <c r="R1980" s="51">
        <f>'PAYMENT by SAP'!L1970</f>
        <v>1852952</v>
      </c>
      <c r="S1980" s="51" t="str">
        <f>'PAYMENT by SAP'!M1970</f>
        <v>TAGIHAN LISTRIK INDOSAT DEC-25</v>
      </c>
      <c r="T1980" s="65">
        <f>'PAYMENT by SAP'!N1970</f>
        <v>46055</v>
      </c>
      <c r="U1980" s="66" t="str">
        <f>'PAYMENT by SAP'!O1970</f>
        <v>1800000007</v>
      </c>
      <c r="V1980" s="18" t="s">
        <v>4951</v>
      </c>
    </row>
    <row r="1981" spans="2:22">
      <c r="B1981" s="15">
        <f>'PAYMENT by SAP'!B1971</f>
        <v>101305</v>
      </c>
      <c r="C1981" s="15" t="str">
        <f>'PAYMENT by SAP'!C1971</f>
        <v>PT SEMEN INDONESIA DISTRIBUTOR</v>
      </c>
      <c r="D1981" s="15" t="str">
        <v>Group</v>
      </c>
      <c r="E1981" s="15" t="str">
        <f>'PAYMENT by SAP'!D1971</f>
        <v>1400000055</v>
      </c>
      <c r="F1981" s="15" t="str">
        <f>'PAYMENT by SAP'!E1971</f>
        <v>11121161</v>
      </c>
      <c r="G1981" s="15" t="str">
        <f>'PAYMENT by SAP'!F1971</f>
        <v>PAID BY CMS BANK MANDIRI KC GRESIK RN 2100001919</v>
      </c>
      <c r="H1981" s="47">
        <f t="shared" ref="H1981:H2044" si="186">I1981</f>
        <v>46066</v>
      </c>
      <c r="I1981" s="48">
        <f>'PAYMENT by SAP'!G1971</f>
        <v>46066</v>
      </c>
      <c r="J1981" s="48" t="str">
        <f t="shared" ref="J1981:J2044" si="187">TEXT(I1981,"MMM")</f>
        <v>Feb</v>
      </c>
      <c r="K1981" s="48" t="str">
        <f t="shared" ref="K1981:K2044" si="188">TEXT(I1981,"yyy")</f>
        <v>2026</v>
      </c>
      <c r="L1981" s="48">
        <f>'PAYMENT by SAP'!H1971</f>
        <v>46083</v>
      </c>
      <c r="M1981" s="49">
        <f t="shared" ref="M1981:M2044" si="189">I1981-L1981</f>
        <v>-17</v>
      </c>
      <c r="N1981" s="50" t="str">
        <f t="shared" ref="N1981:N2044" si="190">IF(M1981&lt;$C$9,$D$9,IF(M1981&lt;$C$8,$D$8,IF(M1981&lt;$C$7,$D$7,IF(M1981&lt;$C$6,$D$6,IF(M1981&lt;$C$5,$D$5,IF(M1981&lt;$C$4,$D$4,IF(M1981&lt;$C$3,$D$3)))))))</f>
        <v>Current</v>
      </c>
      <c r="O1981" s="50" t="str">
        <f t="shared" ref="O1981:O2044" si="191">IF(N1981=$D$3,$E$3,IF(N1981=$D$4,$E$4,IF(N1981=$D$5,$E$5,IF(N1981=$D$6,$E$6,IF(N1981=$D$7,$E$7,IF(N1981=$D$8,$E$8,IF(N1981=$D$9,$E$9)))))))</f>
        <v>No Risk</v>
      </c>
      <c r="P1981" s="15" t="str">
        <f>'PAYMENT by SAP'!J1971</f>
        <v>IDR</v>
      </c>
      <c r="Q1981" s="15" t="str">
        <f>'PAYMENT by SAP'!K1971</f>
        <v>1800000018</v>
      </c>
      <c r="R1981" s="51">
        <f>'PAYMENT by SAP'!L1971</f>
        <v>3801753</v>
      </c>
      <c r="S1981" s="51" t="str">
        <f>'PAYMENT by SAP'!M1971</f>
        <v>Pot. Gaji Kary. Penugasan SIG - SID  12.2025</v>
      </c>
      <c r="T1981" s="65">
        <f>'PAYMENT by SAP'!N1971</f>
        <v>46053</v>
      </c>
      <c r="U1981" s="66" t="str">
        <f>'PAYMENT by SAP'!O1971</f>
        <v>1800000018</v>
      </c>
      <c r="V1981" s="18" t="s">
        <v>4953</v>
      </c>
    </row>
    <row r="1982" spans="2:22">
      <c r="B1982" s="15">
        <f>'PAYMENT by SAP'!B1972</f>
        <v>101539</v>
      </c>
      <c r="C1982" s="15" t="str">
        <f>'PAYMENT by SAP'!C1972</f>
        <v>PT WAHYU SEJATI TUJUH</v>
      </c>
      <c r="D1982" s="15" t="str">
        <v>External</v>
      </c>
      <c r="E1982" s="15" t="str">
        <f>'PAYMENT by SAP'!D1972</f>
        <v>1400018881</v>
      </c>
      <c r="F1982" s="15" t="str">
        <f>'PAYMENT by SAP'!E1972</f>
        <v>11123101</v>
      </c>
      <c r="G1982" s="15" t="str">
        <f>'PAYMENT by SAP'!F1972</f>
        <v>PAID BY CMS BANK BCA RN 7100000383</v>
      </c>
      <c r="H1982" s="47">
        <f t="shared" si="186"/>
        <v>46066</v>
      </c>
      <c r="I1982" s="48">
        <f>'PAYMENT by SAP'!G1972</f>
        <v>46066</v>
      </c>
      <c r="J1982" s="48" t="str">
        <f t="shared" si="187"/>
        <v>Feb</v>
      </c>
      <c r="K1982" s="48" t="str">
        <f t="shared" si="188"/>
        <v>2026</v>
      </c>
      <c r="L1982" s="48">
        <f>'PAYMENT by SAP'!H1972</f>
        <v>45718</v>
      </c>
      <c r="M1982" s="49">
        <f t="shared" si="189"/>
        <v>348</v>
      </c>
      <c r="N1982" s="50" t="str">
        <f t="shared" si="190"/>
        <v>120-365</v>
      </c>
      <c r="O1982" s="50" t="str">
        <f t="shared" si="191"/>
        <v>High Risk</v>
      </c>
      <c r="P1982" s="15" t="str">
        <f>'PAYMENT by SAP'!J1972</f>
        <v>IDR</v>
      </c>
      <c r="Q1982" s="15" t="str">
        <f>'PAYMENT by SAP'!K1972</f>
        <v>1800000063</v>
      </c>
      <c r="R1982" s="51">
        <f>'PAYMENT by SAP'!L1972</f>
        <v>10082500</v>
      </c>
      <c r="S1982" s="51" t="str">
        <f>'PAYMENT by SAP'!M1972</f>
        <v>Biaya Pemusnahan Limbah Sludge IPAL ex PT WST</v>
      </c>
      <c r="T1982" s="65">
        <f>'PAYMENT by SAP'!N1972</f>
        <v>45688</v>
      </c>
      <c r="U1982" s="66" t="str">
        <f>'PAYMENT by SAP'!O1972</f>
        <v>1800000063</v>
      </c>
      <c r="V1982" t="s">
        <v>4950</v>
      </c>
    </row>
    <row r="1983" spans="2:22">
      <c r="B1983" s="15">
        <f>'PAYMENT by SAP'!B1973</f>
        <v>100008</v>
      </c>
      <c r="C1983" s="15" t="str">
        <f>'PAYMENT by SAP'!C1973</f>
        <v>PT INDUSTRI KEMASAN SEMEN GRESIK</v>
      </c>
      <c r="D1983" s="15" t="str">
        <v>Group</v>
      </c>
      <c r="E1983" s="15" t="str">
        <f>'PAYMENT by SAP'!D1973</f>
        <v>1400000054</v>
      </c>
      <c r="F1983" s="15" t="str">
        <f>'PAYMENT by SAP'!E1973</f>
        <v>11121161</v>
      </c>
      <c r="G1983" s="15" t="str">
        <f>'PAYMENT by SAP'!F1973</f>
        <v>PAID BY CMS BANK MANDIRI KC GRESIK RN 2100001801</v>
      </c>
      <c r="H1983" s="47">
        <f t="shared" si="186"/>
        <v>46066</v>
      </c>
      <c r="I1983" s="48">
        <f>'PAYMENT by SAP'!G1973</f>
        <v>46066</v>
      </c>
      <c r="J1983" s="48" t="str">
        <f t="shared" si="187"/>
        <v>Feb</v>
      </c>
      <c r="K1983" s="48" t="str">
        <f t="shared" si="188"/>
        <v>2026</v>
      </c>
      <c r="L1983" s="48">
        <f>'PAYMENT by SAP'!H1973</f>
        <v>45991</v>
      </c>
      <c r="M1983" s="49">
        <f t="shared" si="189"/>
        <v>75</v>
      </c>
      <c r="N1983" s="50" t="str">
        <f t="shared" si="190"/>
        <v>60-90</v>
      </c>
      <c r="O1983" s="50" t="str">
        <f t="shared" si="191"/>
        <v>Warning</v>
      </c>
      <c r="P1983" s="15" t="str">
        <f>'PAYMENT by SAP'!J1973</f>
        <v>IDR</v>
      </c>
      <c r="Q1983" s="15" t="str">
        <f>'PAYMENT by SAP'!K1973</f>
        <v>1800000471</v>
      </c>
      <c r="R1983" s="51">
        <f>'PAYMENT by SAP'!L1973</f>
        <v>21640430</v>
      </c>
      <c r="S1983" s="51" t="str">
        <f>'PAYMENT by SAP'!M1973</f>
        <v>Pot. Gaji Kary. Penugasan SIG - IKSG 09.2025</v>
      </c>
      <c r="T1983" s="65">
        <f>'PAYMENT by SAP'!N1973</f>
        <v>45961</v>
      </c>
      <c r="U1983" s="66" t="str">
        <f>'PAYMENT by SAP'!O1973</f>
        <v>1800000471</v>
      </c>
      <c r="V1983" s="18" t="s">
        <v>4953</v>
      </c>
    </row>
    <row r="1984" spans="2:22">
      <c r="B1984" s="15">
        <f>'PAYMENT by SAP'!B1974</f>
        <v>101539</v>
      </c>
      <c r="C1984" s="15" t="str">
        <f>'PAYMENT by SAP'!C1974</f>
        <v>PT WAHYU SEJATI TUJUH</v>
      </c>
      <c r="D1984" s="15" t="str">
        <v>External</v>
      </c>
      <c r="E1984" s="15" t="str">
        <f>'PAYMENT by SAP'!D1974</f>
        <v>1400018879</v>
      </c>
      <c r="F1984" s="15" t="str">
        <f>'PAYMENT by SAP'!E1974</f>
        <v>11123101</v>
      </c>
      <c r="G1984" s="15" t="str">
        <f>'PAYMENT by SAP'!F1974</f>
        <v>PAID BY CMS BANK BCA RN 7100000381</v>
      </c>
      <c r="H1984" s="47">
        <f t="shared" si="186"/>
        <v>46066</v>
      </c>
      <c r="I1984" s="48">
        <f>'PAYMENT by SAP'!G1974</f>
        <v>46066</v>
      </c>
      <c r="J1984" s="48" t="str">
        <f t="shared" si="187"/>
        <v>Feb</v>
      </c>
      <c r="K1984" s="48" t="str">
        <f t="shared" si="188"/>
        <v>2026</v>
      </c>
      <c r="L1984" s="48">
        <f>'PAYMENT by SAP'!H1974</f>
        <v>45718</v>
      </c>
      <c r="M1984" s="49">
        <f t="shared" si="189"/>
        <v>348</v>
      </c>
      <c r="N1984" s="50" t="str">
        <f t="shared" si="190"/>
        <v>120-365</v>
      </c>
      <c r="O1984" s="50" t="str">
        <f t="shared" si="191"/>
        <v>High Risk</v>
      </c>
      <c r="P1984" s="15" t="str">
        <f>'PAYMENT by SAP'!J1974</f>
        <v>IDR</v>
      </c>
      <c r="Q1984" s="15" t="str">
        <f>'PAYMENT by SAP'!K1974</f>
        <v>1800000061</v>
      </c>
      <c r="R1984" s="51">
        <f>'PAYMENT by SAP'!L1974</f>
        <v>30324672</v>
      </c>
      <c r="S1984" s="51" t="str">
        <f>'PAYMENT by SAP'!M1974</f>
        <v>Biaya Pemusnahan Limbah Dust Aluminium edx PT WST</v>
      </c>
      <c r="T1984" s="65">
        <f>'PAYMENT by SAP'!N1974</f>
        <v>45688</v>
      </c>
      <c r="U1984" s="66" t="str">
        <f>'PAYMENT by SAP'!O1974</f>
        <v>1800000061</v>
      </c>
      <c r="V1984" t="s">
        <v>4950</v>
      </c>
    </row>
    <row r="1985" spans="2:22">
      <c r="B1985" s="15">
        <f>'PAYMENT by SAP'!B1975</f>
        <v>100522</v>
      </c>
      <c r="C1985" s="15" t="str">
        <f>'PAYMENT by SAP'!C1975</f>
        <v>PT SEMEN KUPANG INDONESIA</v>
      </c>
      <c r="D1985" s="15" t="str">
        <v>Group</v>
      </c>
      <c r="E1985" s="15" t="str">
        <f>'PAYMENT by SAP'!D1975</f>
        <v>1400000056</v>
      </c>
      <c r="F1985" s="15" t="str">
        <f>'PAYMENT by SAP'!E1975</f>
        <v>11121161</v>
      </c>
      <c r="G1985" s="15" t="str">
        <f>'PAYMENT by SAP'!F1975</f>
        <v>PAID BY CMS BANK MANDIRI KC GRESIK RN 2100001869</v>
      </c>
      <c r="H1985" s="47">
        <f t="shared" si="186"/>
        <v>46067</v>
      </c>
      <c r="I1985" s="48">
        <f>'PAYMENT by SAP'!G1975</f>
        <v>46067</v>
      </c>
      <c r="J1985" s="48" t="str">
        <f t="shared" si="187"/>
        <v>Feb</v>
      </c>
      <c r="K1985" s="48" t="str">
        <f t="shared" si="188"/>
        <v>2026</v>
      </c>
      <c r="L1985" s="48">
        <f>'PAYMENT by SAP'!H1975</f>
        <v>46052</v>
      </c>
      <c r="M1985" s="49">
        <f t="shared" si="189"/>
        <v>15</v>
      </c>
      <c r="N1985" s="50" t="str">
        <f t="shared" si="190"/>
        <v>0-30</v>
      </c>
      <c r="O1985" s="50" t="str">
        <f t="shared" si="191"/>
        <v>No Risk</v>
      </c>
      <c r="P1985" s="15" t="str">
        <f>'PAYMENT by SAP'!J1975</f>
        <v>IDR</v>
      </c>
      <c r="Q1985" s="15" t="str">
        <f>'PAYMENT by SAP'!K1975</f>
        <v>1800000573</v>
      </c>
      <c r="R1985" s="51">
        <f>'PAYMENT by SAP'!L1975</f>
        <v>3205057</v>
      </c>
      <c r="S1985" s="51" t="str">
        <f>'PAYMENT by SAP'!M1975</f>
        <v>Pot. Gaji Kary. Penugasan SIG - SKI 11.2025</v>
      </c>
      <c r="T1985" s="65">
        <f>'PAYMENT by SAP'!N1975</f>
        <v>46022</v>
      </c>
      <c r="U1985" s="66" t="str">
        <f>'PAYMENT by SAP'!O1975</f>
        <v>1800000573</v>
      </c>
      <c r="V1985" s="18" t="s">
        <v>4953</v>
      </c>
    </row>
    <row r="1986" spans="2:22">
      <c r="B1986" s="15">
        <f>'PAYMENT by SAP'!B1976</f>
        <v>100011</v>
      </c>
      <c r="C1986" s="15" t="str">
        <f>'PAYMENT by SAP'!C1976</f>
        <v>UNITED TRACTORS SEMEN GRESIK</v>
      </c>
      <c r="D1986" s="15" t="str">
        <v>Group</v>
      </c>
      <c r="E1986" s="15" t="str">
        <f>'PAYMENT by SAP'!D1976</f>
        <v>1400000057</v>
      </c>
      <c r="F1986" s="15" t="str">
        <f>'PAYMENT by SAP'!E1976</f>
        <v>11121161</v>
      </c>
      <c r="G1986" s="15" t="str">
        <f>'PAYMENT by SAP'!F1976</f>
        <v>PAID BY CMS BANK MANDIRI KC GRESIK RN 2100001868</v>
      </c>
      <c r="H1986" s="47">
        <f t="shared" si="186"/>
        <v>46068</v>
      </c>
      <c r="I1986" s="48">
        <f>'PAYMENT by SAP'!G1976</f>
        <v>46068</v>
      </c>
      <c r="J1986" s="48" t="str">
        <f t="shared" si="187"/>
        <v>Feb</v>
      </c>
      <c r="K1986" s="48" t="str">
        <f t="shared" si="188"/>
        <v>2026</v>
      </c>
      <c r="L1986" s="48">
        <f>'PAYMENT by SAP'!H1976</f>
        <v>46052</v>
      </c>
      <c r="M1986" s="49">
        <f t="shared" si="189"/>
        <v>16</v>
      </c>
      <c r="N1986" s="50" t="str">
        <f t="shared" si="190"/>
        <v>0-30</v>
      </c>
      <c r="O1986" s="50" t="str">
        <f t="shared" si="191"/>
        <v>No Risk</v>
      </c>
      <c r="P1986" s="15" t="str">
        <f>'PAYMENT by SAP'!J1976</f>
        <v>IDR</v>
      </c>
      <c r="Q1986" s="15" t="str">
        <f>'PAYMENT by SAP'!K1976</f>
        <v>1800000572</v>
      </c>
      <c r="R1986" s="51">
        <f>'PAYMENT by SAP'!L1976</f>
        <v>14849459</v>
      </c>
      <c r="S1986" s="51" t="str">
        <f>'PAYMENT by SAP'!M1976</f>
        <v>Pot. Gaji Kary. Penugasan SIG - UTSG 11.2025</v>
      </c>
      <c r="T1986" s="65">
        <f>'PAYMENT by SAP'!N1976</f>
        <v>46022</v>
      </c>
      <c r="U1986" s="66" t="str">
        <f>'PAYMENT by SAP'!O1976</f>
        <v>1800000572</v>
      </c>
      <c r="V1986" s="18" t="s">
        <v>4953</v>
      </c>
    </row>
    <row r="1987" spans="2:22">
      <c r="B1987" s="15">
        <f>'PAYMENT by SAP'!B1977</f>
        <v>100011</v>
      </c>
      <c r="C1987" s="15" t="str">
        <f>'PAYMENT by SAP'!C1977</f>
        <v>UNITED TRACTORS SEMEN GRESIK</v>
      </c>
      <c r="D1987" s="15" t="str">
        <v>Group</v>
      </c>
      <c r="E1987" s="15" t="str">
        <f>'PAYMENT by SAP'!D1977</f>
        <v>1400000058</v>
      </c>
      <c r="F1987" s="15" t="str">
        <f>'PAYMENT by SAP'!E1977</f>
        <v>11121161</v>
      </c>
      <c r="G1987" s="15" t="str">
        <f>'PAYMENT by SAP'!F1977</f>
        <v>PAID BY CMS BANK MANDIRI KC GRESIK RN 2100001817</v>
      </c>
      <c r="H1987" s="47">
        <f t="shared" si="186"/>
        <v>46068</v>
      </c>
      <c r="I1987" s="48">
        <f>'PAYMENT by SAP'!G1977</f>
        <v>46068</v>
      </c>
      <c r="J1987" s="48" t="str">
        <f t="shared" si="187"/>
        <v>Feb</v>
      </c>
      <c r="K1987" s="48" t="str">
        <f t="shared" si="188"/>
        <v>2026</v>
      </c>
      <c r="L1987" s="48">
        <f>'PAYMENT by SAP'!H1977</f>
        <v>45991</v>
      </c>
      <c r="M1987" s="49">
        <f t="shared" si="189"/>
        <v>77</v>
      </c>
      <c r="N1987" s="50" t="str">
        <f t="shared" si="190"/>
        <v>60-90</v>
      </c>
      <c r="O1987" s="50" t="str">
        <f t="shared" si="191"/>
        <v>Warning</v>
      </c>
      <c r="P1987" s="15" t="str">
        <f>'PAYMENT by SAP'!J1977</f>
        <v>IDR</v>
      </c>
      <c r="Q1987" s="15" t="str">
        <f>'PAYMENT by SAP'!K1977</f>
        <v>1800000480</v>
      </c>
      <c r="R1987" s="51">
        <f>'PAYMENT by SAP'!L1977</f>
        <v>18316983</v>
      </c>
      <c r="S1987" s="51" t="str">
        <f>'PAYMENT by SAP'!M1977</f>
        <v>Pot. Gaji Kary. Penugasan SIG - UTSG 09.2025</v>
      </c>
      <c r="T1987" s="65">
        <f>'PAYMENT by SAP'!N1977</f>
        <v>45961</v>
      </c>
      <c r="U1987" s="66" t="str">
        <f>'PAYMENT by SAP'!O1977</f>
        <v>1800000480</v>
      </c>
      <c r="V1987" s="18" t="s">
        <v>4953</v>
      </c>
    </row>
    <row r="1988" spans="2:22">
      <c r="B1988" s="15">
        <f>'PAYMENT by SAP'!B1978</f>
        <v>100011</v>
      </c>
      <c r="C1988" s="15" t="str">
        <f>'PAYMENT by SAP'!C1978</f>
        <v>UNITED TRACTORS SEMEN GRESIK</v>
      </c>
      <c r="D1988" s="15" t="str">
        <v>Group</v>
      </c>
      <c r="E1988" s="15" t="str">
        <f>'PAYMENT by SAP'!D1978</f>
        <v>1400000059</v>
      </c>
      <c r="F1988" s="15" t="str">
        <f>'PAYMENT by SAP'!E1978</f>
        <v>11121161</v>
      </c>
      <c r="G1988" s="15" t="str">
        <f>'PAYMENT by SAP'!F1978</f>
        <v>PAID BY CMS BANK MANDIRI KC GRESIK RN 2100001784</v>
      </c>
      <c r="H1988" s="47">
        <f t="shared" si="186"/>
        <v>46068</v>
      </c>
      <c r="I1988" s="48">
        <f>'PAYMENT by SAP'!G1978</f>
        <v>46068</v>
      </c>
      <c r="J1988" s="48" t="str">
        <f t="shared" si="187"/>
        <v>Feb</v>
      </c>
      <c r="K1988" s="48" t="str">
        <f t="shared" si="188"/>
        <v>2026</v>
      </c>
      <c r="L1988" s="48">
        <f>'PAYMENT by SAP'!H1978</f>
        <v>45960</v>
      </c>
      <c r="M1988" s="49">
        <f t="shared" si="189"/>
        <v>108</v>
      </c>
      <c r="N1988" s="50" t="str">
        <f t="shared" si="190"/>
        <v>90-120</v>
      </c>
      <c r="O1988" s="50" t="str">
        <f t="shared" si="191"/>
        <v>Warning +</v>
      </c>
      <c r="P1988" s="15" t="str">
        <f>'PAYMENT by SAP'!J1978</f>
        <v>IDR</v>
      </c>
      <c r="Q1988" s="15" t="str">
        <f>'PAYMENT by SAP'!K1978</f>
        <v>1800000436</v>
      </c>
      <c r="R1988" s="51">
        <f>'PAYMENT by SAP'!L1978</f>
        <v>18320580</v>
      </c>
      <c r="S1988" s="51" t="str">
        <f>'PAYMENT by SAP'!M1978</f>
        <v>Pot. Gaji Kary. Penugasan SIG - UTSG 08.2025</v>
      </c>
      <c r="T1988" s="65">
        <f>'PAYMENT by SAP'!N1978</f>
        <v>45930</v>
      </c>
      <c r="U1988" s="66" t="str">
        <f>'PAYMENT by SAP'!O1978</f>
        <v>1800000436</v>
      </c>
      <c r="V1988" s="18" t="s">
        <v>4953</v>
      </c>
    </row>
    <row r="1989" spans="2:22">
      <c r="B1989" s="15">
        <f>'PAYMENT by SAP'!B1979</f>
        <v>100011</v>
      </c>
      <c r="C1989" s="15" t="str">
        <f>'PAYMENT by SAP'!C1979</f>
        <v>UNITED TRACTORS SEMEN GRESIK</v>
      </c>
      <c r="D1989" s="15" t="str">
        <v>Group</v>
      </c>
      <c r="E1989" s="15" t="str">
        <f>'PAYMENT by SAP'!D1979</f>
        <v>1400019967</v>
      </c>
      <c r="F1989" s="15" t="str">
        <f>'PAYMENT by SAP'!E1979</f>
        <v>11121161</v>
      </c>
      <c r="G1989" s="15" t="str">
        <f>'PAYMENT by SAP'!F1979</f>
        <v>PAID BY CMS BANK MANDIRI KC GRESIK RN 7100000962</v>
      </c>
      <c r="H1989" s="47">
        <f t="shared" si="186"/>
        <v>46068</v>
      </c>
      <c r="I1989" s="48">
        <f>'PAYMENT by SAP'!G1979</f>
        <v>46068</v>
      </c>
      <c r="J1989" s="48" t="str">
        <f t="shared" si="187"/>
        <v>Feb</v>
      </c>
      <c r="K1989" s="48" t="str">
        <f t="shared" si="188"/>
        <v>2026</v>
      </c>
      <c r="L1989" s="48">
        <f>'PAYMENT by SAP'!H1979</f>
        <v>46052</v>
      </c>
      <c r="M1989" s="49">
        <f t="shared" si="189"/>
        <v>16</v>
      </c>
      <c r="N1989" s="50" t="str">
        <f t="shared" si="190"/>
        <v>0-30</v>
      </c>
      <c r="O1989" s="50" t="str">
        <f t="shared" si="191"/>
        <v>No Risk</v>
      </c>
      <c r="P1989" s="15" t="str">
        <f>'PAYMENT by SAP'!J1979</f>
        <v>IDR</v>
      </c>
      <c r="Q1989" s="15" t="str">
        <f>'PAYMENT by SAP'!K1979</f>
        <v>1800000833</v>
      </c>
      <c r="R1989" s="51">
        <f>'PAYMENT by SAP'!L1979</f>
        <v>26020129</v>
      </c>
      <c r="S1989" s="51" t="str">
        <f>'PAYMENT by SAP'!M1979</f>
        <v>Tagihan Listrik UTSG Nov 25</v>
      </c>
      <c r="T1989" s="65">
        <f>'PAYMENT by SAP'!N1979</f>
        <v>46022</v>
      </c>
      <c r="U1989" s="66" t="str">
        <f>'PAYMENT by SAP'!O1979</f>
        <v>1800000833</v>
      </c>
      <c r="V1989" s="18" t="s">
        <v>4951</v>
      </c>
    </row>
    <row r="1990" spans="2:22">
      <c r="B1990" s="15">
        <f>'PAYMENT by SAP'!B1980</f>
        <v>100011</v>
      </c>
      <c r="C1990" s="15" t="str">
        <f>'PAYMENT by SAP'!C1980</f>
        <v>UNITED TRACTORS SEMEN GRESIK</v>
      </c>
      <c r="D1990" s="15" t="str">
        <v>Group</v>
      </c>
      <c r="E1990" s="15" t="str">
        <f>'PAYMENT by SAP'!D1980</f>
        <v>1400019968</v>
      </c>
      <c r="F1990" s="15" t="str">
        <f>'PAYMENT by SAP'!E1980</f>
        <v>11121161</v>
      </c>
      <c r="G1990" s="15" t="str">
        <f>'PAYMENT by SAP'!F1980</f>
        <v>PAID BY CMS BANK MANDIRI KC GRESIK RN 7100000798</v>
      </c>
      <c r="H1990" s="47">
        <f t="shared" si="186"/>
        <v>46068</v>
      </c>
      <c r="I1990" s="48">
        <f>'PAYMENT by SAP'!G1980</f>
        <v>46068</v>
      </c>
      <c r="J1990" s="48" t="str">
        <f t="shared" si="187"/>
        <v>Feb</v>
      </c>
      <c r="K1990" s="48" t="str">
        <f t="shared" si="188"/>
        <v>2026</v>
      </c>
      <c r="L1990" s="48">
        <f>'PAYMENT by SAP'!H1980</f>
        <v>45960</v>
      </c>
      <c r="M1990" s="49">
        <f t="shared" si="189"/>
        <v>108</v>
      </c>
      <c r="N1990" s="50" t="str">
        <f t="shared" si="190"/>
        <v>90-120</v>
      </c>
      <c r="O1990" s="50" t="str">
        <f t="shared" si="191"/>
        <v>Warning +</v>
      </c>
      <c r="P1990" s="15" t="str">
        <f>'PAYMENT by SAP'!J1980</f>
        <v>IDR</v>
      </c>
      <c r="Q1990" s="15" t="str">
        <f>'PAYMENT by SAP'!K1980</f>
        <v>1800000617</v>
      </c>
      <c r="R1990" s="51">
        <f>'PAYMENT by SAP'!L1980</f>
        <v>26331616</v>
      </c>
      <c r="S1990" s="51" t="str">
        <f>'PAYMENT by SAP'!M1980</f>
        <v>Tagihan Listrik UTSG Jul 25</v>
      </c>
      <c r="T1990" s="65">
        <f>'PAYMENT by SAP'!N1980</f>
        <v>45930</v>
      </c>
      <c r="U1990" s="66" t="str">
        <f>'PAYMENT by SAP'!O1980</f>
        <v>1800000617</v>
      </c>
      <c r="V1990" s="18" t="s">
        <v>4951</v>
      </c>
    </row>
    <row r="1991" spans="2:22">
      <c r="B1991" s="15">
        <f>'PAYMENT by SAP'!B1981</f>
        <v>100011</v>
      </c>
      <c r="C1991" s="15" t="str">
        <f>'PAYMENT by SAP'!C1981</f>
        <v>UNITED TRACTORS SEMEN GRESIK</v>
      </c>
      <c r="D1991" s="15" t="str">
        <v>Group</v>
      </c>
      <c r="E1991" s="15" t="str">
        <f>'PAYMENT by SAP'!D1981</f>
        <v>1400019969</v>
      </c>
      <c r="F1991" s="15" t="str">
        <f>'PAYMENT by SAP'!E1981</f>
        <v>11121161</v>
      </c>
      <c r="G1991" s="15" t="str">
        <f>'PAYMENT by SAP'!F1981</f>
        <v>PAID BY CMS BANK MANDIRI KC GRESIK RN 7100000896</v>
      </c>
      <c r="H1991" s="47">
        <f t="shared" si="186"/>
        <v>46068</v>
      </c>
      <c r="I1991" s="48">
        <f>'PAYMENT by SAP'!G1981</f>
        <v>46068</v>
      </c>
      <c r="J1991" s="48" t="str">
        <f t="shared" si="187"/>
        <v>Feb</v>
      </c>
      <c r="K1991" s="48" t="str">
        <f t="shared" si="188"/>
        <v>2026</v>
      </c>
      <c r="L1991" s="48">
        <f>'PAYMENT by SAP'!H1981</f>
        <v>45991</v>
      </c>
      <c r="M1991" s="49">
        <f t="shared" si="189"/>
        <v>77</v>
      </c>
      <c r="N1991" s="50" t="str">
        <f t="shared" si="190"/>
        <v>60-90</v>
      </c>
      <c r="O1991" s="50" t="str">
        <f t="shared" si="191"/>
        <v>Warning</v>
      </c>
      <c r="P1991" s="15" t="str">
        <f>'PAYMENT by SAP'!J1981</f>
        <v>IDR</v>
      </c>
      <c r="Q1991" s="15" t="str">
        <f>'PAYMENT by SAP'!K1981</f>
        <v>1800000725</v>
      </c>
      <c r="R1991" s="51">
        <f>'PAYMENT by SAP'!L1981</f>
        <v>26702932</v>
      </c>
      <c r="S1991" s="51" t="str">
        <f>'PAYMENT by SAP'!M1981</f>
        <v>Tagihan Listrik UTSG Agt 25</v>
      </c>
      <c r="T1991" s="65">
        <f>'PAYMENT by SAP'!N1981</f>
        <v>45961</v>
      </c>
      <c r="U1991" s="66" t="str">
        <f>'PAYMENT by SAP'!O1981</f>
        <v>1800000725</v>
      </c>
      <c r="V1991" s="18" t="s">
        <v>4951</v>
      </c>
    </row>
    <row r="1992" spans="2:22">
      <c r="B1992" s="15">
        <f>'PAYMENT by SAP'!B1982</f>
        <v>100011</v>
      </c>
      <c r="C1992" s="15" t="str">
        <f>'PAYMENT by SAP'!C1982</f>
        <v>UNITED TRACTORS SEMEN GRESIK</v>
      </c>
      <c r="D1992" s="15" t="str">
        <v>Group</v>
      </c>
      <c r="E1992" s="15" t="str">
        <f>'PAYMENT by SAP'!D1982</f>
        <v>1400019970</v>
      </c>
      <c r="F1992" s="15" t="str">
        <f>'PAYMENT by SAP'!E1982</f>
        <v>11121161</v>
      </c>
      <c r="G1992" s="15" t="str">
        <f>'PAYMENT by SAP'!F1982</f>
        <v>PAID BY CMS BANK MANDIRI KC GRESIK RN 7100000963</v>
      </c>
      <c r="H1992" s="47">
        <f t="shared" si="186"/>
        <v>46068</v>
      </c>
      <c r="I1992" s="48">
        <f>'PAYMENT by SAP'!G1982</f>
        <v>46068</v>
      </c>
      <c r="J1992" s="48" t="str">
        <f t="shared" si="187"/>
        <v>Feb</v>
      </c>
      <c r="K1992" s="48" t="str">
        <f t="shared" si="188"/>
        <v>2026</v>
      </c>
      <c r="L1992" s="48">
        <f>'PAYMENT by SAP'!H1982</f>
        <v>46052</v>
      </c>
      <c r="M1992" s="49">
        <f t="shared" si="189"/>
        <v>16</v>
      </c>
      <c r="N1992" s="50" t="str">
        <f t="shared" si="190"/>
        <v>0-30</v>
      </c>
      <c r="O1992" s="50" t="str">
        <f t="shared" si="191"/>
        <v>No Risk</v>
      </c>
      <c r="P1992" s="15" t="str">
        <f>'PAYMENT by SAP'!J1982</f>
        <v>IDR</v>
      </c>
      <c r="Q1992" s="15" t="str">
        <f>'PAYMENT by SAP'!K1982</f>
        <v>1800000829</v>
      </c>
      <c r="R1992" s="51">
        <f>'PAYMENT by SAP'!L1982</f>
        <v>32283044</v>
      </c>
      <c r="S1992" s="51" t="str">
        <f>'PAYMENT by SAP'!M1982</f>
        <v>Tagihan Listrik UTSG Okt 25</v>
      </c>
      <c r="T1992" s="65">
        <f>'PAYMENT by SAP'!N1982</f>
        <v>46022</v>
      </c>
      <c r="U1992" s="66" t="str">
        <f>'PAYMENT by SAP'!O1982</f>
        <v>1800000829</v>
      </c>
      <c r="V1992" s="18" t="s">
        <v>4951</v>
      </c>
    </row>
    <row r="1993" spans="2:22">
      <c r="B1993" s="15">
        <f>'PAYMENT by SAP'!B1983</f>
        <v>101901</v>
      </c>
      <c r="C1993" s="15" t="str">
        <f>'PAYMENT by SAP'!C1983</f>
        <v>PT EMDEKI UTAMA TBK</v>
      </c>
      <c r="D1993" s="15" t="str">
        <v>External</v>
      </c>
      <c r="E1993" s="15" t="str">
        <f>'PAYMENT by SAP'!D1983</f>
        <v>0100001383</v>
      </c>
      <c r="F1993" s="15">
        <f>'PAYMENT by SAP'!E1983</f>
        <v>0</v>
      </c>
      <c r="G1993" s="15">
        <f>'PAYMENT by SAP'!F1983</f>
        <v>0</v>
      </c>
      <c r="H1993" s="47">
        <f t="shared" si="186"/>
        <v>46071</v>
      </c>
      <c r="I1993" s="48">
        <f>'PAYMENT by SAP'!G1983</f>
        <v>46071</v>
      </c>
      <c r="J1993" s="48" t="str">
        <f t="shared" si="187"/>
        <v>Feb</v>
      </c>
      <c r="K1993" s="48" t="str">
        <f t="shared" si="188"/>
        <v>2026</v>
      </c>
      <c r="L1993" s="48">
        <f>'PAYMENT by SAP'!H1983</f>
        <v>45903</v>
      </c>
      <c r="M1993" s="49">
        <f t="shared" si="189"/>
        <v>168</v>
      </c>
      <c r="N1993" s="50" t="str">
        <f t="shared" si="190"/>
        <v>120-365</v>
      </c>
      <c r="O1993" s="50" t="str">
        <f t="shared" si="191"/>
        <v>High Risk</v>
      </c>
      <c r="P1993" s="15" t="str">
        <f>'PAYMENT by SAP'!J1983</f>
        <v>IDR</v>
      </c>
      <c r="Q1993" s="15" t="str">
        <f>'PAYMENT by SAP'!K1983</f>
        <v>1400000458</v>
      </c>
      <c r="R1993" s="51">
        <f>'PAYMENT by SAP'!L1983</f>
        <v>8600</v>
      </c>
      <c r="S1993" s="51" t="str">
        <f>'PAYMENT by SAP'!M1983</f>
        <v>Kurang bayar tagihan Analisa Lab Uji XRD - Sep 202</v>
      </c>
      <c r="T1993" s="65">
        <f>'PAYMENT by SAP'!N1983</f>
        <v>45903</v>
      </c>
      <c r="U1993" s="66" t="str">
        <f>'PAYMENT by SAP'!O1983</f>
        <v>1800000444</v>
      </c>
      <c r="V1993" t="s">
        <v>4961</v>
      </c>
    </row>
    <row r="1994" spans="2:22">
      <c r="B1994" s="15">
        <f>'PAYMENT by SAP'!B1984</f>
        <v>101330</v>
      </c>
      <c r="C1994" s="15" t="str">
        <f>'PAYMENT by SAP'!C1984</f>
        <v>PT. CAHAYA INDAH MOJOKERTO</v>
      </c>
      <c r="D1994" s="15" t="str">
        <v>External</v>
      </c>
      <c r="E1994" s="15" t="str">
        <f>'PAYMENT by SAP'!D1984</f>
        <v>1400021040</v>
      </c>
      <c r="F1994" s="15" t="str">
        <f>'PAYMENT by SAP'!E1984</f>
        <v>11123101</v>
      </c>
      <c r="G1994" s="15" t="str">
        <f>'PAYMENT by SAP'!F1984</f>
        <v>PAID BY CMS BANK BCA RN 7100000872</v>
      </c>
      <c r="H1994" s="47">
        <f t="shared" si="186"/>
        <v>46071</v>
      </c>
      <c r="I1994" s="48">
        <f>'PAYMENT by SAP'!G1984</f>
        <v>46071</v>
      </c>
      <c r="J1994" s="48" t="str">
        <f t="shared" si="187"/>
        <v>Feb</v>
      </c>
      <c r="K1994" s="48" t="str">
        <f t="shared" si="188"/>
        <v>2026</v>
      </c>
      <c r="L1994" s="48">
        <f>'PAYMENT by SAP'!H1984</f>
        <v>45991</v>
      </c>
      <c r="M1994" s="49">
        <f t="shared" si="189"/>
        <v>80</v>
      </c>
      <c r="N1994" s="50" t="str">
        <f t="shared" si="190"/>
        <v>60-90</v>
      </c>
      <c r="O1994" s="50" t="str">
        <f t="shared" si="191"/>
        <v>Warning</v>
      </c>
      <c r="P1994" s="15" t="str">
        <f>'PAYMENT by SAP'!J1984</f>
        <v>IDR</v>
      </c>
      <c r="Q1994" s="15" t="str">
        <f>'PAYMENT by SAP'!K1984</f>
        <v>1800000689</v>
      </c>
      <c r="R1994" s="51">
        <f>'PAYMENT by SAP'!L1984</f>
        <v>680652</v>
      </c>
      <c r="S1994" s="51" t="str">
        <f>'PAYMENT by SAP'!M1984</f>
        <v>Biaya Pemusnahan Limbah Residu Produksi ex PT CIM</v>
      </c>
      <c r="T1994" s="65">
        <f>'PAYMENT by SAP'!N1984</f>
        <v>45961</v>
      </c>
      <c r="U1994" s="66" t="str">
        <f>'PAYMENT by SAP'!O1984</f>
        <v>1800000689</v>
      </c>
      <c r="V1994" t="s">
        <v>4950</v>
      </c>
    </row>
    <row r="1995" spans="2:22">
      <c r="B1995" s="15">
        <f>'PAYMENT by SAP'!B1985</f>
        <v>101330</v>
      </c>
      <c r="C1995" s="15" t="str">
        <f>'PAYMENT by SAP'!C1985</f>
        <v>PT. CAHAYA INDAH MOJOKERTO</v>
      </c>
      <c r="D1995" s="15" t="str">
        <v>External</v>
      </c>
      <c r="E1995" s="15" t="str">
        <f>'PAYMENT by SAP'!D1985</f>
        <v>1400021036</v>
      </c>
      <c r="F1995" s="15" t="str">
        <f>'PAYMENT by SAP'!E1985</f>
        <v>11123101</v>
      </c>
      <c r="G1995" s="15" t="str">
        <f>'PAYMENT by SAP'!F1985</f>
        <v>PT. CAHAYA INDAH MOJOKERTO</v>
      </c>
      <c r="H1995" s="47">
        <f t="shared" si="186"/>
        <v>46071</v>
      </c>
      <c r="I1995" s="48">
        <f>'PAYMENT by SAP'!G1985</f>
        <v>46071</v>
      </c>
      <c r="J1995" s="48" t="str">
        <f t="shared" si="187"/>
        <v>Feb</v>
      </c>
      <c r="K1995" s="48" t="str">
        <f t="shared" si="188"/>
        <v>2026</v>
      </c>
      <c r="L1995" s="48">
        <f>'PAYMENT by SAP'!H1985</f>
        <v>46052</v>
      </c>
      <c r="M1995" s="49">
        <f t="shared" si="189"/>
        <v>19</v>
      </c>
      <c r="N1995" s="50" t="str">
        <f t="shared" si="190"/>
        <v>0-30</v>
      </c>
      <c r="O1995" s="50" t="str">
        <f t="shared" si="191"/>
        <v>No Risk</v>
      </c>
      <c r="P1995" s="15" t="str">
        <f>'PAYMENT by SAP'!J1985</f>
        <v>IDR</v>
      </c>
      <c r="Q1995" s="15" t="str">
        <f>'PAYMENT by SAP'!K1985</f>
        <v>1800000846</v>
      </c>
      <c r="R1995" s="51">
        <f>'PAYMENT by SAP'!L1985</f>
        <v>1902050</v>
      </c>
      <c r="S1995" s="51" t="str">
        <f>'PAYMENT by SAP'!M1985</f>
        <v>Biaya Pemusnahan Limbah Steel Slag ex PT CIM</v>
      </c>
      <c r="T1995" s="65">
        <f>'PAYMENT by SAP'!N1985</f>
        <v>46022</v>
      </c>
      <c r="U1995" s="66" t="str">
        <f>'PAYMENT by SAP'!O1985</f>
        <v>1800000846</v>
      </c>
      <c r="V1995" t="s">
        <v>4950</v>
      </c>
    </row>
    <row r="1996" spans="2:22">
      <c r="B1996" s="15">
        <f>'PAYMENT by SAP'!B1986</f>
        <v>101330</v>
      </c>
      <c r="C1996" s="15" t="str">
        <f>'PAYMENT by SAP'!C1986</f>
        <v>PT. CAHAYA INDAH MOJOKERTO</v>
      </c>
      <c r="D1996" s="15" t="str">
        <v>External</v>
      </c>
      <c r="E1996" s="15" t="str">
        <f>'PAYMENT by SAP'!D1986</f>
        <v>1400021045</v>
      </c>
      <c r="F1996" s="15" t="str">
        <f>'PAYMENT by SAP'!E1986</f>
        <v>11123101</v>
      </c>
      <c r="G1996" s="15" t="str">
        <f>'PAYMENT by SAP'!F1986</f>
        <v>PAID BY CMS BANK BCA RN 7100000929</v>
      </c>
      <c r="H1996" s="47">
        <f t="shared" si="186"/>
        <v>46071</v>
      </c>
      <c r="I1996" s="48">
        <f>'PAYMENT by SAP'!G1986</f>
        <v>46071</v>
      </c>
      <c r="J1996" s="48" t="str">
        <f t="shared" si="187"/>
        <v>Feb</v>
      </c>
      <c r="K1996" s="48" t="str">
        <f t="shared" si="188"/>
        <v>2026</v>
      </c>
      <c r="L1996" s="48">
        <f>'PAYMENT by SAP'!H1986</f>
        <v>46021</v>
      </c>
      <c r="M1996" s="49">
        <f t="shared" si="189"/>
        <v>50</v>
      </c>
      <c r="N1996" s="50" t="str">
        <f t="shared" si="190"/>
        <v>30-60</v>
      </c>
      <c r="O1996" s="50" t="str">
        <f t="shared" si="191"/>
        <v>Low Risk</v>
      </c>
      <c r="P1996" s="15" t="str">
        <f>'PAYMENT by SAP'!J1986</f>
        <v>IDR</v>
      </c>
      <c r="Q1996" s="15" t="str">
        <f>'PAYMENT by SAP'!K1986</f>
        <v>1800000770</v>
      </c>
      <c r="R1996" s="51">
        <f>'PAYMENT by SAP'!L1986</f>
        <v>7897650</v>
      </c>
      <c r="S1996" s="51" t="str">
        <f>'PAYMENT by SAP'!M1986</f>
        <v>Biaya Pemusnahan Limbah Steel Slag ex PT CIM</v>
      </c>
      <c r="T1996" s="65">
        <f>'PAYMENT by SAP'!N1986</f>
        <v>45991</v>
      </c>
      <c r="U1996" s="66" t="str">
        <f>'PAYMENT by SAP'!O1986</f>
        <v>1800000770</v>
      </c>
      <c r="V1996" t="s">
        <v>4950</v>
      </c>
    </row>
    <row r="1997" spans="2:22">
      <c r="B1997" s="15">
        <f>'PAYMENT by SAP'!B1987</f>
        <v>101330</v>
      </c>
      <c r="C1997" s="15" t="str">
        <f>'PAYMENT by SAP'!C1987</f>
        <v>PT. CAHAYA INDAH MOJOKERTO</v>
      </c>
      <c r="D1997" s="15" t="str">
        <v>External</v>
      </c>
      <c r="E1997" s="15" t="str">
        <f>'PAYMENT by SAP'!D1987</f>
        <v>1400021046</v>
      </c>
      <c r="F1997" s="15" t="str">
        <f>'PAYMENT by SAP'!E1987</f>
        <v>11123101</v>
      </c>
      <c r="G1997" s="15" t="str">
        <f>'PAYMENT by SAP'!F1987</f>
        <v>PAID BY CMS BANK BCA RN 7100000874</v>
      </c>
      <c r="H1997" s="47">
        <f t="shared" si="186"/>
        <v>46071</v>
      </c>
      <c r="I1997" s="48">
        <f>'PAYMENT by SAP'!G1987</f>
        <v>46071</v>
      </c>
      <c r="J1997" s="48" t="str">
        <f t="shared" si="187"/>
        <v>Feb</v>
      </c>
      <c r="K1997" s="48" t="str">
        <f t="shared" si="188"/>
        <v>2026</v>
      </c>
      <c r="L1997" s="48">
        <f>'PAYMENT by SAP'!H1987</f>
        <v>45991</v>
      </c>
      <c r="M1997" s="49">
        <f t="shared" si="189"/>
        <v>80</v>
      </c>
      <c r="N1997" s="50" t="str">
        <f t="shared" si="190"/>
        <v>60-90</v>
      </c>
      <c r="O1997" s="50" t="str">
        <f t="shared" si="191"/>
        <v>Warning</v>
      </c>
      <c r="P1997" s="15" t="str">
        <f>'PAYMENT by SAP'!J1987</f>
        <v>IDR</v>
      </c>
      <c r="Q1997" s="15" t="str">
        <f>'PAYMENT by SAP'!K1987</f>
        <v>1800000690</v>
      </c>
      <c r="R1997" s="51">
        <f>'PAYMENT by SAP'!L1987</f>
        <v>9120870</v>
      </c>
      <c r="S1997" s="51" t="str">
        <f>'PAYMENT by SAP'!M1987</f>
        <v>Biaya Pemusnahan Limbah SBE ex PT CIM</v>
      </c>
      <c r="T1997" s="65">
        <f>'PAYMENT by SAP'!N1987</f>
        <v>45961</v>
      </c>
      <c r="U1997" s="66" t="str">
        <f>'PAYMENT by SAP'!O1987</f>
        <v>1800000690</v>
      </c>
      <c r="V1997" t="s">
        <v>4950</v>
      </c>
    </row>
    <row r="1998" spans="2:22">
      <c r="B1998" s="15">
        <f>'PAYMENT by SAP'!B1988</f>
        <v>101330</v>
      </c>
      <c r="C1998" s="15" t="str">
        <f>'PAYMENT by SAP'!C1988</f>
        <v>PT. CAHAYA INDAH MOJOKERTO</v>
      </c>
      <c r="D1998" s="15" t="str">
        <v>External</v>
      </c>
      <c r="E1998" s="15" t="str">
        <f>'PAYMENT by SAP'!D1988</f>
        <v>1400021041</v>
      </c>
      <c r="F1998" s="15" t="str">
        <f>'PAYMENT by SAP'!E1988</f>
        <v>11123101</v>
      </c>
      <c r="G1998" s="15" t="str">
        <f>'PAYMENT by SAP'!F1988</f>
        <v>PAID BY CMS BANK BCA RN 7100000877</v>
      </c>
      <c r="H1998" s="47">
        <f t="shared" si="186"/>
        <v>46071</v>
      </c>
      <c r="I1998" s="48">
        <f>'PAYMENT by SAP'!G1988</f>
        <v>46071</v>
      </c>
      <c r="J1998" s="48" t="str">
        <f t="shared" si="187"/>
        <v>Feb</v>
      </c>
      <c r="K1998" s="48" t="str">
        <f t="shared" si="188"/>
        <v>2026</v>
      </c>
      <c r="L1998" s="48">
        <f>'PAYMENT by SAP'!H1988</f>
        <v>45991</v>
      </c>
      <c r="M1998" s="49">
        <f t="shared" si="189"/>
        <v>80</v>
      </c>
      <c r="N1998" s="50" t="str">
        <f t="shared" si="190"/>
        <v>60-90</v>
      </c>
      <c r="O1998" s="50" t="str">
        <f t="shared" si="191"/>
        <v>Warning</v>
      </c>
      <c r="P1998" s="15" t="str">
        <f>'PAYMENT by SAP'!J1988</f>
        <v>IDR</v>
      </c>
      <c r="Q1998" s="15" t="str">
        <f>'PAYMENT by SAP'!K1988</f>
        <v>1800000693</v>
      </c>
      <c r="R1998" s="51">
        <f>'PAYMENT by SAP'!L1988</f>
        <v>11710500</v>
      </c>
      <c r="S1998" s="51" t="str">
        <f>'PAYMENT by SAP'!M1988</f>
        <v>Biaya Pemusnahan Limbah Steel Slag ex PT CIM</v>
      </c>
      <c r="T1998" s="65">
        <f>'PAYMENT by SAP'!N1988</f>
        <v>45961</v>
      </c>
      <c r="U1998" s="66" t="str">
        <f>'PAYMENT by SAP'!O1988</f>
        <v>1800000693</v>
      </c>
      <c r="V1998" t="s">
        <v>4950</v>
      </c>
    </row>
    <row r="1999" spans="2:22">
      <c r="B1999" s="15">
        <f>'PAYMENT by SAP'!B1989</f>
        <v>101330</v>
      </c>
      <c r="C1999" s="15" t="str">
        <f>'PAYMENT by SAP'!C1989</f>
        <v>PT. CAHAYA INDAH MOJOKERTO</v>
      </c>
      <c r="D1999" s="15" t="str">
        <v>External</v>
      </c>
      <c r="E1999" s="15" t="str">
        <f>'PAYMENT by SAP'!D1989</f>
        <v>1400021047</v>
      </c>
      <c r="F1999" s="15" t="str">
        <f>'PAYMENT by SAP'!E1989</f>
        <v>11123101</v>
      </c>
      <c r="G1999" s="15" t="str">
        <f>'PAYMENT by SAP'!F1989</f>
        <v>PAID BY CMS BANK BCA RN 7100000875</v>
      </c>
      <c r="H1999" s="47">
        <f t="shared" si="186"/>
        <v>46071</v>
      </c>
      <c r="I1999" s="48">
        <f>'PAYMENT by SAP'!G1989</f>
        <v>46071</v>
      </c>
      <c r="J1999" s="48" t="str">
        <f t="shared" si="187"/>
        <v>Feb</v>
      </c>
      <c r="K1999" s="48" t="str">
        <f t="shared" si="188"/>
        <v>2026</v>
      </c>
      <c r="L1999" s="48">
        <f>'PAYMENT by SAP'!H1989</f>
        <v>45991</v>
      </c>
      <c r="M1999" s="49">
        <f t="shared" si="189"/>
        <v>80</v>
      </c>
      <c r="N1999" s="50" t="str">
        <f t="shared" si="190"/>
        <v>60-90</v>
      </c>
      <c r="O1999" s="50" t="str">
        <f t="shared" si="191"/>
        <v>Warning</v>
      </c>
      <c r="P1999" s="15" t="str">
        <f>'PAYMENT by SAP'!J1989</f>
        <v>IDR</v>
      </c>
      <c r="Q1999" s="15" t="str">
        <f>'PAYMENT by SAP'!K1989</f>
        <v>1800000691</v>
      </c>
      <c r="R1999" s="51">
        <f>'PAYMENT by SAP'!L1989</f>
        <v>17546880</v>
      </c>
      <c r="S1999" s="51" t="str">
        <f>'PAYMENT by SAP'!M1989</f>
        <v>Biaya Pemusnahan Limbah Sludge IPAL ex PT CIM</v>
      </c>
      <c r="T1999" s="65">
        <f>'PAYMENT by SAP'!N1989</f>
        <v>45961</v>
      </c>
      <c r="U1999" s="66" t="str">
        <f>'PAYMENT by SAP'!O1989</f>
        <v>1800000691</v>
      </c>
      <c r="V1999" t="s">
        <v>4950</v>
      </c>
    </row>
    <row r="2000" spans="2:22">
      <c r="B2000" s="15">
        <f>'PAYMENT by SAP'!B1990</f>
        <v>101330</v>
      </c>
      <c r="C2000" s="15" t="str">
        <f>'PAYMENT by SAP'!C1990</f>
        <v>PT. CAHAYA INDAH MOJOKERTO</v>
      </c>
      <c r="D2000" s="15" t="str">
        <v>External</v>
      </c>
      <c r="E2000" s="15" t="str">
        <f>'PAYMENT by SAP'!D1990</f>
        <v>1400021035</v>
      </c>
      <c r="F2000" s="15" t="str">
        <f>'PAYMENT by SAP'!E1990</f>
        <v>11123101</v>
      </c>
      <c r="G2000" s="15" t="str">
        <f>'PAYMENT by SAP'!F1990</f>
        <v>PT. CAHAYA INDAH MOJOKERTO</v>
      </c>
      <c r="H2000" s="47">
        <f t="shared" si="186"/>
        <v>46071</v>
      </c>
      <c r="I2000" s="48">
        <f>'PAYMENT by SAP'!G1990</f>
        <v>46071</v>
      </c>
      <c r="J2000" s="48" t="str">
        <f t="shared" si="187"/>
        <v>Feb</v>
      </c>
      <c r="K2000" s="48" t="str">
        <f t="shared" si="188"/>
        <v>2026</v>
      </c>
      <c r="L2000" s="48">
        <f>'PAYMENT by SAP'!H1990</f>
        <v>46052</v>
      </c>
      <c r="M2000" s="49">
        <f t="shared" si="189"/>
        <v>19</v>
      </c>
      <c r="N2000" s="50" t="str">
        <f t="shared" si="190"/>
        <v>0-30</v>
      </c>
      <c r="O2000" s="50" t="str">
        <f t="shared" si="191"/>
        <v>No Risk</v>
      </c>
      <c r="P2000" s="15" t="str">
        <f>'PAYMENT by SAP'!J1990</f>
        <v>IDR</v>
      </c>
      <c r="Q2000" s="15" t="str">
        <f>'PAYMENT by SAP'!K1990</f>
        <v>1800000845</v>
      </c>
      <c r="R2000" s="51">
        <f>'PAYMENT by SAP'!L1990</f>
        <v>70793320</v>
      </c>
      <c r="S2000" s="51" t="str">
        <f>'PAYMENT by SAP'!M1990</f>
        <v>Biaya Pemusnahan Limbah Sludge Paper ex PT CIM</v>
      </c>
      <c r="T2000" s="65">
        <f>'PAYMENT by SAP'!N1990</f>
        <v>46022</v>
      </c>
      <c r="U2000" s="66" t="str">
        <f>'PAYMENT by SAP'!O1990</f>
        <v>1800000845</v>
      </c>
      <c r="V2000" t="s">
        <v>4950</v>
      </c>
    </row>
    <row r="2001" spans="2:22">
      <c r="B2001" s="15">
        <f>'PAYMENT by SAP'!B1991</f>
        <v>101330</v>
      </c>
      <c r="C2001" s="15" t="str">
        <f>'PAYMENT by SAP'!C1991</f>
        <v>PT. CAHAYA INDAH MOJOKERTO</v>
      </c>
      <c r="D2001" s="15" t="str">
        <v>External</v>
      </c>
      <c r="E2001" s="15" t="str">
        <f>'PAYMENT by SAP'!D1991</f>
        <v>1400021034</v>
      </c>
      <c r="F2001" s="15" t="str">
        <f>'PAYMENT by SAP'!E1991</f>
        <v>11123101</v>
      </c>
      <c r="G2001" s="15" t="str">
        <f>'PAYMENT by SAP'!F1991</f>
        <v>PT. CAHAYA INDAH MOJOKERTO</v>
      </c>
      <c r="H2001" s="47">
        <f t="shared" si="186"/>
        <v>46071</v>
      </c>
      <c r="I2001" s="48">
        <f>'PAYMENT by SAP'!G1991</f>
        <v>46071</v>
      </c>
      <c r="J2001" s="48" t="str">
        <f t="shared" si="187"/>
        <v>Feb</v>
      </c>
      <c r="K2001" s="48" t="str">
        <f t="shared" si="188"/>
        <v>2026</v>
      </c>
      <c r="L2001" s="48">
        <f>'PAYMENT by SAP'!H1991</f>
        <v>46052</v>
      </c>
      <c r="M2001" s="49">
        <f t="shared" si="189"/>
        <v>19</v>
      </c>
      <c r="N2001" s="50" t="str">
        <f t="shared" si="190"/>
        <v>0-30</v>
      </c>
      <c r="O2001" s="50" t="str">
        <f t="shared" si="191"/>
        <v>No Risk</v>
      </c>
      <c r="P2001" s="15" t="str">
        <f>'PAYMENT by SAP'!J1991</f>
        <v>IDR</v>
      </c>
      <c r="Q2001" s="15" t="str">
        <f>'PAYMENT by SAP'!K1991</f>
        <v>1800000844</v>
      </c>
      <c r="R2001" s="51">
        <f>'PAYMENT by SAP'!L1991</f>
        <v>138102019</v>
      </c>
      <c r="S2001" s="51" t="str">
        <f>'PAYMENT by SAP'!M1991</f>
        <v>Biaya Pemusnahan Limbah FA-BA ex PT CIM</v>
      </c>
      <c r="T2001" s="65">
        <f>'PAYMENT by SAP'!N1991</f>
        <v>46022</v>
      </c>
      <c r="U2001" s="66" t="str">
        <f>'PAYMENT by SAP'!O1991</f>
        <v>1800000844</v>
      </c>
      <c r="V2001" t="s">
        <v>4950</v>
      </c>
    </row>
    <row r="2002" spans="2:22">
      <c r="B2002" s="15">
        <f>'PAYMENT by SAP'!B1992</f>
        <v>101330</v>
      </c>
      <c r="C2002" s="15" t="str">
        <f>'PAYMENT by SAP'!C1992</f>
        <v>PT. CAHAYA INDAH MOJOKERTO</v>
      </c>
      <c r="D2002" s="15" t="str">
        <v>External</v>
      </c>
      <c r="E2002" s="15" t="str">
        <f>'PAYMENT by SAP'!D1992</f>
        <v>1400021043</v>
      </c>
      <c r="F2002" s="15" t="str">
        <f>'PAYMENT by SAP'!E1992</f>
        <v>11123101</v>
      </c>
      <c r="G2002" s="15" t="str">
        <f>'PAYMENT by SAP'!F1992</f>
        <v>PAID BY CMS BANK BCA RN 7100000928</v>
      </c>
      <c r="H2002" s="47">
        <f t="shared" si="186"/>
        <v>46071</v>
      </c>
      <c r="I2002" s="48">
        <f>'PAYMENT by SAP'!G1992</f>
        <v>46071</v>
      </c>
      <c r="J2002" s="48" t="str">
        <f t="shared" si="187"/>
        <v>Feb</v>
      </c>
      <c r="K2002" s="48" t="str">
        <f t="shared" si="188"/>
        <v>2026</v>
      </c>
      <c r="L2002" s="48">
        <f>'PAYMENT by SAP'!H1992</f>
        <v>46021</v>
      </c>
      <c r="M2002" s="49">
        <f t="shared" si="189"/>
        <v>50</v>
      </c>
      <c r="N2002" s="50" t="str">
        <f t="shared" si="190"/>
        <v>30-60</v>
      </c>
      <c r="O2002" s="50" t="str">
        <f t="shared" si="191"/>
        <v>Low Risk</v>
      </c>
      <c r="P2002" s="15" t="str">
        <f>'PAYMENT by SAP'!J1992</f>
        <v>IDR</v>
      </c>
      <c r="Q2002" s="15" t="str">
        <f>'PAYMENT by SAP'!K1992</f>
        <v>1800000769</v>
      </c>
      <c r="R2002" s="51">
        <f>'PAYMENT by SAP'!L1992</f>
        <v>183107820</v>
      </c>
      <c r="S2002" s="51" t="str">
        <f>'PAYMENT by SAP'!M1992</f>
        <v>Biaya Pemusnahan Limbah Sludge Paper ex PT CIM</v>
      </c>
      <c r="T2002" s="65">
        <f>'PAYMENT by SAP'!N1992</f>
        <v>45991</v>
      </c>
      <c r="U2002" s="66" t="str">
        <f>'PAYMENT by SAP'!O1992</f>
        <v>1800000769</v>
      </c>
      <c r="V2002" t="s">
        <v>4950</v>
      </c>
    </row>
    <row r="2003" spans="2:22">
      <c r="B2003" s="15">
        <f>'PAYMENT by SAP'!B1993</f>
        <v>101330</v>
      </c>
      <c r="C2003" s="15" t="str">
        <f>'PAYMENT by SAP'!C1993</f>
        <v>PT. CAHAYA INDAH MOJOKERTO</v>
      </c>
      <c r="D2003" s="15" t="str">
        <v>External</v>
      </c>
      <c r="E2003" s="15" t="str">
        <f>'PAYMENT by SAP'!D1993</f>
        <v>1400021048</v>
      </c>
      <c r="F2003" s="15" t="str">
        <f>'PAYMENT by SAP'!E1993</f>
        <v>11123101</v>
      </c>
      <c r="G2003" s="15" t="str">
        <f>'PAYMENT by SAP'!F1993</f>
        <v>PAID BY CMS BANK BCA RN 7100000876</v>
      </c>
      <c r="H2003" s="47">
        <f t="shared" si="186"/>
        <v>46071</v>
      </c>
      <c r="I2003" s="48">
        <f>'PAYMENT by SAP'!G1993</f>
        <v>46071</v>
      </c>
      <c r="J2003" s="48" t="str">
        <f t="shared" si="187"/>
        <v>Feb</v>
      </c>
      <c r="K2003" s="48" t="str">
        <f t="shared" si="188"/>
        <v>2026</v>
      </c>
      <c r="L2003" s="48">
        <f>'PAYMENT by SAP'!H1993</f>
        <v>45991</v>
      </c>
      <c r="M2003" s="49">
        <f t="shared" si="189"/>
        <v>80</v>
      </c>
      <c r="N2003" s="50" t="str">
        <f t="shared" si="190"/>
        <v>60-90</v>
      </c>
      <c r="O2003" s="50" t="str">
        <f t="shared" si="191"/>
        <v>Warning</v>
      </c>
      <c r="P2003" s="15" t="str">
        <f>'PAYMENT by SAP'!J1993</f>
        <v>IDR</v>
      </c>
      <c r="Q2003" s="15" t="str">
        <f>'PAYMENT by SAP'!K1993</f>
        <v>1800000692</v>
      </c>
      <c r="R2003" s="51">
        <f>'PAYMENT by SAP'!L1993</f>
        <v>184470900</v>
      </c>
      <c r="S2003" s="51" t="str">
        <f>'PAYMENT by SAP'!M1993</f>
        <v>Biaya Pemusnahan Limbah Sludge Paper ex PT CIM</v>
      </c>
      <c r="T2003" s="65">
        <f>'PAYMENT by SAP'!N1993</f>
        <v>45961</v>
      </c>
      <c r="U2003" s="66" t="str">
        <f>'PAYMENT by SAP'!O1993</f>
        <v>1800000692</v>
      </c>
      <c r="V2003" t="s">
        <v>4950</v>
      </c>
    </row>
    <row r="2004" spans="2:22">
      <c r="B2004" s="15">
        <f>'PAYMENT by SAP'!B1994</f>
        <v>101330</v>
      </c>
      <c r="C2004" s="15" t="str">
        <f>'PAYMENT by SAP'!C1994</f>
        <v>PT. CAHAYA INDAH MOJOKERTO</v>
      </c>
      <c r="D2004" s="15" t="str">
        <v>External</v>
      </c>
      <c r="E2004" s="15" t="str">
        <f>'PAYMENT by SAP'!D1994</f>
        <v>1400021044</v>
      </c>
      <c r="F2004" s="15" t="str">
        <f>'PAYMENT by SAP'!E1994</f>
        <v>11123101</v>
      </c>
      <c r="G2004" s="15" t="str">
        <f>'PAYMENT by SAP'!F1994</f>
        <v>PAID BY CMS BANK BCA RN 7100000927</v>
      </c>
      <c r="H2004" s="47">
        <f t="shared" si="186"/>
        <v>46071</v>
      </c>
      <c r="I2004" s="48">
        <f>'PAYMENT by SAP'!G1994</f>
        <v>46071</v>
      </c>
      <c r="J2004" s="48" t="str">
        <f t="shared" si="187"/>
        <v>Feb</v>
      </c>
      <c r="K2004" s="48" t="str">
        <f t="shared" si="188"/>
        <v>2026</v>
      </c>
      <c r="L2004" s="48">
        <f>'PAYMENT by SAP'!H1994</f>
        <v>46021</v>
      </c>
      <c r="M2004" s="49">
        <f t="shared" si="189"/>
        <v>50</v>
      </c>
      <c r="N2004" s="50" t="str">
        <f t="shared" si="190"/>
        <v>30-60</v>
      </c>
      <c r="O2004" s="50" t="str">
        <f t="shared" si="191"/>
        <v>Low Risk</v>
      </c>
      <c r="P2004" s="15" t="str">
        <f>'PAYMENT by SAP'!J1994</f>
        <v>IDR</v>
      </c>
      <c r="Q2004" s="15" t="str">
        <f>'PAYMENT by SAP'!K1994</f>
        <v>1800000768</v>
      </c>
      <c r="R2004" s="51">
        <f>'PAYMENT by SAP'!L1994</f>
        <v>237800739</v>
      </c>
      <c r="S2004" s="51" t="str">
        <f>'PAYMENT by SAP'!M1994</f>
        <v>Biaya Pemusnahan Limbah FA-BA ex PT CIM</v>
      </c>
      <c r="T2004" s="65">
        <f>'PAYMENT by SAP'!N1994</f>
        <v>45991</v>
      </c>
      <c r="U2004" s="66" t="str">
        <f>'PAYMENT by SAP'!O1994</f>
        <v>1800000768</v>
      </c>
      <c r="V2004" t="s">
        <v>4950</v>
      </c>
    </row>
    <row r="2005" spans="2:22">
      <c r="B2005" s="15">
        <f>'PAYMENT by SAP'!B1995</f>
        <v>101330</v>
      </c>
      <c r="C2005" s="15" t="str">
        <f>'PAYMENT by SAP'!C1995</f>
        <v>PT. CAHAYA INDAH MOJOKERTO</v>
      </c>
      <c r="D2005" s="15" t="str">
        <v>External</v>
      </c>
      <c r="E2005" s="15" t="str">
        <f>'PAYMENT by SAP'!D1995</f>
        <v>1400021042</v>
      </c>
      <c r="F2005" s="15" t="str">
        <f>'PAYMENT by SAP'!E1995</f>
        <v>11123101</v>
      </c>
      <c r="G2005" s="15" t="str">
        <f>'PAYMENT by SAP'!F1995</f>
        <v>PAID BY CMS BANK BCA RN 7100000873</v>
      </c>
      <c r="H2005" s="47">
        <f t="shared" si="186"/>
        <v>46071</v>
      </c>
      <c r="I2005" s="48">
        <f>'PAYMENT by SAP'!G1995</f>
        <v>46071</v>
      </c>
      <c r="J2005" s="48" t="str">
        <f t="shared" si="187"/>
        <v>Feb</v>
      </c>
      <c r="K2005" s="48" t="str">
        <f t="shared" si="188"/>
        <v>2026</v>
      </c>
      <c r="L2005" s="48">
        <f>'PAYMENT by SAP'!H1995</f>
        <v>45991</v>
      </c>
      <c r="M2005" s="49">
        <f t="shared" si="189"/>
        <v>80</v>
      </c>
      <c r="N2005" s="50" t="str">
        <f t="shared" si="190"/>
        <v>60-90</v>
      </c>
      <c r="O2005" s="50" t="str">
        <f t="shared" si="191"/>
        <v>Warning</v>
      </c>
      <c r="P2005" s="15" t="str">
        <f>'PAYMENT by SAP'!J1995</f>
        <v>IDR</v>
      </c>
      <c r="Q2005" s="15" t="str">
        <f>'PAYMENT by SAP'!K1995</f>
        <v>1800000688</v>
      </c>
      <c r="R2005" s="51">
        <f>'PAYMENT by SAP'!L1995</f>
        <v>244203663</v>
      </c>
      <c r="S2005" s="51" t="str">
        <f>'PAYMENT by SAP'!M1995</f>
        <v>Biaya Pemusnahan Limbah FA-BA ex PT CIM</v>
      </c>
      <c r="T2005" s="65">
        <f>'PAYMENT by SAP'!N1995</f>
        <v>45961</v>
      </c>
      <c r="U2005" s="66" t="str">
        <f>'PAYMENT by SAP'!O1995</f>
        <v>1800000688</v>
      </c>
      <c r="V2005" t="s">
        <v>4950</v>
      </c>
    </row>
    <row r="2006" spans="2:22">
      <c r="B2006" s="15">
        <f>'PAYMENT by SAP'!B1996</f>
        <v>100120</v>
      </c>
      <c r="C2006" s="15" t="str">
        <f>'PAYMENT by SAP'!C1996</f>
        <v>PT TELEKOMUNIKASI SELULAR</v>
      </c>
      <c r="D2006" s="15" t="str">
        <v>External</v>
      </c>
      <c r="E2006" s="15" t="str">
        <f>'PAYMENT by SAP'!D1996</f>
        <v>1400000060</v>
      </c>
      <c r="F2006" s="15" t="str">
        <f>'PAYMENT by SAP'!E1996</f>
        <v>11125421</v>
      </c>
      <c r="G2006" s="15" t="str">
        <f>'PAYMENT by SAP'!F1996</f>
        <v>PAID BY CMS BANK SYARIAH INDONESIA KC SURABAYA BAS</v>
      </c>
      <c r="H2006" s="47">
        <f t="shared" si="186"/>
        <v>46072</v>
      </c>
      <c r="I2006" s="48">
        <f>'PAYMENT by SAP'!G1996</f>
        <v>46072</v>
      </c>
      <c r="J2006" s="48" t="str">
        <f t="shared" si="187"/>
        <v>Feb</v>
      </c>
      <c r="K2006" s="48" t="str">
        <f t="shared" si="188"/>
        <v>2026</v>
      </c>
      <c r="L2006" s="48">
        <f>'PAYMENT by SAP'!H1996</f>
        <v>46085</v>
      </c>
      <c r="M2006" s="49">
        <f t="shared" si="189"/>
        <v>-13</v>
      </c>
      <c r="N2006" s="50" t="str">
        <f t="shared" si="190"/>
        <v>Current</v>
      </c>
      <c r="O2006" s="50" t="str">
        <f t="shared" si="191"/>
        <v>No Risk</v>
      </c>
      <c r="P2006" s="15" t="str">
        <f>'PAYMENT by SAP'!J1996</f>
        <v>IDR</v>
      </c>
      <c r="Q2006" s="15" t="str">
        <f>'PAYMENT by SAP'!K1996</f>
        <v>1800000031</v>
      </c>
      <c r="R2006" s="51">
        <f>'PAYMENT by SAP'!L1996</f>
        <v>5881085</v>
      </c>
      <c r="S2006" s="51" t="str">
        <f>'PAYMENT by SAP'!M1996</f>
        <v>Tagihan Listrik ATM Telkomsel Bulan Januari 2026</v>
      </c>
      <c r="T2006" s="65">
        <f>'PAYMENT by SAP'!N1996</f>
        <v>46055</v>
      </c>
      <c r="U2006" s="66" t="str">
        <f>'PAYMENT by SAP'!O1996</f>
        <v>1800000031</v>
      </c>
      <c r="V2006" s="18" t="s">
        <v>4951</v>
      </c>
    </row>
    <row r="2007" spans="2:22">
      <c r="B2007" s="15">
        <f>'PAYMENT by SAP'!B1997</f>
        <v>100050</v>
      </c>
      <c r="C2007" s="15" t="str">
        <f>'PAYMENT by SAP'!C1997</f>
        <v>MAHKOTA CATERING</v>
      </c>
      <c r="D2007" s="15" t="str">
        <v>External</v>
      </c>
      <c r="E2007" s="15" t="str">
        <f>'PAYMENT by SAP'!D1997</f>
        <v>1400022486</v>
      </c>
      <c r="F2007" s="15" t="str">
        <f>'PAYMENT by SAP'!E1997</f>
        <v>11121161</v>
      </c>
      <c r="G2007" s="15" t="str">
        <f>'PAYMENT by SAP'!F1997</f>
        <v>TAGIHAN AIR &amp; LISTRIK CV. MAHKOTA KATERING</v>
      </c>
      <c r="H2007" s="47">
        <f t="shared" si="186"/>
        <v>46073</v>
      </c>
      <c r="I2007" s="48">
        <f>'PAYMENT by SAP'!G1997</f>
        <v>46073</v>
      </c>
      <c r="J2007" s="48" t="str">
        <f t="shared" si="187"/>
        <v>Feb</v>
      </c>
      <c r="K2007" s="48" t="str">
        <f t="shared" si="188"/>
        <v>2026</v>
      </c>
      <c r="L2007" s="48">
        <f>'PAYMENT by SAP'!H1997</f>
        <v>45777</v>
      </c>
      <c r="M2007" s="49">
        <f t="shared" si="189"/>
        <v>296</v>
      </c>
      <c r="N2007" s="50" t="str">
        <f t="shared" si="190"/>
        <v>120-365</v>
      </c>
      <c r="O2007" s="50" t="str">
        <f t="shared" si="191"/>
        <v>High Risk</v>
      </c>
      <c r="P2007" s="15" t="str">
        <f>'PAYMENT by SAP'!J1997</f>
        <v>IDR</v>
      </c>
      <c r="Q2007" s="15" t="str">
        <f>'PAYMENT by SAP'!K1997</f>
        <v>1800000154</v>
      </c>
      <c r="R2007" s="51">
        <f>'PAYMENT by SAP'!L1997</f>
        <v>546700</v>
      </c>
      <c r="S2007" s="51" t="str">
        <f>'PAYMENT by SAP'!M1997</f>
        <v>TAGIHAN AIR CV. MAHKOTA KATERING</v>
      </c>
      <c r="T2007" s="65">
        <f>'PAYMENT by SAP'!N1997</f>
        <v>45747</v>
      </c>
      <c r="U2007" s="66" t="str">
        <f>'PAYMENT by SAP'!O1997</f>
        <v>1800000154</v>
      </c>
      <c r="V2007" s="18" t="s">
        <v>4956</v>
      </c>
    </row>
    <row r="2008" spans="2:22">
      <c r="B2008" s="15">
        <f>'PAYMENT by SAP'!B1998</f>
        <v>100050</v>
      </c>
      <c r="C2008" s="15" t="str">
        <f>'PAYMENT by SAP'!C1998</f>
        <v>MAHKOTA CATERING</v>
      </c>
      <c r="D2008" s="15" t="str">
        <v>External</v>
      </c>
      <c r="E2008" s="15" t="str">
        <f>'PAYMENT by SAP'!D1998</f>
        <v>1400022486</v>
      </c>
      <c r="F2008" s="15" t="str">
        <f>'PAYMENT by SAP'!E1998</f>
        <v>11121161</v>
      </c>
      <c r="G2008" s="15" t="str">
        <f>'PAYMENT by SAP'!F1998</f>
        <v>TAGIHAN AIR &amp; LISTRIK CV. MAHKOTA KATERING</v>
      </c>
      <c r="H2008" s="47">
        <f t="shared" si="186"/>
        <v>46073</v>
      </c>
      <c r="I2008" s="48">
        <f>'PAYMENT by SAP'!G1998</f>
        <v>46073</v>
      </c>
      <c r="J2008" s="48" t="str">
        <f t="shared" si="187"/>
        <v>Feb</v>
      </c>
      <c r="K2008" s="48" t="str">
        <f t="shared" si="188"/>
        <v>2026</v>
      </c>
      <c r="L2008" s="48">
        <f>'PAYMENT by SAP'!H1998</f>
        <v>45746</v>
      </c>
      <c r="M2008" s="49">
        <f t="shared" si="189"/>
        <v>327</v>
      </c>
      <c r="N2008" s="50" t="str">
        <f t="shared" si="190"/>
        <v>120-365</v>
      </c>
      <c r="O2008" s="50" t="str">
        <f t="shared" si="191"/>
        <v>High Risk</v>
      </c>
      <c r="P2008" s="15" t="str">
        <f>'PAYMENT by SAP'!J1998</f>
        <v>IDR</v>
      </c>
      <c r="Q2008" s="15" t="str">
        <f>'PAYMENT by SAP'!K1998</f>
        <v>1800000072</v>
      </c>
      <c r="R2008" s="51">
        <f>'PAYMENT by SAP'!L1998</f>
        <v>700700</v>
      </c>
      <c r="S2008" s="51" t="str">
        <f>'PAYMENT by SAP'!M1998</f>
        <v>TAGIHAN AIR CV. MAHKOTA KATERING</v>
      </c>
      <c r="T2008" s="65">
        <f>'PAYMENT by SAP'!N1998</f>
        <v>45716</v>
      </c>
      <c r="U2008" s="66" t="str">
        <f>'PAYMENT by SAP'!O1998</f>
        <v>1800000072</v>
      </c>
      <c r="V2008" s="18" t="s">
        <v>4956</v>
      </c>
    </row>
    <row r="2009" spans="2:22">
      <c r="B2009" s="15">
        <f>'PAYMENT by SAP'!B1999</f>
        <v>100050</v>
      </c>
      <c r="C2009" s="15" t="str">
        <f>'PAYMENT by SAP'!C1999</f>
        <v>MAHKOTA CATERING</v>
      </c>
      <c r="D2009" s="15" t="str">
        <v>External</v>
      </c>
      <c r="E2009" s="15" t="str">
        <f>'PAYMENT by SAP'!D1999</f>
        <v>1400022486</v>
      </c>
      <c r="F2009" s="15" t="str">
        <f>'PAYMENT by SAP'!E1999</f>
        <v>11121161</v>
      </c>
      <c r="G2009" s="15" t="str">
        <f>'PAYMENT by SAP'!F1999</f>
        <v>TAGIHAN AIR &amp; LISTRIK CV. MAHKOTA KATERING</v>
      </c>
      <c r="H2009" s="47">
        <f t="shared" si="186"/>
        <v>46073</v>
      </c>
      <c r="I2009" s="48">
        <f>'PAYMENT by SAP'!G1999</f>
        <v>46073</v>
      </c>
      <c r="J2009" s="48" t="str">
        <f t="shared" si="187"/>
        <v>Feb</v>
      </c>
      <c r="K2009" s="48" t="str">
        <f t="shared" si="188"/>
        <v>2026</v>
      </c>
      <c r="L2009" s="48">
        <f>'PAYMENT by SAP'!H1999</f>
        <v>45777</v>
      </c>
      <c r="M2009" s="49">
        <f t="shared" si="189"/>
        <v>296</v>
      </c>
      <c r="N2009" s="50" t="str">
        <f t="shared" si="190"/>
        <v>120-365</v>
      </c>
      <c r="O2009" s="50" t="str">
        <f t="shared" si="191"/>
        <v>High Risk</v>
      </c>
      <c r="P2009" s="15" t="str">
        <f>'PAYMENT by SAP'!J1999</f>
        <v>IDR</v>
      </c>
      <c r="Q2009" s="15" t="str">
        <f>'PAYMENT by SAP'!K1999</f>
        <v>1800000153</v>
      </c>
      <c r="R2009" s="51">
        <f>'PAYMENT by SAP'!L1999</f>
        <v>1499995</v>
      </c>
      <c r="S2009" s="51" t="str">
        <f>'PAYMENT by SAP'!M1999</f>
        <v>TAGIHAN LISTRIK CV. MAHKOTA KATERING</v>
      </c>
      <c r="T2009" s="65">
        <f>'PAYMENT by SAP'!N1999</f>
        <v>45747</v>
      </c>
      <c r="U2009" s="66" t="str">
        <f>'PAYMENT by SAP'!O1999</f>
        <v>1800000153</v>
      </c>
      <c r="V2009" s="18" t="s">
        <v>4951</v>
      </c>
    </row>
    <row r="2010" spans="2:22">
      <c r="B2010" s="15">
        <f>'PAYMENT by SAP'!B2000</f>
        <v>100050</v>
      </c>
      <c r="C2010" s="15" t="str">
        <f>'PAYMENT by SAP'!C2000</f>
        <v>MAHKOTA CATERING</v>
      </c>
      <c r="D2010" s="15" t="str">
        <v>External</v>
      </c>
      <c r="E2010" s="15" t="str">
        <f>'PAYMENT by SAP'!D2000</f>
        <v>1400022486</v>
      </c>
      <c r="F2010" s="15" t="str">
        <f>'PAYMENT by SAP'!E2000</f>
        <v>11121161</v>
      </c>
      <c r="G2010" s="15" t="str">
        <f>'PAYMENT by SAP'!F2000</f>
        <v>TAGIHAN AIR &amp; LISTRIK CV. MAHKOTA KATERING</v>
      </c>
      <c r="H2010" s="47">
        <f t="shared" si="186"/>
        <v>46073</v>
      </c>
      <c r="I2010" s="48">
        <f>'PAYMENT by SAP'!G2000</f>
        <v>46073</v>
      </c>
      <c r="J2010" s="48" t="str">
        <f t="shared" si="187"/>
        <v>Feb</v>
      </c>
      <c r="K2010" s="48" t="str">
        <f t="shared" si="188"/>
        <v>2026</v>
      </c>
      <c r="L2010" s="48">
        <f>'PAYMENT by SAP'!H2000</f>
        <v>45746</v>
      </c>
      <c r="M2010" s="49">
        <f t="shared" si="189"/>
        <v>327</v>
      </c>
      <c r="N2010" s="50" t="str">
        <f t="shared" si="190"/>
        <v>120-365</v>
      </c>
      <c r="O2010" s="50" t="str">
        <f t="shared" si="191"/>
        <v>High Risk</v>
      </c>
      <c r="P2010" s="15" t="str">
        <f>'PAYMENT by SAP'!J2000</f>
        <v>IDR</v>
      </c>
      <c r="Q2010" s="15" t="str">
        <f>'PAYMENT by SAP'!K2000</f>
        <v>1800000071</v>
      </c>
      <c r="R2010" s="51">
        <f>'PAYMENT by SAP'!L2000</f>
        <v>1638920</v>
      </c>
      <c r="S2010" s="51" t="str">
        <f>'PAYMENT by SAP'!M2000</f>
        <v>TAGIHAN LISTRIK CV. MAHKOTA KATERING</v>
      </c>
      <c r="T2010" s="65">
        <f>'PAYMENT by SAP'!N2000</f>
        <v>45716</v>
      </c>
      <c r="U2010" s="66" t="str">
        <f>'PAYMENT by SAP'!O2000</f>
        <v>1800000071</v>
      </c>
      <c r="V2010" s="18" t="s">
        <v>4951</v>
      </c>
    </row>
    <row r="2011" spans="2:22">
      <c r="B2011" s="15">
        <f>'PAYMENT by SAP'!B2001</f>
        <v>101531</v>
      </c>
      <c r="C2011" s="15" t="str">
        <f>'PAYMENT by SAP'!C2001</f>
        <v>PT MULTIHANA KREASINDO</v>
      </c>
      <c r="D2011" s="15" t="str">
        <v>External</v>
      </c>
      <c r="E2011" s="15" t="str">
        <f>'PAYMENT by SAP'!D2001</f>
        <v>1400022197</v>
      </c>
      <c r="F2011" s="15" t="str">
        <f>'PAYMENT by SAP'!E2001</f>
        <v>11125421</v>
      </c>
      <c r="G2011" s="15" t="str">
        <f>'PAYMENT by SAP'!F2001</f>
        <v>PAID BY CMS BANK SYARIAH INDONESIA KC SURABAYA BAS</v>
      </c>
      <c r="H2011" s="47">
        <f t="shared" si="186"/>
        <v>46073</v>
      </c>
      <c r="I2011" s="48">
        <f>'PAYMENT by SAP'!G2001</f>
        <v>46073</v>
      </c>
      <c r="J2011" s="48" t="str">
        <f t="shared" si="187"/>
        <v>Feb</v>
      </c>
      <c r="K2011" s="48" t="str">
        <f t="shared" si="188"/>
        <v>2026</v>
      </c>
      <c r="L2011" s="48">
        <f>'PAYMENT by SAP'!H2001</f>
        <v>46021</v>
      </c>
      <c r="M2011" s="49">
        <f t="shared" si="189"/>
        <v>52</v>
      </c>
      <c r="N2011" s="50" t="str">
        <f t="shared" si="190"/>
        <v>30-60</v>
      </c>
      <c r="O2011" s="50" t="str">
        <f t="shared" si="191"/>
        <v>Low Risk</v>
      </c>
      <c r="P2011" s="15" t="str">
        <f>'PAYMENT by SAP'!J2001</f>
        <v>IDR</v>
      </c>
      <c r="Q2011" s="15" t="str">
        <f>'PAYMENT by SAP'!K2001</f>
        <v>1800000777</v>
      </c>
      <c r="R2011" s="51">
        <f>'PAYMENT by SAP'!L2001</f>
        <v>18219318</v>
      </c>
      <c r="S2011" s="51" t="str">
        <f>'PAYMENT by SAP'!M2001</f>
        <v>Biaya Pemusnahan Limbah Non B3-AM ex PT MHK</v>
      </c>
      <c r="T2011" s="65">
        <f>'PAYMENT by SAP'!N2001</f>
        <v>45991</v>
      </c>
      <c r="U2011" s="66" t="str">
        <f>'PAYMENT by SAP'!O2001</f>
        <v>1800000777</v>
      </c>
      <c r="V2011" t="s">
        <v>4950</v>
      </c>
    </row>
    <row r="2012" spans="2:22">
      <c r="B2012" s="15">
        <f>'PAYMENT by SAP'!B2002</f>
        <v>100736</v>
      </c>
      <c r="C2012" s="15" t="str">
        <f>'PAYMENT by SAP'!C2002</f>
        <v>PT. BUMI ANUGERAH ABADI</v>
      </c>
      <c r="D2012" s="15" t="str">
        <v>External</v>
      </c>
      <c r="E2012" s="15" t="str">
        <f>'PAYMENT by SAP'!D2002</f>
        <v>1400021985</v>
      </c>
      <c r="F2012" s="15" t="str">
        <f>'PAYMENT by SAP'!E2002</f>
        <v>11121161</v>
      </c>
      <c r="G2012" s="15" t="str">
        <f>'PAYMENT by SAP'!F2002</f>
        <v>Biaya Pemusnahan Limbah FABA ex PT BAA</v>
      </c>
      <c r="H2012" s="47">
        <f t="shared" si="186"/>
        <v>46073</v>
      </c>
      <c r="I2012" s="48">
        <f>'PAYMENT by SAP'!G2002</f>
        <v>46073</v>
      </c>
      <c r="J2012" s="48" t="str">
        <f t="shared" si="187"/>
        <v>Feb</v>
      </c>
      <c r="K2012" s="48" t="str">
        <f t="shared" si="188"/>
        <v>2026</v>
      </c>
      <c r="L2012" s="48">
        <f>'PAYMENT by SAP'!H2002</f>
        <v>44539</v>
      </c>
      <c r="M2012" s="49">
        <f t="shared" si="189"/>
        <v>1534</v>
      </c>
      <c r="N2012" s="50" t="str">
        <f t="shared" si="190"/>
        <v>&gt;365</v>
      </c>
      <c r="O2012" s="50" t="str">
        <f t="shared" si="191"/>
        <v>High Risk +</v>
      </c>
      <c r="P2012" s="15" t="str">
        <f>'PAYMENT by SAP'!J2002</f>
        <v>IDR</v>
      </c>
      <c r="Q2012" s="15" t="str">
        <f>'PAYMENT by SAP'!K2002</f>
        <v>0100426792</v>
      </c>
      <c r="R2012" s="51">
        <f>'PAYMENT by SAP'!L2002</f>
        <v>38141296</v>
      </c>
      <c r="S2012" s="51" t="str">
        <f>'PAYMENT by SAP'!M2002</f>
        <v>DPP+PPN Biaya Pemusnahan Limbah FABA ex PT BAA</v>
      </c>
      <c r="T2012" s="65">
        <f>'PAYMENT by SAP'!N2002</f>
        <v>44539</v>
      </c>
      <c r="U2012" s="66" t="str">
        <f>'PAYMENT by SAP'!O2002</f>
        <v>1800000266</v>
      </c>
      <c r="V2012" s="18" t="s">
        <v>4950</v>
      </c>
    </row>
    <row r="2013" spans="2:22">
      <c r="B2013" s="15">
        <f>'PAYMENT by SAP'!B2003</f>
        <v>101531</v>
      </c>
      <c r="C2013" s="15" t="str">
        <f>'PAYMENT by SAP'!C2003</f>
        <v>PT MULTIHANA KREASINDO</v>
      </c>
      <c r="D2013" s="15" t="str">
        <v>External</v>
      </c>
      <c r="E2013" s="15" t="str">
        <f>'PAYMENT by SAP'!D2003</f>
        <v>1400022272</v>
      </c>
      <c r="F2013" s="15" t="str">
        <f>'PAYMENT by SAP'!E2003</f>
        <v>11125421</v>
      </c>
      <c r="G2013" s="15" t="str">
        <f>'PAYMENT by SAP'!F2003</f>
        <v>PAID BY CMS BANK SYARIAH INDONESIA KC SURABAYA BAS</v>
      </c>
      <c r="H2013" s="47">
        <f t="shared" si="186"/>
        <v>46073</v>
      </c>
      <c r="I2013" s="48">
        <f>'PAYMENT by SAP'!G2003</f>
        <v>46073</v>
      </c>
      <c r="J2013" s="48" t="str">
        <f t="shared" si="187"/>
        <v>Feb</v>
      </c>
      <c r="K2013" s="48" t="str">
        <f t="shared" si="188"/>
        <v>2026</v>
      </c>
      <c r="L2013" s="48">
        <f>'PAYMENT by SAP'!H2003</f>
        <v>46052</v>
      </c>
      <c r="M2013" s="49">
        <f t="shared" si="189"/>
        <v>21</v>
      </c>
      <c r="N2013" s="50" t="str">
        <f t="shared" si="190"/>
        <v>0-30</v>
      </c>
      <c r="O2013" s="50" t="str">
        <f t="shared" si="191"/>
        <v>No Risk</v>
      </c>
      <c r="P2013" s="15" t="str">
        <f>'PAYMENT by SAP'!J2003</f>
        <v>IDR</v>
      </c>
      <c r="Q2013" s="15" t="str">
        <f>'PAYMENT by SAP'!K2003</f>
        <v>1800000854</v>
      </c>
      <c r="R2013" s="51">
        <f>'PAYMENT by SAP'!L2003</f>
        <v>51517320</v>
      </c>
      <c r="S2013" s="51" t="str">
        <f>'PAYMENT by SAP'!M2003</f>
        <v>Biaya Pemusnahan Limbah Gypsum Poll Pay ex PT MHK</v>
      </c>
      <c r="T2013" s="65">
        <f>'PAYMENT by SAP'!N2003</f>
        <v>46022</v>
      </c>
      <c r="U2013" s="66" t="str">
        <f>'PAYMENT by SAP'!O2003</f>
        <v>1800000854</v>
      </c>
      <c r="V2013" t="s">
        <v>4950</v>
      </c>
    </row>
    <row r="2014" spans="2:22">
      <c r="B2014" s="15">
        <f>'PAYMENT by SAP'!B2004</f>
        <v>101798</v>
      </c>
      <c r="C2014" s="15" t="str">
        <f>'PAYMENT by SAP'!C2004</f>
        <v>PT. PELINDO MULTI TERMINAL</v>
      </c>
      <c r="D2014" s="15" t="str">
        <v>External</v>
      </c>
      <c r="E2014" s="15" t="str">
        <f>'PAYMENT by SAP'!D2004</f>
        <v>1400000061</v>
      </c>
      <c r="F2014" s="15" t="str">
        <f>'PAYMENT by SAP'!E2004</f>
        <v>11125421</v>
      </c>
      <c r="G2014" s="15" t="str">
        <f>'PAYMENT by SAP'!F2004</f>
        <v>1800000001</v>
      </c>
      <c r="H2014" s="47">
        <f t="shared" si="186"/>
        <v>46073</v>
      </c>
      <c r="I2014" s="48">
        <f>'PAYMENT by SAP'!G2004</f>
        <v>46073</v>
      </c>
      <c r="J2014" s="48" t="str">
        <f t="shared" si="187"/>
        <v>Feb</v>
      </c>
      <c r="K2014" s="48" t="str">
        <f t="shared" si="188"/>
        <v>2026</v>
      </c>
      <c r="L2014" s="48">
        <f>'PAYMENT by SAP'!H2004</f>
        <v>46054</v>
      </c>
      <c r="M2014" s="49">
        <f t="shared" si="189"/>
        <v>19</v>
      </c>
      <c r="N2014" s="50" t="str">
        <f t="shared" si="190"/>
        <v>0-30</v>
      </c>
      <c r="O2014" s="50" t="str">
        <f t="shared" si="191"/>
        <v>No Risk</v>
      </c>
      <c r="P2014" s="15" t="str">
        <f>'PAYMENT by SAP'!J2004</f>
        <v>IDR</v>
      </c>
      <c r="Q2014" s="15" t="str">
        <f>'PAYMENT by SAP'!K2004</f>
        <v>1800000001</v>
      </c>
      <c r="R2014" s="51">
        <f>'PAYMENT by SAP'!L2004</f>
        <v>653518154</v>
      </c>
      <c r="S2014" s="51" t="str">
        <f>'PAYMENT by SAP'!M2004</f>
        <v>PENAGIHAN SHARING PROFIT BULAN DESEMBER 2025</v>
      </c>
      <c r="T2014" s="65">
        <f>'PAYMENT by SAP'!N2004</f>
        <v>46024</v>
      </c>
      <c r="U2014" s="66" t="str">
        <f>'PAYMENT by SAP'!O2004</f>
        <v>1800000001</v>
      </c>
      <c r="V2014" s="18" t="s">
        <v>4960</v>
      </c>
    </row>
    <row r="2015" spans="2:22">
      <c r="B2015" s="15">
        <f>'PAYMENT by SAP'!B2005</f>
        <v>101284</v>
      </c>
      <c r="C2015" s="15" t="str">
        <f>'PAYMENT by SAP'!C2005</f>
        <v>PT. SINERGI MITRA INVESTAMA</v>
      </c>
      <c r="D2015" s="15" t="str">
        <v>Group</v>
      </c>
      <c r="E2015" s="15" t="str">
        <f>'PAYMENT by SAP'!D2005</f>
        <v>1400000062</v>
      </c>
      <c r="F2015" s="15" t="str">
        <f>'PAYMENT by SAP'!E2005</f>
        <v>11125421</v>
      </c>
      <c r="G2015" s="15" t="str">
        <f>'PAYMENT by SAP'!F2005</f>
        <v>2100001930</v>
      </c>
      <c r="H2015" s="47">
        <f t="shared" si="186"/>
        <v>46076</v>
      </c>
      <c r="I2015" s="48">
        <f>'PAYMENT by SAP'!G2005</f>
        <v>46076</v>
      </c>
      <c r="J2015" s="48" t="str">
        <f t="shared" si="187"/>
        <v>Feb</v>
      </c>
      <c r="K2015" s="48" t="str">
        <f t="shared" si="188"/>
        <v>2026</v>
      </c>
      <c r="L2015" s="48">
        <f>'PAYMENT by SAP'!H2005</f>
        <v>46083</v>
      </c>
      <c r="M2015" s="49">
        <f t="shared" si="189"/>
        <v>-7</v>
      </c>
      <c r="N2015" s="50" t="str">
        <f t="shared" si="190"/>
        <v>Current</v>
      </c>
      <c r="O2015" s="50" t="str">
        <f t="shared" si="191"/>
        <v>No Risk</v>
      </c>
      <c r="P2015" s="15" t="str">
        <f>'PAYMENT by SAP'!J2005</f>
        <v>IDR</v>
      </c>
      <c r="Q2015" s="15" t="str">
        <f>'PAYMENT by SAP'!K2005</f>
        <v>1800000011</v>
      </c>
      <c r="R2015" s="51">
        <f>'PAYMENT by SAP'!L2005</f>
        <v>980166</v>
      </c>
      <c r="S2015" s="51" t="str">
        <f>'PAYMENT by SAP'!M2005</f>
        <v>Tagihan Listrik Kopi Kilen Bulan Januari 2026</v>
      </c>
      <c r="T2015" s="65">
        <f>'PAYMENT by SAP'!N2005</f>
        <v>46053</v>
      </c>
      <c r="U2015" s="66" t="str">
        <f>'PAYMENT by SAP'!O2005</f>
        <v>1800000011</v>
      </c>
      <c r="V2015" s="18" t="s">
        <v>4951</v>
      </c>
    </row>
    <row r="2016" spans="2:22">
      <c r="B2016" s="15">
        <f>'PAYMENT by SAP'!B2006</f>
        <v>100622</v>
      </c>
      <c r="C2016" s="15" t="str">
        <f>'PAYMENT by SAP'!C2006</f>
        <v>PT. TRI PUTRA JAYA SENTOSA</v>
      </c>
      <c r="D2016" s="15" t="str">
        <v>External</v>
      </c>
      <c r="E2016" s="15" t="str">
        <f>'PAYMENT by SAP'!D2006</f>
        <v>1400023687</v>
      </c>
      <c r="F2016" s="15" t="str">
        <f>'PAYMENT by SAP'!E2006</f>
        <v>11125421</v>
      </c>
      <c r="G2016" s="15" t="str">
        <f>'PAYMENT by SAP'!F2006</f>
        <v>PAID BY CMS BANK SYARIAH INDONESIA KC SURABAYA BAS</v>
      </c>
      <c r="H2016" s="47">
        <f t="shared" si="186"/>
        <v>46077</v>
      </c>
      <c r="I2016" s="48">
        <f>'PAYMENT by SAP'!G2006</f>
        <v>46077</v>
      </c>
      <c r="J2016" s="48" t="str">
        <f t="shared" si="187"/>
        <v>Feb</v>
      </c>
      <c r="K2016" s="48" t="str">
        <f t="shared" si="188"/>
        <v>2026</v>
      </c>
      <c r="L2016" s="48">
        <f>'PAYMENT by SAP'!H2006</f>
        <v>45991</v>
      </c>
      <c r="M2016" s="49">
        <f t="shared" si="189"/>
        <v>86</v>
      </c>
      <c r="N2016" s="50" t="str">
        <f t="shared" si="190"/>
        <v>60-90</v>
      </c>
      <c r="O2016" s="50" t="str">
        <f t="shared" si="191"/>
        <v>Warning</v>
      </c>
      <c r="P2016" s="15" t="str">
        <f>'PAYMENT by SAP'!J2006</f>
        <v>IDR</v>
      </c>
      <c r="Q2016" s="15" t="str">
        <f>'PAYMENT by SAP'!K2006</f>
        <v>1800000712</v>
      </c>
      <c r="R2016" s="51">
        <f>'PAYMENT by SAP'!L2006</f>
        <v>7969467</v>
      </c>
      <c r="S2016" s="51" t="str">
        <f>'PAYMENT by SAP'!M2006</f>
        <v>Biaya Pemusnahan Limbah Bottom Ash ex PT TJS</v>
      </c>
      <c r="T2016" s="65">
        <f>'PAYMENT by SAP'!N2006</f>
        <v>45961</v>
      </c>
      <c r="U2016" s="66" t="str">
        <f>'PAYMENT by SAP'!O2006</f>
        <v>1800000712</v>
      </c>
      <c r="V2016" t="s">
        <v>4950</v>
      </c>
    </row>
    <row r="2017" spans="2:22">
      <c r="B2017" s="15">
        <f>'PAYMENT by SAP'!B2007</f>
        <v>100622</v>
      </c>
      <c r="C2017" s="15" t="str">
        <f>'PAYMENT by SAP'!C2007</f>
        <v>PT. TRI PUTRA JAYA SENTOSA</v>
      </c>
      <c r="D2017" s="15" t="str">
        <v>External</v>
      </c>
      <c r="E2017" s="15" t="str">
        <f>'PAYMENT by SAP'!D2007</f>
        <v>1400023688</v>
      </c>
      <c r="F2017" s="15" t="str">
        <f>'PAYMENT by SAP'!E2007</f>
        <v>11125421</v>
      </c>
      <c r="G2017" s="15" t="str">
        <f>'PAYMENT by SAP'!F2007</f>
        <v>PAID BY CMS BANK SYARIAH INDONESIA KC SURABAYA BAS</v>
      </c>
      <c r="H2017" s="47">
        <f t="shared" si="186"/>
        <v>46077</v>
      </c>
      <c r="I2017" s="48">
        <f>'PAYMENT by SAP'!G2007</f>
        <v>46077</v>
      </c>
      <c r="J2017" s="48" t="str">
        <f t="shared" si="187"/>
        <v>Feb</v>
      </c>
      <c r="K2017" s="48" t="str">
        <f t="shared" si="188"/>
        <v>2026</v>
      </c>
      <c r="L2017" s="48">
        <f>'PAYMENT by SAP'!H2007</f>
        <v>45991</v>
      </c>
      <c r="M2017" s="49">
        <f t="shared" si="189"/>
        <v>86</v>
      </c>
      <c r="N2017" s="50" t="str">
        <f t="shared" si="190"/>
        <v>60-90</v>
      </c>
      <c r="O2017" s="50" t="str">
        <f t="shared" si="191"/>
        <v>Warning</v>
      </c>
      <c r="P2017" s="15" t="str">
        <f>'PAYMENT by SAP'!J2007</f>
        <v>IDR</v>
      </c>
      <c r="Q2017" s="15" t="str">
        <f>'PAYMENT by SAP'!K2007</f>
        <v>1800000713</v>
      </c>
      <c r="R2017" s="51">
        <f>'PAYMENT by SAP'!L2007</f>
        <v>25110975</v>
      </c>
      <c r="S2017" s="51" t="str">
        <f>'PAYMENT by SAP'!M2007</f>
        <v>Biaya Pemusnahan Limbah Sludge Paper ex PT TJS</v>
      </c>
      <c r="T2017" s="65">
        <f>'PAYMENT by SAP'!N2007</f>
        <v>45961</v>
      </c>
      <c r="U2017" s="66" t="str">
        <f>'PAYMENT by SAP'!O2007</f>
        <v>1800000713</v>
      </c>
      <c r="V2017" t="s">
        <v>4950</v>
      </c>
    </row>
    <row r="2018" spans="2:22">
      <c r="B2018" s="15">
        <f>'PAYMENT by SAP'!B2008</f>
        <v>101796</v>
      </c>
      <c r="C2018" s="15" t="str">
        <f>'PAYMENT by SAP'!C2008</f>
        <v>PT RIVAN TANJUNG SENTOSA</v>
      </c>
      <c r="D2018" s="15" t="str">
        <v>External</v>
      </c>
      <c r="E2018" s="15" t="str">
        <f>'PAYMENT by SAP'!D2008</f>
        <v>1400024620</v>
      </c>
      <c r="F2018" s="15" t="str">
        <f>'PAYMENT by SAP'!E2008</f>
        <v>11121161</v>
      </c>
      <c r="G2018" s="15" t="str">
        <f>'PAYMENT by SAP'!F2008</f>
        <v>Biaya Pemusnahan Limbah Sludge IPAL MNS ex PT</v>
      </c>
      <c r="H2018" s="47">
        <f t="shared" si="186"/>
        <v>46078</v>
      </c>
      <c r="I2018" s="48">
        <f>'PAYMENT by SAP'!G2008</f>
        <v>46078</v>
      </c>
      <c r="J2018" s="48" t="str">
        <f t="shared" si="187"/>
        <v>Feb</v>
      </c>
      <c r="K2018" s="48" t="str">
        <f t="shared" si="188"/>
        <v>2026</v>
      </c>
      <c r="L2018" s="48">
        <f>'PAYMENT by SAP'!H2008</f>
        <v>45960</v>
      </c>
      <c r="M2018" s="49">
        <f t="shared" si="189"/>
        <v>118</v>
      </c>
      <c r="N2018" s="50" t="str">
        <f t="shared" si="190"/>
        <v>90-120</v>
      </c>
      <c r="O2018" s="50" t="str">
        <f t="shared" si="191"/>
        <v>Warning +</v>
      </c>
      <c r="P2018" s="15" t="str">
        <f>'PAYMENT by SAP'!J2008</f>
        <v>IDR</v>
      </c>
      <c r="Q2018" s="15" t="str">
        <f>'PAYMENT by SAP'!K2008</f>
        <v>1400128320</v>
      </c>
      <c r="R2018" s="51">
        <f>'PAYMENT by SAP'!L2008</f>
        <v>3000000</v>
      </c>
      <c r="S2018" s="51" t="str">
        <f>'PAYMENT by SAP'!M2008</f>
        <v>Krg Biaya Pemusnahan Limbah Sludge IPAL MNS ex PT</v>
      </c>
      <c r="T2018" s="65">
        <f>'PAYMENT by SAP'!N2008</f>
        <v>45960</v>
      </c>
      <c r="U2018" s="66" t="str">
        <f>'PAYMENT by SAP'!O2008</f>
        <v>1800000611</v>
      </c>
      <c r="V2018" t="s">
        <v>4950</v>
      </c>
    </row>
    <row r="2019" spans="2:22">
      <c r="B2019" s="15">
        <f>'PAYMENT by SAP'!B2009</f>
        <v>100672</v>
      </c>
      <c r="C2019" s="15" t="str">
        <f>'PAYMENT by SAP'!C2009</f>
        <v>PT. LEWIND</v>
      </c>
      <c r="D2019" s="15" t="str">
        <v>External</v>
      </c>
      <c r="E2019" s="15" t="str">
        <f>'PAYMENT by SAP'!D2009</f>
        <v>1400024619</v>
      </c>
      <c r="F2019" s="15" t="str">
        <f>'PAYMENT by SAP'!E2009</f>
        <v>11121161</v>
      </c>
      <c r="G2019" s="15" t="str">
        <f>'PAYMENT by SAP'!F2009</f>
        <v>biaya Pemusnahan Limbah SBE ex PT LEW</v>
      </c>
      <c r="H2019" s="47">
        <f t="shared" si="186"/>
        <v>46078</v>
      </c>
      <c r="I2019" s="48">
        <f>'PAYMENT by SAP'!G2009</f>
        <v>46078</v>
      </c>
      <c r="J2019" s="48" t="str">
        <f t="shared" si="187"/>
        <v>Feb</v>
      </c>
      <c r="K2019" s="48" t="str">
        <f t="shared" si="188"/>
        <v>2026</v>
      </c>
      <c r="L2019" s="48">
        <f>'PAYMENT by SAP'!H2009</f>
        <v>46059</v>
      </c>
      <c r="M2019" s="49">
        <f t="shared" si="189"/>
        <v>19</v>
      </c>
      <c r="N2019" s="50" t="str">
        <f t="shared" si="190"/>
        <v>0-30</v>
      </c>
      <c r="O2019" s="50" t="str">
        <f t="shared" si="191"/>
        <v>No Risk</v>
      </c>
      <c r="P2019" s="15" t="str">
        <f>'PAYMENT by SAP'!J2009</f>
        <v>IDR</v>
      </c>
      <c r="Q2019" s="15" t="str">
        <f>'PAYMENT by SAP'!K2009</f>
        <v>1400017596</v>
      </c>
      <c r="R2019" s="51">
        <f>'PAYMENT by SAP'!L2009</f>
        <v>5000000</v>
      </c>
      <c r="S2019" s="51" t="str">
        <f>'PAYMENT by SAP'!M2009</f>
        <v>Kurang bayar biaya Pemusnahan Limbah SBE ex PT LEW</v>
      </c>
      <c r="T2019" s="65">
        <f>'PAYMENT by SAP'!N2009</f>
        <v>46059</v>
      </c>
      <c r="U2019" s="66" t="str">
        <f>'PAYMENT by SAP'!O2009</f>
        <v>1800000266</v>
      </c>
      <c r="V2019" t="s">
        <v>4950</v>
      </c>
    </row>
    <row r="2020" spans="2:22">
      <c r="B2020" s="15">
        <f>'PAYMENT by SAP'!B2010</f>
        <v>100733</v>
      </c>
      <c r="C2020" s="15" t="str">
        <f>'PAYMENT by SAP'!C2010</f>
        <v>PT. JAYA SAKTI LINGKUNGAN HIDUP</v>
      </c>
      <c r="D2020" s="15" t="str">
        <v>External</v>
      </c>
      <c r="E2020" s="15" t="str">
        <f>'PAYMENT by SAP'!D2010</f>
        <v>1400024382</v>
      </c>
      <c r="F2020" s="15" t="str">
        <f>'PAYMENT by SAP'!E2010</f>
        <v>11125421</v>
      </c>
      <c r="G2020" s="15" t="str">
        <f>'PAYMENT by SAP'!F2010</f>
        <v>PAID BY CMS BANK SYARIAH INDONESIA KC SURABAYA BAS</v>
      </c>
      <c r="H2020" s="47">
        <f t="shared" si="186"/>
        <v>46078</v>
      </c>
      <c r="I2020" s="48">
        <f>'PAYMENT by SAP'!G2010</f>
        <v>46078</v>
      </c>
      <c r="J2020" s="48" t="str">
        <f t="shared" si="187"/>
        <v>Feb</v>
      </c>
      <c r="K2020" s="48" t="str">
        <f t="shared" si="188"/>
        <v>2026</v>
      </c>
      <c r="L2020" s="48">
        <f>'PAYMENT by SAP'!H2010</f>
        <v>46083</v>
      </c>
      <c r="M2020" s="49">
        <f t="shared" si="189"/>
        <v>-5</v>
      </c>
      <c r="N2020" s="50" t="str">
        <f t="shared" si="190"/>
        <v>Current</v>
      </c>
      <c r="O2020" s="50" t="str">
        <f t="shared" si="191"/>
        <v>No Risk</v>
      </c>
      <c r="P2020" s="15" t="str">
        <f>'PAYMENT by SAP'!J2010</f>
        <v>IDR</v>
      </c>
      <c r="Q2020" s="15" t="str">
        <f>'PAYMENT by SAP'!K2010</f>
        <v>1800000028</v>
      </c>
      <c r="R2020" s="51">
        <f>'PAYMENT by SAP'!L2010</f>
        <v>6481140</v>
      </c>
      <c r="S2020" s="51" t="str">
        <f>'PAYMENT by SAP'!M2010</f>
        <v>Biaya Pemusnahan Limbah Resin ex PT JSLH</v>
      </c>
      <c r="T2020" s="65">
        <f>'PAYMENT by SAP'!N2010</f>
        <v>46053</v>
      </c>
      <c r="U2020" s="66" t="str">
        <f>'PAYMENT by SAP'!O2010</f>
        <v>1800000028</v>
      </c>
      <c r="V2020" t="s">
        <v>4950</v>
      </c>
    </row>
    <row r="2021" spans="2:22">
      <c r="B2021" s="15">
        <f>'PAYMENT by SAP'!B2011</f>
        <v>100017</v>
      </c>
      <c r="C2021" s="15" t="str">
        <f>'PAYMENT by SAP'!C2011</f>
        <v>PT PETROKIMIA GRESIK</v>
      </c>
      <c r="D2021" s="15" t="str">
        <v>External</v>
      </c>
      <c r="E2021" s="15" t="str">
        <f>'PAYMENT by SAP'!D2011</f>
        <v>0100001484</v>
      </c>
      <c r="F2021" s="15">
        <f>'PAYMENT by SAP'!E2011</f>
        <v>0</v>
      </c>
      <c r="G2021" s="15">
        <f>'PAYMENT by SAP'!F2011</f>
        <v>0</v>
      </c>
      <c r="H2021" s="47">
        <f t="shared" si="186"/>
        <v>46078</v>
      </c>
      <c r="I2021" s="48">
        <f>'PAYMENT by SAP'!G2011</f>
        <v>46078</v>
      </c>
      <c r="J2021" s="48" t="str">
        <f t="shared" si="187"/>
        <v>Feb</v>
      </c>
      <c r="K2021" s="48" t="str">
        <f t="shared" si="188"/>
        <v>2026</v>
      </c>
      <c r="L2021" s="48">
        <f>'PAYMENT by SAP'!H2011</f>
        <v>44074</v>
      </c>
      <c r="M2021" s="49">
        <f t="shared" si="189"/>
        <v>2004</v>
      </c>
      <c r="N2021" s="50" t="str">
        <f t="shared" si="190"/>
        <v>&gt;365</v>
      </c>
      <c r="O2021" s="50" t="str">
        <f t="shared" si="191"/>
        <v>High Risk +</v>
      </c>
      <c r="P2021" s="15" t="str">
        <f>'PAYMENT by SAP'!J2011</f>
        <v>IDR</v>
      </c>
      <c r="Q2021" s="15" t="str">
        <f>'PAYMENT by SAP'!K2011</f>
        <v>1400000961</v>
      </c>
      <c r="R2021" s="51">
        <f>'PAYMENT by SAP'!L2011</f>
        <v>12126750</v>
      </c>
      <c r="S2021" s="51" t="str">
        <f>'PAYMENT by SAP'!M2011</f>
        <v>PPH&amp;PPN Sewa Tanah di Gresik (Pem. Pipa Air PT Pet</v>
      </c>
      <c r="T2021" s="65">
        <f>'PAYMENT by SAP'!N2011</f>
        <v>44074</v>
      </c>
      <c r="U2021" s="66" t="str">
        <f>'PAYMENT by SAP'!O2011</f>
        <v>1800000976</v>
      </c>
      <c r="V2021" s="18" t="s">
        <v>4962</v>
      </c>
    </row>
    <row r="2022" spans="2:22">
      <c r="B2022" s="15">
        <f>'PAYMENT by SAP'!B2012</f>
        <v>100733</v>
      </c>
      <c r="C2022" s="15" t="str">
        <f>'PAYMENT by SAP'!C2012</f>
        <v>PT. JAYA SAKTI LINGKUNGAN HIDUP</v>
      </c>
      <c r="D2022" s="15" t="str">
        <v>External</v>
      </c>
      <c r="E2022" s="15" t="str">
        <f>'PAYMENT by SAP'!D2012</f>
        <v>1400024383</v>
      </c>
      <c r="F2022" s="15" t="str">
        <f>'PAYMENT by SAP'!E2012</f>
        <v>11125421</v>
      </c>
      <c r="G2022" s="15" t="str">
        <f>'PAYMENT by SAP'!F2012</f>
        <v>PAID BY CMS BANK SYARIAH INDONESIA KC SURABAYA BAS</v>
      </c>
      <c r="H2022" s="47">
        <f t="shared" si="186"/>
        <v>46078</v>
      </c>
      <c r="I2022" s="48">
        <f>'PAYMENT by SAP'!G2012</f>
        <v>46078</v>
      </c>
      <c r="J2022" s="48" t="str">
        <f t="shared" si="187"/>
        <v>Feb</v>
      </c>
      <c r="K2022" s="48" t="str">
        <f t="shared" si="188"/>
        <v>2026</v>
      </c>
      <c r="L2022" s="48">
        <f>'PAYMENT by SAP'!H2012</f>
        <v>46083</v>
      </c>
      <c r="M2022" s="49">
        <f t="shared" si="189"/>
        <v>-5</v>
      </c>
      <c r="N2022" s="50" t="str">
        <f t="shared" si="190"/>
        <v>Current</v>
      </c>
      <c r="O2022" s="50" t="str">
        <f t="shared" si="191"/>
        <v>No Risk</v>
      </c>
      <c r="P2022" s="15" t="str">
        <f>'PAYMENT by SAP'!J2012</f>
        <v>IDR</v>
      </c>
      <c r="Q2022" s="15" t="str">
        <f>'PAYMENT by SAP'!K2012</f>
        <v>1800000027</v>
      </c>
      <c r="R2022" s="51">
        <f>'PAYMENT by SAP'!L2012</f>
        <v>17074850</v>
      </c>
      <c r="S2022" s="51" t="str">
        <f>'PAYMENT by SAP'!M2012</f>
        <v>Biaya Pemusnahan Limbah Karbon Aktif ex PT JSLH</v>
      </c>
      <c r="T2022" s="65">
        <f>'PAYMENT by SAP'!N2012</f>
        <v>46053</v>
      </c>
      <c r="U2022" s="66" t="str">
        <f>'PAYMENT by SAP'!O2012</f>
        <v>1800000027</v>
      </c>
      <c r="V2022" t="s">
        <v>4950</v>
      </c>
    </row>
    <row r="2023" spans="2:22">
      <c r="B2023" s="15">
        <f>'PAYMENT by SAP'!B2013</f>
        <v>100733</v>
      </c>
      <c r="C2023" s="15" t="str">
        <f>'PAYMENT by SAP'!C2013</f>
        <v>PT. JAYA SAKTI LINGKUNGAN HIDUP</v>
      </c>
      <c r="D2023" s="15" t="str">
        <v>External</v>
      </c>
      <c r="E2023" s="15" t="str">
        <f>'PAYMENT by SAP'!D2013</f>
        <v>1400024384</v>
      </c>
      <c r="F2023" s="15" t="str">
        <f>'PAYMENT by SAP'!E2013</f>
        <v>11125421</v>
      </c>
      <c r="G2023" s="15" t="str">
        <f>'PAYMENT by SAP'!F2013</f>
        <v>PAID BY CMS BANK SYARIAH INDONESIA KC SURABAYA BAS</v>
      </c>
      <c r="H2023" s="47">
        <f t="shared" si="186"/>
        <v>46078</v>
      </c>
      <c r="I2023" s="48">
        <f>'PAYMENT by SAP'!G2013</f>
        <v>46078</v>
      </c>
      <c r="J2023" s="48" t="str">
        <f t="shared" si="187"/>
        <v>Feb</v>
      </c>
      <c r="K2023" s="48" t="str">
        <f t="shared" si="188"/>
        <v>2026</v>
      </c>
      <c r="L2023" s="48">
        <f>'PAYMENT by SAP'!H2013</f>
        <v>46083</v>
      </c>
      <c r="M2023" s="49">
        <f t="shared" si="189"/>
        <v>-5</v>
      </c>
      <c r="N2023" s="50" t="str">
        <f t="shared" si="190"/>
        <v>Current</v>
      </c>
      <c r="O2023" s="50" t="str">
        <f t="shared" si="191"/>
        <v>No Risk</v>
      </c>
      <c r="P2023" s="15" t="str">
        <f>'PAYMENT by SAP'!J2013</f>
        <v>IDR</v>
      </c>
      <c r="Q2023" s="15" t="str">
        <f>'PAYMENT by SAP'!K2013</f>
        <v>1800000029</v>
      </c>
      <c r="R2023" s="51">
        <f>'PAYMENT by SAP'!L2013</f>
        <v>21379260</v>
      </c>
      <c r="S2023" s="51" t="str">
        <f>'PAYMENT by SAP'!M2013</f>
        <v>Biaya Pemusnahan Limbah Sludge IPAL ex PT JSLH</v>
      </c>
      <c r="T2023" s="65">
        <f>'PAYMENT by SAP'!N2013</f>
        <v>46053</v>
      </c>
      <c r="U2023" s="66" t="str">
        <f>'PAYMENT by SAP'!O2013</f>
        <v>1800000029</v>
      </c>
      <c r="V2023" t="s">
        <v>4950</v>
      </c>
    </row>
    <row r="2024" spans="2:22">
      <c r="B2024" s="15">
        <f>'PAYMENT by SAP'!B2014</f>
        <v>101118</v>
      </c>
      <c r="C2024" s="15" t="str">
        <f>'PAYMENT by SAP'!C2014</f>
        <v>PT SINAR PELITA DUNIA</v>
      </c>
      <c r="D2024" s="15" t="str">
        <v>External</v>
      </c>
      <c r="E2024" s="15" t="str">
        <f>'PAYMENT by SAP'!D2014</f>
        <v>1400024119</v>
      </c>
      <c r="F2024" s="15" t="str">
        <f>'PAYMENT by SAP'!E2014</f>
        <v>11125421</v>
      </c>
      <c r="G2024" s="15" t="str">
        <f>'PAYMENT by SAP'!F2014</f>
        <v>PAID BY CMS BANK SYARIAH INDONESIA KC SURABAYA BAS</v>
      </c>
      <c r="H2024" s="47">
        <f t="shared" si="186"/>
        <v>46078</v>
      </c>
      <c r="I2024" s="48">
        <f>'PAYMENT by SAP'!G2014</f>
        <v>46078</v>
      </c>
      <c r="J2024" s="48" t="str">
        <f t="shared" si="187"/>
        <v>Feb</v>
      </c>
      <c r="K2024" s="48" t="str">
        <f t="shared" si="188"/>
        <v>2026</v>
      </c>
      <c r="L2024" s="48">
        <f>'PAYMENT by SAP'!H2014</f>
        <v>46083</v>
      </c>
      <c r="M2024" s="49">
        <f t="shared" si="189"/>
        <v>-5</v>
      </c>
      <c r="N2024" s="50" t="str">
        <f t="shared" si="190"/>
        <v>Current</v>
      </c>
      <c r="O2024" s="50" t="str">
        <f t="shared" si="191"/>
        <v>No Risk</v>
      </c>
      <c r="P2024" s="15" t="str">
        <f>'PAYMENT by SAP'!J2014</f>
        <v>IDR</v>
      </c>
      <c r="Q2024" s="15" t="str">
        <f>'PAYMENT by SAP'!K2014</f>
        <v>1800000047</v>
      </c>
      <c r="R2024" s="51">
        <f>'PAYMENT by SAP'!L2014</f>
        <v>29736072</v>
      </c>
      <c r="S2024" s="51" t="str">
        <f>'PAYMENT by SAP'!M2014</f>
        <v>Biaya Pemusnahan Limbah Bottom Ash ex PT SPD</v>
      </c>
      <c r="T2024" s="65">
        <f>'PAYMENT by SAP'!N2014</f>
        <v>46053</v>
      </c>
      <c r="U2024" s="66" t="str">
        <f>'PAYMENT by SAP'!O2014</f>
        <v>1800000047</v>
      </c>
      <c r="V2024" t="s">
        <v>4950</v>
      </c>
    </row>
    <row r="2025" spans="2:22">
      <c r="B2025" s="15">
        <f>'PAYMENT by SAP'!B2015</f>
        <v>100733</v>
      </c>
      <c r="C2025" s="15" t="str">
        <f>'PAYMENT by SAP'!C2015</f>
        <v>PT. JAYA SAKTI LINGKUNGAN HIDUP</v>
      </c>
      <c r="D2025" s="15" t="str">
        <v>External</v>
      </c>
      <c r="E2025" s="15" t="str">
        <f>'PAYMENT by SAP'!D2015</f>
        <v>1400024385</v>
      </c>
      <c r="F2025" s="15" t="str">
        <f>'PAYMENT by SAP'!E2015</f>
        <v>11125421</v>
      </c>
      <c r="G2025" s="15" t="str">
        <f>'PAYMENT by SAP'!F2015</f>
        <v>PAID BY CMS BANK SYARIAH INDONESIA KC SURABAYA BAS</v>
      </c>
      <c r="H2025" s="47">
        <f t="shared" si="186"/>
        <v>46078</v>
      </c>
      <c r="I2025" s="48">
        <f>'PAYMENT by SAP'!G2015</f>
        <v>46078</v>
      </c>
      <c r="J2025" s="48" t="str">
        <f t="shared" si="187"/>
        <v>Feb</v>
      </c>
      <c r="K2025" s="48" t="str">
        <f t="shared" si="188"/>
        <v>2026</v>
      </c>
      <c r="L2025" s="48">
        <f>'PAYMENT by SAP'!H2015</f>
        <v>46083</v>
      </c>
      <c r="M2025" s="49">
        <f t="shared" si="189"/>
        <v>-5</v>
      </c>
      <c r="N2025" s="50" t="str">
        <f t="shared" si="190"/>
        <v>Current</v>
      </c>
      <c r="O2025" s="50" t="str">
        <f t="shared" si="191"/>
        <v>No Risk</v>
      </c>
      <c r="P2025" s="15" t="str">
        <f>'PAYMENT by SAP'!J2015</f>
        <v>IDR</v>
      </c>
      <c r="Q2025" s="15" t="str">
        <f>'PAYMENT by SAP'!K2015</f>
        <v>1800000030</v>
      </c>
      <c r="R2025" s="51">
        <f>'PAYMENT by SAP'!L2015</f>
        <v>32380194</v>
      </c>
      <c r="S2025" s="51" t="str">
        <f>'PAYMENT by SAP'!M2015</f>
        <v>Biaya Pemusnahan Limbah SBE ex PT JSLH</v>
      </c>
      <c r="T2025" s="65">
        <f>'PAYMENT by SAP'!N2015</f>
        <v>46053</v>
      </c>
      <c r="U2025" s="66" t="str">
        <f>'PAYMENT by SAP'!O2015</f>
        <v>1800000030</v>
      </c>
      <c r="V2025" t="s">
        <v>4950</v>
      </c>
    </row>
    <row r="2026" spans="2:22">
      <c r="B2026" s="15">
        <f>'PAYMENT by SAP'!B2016</f>
        <v>100712</v>
      </c>
      <c r="C2026" s="15" t="str">
        <f>'PAYMENT by SAP'!C2016</f>
        <v>PT. ARGUNGSIH NUSANTARA TRANSPOR</v>
      </c>
      <c r="D2026" s="15" t="str">
        <v>External</v>
      </c>
      <c r="E2026" s="15" t="str">
        <f>'PAYMENT by SAP'!D2016</f>
        <v>1400024618</v>
      </c>
      <c r="F2026" s="15" t="str">
        <f>'PAYMENT by SAP'!E2016</f>
        <v>11121161</v>
      </c>
      <c r="G2026" s="15" t="str">
        <f>'PAYMENT by SAP'!F2016</f>
        <v>Biaya Pemusnahan Limbah FA-BA ex PT ANT</v>
      </c>
      <c r="H2026" s="47">
        <f t="shared" si="186"/>
        <v>46078</v>
      </c>
      <c r="I2026" s="48">
        <f>'PAYMENT by SAP'!G2016</f>
        <v>46078</v>
      </c>
      <c r="J2026" s="48" t="str">
        <f t="shared" si="187"/>
        <v>Feb</v>
      </c>
      <c r="K2026" s="48" t="str">
        <f t="shared" si="188"/>
        <v>2026</v>
      </c>
      <c r="L2026" s="48">
        <f>'PAYMENT by SAP'!H2016</f>
        <v>46083</v>
      </c>
      <c r="M2026" s="49">
        <f t="shared" si="189"/>
        <v>-5</v>
      </c>
      <c r="N2026" s="50" t="str">
        <f t="shared" si="190"/>
        <v>Current</v>
      </c>
      <c r="O2026" s="50" t="str">
        <f t="shared" si="191"/>
        <v>No Risk</v>
      </c>
      <c r="P2026" s="15" t="str">
        <f>'PAYMENT by SAP'!J2016</f>
        <v>IDR</v>
      </c>
      <c r="Q2026" s="15" t="str">
        <f>'PAYMENT by SAP'!K2016</f>
        <v>1800000018</v>
      </c>
      <c r="R2026" s="51">
        <f>'PAYMENT by SAP'!L2016</f>
        <v>71696603</v>
      </c>
      <c r="S2026" s="51" t="str">
        <f>'PAYMENT by SAP'!M2016</f>
        <v>Biaya Pemusnahan Limbah FA-BA ex PT ANT</v>
      </c>
      <c r="T2026" s="65">
        <f>'PAYMENT by SAP'!N2016</f>
        <v>46053</v>
      </c>
      <c r="U2026" s="66" t="str">
        <f>'PAYMENT by SAP'!O2016</f>
        <v>1800000018</v>
      </c>
      <c r="V2026" t="s">
        <v>4950</v>
      </c>
    </row>
    <row r="2027" spans="2:22">
      <c r="B2027" s="15">
        <f>'PAYMENT by SAP'!B2017</f>
        <v>100733</v>
      </c>
      <c r="C2027" s="15" t="str">
        <f>'PAYMENT by SAP'!C2017</f>
        <v>PT. JAYA SAKTI LINGKUNGAN HIDUP</v>
      </c>
      <c r="D2027" s="15" t="str">
        <v>External</v>
      </c>
      <c r="E2027" s="15" t="str">
        <f>'PAYMENT by SAP'!D2017</f>
        <v>1400024386</v>
      </c>
      <c r="F2027" s="15" t="str">
        <f>'PAYMENT by SAP'!E2017</f>
        <v>11125421</v>
      </c>
      <c r="G2027" s="15" t="str">
        <f>'PAYMENT by SAP'!F2017</f>
        <v>PAID BY CMS BANK SYARIAH INDONESIA KC SURABAYA BAS</v>
      </c>
      <c r="H2027" s="47">
        <f t="shared" si="186"/>
        <v>46078</v>
      </c>
      <c r="I2027" s="48">
        <f>'PAYMENT by SAP'!G2017</f>
        <v>46078</v>
      </c>
      <c r="J2027" s="48" t="str">
        <f t="shared" si="187"/>
        <v>Feb</v>
      </c>
      <c r="K2027" s="48" t="str">
        <f t="shared" si="188"/>
        <v>2026</v>
      </c>
      <c r="L2027" s="48">
        <f>'PAYMENT by SAP'!H2017</f>
        <v>46083</v>
      </c>
      <c r="M2027" s="49">
        <f t="shared" si="189"/>
        <v>-5</v>
      </c>
      <c r="N2027" s="50" t="str">
        <f t="shared" si="190"/>
        <v>Current</v>
      </c>
      <c r="O2027" s="50" t="str">
        <f t="shared" si="191"/>
        <v>No Risk</v>
      </c>
      <c r="P2027" s="15" t="str">
        <f>'PAYMENT by SAP'!J2017</f>
        <v>IDR</v>
      </c>
      <c r="Q2027" s="15" t="str">
        <f>'PAYMENT by SAP'!K2017</f>
        <v>1800000026</v>
      </c>
      <c r="R2027" s="51">
        <f>'PAYMENT by SAP'!L2017</f>
        <v>97669341</v>
      </c>
      <c r="S2027" s="51" t="str">
        <f>'PAYMENT by SAP'!M2017</f>
        <v>Biaya Pemusnahan Limbah FA-BA ex PT JSLH</v>
      </c>
      <c r="T2027" s="65">
        <f>'PAYMENT by SAP'!N2017</f>
        <v>46053</v>
      </c>
      <c r="U2027" s="66" t="str">
        <f>'PAYMENT by SAP'!O2017</f>
        <v>1800000026</v>
      </c>
      <c r="V2027" t="s">
        <v>4950</v>
      </c>
    </row>
    <row r="2028" spans="2:22">
      <c r="B2028" s="15">
        <f>'PAYMENT by SAP'!B2018</f>
        <v>100014</v>
      </c>
      <c r="C2028" s="15" t="str">
        <f>'PAYMENT by SAP'!C2018</f>
        <v>PT SEMEN TONASA</v>
      </c>
      <c r="D2028" s="15" t="str">
        <v>Group</v>
      </c>
      <c r="E2028" s="15" t="str">
        <f>'PAYMENT by SAP'!D2018</f>
        <v>1400000074</v>
      </c>
      <c r="F2028" s="15" t="str">
        <f>'PAYMENT by SAP'!E2018</f>
        <v>11121161</v>
      </c>
      <c r="G2028" s="15" t="str">
        <f>'PAYMENT by SAP'!F2018</f>
        <v>Biaya Penggantian Perjalanan Dinas No 2940005781</v>
      </c>
      <c r="H2028" s="47">
        <f t="shared" si="186"/>
        <v>46079</v>
      </c>
      <c r="I2028" s="48">
        <f>'PAYMENT by SAP'!G2018</f>
        <v>46079</v>
      </c>
      <c r="J2028" s="48" t="str">
        <f t="shared" si="187"/>
        <v>Feb</v>
      </c>
      <c r="K2028" s="48" t="str">
        <f t="shared" si="188"/>
        <v>2026</v>
      </c>
      <c r="L2028" s="48">
        <f>'PAYMENT by SAP'!H2018</f>
        <v>44864</v>
      </c>
      <c r="M2028" s="49">
        <f t="shared" si="189"/>
        <v>1215</v>
      </c>
      <c r="N2028" s="50" t="str">
        <f t="shared" si="190"/>
        <v>&gt;365</v>
      </c>
      <c r="O2028" s="50" t="str">
        <f t="shared" si="191"/>
        <v>High Risk +</v>
      </c>
      <c r="P2028" s="15" t="str">
        <f>'PAYMENT by SAP'!J2018</f>
        <v>IDR</v>
      </c>
      <c r="Q2028" s="15" t="str">
        <f>'PAYMENT by SAP'!K2018</f>
        <v>1800000605</v>
      </c>
      <c r="R2028" s="51">
        <f>'PAYMENT by SAP'!L2018</f>
        <v>411810</v>
      </c>
      <c r="S2028" s="51" t="str">
        <f>'PAYMENT by SAP'!M2018</f>
        <v>Biaya Penggantian Perjalanan Dinas No. 2940005781</v>
      </c>
      <c r="T2028" s="65">
        <f>'PAYMENT by SAP'!N2018</f>
        <v>44834</v>
      </c>
      <c r="U2028" s="66" t="str">
        <f>'PAYMENT by SAP'!O2018</f>
        <v>1800000605</v>
      </c>
      <c r="V2028" s="18" t="s">
        <v>4969</v>
      </c>
    </row>
    <row r="2029" spans="2:22">
      <c r="B2029" s="15">
        <f>'PAYMENT by SAP'!B2019</f>
        <v>100014</v>
      </c>
      <c r="C2029" s="15" t="str">
        <f>'PAYMENT by SAP'!C2019</f>
        <v>PT SEMEN TONASA</v>
      </c>
      <c r="D2029" s="15" t="str">
        <v>Group</v>
      </c>
      <c r="E2029" s="15" t="str">
        <f>'PAYMENT by SAP'!D2019</f>
        <v>1400000070</v>
      </c>
      <c r="F2029" s="15" t="str">
        <f>'PAYMENT by SAP'!E2019</f>
        <v>11121161</v>
      </c>
      <c r="G2029" s="15" t="str">
        <f>'PAYMENT by SAP'!F2019</f>
        <v>Biaya Penggantian Perjalanan Dinas capek PP Celba2</v>
      </c>
      <c r="H2029" s="47">
        <f t="shared" si="186"/>
        <v>46079</v>
      </c>
      <c r="I2029" s="48">
        <f>'PAYMENT by SAP'!G2019</f>
        <v>46079</v>
      </c>
      <c r="J2029" s="48" t="str">
        <f t="shared" si="187"/>
        <v>Feb</v>
      </c>
      <c r="K2029" s="48" t="str">
        <f t="shared" si="188"/>
        <v>2026</v>
      </c>
      <c r="L2029" s="48">
        <f>'PAYMENT by SAP'!H2019</f>
        <v>45290</v>
      </c>
      <c r="M2029" s="49">
        <f t="shared" si="189"/>
        <v>789</v>
      </c>
      <c r="N2029" s="50" t="str">
        <f t="shared" si="190"/>
        <v>&gt;365</v>
      </c>
      <c r="O2029" s="50" t="str">
        <f t="shared" si="191"/>
        <v>High Risk +</v>
      </c>
      <c r="P2029" s="15" t="str">
        <f>'PAYMENT by SAP'!J2019</f>
        <v>IDR</v>
      </c>
      <c r="Q2029" s="15" t="str">
        <f>'PAYMENT by SAP'!K2019</f>
        <v>1800000690</v>
      </c>
      <c r="R2029" s="51">
        <f>'PAYMENT by SAP'!L2019</f>
        <v>5764785</v>
      </c>
      <c r="S2029" s="51" t="str">
        <f>'PAYMENT by SAP'!M2019</f>
        <v>Biaya Penggantian Perjalanan Dinas Capex PP Celba2</v>
      </c>
      <c r="T2029" s="65">
        <f>'PAYMENT by SAP'!N2019</f>
        <v>45260</v>
      </c>
      <c r="U2029" s="66" t="str">
        <f>'PAYMENT by SAP'!O2019</f>
        <v>1800000690</v>
      </c>
      <c r="V2029" s="18" t="s">
        <v>4969</v>
      </c>
    </row>
    <row r="2030" spans="2:22">
      <c r="B2030" s="15">
        <f>'PAYMENT by SAP'!B2020</f>
        <v>100014</v>
      </c>
      <c r="C2030" s="15" t="str">
        <f>'PAYMENT by SAP'!C2020</f>
        <v>PT SEMEN TONASA</v>
      </c>
      <c r="D2030" s="15" t="str">
        <v>Group</v>
      </c>
      <c r="E2030" s="15" t="str">
        <f>'PAYMENT by SAP'!D2020</f>
        <v>1400000067</v>
      </c>
      <c r="F2030" s="15" t="str">
        <f>'PAYMENT by SAP'!E2020</f>
        <v>11121161</v>
      </c>
      <c r="G2030" s="15" t="str">
        <f>'PAYMENT by SAP'!F2020</f>
        <v>Biaya Penggantian Perjalanan Dinas capek PP Celba5</v>
      </c>
      <c r="H2030" s="47">
        <f t="shared" si="186"/>
        <v>46079</v>
      </c>
      <c r="I2030" s="48">
        <f>'PAYMENT by SAP'!G2020</f>
        <v>46079</v>
      </c>
      <c r="J2030" s="48" t="str">
        <f t="shared" si="187"/>
        <v>Feb</v>
      </c>
      <c r="K2030" s="48" t="str">
        <f t="shared" si="188"/>
        <v>2026</v>
      </c>
      <c r="L2030" s="48">
        <f>'PAYMENT by SAP'!H2020</f>
        <v>45290</v>
      </c>
      <c r="M2030" s="49">
        <f t="shared" si="189"/>
        <v>789</v>
      </c>
      <c r="N2030" s="50" t="str">
        <f t="shared" si="190"/>
        <v>&gt;365</v>
      </c>
      <c r="O2030" s="50" t="str">
        <f t="shared" si="191"/>
        <v>High Risk +</v>
      </c>
      <c r="P2030" s="15" t="str">
        <f>'PAYMENT by SAP'!J2020</f>
        <v>IDR</v>
      </c>
      <c r="Q2030" s="15" t="str">
        <f>'PAYMENT by SAP'!K2020</f>
        <v>1800000632</v>
      </c>
      <c r="R2030" s="51">
        <f>'PAYMENT by SAP'!L2020</f>
        <v>7653450</v>
      </c>
      <c r="S2030" s="51" t="str">
        <f>'PAYMENT by SAP'!M2020</f>
        <v>Biaya Penggantian Perjalanan Dinas Capex PP Celba5</v>
      </c>
      <c r="T2030" s="65">
        <f>'PAYMENT by SAP'!N2020</f>
        <v>45260</v>
      </c>
      <c r="U2030" s="66" t="str">
        <f>'PAYMENT by SAP'!O2020</f>
        <v>1800000632</v>
      </c>
      <c r="V2030" s="18" t="s">
        <v>4969</v>
      </c>
    </row>
    <row r="2031" spans="2:22">
      <c r="B2031" s="15">
        <f>'PAYMENT by SAP'!B2021</f>
        <v>100014</v>
      </c>
      <c r="C2031" s="15" t="str">
        <f>'PAYMENT by SAP'!C2021</f>
        <v>PT SEMEN TONASA</v>
      </c>
      <c r="D2031" s="15" t="str">
        <v>Group</v>
      </c>
      <c r="E2031" s="15" t="str">
        <f>'PAYMENT by SAP'!D2021</f>
        <v>1400000069</v>
      </c>
      <c r="F2031" s="15" t="str">
        <f>'PAYMENT by SAP'!E2021</f>
        <v>11121161</v>
      </c>
      <c r="G2031" s="15" t="str">
        <f>'PAYMENT by SAP'!F2021</f>
        <v>Biaya Penggantian Perjalanan Dinas capek PP Celba</v>
      </c>
      <c r="H2031" s="47">
        <f t="shared" si="186"/>
        <v>46079</v>
      </c>
      <c r="I2031" s="48">
        <f>'PAYMENT by SAP'!G2021</f>
        <v>46079</v>
      </c>
      <c r="J2031" s="48" t="str">
        <f t="shared" si="187"/>
        <v>Feb</v>
      </c>
      <c r="K2031" s="48" t="str">
        <f t="shared" si="188"/>
        <v>2026</v>
      </c>
      <c r="L2031" s="48">
        <f>'PAYMENT by SAP'!H2021</f>
        <v>44987</v>
      </c>
      <c r="M2031" s="49">
        <f t="shared" si="189"/>
        <v>1092</v>
      </c>
      <c r="N2031" s="50" t="str">
        <f t="shared" si="190"/>
        <v>&gt;365</v>
      </c>
      <c r="O2031" s="50" t="str">
        <f t="shared" si="191"/>
        <v>High Risk +</v>
      </c>
      <c r="P2031" s="15" t="str">
        <f>'PAYMENT by SAP'!J2021</f>
        <v>IDR</v>
      </c>
      <c r="Q2031" s="15" t="str">
        <f>'PAYMENT by SAP'!K2021</f>
        <v>1800000018</v>
      </c>
      <c r="R2031" s="51">
        <f>'PAYMENT by SAP'!L2021</f>
        <v>7916248</v>
      </c>
      <c r="S2031" s="51" t="str">
        <f>'PAYMENT by SAP'!M2021</f>
        <v>Biaya Penggantian Perjalanan Dinas Proyek PP Celba</v>
      </c>
      <c r="T2031" s="65">
        <f>'PAYMENT by SAP'!N2021</f>
        <v>44957</v>
      </c>
      <c r="U2031" s="66" t="str">
        <f>'PAYMENT by SAP'!O2021</f>
        <v>1800000018</v>
      </c>
      <c r="V2031" s="18" t="s">
        <v>4969</v>
      </c>
    </row>
    <row r="2032" spans="2:22">
      <c r="B2032" s="15">
        <f>'PAYMENT by SAP'!B2022</f>
        <v>100001</v>
      </c>
      <c r="C2032" s="15" t="str">
        <f>'PAYMENT by SAP'!C2022</f>
        <v>KOPERASI KONSUMEN WARGA SEMEN GRESIK</v>
      </c>
      <c r="D2032" s="15" t="str">
        <v>Group</v>
      </c>
      <c r="E2032" s="15" t="str">
        <f>'PAYMENT by SAP'!D2022</f>
        <v>1400000063</v>
      </c>
      <c r="F2032" s="15" t="str">
        <f>'PAYMENT by SAP'!E2022</f>
        <v>11121161</v>
      </c>
      <c r="G2032" s="15" t="str">
        <f>'PAYMENT by SAP'!F2022</f>
        <v>PAID BY CMS BANK MANDIRI KC GRESIK RN 2100001904</v>
      </c>
      <c r="H2032" s="47">
        <f t="shared" si="186"/>
        <v>46079</v>
      </c>
      <c r="I2032" s="48">
        <f>'PAYMENT by SAP'!G2022</f>
        <v>46079</v>
      </c>
      <c r="J2032" s="48" t="str">
        <f t="shared" si="187"/>
        <v>Feb</v>
      </c>
      <c r="K2032" s="48" t="str">
        <f t="shared" si="188"/>
        <v>2026</v>
      </c>
      <c r="L2032" s="48">
        <f>'PAYMENT by SAP'!H2022</f>
        <v>46083</v>
      </c>
      <c r="M2032" s="49">
        <f t="shared" si="189"/>
        <v>-4</v>
      </c>
      <c r="N2032" s="50" t="str">
        <f t="shared" si="190"/>
        <v>Current</v>
      </c>
      <c r="O2032" s="50" t="str">
        <f t="shared" si="191"/>
        <v>No Risk</v>
      </c>
      <c r="P2032" s="15" t="str">
        <f>'PAYMENT by SAP'!J2022</f>
        <v>IDR</v>
      </c>
      <c r="Q2032" s="15" t="str">
        <f>'PAYMENT by SAP'!K2022</f>
        <v>1800000012</v>
      </c>
      <c r="R2032" s="51">
        <f>'PAYMENT by SAP'!L2022</f>
        <v>11059383</v>
      </c>
      <c r="S2032" s="51" t="str">
        <f>'PAYMENT by SAP'!M2022</f>
        <v>Pot. Gaji Kary. Penugasan SIG - KWSG 12.2025</v>
      </c>
      <c r="T2032" s="65">
        <f>'PAYMENT by SAP'!N2022</f>
        <v>46053</v>
      </c>
      <c r="U2032" s="66" t="str">
        <f>'PAYMENT by SAP'!O2022</f>
        <v>1800000012</v>
      </c>
      <c r="V2032" s="18" t="s">
        <v>4953</v>
      </c>
    </row>
    <row r="2033" spans="2:22">
      <c r="B2033" s="15">
        <f>'PAYMENT by SAP'!B2023</f>
        <v>100014</v>
      </c>
      <c r="C2033" s="15" t="str">
        <f>'PAYMENT by SAP'!C2023</f>
        <v>PT SEMEN TONASA</v>
      </c>
      <c r="D2033" s="15" t="str">
        <v>Group</v>
      </c>
      <c r="E2033" s="15" t="str">
        <f>'PAYMENT by SAP'!D2023</f>
        <v>1400000078</v>
      </c>
      <c r="F2033" s="15" t="str">
        <f>'PAYMENT by SAP'!E2023</f>
        <v>11121161</v>
      </c>
      <c r="G2033" s="15" t="str">
        <f>'PAYMENT by SAP'!F2023</f>
        <v>Biaya Penggantian Perjalanan Dinas capek PP Celba</v>
      </c>
      <c r="H2033" s="47">
        <f t="shared" si="186"/>
        <v>46079</v>
      </c>
      <c r="I2033" s="48">
        <f>'PAYMENT by SAP'!G2023</f>
        <v>46079</v>
      </c>
      <c r="J2033" s="48" t="str">
        <f t="shared" si="187"/>
        <v>Feb</v>
      </c>
      <c r="K2033" s="48" t="str">
        <f t="shared" si="188"/>
        <v>2026</v>
      </c>
      <c r="L2033" s="48">
        <f>'PAYMENT by SAP'!H2023</f>
        <v>44956</v>
      </c>
      <c r="M2033" s="49">
        <f t="shared" si="189"/>
        <v>1123</v>
      </c>
      <c r="N2033" s="50" t="str">
        <f t="shared" si="190"/>
        <v>&gt;365</v>
      </c>
      <c r="O2033" s="50" t="str">
        <f t="shared" si="191"/>
        <v>High Risk +</v>
      </c>
      <c r="P2033" s="15" t="str">
        <f>'PAYMENT by SAP'!J2023</f>
        <v>IDR</v>
      </c>
      <c r="Q2033" s="15" t="str">
        <f>'PAYMENT by SAP'!K2023</f>
        <v>1800000837</v>
      </c>
      <c r="R2033" s="51">
        <f>'PAYMENT by SAP'!L2023</f>
        <v>12980770</v>
      </c>
      <c r="S2033" s="51" t="str">
        <f>'PAYMENT by SAP'!M2023</f>
        <v>Biaya Penggantian Perjalanan Dinas Proyek PP Celba</v>
      </c>
      <c r="T2033" s="65">
        <f>'PAYMENT by SAP'!N2023</f>
        <v>44926</v>
      </c>
      <c r="U2033" s="66" t="str">
        <f>'PAYMENT by SAP'!O2023</f>
        <v>1800000837</v>
      </c>
      <c r="V2033" s="18" t="s">
        <v>4969</v>
      </c>
    </row>
    <row r="2034" spans="2:22">
      <c r="B2034" s="15">
        <f>'PAYMENT by SAP'!B2024</f>
        <v>100014</v>
      </c>
      <c r="C2034" s="15" t="str">
        <f>'PAYMENT by SAP'!C2024</f>
        <v>PT SEMEN TONASA</v>
      </c>
      <c r="D2034" s="15" t="str">
        <v>Group</v>
      </c>
      <c r="E2034" s="15" t="str">
        <f>'PAYMENT by SAP'!D2024</f>
        <v>1400000076</v>
      </c>
      <c r="F2034" s="15" t="str">
        <f>'PAYMENT by SAP'!E2024</f>
        <v>11121161</v>
      </c>
      <c r="G2034" s="15" t="str">
        <f>'PAYMENT by SAP'!F2024</f>
        <v>PAID BY CMS BANK MANDIRI KC GRESIK RN 2100001779</v>
      </c>
      <c r="H2034" s="47">
        <f t="shared" si="186"/>
        <v>46079</v>
      </c>
      <c r="I2034" s="48">
        <f>'PAYMENT by SAP'!G2024</f>
        <v>46079</v>
      </c>
      <c r="J2034" s="48" t="str">
        <f t="shared" si="187"/>
        <v>Feb</v>
      </c>
      <c r="K2034" s="48" t="str">
        <f t="shared" si="188"/>
        <v>2026</v>
      </c>
      <c r="L2034" s="48">
        <f>'PAYMENT by SAP'!H2024</f>
        <v>45960</v>
      </c>
      <c r="M2034" s="49">
        <f t="shared" si="189"/>
        <v>119</v>
      </c>
      <c r="N2034" s="50" t="str">
        <f t="shared" si="190"/>
        <v>90-120</v>
      </c>
      <c r="O2034" s="50" t="str">
        <f t="shared" si="191"/>
        <v>Warning +</v>
      </c>
      <c r="P2034" s="15" t="str">
        <f>'PAYMENT by SAP'!J2024</f>
        <v>IDR</v>
      </c>
      <c r="Q2034" s="15" t="str">
        <f>'PAYMENT by SAP'!K2024</f>
        <v>1800000441</v>
      </c>
      <c r="R2034" s="51">
        <f>'PAYMENT by SAP'!L2024</f>
        <v>13049493</v>
      </c>
      <c r="S2034" s="51" t="str">
        <f>'PAYMENT by SAP'!M2024</f>
        <v>Pot. Gaji Kary. Penugasan SIG - ST 08.2025</v>
      </c>
      <c r="T2034" s="65">
        <f>'PAYMENT by SAP'!N2024</f>
        <v>45930</v>
      </c>
      <c r="U2034" s="66" t="str">
        <f>'PAYMENT by SAP'!O2024</f>
        <v>1800000441</v>
      </c>
      <c r="V2034" s="18" t="s">
        <v>4953</v>
      </c>
    </row>
    <row r="2035" spans="2:22">
      <c r="B2035" s="15">
        <f>'PAYMENT by SAP'!B2025</f>
        <v>100014</v>
      </c>
      <c r="C2035" s="15" t="str">
        <f>'PAYMENT by SAP'!C2025</f>
        <v>PT SEMEN TONASA</v>
      </c>
      <c r="D2035" s="15" t="str">
        <v>Group</v>
      </c>
      <c r="E2035" s="15" t="str">
        <f>'PAYMENT by SAP'!D2025</f>
        <v>1400000065</v>
      </c>
      <c r="F2035" s="15" t="str">
        <f>'PAYMENT by SAP'!E2025</f>
        <v>11121161</v>
      </c>
      <c r="G2035" s="15" t="str">
        <f>'PAYMENT by SAP'!F2025</f>
        <v>Biaya Penggantian Perjalanan Dinas capek PP Celba3</v>
      </c>
      <c r="H2035" s="47">
        <f t="shared" si="186"/>
        <v>46079</v>
      </c>
      <c r="I2035" s="48">
        <f>'PAYMENT by SAP'!G2025</f>
        <v>46079</v>
      </c>
      <c r="J2035" s="48" t="str">
        <f t="shared" si="187"/>
        <v>Feb</v>
      </c>
      <c r="K2035" s="48" t="str">
        <f t="shared" si="188"/>
        <v>2026</v>
      </c>
      <c r="L2035" s="48">
        <f>'PAYMENT by SAP'!H2025</f>
        <v>45290</v>
      </c>
      <c r="M2035" s="49">
        <f t="shared" si="189"/>
        <v>789</v>
      </c>
      <c r="N2035" s="50" t="str">
        <f t="shared" si="190"/>
        <v>&gt;365</v>
      </c>
      <c r="O2035" s="50" t="str">
        <f t="shared" si="191"/>
        <v>High Risk +</v>
      </c>
      <c r="P2035" s="15" t="str">
        <f>'PAYMENT by SAP'!J2025</f>
        <v>IDR</v>
      </c>
      <c r="Q2035" s="15" t="str">
        <f>'PAYMENT by SAP'!K2025</f>
        <v>1800000627</v>
      </c>
      <c r="R2035" s="51">
        <f>'PAYMENT by SAP'!L2025</f>
        <v>18560310</v>
      </c>
      <c r="S2035" s="51" t="str">
        <f>'PAYMENT by SAP'!M2025</f>
        <v>Biaya Penggantian Perjalanan Dinas Capex PP Celba3</v>
      </c>
      <c r="T2035" s="65">
        <f>'PAYMENT by SAP'!N2025</f>
        <v>45260</v>
      </c>
      <c r="U2035" s="66" t="str">
        <f>'PAYMENT by SAP'!O2025</f>
        <v>1800000627</v>
      </c>
      <c r="V2035" s="18" t="s">
        <v>4969</v>
      </c>
    </row>
    <row r="2036" spans="2:22">
      <c r="B2036" s="15">
        <f>'PAYMENT by SAP'!B2026</f>
        <v>100014</v>
      </c>
      <c r="C2036" s="15" t="str">
        <f>'PAYMENT by SAP'!C2026</f>
        <v>PT SEMEN TONASA</v>
      </c>
      <c r="D2036" s="15" t="str">
        <v>Group</v>
      </c>
      <c r="E2036" s="15" t="str">
        <f>'PAYMENT by SAP'!D2026</f>
        <v>1400000071</v>
      </c>
      <c r="F2036" s="15" t="str">
        <f>'PAYMENT by SAP'!E2026</f>
        <v>11121161</v>
      </c>
      <c r="G2036" s="15" t="str">
        <f>'PAYMENT by SAP'!F2026</f>
        <v>Biaya Penggantian Perjalanan Dinas capek PP Celba1</v>
      </c>
      <c r="H2036" s="47">
        <f t="shared" si="186"/>
        <v>46079</v>
      </c>
      <c r="I2036" s="48">
        <f>'PAYMENT by SAP'!G2026</f>
        <v>46079</v>
      </c>
      <c r="J2036" s="48" t="str">
        <f t="shared" si="187"/>
        <v>Feb</v>
      </c>
      <c r="K2036" s="48" t="str">
        <f t="shared" si="188"/>
        <v>2026</v>
      </c>
      <c r="L2036" s="48">
        <f>'PAYMENT by SAP'!H2026</f>
        <v>45290</v>
      </c>
      <c r="M2036" s="49">
        <f t="shared" si="189"/>
        <v>789</v>
      </c>
      <c r="N2036" s="50" t="str">
        <f t="shared" si="190"/>
        <v>&gt;365</v>
      </c>
      <c r="O2036" s="50" t="str">
        <f t="shared" si="191"/>
        <v>High Risk +</v>
      </c>
      <c r="P2036" s="15" t="str">
        <f>'PAYMENT by SAP'!J2026</f>
        <v>IDR</v>
      </c>
      <c r="Q2036" s="15" t="str">
        <f>'PAYMENT by SAP'!K2026</f>
        <v>1800000625</v>
      </c>
      <c r="R2036" s="51">
        <f>'PAYMENT by SAP'!L2026</f>
        <v>20155380</v>
      </c>
      <c r="S2036" s="51" t="str">
        <f>'PAYMENT by SAP'!M2026</f>
        <v>Biaya Penggantian Perjalanan Dinas Capex PP Celba1</v>
      </c>
      <c r="T2036" s="65">
        <f>'PAYMENT by SAP'!N2026</f>
        <v>45260</v>
      </c>
      <c r="U2036" s="66" t="str">
        <f>'PAYMENT by SAP'!O2026</f>
        <v>1800000625</v>
      </c>
      <c r="V2036" s="18" t="s">
        <v>4969</v>
      </c>
    </row>
    <row r="2037" spans="2:22">
      <c r="B2037" s="15">
        <f>'PAYMENT by SAP'!B2027</f>
        <v>100014</v>
      </c>
      <c r="C2037" s="15" t="str">
        <f>'PAYMENT by SAP'!C2027</f>
        <v>PT SEMEN TONASA</v>
      </c>
      <c r="D2037" s="15" t="str">
        <v>Group</v>
      </c>
      <c r="E2037" s="15" t="str">
        <f>'PAYMENT by SAP'!D2027</f>
        <v>1400000068</v>
      </c>
      <c r="F2037" s="15" t="str">
        <f>'PAYMENT by SAP'!E2027</f>
        <v>11121161</v>
      </c>
      <c r="G2037" s="15" t="str">
        <f>'PAYMENT by SAP'!F2027</f>
        <v>Biaya Penggantian Perjalanan Dinas capek PP Celba7</v>
      </c>
      <c r="H2037" s="47">
        <f t="shared" si="186"/>
        <v>46079</v>
      </c>
      <c r="I2037" s="48">
        <f>'PAYMENT by SAP'!G2027</f>
        <v>46079</v>
      </c>
      <c r="J2037" s="48" t="str">
        <f t="shared" si="187"/>
        <v>Feb</v>
      </c>
      <c r="K2037" s="48" t="str">
        <f t="shared" si="188"/>
        <v>2026</v>
      </c>
      <c r="L2037" s="48">
        <f>'PAYMENT by SAP'!H2027</f>
        <v>45290</v>
      </c>
      <c r="M2037" s="49">
        <f t="shared" si="189"/>
        <v>789</v>
      </c>
      <c r="N2037" s="50" t="str">
        <f t="shared" si="190"/>
        <v>&gt;365</v>
      </c>
      <c r="O2037" s="50" t="str">
        <f t="shared" si="191"/>
        <v>High Risk +</v>
      </c>
      <c r="P2037" s="15" t="str">
        <f>'PAYMENT by SAP'!J2027</f>
        <v>IDR</v>
      </c>
      <c r="Q2037" s="15" t="str">
        <f>'PAYMENT by SAP'!K2027</f>
        <v>1800000641</v>
      </c>
      <c r="R2037" s="51">
        <f>'PAYMENT by SAP'!L2027</f>
        <v>20306895</v>
      </c>
      <c r="S2037" s="51" t="str">
        <f>'PAYMENT by SAP'!M2027</f>
        <v>Biaya Penggantian Perjalanan Dinas Capex PP Celba7</v>
      </c>
      <c r="T2037" s="65">
        <f>'PAYMENT by SAP'!N2027</f>
        <v>45260</v>
      </c>
      <c r="U2037" s="66" t="str">
        <f>'PAYMENT by SAP'!O2027</f>
        <v>1800000641</v>
      </c>
      <c r="V2037" s="18" t="s">
        <v>4969</v>
      </c>
    </row>
    <row r="2038" spans="2:22">
      <c r="B2038" s="15">
        <f>'PAYMENT by SAP'!B2028</f>
        <v>100014</v>
      </c>
      <c r="C2038" s="15" t="str">
        <f>'PAYMENT by SAP'!C2028</f>
        <v>PT SEMEN TONASA</v>
      </c>
      <c r="D2038" s="15" t="str">
        <v>Group</v>
      </c>
      <c r="E2038" s="15" t="str">
        <f>'PAYMENT by SAP'!D2028</f>
        <v>1400000077</v>
      </c>
      <c r="F2038" s="15" t="str">
        <f>'PAYMENT by SAP'!E2028</f>
        <v>11121161</v>
      </c>
      <c r="G2038" s="15" t="str">
        <f>'PAYMENT by SAP'!F2028</f>
        <v>PAID BY CMS BANK MANDIRI KC GRESIK RN 2100001816</v>
      </c>
      <c r="H2038" s="47">
        <f t="shared" si="186"/>
        <v>46079</v>
      </c>
      <c r="I2038" s="48">
        <f>'PAYMENT by SAP'!G2028</f>
        <v>46079</v>
      </c>
      <c r="J2038" s="48" t="str">
        <f t="shared" si="187"/>
        <v>Feb</v>
      </c>
      <c r="K2038" s="48" t="str">
        <f t="shared" si="188"/>
        <v>2026</v>
      </c>
      <c r="L2038" s="48">
        <f>'PAYMENT by SAP'!H2028</f>
        <v>45991</v>
      </c>
      <c r="M2038" s="49">
        <f t="shared" si="189"/>
        <v>88</v>
      </c>
      <c r="N2038" s="50" t="str">
        <f t="shared" si="190"/>
        <v>60-90</v>
      </c>
      <c r="O2038" s="50" t="str">
        <f t="shared" si="191"/>
        <v>Warning</v>
      </c>
      <c r="P2038" s="15" t="str">
        <f>'PAYMENT by SAP'!J2028</f>
        <v>IDR</v>
      </c>
      <c r="Q2038" s="15" t="str">
        <f>'PAYMENT by SAP'!K2028</f>
        <v>1800000485</v>
      </c>
      <c r="R2038" s="51">
        <f>'PAYMENT by SAP'!L2028</f>
        <v>21532233</v>
      </c>
      <c r="S2038" s="51" t="str">
        <f>'PAYMENT by SAP'!M2028</f>
        <v>Pot. Gaji Kary. Penugasan SIG - ST 09.2025</v>
      </c>
      <c r="T2038" s="65">
        <f>'PAYMENT by SAP'!N2028</f>
        <v>45961</v>
      </c>
      <c r="U2038" s="66" t="str">
        <f>'PAYMENT by SAP'!O2028</f>
        <v>1800000485</v>
      </c>
      <c r="V2038" s="18" t="s">
        <v>4953</v>
      </c>
    </row>
    <row r="2039" spans="2:22">
      <c r="B2039" s="15">
        <f>'PAYMENT by SAP'!B2029</f>
        <v>100014</v>
      </c>
      <c r="C2039" s="15" t="str">
        <f>'PAYMENT by SAP'!C2029</f>
        <v>PT SEMEN TONASA</v>
      </c>
      <c r="D2039" s="15" t="str">
        <v>Group</v>
      </c>
      <c r="E2039" s="15" t="str">
        <f>'PAYMENT by SAP'!D2029</f>
        <v>1400000079</v>
      </c>
      <c r="F2039" s="15" t="str">
        <f>'PAYMENT by SAP'!E2029</f>
        <v>11121161</v>
      </c>
      <c r="G2039" s="15" t="str">
        <f>'PAYMENT by SAP'!F2029</f>
        <v>PAID BY CMS BANK MANDIRI KC GRESIK RN 2100001840</v>
      </c>
      <c r="H2039" s="47">
        <f t="shared" si="186"/>
        <v>46079</v>
      </c>
      <c r="I2039" s="48">
        <f>'PAYMENT by SAP'!G2029</f>
        <v>46079</v>
      </c>
      <c r="J2039" s="48" t="str">
        <f t="shared" si="187"/>
        <v>Feb</v>
      </c>
      <c r="K2039" s="48" t="str">
        <f t="shared" si="188"/>
        <v>2026</v>
      </c>
      <c r="L2039" s="48">
        <f>'PAYMENT by SAP'!H2029</f>
        <v>46021</v>
      </c>
      <c r="M2039" s="49">
        <f t="shared" si="189"/>
        <v>58</v>
      </c>
      <c r="N2039" s="50" t="str">
        <f t="shared" si="190"/>
        <v>30-60</v>
      </c>
      <c r="O2039" s="50" t="str">
        <f t="shared" si="191"/>
        <v>Low Risk</v>
      </c>
      <c r="P2039" s="15" t="str">
        <f>'PAYMENT by SAP'!J2029</f>
        <v>IDR</v>
      </c>
      <c r="Q2039" s="15" t="str">
        <f>'PAYMENT by SAP'!K2029</f>
        <v>1800000529</v>
      </c>
      <c r="R2039" s="51">
        <f>'PAYMENT by SAP'!L2029</f>
        <v>22640222</v>
      </c>
      <c r="S2039" s="51" t="str">
        <f>'PAYMENT by SAP'!M2029</f>
        <v>Pot. Gaji Kary. Penugasan SIG - ST 10.2025</v>
      </c>
      <c r="T2039" s="65">
        <f>'PAYMENT by SAP'!N2029</f>
        <v>45991</v>
      </c>
      <c r="U2039" s="66" t="str">
        <f>'PAYMENT by SAP'!O2029</f>
        <v>1800000529</v>
      </c>
      <c r="V2039" s="18" t="s">
        <v>4953</v>
      </c>
    </row>
    <row r="2040" spans="2:22">
      <c r="B2040" s="15">
        <f>'PAYMENT by SAP'!B2030</f>
        <v>100014</v>
      </c>
      <c r="C2040" s="15" t="str">
        <f>'PAYMENT by SAP'!C2030</f>
        <v>PT SEMEN TONASA</v>
      </c>
      <c r="D2040" s="15" t="str">
        <v>Group</v>
      </c>
      <c r="E2040" s="15" t="str">
        <f>'PAYMENT by SAP'!D2030</f>
        <v>1400000072</v>
      </c>
      <c r="F2040" s="15" t="str">
        <f>'PAYMENT by SAP'!E2030</f>
        <v>11121161</v>
      </c>
      <c r="G2040" s="15" t="str">
        <f>'PAYMENT by SAP'!F2030</f>
        <v>Biaya Penggantian Perjalanan Dinas capek PP Celba4</v>
      </c>
      <c r="H2040" s="47">
        <f t="shared" si="186"/>
        <v>46079</v>
      </c>
      <c r="I2040" s="48">
        <f>'PAYMENT by SAP'!G2030</f>
        <v>46079</v>
      </c>
      <c r="J2040" s="48" t="str">
        <f t="shared" si="187"/>
        <v>Feb</v>
      </c>
      <c r="K2040" s="48" t="str">
        <f t="shared" si="188"/>
        <v>2026</v>
      </c>
      <c r="L2040" s="48">
        <f>'PAYMENT by SAP'!H2030</f>
        <v>45290</v>
      </c>
      <c r="M2040" s="49">
        <f t="shared" si="189"/>
        <v>789</v>
      </c>
      <c r="N2040" s="50" t="str">
        <f t="shared" si="190"/>
        <v>&gt;365</v>
      </c>
      <c r="O2040" s="50" t="str">
        <f t="shared" si="191"/>
        <v>High Risk +</v>
      </c>
      <c r="P2040" s="15" t="str">
        <f>'PAYMENT by SAP'!J2030</f>
        <v>IDR</v>
      </c>
      <c r="Q2040" s="15" t="str">
        <f>'PAYMENT by SAP'!K2030</f>
        <v>1800000630</v>
      </c>
      <c r="R2040" s="51">
        <f>'PAYMENT by SAP'!L2030</f>
        <v>27580969</v>
      </c>
      <c r="S2040" s="51" t="str">
        <f>'PAYMENT by SAP'!M2030</f>
        <v>Biaya Penggantian Perjalanan Dinas Capex PP Celba4</v>
      </c>
      <c r="T2040" s="65">
        <f>'PAYMENT by SAP'!N2030</f>
        <v>45260</v>
      </c>
      <c r="U2040" s="66" t="str">
        <f>'PAYMENT by SAP'!O2030</f>
        <v>1800000630</v>
      </c>
      <c r="V2040" s="18" t="s">
        <v>4969</v>
      </c>
    </row>
    <row r="2041" spans="2:22">
      <c r="B2041" s="15">
        <f>'PAYMENT by SAP'!B2031</f>
        <v>100014</v>
      </c>
      <c r="C2041" s="15" t="str">
        <f>'PAYMENT by SAP'!C2031</f>
        <v>PT SEMEN TONASA</v>
      </c>
      <c r="D2041" s="15" t="str">
        <v>Group</v>
      </c>
      <c r="E2041" s="15" t="str">
        <f>'PAYMENT by SAP'!D2031</f>
        <v>1400000066</v>
      </c>
      <c r="F2041" s="15" t="str">
        <f>'PAYMENT by SAP'!E2031</f>
        <v>11121161</v>
      </c>
      <c r="G2041" s="15" t="str">
        <f>'PAYMENT by SAP'!F2031</f>
        <v>Biaya Penggantian Perjalanan Dinas capek PP Celba6</v>
      </c>
      <c r="H2041" s="47">
        <f t="shared" si="186"/>
        <v>46079</v>
      </c>
      <c r="I2041" s="48">
        <f>'PAYMENT by SAP'!G2031</f>
        <v>46079</v>
      </c>
      <c r="J2041" s="48" t="str">
        <f t="shared" si="187"/>
        <v>Feb</v>
      </c>
      <c r="K2041" s="48" t="str">
        <f t="shared" si="188"/>
        <v>2026</v>
      </c>
      <c r="L2041" s="48">
        <f>'PAYMENT by SAP'!H2031</f>
        <v>45290</v>
      </c>
      <c r="M2041" s="49">
        <f t="shared" si="189"/>
        <v>789</v>
      </c>
      <c r="N2041" s="50" t="str">
        <f t="shared" si="190"/>
        <v>&gt;365</v>
      </c>
      <c r="O2041" s="50" t="str">
        <f t="shared" si="191"/>
        <v>High Risk +</v>
      </c>
      <c r="P2041" s="15" t="str">
        <f>'PAYMENT by SAP'!J2031</f>
        <v>IDR</v>
      </c>
      <c r="Q2041" s="15" t="str">
        <f>'PAYMENT by SAP'!K2031</f>
        <v>1800000640</v>
      </c>
      <c r="R2041" s="51">
        <f>'PAYMENT by SAP'!L2031</f>
        <v>50062110</v>
      </c>
      <c r="S2041" s="51" t="str">
        <f>'PAYMENT by SAP'!M2031</f>
        <v>Biaya Penggantian Perjalanan Dinas Capex PP Celba6</v>
      </c>
      <c r="T2041" s="65">
        <f>'PAYMENT by SAP'!N2031</f>
        <v>45260</v>
      </c>
      <c r="U2041" s="66" t="str">
        <f>'PAYMENT by SAP'!O2031</f>
        <v>1800000640</v>
      </c>
      <c r="V2041" s="18" t="s">
        <v>4969</v>
      </c>
    </row>
    <row r="2042" spans="2:22">
      <c r="B2042" s="15">
        <f>'PAYMENT by SAP'!B2032</f>
        <v>100014</v>
      </c>
      <c r="C2042" s="15" t="str">
        <f>'PAYMENT by SAP'!C2032</f>
        <v>PT SEMEN TONASA</v>
      </c>
      <c r="D2042" s="15" t="str">
        <v>Group</v>
      </c>
      <c r="E2042" s="15" t="str">
        <f>'PAYMENT by SAP'!D2032</f>
        <v>1400000073</v>
      </c>
      <c r="F2042" s="15" t="str">
        <f>'PAYMENT by SAP'!E2032</f>
        <v>11121161</v>
      </c>
      <c r="G2042" s="15" t="str">
        <f>'PAYMENT by SAP'!F2032</f>
        <v>ST - AW - Man. Fee Desember 2022</v>
      </c>
      <c r="H2042" s="47">
        <f t="shared" si="186"/>
        <v>46079</v>
      </c>
      <c r="I2042" s="48">
        <f>'PAYMENT by SAP'!G2032</f>
        <v>46079</v>
      </c>
      <c r="J2042" s="48" t="str">
        <f t="shared" si="187"/>
        <v>Feb</v>
      </c>
      <c r="K2042" s="48" t="str">
        <f t="shared" si="188"/>
        <v>2026</v>
      </c>
      <c r="L2042" s="48">
        <f>'PAYMENT by SAP'!H2032</f>
        <v>44956</v>
      </c>
      <c r="M2042" s="49">
        <f t="shared" si="189"/>
        <v>1123</v>
      </c>
      <c r="N2042" s="50" t="str">
        <f t="shared" si="190"/>
        <v>&gt;365</v>
      </c>
      <c r="O2042" s="50" t="str">
        <f t="shared" si="191"/>
        <v>High Risk +</v>
      </c>
      <c r="P2042" s="15" t="str">
        <f>'PAYMENT by SAP'!J2032</f>
        <v>IDR</v>
      </c>
      <c r="Q2042" s="15" t="str">
        <f>'PAYMENT by SAP'!K2032</f>
        <v>1800000833</v>
      </c>
      <c r="R2042" s="51">
        <f>'PAYMENT by SAP'!L2032</f>
        <v>110872983</v>
      </c>
      <c r="S2042" s="51" t="str">
        <f>'PAYMENT by SAP'!M2032</f>
        <v>ST - AW - Man. Fee Desember 2022</v>
      </c>
      <c r="T2042" s="65">
        <f>'PAYMENT by SAP'!N2032</f>
        <v>44926</v>
      </c>
      <c r="U2042" s="66" t="str">
        <f>'PAYMENT by SAP'!O2032</f>
        <v>1800000833</v>
      </c>
      <c r="V2042" s="18" t="s">
        <v>4955</v>
      </c>
    </row>
    <row r="2043" spans="2:22">
      <c r="B2043" s="15">
        <f>'PAYMENT by SAP'!B2033</f>
        <v>100014</v>
      </c>
      <c r="C2043" s="15" t="str">
        <f>'PAYMENT by SAP'!C2033</f>
        <v>PT SEMEN TONASA</v>
      </c>
      <c r="D2043" s="15" t="str">
        <v>Group</v>
      </c>
      <c r="E2043" s="15" t="str">
        <f>'PAYMENT by SAP'!D2033</f>
        <v>1400000075</v>
      </c>
      <c r="F2043" s="15" t="str">
        <f>'PAYMENT by SAP'!E2033</f>
        <v>11121161</v>
      </c>
      <c r="G2043" s="15" t="str">
        <f>'PAYMENT by SAP'!F2033</f>
        <v>ST - AW - Man. Fee Mar 2023</v>
      </c>
      <c r="H2043" s="47">
        <f t="shared" si="186"/>
        <v>46079</v>
      </c>
      <c r="I2043" s="48">
        <f>'PAYMENT by SAP'!G2033</f>
        <v>46079</v>
      </c>
      <c r="J2043" s="48" t="str">
        <f t="shared" si="187"/>
        <v>Feb</v>
      </c>
      <c r="K2043" s="48" t="str">
        <f t="shared" si="188"/>
        <v>2026</v>
      </c>
      <c r="L2043" s="48">
        <f>'PAYMENT by SAP'!H2033</f>
        <v>45046</v>
      </c>
      <c r="M2043" s="49">
        <f t="shared" si="189"/>
        <v>1033</v>
      </c>
      <c r="N2043" s="50" t="str">
        <f t="shared" si="190"/>
        <v>&gt;365</v>
      </c>
      <c r="O2043" s="50" t="str">
        <f t="shared" si="191"/>
        <v>High Risk +</v>
      </c>
      <c r="P2043" s="15" t="str">
        <f>'PAYMENT by SAP'!J2033</f>
        <v>IDR</v>
      </c>
      <c r="Q2043" s="15" t="str">
        <f>'PAYMENT by SAP'!K2033</f>
        <v>1800000194</v>
      </c>
      <c r="R2043" s="51">
        <f>'PAYMENT by SAP'!L2033</f>
        <v>178195189</v>
      </c>
      <c r="S2043" s="51" t="str">
        <f>'PAYMENT by SAP'!M2033</f>
        <v>ST - AW - Man. Fee Mar 2023</v>
      </c>
      <c r="T2043" s="65">
        <f>'PAYMENT by SAP'!N2033</f>
        <v>45016</v>
      </c>
      <c r="U2043" s="66" t="str">
        <f>'PAYMENT by SAP'!O2033</f>
        <v>1800000194</v>
      </c>
      <c r="V2043" s="18" t="s">
        <v>4955</v>
      </c>
    </row>
    <row r="2044" spans="2:22">
      <c r="B2044" s="15">
        <f>'PAYMENT by SAP'!B2034</f>
        <v>100014</v>
      </c>
      <c r="C2044" s="15" t="str">
        <f>'PAYMENT by SAP'!C2034</f>
        <v>PT SEMEN TONASA</v>
      </c>
      <c r="D2044" s="15" t="str">
        <v>Group</v>
      </c>
      <c r="E2044" s="15" t="str">
        <f>'PAYMENT by SAP'!D2034</f>
        <v>1400000064</v>
      </c>
      <c r="F2044" s="15" t="str">
        <f>'PAYMENT by SAP'!E2034</f>
        <v>11121161</v>
      </c>
      <c r="G2044" s="15" t="str">
        <f>'PAYMENT by SAP'!F2034</f>
        <v>Biaya Penggantian Perjalanan Dinas capek PP Celba</v>
      </c>
      <c r="H2044" s="47">
        <f t="shared" si="186"/>
        <v>46079</v>
      </c>
      <c r="I2044" s="48">
        <f>'PAYMENT by SAP'!G2034</f>
        <v>46079</v>
      </c>
      <c r="J2044" s="48" t="str">
        <f t="shared" si="187"/>
        <v>Feb</v>
      </c>
      <c r="K2044" s="48" t="str">
        <f t="shared" si="188"/>
        <v>2026</v>
      </c>
      <c r="L2044" s="48">
        <f>'PAYMENT by SAP'!H2034</f>
        <v>45290</v>
      </c>
      <c r="M2044" s="49">
        <f t="shared" si="189"/>
        <v>789</v>
      </c>
      <c r="N2044" s="50" t="str">
        <f t="shared" si="190"/>
        <v>&gt;365</v>
      </c>
      <c r="O2044" s="50" t="str">
        <f t="shared" si="191"/>
        <v>High Risk +</v>
      </c>
      <c r="P2044" s="15" t="str">
        <f>'PAYMENT by SAP'!J2034</f>
        <v>IDR</v>
      </c>
      <c r="Q2044" s="15" t="str">
        <f>'PAYMENT by SAP'!K2034</f>
        <v>1800000665</v>
      </c>
      <c r="R2044" s="51">
        <f>'PAYMENT by SAP'!L2034</f>
        <v>330351037</v>
      </c>
      <c r="S2044" s="51" t="str">
        <f>'PAYMENT by SAP'!M2034</f>
        <v>Biaya Penggantian Perjalanan Dinas Capex PP Celba</v>
      </c>
      <c r="T2044" s="65">
        <f>'PAYMENT by SAP'!N2034</f>
        <v>45260</v>
      </c>
      <c r="U2044" s="66" t="str">
        <f>'PAYMENT by SAP'!O2034</f>
        <v>1800000665</v>
      </c>
      <c r="V2044" s="18" t="s">
        <v>4969</v>
      </c>
    </row>
    <row r="2045" spans="2:22">
      <c r="B2045" s="15">
        <f>'PAYMENT by SAP'!B2035</f>
        <v>100137</v>
      </c>
      <c r="C2045" s="15" t="str">
        <f>'PAYMENT by SAP'!C2035</f>
        <v>PT SEMEN GRESIK</v>
      </c>
      <c r="D2045" s="15" t="str">
        <v>Group</v>
      </c>
      <c r="E2045" s="15" t="str">
        <f>'PAYMENT by SAP'!D2035</f>
        <v>1400000080</v>
      </c>
      <c r="F2045" s="15" t="str">
        <f>'PAYMENT by SAP'!E2035</f>
        <v>11121871</v>
      </c>
      <c r="G2045" s="15" t="str">
        <f>'PAYMENT by SAP'!F2035</f>
        <v>SWEEPING SEMEN GRESIK</v>
      </c>
      <c r="H2045" s="47">
        <f t="shared" ref="H2045:H2108" si="192">I2045</f>
        <v>46079</v>
      </c>
      <c r="I2045" s="48">
        <f>'PAYMENT by SAP'!G2035</f>
        <v>46079</v>
      </c>
      <c r="J2045" s="48" t="str">
        <f t="shared" ref="J2045:J2108" si="193">TEXT(I2045,"MMM")</f>
        <v>Feb</v>
      </c>
      <c r="K2045" s="48" t="str">
        <f t="shared" ref="K2045:K2108" si="194">TEXT(I2045,"yyy")</f>
        <v>2026</v>
      </c>
      <c r="L2045" s="48">
        <f>'PAYMENT by SAP'!H2035</f>
        <v>46055</v>
      </c>
      <c r="M2045" s="49">
        <f t="shared" ref="M2045:M2108" si="195">I2045-L2045</f>
        <v>24</v>
      </c>
      <c r="N2045" s="50" t="str">
        <f t="shared" ref="N2045:N2108" si="196">IF(M2045&lt;$C$9,$D$9,IF(M2045&lt;$C$8,$D$8,IF(M2045&lt;$C$7,$D$7,IF(M2045&lt;$C$6,$D$6,IF(M2045&lt;$C$5,$D$5,IF(M2045&lt;$C$4,$D$4,IF(M2045&lt;$C$3,$D$3)))))))</f>
        <v>0-30</v>
      </c>
      <c r="O2045" s="50" t="str">
        <f t="shared" ref="O2045:O2108" si="197">IF(N2045=$D$3,$E$3,IF(N2045=$D$4,$E$4,IF(N2045=$D$5,$E$5,IF(N2045=$D$6,$E$6,IF(N2045=$D$7,$E$7,IF(N2045=$D$8,$E$8,IF(N2045=$D$9,$E$9)))))))</f>
        <v>No Risk</v>
      </c>
      <c r="P2045" s="15" t="str">
        <f>'PAYMENT by SAP'!J2035</f>
        <v>IDR</v>
      </c>
      <c r="Q2045" s="15" t="str">
        <f>'PAYMENT by SAP'!K2035</f>
        <v>1400000043</v>
      </c>
      <c r="R2045" s="51">
        <f>'PAYMENT by SAP'!L2035</f>
        <v>5000000000</v>
      </c>
      <c r="S2045" s="51" t="str">
        <f>'PAYMENT by SAP'!M2035</f>
        <v xml:space="preserve"> PEMBAYARAN POKOK SHL GRESIK 26 SEPT 2018</v>
      </c>
      <c r="T2045" s="65">
        <f>'PAYMENT by SAP'!N2035</f>
        <v>46055</v>
      </c>
      <c r="U2045" s="66" t="str">
        <f>'PAYMENT by SAP'!O2035</f>
        <v>1800001507</v>
      </c>
      <c r="V2045" t="s">
        <v>4952</v>
      </c>
    </row>
    <row r="2046" spans="2:22">
      <c r="B2046" s="15">
        <f>'PAYMENT by SAP'!B2036</f>
        <v>101330</v>
      </c>
      <c r="C2046" s="15" t="str">
        <f>'PAYMENT by SAP'!C2036</f>
        <v>PT. CAHAYA INDAH MOJOKERTO</v>
      </c>
      <c r="D2046" s="15" t="str">
        <v>External</v>
      </c>
      <c r="E2046" s="15" t="str">
        <f>'PAYMENT by SAP'!D2036</f>
        <v>0100039316</v>
      </c>
      <c r="F2046" s="15">
        <f>'PAYMENT by SAP'!E2036</f>
        <v>0</v>
      </c>
      <c r="G2046" s="15">
        <f>'PAYMENT by SAP'!F2036</f>
        <v>0</v>
      </c>
      <c r="H2046" s="47">
        <f t="shared" si="192"/>
        <v>46080</v>
      </c>
      <c r="I2046" s="48">
        <f>'PAYMENT by SAP'!G2036</f>
        <v>46080</v>
      </c>
      <c r="J2046" s="48" t="str">
        <f t="shared" si="193"/>
        <v>Feb</v>
      </c>
      <c r="K2046" s="48" t="str">
        <f t="shared" si="194"/>
        <v>2026</v>
      </c>
      <c r="L2046" s="48">
        <f>'PAYMENT by SAP'!H2036</f>
        <v>46069</v>
      </c>
      <c r="M2046" s="49">
        <f t="shared" si="195"/>
        <v>11</v>
      </c>
      <c r="N2046" s="50" t="str">
        <f t="shared" si="196"/>
        <v>0-30</v>
      </c>
      <c r="O2046" s="50" t="str">
        <f t="shared" si="197"/>
        <v>No Risk</v>
      </c>
      <c r="P2046" s="15" t="str">
        <f>'PAYMENT by SAP'!J2036</f>
        <v>IDR</v>
      </c>
      <c r="Q2046" s="15" t="str">
        <f>'PAYMENT by SAP'!K2036</f>
        <v>1400021036</v>
      </c>
      <c r="R2046" s="51">
        <f>'PAYMENT by SAP'!L2036</f>
        <v>34900</v>
      </c>
      <c r="S2046" s="51" t="str">
        <f>'PAYMENT by SAP'!M2036</f>
        <v>Kurang bayar biaya Pemusnahan Limbah Steel Slag ex</v>
      </c>
      <c r="T2046" s="65">
        <f>'PAYMENT by SAP'!N2036</f>
        <v>46069</v>
      </c>
      <c r="U2046" s="66" t="str">
        <f>'PAYMENT by SAP'!O2036</f>
        <v>1800000846</v>
      </c>
      <c r="V2046" t="s">
        <v>4950</v>
      </c>
    </row>
    <row r="2047" spans="2:22">
      <c r="B2047" s="15">
        <f>'PAYMENT by SAP'!B2037</f>
        <v>101330</v>
      </c>
      <c r="C2047" s="15" t="str">
        <f>'PAYMENT by SAP'!C2037</f>
        <v>PT. CAHAYA INDAH MOJOKERTO</v>
      </c>
      <c r="D2047" s="15" t="str">
        <v>External</v>
      </c>
      <c r="E2047" s="15" t="str">
        <f>'PAYMENT by SAP'!D2037</f>
        <v>0100039318</v>
      </c>
      <c r="F2047" s="15">
        <f>'PAYMENT by SAP'!E2037</f>
        <v>0</v>
      </c>
      <c r="G2047" s="15">
        <f>'PAYMENT by SAP'!F2037</f>
        <v>0</v>
      </c>
      <c r="H2047" s="47">
        <f t="shared" si="192"/>
        <v>46080</v>
      </c>
      <c r="I2047" s="48">
        <f>'PAYMENT by SAP'!G2037</f>
        <v>46080</v>
      </c>
      <c r="J2047" s="48" t="str">
        <f t="shared" si="193"/>
        <v>Feb</v>
      </c>
      <c r="K2047" s="48" t="str">
        <f t="shared" si="194"/>
        <v>2026</v>
      </c>
      <c r="L2047" s="48">
        <f>'PAYMENT by SAP'!H2037</f>
        <v>46069</v>
      </c>
      <c r="M2047" s="49">
        <f t="shared" si="195"/>
        <v>11</v>
      </c>
      <c r="N2047" s="50" t="str">
        <f t="shared" si="196"/>
        <v>0-30</v>
      </c>
      <c r="O2047" s="50" t="str">
        <f t="shared" si="197"/>
        <v>No Risk</v>
      </c>
      <c r="P2047" s="15" t="str">
        <f>'PAYMENT by SAP'!J2037</f>
        <v>IDR</v>
      </c>
      <c r="Q2047" s="15" t="str">
        <f>'PAYMENT by SAP'!K2037</f>
        <v>1400021035</v>
      </c>
      <c r="R2047" s="51">
        <f>'PAYMENT by SAP'!L2037</f>
        <v>1298960</v>
      </c>
      <c r="S2047" s="51" t="str">
        <f>'PAYMENT by SAP'!M2037</f>
        <v>Kurang bayar biaya Pemusnahan Limbah Sludge Paper</v>
      </c>
      <c r="T2047" s="65">
        <f>'PAYMENT by SAP'!N2037</f>
        <v>46069</v>
      </c>
      <c r="U2047" s="66" t="str">
        <f>'PAYMENT by SAP'!O2037</f>
        <v>1800000845</v>
      </c>
      <c r="V2047" t="s">
        <v>4950</v>
      </c>
    </row>
    <row r="2048" spans="2:22">
      <c r="B2048" s="15">
        <f>'PAYMENT by SAP'!B2038</f>
        <v>101330</v>
      </c>
      <c r="C2048" s="15" t="str">
        <f>'PAYMENT by SAP'!C2038</f>
        <v>PT. CAHAYA INDAH MOJOKERTO</v>
      </c>
      <c r="D2048" s="15" t="str">
        <v>External</v>
      </c>
      <c r="E2048" s="15" t="str">
        <f>'PAYMENT by SAP'!D2038</f>
        <v>0100039317</v>
      </c>
      <c r="F2048" s="15">
        <f>'PAYMENT by SAP'!E2038</f>
        <v>0</v>
      </c>
      <c r="G2048" s="15">
        <f>'PAYMENT by SAP'!F2038</f>
        <v>0</v>
      </c>
      <c r="H2048" s="47">
        <f t="shared" si="192"/>
        <v>46080</v>
      </c>
      <c r="I2048" s="48">
        <f>'PAYMENT by SAP'!G2038</f>
        <v>46080</v>
      </c>
      <c r="J2048" s="48" t="str">
        <f t="shared" si="193"/>
        <v>Feb</v>
      </c>
      <c r="K2048" s="48" t="str">
        <f t="shared" si="194"/>
        <v>2026</v>
      </c>
      <c r="L2048" s="48">
        <f>'PAYMENT by SAP'!H2038</f>
        <v>46069</v>
      </c>
      <c r="M2048" s="49">
        <f t="shared" si="195"/>
        <v>11</v>
      </c>
      <c r="N2048" s="50" t="str">
        <f t="shared" si="196"/>
        <v>0-30</v>
      </c>
      <c r="O2048" s="50" t="str">
        <f t="shared" si="197"/>
        <v>No Risk</v>
      </c>
      <c r="P2048" s="15" t="str">
        <f>'PAYMENT by SAP'!J2038</f>
        <v>IDR</v>
      </c>
      <c r="Q2048" s="15" t="str">
        <f>'PAYMENT by SAP'!K2038</f>
        <v>1400021034</v>
      </c>
      <c r="R2048" s="51">
        <f>'PAYMENT by SAP'!L2038</f>
        <v>2533982</v>
      </c>
      <c r="S2048" s="51" t="str">
        <f>'PAYMENT by SAP'!M2038</f>
        <v>Kurang bayar biaya Pemusnahan Limbah FA-BA ex PT C</v>
      </c>
      <c r="T2048" s="65">
        <f>'PAYMENT by SAP'!N2038</f>
        <v>46069</v>
      </c>
      <c r="U2048" s="66" t="str">
        <f>'PAYMENT by SAP'!O2038</f>
        <v>1800000844</v>
      </c>
      <c r="V2048" t="s">
        <v>4950</v>
      </c>
    </row>
    <row r="2049" spans="2:22">
      <c r="B2049" s="15">
        <f>'PAYMENT by SAP'!B2039</f>
        <v>100018</v>
      </c>
      <c r="C2049" s="15" t="str">
        <f>'PAYMENT by SAP'!C2039</f>
        <v>PT SEMEN BATURAJA</v>
      </c>
      <c r="D2049" s="15" t="str">
        <v>Group</v>
      </c>
      <c r="E2049" s="15" t="str">
        <f>'PAYMENT by SAP'!D2039</f>
        <v>1400000081</v>
      </c>
      <c r="F2049" s="15" t="str">
        <f>'PAYMENT by SAP'!E2039</f>
        <v>11121161</v>
      </c>
      <c r="G2049" s="15" t="str">
        <f>'PAYMENT by SAP'!F2039</f>
        <v>PAID BY CMS BANK MANDIRI KC GRESIK RN 2100001913</v>
      </c>
      <c r="H2049" s="47">
        <f t="shared" si="192"/>
        <v>46080</v>
      </c>
      <c r="I2049" s="48">
        <f>'PAYMENT by SAP'!G2039</f>
        <v>46080</v>
      </c>
      <c r="J2049" s="48" t="str">
        <f t="shared" si="193"/>
        <v>Feb</v>
      </c>
      <c r="K2049" s="48" t="str">
        <f t="shared" si="194"/>
        <v>2026</v>
      </c>
      <c r="L2049" s="48">
        <f>'PAYMENT by SAP'!H2039</f>
        <v>46083</v>
      </c>
      <c r="M2049" s="49">
        <f t="shared" si="195"/>
        <v>-3</v>
      </c>
      <c r="N2049" s="50" t="str">
        <f t="shared" si="196"/>
        <v>Current</v>
      </c>
      <c r="O2049" s="50" t="str">
        <f t="shared" si="197"/>
        <v>No Risk</v>
      </c>
      <c r="P2049" s="15" t="str">
        <f>'PAYMENT by SAP'!J2039</f>
        <v>IDR</v>
      </c>
      <c r="Q2049" s="15" t="str">
        <f>'PAYMENT by SAP'!K2039</f>
        <v>1800000020</v>
      </c>
      <c r="R2049" s="51">
        <f>'PAYMENT by SAP'!L2039</f>
        <v>11620509</v>
      </c>
      <c r="S2049" s="51" t="str">
        <f>'PAYMENT by SAP'!M2039</f>
        <v>Pot. Gaji Kary. Penugasan SIG - SMBR 12.2025</v>
      </c>
      <c r="T2049" s="65">
        <f>'PAYMENT by SAP'!N2039</f>
        <v>46053</v>
      </c>
      <c r="U2049" s="66" t="str">
        <f>'PAYMENT by SAP'!O2039</f>
        <v>1800000020</v>
      </c>
      <c r="V2049" s="18" t="s">
        <v>4953</v>
      </c>
    </row>
    <row r="2050" spans="2:22">
      <c r="B2050" s="15">
        <f>'PAYMENT by SAP'!B2040</f>
        <v>101284</v>
      </c>
      <c r="C2050" s="15" t="str">
        <f>'PAYMENT by SAP'!C2040</f>
        <v>PT. SINERGI MITRA INVESTAMA</v>
      </c>
      <c r="D2050" s="15" t="str">
        <v>Group</v>
      </c>
      <c r="E2050" s="15" t="str">
        <f>'PAYMENT by SAP'!D2040</f>
        <v>1400000098</v>
      </c>
      <c r="F2050" s="15" t="str">
        <f>'PAYMENT by SAP'!E2040</f>
        <v>11121161</v>
      </c>
      <c r="G2050" s="15" t="str">
        <f>'PAYMENT by SAP'!F2040</f>
        <v>Pembayaran Kerjasama Pengelola gedung SMI</v>
      </c>
      <c r="H2050" s="47">
        <f t="shared" si="192"/>
        <v>46080</v>
      </c>
      <c r="I2050" s="48">
        <f>'PAYMENT by SAP'!G2040</f>
        <v>46080</v>
      </c>
      <c r="J2050" s="48" t="str">
        <f t="shared" si="193"/>
        <v>Feb</v>
      </c>
      <c r="K2050" s="48" t="str">
        <f t="shared" si="194"/>
        <v>2026</v>
      </c>
      <c r="L2050" s="48">
        <f>'PAYMENT by SAP'!H2040</f>
        <v>44212</v>
      </c>
      <c r="M2050" s="49">
        <f t="shared" si="195"/>
        <v>1868</v>
      </c>
      <c r="N2050" s="50" t="str">
        <f t="shared" si="196"/>
        <v>&gt;365</v>
      </c>
      <c r="O2050" s="50" t="str">
        <f t="shared" si="197"/>
        <v>High Risk +</v>
      </c>
      <c r="P2050" s="15" t="str">
        <f>'PAYMENT by SAP'!J2040</f>
        <v>IDR</v>
      </c>
      <c r="Q2050" s="15" t="str">
        <f>'PAYMENT by SAP'!K2040</f>
        <v>1800001314</v>
      </c>
      <c r="R2050" s="51">
        <f>'PAYMENT by SAP'!L2040</f>
        <v>200000000</v>
      </c>
      <c r="S2050" s="51" t="str">
        <f>'PAYMENT by SAP'!M2040</f>
        <v>Pembayaran Kerjasama Pengelolaan Gedung (PT SMI)</v>
      </c>
      <c r="T2050" s="65">
        <f>'PAYMENT by SAP'!N2040</f>
        <v>44182</v>
      </c>
      <c r="U2050" s="66" t="str">
        <f>'PAYMENT by SAP'!O2040</f>
        <v>1800001314</v>
      </c>
      <c r="V2050" s="18" t="s">
        <v>4960</v>
      </c>
    </row>
    <row r="2051" spans="2:22">
      <c r="B2051" s="15">
        <f>'PAYMENT by SAP'!B2041</f>
        <v>100129</v>
      </c>
      <c r="C2051" s="15" t="str">
        <f>'PAYMENT by SAP'!C2041</f>
        <v>PT ECOMEC RESOURCES INDONESIA</v>
      </c>
      <c r="D2051" s="15" t="str">
        <v>External</v>
      </c>
      <c r="E2051" s="15" t="str">
        <f>'PAYMENT by SAP'!D2041</f>
        <v>1400000108</v>
      </c>
      <c r="F2051" s="15" t="str">
        <f>'PAYMENT by SAP'!E2041</f>
        <v>11121161</v>
      </c>
      <c r="G2051" s="15" t="str">
        <f>'PAYMENT by SAP'!F2041</f>
        <v>kwitansi Uji PSD Manganese Oxide - Feb 26</v>
      </c>
      <c r="H2051" s="47">
        <f t="shared" si="192"/>
        <v>46081</v>
      </c>
      <c r="I2051" s="48">
        <f>'PAYMENT by SAP'!G2041</f>
        <v>46081</v>
      </c>
      <c r="J2051" s="48" t="str">
        <f t="shared" si="193"/>
        <v>Feb</v>
      </c>
      <c r="K2051" s="48" t="str">
        <f t="shared" si="194"/>
        <v>2026</v>
      </c>
      <c r="L2051" s="48">
        <f>'PAYMENT by SAP'!H2041</f>
        <v>46111</v>
      </c>
      <c r="M2051" s="49">
        <f t="shared" si="195"/>
        <v>-30</v>
      </c>
      <c r="N2051" s="50" t="str">
        <f t="shared" si="196"/>
        <v>Current</v>
      </c>
      <c r="O2051" s="50" t="str">
        <f t="shared" si="197"/>
        <v>No Risk</v>
      </c>
      <c r="P2051" s="15" t="str">
        <f>'PAYMENT by SAP'!J2041</f>
        <v>IDR</v>
      </c>
      <c r="Q2051" s="15" t="str">
        <f>'PAYMENT by SAP'!K2041</f>
        <v>1800000086</v>
      </c>
      <c r="R2051" s="51">
        <f>'PAYMENT by SAP'!L2041</f>
        <v>310800</v>
      </c>
      <c r="S2051" s="51" t="str">
        <f>'PAYMENT by SAP'!M2041</f>
        <v>Kwitansi Uji PSD Manganese Oxide - Feb 26</v>
      </c>
      <c r="T2051" s="65">
        <f>'PAYMENT by SAP'!N2041</f>
        <v>46081</v>
      </c>
      <c r="U2051" s="66" t="str">
        <f>'PAYMENT by SAP'!O2041</f>
        <v>1800000086</v>
      </c>
      <c r="V2051" s="18" t="s">
        <v>4961</v>
      </c>
    </row>
    <row r="2052" spans="2:22">
      <c r="B2052" s="15">
        <f>'PAYMENT by SAP'!B2042</f>
        <v>101901</v>
      </c>
      <c r="C2052" s="15" t="str">
        <f>'PAYMENT by SAP'!C2042</f>
        <v>PT EMDEKI UTAMA TBK</v>
      </c>
      <c r="D2052" s="15" t="str">
        <v>External</v>
      </c>
      <c r="E2052" s="15" t="str">
        <f>'PAYMENT by SAP'!D2042</f>
        <v>1400000091</v>
      </c>
      <c r="F2052" s="15" t="str">
        <f>'PAYMENT by SAP'!E2042</f>
        <v>11121161</v>
      </c>
      <c r="G2052" s="15" t="str">
        <f>'PAYMENT by SAP'!F2042</f>
        <v>Kwitansi Uji Pull Off Mortar - Feb 26</v>
      </c>
      <c r="H2052" s="47">
        <f t="shared" si="192"/>
        <v>46081</v>
      </c>
      <c r="I2052" s="48">
        <f>'PAYMENT by SAP'!G2042</f>
        <v>46081</v>
      </c>
      <c r="J2052" s="48" t="str">
        <f t="shared" si="193"/>
        <v>Feb</v>
      </c>
      <c r="K2052" s="48" t="str">
        <f t="shared" si="194"/>
        <v>2026</v>
      </c>
      <c r="L2052" s="48">
        <f>'PAYMENT by SAP'!H2042</f>
        <v>46081</v>
      </c>
      <c r="M2052" s="49">
        <f t="shared" si="195"/>
        <v>0</v>
      </c>
      <c r="N2052" s="50" t="str">
        <f t="shared" si="196"/>
        <v>0-30</v>
      </c>
      <c r="O2052" s="50" t="str">
        <f t="shared" si="197"/>
        <v>No Risk</v>
      </c>
      <c r="P2052" s="15" t="str">
        <f>'PAYMENT by SAP'!J2042</f>
        <v>IDR</v>
      </c>
      <c r="Q2052" s="15" t="str">
        <f>'PAYMENT by SAP'!K2042</f>
        <v>1800000060</v>
      </c>
      <c r="R2052" s="51">
        <f>'PAYMENT by SAP'!L2042</f>
        <v>327000</v>
      </c>
      <c r="S2052" s="51" t="str">
        <f>'PAYMENT by SAP'!M2042</f>
        <v>Kwitansi Uji Pull Off Mortar - Feb 26</v>
      </c>
      <c r="T2052" s="65">
        <f>'PAYMENT by SAP'!N2042</f>
        <v>46081</v>
      </c>
      <c r="U2052" s="66" t="str">
        <f>'PAYMENT by SAP'!O2042</f>
        <v>1800000060</v>
      </c>
      <c r="V2052" t="s">
        <v>4961</v>
      </c>
    </row>
    <row r="2053" spans="2:22">
      <c r="B2053" s="15">
        <f>'PAYMENT by SAP'!B2043</f>
        <v>101435</v>
      </c>
      <c r="C2053" s="15" t="str">
        <f>'PAYMENT by SAP'!C2043</f>
        <v>WIWIK DWI PRATIWI</v>
      </c>
      <c r="D2053" s="15" t="str">
        <v>External</v>
      </c>
      <c r="E2053" s="15" t="str">
        <f>'PAYMENT by SAP'!D2043</f>
        <v>1400000106</v>
      </c>
      <c r="F2053" s="15" t="str">
        <f>'PAYMENT by SAP'!E2043</f>
        <v>11121161</v>
      </c>
      <c r="G2053" s="15" t="str">
        <f>'PAYMENT by SAP'!F2043</f>
        <v>kwitansi Uji XRD Flay Ash - Feb 26</v>
      </c>
      <c r="H2053" s="47">
        <f t="shared" si="192"/>
        <v>46081</v>
      </c>
      <c r="I2053" s="48">
        <f>'PAYMENT by SAP'!G2043</f>
        <v>46081</v>
      </c>
      <c r="J2053" s="48" t="str">
        <f t="shared" si="193"/>
        <v>Feb</v>
      </c>
      <c r="K2053" s="48" t="str">
        <f t="shared" si="194"/>
        <v>2026</v>
      </c>
      <c r="L2053" s="48">
        <f>'PAYMENT by SAP'!H2043</f>
        <v>46111</v>
      </c>
      <c r="M2053" s="49">
        <f t="shared" si="195"/>
        <v>-30</v>
      </c>
      <c r="N2053" s="50" t="str">
        <f t="shared" si="196"/>
        <v>Current</v>
      </c>
      <c r="O2053" s="50" t="str">
        <f t="shared" si="197"/>
        <v>No Risk</v>
      </c>
      <c r="P2053" s="15" t="str">
        <f>'PAYMENT by SAP'!J2043</f>
        <v>IDR</v>
      </c>
      <c r="Q2053" s="15" t="str">
        <f>'PAYMENT by SAP'!K2043</f>
        <v>1800000088</v>
      </c>
      <c r="R2053" s="51">
        <f>'PAYMENT by SAP'!L2043</f>
        <v>477300</v>
      </c>
      <c r="S2053" s="51" t="str">
        <f>'PAYMENT by SAP'!M2043</f>
        <v>Kwitansi Uji XRD Flay Ash - Feb 26</v>
      </c>
      <c r="T2053" s="65">
        <f>'PAYMENT by SAP'!N2043</f>
        <v>46081</v>
      </c>
      <c r="U2053" s="66" t="str">
        <f>'PAYMENT by SAP'!O2043</f>
        <v>1800000088</v>
      </c>
      <c r="V2053" t="s">
        <v>4961</v>
      </c>
    </row>
    <row r="2054" spans="2:22">
      <c r="B2054" s="15">
        <f>'PAYMENT by SAP'!B2044</f>
        <v>101986</v>
      </c>
      <c r="C2054" s="15" t="str">
        <f>'PAYMENT by SAP'!C2044</f>
        <v>KURNIAWAN HIDAYAT</v>
      </c>
      <c r="D2054" s="15" t="str">
        <v>External</v>
      </c>
      <c r="E2054" s="15" t="str">
        <f>'PAYMENT by SAP'!D2044</f>
        <v>1400000110</v>
      </c>
      <c r="F2054" s="15" t="str">
        <f>'PAYMENT by SAP'!E2044</f>
        <v>11121161</v>
      </c>
      <c r="G2054" s="15" t="str">
        <f>'PAYMENT by SAP'!F2044</f>
        <v>kwitansi Uji XRF Flay Ash - Feb 26 Ke 2</v>
      </c>
      <c r="H2054" s="47">
        <f t="shared" si="192"/>
        <v>46081</v>
      </c>
      <c r="I2054" s="48">
        <f>'PAYMENT by SAP'!G2044</f>
        <v>46081</v>
      </c>
      <c r="J2054" s="48" t="str">
        <f t="shared" si="193"/>
        <v>Feb</v>
      </c>
      <c r="K2054" s="48" t="str">
        <f t="shared" si="194"/>
        <v>2026</v>
      </c>
      <c r="L2054" s="48">
        <f>'PAYMENT by SAP'!H2044</f>
        <v>46081</v>
      </c>
      <c r="M2054" s="49">
        <f t="shared" si="195"/>
        <v>0</v>
      </c>
      <c r="N2054" s="50" t="str">
        <f t="shared" si="196"/>
        <v>0-30</v>
      </c>
      <c r="O2054" s="50" t="str">
        <f t="shared" si="197"/>
        <v>No Risk</v>
      </c>
      <c r="P2054" s="15" t="str">
        <f>'PAYMENT by SAP'!J2044</f>
        <v>IDR</v>
      </c>
      <c r="Q2054" s="15" t="str">
        <f>'PAYMENT by SAP'!K2044</f>
        <v>1800000091</v>
      </c>
      <c r="R2054" s="51">
        <f>'PAYMENT by SAP'!L2044</f>
        <v>477300</v>
      </c>
      <c r="S2054" s="51" t="str">
        <f>'PAYMENT by SAP'!M2044</f>
        <v>Kwitansi Uji XRF Flay Ash - Feb 26 Ke 2</v>
      </c>
      <c r="T2054" s="65">
        <f>'PAYMENT by SAP'!N2044</f>
        <v>46081</v>
      </c>
      <c r="U2054" s="66" t="str">
        <f>'PAYMENT by SAP'!O2044</f>
        <v>1800000091</v>
      </c>
      <c r="V2054" t="s">
        <v>4961</v>
      </c>
    </row>
    <row r="2055" spans="2:22">
      <c r="B2055" s="15">
        <f>'PAYMENT by SAP'!B2045</f>
        <v>101429</v>
      </c>
      <c r="C2055" s="15" t="str">
        <f>'PAYMENT by SAP'!C2045</f>
        <v>PT SURYA PURNAMA SEMESTA</v>
      </c>
      <c r="D2055" s="15" t="str">
        <v>External</v>
      </c>
      <c r="E2055" s="15" t="str">
        <f>'PAYMENT by SAP'!D2045</f>
        <v>1400000107</v>
      </c>
      <c r="F2055" s="15" t="str">
        <f>'PAYMENT by SAP'!E2045</f>
        <v>11121161</v>
      </c>
      <c r="G2055" s="15" t="str">
        <f>'PAYMENT by SAP'!F2045</f>
        <v>Kwitansi Uji XRF Bottom Ash - Feb 26</v>
      </c>
      <c r="H2055" s="47">
        <f t="shared" si="192"/>
        <v>46081</v>
      </c>
      <c r="I2055" s="48">
        <f>'PAYMENT by SAP'!G2045</f>
        <v>46081</v>
      </c>
      <c r="J2055" s="48" t="str">
        <f t="shared" si="193"/>
        <v>Feb</v>
      </c>
      <c r="K2055" s="48" t="str">
        <f t="shared" si="194"/>
        <v>2026</v>
      </c>
      <c r="L2055" s="48">
        <f>'PAYMENT by SAP'!H2045</f>
        <v>46111</v>
      </c>
      <c r="M2055" s="49">
        <f t="shared" si="195"/>
        <v>-30</v>
      </c>
      <c r="N2055" s="50" t="str">
        <f t="shared" si="196"/>
        <v>Current</v>
      </c>
      <c r="O2055" s="50" t="str">
        <f t="shared" si="197"/>
        <v>No Risk</v>
      </c>
      <c r="P2055" s="15" t="str">
        <f>'PAYMENT by SAP'!J2045</f>
        <v>IDR</v>
      </c>
      <c r="Q2055" s="15" t="str">
        <f>'PAYMENT by SAP'!K2045</f>
        <v>1800000089</v>
      </c>
      <c r="R2055" s="51">
        <f>'PAYMENT by SAP'!L2045</f>
        <v>588300</v>
      </c>
      <c r="S2055" s="51" t="str">
        <f>'PAYMENT by SAP'!M2045</f>
        <v>Kwitansi Uji XRF Bottom Ash - Feb 26</v>
      </c>
      <c r="T2055" s="65">
        <f>'PAYMENT by SAP'!N2045</f>
        <v>46081</v>
      </c>
      <c r="U2055" s="66" t="str">
        <f>'PAYMENT by SAP'!O2045</f>
        <v>1800000089</v>
      </c>
      <c r="V2055" t="s">
        <v>4961</v>
      </c>
    </row>
    <row r="2056" spans="2:22">
      <c r="B2056" s="15">
        <f>'PAYMENT by SAP'!B2046</f>
        <v>101956</v>
      </c>
      <c r="C2056" s="15" t="str">
        <f>'PAYMENT by SAP'!C2046</f>
        <v>WASKITA BETON PRECAST, PT</v>
      </c>
      <c r="D2056" s="15" t="str">
        <v>External</v>
      </c>
      <c r="E2056" s="15" t="str">
        <f>'PAYMENT by SAP'!D2046</f>
        <v>1400000103</v>
      </c>
      <c r="F2056" s="15" t="str">
        <f>'PAYMENT by SAP'!E2046</f>
        <v>11121161</v>
      </c>
      <c r="G2056" s="15" t="str">
        <f>'PAYMENT by SAP'!F2046</f>
        <v>kwitansi Uji Permeability Beton - Feb 26</v>
      </c>
      <c r="H2056" s="47">
        <f t="shared" si="192"/>
        <v>46081</v>
      </c>
      <c r="I2056" s="48">
        <f>'PAYMENT by SAP'!G2046</f>
        <v>46081</v>
      </c>
      <c r="J2056" s="48" t="str">
        <f t="shared" si="193"/>
        <v>Feb</v>
      </c>
      <c r="K2056" s="48" t="str">
        <f t="shared" si="194"/>
        <v>2026</v>
      </c>
      <c r="L2056" s="48">
        <f>'PAYMENT by SAP'!H2046</f>
        <v>46081</v>
      </c>
      <c r="M2056" s="49">
        <f t="shared" si="195"/>
        <v>0</v>
      </c>
      <c r="N2056" s="50" t="str">
        <f t="shared" si="196"/>
        <v>0-30</v>
      </c>
      <c r="O2056" s="50" t="str">
        <f t="shared" si="197"/>
        <v>No Risk</v>
      </c>
      <c r="P2056" s="15" t="str">
        <f>'PAYMENT by SAP'!J2046</f>
        <v>IDR</v>
      </c>
      <c r="Q2056" s="15" t="str">
        <f>'PAYMENT by SAP'!K2046</f>
        <v>1800000085</v>
      </c>
      <c r="R2056" s="51">
        <f>'PAYMENT by SAP'!L2046</f>
        <v>790320</v>
      </c>
      <c r="S2056" s="51" t="str">
        <f>'PAYMENT by SAP'!M2046</f>
        <v>Kwitansi Uji Permeability Beton - Feb 26</v>
      </c>
      <c r="T2056" s="65">
        <f>'PAYMENT by SAP'!N2046</f>
        <v>46081</v>
      </c>
      <c r="U2056" s="66" t="str">
        <f>'PAYMENT by SAP'!O2046</f>
        <v>1800000085</v>
      </c>
      <c r="V2056" t="s">
        <v>4961</v>
      </c>
    </row>
    <row r="2057" spans="2:22">
      <c r="B2057" s="15">
        <f>'PAYMENT by SAP'!B2047</f>
        <v>101508</v>
      </c>
      <c r="C2057" s="15" t="str">
        <f>'PAYMENT by SAP'!C2047</f>
        <v>PT SURYA HUTAMA PERKASA</v>
      </c>
      <c r="D2057" s="15" t="str">
        <v>External</v>
      </c>
      <c r="E2057" s="15" t="str">
        <f>'PAYMENT by SAP'!D2047</f>
        <v>1400000104</v>
      </c>
      <c r="F2057" s="15" t="str">
        <f>'PAYMENT by SAP'!E2047</f>
        <v>11121161</v>
      </c>
      <c r="G2057" s="15" t="str">
        <f>'PAYMENT by SAP'!F2047</f>
        <v>kwitansi Uji XRD Flay Ash - Feb 26</v>
      </c>
      <c r="H2057" s="47">
        <f t="shared" si="192"/>
        <v>46081</v>
      </c>
      <c r="I2057" s="48">
        <f>'PAYMENT by SAP'!G2047</f>
        <v>46081</v>
      </c>
      <c r="J2057" s="48" t="str">
        <f t="shared" si="193"/>
        <v>Feb</v>
      </c>
      <c r="K2057" s="48" t="str">
        <f t="shared" si="194"/>
        <v>2026</v>
      </c>
      <c r="L2057" s="48">
        <f>'PAYMENT by SAP'!H2047</f>
        <v>46111</v>
      </c>
      <c r="M2057" s="49">
        <f t="shared" si="195"/>
        <v>-30</v>
      </c>
      <c r="N2057" s="50" t="str">
        <f t="shared" si="196"/>
        <v>Current</v>
      </c>
      <c r="O2057" s="50" t="str">
        <f t="shared" si="197"/>
        <v>No Risk</v>
      </c>
      <c r="P2057" s="15" t="str">
        <f>'PAYMENT by SAP'!J2047</f>
        <v>IDR</v>
      </c>
      <c r="Q2057" s="15" t="str">
        <f>'PAYMENT by SAP'!K2047</f>
        <v>1800000087</v>
      </c>
      <c r="R2057" s="51">
        <f>'PAYMENT by SAP'!L2047</f>
        <v>954600</v>
      </c>
      <c r="S2057" s="51" t="str">
        <f>'PAYMENT by SAP'!M2047</f>
        <v>Kwitansi Uji XRD Flay Ash - Feb 26</v>
      </c>
      <c r="T2057" s="65">
        <f>'PAYMENT by SAP'!N2047</f>
        <v>46081</v>
      </c>
      <c r="U2057" s="66" t="str">
        <f>'PAYMENT by SAP'!O2047</f>
        <v>1800000087</v>
      </c>
      <c r="V2057" t="s">
        <v>4961</v>
      </c>
    </row>
    <row r="2058" spans="2:22">
      <c r="B2058" s="15">
        <f>'PAYMENT by SAP'!B2048</f>
        <v>101986</v>
      </c>
      <c r="C2058" s="15" t="str">
        <f>'PAYMENT by SAP'!C2048</f>
        <v>KURNIAWAN HIDAYAT</v>
      </c>
      <c r="D2058" s="15" t="str">
        <v>External</v>
      </c>
      <c r="E2058" s="15" t="str">
        <f>'PAYMENT by SAP'!D2048</f>
        <v>1400000105</v>
      </c>
      <c r="F2058" s="15" t="str">
        <f>'PAYMENT by SAP'!E2048</f>
        <v>11121161</v>
      </c>
      <c r="G2058" s="15" t="str">
        <f>'PAYMENT by SAP'!F2048</f>
        <v>kwitansi Uji XRF Flay Ash - Feb 26 Ke I</v>
      </c>
      <c r="H2058" s="47">
        <f t="shared" si="192"/>
        <v>46081</v>
      </c>
      <c r="I2058" s="48">
        <f>'PAYMENT by SAP'!G2048</f>
        <v>46081</v>
      </c>
      <c r="J2058" s="48" t="str">
        <f t="shared" si="193"/>
        <v>Feb</v>
      </c>
      <c r="K2058" s="48" t="str">
        <f t="shared" si="194"/>
        <v>2026</v>
      </c>
      <c r="L2058" s="48">
        <f>'PAYMENT by SAP'!H2048</f>
        <v>46081</v>
      </c>
      <c r="M2058" s="49">
        <f t="shared" si="195"/>
        <v>0</v>
      </c>
      <c r="N2058" s="50" t="str">
        <f t="shared" si="196"/>
        <v>0-30</v>
      </c>
      <c r="O2058" s="50" t="str">
        <f t="shared" si="197"/>
        <v>No Risk</v>
      </c>
      <c r="P2058" s="15" t="str">
        <f>'PAYMENT by SAP'!J2048</f>
        <v>IDR</v>
      </c>
      <c r="Q2058" s="15" t="str">
        <f>'PAYMENT by SAP'!K2048</f>
        <v>1800000090</v>
      </c>
      <c r="R2058" s="51">
        <f>'PAYMENT by SAP'!L2048</f>
        <v>954600</v>
      </c>
      <c r="S2058" s="51" t="str">
        <f>'PAYMENT by SAP'!M2048</f>
        <v>Kwitansi Uji XRF Flay Ash - Feb 26 Ke I</v>
      </c>
      <c r="T2058" s="65">
        <f>'PAYMENT by SAP'!N2048</f>
        <v>46081</v>
      </c>
      <c r="U2058" s="66" t="str">
        <f>'PAYMENT by SAP'!O2048</f>
        <v>1800000090</v>
      </c>
      <c r="V2058" t="s">
        <v>4961</v>
      </c>
    </row>
    <row r="2059" spans="2:22">
      <c r="B2059" s="15">
        <f>'PAYMENT by SAP'!B2049</f>
        <v>101987</v>
      </c>
      <c r="C2059" s="15" t="str">
        <f>'PAYMENT by SAP'!C2049</f>
        <v>CAKRATEK BUANA AMERTA, PT</v>
      </c>
      <c r="D2059" s="15" t="str">
        <v>External</v>
      </c>
      <c r="E2059" s="15" t="str">
        <f>'PAYMENT by SAP'!D2049</f>
        <v>1400000102</v>
      </c>
      <c r="F2059" s="15" t="str">
        <f>'PAYMENT by SAP'!E2049</f>
        <v>11121161</v>
      </c>
      <c r="G2059" s="15" t="str">
        <f>'PAYMENT by SAP'!F2049</f>
        <v>Kwitansi Uji Permeability Beton Kubus - Feb 26</v>
      </c>
      <c r="H2059" s="47">
        <f t="shared" si="192"/>
        <v>46081</v>
      </c>
      <c r="I2059" s="48">
        <f>'PAYMENT by SAP'!G2049</f>
        <v>46081</v>
      </c>
      <c r="J2059" s="48" t="str">
        <f t="shared" si="193"/>
        <v>Feb</v>
      </c>
      <c r="K2059" s="48" t="str">
        <f t="shared" si="194"/>
        <v>2026</v>
      </c>
      <c r="L2059" s="48">
        <f>'PAYMENT by SAP'!H2049</f>
        <v>46081</v>
      </c>
      <c r="M2059" s="49">
        <f t="shared" si="195"/>
        <v>0</v>
      </c>
      <c r="N2059" s="50" t="str">
        <f t="shared" si="196"/>
        <v>0-30</v>
      </c>
      <c r="O2059" s="50" t="str">
        <f t="shared" si="197"/>
        <v>No Risk</v>
      </c>
      <c r="P2059" s="15" t="str">
        <f>'PAYMENT by SAP'!J2049</f>
        <v>IDR</v>
      </c>
      <c r="Q2059" s="15" t="str">
        <f>'PAYMENT by SAP'!K2049</f>
        <v>1800000093</v>
      </c>
      <c r="R2059" s="51">
        <f>'PAYMENT by SAP'!L2049</f>
        <v>1185480</v>
      </c>
      <c r="S2059" s="51" t="str">
        <f>'PAYMENT by SAP'!M2049</f>
        <v>Kwitansi Uji Permeability Beton Kubus - Feb 26</v>
      </c>
      <c r="T2059" s="65">
        <f>'PAYMENT by SAP'!N2049</f>
        <v>46081</v>
      </c>
      <c r="U2059" s="66" t="str">
        <f>'PAYMENT by SAP'!O2049</f>
        <v>1800000093</v>
      </c>
      <c r="V2059" t="s">
        <v>4961</v>
      </c>
    </row>
    <row r="2060" spans="2:22">
      <c r="B2060" s="15">
        <f>'PAYMENT by SAP'!B2050</f>
        <v>101930</v>
      </c>
      <c r="C2060" s="15" t="str">
        <f>'PAYMENT by SAP'!C2050</f>
        <v>PT TATAMULIA NUSANTARA INDAH</v>
      </c>
      <c r="D2060" s="15" t="str">
        <v>External</v>
      </c>
      <c r="E2060" s="15" t="str">
        <f>'PAYMENT by SAP'!D2050</f>
        <v>1400000109</v>
      </c>
      <c r="F2060" s="15" t="str">
        <f>'PAYMENT by SAP'!E2050</f>
        <v>11121161</v>
      </c>
      <c r="G2060" s="15" t="str">
        <f>'PAYMENT by SAP'!F2050</f>
        <v>kwitansi Uji Kuat Tekan Silinder Beton - Feb 26</v>
      </c>
      <c r="H2060" s="47">
        <f t="shared" si="192"/>
        <v>46081</v>
      </c>
      <c r="I2060" s="48">
        <f>'PAYMENT by SAP'!G2050</f>
        <v>46081</v>
      </c>
      <c r="J2060" s="48" t="str">
        <f t="shared" si="193"/>
        <v>Feb</v>
      </c>
      <c r="K2060" s="48" t="str">
        <f t="shared" si="194"/>
        <v>2026</v>
      </c>
      <c r="L2060" s="48">
        <f>'PAYMENT by SAP'!H2050</f>
        <v>46081</v>
      </c>
      <c r="M2060" s="49">
        <f t="shared" si="195"/>
        <v>0</v>
      </c>
      <c r="N2060" s="50" t="str">
        <f t="shared" si="196"/>
        <v>0-30</v>
      </c>
      <c r="O2060" s="50" t="str">
        <f t="shared" si="197"/>
        <v>No Risk</v>
      </c>
      <c r="P2060" s="15" t="str">
        <f>'PAYMENT by SAP'!J2050</f>
        <v>IDR</v>
      </c>
      <c r="Q2060" s="15" t="str">
        <f>'PAYMENT by SAP'!K2050</f>
        <v>1800000058</v>
      </c>
      <c r="R2060" s="51">
        <f>'PAYMENT by SAP'!L2050</f>
        <v>2548560</v>
      </c>
      <c r="S2060" s="51" t="str">
        <f>'PAYMENT by SAP'!M2050</f>
        <v>Kwitansi Uji Kuat Tekan Silinder Beton - Feb 26</v>
      </c>
      <c r="T2060" s="65">
        <f>'PAYMENT by SAP'!N2050</f>
        <v>46081</v>
      </c>
      <c r="U2060" s="66" t="str">
        <f>'PAYMENT by SAP'!O2050</f>
        <v>1800000058</v>
      </c>
      <c r="V2060" t="s">
        <v>4961</v>
      </c>
    </row>
    <row r="2061" spans="2:22">
      <c r="B2061" s="15">
        <f>'PAYMENT by SAP'!B2051</f>
        <v>101930</v>
      </c>
      <c r="C2061" s="15" t="str">
        <f>'PAYMENT by SAP'!C2051</f>
        <v>PT TATAMULIA NUSANTARA INDAH</v>
      </c>
      <c r="D2061" s="15" t="str">
        <v>External</v>
      </c>
      <c r="E2061" s="15" t="str">
        <f>'PAYMENT by SAP'!D2051</f>
        <v>1400000097</v>
      </c>
      <c r="F2061" s="15" t="str">
        <f>'PAYMENT by SAP'!E2051</f>
        <v>11121161</v>
      </c>
      <c r="G2061" s="15" t="str">
        <f>'PAYMENT by SAP'!F2051</f>
        <v>kwitansi Uji Kuat Tekan Beton - Feb 26</v>
      </c>
      <c r="H2061" s="47">
        <f t="shared" si="192"/>
        <v>46081</v>
      </c>
      <c r="I2061" s="48">
        <f>'PAYMENT by SAP'!G2051</f>
        <v>46081</v>
      </c>
      <c r="J2061" s="48" t="str">
        <f t="shared" si="193"/>
        <v>Feb</v>
      </c>
      <c r="K2061" s="48" t="str">
        <f t="shared" si="194"/>
        <v>2026</v>
      </c>
      <c r="L2061" s="48">
        <f>'PAYMENT by SAP'!H2051</f>
        <v>46081</v>
      </c>
      <c r="M2061" s="49">
        <f t="shared" si="195"/>
        <v>0</v>
      </c>
      <c r="N2061" s="50" t="str">
        <f t="shared" si="196"/>
        <v>0-30</v>
      </c>
      <c r="O2061" s="50" t="str">
        <f t="shared" si="197"/>
        <v>No Risk</v>
      </c>
      <c r="P2061" s="15" t="str">
        <f>'PAYMENT by SAP'!J2051</f>
        <v>IDR</v>
      </c>
      <c r="Q2061" s="15" t="str">
        <f>'PAYMENT by SAP'!K2051</f>
        <v>1800000092</v>
      </c>
      <c r="R2061" s="51">
        <f>'PAYMENT by SAP'!L2051</f>
        <v>2560800</v>
      </c>
      <c r="S2061" s="51" t="str">
        <f>'PAYMENT by SAP'!M2051</f>
        <v>Kwitansi Uji Kuat Tekan Beton - Feb 26</v>
      </c>
      <c r="T2061" s="65">
        <f>'PAYMENT by SAP'!N2051</f>
        <v>46081</v>
      </c>
      <c r="U2061" s="66" t="str">
        <f>'PAYMENT by SAP'!O2051</f>
        <v>1800000092</v>
      </c>
      <c r="V2061" t="s">
        <v>4961</v>
      </c>
    </row>
    <row r="2062" spans="2:22">
      <c r="B2062" s="15">
        <f>'PAYMENT by SAP'!B2052</f>
        <v>101398</v>
      </c>
      <c r="C2062" s="15" t="str">
        <f>'PAYMENT by SAP'!C2052</f>
        <v>PT SOLUSI BANGUN INDONESIA</v>
      </c>
      <c r="D2062" s="15" t="str">
        <v>Group</v>
      </c>
      <c r="E2062" s="15" t="str">
        <f>'PAYMENT by SAP'!D2052</f>
        <v>1400000101</v>
      </c>
      <c r="F2062" s="15" t="str">
        <f>'PAYMENT by SAP'!E2052</f>
        <v>11121161</v>
      </c>
      <c r="G2062" s="15" t="str">
        <f>'PAYMENT by SAP'!F2052</f>
        <v>Pot. Gaji Kary. Penugasan SIG 07-08 2025</v>
      </c>
      <c r="H2062" s="47">
        <f t="shared" si="192"/>
        <v>46081</v>
      </c>
      <c r="I2062" s="48">
        <f>'PAYMENT by SAP'!G2052</f>
        <v>46081</v>
      </c>
      <c r="J2062" s="48" t="str">
        <f t="shared" si="193"/>
        <v>Feb</v>
      </c>
      <c r="K2062" s="48" t="str">
        <f t="shared" si="194"/>
        <v>2026</v>
      </c>
      <c r="L2062" s="48">
        <f>'PAYMENT by SAP'!H2052</f>
        <v>45960</v>
      </c>
      <c r="M2062" s="49">
        <f t="shared" si="195"/>
        <v>121</v>
      </c>
      <c r="N2062" s="50" t="str">
        <f t="shared" si="196"/>
        <v>120-365</v>
      </c>
      <c r="O2062" s="50" t="str">
        <f t="shared" si="197"/>
        <v>High Risk</v>
      </c>
      <c r="P2062" s="15" t="str">
        <f>'PAYMENT by SAP'!J2052</f>
        <v>IDR</v>
      </c>
      <c r="Q2062" s="15" t="str">
        <f>'PAYMENT by SAP'!K2052</f>
        <v>1800000438</v>
      </c>
      <c r="R2062" s="51">
        <f>'PAYMENT by SAP'!L2052</f>
        <v>8921138</v>
      </c>
      <c r="S2062" s="51" t="str">
        <f>'PAYMENT by SAP'!M2052</f>
        <v>Pot. Gaji Kary. Penugasan SIG - SBI 08.2025</v>
      </c>
      <c r="T2062" s="65">
        <f>'PAYMENT by SAP'!N2052</f>
        <v>45930</v>
      </c>
      <c r="U2062" s="66" t="str">
        <f>'PAYMENT by SAP'!O2052</f>
        <v>1800000438</v>
      </c>
      <c r="V2062" s="18" t="s">
        <v>4953</v>
      </c>
    </row>
    <row r="2063" spans="2:22">
      <c r="B2063" s="15">
        <f>'PAYMENT by SAP'!B2053</f>
        <v>101284</v>
      </c>
      <c r="C2063" s="15" t="str">
        <f>'PAYMENT by SAP'!C2053</f>
        <v>PT. SINERGI MITRA INVESTAMA</v>
      </c>
      <c r="D2063" s="15" t="str">
        <v>Group</v>
      </c>
      <c r="E2063" s="15" t="str">
        <f>'PAYMENT by SAP'!D2053</f>
        <v>1400000099</v>
      </c>
      <c r="F2063" s="15" t="str">
        <f>'PAYMENT by SAP'!E2053</f>
        <v>11121161</v>
      </c>
      <c r="G2063" s="15" t="str">
        <f>'PAYMENT by SAP'!F2053</f>
        <v>Pot. Gaji Kary. Penugasan SIG - SMI 03.2025</v>
      </c>
      <c r="H2063" s="47">
        <f t="shared" si="192"/>
        <v>46081</v>
      </c>
      <c r="I2063" s="48">
        <f>'PAYMENT by SAP'!G2053</f>
        <v>46081</v>
      </c>
      <c r="J2063" s="48" t="str">
        <f t="shared" si="193"/>
        <v>Feb</v>
      </c>
      <c r="K2063" s="48" t="str">
        <f t="shared" si="194"/>
        <v>2026</v>
      </c>
      <c r="L2063" s="48">
        <f>'PAYMENT by SAP'!H2053</f>
        <v>45807</v>
      </c>
      <c r="M2063" s="49">
        <f t="shared" si="195"/>
        <v>274</v>
      </c>
      <c r="N2063" s="50" t="str">
        <f t="shared" si="196"/>
        <v>120-365</v>
      </c>
      <c r="O2063" s="50" t="str">
        <f t="shared" si="197"/>
        <v>High Risk</v>
      </c>
      <c r="P2063" s="15" t="str">
        <f>'PAYMENT by SAP'!J2053</f>
        <v>IDR</v>
      </c>
      <c r="Q2063" s="15" t="str">
        <f>'PAYMENT by SAP'!K2053</f>
        <v>1800000193</v>
      </c>
      <c r="R2063" s="51">
        <f>'PAYMENT by SAP'!L2053</f>
        <v>17270760</v>
      </c>
      <c r="S2063" s="51" t="str">
        <f>'PAYMENT by SAP'!M2053</f>
        <v>Pot. Gaji Kary. Penugasan SIG - SMI 03.2025</v>
      </c>
      <c r="T2063" s="65">
        <f>'PAYMENT by SAP'!N2053</f>
        <v>45777</v>
      </c>
      <c r="U2063" s="66" t="str">
        <f>'PAYMENT by SAP'!O2053</f>
        <v>1800000193</v>
      </c>
      <c r="V2063" s="18" t="s">
        <v>4953</v>
      </c>
    </row>
    <row r="2064" spans="2:22">
      <c r="B2064" s="15">
        <f>'PAYMENT by SAP'!B2054</f>
        <v>100144</v>
      </c>
      <c r="C2064" s="15" t="str">
        <f>'PAYMENT by SAP'!C2054</f>
        <v>PT SINERGI INFORMATIKA SEMEN INDONE</v>
      </c>
      <c r="D2064" s="15" t="str">
        <v>Group</v>
      </c>
      <c r="E2064" s="15" t="str">
        <f>'PAYMENT by SAP'!D2054</f>
        <v>1400000100</v>
      </c>
      <c r="F2064" s="15" t="str">
        <f>'PAYMENT by SAP'!E2054</f>
        <v>11121161</v>
      </c>
      <c r="G2064" s="15" t="str">
        <f>'PAYMENT by SAP'!F2054</f>
        <v xml:space="preserve"> Pot. Gaji Kary. Penugasan SI - SISI 10.2024</v>
      </c>
      <c r="H2064" s="47">
        <f t="shared" si="192"/>
        <v>46081</v>
      </c>
      <c r="I2064" s="48">
        <f>'PAYMENT by SAP'!G2054</f>
        <v>46081</v>
      </c>
      <c r="J2064" s="48" t="str">
        <f t="shared" si="193"/>
        <v>Feb</v>
      </c>
      <c r="K2064" s="48" t="str">
        <f t="shared" si="194"/>
        <v>2026</v>
      </c>
      <c r="L2064" s="48">
        <f>'PAYMENT by SAP'!H2054</f>
        <v>45656</v>
      </c>
      <c r="M2064" s="49">
        <f t="shared" si="195"/>
        <v>425</v>
      </c>
      <c r="N2064" s="50" t="str">
        <f t="shared" si="196"/>
        <v>&gt;365</v>
      </c>
      <c r="O2064" s="50" t="str">
        <f t="shared" si="197"/>
        <v>High Risk +</v>
      </c>
      <c r="P2064" s="15" t="str">
        <f>'PAYMENT by SAP'!J2054</f>
        <v>IDR</v>
      </c>
      <c r="Q2064" s="15" t="str">
        <f>'PAYMENT by SAP'!K2054</f>
        <v>1800000493</v>
      </c>
      <c r="R2064" s="51">
        <f>'PAYMENT by SAP'!L2054</f>
        <v>20224465</v>
      </c>
      <c r="S2064" s="51" t="str">
        <f>'PAYMENT by SAP'!M2054</f>
        <v xml:space="preserve"> Pot. Gaji Kary. Penugasan SI - SISI 10.2024</v>
      </c>
      <c r="T2064" s="65">
        <f>'PAYMENT by SAP'!N2054</f>
        <v>45626</v>
      </c>
      <c r="U2064" s="66" t="str">
        <f>'PAYMENT by SAP'!O2054</f>
        <v>1800000493</v>
      </c>
      <c r="V2064" s="18" t="s">
        <v>4953</v>
      </c>
    </row>
    <row r="2065" spans="2:22">
      <c r="B2065" s="15">
        <f>'PAYMENT by SAP'!B2055</f>
        <v>101398</v>
      </c>
      <c r="C2065" s="15" t="str">
        <f>'PAYMENT by SAP'!C2055</f>
        <v>PT SOLUSI BANGUN INDONESIA</v>
      </c>
      <c r="D2065" s="15" t="str">
        <v>Group</v>
      </c>
      <c r="E2065" s="15" t="str">
        <f>'PAYMENT by SAP'!D2055</f>
        <v>1400000101</v>
      </c>
      <c r="F2065" s="15" t="str">
        <f>'PAYMENT by SAP'!E2055</f>
        <v>11121161</v>
      </c>
      <c r="G2065" s="15" t="str">
        <f>'PAYMENT by SAP'!F2055</f>
        <v>Pot. Gaji Kary. Penugasan SIG 07-08 2025</v>
      </c>
      <c r="H2065" s="47">
        <f t="shared" si="192"/>
        <v>46081</v>
      </c>
      <c r="I2065" s="48">
        <f>'PAYMENT by SAP'!G2055</f>
        <v>46081</v>
      </c>
      <c r="J2065" s="48" t="str">
        <f t="shared" si="193"/>
        <v>Feb</v>
      </c>
      <c r="K2065" s="48" t="str">
        <f t="shared" si="194"/>
        <v>2026</v>
      </c>
      <c r="L2065" s="48">
        <f>'PAYMENT by SAP'!H2055</f>
        <v>45930</v>
      </c>
      <c r="M2065" s="49">
        <f t="shared" si="195"/>
        <v>151</v>
      </c>
      <c r="N2065" s="50" t="str">
        <f t="shared" si="196"/>
        <v>120-365</v>
      </c>
      <c r="O2065" s="50" t="str">
        <f t="shared" si="197"/>
        <v>High Risk</v>
      </c>
      <c r="P2065" s="15" t="str">
        <f>'PAYMENT by SAP'!J2055</f>
        <v>IDR</v>
      </c>
      <c r="Q2065" s="15" t="str">
        <f>'PAYMENT by SAP'!K2055</f>
        <v>1800000391</v>
      </c>
      <c r="R2065" s="51">
        <f>'PAYMENT by SAP'!L2055</f>
        <v>28056466</v>
      </c>
      <c r="S2065" s="51" t="str">
        <f>'PAYMENT by SAP'!M2055</f>
        <v>Pot. Gaji Kary. Penugasan SIG - SBI 07.2025</v>
      </c>
      <c r="T2065" s="65">
        <f>'PAYMENT by SAP'!N2055</f>
        <v>45900</v>
      </c>
      <c r="U2065" s="66" t="str">
        <f>'PAYMENT by SAP'!O2055</f>
        <v>1800000391</v>
      </c>
      <c r="V2065" s="18" t="s">
        <v>4953</v>
      </c>
    </row>
    <row r="2066" spans="2:22">
      <c r="B2066" s="15">
        <f>'PAYMENT by SAP'!B2056</f>
        <v>101398</v>
      </c>
      <c r="C2066" s="15" t="str">
        <f>'PAYMENT by SAP'!C2056</f>
        <v>PT SOLUSI BANGUN INDONESIA</v>
      </c>
      <c r="D2066" s="15" t="str">
        <v>Group</v>
      </c>
      <c r="E2066" s="15" t="str">
        <f>'PAYMENT by SAP'!D2056</f>
        <v>1400026372</v>
      </c>
      <c r="F2066" s="15" t="str">
        <f>'PAYMENT by SAP'!E2056</f>
        <v>11121161</v>
      </c>
      <c r="G2066" s="15" t="str">
        <f>'PAYMENT by SAP'!F2056</f>
        <v>biaya Pemusnahan Limbah Drilliing cutting ex PTSBI</v>
      </c>
      <c r="H2066" s="47">
        <f t="shared" si="192"/>
        <v>46081</v>
      </c>
      <c r="I2066" s="48">
        <f>'PAYMENT by SAP'!G2056</f>
        <v>46081</v>
      </c>
      <c r="J2066" s="48" t="str">
        <f t="shared" si="193"/>
        <v>Feb</v>
      </c>
      <c r="K2066" s="48" t="str">
        <f t="shared" si="194"/>
        <v>2026</v>
      </c>
      <c r="L2066" s="48">
        <f>'PAYMENT by SAP'!H2056</f>
        <v>45868</v>
      </c>
      <c r="M2066" s="49">
        <f t="shared" si="195"/>
        <v>213</v>
      </c>
      <c r="N2066" s="50" t="str">
        <f t="shared" si="196"/>
        <v>120-365</v>
      </c>
      <c r="O2066" s="50" t="str">
        <f t="shared" si="197"/>
        <v>High Risk</v>
      </c>
      <c r="P2066" s="15" t="str">
        <f>'PAYMENT by SAP'!J2056</f>
        <v>IDR</v>
      </c>
      <c r="Q2066" s="15" t="str">
        <f>'PAYMENT by SAP'!K2056</f>
        <v>1800000411</v>
      </c>
      <c r="R2066" s="51">
        <f>'PAYMENT by SAP'!L2056</f>
        <v>1936660770</v>
      </c>
      <c r="S2066" s="51" t="str">
        <f>'PAYMENT by SAP'!M2056</f>
        <v>Biaya Pemusnahan Limbah Drilling Cutting ex PT SBI</v>
      </c>
      <c r="T2066" s="65">
        <f>'PAYMENT by SAP'!N2056</f>
        <v>45838</v>
      </c>
      <c r="U2066" s="66" t="str">
        <f>'PAYMENT by SAP'!O2056</f>
        <v>1800000411</v>
      </c>
      <c r="V2066" t="s">
        <v>4950</v>
      </c>
    </row>
    <row r="2067" spans="2:22">
      <c r="B2067" s="15">
        <f>'PAYMENT by SAP'!B2057</f>
        <v>100146</v>
      </c>
      <c r="C2067" s="15" t="str">
        <f>'PAYMENT by SAP'!C2057</f>
        <v>PT KITA MANDIRI ABADI</v>
      </c>
      <c r="D2067" s="15" t="str">
        <v>External</v>
      </c>
      <c r="E2067" s="15" t="str">
        <f>'PAYMENT by SAP'!D2057</f>
        <v>1400026259</v>
      </c>
      <c r="F2067" s="15" t="str">
        <f>'PAYMENT by SAP'!E2057</f>
        <v>11125421</v>
      </c>
      <c r="G2067" s="15" t="str">
        <f>'PAYMENT by SAP'!F2057</f>
        <v>PAID BY CMS BANK SYARIAH INDONESIA KC SURABAYA BAS</v>
      </c>
      <c r="H2067" s="47">
        <f t="shared" si="192"/>
        <v>46083</v>
      </c>
      <c r="I2067" s="48">
        <f>'PAYMENT by SAP'!G2057</f>
        <v>46083</v>
      </c>
      <c r="J2067" s="48" t="str">
        <f t="shared" si="193"/>
        <v>Mar</v>
      </c>
      <c r="K2067" s="48" t="str">
        <f t="shared" si="194"/>
        <v>2026</v>
      </c>
      <c r="L2067" s="48">
        <f>'PAYMENT by SAP'!H2057</f>
        <v>46083</v>
      </c>
      <c r="M2067" s="49">
        <f t="shared" si="195"/>
        <v>0</v>
      </c>
      <c r="N2067" s="50" t="str">
        <f t="shared" si="196"/>
        <v>0-30</v>
      </c>
      <c r="O2067" s="50" t="str">
        <f t="shared" si="197"/>
        <v>No Risk</v>
      </c>
      <c r="P2067" s="15" t="str">
        <f>'PAYMENT by SAP'!J2057</f>
        <v>IDR</v>
      </c>
      <c r="Q2067" s="15" t="str">
        <f>'PAYMENT by SAP'!K2057</f>
        <v>1800000031</v>
      </c>
      <c r="R2067" s="51">
        <f>'PAYMENT by SAP'!L2057</f>
        <v>24048234</v>
      </c>
      <c r="S2067" s="51" t="str">
        <f>'PAYMENT by SAP'!M2057</f>
        <v>Biaya Pemusnahan Limbah FA-BA ex PT KMA</v>
      </c>
      <c r="T2067" s="65">
        <f>'PAYMENT by SAP'!N2057</f>
        <v>46053</v>
      </c>
      <c r="U2067" s="66" t="str">
        <f>'PAYMENT by SAP'!O2057</f>
        <v>1800000031</v>
      </c>
      <c r="V2067" t="s">
        <v>4950</v>
      </c>
    </row>
    <row r="2068" spans="2:22">
      <c r="B2068" s="15">
        <f>'PAYMENT by SAP'!B2058</f>
        <v>100144</v>
      </c>
      <c r="C2068" s="15" t="str">
        <f>'PAYMENT by SAP'!C2058</f>
        <v>PT SINERGI INFORMATIKA SEMEN INDONE</v>
      </c>
      <c r="D2068" s="15" t="str">
        <v>Group</v>
      </c>
      <c r="E2068" s="15" t="str">
        <f>'PAYMENT by SAP'!D2058</f>
        <v>1400000112</v>
      </c>
      <c r="F2068" s="15" t="str">
        <f>'PAYMENT by SAP'!E2058</f>
        <v>11121161</v>
      </c>
      <c r="G2068" s="15" t="str">
        <f>'PAYMENT by SAP'!F2058</f>
        <v>Pot. Gaji Kary. Penugasan SI - SISI 01.2025</v>
      </c>
      <c r="H2068" s="47">
        <f t="shared" si="192"/>
        <v>46085</v>
      </c>
      <c r="I2068" s="48">
        <f>'PAYMENT by SAP'!G2058</f>
        <v>46085</v>
      </c>
      <c r="J2068" s="48" t="str">
        <f t="shared" si="193"/>
        <v>Mar</v>
      </c>
      <c r="K2068" s="48" t="str">
        <f t="shared" si="194"/>
        <v>2026</v>
      </c>
      <c r="L2068" s="48">
        <f>'PAYMENT by SAP'!H2058</f>
        <v>45746</v>
      </c>
      <c r="M2068" s="49">
        <f t="shared" si="195"/>
        <v>339</v>
      </c>
      <c r="N2068" s="50" t="str">
        <f t="shared" si="196"/>
        <v>120-365</v>
      </c>
      <c r="O2068" s="50" t="str">
        <f t="shared" si="197"/>
        <v>High Risk</v>
      </c>
      <c r="P2068" s="15" t="str">
        <f>'PAYMENT by SAP'!J2058</f>
        <v>IDR</v>
      </c>
      <c r="Q2068" s="15" t="str">
        <f>'PAYMENT by SAP'!K2058</f>
        <v>1800000074</v>
      </c>
      <c r="R2068" s="51">
        <f>'PAYMENT by SAP'!L2058</f>
        <v>20550372</v>
      </c>
      <c r="S2068" s="51" t="str">
        <f>'PAYMENT by SAP'!M2058</f>
        <v>Pot. Gaji Kary. Penugasan SI - SISI 01.2025</v>
      </c>
      <c r="T2068" s="65">
        <f>'PAYMENT by SAP'!N2058</f>
        <v>45716</v>
      </c>
      <c r="U2068" s="66" t="str">
        <f>'PAYMENT by SAP'!O2058</f>
        <v>1800000074</v>
      </c>
      <c r="V2068" s="18" t="s">
        <v>4953</v>
      </c>
    </row>
    <row r="2069" spans="2:22">
      <c r="B2069" s="15">
        <f>'PAYMENT by SAP'!B2059</f>
        <v>100069</v>
      </c>
      <c r="C2069" s="15" t="str">
        <f>'PAYMENT by SAP'!C2059</f>
        <v>PT BANK MANDIRI (PERSERO) TBK.</v>
      </c>
      <c r="D2069" s="15" t="str">
        <v>External</v>
      </c>
      <c r="E2069" s="15" t="str">
        <f>'PAYMENT by SAP'!D2059</f>
        <v>1400027878</v>
      </c>
      <c r="F2069" s="15" t="str">
        <f>'PAYMENT by SAP'!E2059</f>
        <v>11121161</v>
      </c>
      <c r="G2069" s="15" t="str">
        <f>'PAYMENT by SAP'!F2059</f>
        <v>PAID BY CMS BANK MANDIRI KC GRESIK RN 7100000844</v>
      </c>
      <c r="H2069" s="47">
        <f t="shared" si="192"/>
        <v>46087</v>
      </c>
      <c r="I2069" s="48">
        <f>'PAYMENT by SAP'!G2059</f>
        <v>46087</v>
      </c>
      <c r="J2069" s="48" t="str">
        <f t="shared" si="193"/>
        <v>Mar</v>
      </c>
      <c r="K2069" s="48" t="str">
        <f t="shared" si="194"/>
        <v>2026</v>
      </c>
      <c r="L2069" s="48">
        <f>'PAYMENT by SAP'!H2059</f>
        <v>45991</v>
      </c>
      <c r="M2069" s="49">
        <f t="shared" si="195"/>
        <v>96</v>
      </c>
      <c r="N2069" s="50" t="str">
        <f t="shared" si="196"/>
        <v>90-120</v>
      </c>
      <c r="O2069" s="50" t="str">
        <f t="shared" si="197"/>
        <v>Warning +</v>
      </c>
      <c r="P2069" s="15" t="str">
        <f>'PAYMENT by SAP'!J2059</f>
        <v>IDR</v>
      </c>
      <c r="Q2069" s="15" t="str">
        <f>'PAYMENT by SAP'!K2059</f>
        <v>1800000665</v>
      </c>
      <c r="R2069" s="51">
        <f>'PAYMENT by SAP'!L2059</f>
        <v>608853</v>
      </c>
      <c r="S2069" s="51" t="str">
        <f>'PAYMENT by SAP'!M2059</f>
        <v>TAGIHAN LISTRIK ATM KPSI BANK MANDIRI</v>
      </c>
      <c r="T2069" s="65">
        <f>'PAYMENT by SAP'!N2059</f>
        <v>45961</v>
      </c>
      <c r="U2069" s="66" t="str">
        <f>'PAYMENT by SAP'!O2059</f>
        <v>1800000665</v>
      </c>
      <c r="V2069" s="18" t="s">
        <v>4951</v>
      </c>
    </row>
    <row r="2070" spans="2:22">
      <c r="B2070" s="15">
        <f>'PAYMENT by SAP'!B2060</f>
        <v>100069</v>
      </c>
      <c r="C2070" s="15" t="str">
        <f>'PAYMENT by SAP'!C2060</f>
        <v>PT BANK MANDIRI (PERSERO) TBK.</v>
      </c>
      <c r="D2070" s="15" t="str">
        <v>External</v>
      </c>
      <c r="E2070" s="15" t="str">
        <f>'PAYMENT by SAP'!D2060</f>
        <v>1400027879</v>
      </c>
      <c r="F2070" s="15" t="str">
        <f>'PAYMENT by SAP'!E2060</f>
        <v>11121161</v>
      </c>
      <c r="G2070" s="15" t="str">
        <f>'PAYMENT by SAP'!F2060</f>
        <v>PAID BY CMS BANK MANDIRI KC GRESIK RN 7100000846</v>
      </c>
      <c r="H2070" s="47">
        <f t="shared" si="192"/>
        <v>46087</v>
      </c>
      <c r="I2070" s="48">
        <f>'PAYMENT by SAP'!G2060</f>
        <v>46087</v>
      </c>
      <c r="J2070" s="48" t="str">
        <f t="shared" si="193"/>
        <v>Mar</v>
      </c>
      <c r="K2070" s="48" t="str">
        <f t="shared" si="194"/>
        <v>2026</v>
      </c>
      <c r="L2070" s="48">
        <f>'PAYMENT by SAP'!H2060</f>
        <v>45991</v>
      </c>
      <c r="M2070" s="49">
        <f t="shared" si="195"/>
        <v>96</v>
      </c>
      <c r="N2070" s="50" t="str">
        <f t="shared" si="196"/>
        <v>90-120</v>
      </c>
      <c r="O2070" s="50" t="str">
        <f t="shared" si="197"/>
        <v>Warning +</v>
      </c>
      <c r="P2070" s="15" t="str">
        <f>'PAYMENT by SAP'!J2060</f>
        <v>IDR</v>
      </c>
      <c r="Q2070" s="15" t="str">
        <f>'PAYMENT by SAP'!K2060</f>
        <v>1800000666</v>
      </c>
      <c r="R2070" s="51">
        <f>'PAYMENT by SAP'!L2060</f>
        <v>2818295</v>
      </c>
      <c r="S2070" s="51" t="str">
        <f>'PAYMENT by SAP'!M2060</f>
        <v>TAGIHAN LISTRIK KCP BANK MANDIRI</v>
      </c>
      <c r="T2070" s="65">
        <f>'PAYMENT by SAP'!N2060</f>
        <v>45961</v>
      </c>
      <c r="U2070" s="66" t="str">
        <f>'PAYMENT by SAP'!O2060</f>
        <v>1800000666</v>
      </c>
      <c r="V2070" s="18" t="s">
        <v>4951</v>
      </c>
    </row>
    <row r="2071" spans="2:22">
      <c r="B2071" s="15">
        <f>'PAYMENT by SAP'!B2061</f>
        <v>100672</v>
      </c>
      <c r="C2071" s="15" t="str">
        <f>'PAYMENT by SAP'!C2061</f>
        <v>PT. LEWIND</v>
      </c>
      <c r="D2071" s="15" t="str">
        <v>External</v>
      </c>
      <c r="E2071" s="15" t="str">
        <f>'PAYMENT by SAP'!D2061</f>
        <v>1400027881</v>
      </c>
      <c r="F2071" s="15" t="str">
        <f>'PAYMENT by SAP'!E2061</f>
        <v>11121161</v>
      </c>
      <c r="G2071" s="15" t="str">
        <f>'PAYMENT by SAP'!F2061</f>
        <v>biaya Pemusnahan Limbah SBE ex PT LEW</v>
      </c>
      <c r="H2071" s="47">
        <f t="shared" si="192"/>
        <v>46087</v>
      </c>
      <c r="I2071" s="48">
        <f>'PAYMENT by SAP'!G2061</f>
        <v>46087</v>
      </c>
      <c r="J2071" s="48" t="str">
        <f t="shared" si="193"/>
        <v>Mar</v>
      </c>
      <c r="K2071" s="48" t="str">
        <f t="shared" si="194"/>
        <v>2026</v>
      </c>
      <c r="L2071" s="48">
        <f>'PAYMENT by SAP'!H2061</f>
        <v>46078</v>
      </c>
      <c r="M2071" s="49">
        <f t="shared" si="195"/>
        <v>9</v>
      </c>
      <c r="N2071" s="50" t="str">
        <f t="shared" si="196"/>
        <v>0-30</v>
      </c>
      <c r="O2071" s="50" t="str">
        <f t="shared" si="197"/>
        <v>No Risk</v>
      </c>
      <c r="P2071" s="15" t="str">
        <f>'PAYMENT by SAP'!J2061</f>
        <v>IDR</v>
      </c>
      <c r="Q2071" s="15" t="str">
        <f>'PAYMENT by SAP'!K2061</f>
        <v>1400024619</v>
      </c>
      <c r="R2071" s="51">
        <f>'PAYMENT by SAP'!L2061</f>
        <v>5000000</v>
      </c>
      <c r="S2071" s="51" t="str">
        <f>'PAYMENT by SAP'!M2061</f>
        <v>Kurang bayar biaya Pemusnahan Limbah SBE ex PT LEW</v>
      </c>
      <c r="T2071" s="65">
        <f>'PAYMENT by SAP'!N2061</f>
        <v>46078</v>
      </c>
      <c r="U2071" s="66" t="str">
        <f>'PAYMENT by SAP'!O2061</f>
        <v>1800000266</v>
      </c>
      <c r="V2071" t="s">
        <v>4950</v>
      </c>
    </row>
    <row r="2072" spans="2:22">
      <c r="B2072" s="15">
        <f>'PAYMENT by SAP'!B2062</f>
        <v>100147</v>
      </c>
      <c r="C2072" s="15" t="str">
        <f>'PAYMENT by SAP'!C2062</f>
        <v>PT TEKNOTAMA LINGKUNGAN INTERNUSA</v>
      </c>
      <c r="D2072" s="15" t="str">
        <v>External</v>
      </c>
      <c r="E2072" s="15" t="str">
        <f>'PAYMENT by SAP'!D2062</f>
        <v>1400027880</v>
      </c>
      <c r="F2072" s="15" t="str">
        <f>'PAYMENT by SAP'!E2062</f>
        <v>11121161</v>
      </c>
      <c r="G2072" s="15" t="str">
        <f>'PAYMENT by SAP'!F2062</f>
        <v>By Pemusnahan Limbah Bottom &amp;Alter Matl. Ex PT.TLI</v>
      </c>
      <c r="H2072" s="47">
        <f t="shared" si="192"/>
        <v>46087</v>
      </c>
      <c r="I2072" s="48">
        <f>'PAYMENT by SAP'!G2062</f>
        <v>46087</v>
      </c>
      <c r="J2072" s="48" t="str">
        <f t="shared" si="193"/>
        <v>Mar</v>
      </c>
      <c r="K2072" s="48" t="str">
        <f t="shared" si="194"/>
        <v>2026</v>
      </c>
      <c r="L2072" s="48">
        <f>'PAYMENT by SAP'!H2062</f>
        <v>46083</v>
      </c>
      <c r="M2072" s="49">
        <f t="shared" si="195"/>
        <v>4</v>
      </c>
      <c r="N2072" s="50" t="str">
        <f t="shared" si="196"/>
        <v>0-30</v>
      </c>
      <c r="O2072" s="50" t="str">
        <f t="shared" si="197"/>
        <v>No Risk</v>
      </c>
      <c r="P2072" s="15" t="str">
        <f>'PAYMENT by SAP'!J2062</f>
        <v>IDR</v>
      </c>
      <c r="Q2072" s="15" t="str">
        <f>'PAYMENT by SAP'!K2062</f>
        <v>1800000053</v>
      </c>
      <c r="R2072" s="51">
        <f>'PAYMENT by SAP'!L2062</f>
        <v>6166457</v>
      </c>
      <c r="S2072" s="51" t="str">
        <f>'PAYMENT by SAP'!M2062</f>
        <v>Biaya Pemusnahan Limbah Bottom Ash ex PT TLI</v>
      </c>
      <c r="T2072" s="65">
        <f>'PAYMENT by SAP'!N2062</f>
        <v>46053</v>
      </c>
      <c r="U2072" s="66" t="str">
        <f>'PAYMENT by SAP'!O2062</f>
        <v>1800000053</v>
      </c>
      <c r="V2072" t="s">
        <v>4950</v>
      </c>
    </row>
    <row r="2073" spans="2:22">
      <c r="B2073" s="15">
        <f>'PAYMENT by SAP'!B2063</f>
        <v>100147</v>
      </c>
      <c r="C2073" s="15" t="str">
        <f>'PAYMENT by SAP'!C2063</f>
        <v>PT TEKNOTAMA LINGKUNGAN INTERNUSA</v>
      </c>
      <c r="D2073" s="15" t="str">
        <v>External</v>
      </c>
      <c r="E2073" s="15" t="str">
        <f>'PAYMENT by SAP'!D2063</f>
        <v>1400027880</v>
      </c>
      <c r="F2073" s="15" t="str">
        <f>'PAYMENT by SAP'!E2063</f>
        <v>11121161</v>
      </c>
      <c r="G2073" s="15" t="str">
        <f>'PAYMENT by SAP'!F2063</f>
        <v>By Pemusnahan Limbah Bottom &amp;Alter Matl. Ex PT.TLI</v>
      </c>
      <c r="H2073" s="47">
        <f t="shared" si="192"/>
        <v>46087</v>
      </c>
      <c r="I2073" s="48">
        <f>'PAYMENT by SAP'!G2063</f>
        <v>46087</v>
      </c>
      <c r="J2073" s="48" t="str">
        <f t="shared" si="193"/>
        <v>Mar</v>
      </c>
      <c r="K2073" s="48" t="str">
        <f t="shared" si="194"/>
        <v>2026</v>
      </c>
      <c r="L2073" s="48">
        <f>'PAYMENT by SAP'!H2063</f>
        <v>46083</v>
      </c>
      <c r="M2073" s="49">
        <f t="shared" si="195"/>
        <v>4</v>
      </c>
      <c r="N2073" s="50" t="str">
        <f t="shared" si="196"/>
        <v>0-30</v>
      </c>
      <c r="O2073" s="50" t="str">
        <f t="shared" si="197"/>
        <v>No Risk</v>
      </c>
      <c r="P2073" s="15" t="str">
        <f>'PAYMENT by SAP'!J2063</f>
        <v>IDR</v>
      </c>
      <c r="Q2073" s="15" t="str">
        <f>'PAYMENT by SAP'!K2063</f>
        <v>1800000052</v>
      </c>
      <c r="R2073" s="51">
        <f>'PAYMENT by SAP'!L2063</f>
        <v>47718892</v>
      </c>
      <c r="S2073" s="51" t="str">
        <f>'PAYMENT by SAP'!M2063</f>
        <v>Biaya Pemusnahan Limbah Alter Material ex PT TLI</v>
      </c>
      <c r="T2073" s="65">
        <f>'PAYMENT by SAP'!N2063</f>
        <v>46053</v>
      </c>
      <c r="U2073" s="66" t="str">
        <f>'PAYMENT by SAP'!O2063</f>
        <v>1800000052</v>
      </c>
      <c r="V2073" t="s">
        <v>4950</v>
      </c>
    </row>
    <row r="2074" spans="2:22">
      <c r="B2074" s="15">
        <f>'PAYMENT by SAP'!B2064</f>
        <v>101083</v>
      </c>
      <c r="C2074" s="15" t="str">
        <f>'PAYMENT by SAP'!C2064</f>
        <v>PT ARDI RESTU ARTA</v>
      </c>
      <c r="D2074" s="15" t="str">
        <v>External</v>
      </c>
      <c r="E2074" s="15" t="str">
        <f>'PAYMENT by SAP'!D2064</f>
        <v>1400028198</v>
      </c>
      <c r="F2074" s="15" t="str">
        <f>'PAYMENT by SAP'!E2064</f>
        <v>11125421</v>
      </c>
      <c r="G2074" s="15" t="str">
        <f>'PAYMENT by SAP'!F2064</f>
        <v>PAID BY CMS BANK SYARIAH INDONESIA KC SURABAYA BAS</v>
      </c>
      <c r="H2074" s="47">
        <f t="shared" si="192"/>
        <v>46088</v>
      </c>
      <c r="I2074" s="48">
        <f>'PAYMENT by SAP'!G2064</f>
        <v>46088</v>
      </c>
      <c r="J2074" s="48" t="str">
        <f t="shared" si="193"/>
        <v>Mar</v>
      </c>
      <c r="K2074" s="48" t="str">
        <f t="shared" si="194"/>
        <v>2026</v>
      </c>
      <c r="L2074" s="48">
        <f>'PAYMENT by SAP'!H2064</f>
        <v>46083</v>
      </c>
      <c r="M2074" s="49">
        <f t="shared" si="195"/>
        <v>5</v>
      </c>
      <c r="N2074" s="50" t="str">
        <f t="shared" si="196"/>
        <v>0-30</v>
      </c>
      <c r="O2074" s="50" t="str">
        <f t="shared" si="197"/>
        <v>No Risk</v>
      </c>
      <c r="P2074" s="15" t="str">
        <f>'PAYMENT by SAP'!J2064</f>
        <v>IDR</v>
      </c>
      <c r="Q2074" s="15" t="str">
        <f>'PAYMENT by SAP'!K2064</f>
        <v>1800000019</v>
      </c>
      <c r="R2074" s="51">
        <f>'PAYMENT by SAP'!L2064</f>
        <v>25032177</v>
      </c>
      <c r="S2074" s="51" t="str">
        <f>'PAYMENT by SAP'!M2064</f>
        <v>Biaya Pemusnahan Limbah Bottom Ash ex PT ARA</v>
      </c>
      <c r="T2074" s="65">
        <f>'PAYMENT by SAP'!N2064</f>
        <v>46053</v>
      </c>
      <c r="U2074" s="66" t="str">
        <f>'PAYMENT by SAP'!O2064</f>
        <v>1800000019</v>
      </c>
      <c r="V2074" t="s">
        <v>4950</v>
      </c>
    </row>
    <row r="2075" spans="2:22">
      <c r="B2075" s="15">
        <f>'PAYMENT by SAP'!B2065</f>
        <v>101083</v>
      </c>
      <c r="C2075" s="15" t="str">
        <f>'PAYMENT by SAP'!C2065</f>
        <v>PT ARDI RESTU ARTA</v>
      </c>
      <c r="D2075" s="15" t="str">
        <v>External</v>
      </c>
      <c r="E2075" s="15" t="str">
        <f>'PAYMENT by SAP'!D2065</f>
        <v>1400028197</v>
      </c>
      <c r="F2075" s="15" t="str">
        <f>'PAYMENT by SAP'!E2065</f>
        <v>11125421</v>
      </c>
      <c r="G2075" s="15" t="str">
        <f>'PAYMENT by SAP'!F2065</f>
        <v>PAID BY CMS BANK SYARIAH INDONESIA KC SURABAYA BAS</v>
      </c>
      <c r="H2075" s="47">
        <f t="shared" si="192"/>
        <v>46088</v>
      </c>
      <c r="I2075" s="48">
        <f>'PAYMENT by SAP'!G2065</f>
        <v>46088</v>
      </c>
      <c r="J2075" s="48" t="str">
        <f t="shared" si="193"/>
        <v>Mar</v>
      </c>
      <c r="K2075" s="48" t="str">
        <f t="shared" si="194"/>
        <v>2026</v>
      </c>
      <c r="L2075" s="48">
        <f>'PAYMENT by SAP'!H2065</f>
        <v>46111</v>
      </c>
      <c r="M2075" s="49">
        <f t="shared" si="195"/>
        <v>-23</v>
      </c>
      <c r="N2075" s="50" t="str">
        <f t="shared" si="196"/>
        <v>Current</v>
      </c>
      <c r="O2075" s="50" t="str">
        <f t="shared" si="197"/>
        <v>No Risk</v>
      </c>
      <c r="P2075" s="15" t="str">
        <f>'PAYMENT by SAP'!J2065</f>
        <v>IDR</v>
      </c>
      <c r="Q2075" s="15" t="str">
        <f>'PAYMENT by SAP'!K2065</f>
        <v>1800000091</v>
      </c>
      <c r="R2075" s="51">
        <f>'PAYMENT by SAP'!L2065</f>
        <v>41617944</v>
      </c>
      <c r="S2075" s="51" t="str">
        <f>'PAYMENT by SAP'!M2065</f>
        <v>Biaya Pemusnahan Limbah FA-BA ex PT ARA</v>
      </c>
      <c r="T2075" s="65">
        <f>'PAYMENT by SAP'!N2065</f>
        <v>46081</v>
      </c>
      <c r="U2075" s="66" t="str">
        <f>'PAYMENT by SAP'!O2065</f>
        <v>1800000091</v>
      </c>
      <c r="V2075" t="s">
        <v>4950</v>
      </c>
    </row>
    <row r="2076" spans="2:22">
      <c r="B2076" s="15">
        <f>'PAYMENT by SAP'!B2066</f>
        <v>100621</v>
      </c>
      <c r="C2076" s="15" t="str">
        <f>'PAYMENT by SAP'!C2066</f>
        <v>PT. SURYA WIJAYA MEGAH</v>
      </c>
      <c r="D2076" s="15" t="str">
        <v>External</v>
      </c>
      <c r="E2076" s="15" t="str">
        <f>'PAYMENT by SAP'!D2066</f>
        <v>1400028211</v>
      </c>
      <c r="F2076" s="15" t="str">
        <f>'PAYMENT by SAP'!E2066</f>
        <v>11125421</v>
      </c>
      <c r="G2076" s="15" t="str">
        <f>'PAYMENT by SAP'!F2066</f>
        <v>PAID BY CMS BANK SYARIAH INDONESIA KC SURABAYA BAS</v>
      </c>
      <c r="H2076" s="47">
        <f t="shared" si="192"/>
        <v>46088</v>
      </c>
      <c r="I2076" s="48">
        <f>'PAYMENT by SAP'!G2066</f>
        <v>46088</v>
      </c>
      <c r="J2076" s="48" t="str">
        <f t="shared" si="193"/>
        <v>Mar</v>
      </c>
      <c r="K2076" s="48" t="str">
        <f t="shared" si="194"/>
        <v>2026</v>
      </c>
      <c r="L2076" s="48">
        <f>'PAYMENT by SAP'!H2066</f>
        <v>46083</v>
      </c>
      <c r="M2076" s="49">
        <f t="shared" si="195"/>
        <v>5</v>
      </c>
      <c r="N2076" s="50" t="str">
        <f t="shared" si="196"/>
        <v>0-30</v>
      </c>
      <c r="O2076" s="50" t="str">
        <f t="shared" si="197"/>
        <v>No Risk</v>
      </c>
      <c r="P2076" s="15" t="str">
        <f>'PAYMENT by SAP'!J2066</f>
        <v>IDR</v>
      </c>
      <c r="Q2076" s="15" t="str">
        <f>'PAYMENT by SAP'!K2066</f>
        <v>1800000049</v>
      </c>
      <c r="R2076" s="51">
        <f>'PAYMENT by SAP'!L2066</f>
        <v>44957704</v>
      </c>
      <c r="S2076" s="51" t="str">
        <f>'PAYMENT by SAP'!M2066</f>
        <v>Biaya Pemusnahan Limbah FA-BA ex PT SWM</v>
      </c>
      <c r="T2076" s="65">
        <f>'PAYMENT by SAP'!N2066</f>
        <v>46053</v>
      </c>
      <c r="U2076" s="66" t="str">
        <f>'PAYMENT by SAP'!O2066</f>
        <v>1800000049</v>
      </c>
      <c r="V2076" t="s">
        <v>4950</v>
      </c>
    </row>
    <row r="2077" spans="2:22">
      <c r="B2077" s="15">
        <f>'PAYMENT by SAP'!B2067</f>
        <v>100622</v>
      </c>
      <c r="C2077" s="15" t="str">
        <f>'PAYMENT by SAP'!C2067</f>
        <v>PT. TRI PUTRA JAYA SENTOSA</v>
      </c>
      <c r="D2077" s="15" t="str">
        <v>External</v>
      </c>
      <c r="E2077" s="15" t="str">
        <f>'PAYMENT by SAP'!D2067</f>
        <v>1400028814</v>
      </c>
      <c r="F2077" s="15" t="str">
        <f>'PAYMENT by SAP'!E2067</f>
        <v>11125421</v>
      </c>
      <c r="G2077" s="15" t="str">
        <f>'PAYMENT by SAP'!F2067</f>
        <v>PAID BY CMS BANK SYARIAH INDONESIA KC SURABAYA BAS</v>
      </c>
      <c r="H2077" s="47">
        <f t="shared" si="192"/>
        <v>46090</v>
      </c>
      <c r="I2077" s="48">
        <f>'PAYMENT by SAP'!G2067</f>
        <v>46090</v>
      </c>
      <c r="J2077" s="48" t="str">
        <f t="shared" si="193"/>
        <v>Mar</v>
      </c>
      <c r="K2077" s="48" t="str">
        <f t="shared" si="194"/>
        <v>2026</v>
      </c>
      <c r="L2077" s="48">
        <f>'PAYMENT by SAP'!H2067</f>
        <v>46021</v>
      </c>
      <c r="M2077" s="49">
        <f t="shared" si="195"/>
        <v>69</v>
      </c>
      <c r="N2077" s="50" t="str">
        <f t="shared" si="196"/>
        <v>60-90</v>
      </c>
      <c r="O2077" s="50" t="str">
        <f t="shared" si="197"/>
        <v>Warning</v>
      </c>
      <c r="P2077" s="15" t="str">
        <f>'PAYMENT by SAP'!J2067</f>
        <v>IDR</v>
      </c>
      <c r="Q2077" s="15" t="str">
        <f>'PAYMENT by SAP'!K2067</f>
        <v>1800000800</v>
      </c>
      <c r="R2077" s="51">
        <f>'PAYMENT by SAP'!L2067</f>
        <v>3126981</v>
      </c>
      <c r="S2077" s="51" t="str">
        <f>'PAYMENT by SAP'!M2067</f>
        <v>Biaya Pemusnahan Limbah Bottom Ash ex PT TJS</v>
      </c>
      <c r="T2077" s="65">
        <f>'PAYMENT by SAP'!N2067</f>
        <v>45991</v>
      </c>
      <c r="U2077" s="66" t="str">
        <f>'PAYMENT by SAP'!O2067</f>
        <v>1800000800</v>
      </c>
      <c r="V2077" t="s">
        <v>4950</v>
      </c>
    </row>
    <row r="2078" spans="2:22">
      <c r="B2078" s="15">
        <f>'PAYMENT by SAP'!B2068</f>
        <v>101918</v>
      </c>
      <c r="C2078" s="15" t="str">
        <f>'PAYMENT by SAP'!C2068</f>
        <v>SUBUR PANGAN SEJAHTERA</v>
      </c>
      <c r="D2078" s="15" t="str">
        <v>External</v>
      </c>
      <c r="E2078" s="15" t="str">
        <f>'PAYMENT by SAP'!D2068</f>
        <v>1400029188</v>
      </c>
      <c r="F2078" s="15" t="str">
        <f>'PAYMENT by SAP'!E2068</f>
        <v>11121161</v>
      </c>
      <c r="G2078" s="15" t="str">
        <f>'PAYMENT by SAP'!F2068</f>
        <v>PAID BY CMS BANK MANDIRI KC GRESIK RN 7100001088</v>
      </c>
      <c r="H2078" s="47">
        <f t="shared" si="192"/>
        <v>46091</v>
      </c>
      <c r="I2078" s="48">
        <f>'PAYMENT by SAP'!G2068</f>
        <v>46091</v>
      </c>
      <c r="J2078" s="48" t="str">
        <f t="shared" si="193"/>
        <v>Mar</v>
      </c>
      <c r="K2078" s="48" t="str">
        <f t="shared" si="194"/>
        <v>2026</v>
      </c>
      <c r="L2078" s="48">
        <f>'PAYMENT by SAP'!H2068</f>
        <v>46111</v>
      </c>
      <c r="M2078" s="49">
        <f t="shared" si="195"/>
        <v>-20</v>
      </c>
      <c r="N2078" s="50" t="str">
        <f t="shared" si="196"/>
        <v>Current</v>
      </c>
      <c r="O2078" s="50" t="str">
        <f t="shared" si="197"/>
        <v>No Risk</v>
      </c>
      <c r="P2078" s="15" t="str">
        <f>'PAYMENT by SAP'!J2068</f>
        <v>IDR</v>
      </c>
      <c r="Q2078" s="15" t="str">
        <f>'PAYMENT by SAP'!K2068</f>
        <v>1800000114</v>
      </c>
      <c r="R2078" s="51">
        <f>'PAYMENT by SAP'!L2068</f>
        <v>7287522</v>
      </c>
      <c r="S2078" s="51" t="str">
        <f>'PAYMENT by SAP'!M2068</f>
        <v>Biaya Pemusnahan Limbah Bottom Ash ex PT SPS</v>
      </c>
      <c r="T2078" s="65">
        <f>'PAYMENT by SAP'!N2068</f>
        <v>46081</v>
      </c>
      <c r="U2078" s="66" t="str">
        <f>'PAYMENT by SAP'!O2068</f>
        <v>1800000114</v>
      </c>
      <c r="V2078" t="s">
        <v>4950</v>
      </c>
    </row>
    <row r="2079" spans="2:22">
      <c r="B2079" s="15">
        <f>'PAYMENT by SAP'!B2069</f>
        <v>100137</v>
      </c>
      <c r="C2079" s="15" t="str">
        <f>'PAYMENT by SAP'!C2069</f>
        <v>PT SEMEN GRESIK</v>
      </c>
      <c r="D2079" s="15" t="str">
        <v>Group</v>
      </c>
      <c r="E2079" s="15" t="str">
        <f>'PAYMENT by SAP'!D2069</f>
        <v>1400000116</v>
      </c>
      <c r="F2079" s="15" t="str">
        <f>'PAYMENT by SAP'!E2069</f>
        <v>11121161</v>
      </c>
      <c r="G2079" s="15" t="str">
        <f>'PAYMENT by SAP'!F2069</f>
        <v xml:space="preserve"> Listrik Blok FF3 Bulan Januari 2026</v>
      </c>
      <c r="H2079" s="47">
        <f t="shared" si="192"/>
        <v>46092</v>
      </c>
      <c r="I2079" s="48">
        <f>'PAYMENT by SAP'!G2069</f>
        <v>46092</v>
      </c>
      <c r="J2079" s="48" t="str">
        <f t="shared" si="193"/>
        <v>Mar</v>
      </c>
      <c r="K2079" s="48" t="str">
        <f t="shared" si="194"/>
        <v>2026</v>
      </c>
      <c r="L2079" s="48">
        <f>'PAYMENT by SAP'!H2069</f>
        <v>46083</v>
      </c>
      <c r="M2079" s="49">
        <f t="shared" si="195"/>
        <v>9</v>
      </c>
      <c r="N2079" s="50" t="str">
        <f t="shared" si="196"/>
        <v>0-30</v>
      </c>
      <c r="O2079" s="50" t="str">
        <f t="shared" si="197"/>
        <v>No Risk</v>
      </c>
      <c r="P2079" s="15" t="str">
        <f>'PAYMENT by SAP'!J2069</f>
        <v>IDR</v>
      </c>
      <c r="Q2079" s="15" t="str">
        <f>'PAYMENT by SAP'!K2069</f>
        <v>1800000010</v>
      </c>
      <c r="R2079" s="51">
        <f>'PAYMENT by SAP'!L2069</f>
        <v>1782198</v>
      </c>
      <c r="S2079" s="51" t="str">
        <f>'PAYMENT by SAP'!M2069</f>
        <v>Tagihan Listrik Blok FF3 Bulan Januari 2026</v>
      </c>
      <c r="T2079" s="65">
        <f>'PAYMENT by SAP'!N2069</f>
        <v>46053</v>
      </c>
      <c r="U2079" s="66" t="str">
        <f>'PAYMENT by SAP'!O2069</f>
        <v>1800000010</v>
      </c>
      <c r="V2079" s="18" t="s">
        <v>4951</v>
      </c>
    </row>
    <row r="2080" spans="2:22">
      <c r="B2080" s="15">
        <f>'PAYMENT by SAP'!B2070</f>
        <v>100028</v>
      </c>
      <c r="C2080" s="15" t="str">
        <f>'PAYMENT by SAP'!C2070</f>
        <v>PT BANK NEGARA INDONESIA (PERSERO)</v>
      </c>
      <c r="D2080" s="15" t="str">
        <v>External</v>
      </c>
      <c r="E2080" s="15" t="str">
        <f>'PAYMENT by SAP'!D2070</f>
        <v>1400029581</v>
      </c>
      <c r="F2080" s="15" t="str">
        <f>'PAYMENT by SAP'!E2070</f>
        <v>11125421</v>
      </c>
      <c r="G2080" s="15" t="str">
        <f>'PAYMENT by SAP'!F2070</f>
        <v>PAID BY CMS BANK SYARIAH INDONESIA KC SURABAYA BAS</v>
      </c>
      <c r="H2080" s="47">
        <f t="shared" si="192"/>
        <v>46092</v>
      </c>
      <c r="I2080" s="48">
        <f>'PAYMENT by SAP'!G2070</f>
        <v>46092</v>
      </c>
      <c r="J2080" s="48" t="str">
        <f t="shared" si="193"/>
        <v>Mar</v>
      </c>
      <c r="K2080" s="48" t="str">
        <f t="shared" si="194"/>
        <v>2026</v>
      </c>
      <c r="L2080" s="48">
        <f>'PAYMENT by SAP'!H2070</f>
        <v>46111</v>
      </c>
      <c r="M2080" s="49">
        <f t="shared" si="195"/>
        <v>-19</v>
      </c>
      <c r="N2080" s="50" t="str">
        <f t="shared" si="196"/>
        <v>Current</v>
      </c>
      <c r="O2080" s="50" t="str">
        <f t="shared" si="197"/>
        <v>No Risk</v>
      </c>
      <c r="P2080" s="15" t="str">
        <f>'PAYMENT by SAP'!J2070</f>
        <v>IDR</v>
      </c>
      <c r="Q2080" s="15" t="str">
        <f>'PAYMENT by SAP'!K2070</f>
        <v>1800000141</v>
      </c>
      <c r="R2080" s="51">
        <f>'PAYMENT by SAP'!L2070</f>
        <v>2252335</v>
      </c>
      <c r="S2080" s="51" t="str">
        <f>'PAYMENT by SAP'!M2070</f>
        <v>TAGIHAN LISTRIK BANK BNI 46 - FEB 26</v>
      </c>
      <c r="T2080" s="65">
        <f>'PAYMENT by SAP'!N2070</f>
        <v>46081</v>
      </c>
      <c r="U2080" s="66" t="str">
        <f>'PAYMENT by SAP'!O2070</f>
        <v>1800000141</v>
      </c>
      <c r="V2080" s="18" t="s">
        <v>4951</v>
      </c>
    </row>
    <row r="2081" spans="2:22">
      <c r="B2081" s="15">
        <f>'PAYMENT by SAP'!B2071</f>
        <v>100028</v>
      </c>
      <c r="C2081" s="15" t="str">
        <f>'PAYMENT by SAP'!C2071</f>
        <v>PT BANK NEGARA INDONESIA (PERSERO)</v>
      </c>
      <c r="D2081" s="15" t="str">
        <v>External</v>
      </c>
      <c r="E2081" s="15" t="str">
        <f>'PAYMENT by SAP'!D2071</f>
        <v>1400029582</v>
      </c>
      <c r="F2081" s="15" t="str">
        <f>'PAYMENT by SAP'!E2071</f>
        <v>11125421</v>
      </c>
      <c r="G2081" s="15" t="str">
        <f>'PAYMENT by SAP'!F2071</f>
        <v>PAID BY CMS BANK SYARIAH INDONESIA KC SURABAYA BAS</v>
      </c>
      <c r="H2081" s="47">
        <f t="shared" si="192"/>
        <v>46092</v>
      </c>
      <c r="I2081" s="48">
        <f>'PAYMENT by SAP'!G2071</f>
        <v>46092</v>
      </c>
      <c r="J2081" s="48" t="str">
        <f t="shared" si="193"/>
        <v>Mar</v>
      </c>
      <c r="K2081" s="48" t="str">
        <f t="shared" si="194"/>
        <v>2026</v>
      </c>
      <c r="L2081" s="48">
        <f>'PAYMENT by SAP'!H2071</f>
        <v>46111</v>
      </c>
      <c r="M2081" s="49">
        <f t="shared" si="195"/>
        <v>-19</v>
      </c>
      <c r="N2081" s="50" t="str">
        <f t="shared" si="196"/>
        <v>Current</v>
      </c>
      <c r="O2081" s="50" t="str">
        <f t="shared" si="197"/>
        <v>No Risk</v>
      </c>
      <c r="P2081" s="15" t="str">
        <f>'PAYMENT by SAP'!J2071</f>
        <v>IDR</v>
      </c>
      <c r="Q2081" s="15" t="str">
        <f>'PAYMENT by SAP'!K2071</f>
        <v>1800000065</v>
      </c>
      <c r="R2081" s="51">
        <f>'PAYMENT by SAP'!L2071</f>
        <v>2670789</v>
      </c>
      <c r="S2081" s="51" t="str">
        <f>'PAYMENT by SAP'!M2071</f>
        <v>TAGIHAN LISTRIK BANK BNI 46 - JAN 26</v>
      </c>
      <c r="T2081" s="65">
        <f>'PAYMENT by SAP'!N2071</f>
        <v>46081</v>
      </c>
      <c r="U2081" s="66" t="str">
        <f>'PAYMENT by SAP'!O2071</f>
        <v>1800000065</v>
      </c>
      <c r="V2081" s="18" t="s">
        <v>4951</v>
      </c>
    </row>
    <row r="2082" spans="2:22">
      <c r="B2082" s="15">
        <f>'PAYMENT by SAP'!B2072</f>
        <v>100162</v>
      </c>
      <c r="C2082" s="15" t="str">
        <f>'PAYMENT by SAP'!C2072</f>
        <v>PT KRAKATAU SEMEN INDONESIA</v>
      </c>
      <c r="D2082" s="15" t="str">
        <v>Group</v>
      </c>
      <c r="E2082" s="15" t="str">
        <f>'PAYMENT by SAP'!D2072</f>
        <v>1400000115</v>
      </c>
      <c r="F2082" s="15" t="str">
        <f>'PAYMENT by SAP'!E2072</f>
        <v>11125421</v>
      </c>
      <c r="G2082" s="15" t="str">
        <f>'PAYMENT by SAP'!F2072</f>
        <v>PAID BY CMS BANK SYARIAH INDONESIA KC SURABAYA BAS</v>
      </c>
      <c r="H2082" s="47">
        <f t="shared" si="192"/>
        <v>46092</v>
      </c>
      <c r="I2082" s="48">
        <f>'PAYMENT by SAP'!G2072</f>
        <v>46092</v>
      </c>
      <c r="J2082" s="48" t="str">
        <f t="shared" si="193"/>
        <v>Mar</v>
      </c>
      <c r="K2082" s="48" t="str">
        <f t="shared" si="194"/>
        <v>2026</v>
      </c>
      <c r="L2082" s="48">
        <f>'PAYMENT by SAP'!H2072</f>
        <v>46052</v>
      </c>
      <c r="M2082" s="49">
        <f t="shared" si="195"/>
        <v>40</v>
      </c>
      <c r="N2082" s="50" t="str">
        <f t="shared" si="196"/>
        <v>30-60</v>
      </c>
      <c r="O2082" s="50" t="str">
        <f t="shared" si="197"/>
        <v>Low Risk</v>
      </c>
      <c r="P2082" s="15" t="str">
        <f>'PAYMENT by SAP'!J2072</f>
        <v>IDR</v>
      </c>
      <c r="Q2082" s="15" t="str">
        <f>'PAYMENT by SAP'!K2072</f>
        <v>1800000565</v>
      </c>
      <c r="R2082" s="51">
        <f>'PAYMENT by SAP'!L2072</f>
        <v>4624836</v>
      </c>
      <c r="S2082" s="51" t="str">
        <f>'PAYMENT by SAP'!M2072</f>
        <v>Pot. Gaji Kary. Penugasan SIG - KSI 11.2025</v>
      </c>
      <c r="T2082" s="65">
        <f>'PAYMENT by SAP'!N2072</f>
        <v>46022</v>
      </c>
      <c r="U2082" s="66" t="str">
        <f>'PAYMENT by SAP'!O2072</f>
        <v>1800000565</v>
      </c>
      <c r="V2082" s="18" t="s">
        <v>4953</v>
      </c>
    </row>
    <row r="2083" spans="2:22">
      <c r="B2083" s="15">
        <f>'PAYMENT by SAP'!B2073</f>
        <v>100162</v>
      </c>
      <c r="C2083" s="15" t="str">
        <f>'PAYMENT by SAP'!C2073</f>
        <v>PT KRAKATAU SEMEN INDONESIA</v>
      </c>
      <c r="D2083" s="15" t="str">
        <v>Group</v>
      </c>
      <c r="E2083" s="15" t="str">
        <f>'PAYMENT by SAP'!D2073</f>
        <v>1400000113</v>
      </c>
      <c r="F2083" s="15" t="str">
        <f>'PAYMENT by SAP'!E2073</f>
        <v>11125421</v>
      </c>
      <c r="G2083" s="15" t="str">
        <f>'PAYMENT by SAP'!F2073</f>
        <v>PAID BY CMS BANK SYARIAH INDONESIA KC SURABAYA BAS</v>
      </c>
      <c r="H2083" s="47">
        <f t="shared" si="192"/>
        <v>46092</v>
      </c>
      <c r="I2083" s="48">
        <f>'PAYMENT by SAP'!G2073</f>
        <v>46092</v>
      </c>
      <c r="J2083" s="48" t="str">
        <f t="shared" si="193"/>
        <v>Mar</v>
      </c>
      <c r="K2083" s="48" t="str">
        <f t="shared" si="194"/>
        <v>2026</v>
      </c>
      <c r="L2083" s="48">
        <f>'PAYMENT by SAP'!H2073</f>
        <v>46083</v>
      </c>
      <c r="M2083" s="49">
        <f t="shared" si="195"/>
        <v>9</v>
      </c>
      <c r="N2083" s="50" t="str">
        <f t="shared" si="196"/>
        <v>0-30</v>
      </c>
      <c r="O2083" s="50" t="str">
        <f t="shared" si="197"/>
        <v>No Risk</v>
      </c>
      <c r="P2083" s="15" t="str">
        <f>'PAYMENT by SAP'!J2073</f>
        <v>IDR</v>
      </c>
      <c r="Q2083" s="15" t="str">
        <f>'PAYMENT by SAP'!K2073</f>
        <v>1800000016</v>
      </c>
      <c r="R2083" s="51">
        <f>'PAYMENT by SAP'!L2073</f>
        <v>5826073</v>
      </c>
      <c r="S2083" s="51" t="str">
        <f>'PAYMENT by SAP'!M2073</f>
        <v>Pot. Gaji Kary. Penugasan SIG - KSI 12.2025</v>
      </c>
      <c r="T2083" s="65">
        <f>'PAYMENT by SAP'!N2073</f>
        <v>46053</v>
      </c>
      <c r="U2083" s="66" t="str">
        <f>'PAYMENT by SAP'!O2073</f>
        <v>1800000016</v>
      </c>
      <c r="V2083" s="18" t="s">
        <v>4953</v>
      </c>
    </row>
    <row r="2084" spans="2:22">
      <c r="B2084" s="15">
        <f>'PAYMENT by SAP'!B2074</f>
        <v>100162</v>
      </c>
      <c r="C2084" s="15" t="str">
        <f>'PAYMENT by SAP'!C2074</f>
        <v>PT KRAKATAU SEMEN INDONESIA</v>
      </c>
      <c r="D2084" s="15" t="str">
        <v>Group</v>
      </c>
      <c r="E2084" s="15" t="str">
        <f>'PAYMENT by SAP'!D2074</f>
        <v>1400000114</v>
      </c>
      <c r="F2084" s="15" t="str">
        <f>'PAYMENT by SAP'!E2074</f>
        <v>11125421</v>
      </c>
      <c r="G2084" s="15" t="str">
        <f>'PAYMENT by SAP'!F2074</f>
        <v>PAID BY CMS BANK SYARIAH INDONESIA KC SURABAYA BAS</v>
      </c>
      <c r="H2084" s="47">
        <f t="shared" si="192"/>
        <v>46092</v>
      </c>
      <c r="I2084" s="48">
        <f>'PAYMENT by SAP'!G2074</f>
        <v>46092</v>
      </c>
      <c r="J2084" s="48" t="str">
        <f t="shared" si="193"/>
        <v>Mar</v>
      </c>
      <c r="K2084" s="48" t="str">
        <f t="shared" si="194"/>
        <v>2026</v>
      </c>
      <c r="L2084" s="48">
        <f>'PAYMENT by SAP'!H2074</f>
        <v>46111</v>
      </c>
      <c r="M2084" s="49">
        <f t="shared" si="195"/>
        <v>-19</v>
      </c>
      <c r="N2084" s="50" t="str">
        <f t="shared" si="196"/>
        <v>Current</v>
      </c>
      <c r="O2084" s="50" t="str">
        <f t="shared" si="197"/>
        <v>No Risk</v>
      </c>
      <c r="P2084" s="15" t="str">
        <f>'PAYMENT by SAP'!J2074</f>
        <v>IDR</v>
      </c>
      <c r="Q2084" s="15" t="str">
        <f>'PAYMENT by SAP'!K2074</f>
        <v>1800000070</v>
      </c>
      <c r="R2084" s="51">
        <f>'PAYMENT by SAP'!L2074</f>
        <v>5827084</v>
      </c>
      <c r="S2084" s="51" t="str">
        <f>'PAYMENT by SAP'!M2074</f>
        <v>Pot. Gaji Kary. Penugasan SIG - KSI 01.2026</v>
      </c>
      <c r="T2084" s="65">
        <f>'PAYMENT by SAP'!N2074</f>
        <v>46081</v>
      </c>
      <c r="U2084" s="66" t="str">
        <f>'PAYMENT by SAP'!O2074</f>
        <v>1800000070</v>
      </c>
      <c r="V2084" s="18" t="s">
        <v>4953</v>
      </c>
    </row>
    <row r="2085" spans="2:22">
      <c r="B2085" s="15">
        <f>'PAYMENT by SAP'!B2075</f>
        <v>101917</v>
      </c>
      <c r="C2085" s="15" t="str">
        <f>'PAYMENT by SAP'!C2075</f>
        <v>DOWA ECO SYSTEM INDONESIA</v>
      </c>
      <c r="D2085" s="15" t="str">
        <v>External</v>
      </c>
      <c r="E2085" s="15" t="str">
        <f>'PAYMENT by SAP'!D2075</f>
        <v>1400029450</v>
      </c>
      <c r="F2085" s="15" t="str">
        <f>'PAYMENT by SAP'!E2075</f>
        <v>11125421</v>
      </c>
      <c r="G2085" s="15" t="str">
        <f>'PAYMENT by SAP'!F2075</f>
        <v>PAID BY CMS BANK SYARIAH INDONESIA KC SURABAYA BAS</v>
      </c>
      <c r="H2085" s="47">
        <f t="shared" si="192"/>
        <v>46092</v>
      </c>
      <c r="I2085" s="48">
        <f>'PAYMENT by SAP'!G2075</f>
        <v>46092</v>
      </c>
      <c r="J2085" s="48" t="str">
        <f t="shared" si="193"/>
        <v>Mar</v>
      </c>
      <c r="K2085" s="48" t="str">
        <f t="shared" si="194"/>
        <v>2026</v>
      </c>
      <c r="L2085" s="48">
        <f>'PAYMENT by SAP'!H2075</f>
        <v>46083</v>
      </c>
      <c r="M2085" s="49">
        <f t="shared" si="195"/>
        <v>9</v>
      </c>
      <c r="N2085" s="50" t="str">
        <f t="shared" si="196"/>
        <v>0-30</v>
      </c>
      <c r="O2085" s="50" t="str">
        <f t="shared" si="197"/>
        <v>No Risk</v>
      </c>
      <c r="P2085" s="15" t="str">
        <f>'PAYMENT by SAP'!J2075</f>
        <v>IDR</v>
      </c>
      <c r="Q2085" s="15" t="str">
        <f>'PAYMENT by SAP'!K2075</f>
        <v>1800000024</v>
      </c>
      <c r="R2085" s="51">
        <f>'PAYMENT by SAP'!L2075</f>
        <v>85056842</v>
      </c>
      <c r="S2085" s="51" t="str">
        <f>'PAYMENT by SAP'!M2075</f>
        <v>Biaya Pemusnahan Produk Platform ex PT DESI [DOWA]</v>
      </c>
      <c r="T2085" s="65">
        <f>'PAYMENT by SAP'!N2075</f>
        <v>46053</v>
      </c>
      <c r="U2085" s="66" t="str">
        <f>'PAYMENT by SAP'!O2075</f>
        <v>1800000024</v>
      </c>
      <c r="V2085" t="s">
        <v>4950</v>
      </c>
    </row>
    <row r="2086" spans="2:22">
      <c r="B2086" s="15">
        <f>'PAYMENT by SAP'!B2076</f>
        <v>100797</v>
      </c>
      <c r="C2086" s="15" t="str">
        <f>'PAYMENT by SAP'!C2076</f>
        <v>PT. SEMEN INDONESIA BETON</v>
      </c>
      <c r="D2086" s="15" t="str">
        <v>Group</v>
      </c>
      <c r="E2086" s="15" t="str">
        <f>'PAYMENT by SAP'!D2076</f>
        <v>1400000117</v>
      </c>
      <c r="F2086" s="15" t="str">
        <f>'PAYMENT by SAP'!E2076</f>
        <v>11125421</v>
      </c>
      <c r="G2086" s="15" t="str">
        <f>'PAYMENT by SAP'!F2076</f>
        <v>PAID BY CMS BANK SYARIAH INDONESIA KC SURABAYA BAS</v>
      </c>
      <c r="H2086" s="47">
        <f t="shared" si="192"/>
        <v>46093</v>
      </c>
      <c r="I2086" s="48">
        <f>'PAYMENT by SAP'!G2076</f>
        <v>46093</v>
      </c>
      <c r="J2086" s="48" t="str">
        <f t="shared" si="193"/>
        <v>Mar</v>
      </c>
      <c r="K2086" s="48" t="str">
        <f t="shared" si="194"/>
        <v>2026</v>
      </c>
      <c r="L2086" s="48">
        <f>'PAYMENT by SAP'!H2076</f>
        <v>46083</v>
      </c>
      <c r="M2086" s="49">
        <f t="shared" si="195"/>
        <v>10</v>
      </c>
      <c r="N2086" s="50" t="str">
        <f t="shared" si="196"/>
        <v>0-30</v>
      </c>
      <c r="O2086" s="50" t="str">
        <f t="shared" si="197"/>
        <v>No Risk</v>
      </c>
      <c r="P2086" s="15" t="str">
        <f>'PAYMENT by SAP'!J2076</f>
        <v>IDR</v>
      </c>
      <c r="Q2086" s="15" t="str">
        <f>'PAYMENT by SAP'!K2076</f>
        <v>1800000017</v>
      </c>
      <c r="R2086" s="51">
        <f>'PAYMENT by SAP'!L2076</f>
        <v>22381996</v>
      </c>
      <c r="S2086" s="51" t="str">
        <f>'PAYMENT by SAP'!M2076</f>
        <v>Pot. Gaji Kary. Penugasan SIG - SIB 12.2025</v>
      </c>
      <c r="T2086" s="65">
        <f>'PAYMENT by SAP'!N2076</f>
        <v>46053</v>
      </c>
      <c r="U2086" s="66" t="str">
        <f>'PAYMENT by SAP'!O2076</f>
        <v>1800000017</v>
      </c>
      <c r="V2086" s="18" t="s">
        <v>4953</v>
      </c>
    </row>
    <row r="2087" spans="2:22">
      <c r="B2087" s="15">
        <f>'PAYMENT by SAP'!B2077</f>
        <v>100031</v>
      </c>
      <c r="C2087" s="15" t="str">
        <f>'PAYMENT by SAP'!C2077</f>
        <v>PT DELTA ARTHA BAHARI NUSANTARA</v>
      </c>
      <c r="D2087" s="15" t="str">
        <v>External</v>
      </c>
      <c r="E2087" s="15" t="str">
        <f>'PAYMENT by SAP'!D2077</f>
        <v>1400030243</v>
      </c>
      <c r="F2087" s="15" t="str">
        <f>'PAYMENT by SAP'!E2077</f>
        <v>11121161</v>
      </c>
      <c r="G2087" s="15" t="str">
        <f>'PAYMENT by SAP'!F2077</f>
        <v>Tagihan Listrik DAB Des 25</v>
      </c>
      <c r="H2087" s="47">
        <f t="shared" si="192"/>
        <v>46094</v>
      </c>
      <c r="I2087" s="48">
        <f>'PAYMENT by SAP'!G2077</f>
        <v>46094</v>
      </c>
      <c r="J2087" s="48" t="str">
        <f t="shared" si="193"/>
        <v>Mar</v>
      </c>
      <c r="K2087" s="48" t="str">
        <f t="shared" si="194"/>
        <v>2026</v>
      </c>
      <c r="L2087" s="48">
        <f>'PAYMENT by SAP'!H2077</f>
        <v>46083</v>
      </c>
      <c r="M2087" s="49">
        <f t="shared" si="195"/>
        <v>11</v>
      </c>
      <c r="N2087" s="50" t="str">
        <f t="shared" si="196"/>
        <v>0-30</v>
      </c>
      <c r="O2087" s="50" t="str">
        <f t="shared" si="197"/>
        <v>No Risk</v>
      </c>
      <c r="P2087" s="15" t="str">
        <f>'PAYMENT by SAP'!J2077</f>
        <v>IDR</v>
      </c>
      <c r="Q2087" s="15" t="str">
        <f>'PAYMENT by SAP'!K2077</f>
        <v>1800000061</v>
      </c>
      <c r="R2087" s="51">
        <f>'PAYMENT by SAP'!L2077</f>
        <v>215238</v>
      </c>
      <c r="S2087" s="51" t="str">
        <f>'PAYMENT by SAP'!M2077</f>
        <v>Tagihan Listrik DAB Des 25</v>
      </c>
      <c r="T2087" s="65">
        <f>'PAYMENT by SAP'!N2077</f>
        <v>46053</v>
      </c>
      <c r="U2087" s="66" t="str">
        <f>'PAYMENT by SAP'!O2077</f>
        <v>1800000061</v>
      </c>
      <c r="V2087" s="18" t="s">
        <v>4951</v>
      </c>
    </row>
    <row r="2088" spans="2:22">
      <c r="B2088" s="15">
        <f>'PAYMENT by SAP'!B2078</f>
        <v>100012</v>
      </c>
      <c r="C2088" s="15" t="str">
        <f>'PAYMENT by SAP'!C2078</f>
        <v>PT SEMEN INDONESIA LOGISTIK</v>
      </c>
      <c r="D2088" s="15" t="str">
        <v>Group</v>
      </c>
      <c r="E2088" s="15" t="str">
        <f>'PAYMENT by SAP'!D2078</f>
        <v>0100001942</v>
      </c>
      <c r="F2088" s="15">
        <f>'PAYMENT by SAP'!E2078</f>
        <v>0</v>
      </c>
      <c r="G2088" s="15">
        <f>'PAYMENT by SAP'!F2078</f>
        <v>0</v>
      </c>
      <c r="H2088" s="47">
        <f t="shared" si="192"/>
        <v>46094</v>
      </c>
      <c r="I2088" s="48">
        <f>'PAYMENT by SAP'!G2078</f>
        <v>46094</v>
      </c>
      <c r="J2088" s="48" t="str">
        <f t="shared" si="193"/>
        <v>Mar</v>
      </c>
      <c r="K2088" s="48" t="str">
        <f t="shared" si="194"/>
        <v>2026</v>
      </c>
      <c r="L2088" s="48">
        <f>'PAYMENT by SAP'!H2078</f>
        <v>46052</v>
      </c>
      <c r="M2088" s="49">
        <f t="shared" si="195"/>
        <v>42</v>
      </c>
      <c r="N2088" s="50" t="str">
        <f t="shared" si="196"/>
        <v>30-60</v>
      </c>
      <c r="O2088" s="50" t="str">
        <f t="shared" si="197"/>
        <v>Low Risk</v>
      </c>
      <c r="P2088" s="15" t="str">
        <f>'PAYMENT by SAP'!J2078</f>
        <v>IDR</v>
      </c>
      <c r="Q2088" s="15" t="str">
        <f>'PAYMENT by SAP'!K2078</f>
        <v>1800000578</v>
      </c>
      <c r="R2088" s="51">
        <f>'PAYMENT by SAP'!L2078</f>
        <v>2938220</v>
      </c>
      <c r="S2088" s="51" t="str">
        <f>'PAYMENT by SAP'!M2078</f>
        <v>Penagihan Penyediaan Air Bersih Sept - Des 2025</v>
      </c>
      <c r="T2088" s="65">
        <f>'PAYMENT by SAP'!N2078</f>
        <v>46022</v>
      </c>
      <c r="U2088" s="66" t="str">
        <f>'PAYMENT by SAP'!O2078</f>
        <v>1800000578</v>
      </c>
      <c r="V2088" s="18" t="s">
        <v>4956</v>
      </c>
    </row>
    <row r="2089" spans="2:22">
      <c r="B2089" s="15">
        <f>'PAYMENT by SAP'!B2079</f>
        <v>100590</v>
      </c>
      <c r="C2089" s="15" t="str">
        <f>'PAYMENT by SAP'!C2079</f>
        <v>PT. SEMEN INDONESIA INTERNATIONAL</v>
      </c>
      <c r="D2089" s="15" t="str">
        <v>Group</v>
      </c>
      <c r="E2089" s="15" t="str">
        <f>'PAYMENT by SAP'!D2079</f>
        <v>1400000118</v>
      </c>
      <c r="F2089" s="15" t="str">
        <f>'PAYMENT by SAP'!E2079</f>
        <v>11125421</v>
      </c>
      <c r="G2089" s="15" t="str">
        <f>'PAYMENT by SAP'!F2079</f>
        <v>PAID BY CMS BANK SYARIAH INDONESIA KC SURABAYA BAS</v>
      </c>
      <c r="H2089" s="47">
        <f t="shared" si="192"/>
        <v>46097</v>
      </c>
      <c r="I2089" s="48">
        <f>'PAYMENT by SAP'!G2079</f>
        <v>46097</v>
      </c>
      <c r="J2089" s="48" t="str">
        <f t="shared" si="193"/>
        <v>Mar</v>
      </c>
      <c r="K2089" s="48" t="str">
        <f t="shared" si="194"/>
        <v>2026</v>
      </c>
      <c r="L2089" s="48">
        <f>'PAYMENT by SAP'!H2079</f>
        <v>46078</v>
      </c>
      <c r="M2089" s="49">
        <f t="shared" si="195"/>
        <v>19</v>
      </c>
      <c r="N2089" s="50" t="str">
        <f t="shared" si="196"/>
        <v>0-30</v>
      </c>
      <c r="O2089" s="50" t="str">
        <f t="shared" si="197"/>
        <v>No Risk</v>
      </c>
      <c r="P2089" s="15" t="str">
        <f>'PAYMENT by SAP'!J2079</f>
        <v>IDR</v>
      </c>
      <c r="Q2089" s="15" t="str">
        <f>'PAYMENT by SAP'!K2079</f>
        <v>1800000026</v>
      </c>
      <c r="R2089" s="51">
        <f>'PAYMENT by SAP'!L2079</f>
        <v>6522018</v>
      </c>
      <c r="S2089" s="51" t="str">
        <f>'PAYMENT by SAP'!M2079</f>
        <v>Pot. Gaji Kary. Penugasan SIG - SII 12.2025</v>
      </c>
      <c r="T2089" s="65">
        <f>'PAYMENT by SAP'!N2079</f>
        <v>46048</v>
      </c>
      <c r="U2089" s="66" t="str">
        <f>'PAYMENT by SAP'!O2079</f>
        <v>1800000026</v>
      </c>
      <c r="V2089" s="18" t="s">
        <v>4953</v>
      </c>
    </row>
    <row r="2090" spans="2:22">
      <c r="B2090" s="15">
        <f>'PAYMENT by SAP'!B2080</f>
        <v>101398</v>
      </c>
      <c r="C2090" s="15" t="str">
        <f>'PAYMENT by SAP'!C2080</f>
        <v>PT SOLUSI BANGUN INDONESIA</v>
      </c>
      <c r="D2090" s="15" t="str">
        <v>Group</v>
      </c>
      <c r="E2090" s="15" t="str">
        <f>'PAYMENT by SAP'!D2080</f>
        <v>0100060878</v>
      </c>
      <c r="F2090" s="15">
        <f>'PAYMENT by SAP'!E2080</f>
        <v>0</v>
      </c>
      <c r="G2090" s="15">
        <f>'PAYMENT by SAP'!F2080</f>
        <v>0</v>
      </c>
      <c r="H2090" s="47">
        <f t="shared" si="192"/>
        <v>46097</v>
      </c>
      <c r="I2090" s="48">
        <f>'PAYMENT by SAP'!G2080</f>
        <v>46097</v>
      </c>
      <c r="J2090" s="48" t="str">
        <f t="shared" si="193"/>
        <v>Mar</v>
      </c>
      <c r="K2090" s="48" t="str">
        <f t="shared" si="194"/>
        <v>2026</v>
      </c>
      <c r="L2090" s="48">
        <f>'PAYMENT by SAP'!H2080</f>
        <v>46080</v>
      </c>
      <c r="M2090" s="49">
        <f t="shared" si="195"/>
        <v>17</v>
      </c>
      <c r="N2090" s="50" t="str">
        <f t="shared" si="196"/>
        <v>0-30</v>
      </c>
      <c r="O2090" s="50" t="str">
        <f t="shared" si="197"/>
        <v>No Risk</v>
      </c>
      <c r="P2090" s="15" t="str">
        <f>'PAYMENT by SAP'!J2080</f>
        <v>IDR</v>
      </c>
      <c r="Q2090" s="15" t="str">
        <f>'PAYMENT by SAP'!K2080</f>
        <v>1400026372</v>
      </c>
      <c r="R2090" s="51">
        <f>'PAYMENT by SAP'!L2080</f>
        <v>35535060</v>
      </c>
      <c r="S2090" s="51" t="str">
        <f>'PAYMENT by SAP'!M2080</f>
        <v>Kurang bayar biaya Pemusnahan Limbah Drilling Cutt</v>
      </c>
      <c r="T2090" s="65">
        <f>'PAYMENT by SAP'!N2080</f>
        <v>46080</v>
      </c>
      <c r="U2090" s="66" t="str">
        <f>'PAYMENT by SAP'!O2080</f>
        <v>1800000411</v>
      </c>
      <c r="V2090" t="s">
        <v>4950</v>
      </c>
    </row>
    <row r="2091" spans="2:22">
      <c r="B2091" s="15">
        <f>'PAYMENT by SAP'!B2081</f>
        <v>100137</v>
      </c>
      <c r="C2091" s="15" t="str">
        <f>'PAYMENT by SAP'!C2081</f>
        <v>PT SEMEN GRESIK</v>
      </c>
      <c r="D2091" s="15" t="str">
        <v>Group</v>
      </c>
      <c r="E2091" s="15" t="str">
        <f>'PAYMENT by SAP'!D2081</f>
        <v>1400000119</v>
      </c>
      <c r="F2091" s="15" t="str">
        <f>'PAYMENT by SAP'!E2081</f>
        <v>11121871</v>
      </c>
      <c r="G2091" s="15" t="str">
        <f>'PAYMENT by SAP'!F2081</f>
        <v>SWEEPING SEMEN GRESIK</v>
      </c>
      <c r="H2091" s="47">
        <f t="shared" si="192"/>
        <v>46098</v>
      </c>
      <c r="I2091" s="48">
        <f>'PAYMENT by SAP'!G2081</f>
        <v>46098</v>
      </c>
      <c r="J2091" s="48" t="str">
        <f t="shared" si="193"/>
        <v>Mar</v>
      </c>
      <c r="K2091" s="48" t="str">
        <f t="shared" si="194"/>
        <v>2026</v>
      </c>
      <c r="L2091" s="48">
        <f>'PAYMENT by SAP'!H2081</f>
        <v>46079</v>
      </c>
      <c r="M2091" s="49">
        <f t="shared" si="195"/>
        <v>19</v>
      </c>
      <c r="N2091" s="50" t="str">
        <f t="shared" si="196"/>
        <v>0-30</v>
      </c>
      <c r="O2091" s="50" t="str">
        <f t="shared" si="197"/>
        <v>No Risk</v>
      </c>
      <c r="P2091" s="15" t="str">
        <f>'PAYMENT by SAP'!J2081</f>
        <v>IDR</v>
      </c>
      <c r="Q2091" s="15" t="str">
        <f>'PAYMENT by SAP'!K2081</f>
        <v>1400000080</v>
      </c>
      <c r="R2091" s="51">
        <f>'PAYMENT by SAP'!L2081</f>
        <v>10000000000</v>
      </c>
      <c r="S2091" s="51" t="str">
        <f>'PAYMENT by SAP'!M2081</f>
        <v xml:space="preserve"> PEMBAYARAN POKOK SHL GRESIK 26 SEPT 2018</v>
      </c>
      <c r="T2091" s="65">
        <f>'PAYMENT by SAP'!N2081</f>
        <v>46079</v>
      </c>
      <c r="U2091" s="66" t="str">
        <f>'PAYMENT by SAP'!O2081</f>
        <v>1800001507</v>
      </c>
      <c r="V2091" t="s">
        <v>4952</v>
      </c>
    </row>
    <row r="2092" spans="2:22">
      <c r="B2092" s="15">
        <f>'PAYMENT by SAP'!B2082</f>
        <v>101798</v>
      </c>
      <c r="C2092" s="15" t="str">
        <f>'PAYMENT by SAP'!C2082</f>
        <v>PT. PELINDO MULTI TERMINAL</v>
      </c>
      <c r="D2092" s="15" t="str">
        <v>External</v>
      </c>
      <c r="E2092" s="15" t="str">
        <f>'PAYMENT by SAP'!D2082</f>
        <v>1400000120</v>
      </c>
      <c r="F2092" s="15" t="str">
        <f>'PAYMENT by SAP'!E2082</f>
        <v>11125421</v>
      </c>
      <c r="G2092" s="15" t="str">
        <f>'PAYMENT by SAP'!F2082</f>
        <v>PAID BY CMS BANK SYARIAH INDONESIA KC SURABAYA BAS</v>
      </c>
      <c r="H2092" s="47">
        <f t="shared" si="192"/>
        <v>46107</v>
      </c>
      <c r="I2092" s="48">
        <f>'PAYMENT by SAP'!G2082</f>
        <v>46107</v>
      </c>
      <c r="J2092" s="48" t="str">
        <f t="shared" si="193"/>
        <v>Mar</v>
      </c>
      <c r="K2092" s="48" t="str">
        <f t="shared" si="194"/>
        <v>2026</v>
      </c>
      <c r="L2092" s="48">
        <f>'PAYMENT by SAP'!H2082</f>
        <v>46113</v>
      </c>
      <c r="M2092" s="49">
        <f t="shared" si="195"/>
        <v>-6</v>
      </c>
      <c r="N2092" s="50" t="str">
        <f t="shared" si="196"/>
        <v>Current</v>
      </c>
      <c r="O2092" s="50" t="str">
        <f t="shared" si="197"/>
        <v>No Risk</v>
      </c>
      <c r="P2092" s="15" t="str">
        <f>'PAYMENT by SAP'!J2082</f>
        <v>IDR</v>
      </c>
      <c r="Q2092" s="15" t="str">
        <f>'PAYMENT by SAP'!K2082</f>
        <v>1800000116</v>
      </c>
      <c r="R2092" s="51">
        <f>'PAYMENT by SAP'!L2082</f>
        <v>574732914</v>
      </c>
      <c r="S2092" s="51" t="str">
        <f>'PAYMENT by SAP'!M2082</f>
        <v>PENAGIHAN SHARING PROFIT BULAN JANUARI 2026</v>
      </c>
      <c r="T2092" s="65">
        <f>'PAYMENT by SAP'!N2082</f>
        <v>46083</v>
      </c>
      <c r="U2092" s="66" t="str">
        <f>'PAYMENT by SAP'!O2082</f>
        <v>1800000116</v>
      </c>
      <c r="V2092" s="18" t="s">
        <v>4960</v>
      </c>
    </row>
    <row r="2093" spans="2:22">
      <c r="B2093" s="15">
        <f>'PAYMENT by SAP'!B2083</f>
        <v>100018</v>
      </c>
      <c r="C2093" s="15" t="str">
        <f>'PAYMENT by SAP'!C2083</f>
        <v>PT SEMEN BATURAJA</v>
      </c>
      <c r="D2093" s="15" t="str">
        <v>Group</v>
      </c>
      <c r="E2093" s="15" t="str">
        <f>'PAYMENT by SAP'!D2083</f>
        <v>1400000121</v>
      </c>
      <c r="F2093" s="15" t="str">
        <f>'PAYMENT by SAP'!E2083</f>
        <v>11125421</v>
      </c>
      <c r="G2093" s="15" t="str">
        <f>'PAYMENT by SAP'!F2083</f>
        <v>PAID BY CMS BANK SYARIAH INDONESIA KC SURABAYA BAS</v>
      </c>
      <c r="H2093" s="47">
        <f t="shared" si="192"/>
        <v>46108</v>
      </c>
      <c r="I2093" s="48">
        <f>'PAYMENT by SAP'!G2083</f>
        <v>46108</v>
      </c>
      <c r="J2093" s="48" t="str">
        <f t="shared" si="193"/>
        <v>Mar</v>
      </c>
      <c r="K2093" s="48" t="str">
        <f t="shared" si="194"/>
        <v>2026</v>
      </c>
      <c r="L2093" s="48">
        <f>'PAYMENT by SAP'!H2083</f>
        <v>46111</v>
      </c>
      <c r="M2093" s="49">
        <f t="shared" si="195"/>
        <v>-3</v>
      </c>
      <c r="N2093" s="50" t="str">
        <f t="shared" si="196"/>
        <v>Current</v>
      </c>
      <c r="O2093" s="50" t="str">
        <f t="shared" si="197"/>
        <v>No Risk</v>
      </c>
      <c r="P2093" s="15" t="str">
        <f>'PAYMENT by SAP'!J2083</f>
        <v>IDR</v>
      </c>
      <c r="Q2093" s="15" t="str">
        <f>'PAYMENT by SAP'!K2083</f>
        <v>1800000074</v>
      </c>
      <c r="R2093" s="51">
        <f>'PAYMENT by SAP'!L2083</f>
        <v>11620509</v>
      </c>
      <c r="S2093" s="51" t="str">
        <f>'PAYMENT by SAP'!M2083</f>
        <v>Pot. Gaji Kary. Penugasan SIG - SMBR 01.2026</v>
      </c>
      <c r="T2093" s="65">
        <f>'PAYMENT by SAP'!N2083</f>
        <v>46081</v>
      </c>
      <c r="U2093" s="66" t="str">
        <f>'PAYMENT by SAP'!O2083</f>
        <v>1800000074</v>
      </c>
      <c r="V2093" s="18" t="s">
        <v>4953</v>
      </c>
    </row>
    <row r="2094" spans="2:22">
      <c r="B2094" s="15">
        <f>'PAYMENT by SAP'!B2084</f>
        <v>100000</v>
      </c>
      <c r="C2094" s="15" t="str">
        <f>'PAYMENT by SAP'!C2084</f>
        <v>PT KONSULTA SEMEN GRESIK</v>
      </c>
      <c r="D2094" s="15" t="str">
        <v>Group</v>
      </c>
      <c r="E2094" s="15" t="str">
        <f>'PAYMENT by SAP'!D2084</f>
        <v>1400000123</v>
      </c>
      <c r="F2094" s="15" t="str">
        <f>'PAYMENT by SAP'!E2084</f>
        <v>11121161</v>
      </c>
      <c r="G2094" s="15" t="str">
        <f>'PAYMENT by SAP'!F2084</f>
        <v>PAID BY CMS BANK MANDIRI KC GRESIK RN 2100001953</v>
      </c>
      <c r="H2094" s="47">
        <f t="shared" si="192"/>
        <v>46111</v>
      </c>
      <c r="I2094" s="48">
        <f>'PAYMENT by SAP'!G2084</f>
        <v>46111</v>
      </c>
      <c r="J2094" s="48" t="str">
        <f t="shared" si="193"/>
        <v>Mar</v>
      </c>
      <c r="K2094" s="48" t="str">
        <f t="shared" si="194"/>
        <v>2026</v>
      </c>
      <c r="L2094" s="48">
        <f>'PAYMENT by SAP'!H2084</f>
        <v>46111</v>
      </c>
      <c r="M2094" s="49">
        <f t="shared" si="195"/>
        <v>0</v>
      </c>
      <c r="N2094" s="50" t="str">
        <f t="shared" si="196"/>
        <v>0-30</v>
      </c>
      <c r="O2094" s="50" t="str">
        <f t="shared" si="197"/>
        <v>No Risk</v>
      </c>
      <c r="P2094" s="15" t="str">
        <f>'PAYMENT by SAP'!J2084</f>
        <v>IDR</v>
      </c>
      <c r="Q2094" s="15" t="str">
        <f>'PAYMENT by SAP'!K2084</f>
        <v>1800000049</v>
      </c>
      <c r="R2094" s="51">
        <f>'PAYMENT by SAP'!L2084</f>
        <v>395900</v>
      </c>
      <c r="S2094" s="51" t="str">
        <f>'PAYMENT by SAP'!M2084</f>
        <v>Penagihan Penyediaan Air Bersih Januari 2026</v>
      </c>
      <c r="T2094" s="65">
        <f>'PAYMENT by SAP'!N2084</f>
        <v>46081</v>
      </c>
      <c r="U2094" s="66" t="str">
        <f>'PAYMENT by SAP'!O2084</f>
        <v>1800000049</v>
      </c>
      <c r="V2094" s="18" t="s">
        <v>4956</v>
      </c>
    </row>
    <row r="2095" spans="2:22">
      <c r="B2095" s="15">
        <f>'PAYMENT by SAP'!B2085</f>
        <v>100000</v>
      </c>
      <c r="C2095" s="15" t="str">
        <f>'PAYMENT by SAP'!C2085</f>
        <v>PT KONSULTA SEMEN GRESIK</v>
      </c>
      <c r="D2095" s="15" t="str">
        <v>Group</v>
      </c>
      <c r="E2095" s="15" t="str">
        <f>'PAYMENT by SAP'!D2085</f>
        <v>1400000122</v>
      </c>
      <c r="F2095" s="15" t="str">
        <f>'PAYMENT by SAP'!E2085</f>
        <v>11121161</v>
      </c>
      <c r="G2095" s="15" t="str">
        <f>'PAYMENT by SAP'!F2085</f>
        <v>PAID BY CMS BANK MANDIRI KC GRESIK RN 2100001961</v>
      </c>
      <c r="H2095" s="47">
        <f t="shared" si="192"/>
        <v>46111</v>
      </c>
      <c r="I2095" s="48">
        <f>'PAYMENT by SAP'!G2085</f>
        <v>46111</v>
      </c>
      <c r="J2095" s="48" t="str">
        <f t="shared" si="193"/>
        <v>Mar</v>
      </c>
      <c r="K2095" s="48" t="str">
        <f t="shared" si="194"/>
        <v>2026</v>
      </c>
      <c r="L2095" s="48">
        <f>'PAYMENT by SAP'!H2085</f>
        <v>46121</v>
      </c>
      <c r="M2095" s="49">
        <f t="shared" si="195"/>
        <v>-10</v>
      </c>
      <c r="N2095" s="50" t="str">
        <f t="shared" si="196"/>
        <v>Current</v>
      </c>
      <c r="O2095" s="50" t="str">
        <f t="shared" si="197"/>
        <v>No Risk</v>
      </c>
      <c r="P2095" s="15" t="str">
        <f>'PAYMENT by SAP'!J2085</f>
        <v>IDR</v>
      </c>
      <c r="Q2095" s="15" t="str">
        <f>'PAYMENT by SAP'!K2085</f>
        <v>1800000097</v>
      </c>
      <c r="R2095" s="51">
        <f>'PAYMENT by SAP'!L2085</f>
        <v>524300</v>
      </c>
      <c r="S2095" s="51" t="str">
        <f>'PAYMENT by SAP'!M2085</f>
        <v>Penagihan Penyediaan Air Bersih Februari 2026</v>
      </c>
      <c r="T2095" s="65">
        <f>'PAYMENT by SAP'!N2085</f>
        <v>46091</v>
      </c>
      <c r="U2095" s="66" t="str">
        <f>'PAYMENT by SAP'!O2085</f>
        <v>1800000097</v>
      </c>
      <c r="V2095" s="18" t="s">
        <v>4956</v>
      </c>
    </row>
    <row r="2096" spans="2:22">
      <c r="B2096" s="15">
        <f>'PAYMENT by SAP'!B2086</f>
        <v>100003</v>
      </c>
      <c r="C2096" s="15" t="str">
        <f>'PAYMENT by SAP'!C2086</f>
        <v>DANA PENSIUN SEMEN GRESIK</v>
      </c>
      <c r="D2096" s="15" t="str">
        <v>Group</v>
      </c>
      <c r="E2096" s="15" t="str">
        <f>'PAYMENT by SAP'!D2086</f>
        <v>1400000127</v>
      </c>
      <c r="F2096" s="15" t="str">
        <f>'PAYMENT by SAP'!E2086</f>
        <v>11121161</v>
      </c>
      <c r="G2096" s="15" t="str">
        <f>'PAYMENT by SAP'!F2086</f>
        <v>PAID BY CMS BANK MANDIRI KC GRESIK RN 2100001949</v>
      </c>
      <c r="H2096" s="47">
        <f t="shared" si="192"/>
        <v>46111</v>
      </c>
      <c r="I2096" s="48">
        <f>'PAYMENT by SAP'!G2086</f>
        <v>46111</v>
      </c>
      <c r="J2096" s="48" t="str">
        <f t="shared" si="193"/>
        <v>Mar</v>
      </c>
      <c r="K2096" s="48" t="str">
        <f t="shared" si="194"/>
        <v>2026</v>
      </c>
      <c r="L2096" s="48">
        <f>'PAYMENT by SAP'!H2086</f>
        <v>46111</v>
      </c>
      <c r="M2096" s="49">
        <f t="shared" si="195"/>
        <v>0</v>
      </c>
      <c r="N2096" s="50" t="str">
        <f t="shared" si="196"/>
        <v>0-30</v>
      </c>
      <c r="O2096" s="50" t="str">
        <f t="shared" si="197"/>
        <v>No Risk</v>
      </c>
      <c r="P2096" s="15" t="str">
        <f>'PAYMENT by SAP'!J2086</f>
        <v>IDR</v>
      </c>
      <c r="Q2096" s="15" t="str">
        <f>'PAYMENT by SAP'!K2086</f>
        <v>1800000052</v>
      </c>
      <c r="R2096" s="51">
        <f>'PAYMENT by SAP'!L2086</f>
        <v>642000</v>
      </c>
      <c r="S2096" s="51" t="str">
        <f>'PAYMENT by SAP'!M2086</f>
        <v>Penagihan Penyediaan Air Bersih Januari 2026</v>
      </c>
      <c r="T2096" s="65">
        <f>'PAYMENT by SAP'!N2086</f>
        <v>46081</v>
      </c>
      <c r="U2096" s="66" t="str">
        <f>'PAYMENT by SAP'!O2086</f>
        <v>1800000052</v>
      </c>
      <c r="V2096" s="18" t="s">
        <v>4956</v>
      </c>
    </row>
    <row r="2097" spans="2:22">
      <c r="B2097" s="15">
        <f>'PAYMENT by SAP'!B2087</f>
        <v>100003</v>
      </c>
      <c r="C2097" s="15" t="str">
        <f>'PAYMENT by SAP'!C2087</f>
        <v>DANA PENSIUN SEMEN GRESIK</v>
      </c>
      <c r="D2097" s="15" t="str">
        <v>Group</v>
      </c>
      <c r="E2097" s="15" t="str">
        <f>'PAYMENT by SAP'!D2087</f>
        <v>1400000128</v>
      </c>
      <c r="F2097" s="15" t="str">
        <f>'PAYMENT by SAP'!E2087</f>
        <v>11121161</v>
      </c>
      <c r="G2097" s="15" t="str">
        <f>'PAYMENT by SAP'!F2087</f>
        <v>PAID BY CMS BANK MANDIRI KC GRESIK RN 2100001964</v>
      </c>
      <c r="H2097" s="47">
        <f t="shared" si="192"/>
        <v>46111</v>
      </c>
      <c r="I2097" s="48">
        <f>'PAYMENT by SAP'!G2087</f>
        <v>46111</v>
      </c>
      <c r="J2097" s="48" t="str">
        <f t="shared" si="193"/>
        <v>Mar</v>
      </c>
      <c r="K2097" s="48" t="str">
        <f t="shared" si="194"/>
        <v>2026</v>
      </c>
      <c r="L2097" s="48">
        <f>'PAYMENT by SAP'!H2087</f>
        <v>46121</v>
      </c>
      <c r="M2097" s="49">
        <f t="shared" si="195"/>
        <v>-10</v>
      </c>
      <c r="N2097" s="50" t="str">
        <f t="shared" si="196"/>
        <v>Current</v>
      </c>
      <c r="O2097" s="50" t="str">
        <f t="shared" si="197"/>
        <v>No Risk</v>
      </c>
      <c r="P2097" s="15" t="str">
        <f>'PAYMENT by SAP'!J2087</f>
        <v>IDR</v>
      </c>
      <c r="Q2097" s="15" t="str">
        <f>'PAYMENT by SAP'!K2087</f>
        <v>1800000100</v>
      </c>
      <c r="R2097" s="51">
        <f>'PAYMENT by SAP'!L2087</f>
        <v>684800</v>
      </c>
      <c r="S2097" s="51" t="str">
        <f>'PAYMENT by SAP'!M2087</f>
        <v>Penagihan Penyediaan Air Bersih Februari 2026</v>
      </c>
      <c r="T2097" s="65">
        <f>'PAYMENT by SAP'!N2087</f>
        <v>46091</v>
      </c>
      <c r="U2097" s="66" t="str">
        <f>'PAYMENT by SAP'!O2087</f>
        <v>1800000100</v>
      </c>
      <c r="V2097" s="18" t="s">
        <v>4956</v>
      </c>
    </row>
    <row r="2098" spans="2:22">
      <c r="B2098" s="15">
        <f>'PAYMENT by SAP'!B2088</f>
        <v>101490</v>
      </c>
      <c r="C2098" s="15" t="str">
        <f>'PAYMENT by SAP'!C2088</f>
        <v>PT. PUTRA BIMA INTERNUSA</v>
      </c>
      <c r="D2098" s="15" t="str">
        <v>External</v>
      </c>
      <c r="E2098" s="15" t="str">
        <f>'PAYMENT by SAP'!D2088</f>
        <v>1400034227</v>
      </c>
      <c r="F2098" s="15" t="str">
        <f>'PAYMENT by SAP'!E2088</f>
        <v>11125421</v>
      </c>
      <c r="G2098" s="15" t="str">
        <f>'PAYMENT by SAP'!F2088</f>
        <v>PAID BY CMS BANK SYARIAH INDONESIA KC SURABAYA BAS</v>
      </c>
      <c r="H2098" s="47">
        <f t="shared" si="192"/>
        <v>46111</v>
      </c>
      <c r="I2098" s="48">
        <f>'PAYMENT by SAP'!G2088</f>
        <v>46111</v>
      </c>
      <c r="J2098" s="48" t="str">
        <f t="shared" si="193"/>
        <v>Mar</v>
      </c>
      <c r="K2098" s="48" t="str">
        <f t="shared" si="194"/>
        <v>2026</v>
      </c>
      <c r="L2098" s="48">
        <f>'PAYMENT by SAP'!H2088</f>
        <v>46111</v>
      </c>
      <c r="M2098" s="49">
        <f t="shared" si="195"/>
        <v>0</v>
      </c>
      <c r="N2098" s="50" t="str">
        <f t="shared" si="196"/>
        <v>0-30</v>
      </c>
      <c r="O2098" s="50" t="str">
        <f t="shared" si="197"/>
        <v>No Risk</v>
      </c>
      <c r="P2098" s="15" t="str">
        <f>'PAYMENT by SAP'!J2088</f>
        <v>IDR</v>
      </c>
      <c r="Q2098" s="15" t="str">
        <f>'PAYMENT by SAP'!K2088</f>
        <v>1800000106</v>
      </c>
      <c r="R2098" s="51">
        <f>'PAYMENT by SAP'!L2088</f>
        <v>945357</v>
      </c>
      <c r="S2098" s="51" t="str">
        <f>'PAYMENT by SAP'!M2088</f>
        <v>Biaya Pemusnahan Limbah Cacahan Plastik ex PT PBI</v>
      </c>
      <c r="T2098" s="65">
        <f>'PAYMENT by SAP'!N2088</f>
        <v>46081</v>
      </c>
      <c r="U2098" s="66" t="str">
        <f>'PAYMENT by SAP'!O2088</f>
        <v>1800000106</v>
      </c>
      <c r="V2098" t="s">
        <v>4950</v>
      </c>
    </row>
    <row r="2099" spans="2:22">
      <c r="B2099" s="15">
        <f>'PAYMENT by SAP'!B2089</f>
        <v>100001</v>
      </c>
      <c r="C2099" s="15" t="str">
        <f>'PAYMENT by SAP'!C2089</f>
        <v>KOPERASI KONSUMEN WARGA SEMEN GRESIK</v>
      </c>
      <c r="D2099" s="15" t="str">
        <v>Group</v>
      </c>
      <c r="E2099" s="15" t="str">
        <f>'PAYMENT by SAP'!D2089</f>
        <v>1400000124</v>
      </c>
      <c r="F2099" s="15" t="str">
        <f>'PAYMENT by SAP'!E2089</f>
        <v>11125421</v>
      </c>
      <c r="G2099" s="15" t="str">
        <f>'PAYMENT by SAP'!F2089</f>
        <v>PAID BY CMS BANK SYARIAH INDONESIA KC SURABAYA BAS</v>
      </c>
      <c r="H2099" s="47">
        <f t="shared" si="192"/>
        <v>46111</v>
      </c>
      <c r="I2099" s="48">
        <f>'PAYMENT by SAP'!G2089</f>
        <v>46111</v>
      </c>
      <c r="J2099" s="48" t="str">
        <f t="shared" si="193"/>
        <v>Mar</v>
      </c>
      <c r="K2099" s="48" t="str">
        <f t="shared" si="194"/>
        <v>2026</v>
      </c>
      <c r="L2099" s="48">
        <f>'PAYMENT by SAP'!H2089</f>
        <v>46111</v>
      </c>
      <c r="M2099" s="49">
        <f t="shared" si="195"/>
        <v>0</v>
      </c>
      <c r="N2099" s="50" t="str">
        <f t="shared" si="196"/>
        <v>0-30</v>
      </c>
      <c r="O2099" s="50" t="str">
        <f t="shared" si="197"/>
        <v>No Risk</v>
      </c>
      <c r="P2099" s="15" t="str">
        <f>'PAYMENT by SAP'!J2089</f>
        <v>IDR</v>
      </c>
      <c r="Q2099" s="15" t="str">
        <f>'PAYMENT by SAP'!K2089</f>
        <v>1800000051</v>
      </c>
      <c r="R2099" s="51">
        <f>'PAYMENT by SAP'!L2089</f>
        <v>3129750</v>
      </c>
      <c r="S2099" s="51" t="str">
        <f>'PAYMENT by SAP'!M2089</f>
        <v>Penagihan Penyediaan Air Bersih Januari 2026</v>
      </c>
      <c r="T2099" s="65">
        <f>'PAYMENT by SAP'!N2089</f>
        <v>46081</v>
      </c>
      <c r="U2099" s="66" t="str">
        <f>'PAYMENT by SAP'!O2089</f>
        <v>1800000051</v>
      </c>
      <c r="V2099" s="18" t="s">
        <v>4956</v>
      </c>
    </row>
    <row r="2100" spans="2:22">
      <c r="B2100" s="15">
        <f>'PAYMENT by SAP'!B2090</f>
        <v>101490</v>
      </c>
      <c r="C2100" s="15" t="str">
        <f>'PAYMENT by SAP'!C2090</f>
        <v>PT. PUTRA BIMA INTERNUSA</v>
      </c>
      <c r="D2100" s="15" t="str">
        <v>External</v>
      </c>
      <c r="E2100" s="15" t="str">
        <f>'PAYMENT by SAP'!D2090</f>
        <v>1400034226</v>
      </c>
      <c r="F2100" s="15" t="str">
        <f>'PAYMENT by SAP'!E2090</f>
        <v>11125421</v>
      </c>
      <c r="G2100" s="15" t="str">
        <f>'PAYMENT by SAP'!F2090</f>
        <v>PAID BY CMS BANK SYARIAH INDONESIA KC SURABAYA BAS</v>
      </c>
      <c r="H2100" s="47">
        <f t="shared" si="192"/>
        <v>46111</v>
      </c>
      <c r="I2100" s="48">
        <f>'PAYMENT by SAP'!G2090</f>
        <v>46111</v>
      </c>
      <c r="J2100" s="48" t="str">
        <f t="shared" si="193"/>
        <v>Mar</v>
      </c>
      <c r="K2100" s="48" t="str">
        <f t="shared" si="194"/>
        <v>2026</v>
      </c>
      <c r="L2100" s="48">
        <f>'PAYMENT by SAP'!H2090</f>
        <v>46111</v>
      </c>
      <c r="M2100" s="49">
        <f t="shared" si="195"/>
        <v>0</v>
      </c>
      <c r="N2100" s="50" t="str">
        <f t="shared" si="196"/>
        <v>0-30</v>
      </c>
      <c r="O2100" s="50" t="str">
        <f t="shared" si="197"/>
        <v>No Risk</v>
      </c>
      <c r="P2100" s="15" t="str">
        <f>'PAYMENT by SAP'!J2090</f>
        <v>IDR</v>
      </c>
      <c r="Q2100" s="15" t="str">
        <f>'PAYMENT by SAP'!K2090</f>
        <v>1800000107</v>
      </c>
      <c r="R2100" s="51">
        <f>'PAYMENT by SAP'!L2090</f>
        <v>4360000</v>
      </c>
      <c r="S2100" s="51" t="str">
        <f>'PAYMENT by SAP'!M2090</f>
        <v>Biaya Pemusnahan Limbah Sludge IPAL ex PT PBI</v>
      </c>
      <c r="T2100" s="65">
        <f>'PAYMENT by SAP'!N2090</f>
        <v>46081</v>
      </c>
      <c r="U2100" s="66" t="str">
        <f>'PAYMENT by SAP'!O2090</f>
        <v>1800000107</v>
      </c>
      <c r="V2100" t="s">
        <v>4950</v>
      </c>
    </row>
    <row r="2101" spans="2:22">
      <c r="B2101" s="15">
        <f>'PAYMENT by SAP'!B2091</f>
        <v>100120</v>
      </c>
      <c r="C2101" s="15" t="str">
        <f>'PAYMENT by SAP'!C2091</f>
        <v>PT TELEKOMUNIKASI SELULAR</v>
      </c>
      <c r="D2101" s="15" t="str">
        <v>External</v>
      </c>
      <c r="E2101" s="15" t="str">
        <f>'PAYMENT by SAP'!D2091</f>
        <v>1400000126</v>
      </c>
      <c r="F2101" s="15" t="str">
        <f>'PAYMENT by SAP'!E2091</f>
        <v>11125421</v>
      </c>
      <c r="G2101" s="15" t="str">
        <f>'PAYMENT by SAP'!F2091</f>
        <v>PAID BY CMS BANK SYARIAH INDONESIA KC SURABAYA BAS</v>
      </c>
      <c r="H2101" s="47">
        <f t="shared" si="192"/>
        <v>46111</v>
      </c>
      <c r="I2101" s="48">
        <f>'PAYMENT by SAP'!G2091</f>
        <v>46111</v>
      </c>
      <c r="J2101" s="48" t="str">
        <f t="shared" si="193"/>
        <v>Mar</v>
      </c>
      <c r="K2101" s="48" t="str">
        <f t="shared" si="194"/>
        <v>2026</v>
      </c>
      <c r="L2101" s="48">
        <f>'PAYMENT by SAP'!H2091</f>
        <v>46113</v>
      </c>
      <c r="M2101" s="49">
        <f t="shared" si="195"/>
        <v>-2</v>
      </c>
      <c r="N2101" s="50" t="str">
        <f t="shared" si="196"/>
        <v>Current</v>
      </c>
      <c r="O2101" s="50" t="str">
        <f t="shared" si="197"/>
        <v>No Risk</v>
      </c>
      <c r="P2101" s="15" t="str">
        <f>'PAYMENT by SAP'!J2091</f>
        <v>IDR</v>
      </c>
      <c r="Q2101" s="15" t="str">
        <f>'PAYMENT by SAP'!K2091</f>
        <v>1800000115</v>
      </c>
      <c r="R2101" s="51">
        <f>'PAYMENT by SAP'!L2091</f>
        <v>4519189</v>
      </c>
      <c r="S2101" s="51" t="str">
        <f>'PAYMENT by SAP'!M2091</f>
        <v>Tagihan Listrik Telkomsel Bulan Februari 2026</v>
      </c>
      <c r="T2101" s="65">
        <f>'PAYMENT by SAP'!N2091</f>
        <v>46083</v>
      </c>
      <c r="U2101" s="66" t="str">
        <f>'PAYMENT by SAP'!O2091</f>
        <v>1800000115</v>
      </c>
      <c r="V2101" s="18" t="s">
        <v>4951</v>
      </c>
    </row>
    <row r="2102" spans="2:22">
      <c r="B2102" s="15">
        <f>'PAYMENT by SAP'!B2092</f>
        <v>100733</v>
      </c>
      <c r="C2102" s="15" t="str">
        <f>'PAYMENT by SAP'!C2092</f>
        <v>PT. JAYA SAKTI LINGKUNGAN HIDUP</v>
      </c>
      <c r="D2102" s="15" t="str">
        <v>External</v>
      </c>
      <c r="E2102" s="15" t="str">
        <f>'PAYMENT by SAP'!D2092</f>
        <v>1400034216</v>
      </c>
      <c r="F2102" s="15" t="str">
        <f>'PAYMENT by SAP'!E2092</f>
        <v>11125421</v>
      </c>
      <c r="G2102" s="15" t="str">
        <f>'PAYMENT by SAP'!F2092</f>
        <v>PAID BY CMS BANK SYARIAH INDONESIA KC SURABAYA BAS</v>
      </c>
      <c r="H2102" s="47">
        <f t="shared" si="192"/>
        <v>46111</v>
      </c>
      <c r="I2102" s="48">
        <f>'PAYMENT by SAP'!G2092</f>
        <v>46111</v>
      </c>
      <c r="J2102" s="48" t="str">
        <f t="shared" si="193"/>
        <v>Mar</v>
      </c>
      <c r="K2102" s="48" t="str">
        <f t="shared" si="194"/>
        <v>2026</v>
      </c>
      <c r="L2102" s="48">
        <f>'PAYMENT by SAP'!H2092</f>
        <v>46111</v>
      </c>
      <c r="M2102" s="49">
        <f t="shared" si="195"/>
        <v>0</v>
      </c>
      <c r="N2102" s="50" t="str">
        <f t="shared" si="196"/>
        <v>0-30</v>
      </c>
      <c r="O2102" s="50" t="str">
        <f t="shared" si="197"/>
        <v>No Risk</v>
      </c>
      <c r="P2102" s="15" t="str">
        <f>'PAYMENT by SAP'!J2092</f>
        <v>IDR</v>
      </c>
      <c r="Q2102" s="15" t="str">
        <f>'PAYMENT by SAP'!K2092</f>
        <v>1800000098</v>
      </c>
      <c r="R2102" s="51">
        <f>'PAYMENT by SAP'!L2092</f>
        <v>7095900</v>
      </c>
      <c r="S2102" s="51" t="str">
        <f>'PAYMENT by SAP'!M2092</f>
        <v>Biaya Pemusnahan Limbah Resin ex PT JSLH</v>
      </c>
      <c r="T2102" s="65">
        <f>'PAYMENT by SAP'!N2092</f>
        <v>46081</v>
      </c>
      <c r="U2102" s="66" t="str">
        <f>'PAYMENT by SAP'!O2092</f>
        <v>1800000098</v>
      </c>
      <c r="V2102" t="s">
        <v>4950</v>
      </c>
    </row>
    <row r="2103" spans="2:22">
      <c r="B2103" s="15">
        <f>'PAYMENT by SAP'!B2093</f>
        <v>101490</v>
      </c>
      <c r="C2103" s="15" t="str">
        <f>'PAYMENT by SAP'!C2093</f>
        <v>PT. PUTRA BIMA INTERNUSA</v>
      </c>
      <c r="D2103" s="15" t="str">
        <v>External</v>
      </c>
      <c r="E2103" s="15" t="str">
        <f>'PAYMENT by SAP'!D2093</f>
        <v>1400034228</v>
      </c>
      <c r="F2103" s="15" t="str">
        <f>'PAYMENT by SAP'!E2093</f>
        <v>11125421</v>
      </c>
      <c r="G2103" s="15" t="str">
        <f>'PAYMENT by SAP'!F2093</f>
        <v>PAID BY CMS BANK SYARIAH INDONESIA KC SURABAYA BAS</v>
      </c>
      <c r="H2103" s="47">
        <f t="shared" si="192"/>
        <v>46111</v>
      </c>
      <c r="I2103" s="48">
        <f>'PAYMENT by SAP'!G2093</f>
        <v>46111</v>
      </c>
      <c r="J2103" s="48" t="str">
        <f t="shared" si="193"/>
        <v>Mar</v>
      </c>
      <c r="K2103" s="48" t="str">
        <f t="shared" si="194"/>
        <v>2026</v>
      </c>
      <c r="L2103" s="48">
        <f>'PAYMENT by SAP'!H2093</f>
        <v>46111</v>
      </c>
      <c r="M2103" s="49">
        <f t="shared" si="195"/>
        <v>0</v>
      </c>
      <c r="N2103" s="50" t="str">
        <f t="shared" si="196"/>
        <v>0-30</v>
      </c>
      <c r="O2103" s="50" t="str">
        <f t="shared" si="197"/>
        <v>No Risk</v>
      </c>
      <c r="P2103" s="15" t="str">
        <f>'PAYMENT by SAP'!J2093</f>
        <v>IDR</v>
      </c>
      <c r="Q2103" s="15" t="str">
        <f>'PAYMENT by SAP'!K2093</f>
        <v>1800000104</v>
      </c>
      <c r="R2103" s="51">
        <f>'PAYMENT by SAP'!L2093</f>
        <v>7952204</v>
      </c>
      <c r="S2103" s="51" t="str">
        <f>'PAYMENT by SAP'!M2093</f>
        <v>Biaya Pemusnahan Limbah Bottom Ash NonB3 ex PT PBI</v>
      </c>
      <c r="T2103" s="65">
        <f>'PAYMENT by SAP'!N2093</f>
        <v>46081</v>
      </c>
      <c r="U2103" s="66" t="str">
        <f>'PAYMENT by SAP'!O2093</f>
        <v>1800000104</v>
      </c>
      <c r="V2103" t="s">
        <v>4950</v>
      </c>
    </row>
    <row r="2104" spans="2:22">
      <c r="B2104" s="15">
        <f>'PAYMENT by SAP'!B2094</f>
        <v>100733</v>
      </c>
      <c r="C2104" s="15" t="str">
        <f>'PAYMENT by SAP'!C2094</f>
        <v>PT. JAYA SAKTI LINGKUNGAN HIDUP</v>
      </c>
      <c r="D2104" s="15" t="str">
        <v>External</v>
      </c>
      <c r="E2104" s="15" t="str">
        <f>'PAYMENT by SAP'!D2094</f>
        <v>1400034217</v>
      </c>
      <c r="F2104" s="15" t="str">
        <f>'PAYMENT by SAP'!E2094</f>
        <v>11125421</v>
      </c>
      <c r="G2104" s="15" t="str">
        <f>'PAYMENT by SAP'!F2094</f>
        <v>PAID BY CMS BANK SYARIAH INDONESIA KC SURABAYA BAS</v>
      </c>
      <c r="H2104" s="47">
        <f t="shared" si="192"/>
        <v>46111</v>
      </c>
      <c r="I2104" s="48">
        <f>'PAYMENT by SAP'!G2094</f>
        <v>46111</v>
      </c>
      <c r="J2104" s="48" t="str">
        <f t="shared" si="193"/>
        <v>Mar</v>
      </c>
      <c r="K2104" s="48" t="str">
        <f t="shared" si="194"/>
        <v>2026</v>
      </c>
      <c r="L2104" s="48">
        <f>'PAYMENT by SAP'!H2094</f>
        <v>46111</v>
      </c>
      <c r="M2104" s="49">
        <f t="shared" si="195"/>
        <v>0</v>
      </c>
      <c r="N2104" s="50" t="str">
        <f t="shared" si="196"/>
        <v>0-30</v>
      </c>
      <c r="O2104" s="50" t="str">
        <f t="shared" si="197"/>
        <v>No Risk</v>
      </c>
      <c r="P2104" s="15" t="str">
        <f>'PAYMENT by SAP'!J2094</f>
        <v>IDR</v>
      </c>
      <c r="Q2104" s="15" t="str">
        <f>'PAYMENT by SAP'!K2094</f>
        <v>1800000100</v>
      </c>
      <c r="R2104" s="51">
        <f>'PAYMENT by SAP'!L2094</f>
        <v>8388204</v>
      </c>
      <c r="S2104" s="51" t="str">
        <f>'PAYMENT by SAP'!M2094</f>
        <v>Biaya Pemusnahan Limbah SBE ex PT JSLH</v>
      </c>
      <c r="T2104" s="65">
        <f>'PAYMENT by SAP'!N2094</f>
        <v>46081</v>
      </c>
      <c r="U2104" s="66" t="str">
        <f>'PAYMENT by SAP'!O2094</f>
        <v>1800000100</v>
      </c>
      <c r="V2104" t="s">
        <v>4950</v>
      </c>
    </row>
    <row r="2105" spans="2:22">
      <c r="B2105" s="15">
        <f>'PAYMENT by SAP'!B2095</f>
        <v>101305</v>
      </c>
      <c r="C2105" s="15" t="str">
        <f>'PAYMENT by SAP'!C2095</f>
        <v>PT SEMEN INDONESIA DISTRIBUTOR</v>
      </c>
      <c r="D2105" s="15" t="str">
        <v>Group</v>
      </c>
      <c r="E2105" s="15" t="str">
        <f>'PAYMENT by SAP'!D2095</f>
        <v>1400000129</v>
      </c>
      <c r="F2105" s="15" t="str">
        <f>'PAYMENT by SAP'!E2095</f>
        <v>11121161</v>
      </c>
      <c r="G2105" s="15" t="str">
        <f>'PAYMENT by SAP'!F2095</f>
        <v>PAID BY CMS BANK MANDIRI KC GRESIK RN 2100001936</v>
      </c>
      <c r="H2105" s="47">
        <f t="shared" si="192"/>
        <v>46111</v>
      </c>
      <c r="I2105" s="48">
        <f>'PAYMENT by SAP'!G2095</f>
        <v>46111</v>
      </c>
      <c r="J2105" s="48" t="str">
        <f t="shared" si="193"/>
        <v>Mar</v>
      </c>
      <c r="K2105" s="48" t="str">
        <f t="shared" si="194"/>
        <v>2026</v>
      </c>
      <c r="L2105" s="48">
        <f>'PAYMENT by SAP'!H2095</f>
        <v>46111</v>
      </c>
      <c r="M2105" s="49">
        <f t="shared" si="195"/>
        <v>0</v>
      </c>
      <c r="N2105" s="50" t="str">
        <f t="shared" si="196"/>
        <v>0-30</v>
      </c>
      <c r="O2105" s="50" t="str">
        <f t="shared" si="197"/>
        <v>No Risk</v>
      </c>
      <c r="P2105" s="15" t="str">
        <f>'PAYMENT by SAP'!J2095</f>
        <v>IDR</v>
      </c>
      <c r="Q2105" s="15" t="str">
        <f>'PAYMENT by SAP'!K2095</f>
        <v>1800000072</v>
      </c>
      <c r="R2105" s="51">
        <f>'PAYMENT by SAP'!L2095</f>
        <v>8625225</v>
      </c>
      <c r="S2105" s="51" t="str">
        <f>'PAYMENT by SAP'!M2095</f>
        <v>Pot. Gaji Kary. Penugasan SIG - SID  01.2026</v>
      </c>
      <c r="T2105" s="65">
        <f>'PAYMENT by SAP'!N2095</f>
        <v>46081</v>
      </c>
      <c r="U2105" s="66" t="str">
        <f>'PAYMENT by SAP'!O2095</f>
        <v>1800000072</v>
      </c>
      <c r="V2105" s="18" t="s">
        <v>4953</v>
      </c>
    </row>
    <row r="2106" spans="2:22">
      <c r="B2106" s="15">
        <f>'PAYMENT by SAP'!B2096</f>
        <v>100672</v>
      </c>
      <c r="C2106" s="15" t="str">
        <f>'PAYMENT by SAP'!C2096</f>
        <v>PT. LEWIND</v>
      </c>
      <c r="D2106" s="15" t="str">
        <v>External</v>
      </c>
      <c r="E2106" s="15" t="str">
        <f>'PAYMENT by SAP'!D2096</f>
        <v>1400034514</v>
      </c>
      <c r="F2106" s="15" t="str">
        <f>'PAYMENT by SAP'!E2096</f>
        <v>11121161</v>
      </c>
      <c r="G2106" s="15" t="str">
        <f>'PAYMENT by SAP'!F2096</f>
        <v xml:space="preserve"> biaya Pemusnahan Limbah SBE ex PT LEW</v>
      </c>
      <c r="H2106" s="47">
        <f t="shared" si="192"/>
        <v>46111</v>
      </c>
      <c r="I2106" s="48">
        <f>'PAYMENT by SAP'!G2096</f>
        <v>46111</v>
      </c>
      <c r="J2106" s="48" t="str">
        <f t="shared" si="193"/>
        <v>Mar</v>
      </c>
      <c r="K2106" s="48" t="str">
        <f t="shared" si="194"/>
        <v>2026</v>
      </c>
      <c r="L2106" s="48">
        <f>'PAYMENT by SAP'!H2096</f>
        <v>46087</v>
      </c>
      <c r="M2106" s="49">
        <f t="shared" si="195"/>
        <v>24</v>
      </c>
      <c r="N2106" s="50" t="str">
        <f t="shared" si="196"/>
        <v>0-30</v>
      </c>
      <c r="O2106" s="50" t="str">
        <f t="shared" si="197"/>
        <v>No Risk</v>
      </c>
      <c r="P2106" s="15" t="str">
        <f>'PAYMENT by SAP'!J2096</f>
        <v>IDR</v>
      </c>
      <c r="Q2106" s="15" t="str">
        <f>'PAYMENT by SAP'!K2096</f>
        <v>1400027881</v>
      </c>
      <c r="R2106" s="51">
        <f>'PAYMENT by SAP'!L2096</f>
        <v>10000000</v>
      </c>
      <c r="S2106" s="51" t="str">
        <f>'PAYMENT by SAP'!M2096</f>
        <v>Kurang bayar biaya Pemusnahan Limbah SBE ex PT LEW</v>
      </c>
      <c r="T2106" s="65">
        <f>'PAYMENT by SAP'!N2096</f>
        <v>46087</v>
      </c>
      <c r="U2106" s="66" t="str">
        <f>'PAYMENT by SAP'!O2096</f>
        <v>1800000266</v>
      </c>
      <c r="V2106" t="s">
        <v>4950</v>
      </c>
    </row>
    <row r="2107" spans="2:22">
      <c r="B2107" s="15">
        <f>'PAYMENT by SAP'!B2097</f>
        <v>100001</v>
      </c>
      <c r="C2107" s="15" t="str">
        <f>'PAYMENT by SAP'!C2097</f>
        <v>KOPERASI KONSUMEN WARGA SEMEN GRESIK</v>
      </c>
      <c r="D2107" s="15" t="str">
        <v>Group</v>
      </c>
      <c r="E2107" s="15" t="str">
        <f>'PAYMENT by SAP'!D2097</f>
        <v>1400000125</v>
      </c>
      <c r="F2107" s="15" t="str">
        <f>'PAYMENT by SAP'!E2097</f>
        <v>11121161</v>
      </c>
      <c r="G2107" s="15" t="str">
        <f>'PAYMENT by SAP'!F2097</f>
        <v>PAID BY CMS BANK MANDIRI KC GRESIK RN 2100001937</v>
      </c>
      <c r="H2107" s="47">
        <f t="shared" si="192"/>
        <v>46111</v>
      </c>
      <c r="I2107" s="48">
        <f>'PAYMENT by SAP'!G2097</f>
        <v>46111</v>
      </c>
      <c r="J2107" s="48" t="str">
        <f t="shared" si="193"/>
        <v>Mar</v>
      </c>
      <c r="K2107" s="48" t="str">
        <f t="shared" si="194"/>
        <v>2026</v>
      </c>
      <c r="L2107" s="48">
        <f>'PAYMENT by SAP'!H2097</f>
        <v>46111</v>
      </c>
      <c r="M2107" s="49">
        <f t="shared" si="195"/>
        <v>0</v>
      </c>
      <c r="N2107" s="50" t="str">
        <f t="shared" si="196"/>
        <v>0-30</v>
      </c>
      <c r="O2107" s="50" t="str">
        <f t="shared" si="197"/>
        <v>No Risk</v>
      </c>
      <c r="P2107" s="15" t="str">
        <f>'PAYMENT by SAP'!J2097</f>
        <v>IDR</v>
      </c>
      <c r="Q2107" s="15" t="str">
        <f>'PAYMENT by SAP'!K2097</f>
        <v>1800000094</v>
      </c>
      <c r="R2107" s="51">
        <f>'PAYMENT by SAP'!L2097</f>
        <v>10375366</v>
      </c>
      <c r="S2107" s="51" t="str">
        <f>'PAYMENT by SAP'!M2097</f>
        <v>Pot. Gaji Kary. Penugasan SIG - KWSG 01.2026</v>
      </c>
      <c r="T2107" s="65">
        <f>'PAYMENT by SAP'!N2097</f>
        <v>46081</v>
      </c>
      <c r="U2107" s="66" t="str">
        <f>'PAYMENT by SAP'!O2097</f>
        <v>1800000094</v>
      </c>
      <c r="V2107" s="18" t="s">
        <v>4953</v>
      </c>
    </row>
    <row r="2108" spans="2:22">
      <c r="B2108" s="15">
        <f>'PAYMENT by SAP'!B2098</f>
        <v>101490</v>
      </c>
      <c r="C2108" s="15" t="str">
        <f>'PAYMENT by SAP'!C2098</f>
        <v>PT. PUTRA BIMA INTERNUSA</v>
      </c>
      <c r="D2108" s="15" t="str">
        <v>External</v>
      </c>
      <c r="E2108" s="15" t="str">
        <f>'PAYMENT by SAP'!D2098</f>
        <v>1400034223</v>
      </c>
      <c r="F2108" s="15" t="str">
        <f>'PAYMENT by SAP'!E2098</f>
        <v>11125421</v>
      </c>
      <c r="G2108" s="15" t="str">
        <f>'PAYMENT by SAP'!F2098</f>
        <v>PAID BY CMS BANK SYARIAH INDONESIA KC SURABAYA BAS</v>
      </c>
      <c r="H2108" s="47">
        <f t="shared" si="192"/>
        <v>46111</v>
      </c>
      <c r="I2108" s="48">
        <f>'PAYMENT by SAP'!G2098</f>
        <v>46111</v>
      </c>
      <c r="J2108" s="48" t="str">
        <f t="shared" si="193"/>
        <v>Mar</v>
      </c>
      <c r="K2108" s="48" t="str">
        <f t="shared" si="194"/>
        <v>2026</v>
      </c>
      <c r="L2108" s="48">
        <f>'PAYMENT by SAP'!H2098</f>
        <v>46111</v>
      </c>
      <c r="M2108" s="49">
        <f t="shared" si="195"/>
        <v>0</v>
      </c>
      <c r="N2108" s="50" t="str">
        <f t="shared" si="196"/>
        <v>0-30</v>
      </c>
      <c r="O2108" s="50" t="str">
        <f t="shared" si="197"/>
        <v>No Risk</v>
      </c>
      <c r="P2108" s="15" t="str">
        <f>'PAYMENT by SAP'!J2098</f>
        <v>IDR</v>
      </c>
      <c r="Q2108" s="15" t="str">
        <f>'PAYMENT by SAP'!K2098</f>
        <v>1800000105</v>
      </c>
      <c r="R2108" s="51">
        <f>'PAYMENT by SAP'!L2098</f>
        <v>14162370</v>
      </c>
      <c r="S2108" s="51" t="str">
        <f>'PAYMENT by SAP'!M2098</f>
        <v>Biaya Pemusnahan Limbah Karbon Aktif ex PT PBI</v>
      </c>
      <c r="T2108" s="65">
        <f>'PAYMENT by SAP'!N2098</f>
        <v>46081</v>
      </c>
      <c r="U2108" s="66" t="str">
        <f>'PAYMENT by SAP'!O2098</f>
        <v>1800000105</v>
      </c>
      <c r="V2108" t="s">
        <v>4950</v>
      </c>
    </row>
    <row r="2109" spans="2:22">
      <c r="B2109" s="15">
        <f>'PAYMENT by SAP'!B2099</f>
        <v>100733</v>
      </c>
      <c r="C2109" s="15" t="str">
        <f>'PAYMENT by SAP'!C2099</f>
        <v>PT. JAYA SAKTI LINGKUNGAN HIDUP</v>
      </c>
      <c r="D2109" s="15" t="str">
        <v>External</v>
      </c>
      <c r="E2109" s="15" t="str">
        <f>'PAYMENT by SAP'!D2099</f>
        <v>1400034218</v>
      </c>
      <c r="F2109" s="15" t="str">
        <f>'PAYMENT by SAP'!E2099</f>
        <v>11125421</v>
      </c>
      <c r="G2109" s="15" t="str">
        <f>'PAYMENT by SAP'!F2099</f>
        <v>PAID BY CMS BANK SYARIAH INDONESIA KC SURABAYA BAS</v>
      </c>
      <c r="H2109" s="47">
        <f t="shared" ref="H2109:H2141" si="198">I2109</f>
        <v>46111</v>
      </c>
      <c r="I2109" s="48">
        <f>'PAYMENT by SAP'!G2099</f>
        <v>46111</v>
      </c>
      <c r="J2109" s="48" t="str">
        <f t="shared" ref="J2109:J2141" si="199">TEXT(I2109,"MMM")</f>
        <v>Mar</v>
      </c>
      <c r="K2109" s="48" t="str">
        <f t="shared" ref="K2109:K2141" si="200">TEXT(I2109,"yyy")</f>
        <v>2026</v>
      </c>
      <c r="L2109" s="48">
        <f>'PAYMENT by SAP'!H2099</f>
        <v>46111</v>
      </c>
      <c r="M2109" s="49">
        <f t="shared" ref="M2109:M2141" si="201">I2109-L2109</f>
        <v>0</v>
      </c>
      <c r="N2109" s="50" t="str">
        <f t="shared" ref="N2109:N2141" si="202">IF(M2109&lt;$C$9,$D$9,IF(M2109&lt;$C$8,$D$8,IF(M2109&lt;$C$7,$D$7,IF(M2109&lt;$C$6,$D$6,IF(M2109&lt;$C$5,$D$5,IF(M2109&lt;$C$4,$D$4,IF(M2109&lt;$C$3,$D$3)))))))</f>
        <v>0-30</v>
      </c>
      <c r="O2109" s="50" t="str">
        <f t="shared" ref="O2109:O2141" si="203">IF(N2109=$D$3,$E$3,IF(N2109=$D$4,$E$4,IF(N2109=$D$5,$E$5,IF(N2109=$D$6,$E$6,IF(N2109=$D$7,$E$7,IF(N2109=$D$8,$E$8,IF(N2109=$D$9,$E$9)))))))</f>
        <v>No Risk</v>
      </c>
      <c r="P2109" s="15" t="str">
        <f>'PAYMENT by SAP'!J2099</f>
        <v>IDR</v>
      </c>
      <c r="Q2109" s="15" t="str">
        <f>'PAYMENT by SAP'!K2099</f>
        <v>1800000099</v>
      </c>
      <c r="R2109" s="51">
        <f>'PAYMENT by SAP'!L2099</f>
        <v>17167500</v>
      </c>
      <c r="S2109" s="51" t="str">
        <f>'PAYMENT by SAP'!M2099</f>
        <v>Biaya Pemusnahan Limbah Sludge IPAL ex PT JSLH</v>
      </c>
      <c r="T2109" s="65">
        <f>'PAYMENT by SAP'!N2099</f>
        <v>46081</v>
      </c>
      <c r="U2109" s="66" t="str">
        <f>'PAYMENT by SAP'!O2099</f>
        <v>1800000099</v>
      </c>
      <c r="V2109" t="s">
        <v>4950</v>
      </c>
    </row>
    <row r="2110" spans="2:22">
      <c r="B2110" s="15">
        <f>'PAYMENT by SAP'!B2100</f>
        <v>100733</v>
      </c>
      <c r="C2110" s="15" t="str">
        <f>'PAYMENT by SAP'!C2100</f>
        <v>PT. JAYA SAKTI LINGKUNGAN HIDUP</v>
      </c>
      <c r="D2110" s="15" t="str">
        <v>External</v>
      </c>
      <c r="E2110" s="15" t="str">
        <f>'PAYMENT by SAP'!D2100</f>
        <v>1400034219</v>
      </c>
      <c r="F2110" s="15" t="str">
        <f>'PAYMENT by SAP'!E2100</f>
        <v>11125421</v>
      </c>
      <c r="G2110" s="15" t="str">
        <f>'PAYMENT by SAP'!F2100</f>
        <v>PAID BY CMS BANK SYARIAH INDONESIA KC SURABAYA BAS</v>
      </c>
      <c r="H2110" s="47">
        <f t="shared" si="198"/>
        <v>46111</v>
      </c>
      <c r="I2110" s="48">
        <f>'PAYMENT by SAP'!G2100</f>
        <v>46111</v>
      </c>
      <c r="J2110" s="48" t="str">
        <f t="shared" si="199"/>
        <v>Mar</v>
      </c>
      <c r="K2110" s="48" t="str">
        <f t="shared" si="200"/>
        <v>2026</v>
      </c>
      <c r="L2110" s="48">
        <f>'PAYMENT by SAP'!H2100</f>
        <v>46111</v>
      </c>
      <c r="M2110" s="49">
        <f t="shared" si="201"/>
        <v>0</v>
      </c>
      <c r="N2110" s="50" t="str">
        <f t="shared" si="202"/>
        <v>0-30</v>
      </c>
      <c r="O2110" s="50" t="str">
        <f t="shared" si="203"/>
        <v>No Risk</v>
      </c>
      <c r="P2110" s="15" t="str">
        <f>'PAYMENT by SAP'!J2100</f>
        <v>IDR</v>
      </c>
      <c r="Q2110" s="15" t="str">
        <f>'PAYMENT by SAP'!K2100</f>
        <v>1800000097</v>
      </c>
      <c r="R2110" s="51">
        <f>'PAYMENT by SAP'!L2100</f>
        <v>22922700</v>
      </c>
      <c r="S2110" s="51" t="str">
        <f>'PAYMENT by SAP'!M2100</f>
        <v>Biaya Pemusnahan Limbah Karbon Aktif ex PT JSLH</v>
      </c>
      <c r="T2110" s="65">
        <f>'PAYMENT by SAP'!N2100</f>
        <v>46081</v>
      </c>
      <c r="U2110" s="66" t="str">
        <f>'PAYMENT by SAP'!O2100</f>
        <v>1800000097</v>
      </c>
      <c r="V2110" t="s">
        <v>4950</v>
      </c>
    </row>
    <row r="2111" spans="2:22">
      <c r="B2111" s="15">
        <f>'PAYMENT by SAP'!B2101</f>
        <v>101284</v>
      </c>
      <c r="C2111" s="15" t="str">
        <f>'PAYMENT by SAP'!C2101</f>
        <v>PT. SINERGI MITRA INVESTAMA</v>
      </c>
      <c r="D2111" s="15" t="str">
        <v>Group</v>
      </c>
      <c r="E2111" s="15" t="str">
        <f>'PAYMENT by SAP'!D2101</f>
        <v>1400000130</v>
      </c>
      <c r="F2111" s="15" t="str">
        <f>'PAYMENT by SAP'!E2101</f>
        <v>11121161</v>
      </c>
      <c r="G2111" s="15" t="str">
        <f>'PAYMENT by SAP'!F2101</f>
        <v>Pmby kerjasama Gudang &amp; Mgnt FEE Aug-Sep 2021</v>
      </c>
      <c r="H2111" s="47">
        <f t="shared" si="198"/>
        <v>46111</v>
      </c>
      <c r="I2111" s="48">
        <f>'PAYMENT by SAP'!G2101</f>
        <v>46111</v>
      </c>
      <c r="J2111" s="48" t="str">
        <f t="shared" si="199"/>
        <v>Mar</v>
      </c>
      <c r="K2111" s="48" t="str">
        <f t="shared" si="200"/>
        <v>2026</v>
      </c>
      <c r="L2111" s="48">
        <f>'PAYMENT by SAP'!H2101</f>
        <v>44512</v>
      </c>
      <c r="M2111" s="49">
        <f t="shared" si="201"/>
        <v>1599</v>
      </c>
      <c r="N2111" s="50" t="str">
        <f t="shared" si="202"/>
        <v>&gt;365</v>
      </c>
      <c r="O2111" s="50" t="str">
        <f t="shared" si="203"/>
        <v>High Risk +</v>
      </c>
      <c r="P2111" s="15" t="str">
        <f>'PAYMENT by SAP'!J2101</f>
        <v>IDR</v>
      </c>
      <c r="Q2111" s="15" t="str">
        <f>'PAYMENT by SAP'!K2101</f>
        <v>0100006418</v>
      </c>
      <c r="R2111" s="51">
        <f>'PAYMENT by SAP'!L2101</f>
        <v>24576800</v>
      </c>
      <c r="S2111" s="51" t="str">
        <f>'PAYMENT by SAP'!M2101</f>
        <v>Management Fee SMI AGUSTUS 2021</v>
      </c>
      <c r="T2111" s="65">
        <f>'PAYMENT by SAP'!N2101</f>
        <v>44512</v>
      </c>
      <c r="U2111" s="66" t="str">
        <f>'PAYMENT by SAP'!O2101</f>
        <v>1800000652</v>
      </c>
      <c r="V2111" s="18" t="s">
        <v>4955</v>
      </c>
    </row>
    <row r="2112" spans="2:22">
      <c r="B2112" s="15">
        <f>'PAYMENT by SAP'!B2102</f>
        <v>101490</v>
      </c>
      <c r="C2112" s="15" t="str">
        <f>'PAYMENT by SAP'!C2102</f>
        <v>PT. PUTRA BIMA INTERNUSA</v>
      </c>
      <c r="D2112" s="15" t="str">
        <v>External</v>
      </c>
      <c r="E2112" s="15" t="str">
        <f>'PAYMENT by SAP'!D2102</f>
        <v>1400034225</v>
      </c>
      <c r="F2112" s="15" t="str">
        <f>'PAYMENT by SAP'!E2102</f>
        <v>11125421</v>
      </c>
      <c r="G2112" s="15" t="str">
        <f>'PAYMENT by SAP'!F2102</f>
        <v>PAID BY CMS BANK SYARIAH INDONESIA KC SURABAYA BAS</v>
      </c>
      <c r="H2112" s="47">
        <f t="shared" si="198"/>
        <v>46111</v>
      </c>
      <c r="I2112" s="48">
        <f>'PAYMENT by SAP'!G2102</f>
        <v>46111</v>
      </c>
      <c r="J2112" s="48" t="str">
        <f t="shared" si="199"/>
        <v>Mar</v>
      </c>
      <c r="K2112" s="48" t="str">
        <f t="shared" si="200"/>
        <v>2026</v>
      </c>
      <c r="L2112" s="48">
        <f>'PAYMENT by SAP'!H2102</f>
        <v>46111</v>
      </c>
      <c r="M2112" s="49">
        <f t="shared" si="201"/>
        <v>0</v>
      </c>
      <c r="N2112" s="50" t="str">
        <f t="shared" si="202"/>
        <v>0-30</v>
      </c>
      <c r="O2112" s="50" t="str">
        <f t="shared" si="203"/>
        <v>No Risk</v>
      </c>
      <c r="P2112" s="15" t="str">
        <f>'PAYMENT by SAP'!J2102</f>
        <v>IDR</v>
      </c>
      <c r="Q2112" s="15" t="str">
        <f>'PAYMENT by SAP'!K2102</f>
        <v>1800000103</v>
      </c>
      <c r="R2112" s="51">
        <f>'PAYMENT by SAP'!L2102</f>
        <v>32593616</v>
      </c>
      <c r="S2112" s="51" t="str">
        <f>'PAYMENT by SAP'!M2102</f>
        <v>Biaya Pemusnahan Limbah FA-BA ex PT PBI</v>
      </c>
      <c r="T2112" s="65">
        <f>'PAYMENT by SAP'!N2102</f>
        <v>46081</v>
      </c>
      <c r="U2112" s="66" t="str">
        <f>'PAYMENT by SAP'!O2102</f>
        <v>1800000103</v>
      </c>
      <c r="V2112" t="s">
        <v>4950</v>
      </c>
    </row>
    <row r="2113" spans="2:22">
      <c r="B2113" s="15">
        <f>'PAYMENT by SAP'!B2103</f>
        <v>101284</v>
      </c>
      <c r="C2113" s="15" t="str">
        <f>'PAYMENT by SAP'!C2103</f>
        <v>PT. SINERGI MITRA INVESTAMA</v>
      </c>
      <c r="D2113" s="15" t="str">
        <v>Group</v>
      </c>
      <c r="E2113" s="15" t="str">
        <f>'PAYMENT by SAP'!D2103</f>
        <v>1400000130</v>
      </c>
      <c r="F2113" s="15" t="str">
        <f>'PAYMENT by SAP'!E2103</f>
        <v>11121161</v>
      </c>
      <c r="G2113" s="15" t="str">
        <f>'PAYMENT by SAP'!F2103</f>
        <v>Pmby kerjasama Gudang &amp; Mgnt FEE Aug-Sep 2021</v>
      </c>
      <c r="H2113" s="47">
        <f t="shared" si="198"/>
        <v>46111</v>
      </c>
      <c r="I2113" s="48">
        <f>'PAYMENT by SAP'!G2103</f>
        <v>46111</v>
      </c>
      <c r="J2113" s="48" t="str">
        <f t="shared" si="199"/>
        <v>Mar</v>
      </c>
      <c r="K2113" s="48" t="str">
        <f t="shared" si="200"/>
        <v>2026</v>
      </c>
      <c r="L2113" s="48">
        <f>'PAYMENT by SAP'!H2103</f>
        <v>44540</v>
      </c>
      <c r="M2113" s="49">
        <f t="shared" si="201"/>
        <v>1571</v>
      </c>
      <c r="N2113" s="50" t="str">
        <f t="shared" si="202"/>
        <v>&gt;365</v>
      </c>
      <c r="O2113" s="50" t="str">
        <f t="shared" si="203"/>
        <v>High Risk +</v>
      </c>
      <c r="P2113" s="15" t="str">
        <f>'PAYMENT by SAP'!J2103</f>
        <v>IDR</v>
      </c>
      <c r="Q2113" s="15" t="str">
        <f>'PAYMENT by SAP'!K2103</f>
        <v>0100007146</v>
      </c>
      <c r="R2113" s="51">
        <f>'PAYMENT by SAP'!L2103</f>
        <v>44323200</v>
      </c>
      <c r="S2113" s="51" t="str">
        <f>'PAYMENT by SAP'!M2103</f>
        <v>Management Fee SMI Sept 2021 - pph done clear</v>
      </c>
      <c r="T2113" s="65">
        <f>'PAYMENT by SAP'!N2103</f>
        <v>44540</v>
      </c>
      <c r="U2113" s="66" t="str">
        <f>'PAYMENT by SAP'!O2103</f>
        <v>1800000723</v>
      </c>
      <c r="V2113" s="18" t="s">
        <v>4962</v>
      </c>
    </row>
    <row r="2114" spans="2:22">
      <c r="B2114" s="15">
        <f>'PAYMENT by SAP'!B2104</f>
        <v>101490</v>
      </c>
      <c r="C2114" s="15" t="str">
        <f>'PAYMENT by SAP'!C2104</f>
        <v>PT. PUTRA BIMA INTERNUSA</v>
      </c>
      <c r="D2114" s="15" t="str">
        <v>External</v>
      </c>
      <c r="E2114" s="15" t="str">
        <f>'PAYMENT by SAP'!D2104</f>
        <v>1400034224</v>
      </c>
      <c r="F2114" s="15" t="str">
        <f>'PAYMENT by SAP'!E2104</f>
        <v>11125421</v>
      </c>
      <c r="G2114" s="15" t="str">
        <f>'PAYMENT by SAP'!F2104</f>
        <v>PAID BY CMS BANK SYARIAH INDONESIA KC SURABAYA BAS</v>
      </c>
      <c r="H2114" s="47">
        <f t="shared" si="198"/>
        <v>46111</v>
      </c>
      <c r="I2114" s="48">
        <f>'PAYMENT by SAP'!G2104</f>
        <v>46111</v>
      </c>
      <c r="J2114" s="48" t="str">
        <f t="shared" si="199"/>
        <v>Mar</v>
      </c>
      <c r="K2114" s="48" t="str">
        <f t="shared" si="200"/>
        <v>2026</v>
      </c>
      <c r="L2114" s="48">
        <f>'PAYMENT by SAP'!H2104</f>
        <v>46111</v>
      </c>
      <c r="M2114" s="49">
        <f t="shared" si="201"/>
        <v>0</v>
      </c>
      <c r="N2114" s="50" t="str">
        <f t="shared" si="202"/>
        <v>0-30</v>
      </c>
      <c r="O2114" s="50" t="str">
        <f t="shared" si="203"/>
        <v>No Risk</v>
      </c>
      <c r="P2114" s="15" t="str">
        <f>'PAYMENT by SAP'!J2104</f>
        <v>IDR</v>
      </c>
      <c r="Q2114" s="15" t="str">
        <f>'PAYMENT by SAP'!K2104</f>
        <v>1800000108</v>
      </c>
      <c r="R2114" s="51">
        <f>'PAYMENT by SAP'!L2104</f>
        <v>47552340</v>
      </c>
      <c r="S2114" s="51" t="str">
        <f>'PAYMENT by SAP'!M2104</f>
        <v>Biaya Pemusnahan Limbah Sludge NonB3 ex PT PBI</v>
      </c>
      <c r="T2114" s="65">
        <f>'PAYMENT by SAP'!N2104</f>
        <v>46081</v>
      </c>
      <c r="U2114" s="66" t="str">
        <f>'PAYMENT by SAP'!O2104</f>
        <v>1800000108</v>
      </c>
      <c r="V2114" t="s">
        <v>4950</v>
      </c>
    </row>
    <row r="2115" spans="2:22">
      <c r="B2115" s="15">
        <f>'PAYMENT by SAP'!B2105</f>
        <v>101490</v>
      </c>
      <c r="C2115" s="15" t="str">
        <f>'PAYMENT by SAP'!C2105</f>
        <v>PT. PUTRA BIMA INTERNUSA</v>
      </c>
      <c r="D2115" s="15" t="str">
        <v>External</v>
      </c>
      <c r="E2115" s="15" t="str">
        <f>'PAYMENT by SAP'!D2105</f>
        <v>1400034222</v>
      </c>
      <c r="F2115" s="15" t="str">
        <f>'PAYMENT by SAP'!E2105</f>
        <v>11125421</v>
      </c>
      <c r="G2115" s="15" t="str">
        <f>'PAYMENT by SAP'!F2105</f>
        <v>PAID BY CMS BANK SYARIAH INDONESIA KC SURABAYA BAS</v>
      </c>
      <c r="H2115" s="47">
        <f t="shared" si="198"/>
        <v>46111</v>
      </c>
      <c r="I2115" s="48">
        <f>'PAYMENT by SAP'!G2105</f>
        <v>46111</v>
      </c>
      <c r="J2115" s="48" t="str">
        <f t="shared" si="199"/>
        <v>Mar</v>
      </c>
      <c r="K2115" s="48" t="str">
        <f t="shared" si="200"/>
        <v>2026</v>
      </c>
      <c r="L2115" s="48">
        <f>'PAYMENT by SAP'!H2105</f>
        <v>46111</v>
      </c>
      <c r="M2115" s="49">
        <f t="shared" si="201"/>
        <v>0</v>
      </c>
      <c r="N2115" s="50" t="str">
        <f t="shared" si="202"/>
        <v>0-30</v>
      </c>
      <c r="O2115" s="50" t="str">
        <f t="shared" si="203"/>
        <v>No Risk</v>
      </c>
      <c r="P2115" s="15" t="str">
        <f>'PAYMENT by SAP'!J2105</f>
        <v>IDR</v>
      </c>
      <c r="Q2115" s="15" t="str">
        <f>'PAYMENT by SAP'!K2105</f>
        <v>1800000109</v>
      </c>
      <c r="R2115" s="51">
        <f>'PAYMENT by SAP'!L2105</f>
        <v>54975240</v>
      </c>
      <c r="S2115" s="51" t="str">
        <f>'PAYMENT by SAP'!M2105</f>
        <v>Biaya Pemusnahan Limbah Sludge Paper ex PT PBI</v>
      </c>
      <c r="T2115" s="65">
        <f>'PAYMENT by SAP'!N2105</f>
        <v>46081</v>
      </c>
      <c r="U2115" s="66" t="str">
        <f>'PAYMENT by SAP'!O2105</f>
        <v>1800000109</v>
      </c>
      <c r="V2115" t="s">
        <v>4950</v>
      </c>
    </row>
    <row r="2116" spans="2:22">
      <c r="B2116" s="15">
        <f>'PAYMENT by SAP'!B2106</f>
        <v>100733</v>
      </c>
      <c r="C2116" s="15" t="str">
        <f>'PAYMENT by SAP'!C2106</f>
        <v>PT. JAYA SAKTI LINGKUNGAN HIDUP</v>
      </c>
      <c r="D2116" s="15" t="str">
        <v>External</v>
      </c>
      <c r="E2116" s="15" t="str">
        <f>'PAYMENT by SAP'!D2106</f>
        <v>1400034220</v>
      </c>
      <c r="F2116" s="15" t="str">
        <f>'PAYMENT by SAP'!E2106</f>
        <v>11125421</v>
      </c>
      <c r="G2116" s="15" t="str">
        <f>'PAYMENT by SAP'!F2106</f>
        <v>PAID BY CMS BANK SYARIAH INDONESIA KC SURABAYA BAS</v>
      </c>
      <c r="H2116" s="47">
        <f t="shared" si="198"/>
        <v>46111</v>
      </c>
      <c r="I2116" s="48">
        <f>'PAYMENT by SAP'!G2106</f>
        <v>46111</v>
      </c>
      <c r="J2116" s="48" t="str">
        <f t="shared" si="199"/>
        <v>Mar</v>
      </c>
      <c r="K2116" s="48" t="str">
        <f t="shared" si="200"/>
        <v>2026</v>
      </c>
      <c r="L2116" s="48">
        <f>'PAYMENT by SAP'!H2106</f>
        <v>46111</v>
      </c>
      <c r="M2116" s="49">
        <f t="shared" si="201"/>
        <v>0</v>
      </c>
      <c r="N2116" s="50" t="str">
        <f t="shared" si="202"/>
        <v>0-30</v>
      </c>
      <c r="O2116" s="50" t="str">
        <f t="shared" si="203"/>
        <v>No Risk</v>
      </c>
      <c r="P2116" s="15" t="str">
        <f>'PAYMENT by SAP'!J2106</f>
        <v>IDR</v>
      </c>
      <c r="Q2116" s="15" t="str">
        <f>'PAYMENT by SAP'!K2106</f>
        <v>1800000096</v>
      </c>
      <c r="R2116" s="51">
        <f>'PAYMENT by SAP'!L2106</f>
        <v>78456565</v>
      </c>
      <c r="S2116" s="51" t="str">
        <f>'PAYMENT by SAP'!M2106</f>
        <v>Biaya Pemusnahan Limbah FA-BA ex PT JSLH</v>
      </c>
      <c r="T2116" s="65">
        <f>'PAYMENT by SAP'!N2106</f>
        <v>46081</v>
      </c>
      <c r="U2116" s="66" t="str">
        <f>'PAYMENT by SAP'!O2106</f>
        <v>1800000096</v>
      </c>
      <c r="V2116" t="s">
        <v>4950</v>
      </c>
    </row>
    <row r="2117" spans="2:22">
      <c r="B2117" s="15">
        <f>'PAYMENT by SAP'!B2107</f>
        <v>101284</v>
      </c>
      <c r="C2117" s="15" t="str">
        <f>'PAYMENT by SAP'!C2107</f>
        <v>PT. SINERGI MITRA INVESTAMA</v>
      </c>
      <c r="D2117" s="15" t="str">
        <v>Group</v>
      </c>
      <c r="E2117" s="15" t="str">
        <f>'PAYMENT by SAP'!D2107</f>
        <v>1400000130</v>
      </c>
      <c r="F2117" s="15" t="str">
        <f>'PAYMENT by SAP'!E2107</f>
        <v>11121161</v>
      </c>
      <c r="G2117" s="15" t="str">
        <f>'PAYMENT by SAP'!F2107</f>
        <v>Pmby kerjasama Gudang &amp; Mgnt FEE Aug-Sep 2021</v>
      </c>
      <c r="H2117" s="47">
        <f t="shared" si="198"/>
        <v>46111</v>
      </c>
      <c r="I2117" s="48">
        <f>'PAYMENT by SAP'!G2107</f>
        <v>46111</v>
      </c>
      <c r="J2117" s="48" t="str">
        <f t="shared" si="199"/>
        <v>Mar</v>
      </c>
      <c r="K2117" s="48" t="str">
        <f t="shared" si="200"/>
        <v>2026</v>
      </c>
      <c r="L2117" s="48">
        <f>'PAYMENT by SAP'!H2107</f>
        <v>46078</v>
      </c>
      <c r="M2117" s="49">
        <f t="shared" si="201"/>
        <v>33</v>
      </c>
      <c r="N2117" s="50" t="str">
        <f t="shared" si="202"/>
        <v>30-60</v>
      </c>
      <c r="O2117" s="50" t="str">
        <f t="shared" si="203"/>
        <v>Low Risk</v>
      </c>
      <c r="P2117" s="15" t="str">
        <f>'PAYMENT by SAP'!J2107</f>
        <v>IDR</v>
      </c>
      <c r="Q2117" s="15" t="str">
        <f>'PAYMENT by SAP'!K2107</f>
        <v>1400000098</v>
      </c>
      <c r="R2117" s="51">
        <f>'PAYMENT by SAP'!L2107</f>
        <v>131100000</v>
      </c>
      <c r="S2117" s="51" t="str">
        <f>'PAYMENT by SAP'!M2107</f>
        <v>Kurang bayar Pembayaran Kerjasama Pengelolaan Gdg</v>
      </c>
      <c r="T2117" s="65">
        <f>'PAYMENT by SAP'!N2107</f>
        <v>46078</v>
      </c>
      <c r="U2117" s="66" t="str">
        <f>'PAYMENT by SAP'!O2107</f>
        <v>1800001314</v>
      </c>
      <c r="V2117" s="18" t="s">
        <v>4960</v>
      </c>
    </row>
    <row r="2118" spans="2:22">
      <c r="B2118" s="15">
        <f>'PAYMENT by SAP'!B2108</f>
        <v>101329</v>
      </c>
      <c r="C2118" s="15" t="str">
        <f>'PAYMENT by SAP'!C2108</f>
        <v>PT. SARANA KIAT MUAT</v>
      </c>
      <c r="D2118" s="15" t="str">
        <v>External</v>
      </c>
      <c r="E2118" s="15" t="str">
        <f>'PAYMENT by SAP'!D2108</f>
        <v>1400034908</v>
      </c>
      <c r="F2118" s="15" t="str">
        <f>'PAYMENT by SAP'!E2108</f>
        <v>11121161</v>
      </c>
      <c r="G2118" s="15" t="str">
        <f>'PAYMENT by SAP'!F2108</f>
        <v>biaya Pemusnahan Limbah FABA ex PT SKM</v>
      </c>
      <c r="H2118" s="47">
        <f t="shared" si="198"/>
        <v>46112</v>
      </c>
      <c r="I2118" s="48">
        <f>'PAYMENT by SAP'!G2108</f>
        <v>46112</v>
      </c>
      <c r="J2118" s="48" t="str">
        <f t="shared" si="199"/>
        <v>Mar</v>
      </c>
      <c r="K2118" s="48" t="str">
        <f t="shared" si="200"/>
        <v>2026</v>
      </c>
      <c r="L2118" s="48">
        <f>'PAYMENT by SAP'!H2108</f>
        <v>44073</v>
      </c>
      <c r="M2118" s="49">
        <f t="shared" si="201"/>
        <v>2039</v>
      </c>
      <c r="N2118" s="50" t="str">
        <f t="shared" si="202"/>
        <v>&gt;365</v>
      </c>
      <c r="O2118" s="50" t="str">
        <f t="shared" si="203"/>
        <v>High Risk +</v>
      </c>
      <c r="P2118" s="15" t="str">
        <f>'PAYMENT by SAP'!J2108</f>
        <v>IDR</v>
      </c>
      <c r="Q2118" s="15" t="str">
        <f>'PAYMENT by SAP'!K2108</f>
        <v>1800000209</v>
      </c>
      <c r="R2118" s="51">
        <f>'PAYMENT by SAP'!L2108</f>
        <v>1000000</v>
      </c>
      <c r="S2118" s="51" t="str">
        <f>'PAYMENT by SAP'!M2108</f>
        <v>Biaya Pemusnahan Limbah FABA ex PT SKM</v>
      </c>
      <c r="T2118" s="65">
        <f>'PAYMENT by SAP'!N2108</f>
        <v>44043</v>
      </c>
      <c r="U2118" s="66" t="str">
        <f>'PAYMENT by SAP'!O2108</f>
        <v>1800000209</v>
      </c>
      <c r="V2118" t="s">
        <v>4950</v>
      </c>
    </row>
    <row r="2119" spans="2:22">
      <c r="B2119" s="15">
        <f>'PAYMENT by SAP'!B2109</f>
        <v>100137</v>
      </c>
      <c r="C2119" s="15" t="str">
        <f>'PAYMENT by SAP'!C2109</f>
        <v>PT SEMEN GRESIK</v>
      </c>
      <c r="D2119" s="15" t="str">
        <v>Group</v>
      </c>
      <c r="E2119" s="15" t="str">
        <f>'PAYMENT by SAP'!D2109</f>
        <v>1400000132</v>
      </c>
      <c r="F2119" s="15" t="str">
        <f>'PAYMENT by SAP'!E2109</f>
        <v>11121161</v>
      </c>
      <c r="G2119" s="15" t="str">
        <f>'PAYMENT by SAP'!F2109</f>
        <v>tagihan Listrik Blok FF3 Bulan Februari 2026</v>
      </c>
      <c r="H2119" s="47">
        <f t="shared" si="198"/>
        <v>46112</v>
      </c>
      <c r="I2119" s="48">
        <f>'PAYMENT by SAP'!G2109</f>
        <v>46112</v>
      </c>
      <c r="J2119" s="48" t="str">
        <f t="shared" si="199"/>
        <v>Mar</v>
      </c>
      <c r="K2119" s="48" t="str">
        <f t="shared" si="200"/>
        <v>2026</v>
      </c>
      <c r="L2119" s="48">
        <f>'PAYMENT by SAP'!H2109</f>
        <v>46111</v>
      </c>
      <c r="M2119" s="49">
        <f t="shared" si="201"/>
        <v>1</v>
      </c>
      <c r="N2119" s="50" t="str">
        <f t="shared" si="202"/>
        <v>0-30</v>
      </c>
      <c r="O2119" s="50" t="str">
        <f t="shared" si="203"/>
        <v>No Risk</v>
      </c>
      <c r="P2119" s="15" t="str">
        <f>'PAYMENT by SAP'!J2109</f>
        <v>IDR</v>
      </c>
      <c r="Q2119" s="15" t="str">
        <f>'PAYMENT by SAP'!K2109</f>
        <v>1800000064</v>
      </c>
      <c r="R2119" s="51">
        <f>'PAYMENT by SAP'!L2109</f>
        <v>1089237</v>
      </c>
      <c r="S2119" s="51" t="str">
        <f>'PAYMENT by SAP'!M2109</f>
        <v>Tagihan Listrik Blok FF3 Bulan Februari 2026</v>
      </c>
      <c r="T2119" s="65">
        <f>'PAYMENT by SAP'!N2109</f>
        <v>46081</v>
      </c>
      <c r="U2119" s="66" t="str">
        <f>'PAYMENT by SAP'!O2109</f>
        <v>1800000064</v>
      </c>
      <c r="V2119" s="18" t="s">
        <v>4951</v>
      </c>
    </row>
    <row r="2120" spans="2:22">
      <c r="B2120" s="15">
        <f>'PAYMENT by SAP'!B2110</f>
        <v>101396</v>
      </c>
      <c r="C2120" s="15" t="str">
        <f>'PAYMENT by SAP'!C2110</f>
        <v>BPR Mentari Terang</v>
      </c>
      <c r="D2120" s="15" t="str">
        <v>External</v>
      </c>
      <c r="E2120" s="15" t="str">
        <f>'PAYMENT by SAP'!D2110</f>
        <v>1400034996</v>
      </c>
      <c r="F2120" s="15" t="str">
        <f>'PAYMENT by SAP'!E2110</f>
        <v>11121161</v>
      </c>
      <c r="G2120" s="15" t="str">
        <f>'PAYMENT by SAP'!F2110</f>
        <v>PNDP GS FEB-26-BPR Mentari Terang (UM)</v>
      </c>
      <c r="H2120" s="47">
        <f t="shared" si="198"/>
        <v>46112</v>
      </c>
      <c r="I2120" s="48">
        <f>'PAYMENT by SAP'!G2110</f>
        <v>46112</v>
      </c>
      <c r="J2120" s="48" t="str">
        <f t="shared" si="199"/>
        <v>Mar</v>
      </c>
      <c r="K2120" s="48" t="str">
        <f t="shared" si="200"/>
        <v>2026</v>
      </c>
      <c r="L2120" s="48">
        <f>'PAYMENT by SAP'!H2110</f>
        <v>46083</v>
      </c>
      <c r="M2120" s="49">
        <f t="shared" si="201"/>
        <v>29</v>
      </c>
      <c r="N2120" s="50" t="str">
        <f t="shared" si="202"/>
        <v>0-30</v>
      </c>
      <c r="O2120" s="50" t="str">
        <f t="shared" si="203"/>
        <v>No Risk</v>
      </c>
      <c r="P2120" s="15" t="str">
        <f>'PAYMENT by SAP'!J2110</f>
        <v>IDR</v>
      </c>
      <c r="Q2120" s="15" t="str">
        <f>'PAYMENT by SAP'!K2110</f>
        <v>1800000159</v>
      </c>
      <c r="R2120" s="51">
        <f>'PAYMENT by SAP'!L2110</f>
        <v>2000000</v>
      </c>
      <c r="S2120" s="51" t="str">
        <f>'PAYMENT by SAP'!M2110</f>
        <v>PENDAPATAN GRAHA SANDIYA FEBRUARI 2026</v>
      </c>
      <c r="T2120" s="65">
        <f>'PAYMENT by SAP'!N2110</f>
        <v>46083</v>
      </c>
      <c r="U2120" s="66" t="str">
        <f>'PAYMENT by SAP'!O2110</f>
        <v>1800000159</v>
      </c>
      <c r="V2120" t="s">
        <v>4957</v>
      </c>
    </row>
    <row r="2121" spans="2:22">
      <c r="B2121" s="15">
        <f>'PAYMENT by SAP'!B2111</f>
        <v>101816</v>
      </c>
      <c r="C2121" s="15" t="str">
        <f>'PAYMENT by SAP'!C2111</f>
        <v>KOPERASI SIMPAN PINJAM DAN PEMB</v>
      </c>
      <c r="D2121" s="15" t="str">
        <v>External</v>
      </c>
      <c r="E2121" s="15" t="str">
        <f>'PAYMENT by SAP'!D2111</f>
        <v>1400034995</v>
      </c>
      <c r="F2121" s="15" t="str">
        <f>'PAYMENT by SAP'!E2111</f>
        <v>11121161</v>
      </c>
      <c r="G2121" s="15" t="str">
        <f>'PAYMENT by SAP'!F2111</f>
        <v>PNDP GS FEB-26-KOPERASI SIMPAN PINJAM&amp;PEMB (UM)</v>
      </c>
      <c r="H2121" s="47">
        <f t="shared" si="198"/>
        <v>46112</v>
      </c>
      <c r="I2121" s="48">
        <f>'PAYMENT by SAP'!G2111</f>
        <v>46112</v>
      </c>
      <c r="J2121" s="48" t="str">
        <f t="shared" si="199"/>
        <v>Mar</v>
      </c>
      <c r="K2121" s="48" t="str">
        <f t="shared" si="200"/>
        <v>2026</v>
      </c>
      <c r="L2121" s="48">
        <f>'PAYMENT by SAP'!H2111</f>
        <v>46083</v>
      </c>
      <c r="M2121" s="49">
        <f t="shared" si="201"/>
        <v>29</v>
      </c>
      <c r="N2121" s="50" t="str">
        <f t="shared" si="202"/>
        <v>0-30</v>
      </c>
      <c r="O2121" s="50" t="str">
        <f t="shared" si="203"/>
        <v>No Risk</v>
      </c>
      <c r="P2121" s="15" t="str">
        <f>'PAYMENT by SAP'!J2111</f>
        <v>IDR</v>
      </c>
      <c r="Q2121" s="15" t="str">
        <f>'PAYMENT by SAP'!K2111</f>
        <v>1800000148</v>
      </c>
      <c r="R2121" s="51">
        <f>'PAYMENT by SAP'!L2111</f>
        <v>2000000</v>
      </c>
      <c r="S2121" s="51" t="str">
        <f>'PAYMENT by SAP'!M2111</f>
        <v>PENDAPATAN GRAHA SANDIYA FEBRUARI 2026</v>
      </c>
      <c r="T2121" s="65">
        <f>'PAYMENT by SAP'!N2111</f>
        <v>46083</v>
      </c>
      <c r="U2121" s="66" t="str">
        <f>'PAYMENT by SAP'!O2111</f>
        <v>1800000148</v>
      </c>
      <c r="V2121" t="s">
        <v>4957</v>
      </c>
    </row>
    <row r="2122" spans="2:22">
      <c r="B2122" s="15">
        <f>'PAYMENT by SAP'!B2112</f>
        <v>101822</v>
      </c>
      <c r="C2122" s="15" t="str">
        <f>'PAYMENT by SAP'!C2112</f>
        <v>SITI ROHANAH</v>
      </c>
      <c r="D2122" s="15" t="str">
        <v>External</v>
      </c>
      <c r="E2122" s="15" t="str">
        <f>'PAYMENT by SAP'!D2112</f>
        <v>1400034992</v>
      </c>
      <c r="F2122" s="15" t="str">
        <f>'PAYMENT by SAP'!E2112</f>
        <v>11121161</v>
      </c>
      <c r="G2122" s="15" t="str">
        <f>'PAYMENT by SAP'!F2112</f>
        <v>PNDP GS FEB-26-SITI ROHANAH (UM)</v>
      </c>
      <c r="H2122" s="47">
        <f t="shared" si="198"/>
        <v>46112</v>
      </c>
      <c r="I2122" s="48">
        <f>'PAYMENT by SAP'!G2112</f>
        <v>46112</v>
      </c>
      <c r="J2122" s="48" t="str">
        <f t="shared" si="199"/>
        <v>Mar</v>
      </c>
      <c r="K2122" s="48" t="str">
        <f t="shared" si="200"/>
        <v>2026</v>
      </c>
      <c r="L2122" s="48">
        <f>'PAYMENT by SAP'!H2112</f>
        <v>46112</v>
      </c>
      <c r="M2122" s="49">
        <f t="shared" si="201"/>
        <v>0</v>
      </c>
      <c r="N2122" s="50" t="str">
        <f t="shared" si="202"/>
        <v>0-30</v>
      </c>
      <c r="O2122" s="50" t="str">
        <f t="shared" si="203"/>
        <v>No Risk</v>
      </c>
      <c r="P2122" s="15" t="str">
        <f>'PAYMENT by SAP'!J2112</f>
        <v>IDR</v>
      </c>
      <c r="Q2122" s="15" t="str">
        <f>'PAYMENT by SAP'!K2112</f>
        <v>1800000155</v>
      </c>
      <c r="R2122" s="51">
        <f>'PAYMENT by SAP'!L2112</f>
        <v>2000000</v>
      </c>
      <c r="S2122" s="51" t="str">
        <f>'PAYMENT by SAP'!M2112</f>
        <v>PENDAPATAN GRAHA SANDIYA FEBRUARI 2026</v>
      </c>
      <c r="T2122" s="65">
        <f>'PAYMENT by SAP'!N2112</f>
        <v>46112</v>
      </c>
      <c r="U2122" s="66" t="str">
        <f>'PAYMENT by SAP'!O2112</f>
        <v>1800000155</v>
      </c>
      <c r="V2122" t="s">
        <v>4957</v>
      </c>
    </row>
    <row r="2123" spans="2:22">
      <c r="B2123" s="15">
        <f>'PAYMENT by SAP'!B2113</f>
        <v>101989</v>
      </c>
      <c r="C2123" s="15" t="str">
        <f>'PAYMENT by SAP'!C2113</f>
        <v>FITRI NUR RAHMAWATI</v>
      </c>
      <c r="D2123" s="15" t="str">
        <v>External</v>
      </c>
      <c r="E2123" s="15" t="str">
        <f>'PAYMENT by SAP'!D2113</f>
        <v>1400034994</v>
      </c>
      <c r="F2123" s="15" t="str">
        <f>'PAYMENT by SAP'!E2113</f>
        <v>11121161</v>
      </c>
      <c r="G2123" s="15" t="str">
        <f>'PAYMENT by SAP'!F2113</f>
        <v>PNDP GS FEB-26-FITRI NUR RAHMAWATI (UM)</v>
      </c>
      <c r="H2123" s="47">
        <f t="shared" si="198"/>
        <v>46112</v>
      </c>
      <c r="I2123" s="48">
        <f>'PAYMENT by SAP'!G2113</f>
        <v>46112</v>
      </c>
      <c r="J2123" s="48" t="str">
        <f t="shared" si="199"/>
        <v>Mar</v>
      </c>
      <c r="K2123" s="48" t="str">
        <f t="shared" si="200"/>
        <v>2026</v>
      </c>
      <c r="L2123" s="48">
        <f>'PAYMENT by SAP'!H2113</f>
        <v>46112</v>
      </c>
      <c r="M2123" s="49">
        <f t="shared" si="201"/>
        <v>0</v>
      </c>
      <c r="N2123" s="50" t="str">
        <f t="shared" si="202"/>
        <v>0-30</v>
      </c>
      <c r="O2123" s="50" t="str">
        <f t="shared" si="203"/>
        <v>No Risk</v>
      </c>
      <c r="P2123" s="15" t="str">
        <f>'PAYMENT by SAP'!J2113</f>
        <v>IDR</v>
      </c>
      <c r="Q2123" s="15" t="str">
        <f>'PAYMENT by SAP'!K2113</f>
        <v>1800000150</v>
      </c>
      <c r="R2123" s="51">
        <f>'PAYMENT by SAP'!L2113</f>
        <v>2000000</v>
      </c>
      <c r="S2123" s="51" t="str">
        <f>'PAYMENT by SAP'!M2113</f>
        <v>PENDAPATAN GRAHA SANDIYA FEBRUARI 2026</v>
      </c>
      <c r="T2123" s="65">
        <f>'PAYMENT by SAP'!N2113</f>
        <v>46112</v>
      </c>
      <c r="U2123" s="66" t="str">
        <f>'PAYMENT by SAP'!O2113</f>
        <v>1800000150</v>
      </c>
      <c r="V2123" t="s">
        <v>4957</v>
      </c>
    </row>
    <row r="2124" spans="2:22">
      <c r="B2124" s="15">
        <f>'PAYMENT by SAP'!B2114</f>
        <v>101990</v>
      </c>
      <c r="C2124" s="15" t="str">
        <f>'PAYMENT by SAP'!C2114</f>
        <v>BUDI UTOMO</v>
      </c>
      <c r="D2124" s="15" t="str">
        <v>External</v>
      </c>
      <c r="E2124" s="15" t="str">
        <f>'PAYMENT by SAP'!D2114</f>
        <v>1400034964</v>
      </c>
      <c r="F2124" s="15" t="str">
        <f>'PAYMENT by SAP'!E2114</f>
        <v>11121161</v>
      </c>
      <c r="G2124" s="15" t="str">
        <f>'PAYMENT by SAP'!F2114</f>
        <v>PNDP GS FEB-26-BUDI UTOMO (UM)</v>
      </c>
      <c r="H2124" s="47">
        <f t="shared" si="198"/>
        <v>46112</v>
      </c>
      <c r="I2124" s="48">
        <f>'PAYMENT by SAP'!G2114</f>
        <v>46112</v>
      </c>
      <c r="J2124" s="48" t="str">
        <f t="shared" si="199"/>
        <v>Mar</v>
      </c>
      <c r="K2124" s="48" t="str">
        <f t="shared" si="200"/>
        <v>2026</v>
      </c>
      <c r="L2124" s="48">
        <f>'PAYMENT by SAP'!H2114</f>
        <v>46112</v>
      </c>
      <c r="M2124" s="49">
        <f t="shared" si="201"/>
        <v>0</v>
      </c>
      <c r="N2124" s="50" t="str">
        <f t="shared" si="202"/>
        <v>0-30</v>
      </c>
      <c r="O2124" s="50" t="str">
        <f t="shared" si="203"/>
        <v>No Risk</v>
      </c>
      <c r="P2124" s="15" t="str">
        <f>'PAYMENT by SAP'!J2114</f>
        <v>IDR</v>
      </c>
      <c r="Q2124" s="15" t="str">
        <f>'PAYMENT by SAP'!K2114</f>
        <v>1800000151</v>
      </c>
      <c r="R2124" s="51">
        <f>'PAYMENT by SAP'!L2114</f>
        <v>2000000</v>
      </c>
      <c r="S2124" s="51" t="str">
        <f>'PAYMENT by SAP'!M2114</f>
        <v>PENDAPATAN GRAHA SANDIYA FEBRUARI 2026</v>
      </c>
      <c r="T2124" s="65">
        <f>'PAYMENT by SAP'!N2114</f>
        <v>46112</v>
      </c>
      <c r="U2124" s="66" t="str">
        <f>'PAYMENT by SAP'!O2114</f>
        <v>1800000151</v>
      </c>
      <c r="V2124" t="s">
        <v>4957</v>
      </c>
    </row>
    <row r="2125" spans="2:22">
      <c r="B2125" s="15">
        <f>'PAYMENT by SAP'!B2115</f>
        <v>101991</v>
      </c>
      <c r="C2125" s="15" t="str">
        <f>'PAYMENT by SAP'!C2115</f>
        <v>FARHATINA UALLIFAH</v>
      </c>
      <c r="D2125" s="15" t="str">
        <v>External</v>
      </c>
      <c r="E2125" s="15" t="str">
        <f>'PAYMENT by SAP'!D2115</f>
        <v>1400034989</v>
      </c>
      <c r="F2125" s="15" t="str">
        <f>'PAYMENT by SAP'!E2115</f>
        <v>11121161</v>
      </c>
      <c r="G2125" s="15" t="str">
        <f>'PAYMENT by SAP'!F2115</f>
        <v>PNDP GS FEB-26-FARHATINA UALLIFAH (UM)</v>
      </c>
      <c r="H2125" s="47">
        <f t="shared" si="198"/>
        <v>46112</v>
      </c>
      <c r="I2125" s="48">
        <f>'PAYMENT by SAP'!G2115</f>
        <v>46112</v>
      </c>
      <c r="J2125" s="48" t="str">
        <f t="shared" si="199"/>
        <v>Mar</v>
      </c>
      <c r="K2125" s="48" t="str">
        <f t="shared" si="200"/>
        <v>2026</v>
      </c>
      <c r="L2125" s="48">
        <f>'PAYMENT by SAP'!H2115</f>
        <v>46112</v>
      </c>
      <c r="M2125" s="49">
        <f t="shared" si="201"/>
        <v>0</v>
      </c>
      <c r="N2125" s="50" t="str">
        <f t="shared" si="202"/>
        <v>0-30</v>
      </c>
      <c r="O2125" s="50" t="str">
        <f t="shared" si="203"/>
        <v>No Risk</v>
      </c>
      <c r="P2125" s="15" t="str">
        <f>'PAYMENT by SAP'!J2115</f>
        <v>IDR</v>
      </c>
      <c r="Q2125" s="15" t="str">
        <f>'PAYMENT by SAP'!K2115</f>
        <v>1800000152</v>
      </c>
      <c r="R2125" s="51">
        <f>'PAYMENT by SAP'!L2115</f>
        <v>2000000</v>
      </c>
      <c r="S2125" s="51" t="str">
        <f>'PAYMENT by SAP'!M2115</f>
        <v>PENDAPATAN GRAHA SANDIYA FEBRUARI 2026</v>
      </c>
      <c r="T2125" s="65">
        <f>'PAYMENT by SAP'!N2115</f>
        <v>46112</v>
      </c>
      <c r="U2125" s="66" t="str">
        <f>'PAYMENT by SAP'!O2115</f>
        <v>1800000152</v>
      </c>
      <c r="V2125" t="s">
        <v>4957</v>
      </c>
    </row>
    <row r="2126" spans="2:22">
      <c r="B2126" s="15">
        <f>'PAYMENT by SAP'!B2116</f>
        <v>101992</v>
      </c>
      <c r="C2126" s="15" t="str">
        <f>'PAYMENT by SAP'!C2116</f>
        <v>NADIYA SALMA KUSTIAWAN</v>
      </c>
      <c r="D2126" s="15" t="str">
        <v>External</v>
      </c>
      <c r="E2126" s="15" t="str">
        <f>'PAYMENT by SAP'!D2116</f>
        <v>1400034978</v>
      </c>
      <c r="F2126" s="15" t="str">
        <f>'PAYMENT by SAP'!E2116</f>
        <v>11121161</v>
      </c>
      <c r="G2126" s="15" t="str">
        <f>'PAYMENT by SAP'!F2116</f>
        <v>PNDP GS FEB-26-NADIYA SALMA KUSTIAWAN (UM)</v>
      </c>
      <c r="H2126" s="47">
        <f t="shared" si="198"/>
        <v>46112</v>
      </c>
      <c r="I2126" s="48">
        <f>'PAYMENT by SAP'!G2116</f>
        <v>46112</v>
      </c>
      <c r="J2126" s="48" t="str">
        <f t="shared" si="199"/>
        <v>Mar</v>
      </c>
      <c r="K2126" s="48" t="str">
        <f t="shared" si="200"/>
        <v>2026</v>
      </c>
      <c r="L2126" s="48">
        <f>'PAYMENT by SAP'!H2116</f>
        <v>46112</v>
      </c>
      <c r="M2126" s="49">
        <f t="shared" si="201"/>
        <v>0</v>
      </c>
      <c r="N2126" s="50" t="str">
        <f t="shared" si="202"/>
        <v>0-30</v>
      </c>
      <c r="O2126" s="50" t="str">
        <f t="shared" si="203"/>
        <v>No Risk</v>
      </c>
      <c r="P2126" s="15" t="str">
        <f>'PAYMENT by SAP'!J2116</f>
        <v>IDR</v>
      </c>
      <c r="Q2126" s="15" t="str">
        <f>'PAYMENT by SAP'!K2116</f>
        <v>1800000153</v>
      </c>
      <c r="R2126" s="51">
        <f>'PAYMENT by SAP'!L2116</f>
        <v>2000000</v>
      </c>
      <c r="S2126" s="51" t="str">
        <f>'PAYMENT by SAP'!M2116</f>
        <v>PENDAPATAN GRAHA SANDIYA FEBRUARI 2026</v>
      </c>
      <c r="T2126" s="65">
        <f>'PAYMENT by SAP'!N2116</f>
        <v>46112</v>
      </c>
      <c r="U2126" s="66" t="str">
        <f>'PAYMENT by SAP'!O2116</f>
        <v>1800000153</v>
      </c>
      <c r="V2126" t="s">
        <v>4957</v>
      </c>
    </row>
    <row r="2127" spans="2:22">
      <c r="B2127" s="15">
        <f>'PAYMENT by SAP'!B2117</f>
        <v>101993</v>
      </c>
      <c r="C2127" s="15" t="str">
        <f>'PAYMENT by SAP'!C2117</f>
        <v>KRISMA TETA AGUSTA</v>
      </c>
      <c r="D2127" s="15" t="str">
        <v>External</v>
      </c>
      <c r="E2127" s="15" t="str">
        <f>'PAYMENT by SAP'!D2117</f>
        <v>1400034993</v>
      </c>
      <c r="F2127" s="15" t="str">
        <f>'PAYMENT by SAP'!E2117</f>
        <v>11121161</v>
      </c>
      <c r="G2127" s="15" t="str">
        <f>'PAYMENT by SAP'!F2117</f>
        <v>PNDP GS FEB-26-KRISMA TETA AGUSTA (UM)</v>
      </c>
      <c r="H2127" s="47">
        <f t="shared" si="198"/>
        <v>46112</v>
      </c>
      <c r="I2127" s="48">
        <f>'PAYMENT by SAP'!G2117</f>
        <v>46112</v>
      </c>
      <c r="J2127" s="48" t="str">
        <f t="shared" si="199"/>
        <v>Mar</v>
      </c>
      <c r="K2127" s="48" t="str">
        <f t="shared" si="200"/>
        <v>2026</v>
      </c>
      <c r="L2127" s="48">
        <f>'PAYMENT by SAP'!H2117</f>
        <v>46112</v>
      </c>
      <c r="M2127" s="49">
        <f t="shared" si="201"/>
        <v>0</v>
      </c>
      <c r="N2127" s="50" t="str">
        <f t="shared" si="202"/>
        <v>0-30</v>
      </c>
      <c r="O2127" s="50" t="str">
        <f t="shared" si="203"/>
        <v>No Risk</v>
      </c>
      <c r="P2127" s="15" t="str">
        <f>'PAYMENT by SAP'!J2117</f>
        <v>IDR</v>
      </c>
      <c r="Q2127" s="15" t="str">
        <f>'PAYMENT by SAP'!K2117</f>
        <v>1800000154</v>
      </c>
      <c r="R2127" s="51">
        <f>'PAYMENT by SAP'!L2117</f>
        <v>2000000</v>
      </c>
      <c r="S2127" s="51" t="str">
        <f>'PAYMENT by SAP'!M2117</f>
        <v>PENDAPATAN GRAHA SANDIYA FEBRUARI 2026</v>
      </c>
      <c r="T2127" s="65">
        <f>'PAYMENT by SAP'!N2117</f>
        <v>46112</v>
      </c>
      <c r="U2127" s="66" t="str">
        <f>'PAYMENT by SAP'!O2117</f>
        <v>1800000154</v>
      </c>
      <c r="V2127" t="s">
        <v>4957</v>
      </c>
    </row>
    <row r="2128" spans="2:22">
      <c r="B2128" s="15">
        <f>'PAYMENT by SAP'!B2118</f>
        <v>101994</v>
      </c>
      <c r="C2128" s="15" t="str">
        <f>'PAYMENT by SAP'!C2118</f>
        <v>HETI SUSANTO</v>
      </c>
      <c r="D2128" s="15" t="str">
        <v>External</v>
      </c>
      <c r="E2128" s="15" t="str">
        <f>'PAYMENT by SAP'!D2118</f>
        <v>1400034991</v>
      </c>
      <c r="F2128" s="15" t="str">
        <f>'PAYMENT by SAP'!E2118</f>
        <v>11121161</v>
      </c>
      <c r="G2128" s="15" t="str">
        <f>'PAYMENT by SAP'!F2118</f>
        <v>PNDP GS FEB-26-HETI SUSANTO (UM)</v>
      </c>
      <c r="H2128" s="47">
        <f t="shared" si="198"/>
        <v>46112</v>
      </c>
      <c r="I2128" s="48">
        <f>'PAYMENT by SAP'!G2118</f>
        <v>46112</v>
      </c>
      <c r="J2128" s="48" t="str">
        <f t="shared" si="199"/>
        <v>Mar</v>
      </c>
      <c r="K2128" s="48" t="str">
        <f t="shared" si="200"/>
        <v>2026</v>
      </c>
      <c r="L2128" s="48">
        <f>'PAYMENT by SAP'!H2118</f>
        <v>46112</v>
      </c>
      <c r="M2128" s="49">
        <f t="shared" si="201"/>
        <v>0</v>
      </c>
      <c r="N2128" s="50" t="str">
        <f t="shared" si="202"/>
        <v>0-30</v>
      </c>
      <c r="O2128" s="50" t="str">
        <f t="shared" si="203"/>
        <v>No Risk</v>
      </c>
      <c r="P2128" s="15" t="str">
        <f>'PAYMENT by SAP'!J2118</f>
        <v>IDR</v>
      </c>
      <c r="Q2128" s="15" t="str">
        <f>'PAYMENT by SAP'!K2118</f>
        <v>1800000156</v>
      </c>
      <c r="R2128" s="51">
        <f>'PAYMENT by SAP'!L2118</f>
        <v>2000000</v>
      </c>
      <c r="S2128" s="51" t="str">
        <f>'PAYMENT by SAP'!M2118</f>
        <v>PENDAPATAN GRAHA SANDIYA FEBRUARI 2026</v>
      </c>
      <c r="T2128" s="65">
        <f>'PAYMENT by SAP'!N2118</f>
        <v>46112</v>
      </c>
      <c r="U2128" s="66" t="str">
        <f>'PAYMENT by SAP'!O2118</f>
        <v>1800000156</v>
      </c>
      <c r="V2128" t="s">
        <v>4957</v>
      </c>
    </row>
    <row r="2129" spans="2:22">
      <c r="B2129" s="15">
        <f>'PAYMENT by SAP'!B2119</f>
        <v>101995</v>
      </c>
      <c r="C2129" s="15" t="str">
        <f>'PAYMENT by SAP'!C2119</f>
        <v>AGUNG TJAHYONO</v>
      </c>
      <c r="D2129" s="15" t="str">
        <v>External</v>
      </c>
      <c r="E2129" s="15" t="str">
        <f>'PAYMENT by SAP'!D2119</f>
        <v>1400034990</v>
      </c>
      <c r="F2129" s="15" t="str">
        <f>'PAYMENT by SAP'!E2119</f>
        <v>11121161</v>
      </c>
      <c r="G2129" s="15" t="str">
        <f>'PAYMENT by SAP'!F2119</f>
        <v>PNDP GS FEB-26-AGUNG TJAHYONO (UM)</v>
      </c>
      <c r="H2129" s="47">
        <f t="shared" si="198"/>
        <v>46112</v>
      </c>
      <c r="I2129" s="48">
        <f>'PAYMENT by SAP'!G2119</f>
        <v>46112</v>
      </c>
      <c r="J2129" s="48" t="str">
        <f t="shared" si="199"/>
        <v>Mar</v>
      </c>
      <c r="K2129" s="48" t="str">
        <f t="shared" si="200"/>
        <v>2026</v>
      </c>
      <c r="L2129" s="48">
        <f>'PAYMENT by SAP'!H2119</f>
        <v>46112</v>
      </c>
      <c r="M2129" s="49">
        <f t="shared" si="201"/>
        <v>0</v>
      </c>
      <c r="N2129" s="50" t="str">
        <f t="shared" si="202"/>
        <v>0-30</v>
      </c>
      <c r="O2129" s="50" t="str">
        <f t="shared" si="203"/>
        <v>No Risk</v>
      </c>
      <c r="P2129" s="15" t="str">
        <f>'PAYMENT by SAP'!J2119</f>
        <v>IDR</v>
      </c>
      <c r="Q2129" s="15" t="str">
        <f>'PAYMENT by SAP'!K2119</f>
        <v>1800000157</v>
      </c>
      <c r="R2129" s="51">
        <f>'PAYMENT by SAP'!L2119</f>
        <v>2000000</v>
      </c>
      <c r="S2129" s="51" t="str">
        <f>'PAYMENT by SAP'!M2119</f>
        <v>PENDAPATAN GRAHA SANDIYA FEBRUARI 2026</v>
      </c>
      <c r="T2129" s="65">
        <f>'PAYMENT by SAP'!N2119</f>
        <v>46112</v>
      </c>
      <c r="U2129" s="66" t="str">
        <f>'PAYMENT by SAP'!O2119</f>
        <v>1800000157</v>
      </c>
      <c r="V2129" t="s">
        <v>4957</v>
      </c>
    </row>
    <row r="2130" spans="2:22">
      <c r="B2130" s="15">
        <f>'PAYMENT by SAP'!B2120</f>
        <v>101996</v>
      </c>
      <c r="C2130" s="15" t="str">
        <f>'PAYMENT by SAP'!C2120</f>
        <v>AMIN PURNAWAN</v>
      </c>
      <c r="D2130" s="15" t="str">
        <v>External</v>
      </c>
      <c r="E2130" s="15" t="str">
        <f>'PAYMENT by SAP'!D2120</f>
        <v>1400034979</v>
      </c>
      <c r="F2130" s="15" t="str">
        <f>'PAYMENT by SAP'!E2120</f>
        <v>11121161</v>
      </c>
      <c r="G2130" s="15" t="str">
        <f>'PAYMENT by SAP'!F2120</f>
        <v>PNDP GS FEB-26-AMIN PURNAWAN (UM)</v>
      </c>
      <c r="H2130" s="47">
        <f t="shared" si="198"/>
        <v>46112</v>
      </c>
      <c r="I2130" s="48">
        <f>'PAYMENT by SAP'!G2120</f>
        <v>46112</v>
      </c>
      <c r="J2130" s="48" t="str">
        <f t="shared" si="199"/>
        <v>Mar</v>
      </c>
      <c r="K2130" s="48" t="str">
        <f t="shared" si="200"/>
        <v>2026</v>
      </c>
      <c r="L2130" s="48">
        <f>'PAYMENT by SAP'!H2120</f>
        <v>46112</v>
      </c>
      <c r="M2130" s="49">
        <f t="shared" si="201"/>
        <v>0</v>
      </c>
      <c r="N2130" s="50" t="str">
        <f t="shared" si="202"/>
        <v>0-30</v>
      </c>
      <c r="O2130" s="50" t="str">
        <f t="shared" si="203"/>
        <v>No Risk</v>
      </c>
      <c r="P2130" s="15" t="str">
        <f>'PAYMENT by SAP'!J2120</f>
        <v>IDR</v>
      </c>
      <c r="Q2130" s="15" t="str">
        <f>'PAYMENT by SAP'!K2120</f>
        <v>1800000158</v>
      </c>
      <c r="R2130" s="51">
        <f>'PAYMENT by SAP'!L2120</f>
        <v>2000000</v>
      </c>
      <c r="S2130" s="51" t="str">
        <f>'PAYMENT by SAP'!M2120</f>
        <v>PENDAPATAN GRAHA SANDIYA FEBRUARI 2026</v>
      </c>
      <c r="T2130" s="65">
        <f>'PAYMENT by SAP'!N2120</f>
        <v>46112</v>
      </c>
      <c r="U2130" s="66" t="str">
        <f>'PAYMENT by SAP'!O2120</f>
        <v>1800000158</v>
      </c>
      <c r="V2130" t="s">
        <v>4957</v>
      </c>
    </row>
    <row r="2131" spans="2:22">
      <c r="B2131" s="15">
        <f>'PAYMENT by SAP'!B2121</f>
        <v>101976</v>
      </c>
      <c r="C2131" s="15" t="str">
        <f>'PAYMENT by SAP'!C2121</f>
        <v>NONO HARIJANTO</v>
      </c>
      <c r="D2131" s="15" t="str">
        <v>External</v>
      </c>
      <c r="E2131" s="15" t="str">
        <f>'PAYMENT by SAP'!D2121</f>
        <v>1400034977</v>
      </c>
      <c r="F2131" s="15" t="str">
        <f>'PAYMENT by SAP'!E2121</f>
        <v>11121161</v>
      </c>
      <c r="G2131" s="15" t="str">
        <f>'PAYMENT by SAP'!F2121</f>
        <v>PNDP GS FEB-26-NONO HARIJANTO (UM)</v>
      </c>
      <c r="H2131" s="47">
        <f t="shared" si="198"/>
        <v>46112</v>
      </c>
      <c r="I2131" s="48">
        <f>'PAYMENT by SAP'!G2121</f>
        <v>46112</v>
      </c>
      <c r="J2131" s="48" t="str">
        <f t="shared" si="199"/>
        <v>Mar</v>
      </c>
      <c r="K2131" s="48" t="str">
        <f t="shared" si="200"/>
        <v>2026</v>
      </c>
      <c r="L2131" s="48">
        <f>'PAYMENT by SAP'!H2121</f>
        <v>46112</v>
      </c>
      <c r="M2131" s="49">
        <f t="shared" si="201"/>
        <v>0</v>
      </c>
      <c r="N2131" s="50" t="str">
        <f t="shared" si="202"/>
        <v>0-30</v>
      </c>
      <c r="O2131" s="50" t="str">
        <f t="shared" si="203"/>
        <v>No Risk</v>
      </c>
      <c r="P2131" s="15" t="str">
        <f>'PAYMENT by SAP'!J2121</f>
        <v>IDR</v>
      </c>
      <c r="Q2131" s="15" t="str">
        <f>'PAYMENT by SAP'!K2121</f>
        <v>1800000163</v>
      </c>
      <c r="R2131" s="51">
        <f>'PAYMENT by SAP'!L2121</f>
        <v>8000000</v>
      </c>
      <c r="S2131" s="51" t="str">
        <f>'PAYMENT by SAP'!M2121</f>
        <v>PENDAPATAN GRAHA SANDIYA FEBRUARI 2026</v>
      </c>
      <c r="T2131" s="65">
        <f>'PAYMENT by SAP'!N2121</f>
        <v>46112</v>
      </c>
      <c r="U2131" s="66" t="str">
        <f>'PAYMENT by SAP'!O2121</f>
        <v>1800000163</v>
      </c>
      <c r="V2131" t="s">
        <v>4957</v>
      </c>
    </row>
    <row r="2132" spans="2:22">
      <c r="B2132" s="15">
        <f>'PAYMENT by SAP'!B2122</f>
        <v>100712</v>
      </c>
      <c r="C2132" s="15" t="str">
        <f>'PAYMENT by SAP'!C2122</f>
        <v>PT. ARGUNGSIH NUSANTARA TRANSPOR</v>
      </c>
      <c r="D2132" s="15" t="str">
        <v>External</v>
      </c>
      <c r="E2132" s="15" t="str">
        <f>'PAYMENT by SAP'!D2122</f>
        <v>1400034874</v>
      </c>
      <c r="F2132" s="15" t="str">
        <f>'PAYMENT by SAP'!E2122</f>
        <v>11121161</v>
      </c>
      <c r="G2132" s="15" t="str">
        <f>'PAYMENT by SAP'!F2122</f>
        <v>Biaya Pemusnahan Limbah Bottom Ash ex PT ANT</v>
      </c>
      <c r="H2132" s="47">
        <f t="shared" si="198"/>
        <v>46112</v>
      </c>
      <c r="I2132" s="48">
        <f>'PAYMENT by SAP'!G2122</f>
        <v>46112</v>
      </c>
      <c r="J2132" s="48" t="str">
        <f t="shared" si="199"/>
        <v>Mar</v>
      </c>
      <c r="K2132" s="48" t="str">
        <f t="shared" si="200"/>
        <v>2026</v>
      </c>
      <c r="L2132" s="48">
        <f>'PAYMENT by SAP'!H2122</f>
        <v>46111</v>
      </c>
      <c r="M2132" s="49">
        <f t="shared" si="201"/>
        <v>1</v>
      </c>
      <c r="N2132" s="50" t="str">
        <f t="shared" si="202"/>
        <v>0-30</v>
      </c>
      <c r="O2132" s="50" t="str">
        <f t="shared" si="203"/>
        <v>No Risk</v>
      </c>
      <c r="P2132" s="15" t="str">
        <f>'PAYMENT by SAP'!J2122</f>
        <v>IDR</v>
      </c>
      <c r="Q2132" s="15" t="str">
        <f>'PAYMENT by SAP'!K2122</f>
        <v>1800000090</v>
      </c>
      <c r="R2132" s="51">
        <f>'PAYMENT by SAP'!L2122</f>
        <v>8595631</v>
      </c>
      <c r="S2132" s="51" t="str">
        <f>'PAYMENT by SAP'!M2122</f>
        <v>Biaya Pemusnahan Limbah Bottom Ash ex PT ANT</v>
      </c>
      <c r="T2132" s="65">
        <f>'PAYMENT by SAP'!N2122</f>
        <v>46081</v>
      </c>
      <c r="U2132" s="66" t="str">
        <f>'PAYMENT by SAP'!O2122</f>
        <v>1800000090</v>
      </c>
      <c r="V2132" t="s">
        <v>4950</v>
      </c>
    </row>
    <row r="2133" spans="2:22">
      <c r="B2133" s="15">
        <f>'PAYMENT by SAP'!B2123</f>
        <v>101938</v>
      </c>
      <c r="C2133" s="15" t="str">
        <f>'PAYMENT by SAP'!C2123</f>
        <v>WAHJUDY ERNANTO PUTRO</v>
      </c>
      <c r="D2133" s="15" t="str">
        <v>External</v>
      </c>
      <c r="E2133" s="15" t="str">
        <f>'PAYMENT by SAP'!D2123</f>
        <v>1400034965</v>
      </c>
      <c r="F2133" s="15" t="str">
        <f>'PAYMENT by SAP'!E2123</f>
        <v>11121161</v>
      </c>
      <c r="G2133" s="15" t="str">
        <f>'PAYMENT by SAP'!F2123</f>
        <v>PNDP GS FEB-26-WAHJUDY ERNANTO PUTRO (PEL)</v>
      </c>
      <c r="H2133" s="47">
        <f t="shared" si="198"/>
        <v>46112</v>
      </c>
      <c r="I2133" s="48">
        <f>'PAYMENT by SAP'!G2123</f>
        <v>46112</v>
      </c>
      <c r="J2133" s="48" t="str">
        <f t="shared" si="199"/>
        <v>Mar</v>
      </c>
      <c r="K2133" s="48" t="str">
        <f t="shared" si="200"/>
        <v>2026</v>
      </c>
      <c r="L2133" s="48">
        <f>'PAYMENT by SAP'!H2123</f>
        <v>46112</v>
      </c>
      <c r="M2133" s="49">
        <f t="shared" si="201"/>
        <v>0</v>
      </c>
      <c r="N2133" s="50" t="str">
        <f t="shared" si="202"/>
        <v>0-30</v>
      </c>
      <c r="O2133" s="50" t="str">
        <f t="shared" si="203"/>
        <v>No Risk</v>
      </c>
      <c r="P2133" s="15" t="str">
        <f>'PAYMENT by SAP'!J2123</f>
        <v>IDR</v>
      </c>
      <c r="Q2133" s="15" t="str">
        <f>'PAYMENT by SAP'!K2123</f>
        <v>1800000162</v>
      </c>
      <c r="R2133" s="51">
        <f>'PAYMENT by SAP'!L2123</f>
        <v>9400000</v>
      </c>
      <c r="S2133" s="51" t="str">
        <f>'PAYMENT by SAP'!M2123</f>
        <v>PENDAPATAN GRAHA SANDIYA FEBRUARI 2026</v>
      </c>
      <c r="T2133" s="65">
        <f>'PAYMENT by SAP'!N2123</f>
        <v>46112</v>
      </c>
      <c r="U2133" s="66" t="str">
        <f>'PAYMENT by SAP'!O2123</f>
        <v>1800000162</v>
      </c>
      <c r="V2133" t="s">
        <v>4957</v>
      </c>
    </row>
    <row r="2134" spans="2:22">
      <c r="B2134" s="15">
        <f>'PAYMENT by SAP'!B2124</f>
        <v>101988</v>
      </c>
      <c r="C2134" s="15" t="str">
        <f>'PAYMENT by SAP'!C2124</f>
        <v>ABDUL MUNIF EFENDI</v>
      </c>
      <c r="D2134" s="15" t="str">
        <v>External</v>
      </c>
      <c r="E2134" s="15" t="str">
        <f>'PAYMENT by SAP'!D2124</f>
        <v>1400034966</v>
      </c>
      <c r="F2134" s="15" t="str">
        <f>'PAYMENT by SAP'!E2124</f>
        <v>11121161</v>
      </c>
      <c r="G2134" s="15" t="str">
        <f>'PAYMENT by SAP'!F2124</f>
        <v>PNDP GS FEB-26-ABDUL MUNIF EFENDI (UM)</v>
      </c>
      <c r="H2134" s="47">
        <f t="shared" si="198"/>
        <v>46112</v>
      </c>
      <c r="I2134" s="48">
        <f>'PAYMENT by SAP'!G2124</f>
        <v>46112</v>
      </c>
      <c r="J2134" s="48" t="str">
        <f t="shared" si="199"/>
        <v>Mar</v>
      </c>
      <c r="K2134" s="48" t="str">
        <f t="shared" si="200"/>
        <v>2026</v>
      </c>
      <c r="L2134" s="48">
        <f>'PAYMENT by SAP'!H2124</f>
        <v>46112</v>
      </c>
      <c r="M2134" s="49">
        <f t="shared" si="201"/>
        <v>0</v>
      </c>
      <c r="N2134" s="50" t="str">
        <f t="shared" si="202"/>
        <v>0-30</v>
      </c>
      <c r="O2134" s="50" t="str">
        <f t="shared" si="203"/>
        <v>No Risk</v>
      </c>
      <c r="P2134" s="15" t="str">
        <f>'PAYMENT by SAP'!J2124</f>
        <v>IDR</v>
      </c>
      <c r="Q2134" s="15" t="str">
        <f>'PAYMENT by SAP'!K2124</f>
        <v>1800000149</v>
      </c>
      <c r="R2134" s="51">
        <f>'PAYMENT by SAP'!L2124</f>
        <v>10000000</v>
      </c>
      <c r="S2134" s="51" t="str">
        <f>'PAYMENT by SAP'!M2124</f>
        <v>PENDAPATAN GRAHA SANDIYA FEBRUARI 2026</v>
      </c>
      <c r="T2134" s="65">
        <f>'PAYMENT by SAP'!N2124</f>
        <v>46112</v>
      </c>
      <c r="U2134" s="66" t="str">
        <f>'PAYMENT by SAP'!O2124</f>
        <v>1800000149</v>
      </c>
      <c r="V2134" t="s">
        <v>4957</v>
      </c>
    </row>
    <row r="2135" spans="2:22">
      <c r="B2135" s="15">
        <f>'PAYMENT by SAP'!B2125</f>
        <v>101975</v>
      </c>
      <c r="C2135" s="15" t="str">
        <f>'PAYMENT by SAP'!C2125</f>
        <v>MELATI DWI WIDOWATI</v>
      </c>
      <c r="D2135" s="15" t="str">
        <v>External</v>
      </c>
      <c r="E2135" s="15" t="str">
        <f>'PAYMENT by SAP'!D2125</f>
        <v>1400034987</v>
      </c>
      <c r="F2135" s="15" t="str">
        <f>'PAYMENT by SAP'!E2125</f>
        <v>11121161</v>
      </c>
      <c r="G2135" s="15" t="str">
        <f>'PAYMENT by SAP'!F2125</f>
        <v>PNDP GS FEB-26-MELATI DWI WIDOWATI (PEL)</v>
      </c>
      <c r="H2135" s="47">
        <f t="shared" si="198"/>
        <v>46112</v>
      </c>
      <c r="I2135" s="48">
        <f>'PAYMENT by SAP'!G2125</f>
        <v>46112</v>
      </c>
      <c r="J2135" s="48" t="str">
        <f t="shared" si="199"/>
        <v>Mar</v>
      </c>
      <c r="K2135" s="48" t="str">
        <f t="shared" si="200"/>
        <v>2026</v>
      </c>
      <c r="L2135" s="48">
        <f>'PAYMENT by SAP'!H2125</f>
        <v>46112</v>
      </c>
      <c r="M2135" s="49">
        <f t="shared" si="201"/>
        <v>0</v>
      </c>
      <c r="N2135" s="50" t="str">
        <f t="shared" si="202"/>
        <v>0-30</v>
      </c>
      <c r="O2135" s="50" t="str">
        <f t="shared" si="203"/>
        <v>No Risk</v>
      </c>
      <c r="P2135" s="15" t="str">
        <f>'PAYMENT by SAP'!J2125</f>
        <v>IDR</v>
      </c>
      <c r="Q2135" s="15" t="str">
        <f>'PAYMENT by SAP'!K2125</f>
        <v>1800000160</v>
      </c>
      <c r="R2135" s="51">
        <f>'PAYMENT by SAP'!L2125</f>
        <v>12020000</v>
      </c>
      <c r="S2135" s="51" t="str">
        <f>'PAYMENT by SAP'!M2125</f>
        <v>PENDAPATAN GRAHA SANDIYA FEBRUARI 2026</v>
      </c>
      <c r="T2135" s="65">
        <f>'PAYMENT by SAP'!N2125</f>
        <v>46112</v>
      </c>
      <c r="U2135" s="66" t="str">
        <f>'PAYMENT by SAP'!O2125</f>
        <v>1800000160</v>
      </c>
      <c r="V2135" t="s">
        <v>4957</v>
      </c>
    </row>
    <row r="2136" spans="2:22">
      <c r="B2136" s="15">
        <f>'PAYMENT by SAP'!B2126</f>
        <v>101903</v>
      </c>
      <c r="C2136" s="15" t="str">
        <f>'PAYMENT by SAP'!C2126</f>
        <v>HALIM</v>
      </c>
      <c r="D2136" s="15" t="str">
        <v>External</v>
      </c>
      <c r="E2136" s="15" t="str">
        <f>'PAYMENT by SAP'!D2126</f>
        <v>1400034988</v>
      </c>
      <c r="F2136" s="15" t="str">
        <f>'PAYMENT by SAP'!E2126</f>
        <v>11121161</v>
      </c>
      <c r="G2136" s="15" t="str">
        <f>'PAYMENT by SAP'!F2126</f>
        <v>PNDP GS FEB-26-HALIM (PEL)</v>
      </c>
      <c r="H2136" s="47">
        <f t="shared" si="198"/>
        <v>46112</v>
      </c>
      <c r="I2136" s="48">
        <f>'PAYMENT by SAP'!G2126</f>
        <v>46112</v>
      </c>
      <c r="J2136" s="48" t="str">
        <f t="shared" si="199"/>
        <v>Mar</v>
      </c>
      <c r="K2136" s="48" t="str">
        <f t="shared" si="200"/>
        <v>2026</v>
      </c>
      <c r="L2136" s="48">
        <f>'PAYMENT by SAP'!H2126</f>
        <v>46112</v>
      </c>
      <c r="M2136" s="49">
        <f t="shared" si="201"/>
        <v>0</v>
      </c>
      <c r="N2136" s="50" t="str">
        <f t="shared" si="202"/>
        <v>0-30</v>
      </c>
      <c r="O2136" s="50" t="str">
        <f t="shared" si="203"/>
        <v>No Risk</v>
      </c>
      <c r="P2136" s="15" t="str">
        <f>'PAYMENT by SAP'!J2126</f>
        <v>IDR</v>
      </c>
      <c r="Q2136" s="15" t="str">
        <f>'PAYMENT by SAP'!K2126</f>
        <v>1800000161</v>
      </c>
      <c r="R2136" s="51">
        <f>'PAYMENT by SAP'!L2126</f>
        <v>14775500</v>
      </c>
      <c r="S2136" s="51" t="str">
        <f>'PAYMENT by SAP'!M2126</f>
        <v>PENDAPATAN GRAHA SANDIYA FEBRUARI 2026</v>
      </c>
      <c r="T2136" s="65">
        <f>'PAYMENT by SAP'!N2126</f>
        <v>46112</v>
      </c>
      <c r="U2136" s="66" t="str">
        <f>'PAYMENT by SAP'!O2126</f>
        <v>1800000161</v>
      </c>
      <c r="V2136" t="s">
        <v>4957</v>
      </c>
    </row>
    <row r="2137" spans="2:22">
      <c r="B2137" s="15">
        <f>'PAYMENT by SAP'!B2127</f>
        <v>100011</v>
      </c>
      <c r="C2137" s="15" t="str">
        <f>'PAYMENT by SAP'!C2127</f>
        <v>UNITED TRACTORS SEMEN GRESIK</v>
      </c>
      <c r="D2137" s="15" t="str">
        <v>Group</v>
      </c>
      <c r="E2137" s="15" t="str">
        <f>'PAYMENT by SAP'!D2127</f>
        <v>1400000133</v>
      </c>
      <c r="F2137" s="15" t="str">
        <f>'PAYMENT by SAP'!E2127</f>
        <v>11121161</v>
      </c>
      <c r="G2137" s="15" t="str">
        <f>'PAYMENT by SAP'!F2127</f>
        <v>Pot. Gaji Kary. Penugasan SIG - UTSG 12.2025</v>
      </c>
      <c r="H2137" s="47">
        <f t="shared" si="198"/>
        <v>46112</v>
      </c>
      <c r="I2137" s="48">
        <f>'PAYMENT by SAP'!G2127</f>
        <v>46112</v>
      </c>
      <c r="J2137" s="48" t="str">
        <f t="shared" si="199"/>
        <v>Mar</v>
      </c>
      <c r="K2137" s="48" t="str">
        <f t="shared" si="200"/>
        <v>2026</v>
      </c>
      <c r="L2137" s="48">
        <f>'PAYMENT by SAP'!H2127</f>
        <v>46083</v>
      </c>
      <c r="M2137" s="49">
        <f t="shared" si="201"/>
        <v>29</v>
      </c>
      <c r="N2137" s="50" t="str">
        <f t="shared" si="202"/>
        <v>0-30</v>
      </c>
      <c r="O2137" s="50" t="str">
        <f t="shared" si="203"/>
        <v>No Risk</v>
      </c>
      <c r="P2137" s="15" t="str">
        <f>'PAYMENT by SAP'!J2127</f>
        <v>IDR</v>
      </c>
      <c r="Q2137" s="15" t="str">
        <f>'PAYMENT by SAP'!K2127</f>
        <v>1800000023</v>
      </c>
      <c r="R2137" s="51">
        <f>'PAYMENT by SAP'!L2127</f>
        <v>19476490</v>
      </c>
      <c r="S2137" s="51" t="str">
        <f>'PAYMENT by SAP'!M2127</f>
        <v>Pot. Gaji Kary. Penugasan SIG - UTSG 12.2025</v>
      </c>
      <c r="T2137" s="65">
        <f>'PAYMENT by SAP'!N2127</f>
        <v>46053</v>
      </c>
      <c r="U2137" s="66" t="str">
        <f>'PAYMENT by SAP'!O2127</f>
        <v>1800000023</v>
      </c>
      <c r="V2137" s="18" t="s">
        <v>4953</v>
      </c>
    </row>
    <row r="2138" spans="2:22">
      <c r="B2138" s="15">
        <f>'PAYMENT by SAP'!B2128</f>
        <v>100011</v>
      </c>
      <c r="C2138" s="15" t="str">
        <f>'PAYMENT by SAP'!C2128</f>
        <v>UNITED TRACTORS SEMEN GRESIK</v>
      </c>
      <c r="D2138" s="15" t="str">
        <v>Group</v>
      </c>
      <c r="E2138" s="15" t="str">
        <f>'PAYMENT by SAP'!D2128</f>
        <v>1400035373</v>
      </c>
      <c r="F2138" s="15" t="str">
        <f>'PAYMENT by SAP'!E2128</f>
        <v>11121161</v>
      </c>
      <c r="G2138" s="15" t="str">
        <f>'PAYMENT by SAP'!F2128</f>
        <v>TAGIHAN LISTRIK UTSG DEC-25</v>
      </c>
      <c r="H2138" s="47">
        <f t="shared" si="198"/>
        <v>46112</v>
      </c>
      <c r="I2138" s="48">
        <f>'PAYMENT by SAP'!G2128</f>
        <v>46112</v>
      </c>
      <c r="J2138" s="48" t="str">
        <f t="shared" si="199"/>
        <v>Mar</v>
      </c>
      <c r="K2138" s="48" t="str">
        <f t="shared" si="200"/>
        <v>2026</v>
      </c>
      <c r="L2138" s="48">
        <f>'PAYMENT by SAP'!H2128</f>
        <v>46083</v>
      </c>
      <c r="M2138" s="49">
        <f t="shared" si="201"/>
        <v>29</v>
      </c>
      <c r="N2138" s="50" t="str">
        <f t="shared" si="202"/>
        <v>0-30</v>
      </c>
      <c r="O2138" s="50" t="str">
        <f t="shared" si="203"/>
        <v>No Risk</v>
      </c>
      <c r="P2138" s="15" t="str">
        <f>'PAYMENT by SAP'!J2128</f>
        <v>IDR</v>
      </c>
      <c r="Q2138" s="15" t="str">
        <f>'PAYMENT by SAP'!K2128</f>
        <v>1800000013</v>
      </c>
      <c r="R2138" s="51">
        <f>'PAYMENT by SAP'!L2128</f>
        <v>26884391</v>
      </c>
      <c r="S2138" s="51" t="str">
        <f>'PAYMENT by SAP'!M2128</f>
        <v>TAGIHAN LISTRIK UTSG DEC-25</v>
      </c>
      <c r="T2138" s="65">
        <f>'PAYMENT by SAP'!N2128</f>
        <v>46053</v>
      </c>
      <c r="U2138" s="66" t="str">
        <f>'PAYMENT by SAP'!O2128</f>
        <v>1800000013</v>
      </c>
      <c r="V2138" s="18" t="s">
        <v>4951</v>
      </c>
    </row>
    <row r="2139" spans="2:22">
      <c r="B2139" s="15">
        <f>'PAYMENT by SAP'!B2129</f>
        <v>101917</v>
      </c>
      <c r="C2139" s="15" t="str">
        <f>'PAYMENT by SAP'!C2129</f>
        <v>DOWA ECO SYSTEM INDONESIA</v>
      </c>
      <c r="D2139" s="15" t="str">
        <v>External</v>
      </c>
      <c r="E2139" s="15" t="str">
        <f>'PAYMENT by SAP'!D2129</f>
        <v>1400034929</v>
      </c>
      <c r="F2139" s="15" t="str">
        <f>'PAYMENT by SAP'!E2129</f>
        <v>11125421</v>
      </c>
      <c r="G2139" s="15" t="str">
        <f>'PAYMENT by SAP'!F2129</f>
        <v>PAID BY CMS BANK SYARIAH INDONESIA KC SURABAYA BAS</v>
      </c>
      <c r="H2139" s="47">
        <f t="shared" si="198"/>
        <v>46112</v>
      </c>
      <c r="I2139" s="48">
        <f>'PAYMENT by SAP'!G2129</f>
        <v>46112</v>
      </c>
      <c r="J2139" s="48" t="str">
        <f t="shared" si="199"/>
        <v>Mar</v>
      </c>
      <c r="K2139" s="48" t="str">
        <f t="shared" si="200"/>
        <v>2026</v>
      </c>
      <c r="L2139" s="48">
        <f>'PAYMENT by SAP'!H2129</f>
        <v>46111</v>
      </c>
      <c r="M2139" s="49">
        <f t="shared" si="201"/>
        <v>1</v>
      </c>
      <c r="N2139" s="50" t="str">
        <f t="shared" si="202"/>
        <v>0-30</v>
      </c>
      <c r="O2139" s="50" t="str">
        <f t="shared" si="203"/>
        <v>No Risk</v>
      </c>
      <c r="P2139" s="15" t="str">
        <f>'PAYMENT by SAP'!J2129</f>
        <v>IDR</v>
      </c>
      <c r="Q2139" s="15" t="str">
        <f>'PAYMENT by SAP'!K2129</f>
        <v>1800000095</v>
      </c>
      <c r="R2139" s="51">
        <f>'PAYMENT by SAP'!L2129</f>
        <v>260906542</v>
      </c>
      <c r="S2139" s="51" t="str">
        <f>'PAYMENT by SAP'!M2129</f>
        <v>Biaya Pemusnahan Produk Platform (AM) ex PT DESI</v>
      </c>
      <c r="T2139" s="65">
        <f>'PAYMENT by SAP'!N2129</f>
        <v>46081</v>
      </c>
      <c r="U2139" s="66" t="str">
        <f>'PAYMENT by SAP'!O2129</f>
        <v>1800000095</v>
      </c>
      <c r="V2139" t="s">
        <v>4950</v>
      </c>
    </row>
    <row r="2140" spans="2:22">
      <c r="B2140" s="15">
        <f>'PAYMENT by SAP'!B2130</f>
        <v>100137</v>
      </c>
      <c r="C2140" s="15" t="str">
        <f>'PAYMENT by SAP'!C2130</f>
        <v>PT SEMEN GRESIK</v>
      </c>
      <c r="D2140" s="15" t="str">
        <v>Group</v>
      </c>
      <c r="E2140" s="15" t="str">
        <f>'PAYMENT by SAP'!D2130</f>
        <v>1400000131</v>
      </c>
      <c r="F2140" s="15" t="str">
        <f>'PAYMENT by SAP'!E2130</f>
        <v>11121871</v>
      </c>
      <c r="G2140" s="15" t="str">
        <f>'PAYMENT by SAP'!F2130</f>
        <v>SWEEPING SEMEN GRESIK</v>
      </c>
      <c r="H2140" s="47">
        <f t="shared" si="198"/>
        <v>46112</v>
      </c>
      <c r="I2140" s="48">
        <f>'PAYMENT by SAP'!G2130</f>
        <v>46112</v>
      </c>
      <c r="J2140" s="48" t="str">
        <f t="shared" si="199"/>
        <v>Mar</v>
      </c>
      <c r="K2140" s="48" t="str">
        <f t="shared" si="200"/>
        <v>2026</v>
      </c>
      <c r="L2140" s="48">
        <f>'PAYMENT by SAP'!H2130</f>
        <v>46098</v>
      </c>
      <c r="M2140" s="49">
        <f t="shared" si="201"/>
        <v>14</v>
      </c>
      <c r="N2140" s="50" t="str">
        <f t="shared" si="202"/>
        <v>0-30</v>
      </c>
      <c r="O2140" s="50" t="str">
        <f t="shared" si="203"/>
        <v>No Risk</v>
      </c>
      <c r="P2140" s="15" t="str">
        <f>'PAYMENT by SAP'!J2130</f>
        <v>IDR</v>
      </c>
      <c r="Q2140" s="15" t="str">
        <f>'PAYMENT by SAP'!K2130</f>
        <v>1800000160</v>
      </c>
      <c r="R2140" s="51">
        <f>'PAYMENT by SAP'!L2130</f>
        <v>5032005579</v>
      </c>
      <c r="S2140" s="51" t="str">
        <f>'PAYMENT by SAP'!M2130</f>
        <v>BUNGA SHL SEMEN GRESIK JAN SD MAR 2026</v>
      </c>
      <c r="T2140" s="65">
        <f>'PAYMENT by SAP'!N2130</f>
        <v>46098</v>
      </c>
      <c r="U2140" s="66" t="str">
        <f>'PAYMENT by SAP'!O2130</f>
        <v>1800000160</v>
      </c>
      <c r="V2140" t="s">
        <v>4952</v>
      </c>
    </row>
    <row r="2141" spans="2:22">
      <c r="B2141" s="15">
        <f>'PAYMENT by SAP'!B2131</f>
        <v>100006</v>
      </c>
      <c r="C2141" s="15" t="str">
        <f>'PAYMENT by SAP'!C2131</f>
        <v>PT VARIA USAHA BETON</v>
      </c>
      <c r="D2141" s="15" t="str">
        <v>Group</v>
      </c>
      <c r="E2141" s="15">
        <f>'PAYMENT by SAP'!D2131</f>
        <v>1400000134</v>
      </c>
      <c r="F2141" s="15">
        <f>'PAYMENT by SAP'!E2131</f>
        <v>11121161</v>
      </c>
      <c r="G2141" s="15" t="str">
        <f>'PAYMENT by SAP'!F2131</f>
        <v>PAID BY CMS BANK MANDIRI KC GRESIK RN 2100001976</v>
      </c>
      <c r="H2141" s="47">
        <f t="shared" si="198"/>
        <v>46113</v>
      </c>
      <c r="I2141" s="48">
        <f>'PAYMENT by SAP'!G2131</f>
        <v>46113</v>
      </c>
      <c r="J2141" s="48" t="str">
        <f t="shared" si="199"/>
        <v>Apr</v>
      </c>
      <c r="K2141" s="48" t="str">
        <f t="shared" si="200"/>
        <v>2026</v>
      </c>
      <c r="L2141" s="48">
        <f>'PAYMENT by SAP'!H2131</f>
        <v>46122</v>
      </c>
      <c r="M2141" s="49">
        <f t="shared" si="201"/>
        <v>-9</v>
      </c>
      <c r="N2141" s="50" t="str">
        <f t="shared" si="202"/>
        <v>Current</v>
      </c>
      <c r="O2141" s="50" t="str">
        <f t="shared" si="203"/>
        <v>No Risk</v>
      </c>
      <c r="P2141" s="15" t="str">
        <f>'PAYMENT by SAP'!J2131</f>
        <v>IDR</v>
      </c>
      <c r="Q2141" s="15">
        <f>'PAYMENT by SAP'!K2131</f>
        <v>1800000130</v>
      </c>
      <c r="R2141" s="51">
        <f>'PAYMENT by SAP'!L2131</f>
        <v>5800800</v>
      </c>
      <c r="S2141" s="51" t="str">
        <f>'PAYMENT by SAP'!M2131</f>
        <v>Tagihan Asuransi Kesehatan AP VUB 2025 - 2026</v>
      </c>
      <c r="T2141" s="65">
        <f>'PAYMENT by SAP'!N2131</f>
        <v>46092</v>
      </c>
      <c r="U2141" s="66">
        <f>'PAYMENT by SAP'!O2131</f>
        <v>1800000130</v>
      </c>
      <c r="V2141" s="18" t="s">
        <v>4964</v>
      </c>
    </row>
    <row r="2142" spans="2:22">
      <c r="B2142" s="15">
        <f>'PAYMENT by SAP'!B2132</f>
        <v>101118</v>
      </c>
      <c r="C2142" s="15" t="str">
        <f>'PAYMENT by SAP'!C2132</f>
        <v>PT SINAR PELITA DUNIA</v>
      </c>
      <c r="D2142" s="15" t="str">
        <v>External</v>
      </c>
      <c r="E2142" s="15">
        <f>'PAYMENT by SAP'!D2132</f>
        <v>1400035347</v>
      </c>
      <c r="F2142" s="15">
        <f>'PAYMENT by SAP'!E2132</f>
        <v>11125421</v>
      </c>
      <c r="G2142" s="15" t="str">
        <f>'PAYMENT by SAP'!F2132</f>
        <v>PAID BY CMS BANK SYARIAH INDONESIA KC SURABAYA BAS</v>
      </c>
      <c r="H2142" s="47">
        <f t="shared" ref="H2142:H2205" si="204">I2142</f>
        <v>46113</v>
      </c>
      <c r="I2142" s="48">
        <f>'PAYMENT by SAP'!G2132</f>
        <v>46113</v>
      </c>
      <c r="J2142" s="48" t="str">
        <f t="shared" ref="J2142:J2205" si="205">TEXT(I2142,"MMM")</f>
        <v>Apr</v>
      </c>
      <c r="K2142" s="48" t="str">
        <f t="shared" ref="K2142:K2205" si="206">TEXT(I2142,"yyy")</f>
        <v>2026</v>
      </c>
      <c r="L2142" s="48">
        <f>'PAYMENT by SAP'!H2132</f>
        <v>46111</v>
      </c>
      <c r="M2142" s="49">
        <f t="shared" ref="M2142:M2205" si="207">I2142-L2142</f>
        <v>2</v>
      </c>
      <c r="N2142" s="50" t="str">
        <f t="shared" ref="N2142:N2205" si="208">IF(M2142&lt;$C$9,$D$9,IF(M2142&lt;$C$8,$D$8,IF(M2142&lt;$C$7,$D$7,IF(M2142&lt;$C$6,$D$6,IF(M2142&lt;$C$5,$D$5,IF(M2142&lt;$C$4,$D$4,IF(M2142&lt;$C$3,$D$3)))))))</f>
        <v>0-30</v>
      </c>
      <c r="O2142" s="50" t="str">
        <f t="shared" ref="O2142:O2205" si="209">IF(N2142=$D$3,$E$3,IF(N2142=$D$4,$E$4,IF(N2142=$D$5,$E$5,IF(N2142=$D$6,$E$6,IF(N2142=$D$7,$E$7,IF(N2142=$D$8,$E$8,IF(N2142=$D$9,$E$9)))))))</f>
        <v>No Risk</v>
      </c>
      <c r="P2142" s="15" t="str">
        <f>'PAYMENT by SAP'!J2132</f>
        <v>IDR</v>
      </c>
      <c r="Q2142" s="15">
        <f>'PAYMENT by SAP'!K2132</f>
        <v>1800000113</v>
      </c>
      <c r="R2142" s="51">
        <f>'PAYMENT by SAP'!L2132</f>
        <v>58329279</v>
      </c>
      <c r="S2142" s="51" t="str">
        <f>'PAYMENT by SAP'!M2132</f>
        <v>Biaya Pemusnahan Limbah FA-BA ex PT SPD</v>
      </c>
      <c r="T2142" s="65">
        <f>'PAYMENT by SAP'!N2132</f>
        <v>46081</v>
      </c>
      <c r="U2142" s="66">
        <f>'PAYMENT by SAP'!O2132</f>
        <v>1800000113</v>
      </c>
      <c r="V2142" t="s">
        <v>4950</v>
      </c>
    </row>
    <row r="2143" spans="2:22">
      <c r="B2143" s="15">
        <f>'PAYMENT by SAP'!B2133</f>
        <v>100146</v>
      </c>
      <c r="C2143" s="15" t="str">
        <f>'PAYMENT by SAP'!C2133</f>
        <v>PT KITA MANDIRI ABADI</v>
      </c>
      <c r="D2143" s="15" t="str">
        <v>External</v>
      </c>
      <c r="E2143" s="15">
        <f>'PAYMENT by SAP'!D2133</f>
        <v>1400036014</v>
      </c>
      <c r="F2143" s="15">
        <f>'PAYMENT by SAP'!E2133</f>
        <v>11125421</v>
      </c>
      <c r="G2143" s="15" t="str">
        <f>'PAYMENT by SAP'!F2133</f>
        <v>PAID BY CMS BANK SYARIAH INDONESIA KC SURABAYA BAS</v>
      </c>
      <c r="H2143" s="47">
        <f t="shared" si="204"/>
        <v>46114</v>
      </c>
      <c r="I2143" s="48">
        <f>'PAYMENT by SAP'!G2133</f>
        <v>46114</v>
      </c>
      <c r="J2143" s="48" t="str">
        <f t="shared" si="205"/>
        <v>Apr</v>
      </c>
      <c r="K2143" s="48" t="str">
        <f t="shared" si="206"/>
        <v>2026</v>
      </c>
      <c r="L2143" s="48">
        <f>'PAYMENT by SAP'!H2133</f>
        <v>46111</v>
      </c>
      <c r="M2143" s="49">
        <f t="shared" si="207"/>
        <v>3</v>
      </c>
      <c r="N2143" s="50" t="str">
        <f t="shared" si="208"/>
        <v>0-30</v>
      </c>
      <c r="O2143" s="50" t="str">
        <f t="shared" si="209"/>
        <v>No Risk</v>
      </c>
      <c r="P2143" s="15" t="str">
        <f>'PAYMENT by SAP'!J2133</f>
        <v>IDR</v>
      </c>
      <c r="Q2143" s="15">
        <f>'PAYMENT by SAP'!K2133</f>
        <v>1800000102</v>
      </c>
      <c r="R2143" s="51">
        <f>'PAYMENT by SAP'!L2133</f>
        <v>2298810</v>
      </c>
      <c r="S2143" s="51" t="str">
        <f>'PAYMENT by SAP'!M2133</f>
        <v>Biaya Pemusnahan Limbah Resin ex PT KMA</v>
      </c>
      <c r="T2143" s="65">
        <f>'PAYMENT by SAP'!N2133</f>
        <v>46081</v>
      </c>
      <c r="U2143" s="66">
        <f>'PAYMENT by SAP'!O2133</f>
        <v>1800000102</v>
      </c>
      <c r="V2143" t="s">
        <v>4950</v>
      </c>
    </row>
    <row r="2144" spans="2:22">
      <c r="B2144" s="15">
        <f>'PAYMENT by SAP'!B2134</f>
        <v>100146</v>
      </c>
      <c r="C2144" s="15" t="str">
        <f>'PAYMENT by SAP'!C2134</f>
        <v>PT KITA MANDIRI ABADI</v>
      </c>
      <c r="D2144" s="15" t="str">
        <v>External</v>
      </c>
      <c r="E2144" s="15">
        <f>'PAYMENT by SAP'!D2134</f>
        <v>1400036015</v>
      </c>
      <c r="F2144" s="15">
        <f>'PAYMENT by SAP'!E2134</f>
        <v>11125421</v>
      </c>
      <c r="G2144" s="15" t="str">
        <f>'PAYMENT by SAP'!F2134</f>
        <v>PAID BY CMS BANK SYARIAH INDONESIA KC SURABAYA BAS</v>
      </c>
      <c r="H2144" s="47">
        <f t="shared" si="204"/>
        <v>46114</v>
      </c>
      <c r="I2144" s="48">
        <f>'PAYMENT by SAP'!G2134</f>
        <v>46114</v>
      </c>
      <c r="J2144" s="48" t="str">
        <f t="shared" si="205"/>
        <v>Apr</v>
      </c>
      <c r="K2144" s="48" t="str">
        <f t="shared" si="206"/>
        <v>2026</v>
      </c>
      <c r="L2144" s="48">
        <f>'PAYMENT by SAP'!H2134</f>
        <v>46111</v>
      </c>
      <c r="M2144" s="49">
        <f t="shared" si="207"/>
        <v>3</v>
      </c>
      <c r="N2144" s="50" t="str">
        <f t="shared" si="208"/>
        <v>0-30</v>
      </c>
      <c r="O2144" s="50" t="str">
        <f t="shared" si="209"/>
        <v>No Risk</v>
      </c>
      <c r="P2144" s="15" t="str">
        <f>'PAYMENT by SAP'!J2134</f>
        <v>IDR</v>
      </c>
      <c r="Q2144" s="15">
        <f>'PAYMENT by SAP'!K2134</f>
        <v>1800000101</v>
      </c>
      <c r="R2144" s="51">
        <f>'PAYMENT by SAP'!L2134</f>
        <v>19890756</v>
      </c>
      <c r="S2144" s="51" t="str">
        <f>'PAYMENT by SAP'!M2134</f>
        <v>Biaya Pemusnahan Limbah FA-BA ex PT KMA</v>
      </c>
      <c r="T2144" s="65">
        <f>'PAYMENT by SAP'!N2134</f>
        <v>46081</v>
      </c>
      <c r="U2144" s="66">
        <f>'PAYMENT by SAP'!O2134</f>
        <v>1800000101</v>
      </c>
      <c r="V2144" t="s">
        <v>4950</v>
      </c>
    </row>
    <row r="2145" spans="2:22">
      <c r="B2145" s="15">
        <f>'PAYMENT by SAP'!B2135</f>
        <v>101082</v>
      </c>
      <c r="C2145" s="15" t="str">
        <f>'PAYMENT by SAP'!C2135</f>
        <v>PT METATU NUSANTARA JAYA</v>
      </c>
      <c r="D2145" s="15" t="str">
        <v>External</v>
      </c>
      <c r="E2145" s="15">
        <f>'PAYMENT by SAP'!D2135</f>
        <v>1400037602</v>
      </c>
      <c r="F2145" s="15">
        <f>'PAYMENT by SAP'!E2135</f>
        <v>11123101</v>
      </c>
      <c r="G2145" s="15" t="str">
        <f>'PAYMENT by SAP'!F2135</f>
        <v>PT METATU NUSANTARA JAYA</v>
      </c>
      <c r="H2145" s="47">
        <f t="shared" si="204"/>
        <v>46118</v>
      </c>
      <c r="I2145" s="48">
        <f>'PAYMENT by SAP'!G2135</f>
        <v>46118</v>
      </c>
      <c r="J2145" s="48" t="str">
        <f t="shared" si="205"/>
        <v>Apr</v>
      </c>
      <c r="K2145" s="48" t="str">
        <f t="shared" si="206"/>
        <v>2026</v>
      </c>
      <c r="L2145" s="48">
        <f>'PAYMENT by SAP'!H2135</f>
        <v>45960</v>
      </c>
      <c r="M2145" s="49">
        <f t="shared" si="207"/>
        <v>158</v>
      </c>
      <c r="N2145" s="50" t="str">
        <f t="shared" si="208"/>
        <v>120-365</v>
      </c>
      <c r="O2145" s="50" t="str">
        <f t="shared" si="209"/>
        <v>High Risk</v>
      </c>
      <c r="P2145" s="15" t="str">
        <f>'PAYMENT by SAP'!J2135</f>
        <v>IDR</v>
      </c>
      <c r="Q2145" s="15">
        <f>'PAYMENT by SAP'!K2135</f>
        <v>1800000640</v>
      </c>
      <c r="R2145" s="51">
        <f>'PAYMENT by SAP'!L2135</f>
        <v>2239296</v>
      </c>
      <c r="S2145" s="51" t="str">
        <f>'PAYMENT by SAP'!M2135</f>
        <v>Biaya Pemusnahan Limbah Residu Produksi ex PT MNJ</v>
      </c>
      <c r="T2145" s="65">
        <f>'PAYMENT by SAP'!N2135</f>
        <v>45930</v>
      </c>
      <c r="U2145" s="66">
        <f>'PAYMENT by SAP'!O2135</f>
        <v>1800000640</v>
      </c>
      <c r="V2145" t="s">
        <v>4950</v>
      </c>
    </row>
    <row r="2146" spans="2:22">
      <c r="B2146" s="15">
        <f>'PAYMENT by SAP'!B2136</f>
        <v>101082</v>
      </c>
      <c r="C2146" s="15" t="str">
        <f>'PAYMENT by SAP'!C2136</f>
        <v>PT METATU NUSANTARA JAYA</v>
      </c>
      <c r="D2146" s="15" t="str">
        <v>External</v>
      </c>
      <c r="E2146" s="15">
        <f>'PAYMENT by SAP'!D2136</f>
        <v>1400037603</v>
      </c>
      <c r="F2146" s="15">
        <f>'PAYMENT by SAP'!E2136</f>
        <v>11123101</v>
      </c>
      <c r="G2146" s="15" t="str">
        <f>'PAYMENT by SAP'!F2136</f>
        <v>PT METATU NUSANTARA JAYA</v>
      </c>
      <c r="H2146" s="47">
        <f t="shared" si="204"/>
        <v>46118</v>
      </c>
      <c r="I2146" s="48">
        <f>'PAYMENT by SAP'!G2136</f>
        <v>46118</v>
      </c>
      <c r="J2146" s="48" t="str">
        <f t="shared" si="205"/>
        <v>Apr</v>
      </c>
      <c r="K2146" s="48" t="str">
        <f t="shared" si="206"/>
        <v>2026</v>
      </c>
      <c r="L2146" s="48">
        <f>'PAYMENT by SAP'!H2136</f>
        <v>45960</v>
      </c>
      <c r="M2146" s="49">
        <f t="shared" si="207"/>
        <v>158</v>
      </c>
      <c r="N2146" s="50" t="str">
        <f t="shared" si="208"/>
        <v>120-365</v>
      </c>
      <c r="O2146" s="50" t="str">
        <f t="shared" si="209"/>
        <v>High Risk</v>
      </c>
      <c r="P2146" s="15" t="str">
        <f>'PAYMENT by SAP'!J2136</f>
        <v>IDR</v>
      </c>
      <c r="Q2146" s="15">
        <f>'PAYMENT by SAP'!K2136</f>
        <v>1800000639</v>
      </c>
      <c r="R2146" s="51">
        <f>'PAYMENT by SAP'!L2136</f>
        <v>3976320</v>
      </c>
      <c r="S2146" s="51" t="str">
        <f>'PAYMENT by SAP'!M2136</f>
        <v>Biaya Pemusnahan Limbah Resin Anrgnik ex PT MNJ</v>
      </c>
      <c r="T2146" s="65">
        <f>'PAYMENT by SAP'!N2136</f>
        <v>45930</v>
      </c>
      <c r="U2146" s="66">
        <f>'PAYMENT by SAP'!O2136</f>
        <v>1800000639</v>
      </c>
      <c r="V2146" t="s">
        <v>4950</v>
      </c>
    </row>
    <row r="2147" spans="2:22">
      <c r="B2147" s="15">
        <f>'PAYMENT by SAP'!B2137</f>
        <v>101082</v>
      </c>
      <c r="C2147" s="15" t="str">
        <f>'PAYMENT by SAP'!C2137</f>
        <v>PT METATU NUSANTARA JAYA</v>
      </c>
      <c r="D2147" s="15" t="str">
        <v>External</v>
      </c>
      <c r="E2147" s="15">
        <f>'PAYMENT by SAP'!D2137</f>
        <v>1400037611</v>
      </c>
      <c r="F2147" s="15">
        <f>'PAYMENT by SAP'!E2137</f>
        <v>11123101</v>
      </c>
      <c r="G2147" s="15" t="str">
        <f>'PAYMENT by SAP'!F2137</f>
        <v>PT METATU NUSANTARA JAYA</v>
      </c>
      <c r="H2147" s="47">
        <f t="shared" si="204"/>
        <v>46118</v>
      </c>
      <c r="I2147" s="48">
        <f>'PAYMENT by SAP'!G2137</f>
        <v>46118</v>
      </c>
      <c r="J2147" s="48" t="str">
        <f t="shared" si="205"/>
        <v>Apr</v>
      </c>
      <c r="K2147" s="48" t="str">
        <f t="shared" si="206"/>
        <v>2026</v>
      </c>
      <c r="L2147" s="48">
        <f>'PAYMENT by SAP'!H2137</f>
        <v>45991</v>
      </c>
      <c r="M2147" s="49">
        <f t="shared" si="207"/>
        <v>127</v>
      </c>
      <c r="N2147" s="50" t="str">
        <f t="shared" si="208"/>
        <v>120-365</v>
      </c>
      <c r="O2147" s="50" t="str">
        <f t="shared" si="209"/>
        <v>High Risk</v>
      </c>
      <c r="P2147" s="15" t="str">
        <f>'PAYMENT by SAP'!J2137</f>
        <v>IDR</v>
      </c>
      <c r="Q2147" s="15">
        <f>'PAYMENT by SAP'!K2137</f>
        <v>1800000732</v>
      </c>
      <c r="R2147" s="51">
        <f>'PAYMENT by SAP'!L2137</f>
        <v>4346920</v>
      </c>
      <c r="S2147" s="51" t="str">
        <f>'PAYMENT by SAP'!M2137</f>
        <v>Biaya Pemusnahan Limbah Resin Anorgnik ex PT MNJ</v>
      </c>
      <c r="T2147" s="65">
        <f>'PAYMENT by SAP'!N2137</f>
        <v>45961</v>
      </c>
      <c r="U2147" s="66">
        <f>'PAYMENT by SAP'!O2137</f>
        <v>1800000732</v>
      </c>
      <c r="V2147" t="s">
        <v>4950</v>
      </c>
    </row>
    <row r="2148" spans="2:22">
      <c r="B2148" s="15">
        <f>'PAYMENT by SAP'!B2138</f>
        <v>101082</v>
      </c>
      <c r="C2148" s="15" t="str">
        <f>'PAYMENT by SAP'!C2138</f>
        <v>PT METATU NUSANTARA JAYA</v>
      </c>
      <c r="D2148" s="15" t="str">
        <v>External</v>
      </c>
      <c r="E2148" s="15">
        <f>'PAYMENT by SAP'!D2138</f>
        <v>1400037604</v>
      </c>
      <c r="F2148" s="15">
        <f>'PAYMENT by SAP'!E2138</f>
        <v>11123101</v>
      </c>
      <c r="G2148" s="15" t="str">
        <f>'PAYMENT by SAP'!F2138</f>
        <v>PT METATU NUSANTARA JAYA</v>
      </c>
      <c r="H2148" s="47">
        <f t="shared" si="204"/>
        <v>46118</v>
      </c>
      <c r="I2148" s="48">
        <f>'PAYMENT by SAP'!G2138</f>
        <v>46118</v>
      </c>
      <c r="J2148" s="48" t="str">
        <f t="shared" si="205"/>
        <v>Apr</v>
      </c>
      <c r="K2148" s="48" t="str">
        <f t="shared" si="206"/>
        <v>2026</v>
      </c>
      <c r="L2148" s="48">
        <f>'PAYMENT by SAP'!H2138</f>
        <v>45960</v>
      </c>
      <c r="M2148" s="49">
        <f t="shared" si="207"/>
        <v>158</v>
      </c>
      <c r="N2148" s="50" t="str">
        <f t="shared" si="208"/>
        <v>120-365</v>
      </c>
      <c r="O2148" s="50" t="str">
        <f t="shared" si="209"/>
        <v>High Risk</v>
      </c>
      <c r="P2148" s="15" t="str">
        <f>'PAYMENT by SAP'!J2138</f>
        <v>IDR</v>
      </c>
      <c r="Q2148" s="15">
        <f>'PAYMENT by SAP'!K2138</f>
        <v>1800000637</v>
      </c>
      <c r="R2148" s="51">
        <f>'PAYMENT by SAP'!L2138</f>
        <v>25533250</v>
      </c>
      <c r="S2148" s="51" t="str">
        <f>'PAYMENT by SAP'!M2138</f>
        <v>Biaya Pemusnahan Limbah TerkontaminasiB3 ex PT MNJ</v>
      </c>
      <c r="T2148" s="65">
        <f>'PAYMENT by SAP'!N2138</f>
        <v>45930</v>
      </c>
      <c r="U2148" s="66">
        <f>'PAYMENT by SAP'!O2138</f>
        <v>1800000637</v>
      </c>
      <c r="V2148" t="s">
        <v>4950</v>
      </c>
    </row>
    <row r="2149" spans="2:22">
      <c r="B2149" s="15">
        <f>'PAYMENT by SAP'!B2139</f>
        <v>101082</v>
      </c>
      <c r="C2149" s="15" t="str">
        <f>'PAYMENT by SAP'!C2139</f>
        <v>PT METATU NUSANTARA JAYA</v>
      </c>
      <c r="D2149" s="15" t="str">
        <v>External</v>
      </c>
      <c r="E2149" s="15">
        <f>'PAYMENT by SAP'!D2139</f>
        <v>1400037605</v>
      </c>
      <c r="F2149" s="15">
        <f>'PAYMENT by SAP'!E2139</f>
        <v>11123101</v>
      </c>
      <c r="G2149" s="15" t="str">
        <f>'PAYMENT by SAP'!F2139</f>
        <v>PT METATU NUSANTARA JAYA</v>
      </c>
      <c r="H2149" s="47">
        <f t="shared" si="204"/>
        <v>46118</v>
      </c>
      <c r="I2149" s="48">
        <f>'PAYMENT by SAP'!G2139</f>
        <v>46118</v>
      </c>
      <c r="J2149" s="48" t="str">
        <f t="shared" si="205"/>
        <v>Apr</v>
      </c>
      <c r="K2149" s="48" t="str">
        <f t="shared" si="206"/>
        <v>2026</v>
      </c>
      <c r="L2149" s="48">
        <f>'PAYMENT by SAP'!H2139</f>
        <v>45960</v>
      </c>
      <c r="M2149" s="49">
        <f t="shared" si="207"/>
        <v>158</v>
      </c>
      <c r="N2149" s="50" t="str">
        <f t="shared" si="208"/>
        <v>120-365</v>
      </c>
      <c r="O2149" s="50" t="str">
        <f t="shared" si="209"/>
        <v>High Risk</v>
      </c>
      <c r="P2149" s="15" t="str">
        <f>'PAYMENT by SAP'!J2139</f>
        <v>IDR</v>
      </c>
      <c r="Q2149" s="15">
        <f>'PAYMENT by SAP'!K2139</f>
        <v>1800000641</v>
      </c>
      <c r="R2149" s="51">
        <f>'PAYMENT by SAP'!L2139</f>
        <v>40519006</v>
      </c>
      <c r="S2149" s="51" t="str">
        <f>'PAYMENT by SAP'!M2139</f>
        <v>Biaya Pemusnahan Limbah SBE ex PT MNJ</v>
      </c>
      <c r="T2149" s="65">
        <f>'PAYMENT by SAP'!N2139</f>
        <v>45930</v>
      </c>
      <c r="U2149" s="66">
        <f>'PAYMENT by SAP'!O2139</f>
        <v>1800000641</v>
      </c>
      <c r="V2149" t="s">
        <v>4950</v>
      </c>
    </row>
    <row r="2150" spans="2:22">
      <c r="B2150" s="15">
        <f>'PAYMENT by SAP'!B2140</f>
        <v>101082</v>
      </c>
      <c r="C2150" s="15" t="str">
        <f>'PAYMENT by SAP'!C2140</f>
        <v>PT METATU NUSANTARA JAYA</v>
      </c>
      <c r="D2150" s="15" t="str">
        <v>External</v>
      </c>
      <c r="E2150" s="15">
        <f>'PAYMENT by SAP'!D2140</f>
        <v>1400037606</v>
      </c>
      <c r="F2150" s="15">
        <f>'PAYMENT by SAP'!E2140</f>
        <v>11123101</v>
      </c>
      <c r="G2150" s="15" t="str">
        <f>'PAYMENT by SAP'!F2140</f>
        <v>PT METATU NUSANTARA JAYA</v>
      </c>
      <c r="H2150" s="47">
        <f t="shared" si="204"/>
        <v>46118</v>
      </c>
      <c r="I2150" s="48">
        <f>'PAYMENT by SAP'!G2140</f>
        <v>46118</v>
      </c>
      <c r="J2150" s="48" t="str">
        <f t="shared" si="205"/>
        <v>Apr</v>
      </c>
      <c r="K2150" s="48" t="str">
        <f t="shared" si="206"/>
        <v>2026</v>
      </c>
      <c r="L2150" s="48">
        <f>'PAYMENT by SAP'!H2140</f>
        <v>45960</v>
      </c>
      <c r="M2150" s="49">
        <f t="shared" si="207"/>
        <v>158</v>
      </c>
      <c r="N2150" s="50" t="str">
        <f t="shared" si="208"/>
        <v>120-365</v>
      </c>
      <c r="O2150" s="50" t="str">
        <f t="shared" si="209"/>
        <v>High Risk</v>
      </c>
      <c r="P2150" s="15" t="str">
        <f>'PAYMENT by SAP'!J2140</f>
        <v>IDR</v>
      </c>
      <c r="Q2150" s="15">
        <f>'PAYMENT by SAP'!K2140</f>
        <v>1800000638</v>
      </c>
      <c r="R2150" s="51">
        <f>'PAYMENT by SAP'!L2140</f>
        <v>42946000</v>
      </c>
      <c r="S2150" s="51" t="str">
        <f>'PAYMENT by SAP'!M2140</f>
        <v>Biaya Pemusnahan Limbah Refractory Bekas ex PT MNJ</v>
      </c>
      <c r="T2150" s="65">
        <f>'PAYMENT by SAP'!N2140</f>
        <v>45930</v>
      </c>
      <c r="U2150" s="66">
        <f>'PAYMENT by SAP'!O2140</f>
        <v>1800000638</v>
      </c>
      <c r="V2150" t="s">
        <v>4950</v>
      </c>
    </row>
    <row r="2151" spans="2:22">
      <c r="B2151" s="15">
        <f>'PAYMENT by SAP'!B2141</f>
        <v>101082</v>
      </c>
      <c r="C2151" s="15" t="str">
        <f>'PAYMENT by SAP'!C2141</f>
        <v>PT METATU NUSANTARA JAYA</v>
      </c>
      <c r="D2151" s="15" t="str">
        <v>External</v>
      </c>
      <c r="E2151" s="15">
        <f>'PAYMENT by SAP'!D2141</f>
        <v>1400037607</v>
      </c>
      <c r="F2151" s="15">
        <f>'PAYMENT by SAP'!E2141</f>
        <v>11123101</v>
      </c>
      <c r="G2151" s="15" t="str">
        <f>'PAYMENT by SAP'!F2141</f>
        <v>PT METATU NUSANTARA JAYA</v>
      </c>
      <c r="H2151" s="47">
        <f t="shared" si="204"/>
        <v>46118</v>
      </c>
      <c r="I2151" s="48">
        <f>'PAYMENT by SAP'!G2141</f>
        <v>46118</v>
      </c>
      <c r="J2151" s="48" t="str">
        <f t="shared" si="205"/>
        <v>Apr</v>
      </c>
      <c r="K2151" s="48" t="str">
        <f t="shared" si="206"/>
        <v>2026</v>
      </c>
      <c r="L2151" s="48">
        <f>'PAYMENT by SAP'!H2141</f>
        <v>45960</v>
      </c>
      <c r="M2151" s="49">
        <f t="shared" si="207"/>
        <v>158</v>
      </c>
      <c r="N2151" s="50" t="str">
        <f t="shared" si="208"/>
        <v>120-365</v>
      </c>
      <c r="O2151" s="50" t="str">
        <f t="shared" si="209"/>
        <v>High Risk</v>
      </c>
      <c r="P2151" s="15" t="str">
        <f>'PAYMENT by SAP'!J2141</f>
        <v>IDR</v>
      </c>
      <c r="Q2151" s="15">
        <f>'PAYMENT by SAP'!K2141</f>
        <v>1800000636</v>
      </c>
      <c r="R2151" s="51">
        <f>'PAYMENT by SAP'!L2141</f>
        <v>44168544</v>
      </c>
      <c r="S2151" s="51" t="str">
        <f>'PAYMENT by SAP'!M2141</f>
        <v>Biaya Pemusnahan Limbah Glyserin Pitch Ex PT MNJ</v>
      </c>
      <c r="T2151" s="65">
        <f>'PAYMENT by SAP'!N2141</f>
        <v>45930</v>
      </c>
      <c r="U2151" s="66">
        <f>'PAYMENT by SAP'!O2141</f>
        <v>1800000636</v>
      </c>
      <c r="V2151" t="s">
        <v>4950</v>
      </c>
    </row>
    <row r="2152" spans="2:22">
      <c r="B2152" s="15">
        <f>'PAYMENT by SAP'!B2142</f>
        <v>101082</v>
      </c>
      <c r="C2152" s="15" t="str">
        <f>'PAYMENT by SAP'!C2142</f>
        <v>PT METATU NUSANTARA JAYA</v>
      </c>
      <c r="D2152" s="15" t="str">
        <v>External</v>
      </c>
      <c r="E2152" s="15">
        <f>'PAYMENT by SAP'!D2142</f>
        <v>1400037608</v>
      </c>
      <c r="F2152" s="15">
        <f>'PAYMENT by SAP'!E2142</f>
        <v>11123101</v>
      </c>
      <c r="G2152" s="15" t="str">
        <f>'PAYMENT by SAP'!F2142</f>
        <v>PT METATU NUSANTARA JAYA</v>
      </c>
      <c r="H2152" s="47">
        <f t="shared" si="204"/>
        <v>46118</v>
      </c>
      <c r="I2152" s="48">
        <f>'PAYMENT by SAP'!G2142</f>
        <v>46118</v>
      </c>
      <c r="J2152" s="48" t="str">
        <f t="shared" si="205"/>
        <v>Apr</v>
      </c>
      <c r="K2152" s="48" t="str">
        <f t="shared" si="206"/>
        <v>2026</v>
      </c>
      <c r="L2152" s="48">
        <f>'PAYMENT by SAP'!H2142</f>
        <v>45960</v>
      </c>
      <c r="M2152" s="49">
        <f t="shared" si="207"/>
        <v>158</v>
      </c>
      <c r="N2152" s="50" t="str">
        <f t="shared" si="208"/>
        <v>120-365</v>
      </c>
      <c r="O2152" s="50" t="str">
        <f t="shared" si="209"/>
        <v>High Risk</v>
      </c>
      <c r="P2152" s="15" t="str">
        <f>'PAYMENT by SAP'!J2142</f>
        <v>IDR</v>
      </c>
      <c r="Q2152" s="15">
        <f>'PAYMENT by SAP'!K2142</f>
        <v>1800000642</v>
      </c>
      <c r="R2152" s="51">
        <f>'PAYMENT by SAP'!L2142</f>
        <v>46499400</v>
      </c>
      <c r="S2152" s="51" t="str">
        <f>'PAYMENT by SAP'!M2142</f>
        <v>Biaya Pemusnahan Limbah Sludge IPAL ex PT MNJ</v>
      </c>
      <c r="T2152" s="65">
        <f>'PAYMENT by SAP'!N2142</f>
        <v>45930</v>
      </c>
      <c r="U2152" s="66">
        <f>'PAYMENT by SAP'!O2142</f>
        <v>1800000642</v>
      </c>
      <c r="V2152" t="s">
        <v>4950</v>
      </c>
    </row>
    <row r="2153" spans="2:22">
      <c r="B2153" s="15">
        <f>'PAYMENT by SAP'!B2143</f>
        <v>101082</v>
      </c>
      <c r="C2153" s="15" t="str">
        <f>'PAYMENT by SAP'!C2143</f>
        <v>PT METATU NUSANTARA JAYA</v>
      </c>
      <c r="D2153" s="15" t="str">
        <v>External</v>
      </c>
      <c r="E2153" s="15">
        <f>'PAYMENT by SAP'!D2143</f>
        <v>1400037612</v>
      </c>
      <c r="F2153" s="15">
        <f>'PAYMENT by SAP'!E2143</f>
        <v>11123101</v>
      </c>
      <c r="G2153" s="15" t="str">
        <f>'PAYMENT by SAP'!F2143</f>
        <v>PT METATU NUSANTARA JAYA</v>
      </c>
      <c r="H2153" s="47">
        <f t="shared" si="204"/>
        <v>46118</v>
      </c>
      <c r="I2153" s="48">
        <f>'PAYMENT by SAP'!G2143</f>
        <v>46118</v>
      </c>
      <c r="J2153" s="48" t="str">
        <f t="shared" si="205"/>
        <v>Apr</v>
      </c>
      <c r="K2153" s="48" t="str">
        <f t="shared" si="206"/>
        <v>2026</v>
      </c>
      <c r="L2153" s="48">
        <f>'PAYMENT by SAP'!H2143</f>
        <v>45991</v>
      </c>
      <c r="M2153" s="49">
        <f t="shared" si="207"/>
        <v>127</v>
      </c>
      <c r="N2153" s="50" t="str">
        <f t="shared" si="208"/>
        <v>120-365</v>
      </c>
      <c r="O2153" s="50" t="str">
        <f t="shared" si="209"/>
        <v>High Risk</v>
      </c>
      <c r="P2153" s="15" t="str">
        <f>'PAYMENT by SAP'!J2143</f>
        <v>IDR</v>
      </c>
      <c r="Q2153" s="15">
        <f>'PAYMENT by SAP'!K2143</f>
        <v>1800000729</v>
      </c>
      <c r="R2153" s="51">
        <f>'PAYMENT by SAP'!L2143</f>
        <v>64824480</v>
      </c>
      <c r="S2153" s="51" t="str">
        <f>'PAYMENT by SAP'!M2143</f>
        <v>Biaya Pemusnahan Limbah Glyserin Pitch ex PT MNJ</v>
      </c>
      <c r="T2153" s="65">
        <f>'PAYMENT by SAP'!N2143</f>
        <v>45961</v>
      </c>
      <c r="U2153" s="66">
        <f>'PAYMENT by SAP'!O2143</f>
        <v>1800000729</v>
      </c>
      <c r="V2153" t="s">
        <v>4950</v>
      </c>
    </row>
    <row r="2154" spans="2:22">
      <c r="B2154" s="15">
        <f>'PAYMENT by SAP'!B2144</f>
        <v>101082</v>
      </c>
      <c r="C2154" s="15" t="str">
        <f>'PAYMENT by SAP'!C2144</f>
        <v>PT METATU NUSANTARA JAYA</v>
      </c>
      <c r="D2154" s="15" t="str">
        <v>External</v>
      </c>
      <c r="E2154" s="15">
        <f>'PAYMENT by SAP'!D2144</f>
        <v>1400037609</v>
      </c>
      <c r="F2154" s="15">
        <f>'PAYMENT by SAP'!E2144</f>
        <v>11123101</v>
      </c>
      <c r="G2154" s="15" t="str">
        <f>'PAYMENT by SAP'!F2144</f>
        <v>PT METATU NUSANTARA JAYA</v>
      </c>
      <c r="H2154" s="47">
        <f t="shared" si="204"/>
        <v>46118</v>
      </c>
      <c r="I2154" s="48">
        <f>'PAYMENT by SAP'!G2144</f>
        <v>46118</v>
      </c>
      <c r="J2154" s="48" t="str">
        <f t="shared" si="205"/>
        <v>Apr</v>
      </c>
      <c r="K2154" s="48" t="str">
        <f t="shared" si="206"/>
        <v>2026</v>
      </c>
      <c r="L2154" s="48">
        <f>'PAYMENT by SAP'!H2144</f>
        <v>45960</v>
      </c>
      <c r="M2154" s="49">
        <f t="shared" si="207"/>
        <v>158</v>
      </c>
      <c r="N2154" s="50" t="str">
        <f t="shared" si="208"/>
        <v>120-365</v>
      </c>
      <c r="O2154" s="50" t="str">
        <f t="shared" si="209"/>
        <v>High Risk</v>
      </c>
      <c r="P2154" s="15" t="str">
        <f>'PAYMENT by SAP'!J2144</f>
        <v>IDR</v>
      </c>
      <c r="Q2154" s="15">
        <f>'PAYMENT by SAP'!K2144</f>
        <v>1800000643</v>
      </c>
      <c r="R2154" s="51">
        <f>'PAYMENT by SAP'!L2144</f>
        <v>65785860</v>
      </c>
      <c r="S2154" s="51" t="str">
        <f>'PAYMENT by SAP'!M2144</f>
        <v>Biaya Pemusnahan Limbah Sludge NonB3 ex PT MNJ</v>
      </c>
      <c r="T2154" s="65">
        <f>'PAYMENT by SAP'!N2144</f>
        <v>45930</v>
      </c>
      <c r="U2154" s="66">
        <f>'PAYMENT by SAP'!O2144</f>
        <v>1800000643</v>
      </c>
      <c r="V2154" t="s">
        <v>4950</v>
      </c>
    </row>
    <row r="2155" spans="2:22">
      <c r="B2155" s="15">
        <f>'PAYMENT by SAP'!B2145</f>
        <v>101082</v>
      </c>
      <c r="C2155" s="15" t="str">
        <f>'PAYMENT by SAP'!C2145</f>
        <v>PT METATU NUSANTARA JAYA</v>
      </c>
      <c r="D2155" s="15" t="str">
        <v>External</v>
      </c>
      <c r="E2155" s="15">
        <f>'PAYMENT by SAP'!D2145</f>
        <v>1400037610</v>
      </c>
      <c r="F2155" s="15">
        <f>'PAYMENT by SAP'!E2145</f>
        <v>11123101</v>
      </c>
      <c r="G2155" s="15" t="str">
        <f>'PAYMENT by SAP'!F2145</f>
        <v>PT METATU NUSANTARA JAYA</v>
      </c>
      <c r="H2155" s="47">
        <f t="shared" si="204"/>
        <v>46118</v>
      </c>
      <c r="I2155" s="48">
        <f>'PAYMENT by SAP'!G2145</f>
        <v>46118</v>
      </c>
      <c r="J2155" s="48" t="str">
        <f t="shared" si="205"/>
        <v>Apr</v>
      </c>
      <c r="K2155" s="48" t="str">
        <f t="shared" si="206"/>
        <v>2026</v>
      </c>
      <c r="L2155" s="48">
        <f>'PAYMENT by SAP'!H2145</f>
        <v>45960</v>
      </c>
      <c r="M2155" s="49">
        <f t="shared" si="207"/>
        <v>158</v>
      </c>
      <c r="N2155" s="50" t="str">
        <f t="shared" si="208"/>
        <v>120-365</v>
      </c>
      <c r="O2155" s="50" t="str">
        <f t="shared" si="209"/>
        <v>High Risk</v>
      </c>
      <c r="P2155" s="15" t="str">
        <f>'PAYMENT by SAP'!J2145</f>
        <v>IDR</v>
      </c>
      <c r="Q2155" s="15">
        <f>'PAYMENT by SAP'!K2145</f>
        <v>1800000635</v>
      </c>
      <c r="R2155" s="51">
        <f>'PAYMENT by SAP'!L2145</f>
        <v>231446349</v>
      </c>
      <c r="S2155" s="51" t="str">
        <f>'PAYMENT by SAP'!M2145</f>
        <v>Biaya Pemusnahan Limbah FA-BA ex PT MNJ</v>
      </c>
      <c r="T2155" s="65">
        <f>'PAYMENT by SAP'!N2145</f>
        <v>45930</v>
      </c>
      <c r="U2155" s="66">
        <f>'PAYMENT by SAP'!O2145</f>
        <v>1800000635</v>
      </c>
      <c r="V2155" t="s">
        <v>4950</v>
      </c>
    </row>
    <row r="2156" spans="2:22">
      <c r="B2156" s="15">
        <f>'PAYMENT by SAP'!B2146</f>
        <v>101082</v>
      </c>
      <c r="C2156" s="15" t="str">
        <f>'PAYMENT by SAP'!C2146</f>
        <v>PT METATU NUSANTARA JAYA</v>
      </c>
      <c r="D2156" s="15" t="str">
        <v>External</v>
      </c>
      <c r="E2156" s="15">
        <f>'PAYMENT by SAP'!D2146</f>
        <v>1400037613</v>
      </c>
      <c r="F2156" s="15">
        <f>'PAYMENT by SAP'!E2146</f>
        <v>11123101</v>
      </c>
      <c r="G2156" s="15" t="str">
        <f>'PAYMENT by SAP'!F2146</f>
        <v>PT METATU NUSANTARA JAYA</v>
      </c>
      <c r="H2156" s="47">
        <f t="shared" si="204"/>
        <v>46118</v>
      </c>
      <c r="I2156" s="48">
        <f>'PAYMENT by SAP'!G2146</f>
        <v>46118</v>
      </c>
      <c r="J2156" s="48" t="str">
        <f t="shared" si="205"/>
        <v>Apr</v>
      </c>
      <c r="K2156" s="48" t="str">
        <f t="shared" si="206"/>
        <v>2026</v>
      </c>
      <c r="L2156" s="48">
        <f>'PAYMENT by SAP'!H2146</f>
        <v>45991</v>
      </c>
      <c r="M2156" s="49">
        <f t="shared" si="207"/>
        <v>127</v>
      </c>
      <c r="N2156" s="50" t="str">
        <f t="shared" si="208"/>
        <v>120-365</v>
      </c>
      <c r="O2156" s="50" t="str">
        <f t="shared" si="209"/>
        <v>High Risk</v>
      </c>
      <c r="P2156" s="15" t="str">
        <f>'PAYMENT by SAP'!J2146</f>
        <v>IDR</v>
      </c>
      <c r="Q2156" s="15">
        <f>'PAYMENT by SAP'!K2146</f>
        <v>1800000728</v>
      </c>
      <c r="R2156" s="51">
        <f>'PAYMENT by SAP'!L2146</f>
        <v>404707626</v>
      </c>
      <c r="S2156" s="51" t="str">
        <f>'PAYMENT by SAP'!M2146</f>
        <v>Biaya Pemusnahan Limbah FA-BA ex PT MNJ</v>
      </c>
      <c r="T2156" s="65">
        <f>'PAYMENT by SAP'!N2146</f>
        <v>45961</v>
      </c>
      <c r="U2156" s="66">
        <f>'PAYMENT by SAP'!O2146</f>
        <v>1800000728</v>
      </c>
      <c r="V2156" t="s">
        <v>4950</v>
      </c>
    </row>
    <row r="2157" spans="2:22">
      <c r="B2157" s="15">
        <f>'PAYMENT by SAP'!B2147</f>
        <v>101082</v>
      </c>
      <c r="C2157" s="15" t="str">
        <f>'PAYMENT by SAP'!C2147</f>
        <v>PT METATU NUSANTARA JAYA</v>
      </c>
      <c r="D2157" s="15" t="str">
        <v>External</v>
      </c>
      <c r="E2157" s="15">
        <f>'PAYMENT by SAP'!D2147</f>
        <v>100068785</v>
      </c>
      <c r="F2157" s="15">
        <f>'PAYMENT by SAP'!E2147</f>
        <v>0</v>
      </c>
      <c r="G2157" s="15">
        <f>'PAYMENT by SAP'!F2147</f>
        <v>0</v>
      </c>
      <c r="H2157" s="47">
        <f t="shared" si="204"/>
        <v>46119</v>
      </c>
      <c r="I2157" s="48">
        <f>'PAYMENT by SAP'!G2147</f>
        <v>46119</v>
      </c>
      <c r="J2157" s="48" t="str">
        <f t="shared" si="205"/>
        <v>Apr</v>
      </c>
      <c r="K2157" s="48" t="str">
        <f t="shared" si="206"/>
        <v>2026</v>
      </c>
      <c r="L2157" s="48">
        <f>'PAYMENT by SAP'!H2147</f>
        <v>46113</v>
      </c>
      <c r="M2157" s="49">
        <f t="shared" si="207"/>
        <v>6</v>
      </c>
      <c r="N2157" s="50" t="str">
        <f t="shared" si="208"/>
        <v>0-30</v>
      </c>
      <c r="O2157" s="50" t="str">
        <f t="shared" si="209"/>
        <v>No Risk</v>
      </c>
      <c r="P2157" s="15" t="str">
        <f>'PAYMENT by SAP'!J2147</f>
        <v>IDR</v>
      </c>
      <c r="Q2157" s="15">
        <f>'PAYMENT by SAP'!K2147</f>
        <v>1400037602</v>
      </c>
      <c r="R2157" s="51">
        <f>'PAYMENT by SAP'!L2147</f>
        <v>41088</v>
      </c>
      <c r="S2157" s="51" t="str">
        <f>'PAYMENT by SAP'!M2147</f>
        <v>Kurang bayar biaya Pemusnahan Limbah Residu Produk</v>
      </c>
      <c r="T2157" s="65">
        <f>'PAYMENT by SAP'!N2147</f>
        <v>46113</v>
      </c>
      <c r="U2157" s="66">
        <f>'PAYMENT by SAP'!O2147</f>
        <v>1800000640</v>
      </c>
      <c r="V2157" t="s">
        <v>4950</v>
      </c>
    </row>
    <row r="2158" spans="2:22">
      <c r="B2158" s="15">
        <f>'PAYMENT by SAP'!B2148</f>
        <v>101082</v>
      </c>
      <c r="C2158" s="15" t="str">
        <f>'PAYMENT by SAP'!C2148</f>
        <v>PT METATU NUSANTARA JAYA</v>
      </c>
      <c r="D2158" s="15" t="str">
        <v>External</v>
      </c>
      <c r="E2158" s="15">
        <f>'PAYMENT by SAP'!D2148</f>
        <v>100068785</v>
      </c>
      <c r="F2158" s="15">
        <f>'PAYMENT by SAP'!E2148</f>
        <v>0</v>
      </c>
      <c r="G2158" s="15">
        <f>'PAYMENT by SAP'!F2148</f>
        <v>0</v>
      </c>
      <c r="H2158" s="47">
        <f t="shared" si="204"/>
        <v>46119</v>
      </c>
      <c r="I2158" s="48">
        <f>'PAYMENT by SAP'!G2148</f>
        <v>46119</v>
      </c>
      <c r="J2158" s="48" t="str">
        <f t="shared" si="205"/>
        <v>Apr</v>
      </c>
      <c r="K2158" s="48" t="str">
        <f t="shared" si="206"/>
        <v>2026</v>
      </c>
      <c r="L2158" s="48">
        <f>'PAYMENT by SAP'!H2148</f>
        <v>46113</v>
      </c>
      <c r="M2158" s="49">
        <f t="shared" si="207"/>
        <v>6</v>
      </c>
      <c r="N2158" s="50" t="str">
        <f t="shared" si="208"/>
        <v>0-30</v>
      </c>
      <c r="O2158" s="50" t="str">
        <f t="shared" si="209"/>
        <v>No Risk</v>
      </c>
      <c r="P2158" s="15" t="str">
        <f>'PAYMENT by SAP'!J2148</f>
        <v>IDR</v>
      </c>
      <c r="Q2158" s="15">
        <f>'PAYMENT by SAP'!K2148</f>
        <v>1400037603</v>
      </c>
      <c r="R2158" s="51">
        <f>'PAYMENT by SAP'!L2148</f>
        <v>72960</v>
      </c>
      <c r="S2158" s="51" t="str">
        <f>'PAYMENT by SAP'!M2148</f>
        <v>Kurang bayar biaya Pemusnahan Limbah Resin Anrgnik</v>
      </c>
      <c r="T2158" s="65">
        <f>'PAYMENT by SAP'!N2148</f>
        <v>46113</v>
      </c>
      <c r="U2158" s="66">
        <f>'PAYMENT by SAP'!O2148</f>
        <v>1800000639</v>
      </c>
      <c r="V2158" t="s">
        <v>4950</v>
      </c>
    </row>
    <row r="2159" spans="2:22">
      <c r="B2159" s="15">
        <f>'PAYMENT by SAP'!B2149</f>
        <v>101082</v>
      </c>
      <c r="C2159" s="15" t="str">
        <f>'PAYMENT by SAP'!C2149</f>
        <v>PT METATU NUSANTARA JAYA</v>
      </c>
      <c r="D2159" s="15" t="str">
        <v>External</v>
      </c>
      <c r="E2159" s="15">
        <f>'PAYMENT by SAP'!D2149</f>
        <v>100068785</v>
      </c>
      <c r="F2159" s="15">
        <f>'PAYMENT by SAP'!E2149</f>
        <v>0</v>
      </c>
      <c r="G2159" s="15">
        <f>'PAYMENT by SAP'!F2149</f>
        <v>0</v>
      </c>
      <c r="H2159" s="47">
        <f t="shared" si="204"/>
        <v>46119</v>
      </c>
      <c r="I2159" s="48">
        <f>'PAYMENT by SAP'!G2149</f>
        <v>46119</v>
      </c>
      <c r="J2159" s="48" t="str">
        <f t="shared" si="205"/>
        <v>Apr</v>
      </c>
      <c r="K2159" s="48" t="str">
        <f t="shared" si="206"/>
        <v>2026</v>
      </c>
      <c r="L2159" s="48">
        <f>'PAYMENT by SAP'!H2149</f>
        <v>46113</v>
      </c>
      <c r="M2159" s="49">
        <f t="shared" si="207"/>
        <v>6</v>
      </c>
      <c r="N2159" s="50" t="str">
        <f t="shared" si="208"/>
        <v>0-30</v>
      </c>
      <c r="O2159" s="50" t="str">
        <f t="shared" si="209"/>
        <v>No Risk</v>
      </c>
      <c r="P2159" s="15" t="str">
        <f>'PAYMENT by SAP'!J2149</f>
        <v>IDR</v>
      </c>
      <c r="Q2159" s="15">
        <f>'PAYMENT by SAP'!K2149</f>
        <v>1400037611</v>
      </c>
      <c r="R2159" s="51">
        <f>'PAYMENT by SAP'!L2149</f>
        <v>79760</v>
      </c>
      <c r="S2159" s="51" t="str">
        <f>'PAYMENT by SAP'!M2149</f>
        <v>Kurang bayar biaya Pemusnahan Limbah Resin Anorgni</v>
      </c>
      <c r="T2159" s="65">
        <f>'PAYMENT by SAP'!N2149</f>
        <v>46113</v>
      </c>
      <c r="U2159" s="66">
        <f>'PAYMENT by SAP'!O2149</f>
        <v>1800000732</v>
      </c>
      <c r="V2159" t="s">
        <v>4950</v>
      </c>
    </row>
    <row r="2160" spans="2:22">
      <c r="B2160" s="15">
        <f>'PAYMENT by SAP'!B2150</f>
        <v>101082</v>
      </c>
      <c r="C2160" s="15" t="str">
        <f>'PAYMENT by SAP'!C2150</f>
        <v>PT METATU NUSANTARA JAYA</v>
      </c>
      <c r="D2160" s="15" t="str">
        <v>External</v>
      </c>
      <c r="E2160" s="15">
        <f>'PAYMENT by SAP'!D2150</f>
        <v>100068785</v>
      </c>
      <c r="F2160" s="15">
        <f>'PAYMENT by SAP'!E2150</f>
        <v>0</v>
      </c>
      <c r="G2160" s="15">
        <f>'PAYMENT by SAP'!F2150</f>
        <v>0</v>
      </c>
      <c r="H2160" s="47">
        <f t="shared" si="204"/>
        <v>46119</v>
      </c>
      <c r="I2160" s="48">
        <f>'PAYMENT by SAP'!G2150</f>
        <v>46119</v>
      </c>
      <c r="J2160" s="48" t="str">
        <f t="shared" si="205"/>
        <v>Apr</v>
      </c>
      <c r="K2160" s="48" t="str">
        <f t="shared" si="206"/>
        <v>2026</v>
      </c>
      <c r="L2160" s="48">
        <f>'PAYMENT by SAP'!H2150</f>
        <v>46113</v>
      </c>
      <c r="M2160" s="49">
        <f t="shared" si="207"/>
        <v>6</v>
      </c>
      <c r="N2160" s="50" t="str">
        <f t="shared" si="208"/>
        <v>0-30</v>
      </c>
      <c r="O2160" s="50" t="str">
        <f t="shared" si="209"/>
        <v>No Risk</v>
      </c>
      <c r="P2160" s="15" t="str">
        <f>'PAYMENT by SAP'!J2150</f>
        <v>IDR</v>
      </c>
      <c r="Q2160" s="15">
        <f>'PAYMENT by SAP'!K2150</f>
        <v>1400037604</v>
      </c>
      <c r="R2160" s="51">
        <f>'PAYMENT by SAP'!L2150</f>
        <v>468500</v>
      </c>
      <c r="S2160" s="51" t="str">
        <f>'PAYMENT by SAP'!M2150</f>
        <v>Kurang bayar biaya Pemusnahan Limbah Terkontaminas</v>
      </c>
      <c r="T2160" s="65">
        <f>'PAYMENT by SAP'!N2150</f>
        <v>46113</v>
      </c>
      <c r="U2160" s="66">
        <f>'PAYMENT by SAP'!O2150</f>
        <v>1800000637</v>
      </c>
      <c r="V2160" t="s">
        <v>4950</v>
      </c>
    </row>
    <row r="2161" spans="2:22">
      <c r="B2161" s="15">
        <f>'PAYMENT by SAP'!B2151</f>
        <v>100069</v>
      </c>
      <c r="C2161" s="15" t="str">
        <f>'PAYMENT by SAP'!C2151</f>
        <v>PT BANK MANDIRI (PERSERO) TBK.</v>
      </c>
      <c r="D2161" s="15" t="str">
        <v>External</v>
      </c>
      <c r="E2161" s="15">
        <f>'PAYMENT by SAP'!D2151</f>
        <v>1400038016</v>
      </c>
      <c r="F2161" s="15">
        <f>'PAYMENT by SAP'!E2151</f>
        <v>11121161</v>
      </c>
      <c r="G2161" s="15" t="str">
        <f>'PAYMENT by SAP'!F2151</f>
        <v>Listrik ATM KPSI &amp; KCP Bank Mandiri</v>
      </c>
      <c r="H2161" s="47">
        <f t="shared" si="204"/>
        <v>46119</v>
      </c>
      <c r="I2161" s="48">
        <f>'PAYMENT by SAP'!G2151</f>
        <v>46119</v>
      </c>
      <c r="J2161" s="48" t="str">
        <f t="shared" si="205"/>
        <v>Apr</v>
      </c>
      <c r="K2161" s="48" t="str">
        <f t="shared" si="206"/>
        <v>2026</v>
      </c>
      <c r="L2161" s="48">
        <f>'PAYMENT by SAP'!H2151</f>
        <v>46021</v>
      </c>
      <c r="M2161" s="49">
        <f t="shared" si="207"/>
        <v>98</v>
      </c>
      <c r="N2161" s="50" t="str">
        <f t="shared" si="208"/>
        <v>90-120</v>
      </c>
      <c r="O2161" s="50" t="str">
        <f t="shared" si="209"/>
        <v>Warning +</v>
      </c>
      <c r="P2161" s="15" t="str">
        <f>'PAYMENT by SAP'!J2151</f>
        <v>IDR</v>
      </c>
      <c r="Q2161" s="15">
        <f>'PAYMENT by SAP'!K2151</f>
        <v>1800000742</v>
      </c>
      <c r="R2161" s="51">
        <f>'PAYMENT by SAP'!L2151</f>
        <v>661159</v>
      </c>
      <c r="S2161" s="51" t="str">
        <f>'PAYMENT by SAP'!M2151</f>
        <v>TAGIHAN LISTRIK ATM KPSI BANK MANDIRI</v>
      </c>
      <c r="T2161" s="65">
        <f>'PAYMENT by SAP'!N2151</f>
        <v>45991</v>
      </c>
      <c r="U2161" s="66">
        <f>'PAYMENT by SAP'!O2151</f>
        <v>1800000742</v>
      </c>
      <c r="V2161" s="18" t="s">
        <v>4951</v>
      </c>
    </row>
    <row r="2162" spans="2:22">
      <c r="B2162" s="15">
        <f>'PAYMENT by SAP'!B2152</f>
        <v>101082</v>
      </c>
      <c r="C2162" s="15" t="str">
        <f>'PAYMENT by SAP'!C2152</f>
        <v>PT METATU NUSANTARA JAYA</v>
      </c>
      <c r="D2162" s="15" t="str">
        <v>External</v>
      </c>
      <c r="E2162" s="15">
        <f>'PAYMENT by SAP'!D2152</f>
        <v>100068785</v>
      </c>
      <c r="F2162" s="15">
        <f>'PAYMENT by SAP'!E2152</f>
        <v>0</v>
      </c>
      <c r="G2162" s="15">
        <f>'PAYMENT by SAP'!F2152</f>
        <v>0</v>
      </c>
      <c r="H2162" s="47">
        <f t="shared" si="204"/>
        <v>46119</v>
      </c>
      <c r="I2162" s="48">
        <f>'PAYMENT by SAP'!G2152</f>
        <v>46119</v>
      </c>
      <c r="J2162" s="48" t="str">
        <f t="shared" si="205"/>
        <v>Apr</v>
      </c>
      <c r="K2162" s="48" t="str">
        <f t="shared" si="206"/>
        <v>2026</v>
      </c>
      <c r="L2162" s="48">
        <f>'PAYMENT by SAP'!H2152</f>
        <v>46113</v>
      </c>
      <c r="M2162" s="49">
        <f t="shared" si="207"/>
        <v>6</v>
      </c>
      <c r="N2162" s="50" t="str">
        <f t="shared" si="208"/>
        <v>0-30</v>
      </c>
      <c r="O2162" s="50" t="str">
        <f t="shared" si="209"/>
        <v>No Risk</v>
      </c>
      <c r="P2162" s="15" t="str">
        <f>'PAYMENT by SAP'!J2152</f>
        <v>IDR</v>
      </c>
      <c r="Q2162" s="15">
        <f>'PAYMENT by SAP'!K2152</f>
        <v>1400037605</v>
      </c>
      <c r="R2162" s="51">
        <f>'PAYMENT by SAP'!L2152</f>
        <v>743468</v>
      </c>
      <c r="S2162" s="51" t="str">
        <f>'PAYMENT by SAP'!M2152</f>
        <v>Kurang bayar biaya Pemusnahan Limbah SBE ex PT MNJ</v>
      </c>
      <c r="T2162" s="65">
        <f>'PAYMENT by SAP'!N2152</f>
        <v>46113</v>
      </c>
      <c r="U2162" s="66">
        <f>'PAYMENT by SAP'!O2152</f>
        <v>1800000641</v>
      </c>
      <c r="V2162" t="s">
        <v>4950</v>
      </c>
    </row>
    <row r="2163" spans="2:22">
      <c r="B2163" s="15">
        <f>'PAYMENT by SAP'!B2153</f>
        <v>101082</v>
      </c>
      <c r="C2163" s="15" t="str">
        <f>'PAYMENT by SAP'!C2153</f>
        <v>PT METATU NUSANTARA JAYA</v>
      </c>
      <c r="D2163" s="15" t="str">
        <v>External</v>
      </c>
      <c r="E2163" s="15">
        <f>'PAYMENT by SAP'!D2153</f>
        <v>100068785</v>
      </c>
      <c r="F2163" s="15">
        <f>'PAYMENT by SAP'!E2153</f>
        <v>0</v>
      </c>
      <c r="G2163" s="15">
        <f>'PAYMENT by SAP'!F2153</f>
        <v>0</v>
      </c>
      <c r="H2163" s="47">
        <f t="shared" si="204"/>
        <v>46119</v>
      </c>
      <c r="I2163" s="48">
        <f>'PAYMENT by SAP'!G2153</f>
        <v>46119</v>
      </c>
      <c r="J2163" s="48" t="str">
        <f t="shared" si="205"/>
        <v>Apr</v>
      </c>
      <c r="K2163" s="48" t="str">
        <f t="shared" si="206"/>
        <v>2026</v>
      </c>
      <c r="L2163" s="48">
        <f>'PAYMENT by SAP'!H2153</f>
        <v>46113</v>
      </c>
      <c r="M2163" s="49">
        <f t="shared" si="207"/>
        <v>6</v>
      </c>
      <c r="N2163" s="50" t="str">
        <f t="shared" si="208"/>
        <v>0-30</v>
      </c>
      <c r="O2163" s="50" t="str">
        <f t="shared" si="209"/>
        <v>No Risk</v>
      </c>
      <c r="P2163" s="15" t="str">
        <f>'PAYMENT by SAP'!J2153</f>
        <v>IDR</v>
      </c>
      <c r="Q2163" s="15">
        <f>'PAYMENT by SAP'!K2153</f>
        <v>1400037606</v>
      </c>
      <c r="R2163" s="51">
        <f>'PAYMENT by SAP'!L2153</f>
        <v>788000</v>
      </c>
      <c r="S2163" s="51" t="str">
        <f>'PAYMENT by SAP'!M2153</f>
        <v>Kurang bayar biaya Pemusnahan Limbah Refractory Be</v>
      </c>
      <c r="T2163" s="65">
        <f>'PAYMENT by SAP'!N2153</f>
        <v>46113</v>
      </c>
      <c r="U2163" s="66">
        <f>'PAYMENT by SAP'!O2153</f>
        <v>1800000638</v>
      </c>
      <c r="V2163" t="s">
        <v>4950</v>
      </c>
    </row>
    <row r="2164" spans="2:22">
      <c r="B2164" s="15">
        <f>'PAYMENT by SAP'!B2154</f>
        <v>101082</v>
      </c>
      <c r="C2164" s="15" t="str">
        <f>'PAYMENT by SAP'!C2154</f>
        <v>PT METATU NUSANTARA JAYA</v>
      </c>
      <c r="D2164" s="15" t="str">
        <v>External</v>
      </c>
      <c r="E2164" s="15">
        <f>'PAYMENT by SAP'!D2154</f>
        <v>100068785</v>
      </c>
      <c r="F2164" s="15">
        <f>'PAYMENT by SAP'!E2154</f>
        <v>0</v>
      </c>
      <c r="G2164" s="15">
        <f>'PAYMENT by SAP'!F2154</f>
        <v>0</v>
      </c>
      <c r="H2164" s="47">
        <f t="shared" si="204"/>
        <v>46119</v>
      </c>
      <c r="I2164" s="48">
        <f>'PAYMENT by SAP'!G2154</f>
        <v>46119</v>
      </c>
      <c r="J2164" s="48" t="str">
        <f t="shared" si="205"/>
        <v>Apr</v>
      </c>
      <c r="K2164" s="48" t="str">
        <f t="shared" si="206"/>
        <v>2026</v>
      </c>
      <c r="L2164" s="48">
        <f>'PAYMENT by SAP'!H2154</f>
        <v>46113</v>
      </c>
      <c r="M2164" s="49">
        <f t="shared" si="207"/>
        <v>6</v>
      </c>
      <c r="N2164" s="50" t="str">
        <f t="shared" si="208"/>
        <v>0-30</v>
      </c>
      <c r="O2164" s="50" t="str">
        <f t="shared" si="209"/>
        <v>No Risk</v>
      </c>
      <c r="P2164" s="15" t="str">
        <f>'PAYMENT by SAP'!J2154</f>
        <v>IDR</v>
      </c>
      <c r="Q2164" s="15">
        <f>'PAYMENT by SAP'!K2154</f>
        <v>1400037607</v>
      </c>
      <c r="R2164" s="51">
        <f>'PAYMENT by SAP'!L2154</f>
        <v>810432</v>
      </c>
      <c r="S2164" s="51" t="str">
        <f>'PAYMENT by SAP'!M2154</f>
        <v>Kurang bayar biaya Pemusnahan Limbah Glyserin Pitc</v>
      </c>
      <c r="T2164" s="65">
        <f>'PAYMENT by SAP'!N2154</f>
        <v>46113</v>
      </c>
      <c r="U2164" s="66">
        <f>'PAYMENT by SAP'!O2154</f>
        <v>1800000636</v>
      </c>
      <c r="V2164" t="s">
        <v>4950</v>
      </c>
    </row>
    <row r="2165" spans="2:22">
      <c r="B2165" s="15">
        <f>'PAYMENT by SAP'!B2155</f>
        <v>101082</v>
      </c>
      <c r="C2165" s="15" t="str">
        <f>'PAYMENT by SAP'!C2155</f>
        <v>PT METATU NUSANTARA JAYA</v>
      </c>
      <c r="D2165" s="15" t="str">
        <v>External</v>
      </c>
      <c r="E2165" s="15">
        <f>'PAYMENT by SAP'!D2155</f>
        <v>100068785</v>
      </c>
      <c r="F2165" s="15">
        <f>'PAYMENT by SAP'!E2155</f>
        <v>0</v>
      </c>
      <c r="G2165" s="15">
        <f>'PAYMENT by SAP'!F2155</f>
        <v>0</v>
      </c>
      <c r="H2165" s="47">
        <f t="shared" si="204"/>
        <v>46119</v>
      </c>
      <c r="I2165" s="48">
        <f>'PAYMENT by SAP'!G2155</f>
        <v>46119</v>
      </c>
      <c r="J2165" s="48" t="str">
        <f t="shared" si="205"/>
        <v>Apr</v>
      </c>
      <c r="K2165" s="48" t="str">
        <f t="shared" si="206"/>
        <v>2026</v>
      </c>
      <c r="L2165" s="48">
        <f>'PAYMENT by SAP'!H2155</f>
        <v>46113</v>
      </c>
      <c r="M2165" s="49">
        <f t="shared" si="207"/>
        <v>6</v>
      </c>
      <c r="N2165" s="50" t="str">
        <f t="shared" si="208"/>
        <v>0-30</v>
      </c>
      <c r="O2165" s="50" t="str">
        <f t="shared" si="209"/>
        <v>No Risk</v>
      </c>
      <c r="P2165" s="15" t="str">
        <f>'PAYMENT by SAP'!J2155</f>
        <v>IDR</v>
      </c>
      <c r="Q2165" s="15">
        <f>'PAYMENT by SAP'!K2155</f>
        <v>1400037608</v>
      </c>
      <c r="R2165" s="51">
        <f>'PAYMENT by SAP'!L2155</f>
        <v>853200</v>
      </c>
      <c r="S2165" s="51" t="str">
        <f>'PAYMENT by SAP'!M2155</f>
        <v>Kurang bayar biaya Pemusnahan Limbah Sludge IPAL e</v>
      </c>
      <c r="T2165" s="65">
        <f>'PAYMENT by SAP'!N2155</f>
        <v>46113</v>
      </c>
      <c r="U2165" s="66">
        <f>'PAYMENT by SAP'!O2155</f>
        <v>1800000642</v>
      </c>
      <c r="V2165" t="s">
        <v>4950</v>
      </c>
    </row>
    <row r="2166" spans="2:22">
      <c r="B2166" s="15">
        <f>'PAYMENT by SAP'!B2156</f>
        <v>101082</v>
      </c>
      <c r="C2166" s="15" t="str">
        <f>'PAYMENT by SAP'!C2156</f>
        <v>PT METATU NUSANTARA JAYA</v>
      </c>
      <c r="D2166" s="15" t="str">
        <v>External</v>
      </c>
      <c r="E2166" s="15">
        <f>'PAYMENT by SAP'!D2156</f>
        <v>100068785</v>
      </c>
      <c r="F2166" s="15">
        <f>'PAYMENT by SAP'!E2156</f>
        <v>0</v>
      </c>
      <c r="G2166" s="15">
        <f>'PAYMENT by SAP'!F2156</f>
        <v>0</v>
      </c>
      <c r="H2166" s="47">
        <f t="shared" si="204"/>
        <v>46119</v>
      </c>
      <c r="I2166" s="48">
        <f>'PAYMENT by SAP'!G2156</f>
        <v>46119</v>
      </c>
      <c r="J2166" s="48" t="str">
        <f t="shared" si="205"/>
        <v>Apr</v>
      </c>
      <c r="K2166" s="48" t="str">
        <f t="shared" si="206"/>
        <v>2026</v>
      </c>
      <c r="L2166" s="48">
        <f>'PAYMENT by SAP'!H2156</f>
        <v>46113</v>
      </c>
      <c r="M2166" s="49">
        <f t="shared" si="207"/>
        <v>6</v>
      </c>
      <c r="N2166" s="50" t="str">
        <f t="shared" si="208"/>
        <v>0-30</v>
      </c>
      <c r="O2166" s="50" t="str">
        <f t="shared" si="209"/>
        <v>No Risk</v>
      </c>
      <c r="P2166" s="15" t="str">
        <f>'PAYMENT by SAP'!J2156</f>
        <v>IDR</v>
      </c>
      <c r="Q2166" s="15">
        <f>'PAYMENT by SAP'!K2156</f>
        <v>1400037612</v>
      </c>
      <c r="R2166" s="51">
        <f>'PAYMENT by SAP'!L2156</f>
        <v>1189440</v>
      </c>
      <c r="S2166" s="51" t="str">
        <f>'PAYMENT by SAP'!M2156</f>
        <v>Kurang bayar biaya Pemusnahan Limbah Glyserin Pitc</v>
      </c>
      <c r="T2166" s="65">
        <f>'PAYMENT by SAP'!N2156</f>
        <v>46113</v>
      </c>
      <c r="U2166" s="66">
        <f>'PAYMENT by SAP'!O2156</f>
        <v>1800000729</v>
      </c>
      <c r="V2166" t="s">
        <v>4950</v>
      </c>
    </row>
    <row r="2167" spans="2:22">
      <c r="B2167" s="15">
        <f>'PAYMENT by SAP'!B2157</f>
        <v>101082</v>
      </c>
      <c r="C2167" s="15" t="str">
        <f>'PAYMENT by SAP'!C2157</f>
        <v>PT METATU NUSANTARA JAYA</v>
      </c>
      <c r="D2167" s="15" t="str">
        <v>External</v>
      </c>
      <c r="E2167" s="15">
        <f>'PAYMENT by SAP'!D2157</f>
        <v>100068785</v>
      </c>
      <c r="F2167" s="15">
        <f>'PAYMENT by SAP'!E2157</f>
        <v>0</v>
      </c>
      <c r="G2167" s="15">
        <f>'PAYMENT by SAP'!F2157</f>
        <v>0</v>
      </c>
      <c r="H2167" s="47">
        <f t="shared" si="204"/>
        <v>46119</v>
      </c>
      <c r="I2167" s="48">
        <f>'PAYMENT by SAP'!G2157</f>
        <v>46119</v>
      </c>
      <c r="J2167" s="48" t="str">
        <f t="shared" si="205"/>
        <v>Apr</v>
      </c>
      <c r="K2167" s="48" t="str">
        <f t="shared" si="206"/>
        <v>2026</v>
      </c>
      <c r="L2167" s="48">
        <f>'PAYMENT by SAP'!H2157</f>
        <v>46113</v>
      </c>
      <c r="M2167" s="49">
        <f t="shared" si="207"/>
        <v>6</v>
      </c>
      <c r="N2167" s="50" t="str">
        <f t="shared" si="208"/>
        <v>0-30</v>
      </c>
      <c r="O2167" s="50" t="str">
        <f t="shared" si="209"/>
        <v>No Risk</v>
      </c>
      <c r="P2167" s="15" t="str">
        <f>'PAYMENT by SAP'!J2157</f>
        <v>IDR</v>
      </c>
      <c r="Q2167" s="15">
        <f>'PAYMENT by SAP'!K2157</f>
        <v>1400037609</v>
      </c>
      <c r="R2167" s="51">
        <f>'PAYMENT by SAP'!L2157</f>
        <v>1207080</v>
      </c>
      <c r="S2167" s="51" t="str">
        <f>'PAYMENT by SAP'!M2157</f>
        <v>Kurang bayar biaya Pemusnahan Limbah Sludge NonB3</v>
      </c>
      <c r="T2167" s="65">
        <f>'PAYMENT by SAP'!N2157</f>
        <v>46113</v>
      </c>
      <c r="U2167" s="66">
        <f>'PAYMENT by SAP'!O2157</f>
        <v>1800000643</v>
      </c>
      <c r="V2167" t="s">
        <v>4950</v>
      </c>
    </row>
    <row r="2168" spans="2:22">
      <c r="B2168" s="15">
        <f>'PAYMENT by SAP'!B2158</f>
        <v>100142</v>
      </c>
      <c r="C2168" s="15" t="str">
        <f>'PAYMENT by SAP'!C2158</f>
        <v>PT INDOSAT TBK</v>
      </c>
      <c r="D2168" s="15" t="str">
        <v>External</v>
      </c>
      <c r="E2168" s="15">
        <f>'PAYMENT by SAP'!D2158</f>
        <v>1400038015</v>
      </c>
      <c r="F2168" s="15">
        <f>'PAYMENT by SAP'!E2158</f>
        <v>11121161</v>
      </c>
      <c r="G2168" s="15" t="str">
        <f>'PAYMENT by SAP'!F2158</f>
        <v>TAGIHAN LISTRIK INDOSAT JANUARI 2026</v>
      </c>
      <c r="H2168" s="47">
        <f t="shared" si="204"/>
        <v>46119</v>
      </c>
      <c r="I2168" s="48">
        <f>'PAYMENT by SAP'!G2158</f>
        <v>46119</v>
      </c>
      <c r="J2168" s="48" t="str">
        <f t="shared" si="205"/>
        <v>Apr</v>
      </c>
      <c r="K2168" s="48" t="str">
        <f t="shared" si="206"/>
        <v>2026</v>
      </c>
      <c r="L2168" s="48">
        <f>'PAYMENT by SAP'!H2158</f>
        <v>46113</v>
      </c>
      <c r="M2168" s="49">
        <f t="shared" si="207"/>
        <v>6</v>
      </c>
      <c r="N2168" s="50" t="str">
        <f t="shared" si="208"/>
        <v>0-30</v>
      </c>
      <c r="O2168" s="50" t="str">
        <f t="shared" si="209"/>
        <v>No Risk</v>
      </c>
      <c r="P2168" s="15" t="str">
        <f>'PAYMENT by SAP'!J2158</f>
        <v>IDR</v>
      </c>
      <c r="Q2168" s="15">
        <f>'PAYMENT by SAP'!K2158</f>
        <v>1800000145</v>
      </c>
      <c r="R2168" s="51">
        <f>'PAYMENT by SAP'!L2158</f>
        <v>1953532</v>
      </c>
      <c r="S2168" s="51" t="str">
        <f>'PAYMENT by SAP'!M2158</f>
        <v>TAGIHAN LISTRIK INDOSAT JANUARI 2026</v>
      </c>
      <c r="T2168" s="65">
        <f>'PAYMENT by SAP'!N2158</f>
        <v>46083</v>
      </c>
      <c r="U2168" s="66">
        <f>'PAYMENT by SAP'!O2158</f>
        <v>1800000145</v>
      </c>
      <c r="V2168" s="18" t="s">
        <v>4951</v>
      </c>
    </row>
    <row r="2169" spans="2:22">
      <c r="B2169" s="15">
        <f>'PAYMENT by SAP'!B2159</f>
        <v>100069</v>
      </c>
      <c r="C2169" s="15" t="str">
        <f>'PAYMENT by SAP'!C2159</f>
        <v>PT BANK MANDIRI (PERSERO) TBK.</v>
      </c>
      <c r="D2169" s="15" t="str">
        <v>External</v>
      </c>
      <c r="E2169" s="15">
        <f>'PAYMENT by SAP'!D2159</f>
        <v>1400038016</v>
      </c>
      <c r="F2169" s="15">
        <f>'PAYMENT by SAP'!E2159</f>
        <v>11121161</v>
      </c>
      <c r="G2169" s="15" t="str">
        <f>'PAYMENT by SAP'!F2159</f>
        <v>Listrik ATM KPSI &amp; KCP Bank Mandiri</v>
      </c>
      <c r="H2169" s="47">
        <f t="shared" si="204"/>
        <v>46119</v>
      </c>
      <c r="I2169" s="48">
        <f>'PAYMENT by SAP'!G2159</f>
        <v>46119</v>
      </c>
      <c r="J2169" s="48" t="str">
        <f t="shared" si="205"/>
        <v>Apr</v>
      </c>
      <c r="K2169" s="48" t="str">
        <f t="shared" si="206"/>
        <v>2026</v>
      </c>
      <c r="L2169" s="48">
        <f>'PAYMENT by SAP'!H2159</f>
        <v>46021</v>
      </c>
      <c r="M2169" s="49">
        <f t="shared" si="207"/>
        <v>98</v>
      </c>
      <c r="N2169" s="50" t="str">
        <f t="shared" si="208"/>
        <v>90-120</v>
      </c>
      <c r="O2169" s="50" t="str">
        <f t="shared" si="209"/>
        <v>Warning +</v>
      </c>
      <c r="P2169" s="15" t="str">
        <f>'PAYMENT by SAP'!J2159</f>
        <v>IDR</v>
      </c>
      <c r="Q2169" s="15">
        <f>'PAYMENT by SAP'!K2159</f>
        <v>1800000743</v>
      </c>
      <c r="R2169" s="51">
        <f>'PAYMENT by SAP'!L2159</f>
        <v>2781680</v>
      </c>
      <c r="S2169" s="51" t="str">
        <f>'PAYMENT by SAP'!M2159</f>
        <v>TAGIHAN LISTRIK KCP BANK MANDIRI</v>
      </c>
      <c r="T2169" s="65">
        <f>'PAYMENT by SAP'!N2159</f>
        <v>45991</v>
      </c>
      <c r="U2169" s="66">
        <f>'PAYMENT by SAP'!O2159</f>
        <v>1800000743</v>
      </c>
      <c r="V2169" s="18" t="s">
        <v>4951</v>
      </c>
    </row>
    <row r="2170" spans="2:22">
      <c r="B2170" s="15">
        <f>'PAYMENT by SAP'!B2160</f>
        <v>101082</v>
      </c>
      <c r="C2170" s="15" t="str">
        <f>'PAYMENT by SAP'!C2160</f>
        <v>PT METATU NUSANTARA JAYA</v>
      </c>
      <c r="D2170" s="15" t="str">
        <v>External</v>
      </c>
      <c r="E2170" s="15">
        <f>'PAYMENT by SAP'!D2160</f>
        <v>100068785</v>
      </c>
      <c r="F2170" s="15">
        <f>'PAYMENT by SAP'!E2160</f>
        <v>0</v>
      </c>
      <c r="G2170" s="15">
        <f>'PAYMENT by SAP'!F2160</f>
        <v>0</v>
      </c>
      <c r="H2170" s="47">
        <f t="shared" si="204"/>
        <v>46119</v>
      </c>
      <c r="I2170" s="48">
        <f>'PAYMENT by SAP'!G2160</f>
        <v>46119</v>
      </c>
      <c r="J2170" s="48" t="str">
        <f t="shared" si="205"/>
        <v>Apr</v>
      </c>
      <c r="K2170" s="48" t="str">
        <f t="shared" si="206"/>
        <v>2026</v>
      </c>
      <c r="L2170" s="48">
        <f>'PAYMENT by SAP'!H2160</f>
        <v>46113</v>
      </c>
      <c r="M2170" s="49">
        <f t="shared" si="207"/>
        <v>6</v>
      </c>
      <c r="N2170" s="50" t="str">
        <f t="shared" si="208"/>
        <v>0-30</v>
      </c>
      <c r="O2170" s="50" t="str">
        <f t="shared" si="209"/>
        <v>No Risk</v>
      </c>
      <c r="P2170" s="15" t="str">
        <f>'PAYMENT by SAP'!J2160</f>
        <v>IDR</v>
      </c>
      <c r="Q2170" s="15">
        <f>'PAYMENT by SAP'!K2160</f>
        <v>1400037610</v>
      </c>
      <c r="R2170" s="51">
        <f>'PAYMENT by SAP'!L2160</f>
        <v>4246722</v>
      </c>
      <c r="S2170" s="51" t="str">
        <f>'PAYMENT by SAP'!M2160</f>
        <v>Kurang bayar biaya Pemusnahan Limbah FA-BA ex PT M</v>
      </c>
      <c r="T2170" s="65">
        <f>'PAYMENT by SAP'!N2160</f>
        <v>46113</v>
      </c>
      <c r="U2170" s="66">
        <f>'PAYMENT by SAP'!O2160</f>
        <v>1800000635</v>
      </c>
      <c r="V2170" t="s">
        <v>4950</v>
      </c>
    </row>
    <row r="2171" spans="2:22">
      <c r="B2171" s="15">
        <f>'PAYMENT by SAP'!B2161</f>
        <v>101082</v>
      </c>
      <c r="C2171" s="15" t="str">
        <f>'PAYMENT by SAP'!C2161</f>
        <v>PT METATU NUSANTARA JAYA</v>
      </c>
      <c r="D2171" s="15" t="str">
        <v>External</v>
      </c>
      <c r="E2171" s="15">
        <f>'PAYMENT by SAP'!D2161</f>
        <v>100068785</v>
      </c>
      <c r="F2171" s="15">
        <f>'PAYMENT by SAP'!E2161</f>
        <v>0</v>
      </c>
      <c r="G2171" s="15">
        <f>'PAYMENT by SAP'!F2161</f>
        <v>0</v>
      </c>
      <c r="H2171" s="47">
        <f t="shared" si="204"/>
        <v>46119</v>
      </c>
      <c r="I2171" s="48">
        <f>'PAYMENT by SAP'!G2161</f>
        <v>46119</v>
      </c>
      <c r="J2171" s="48" t="str">
        <f t="shared" si="205"/>
        <v>Apr</v>
      </c>
      <c r="K2171" s="48" t="str">
        <f t="shared" si="206"/>
        <v>2026</v>
      </c>
      <c r="L2171" s="48">
        <f>'PAYMENT by SAP'!H2161</f>
        <v>46113</v>
      </c>
      <c r="M2171" s="49">
        <f t="shared" si="207"/>
        <v>6</v>
      </c>
      <c r="N2171" s="50" t="str">
        <f t="shared" si="208"/>
        <v>0-30</v>
      </c>
      <c r="O2171" s="50" t="str">
        <f t="shared" si="209"/>
        <v>No Risk</v>
      </c>
      <c r="P2171" s="15" t="str">
        <f>'PAYMENT by SAP'!J2161</f>
        <v>IDR</v>
      </c>
      <c r="Q2171" s="15">
        <f>'PAYMENT by SAP'!K2161</f>
        <v>1400037613</v>
      </c>
      <c r="R2171" s="51">
        <f>'PAYMENT by SAP'!L2161</f>
        <v>7425828</v>
      </c>
      <c r="S2171" s="51" t="str">
        <f>'PAYMENT by SAP'!M2161</f>
        <v>Kurang bayar biaya Pemusnahan Limbah FA-BA ex PT M</v>
      </c>
      <c r="T2171" s="65">
        <f>'PAYMENT by SAP'!N2161</f>
        <v>46113</v>
      </c>
      <c r="U2171" s="66">
        <f>'PAYMENT by SAP'!O2161</f>
        <v>1800000728</v>
      </c>
      <c r="V2171" t="s">
        <v>4950</v>
      </c>
    </row>
    <row r="2172" spans="2:22">
      <c r="B2172" s="15">
        <f>'PAYMENT by SAP'!B2162</f>
        <v>101918</v>
      </c>
      <c r="C2172" s="15" t="str">
        <f>'PAYMENT by SAP'!C2162</f>
        <v>SUBUR PANGAN SEJAHTERA</v>
      </c>
      <c r="D2172" s="15" t="str">
        <v>External</v>
      </c>
      <c r="E2172" s="15">
        <f>'PAYMENT by SAP'!D2162</f>
        <v>1400038233</v>
      </c>
      <c r="F2172" s="15">
        <f>'PAYMENT by SAP'!E2162</f>
        <v>11121161</v>
      </c>
      <c r="G2172" s="15" t="str">
        <f>'PAYMENT by SAP'!F2162</f>
        <v>PAID BY CMS BANK MANDIRI KC GRESIK RN 7100001101</v>
      </c>
      <c r="H2172" s="47">
        <f t="shared" si="204"/>
        <v>46120</v>
      </c>
      <c r="I2172" s="48">
        <f>'PAYMENT by SAP'!G2162</f>
        <v>46120</v>
      </c>
      <c r="J2172" s="48" t="str">
        <f t="shared" si="205"/>
        <v>Apr</v>
      </c>
      <c r="K2172" s="48" t="str">
        <f t="shared" si="206"/>
        <v>2026</v>
      </c>
      <c r="L2172" s="48">
        <f>'PAYMENT by SAP'!H2162</f>
        <v>46142</v>
      </c>
      <c r="M2172" s="49">
        <f t="shared" si="207"/>
        <v>-22</v>
      </c>
      <c r="N2172" s="50" t="str">
        <f t="shared" si="208"/>
        <v>Current</v>
      </c>
      <c r="O2172" s="50" t="str">
        <f t="shared" si="209"/>
        <v>No Risk</v>
      </c>
      <c r="P2172" s="15" t="str">
        <f>'PAYMENT by SAP'!J2162</f>
        <v>IDR</v>
      </c>
      <c r="Q2172" s="15">
        <f>'PAYMENT by SAP'!K2162</f>
        <v>1800000176</v>
      </c>
      <c r="R2172" s="51">
        <f>'PAYMENT by SAP'!L2162</f>
        <v>7301910</v>
      </c>
      <c r="S2172" s="51" t="str">
        <f>'PAYMENT by SAP'!M2162</f>
        <v>Biaya Pemusnahan Limbah Bottom Ash ex PT SPS</v>
      </c>
      <c r="T2172" s="65">
        <f>'PAYMENT by SAP'!N2162</f>
        <v>46112</v>
      </c>
      <c r="U2172" s="66">
        <f>'PAYMENT by SAP'!O2162</f>
        <v>1800000176</v>
      </c>
      <c r="V2172" t="s">
        <v>4950</v>
      </c>
    </row>
    <row r="2173" spans="2:22">
      <c r="B2173" s="15">
        <f>'PAYMENT by SAP'!B2163</f>
        <v>100622</v>
      </c>
      <c r="C2173" s="15" t="str">
        <f>'PAYMENT by SAP'!C2163</f>
        <v>PT. TRI PUTRA JAYA SENTOSA</v>
      </c>
      <c r="D2173" s="15" t="str">
        <v>External</v>
      </c>
      <c r="E2173" s="15">
        <f>'PAYMENT by SAP'!D2163</f>
        <v>1400038234</v>
      </c>
      <c r="F2173" s="15">
        <f>'PAYMENT by SAP'!E2163</f>
        <v>11125421</v>
      </c>
      <c r="G2173" s="15" t="str">
        <f>'PAYMENT by SAP'!F2163</f>
        <v>PAID BY CMS BANK SYARIAH INDONESIA KC SURABAYA BAS</v>
      </c>
      <c r="H2173" s="47">
        <f t="shared" si="204"/>
        <v>46120</v>
      </c>
      <c r="I2173" s="48">
        <f>'PAYMENT by SAP'!G2163</f>
        <v>46120</v>
      </c>
      <c r="J2173" s="48" t="str">
        <f t="shared" si="205"/>
        <v>Apr</v>
      </c>
      <c r="K2173" s="48" t="str">
        <f t="shared" si="206"/>
        <v>2026</v>
      </c>
      <c r="L2173" s="48">
        <f>'PAYMENT by SAP'!H2163</f>
        <v>46052</v>
      </c>
      <c r="M2173" s="49">
        <f t="shared" si="207"/>
        <v>68</v>
      </c>
      <c r="N2173" s="50" t="str">
        <f t="shared" si="208"/>
        <v>60-90</v>
      </c>
      <c r="O2173" s="50" t="str">
        <f t="shared" si="209"/>
        <v>Warning</v>
      </c>
      <c r="P2173" s="15" t="str">
        <f>'PAYMENT by SAP'!J2163</f>
        <v>IDR</v>
      </c>
      <c r="Q2173" s="15">
        <f>'PAYMENT by SAP'!K2163</f>
        <v>1800000880</v>
      </c>
      <c r="R2173" s="51">
        <f>'PAYMENT by SAP'!L2163</f>
        <v>7732593</v>
      </c>
      <c r="S2173" s="51" t="str">
        <f>'PAYMENT by SAP'!M2163</f>
        <v>Biaya Pemusnahan Limbah Bottom Ash ex PT TJS</v>
      </c>
      <c r="T2173" s="65">
        <f>'PAYMENT by SAP'!N2163</f>
        <v>46022</v>
      </c>
      <c r="U2173" s="66">
        <f>'PAYMENT by SAP'!O2163</f>
        <v>1800000880</v>
      </c>
      <c r="V2173" t="s">
        <v>4950</v>
      </c>
    </row>
    <row r="2174" spans="2:22">
      <c r="B2174" s="15">
        <f>'PAYMENT by SAP'!B2164</f>
        <v>100002</v>
      </c>
      <c r="C2174" s="15" t="str">
        <f>'PAYMENT by SAP'!C2164</f>
        <v>PT SWABINA GATRA</v>
      </c>
      <c r="D2174" s="15" t="str">
        <v>Group</v>
      </c>
      <c r="E2174" s="15">
        <f>'PAYMENT by SAP'!D2164</f>
        <v>1400000136</v>
      </c>
      <c r="F2174" s="15">
        <f>'PAYMENT by SAP'!E2164</f>
        <v>11121161</v>
      </c>
      <c r="G2174" s="15" t="str">
        <f>'PAYMENT by SAP'!F2164</f>
        <v>PAID BY CMS BANK MANDIRI KC GRESIK RN 2100001819</v>
      </c>
      <c r="H2174" s="47">
        <f t="shared" si="204"/>
        <v>46121</v>
      </c>
      <c r="I2174" s="48">
        <f>'PAYMENT by SAP'!G2164</f>
        <v>46121</v>
      </c>
      <c r="J2174" s="48" t="str">
        <f t="shared" si="205"/>
        <v>Apr</v>
      </c>
      <c r="K2174" s="48" t="str">
        <f t="shared" si="206"/>
        <v>2026</v>
      </c>
      <c r="L2174" s="48">
        <f>'PAYMENT by SAP'!H2164</f>
        <v>45991</v>
      </c>
      <c r="M2174" s="49">
        <f t="shared" si="207"/>
        <v>130</v>
      </c>
      <c r="N2174" s="50" t="str">
        <f t="shared" si="208"/>
        <v>120-365</v>
      </c>
      <c r="O2174" s="50" t="str">
        <f t="shared" si="209"/>
        <v>High Risk</v>
      </c>
      <c r="P2174" s="15" t="str">
        <f>'PAYMENT by SAP'!J2164</f>
        <v>IDR</v>
      </c>
      <c r="Q2174" s="15">
        <f>'PAYMENT by SAP'!K2164</f>
        <v>1800000503</v>
      </c>
      <c r="R2174" s="51">
        <f>'PAYMENT by SAP'!L2164</f>
        <v>250848</v>
      </c>
      <c r="S2174" s="51" t="str">
        <f>'PAYMENT by SAP'!M2164</f>
        <v>Tagihan Air Sanitas SWAB - September 2025</v>
      </c>
      <c r="T2174" s="65">
        <f>'PAYMENT by SAP'!N2164</f>
        <v>45961</v>
      </c>
      <c r="U2174" s="66">
        <f>'PAYMENT by SAP'!O2164</f>
        <v>1800000503</v>
      </c>
      <c r="V2174" s="18" t="s">
        <v>4956</v>
      </c>
    </row>
    <row r="2175" spans="2:22">
      <c r="B2175" s="15">
        <f>'PAYMENT by SAP'!B2165</f>
        <v>100002</v>
      </c>
      <c r="C2175" s="15" t="str">
        <f>'PAYMENT by SAP'!C2165</f>
        <v>PT SWABINA GATRA</v>
      </c>
      <c r="D2175" s="15" t="str">
        <v>Group</v>
      </c>
      <c r="E2175" s="15">
        <f>'PAYMENT by SAP'!D2165</f>
        <v>1400038916</v>
      </c>
      <c r="F2175" s="15">
        <f>'PAYMENT by SAP'!E2165</f>
        <v>11121161</v>
      </c>
      <c r="G2175" s="15" t="str">
        <f>'PAYMENT by SAP'!F2165</f>
        <v>PAID BY CMS BANK MANDIRI KC GRESIK RN 7100000900</v>
      </c>
      <c r="H2175" s="47">
        <f t="shared" si="204"/>
        <v>46121</v>
      </c>
      <c r="I2175" s="48">
        <f>'PAYMENT by SAP'!G2165</f>
        <v>46121</v>
      </c>
      <c r="J2175" s="48" t="str">
        <f t="shared" si="205"/>
        <v>Apr</v>
      </c>
      <c r="K2175" s="48" t="str">
        <f t="shared" si="206"/>
        <v>2026</v>
      </c>
      <c r="L2175" s="48">
        <f>'PAYMENT by SAP'!H2165</f>
        <v>46021</v>
      </c>
      <c r="M2175" s="49">
        <f t="shared" si="207"/>
        <v>100</v>
      </c>
      <c r="N2175" s="50" t="str">
        <f t="shared" si="208"/>
        <v>90-120</v>
      </c>
      <c r="O2175" s="50" t="str">
        <f t="shared" si="209"/>
        <v>Warning +</v>
      </c>
      <c r="P2175" s="15" t="str">
        <f>'PAYMENT by SAP'!J2165</f>
        <v>IDR</v>
      </c>
      <c r="Q2175" s="15">
        <f>'PAYMENT by SAP'!K2165</f>
        <v>1800000757</v>
      </c>
      <c r="R2175" s="51">
        <f>'PAYMENT by SAP'!L2165</f>
        <v>258566</v>
      </c>
      <c r="S2175" s="51" t="str">
        <f>'PAYMENT by SAP'!M2165</f>
        <v>Tagihan Air Sanitas SWAB - Oktober 2025</v>
      </c>
      <c r="T2175" s="65">
        <f>'PAYMENT by SAP'!N2165</f>
        <v>45991</v>
      </c>
      <c r="U2175" s="66">
        <f>'PAYMENT by SAP'!O2165</f>
        <v>1800000757</v>
      </c>
      <c r="V2175" s="18" t="s">
        <v>4956</v>
      </c>
    </row>
    <row r="2176" spans="2:22">
      <c r="B2176" s="15">
        <f>'PAYMENT by SAP'!B2166</f>
        <v>100002</v>
      </c>
      <c r="C2176" s="15" t="str">
        <f>'PAYMENT by SAP'!C2166</f>
        <v>PT SWABINA GATRA</v>
      </c>
      <c r="D2176" s="15" t="str">
        <v>Group</v>
      </c>
      <c r="E2176" s="15">
        <f>'PAYMENT by SAP'!D2166</f>
        <v>1400038912</v>
      </c>
      <c r="F2176" s="15">
        <f>'PAYMENT by SAP'!E2166</f>
        <v>11121161</v>
      </c>
      <c r="G2176" s="15" t="str">
        <f>'PAYMENT by SAP'!F2166</f>
        <v>PAID BY CMS BANK MANDIRI KC GRESIK RN 7100000958</v>
      </c>
      <c r="H2176" s="47">
        <f t="shared" si="204"/>
        <v>46121</v>
      </c>
      <c r="I2176" s="48">
        <f>'PAYMENT by SAP'!G2166</f>
        <v>46121</v>
      </c>
      <c r="J2176" s="48" t="str">
        <f t="shared" si="205"/>
        <v>Apr</v>
      </c>
      <c r="K2176" s="48" t="str">
        <f t="shared" si="206"/>
        <v>2026</v>
      </c>
      <c r="L2176" s="48">
        <f>'PAYMENT by SAP'!H2166</f>
        <v>46052</v>
      </c>
      <c r="M2176" s="49">
        <f t="shared" si="207"/>
        <v>69</v>
      </c>
      <c r="N2176" s="50" t="str">
        <f t="shared" si="208"/>
        <v>60-90</v>
      </c>
      <c r="O2176" s="50" t="str">
        <f t="shared" si="209"/>
        <v>Warning</v>
      </c>
      <c r="P2176" s="15" t="str">
        <f>'PAYMENT by SAP'!J2166</f>
        <v>IDR</v>
      </c>
      <c r="Q2176" s="15">
        <f>'PAYMENT by SAP'!K2166</f>
        <v>1800000834</v>
      </c>
      <c r="R2176" s="51">
        <f>'PAYMENT by SAP'!L2166</f>
        <v>4640157</v>
      </c>
      <c r="S2176" s="51" t="str">
        <f>'PAYMENT by SAP'!M2166</f>
        <v>Tagihan Listrik SWABINA Nov 25</v>
      </c>
      <c r="T2176" s="65">
        <f>'PAYMENT by SAP'!N2166</f>
        <v>46022</v>
      </c>
      <c r="U2176" s="66">
        <f>'PAYMENT by SAP'!O2166</f>
        <v>1800000834</v>
      </c>
      <c r="V2176" s="18" t="s">
        <v>4951</v>
      </c>
    </row>
    <row r="2177" spans="2:22">
      <c r="B2177" s="15">
        <f>'PAYMENT by SAP'!B2167</f>
        <v>100002</v>
      </c>
      <c r="C2177" s="15" t="str">
        <f>'PAYMENT by SAP'!C2167</f>
        <v>PT SWABINA GATRA</v>
      </c>
      <c r="D2177" s="15" t="str">
        <v>Group</v>
      </c>
      <c r="E2177" s="15">
        <f>'PAYMENT by SAP'!D2167</f>
        <v>1400038803</v>
      </c>
      <c r="F2177" s="15">
        <f>'PAYMENT by SAP'!E2167</f>
        <v>11121161</v>
      </c>
      <c r="G2177" s="15" t="str">
        <f>'PAYMENT by SAP'!F2167</f>
        <v>PAID BY CMS BANK MANDIRI KC GRESIK RN 7100000744</v>
      </c>
      <c r="H2177" s="47">
        <f t="shared" si="204"/>
        <v>46121</v>
      </c>
      <c r="I2177" s="48">
        <f>'PAYMENT by SAP'!G2167</f>
        <v>46121</v>
      </c>
      <c r="J2177" s="48" t="str">
        <f t="shared" si="205"/>
        <v>Apr</v>
      </c>
      <c r="K2177" s="48" t="str">
        <f t="shared" si="206"/>
        <v>2026</v>
      </c>
      <c r="L2177" s="48">
        <f>'PAYMENT by SAP'!H2167</f>
        <v>45930</v>
      </c>
      <c r="M2177" s="49">
        <f t="shared" si="207"/>
        <v>191</v>
      </c>
      <c r="N2177" s="50" t="str">
        <f t="shared" si="208"/>
        <v>120-365</v>
      </c>
      <c r="O2177" s="50" t="str">
        <f t="shared" si="209"/>
        <v>High Risk</v>
      </c>
      <c r="P2177" s="15" t="str">
        <f>'PAYMENT by SAP'!J2167</f>
        <v>IDR</v>
      </c>
      <c r="Q2177" s="15">
        <f>'PAYMENT by SAP'!K2167</f>
        <v>1800000552</v>
      </c>
      <c r="R2177" s="51">
        <f>'PAYMENT by SAP'!L2167</f>
        <v>5098469</v>
      </c>
      <c r="S2177" s="51" t="str">
        <f>'PAYMENT by SAP'!M2167</f>
        <v>Tagihan Listrik SWABINA Jun 25</v>
      </c>
      <c r="T2177" s="65">
        <f>'PAYMENT by SAP'!N2167</f>
        <v>45900</v>
      </c>
      <c r="U2177" s="66">
        <f>'PAYMENT by SAP'!O2167</f>
        <v>1800000552</v>
      </c>
      <c r="V2177" s="18" t="s">
        <v>4951</v>
      </c>
    </row>
    <row r="2178" spans="2:22">
      <c r="B2178" s="15">
        <f>'PAYMENT by SAP'!B2168</f>
        <v>100002</v>
      </c>
      <c r="C2178" s="15" t="str">
        <f>'PAYMENT by SAP'!C2168</f>
        <v>PT SWABINA GATRA</v>
      </c>
      <c r="D2178" s="15" t="str">
        <v>Group</v>
      </c>
      <c r="E2178" s="15">
        <f>'PAYMENT by SAP'!D2168</f>
        <v>1400038915</v>
      </c>
      <c r="F2178" s="15">
        <f>'PAYMENT by SAP'!E2168</f>
        <v>11121161</v>
      </c>
      <c r="G2178" s="15" t="str">
        <f>'PAYMENT by SAP'!F2168</f>
        <v>PAID BY CMS BANK MANDIRI KC GRESIK RN 7100000897</v>
      </c>
      <c r="H2178" s="47">
        <f t="shared" si="204"/>
        <v>46121</v>
      </c>
      <c r="I2178" s="48">
        <f>'PAYMENT by SAP'!G2168</f>
        <v>46121</v>
      </c>
      <c r="J2178" s="48" t="str">
        <f t="shared" si="205"/>
        <v>Apr</v>
      </c>
      <c r="K2178" s="48" t="str">
        <f t="shared" si="206"/>
        <v>2026</v>
      </c>
      <c r="L2178" s="48">
        <f>'PAYMENT by SAP'!H2168</f>
        <v>45991</v>
      </c>
      <c r="M2178" s="49">
        <f t="shared" si="207"/>
        <v>130</v>
      </c>
      <c r="N2178" s="50" t="str">
        <f t="shared" si="208"/>
        <v>120-365</v>
      </c>
      <c r="O2178" s="50" t="str">
        <f t="shared" si="209"/>
        <v>High Risk</v>
      </c>
      <c r="P2178" s="15" t="str">
        <f>'PAYMENT by SAP'!J2168</f>
        <v>IDR</v>
      </c>
      <c r="Q2178" s="15">
        <f>'PAYMENT by SAP'!K2168</f>
        <v>1800000726</v>
      </c>
      <c r="R2178" s="51">
        <f>'PAYMENT by SAP'!L2168</f>
        <v>5490419</v>
      </c>
      <c r="S2178" s="51" t="str">
        <f>'PAYMENT by SAP'!M2168</f>
        <v>Tagihan Listrik SWABINA Agt 25</v>
      </c>
      <c r="T2178" s="65">
        <f>'PAYMENT by SAP'!N2168</f>
        <v>45961</v>
      </c>
      <c r="U2178" s="66">
        <f>'PAYMENT by SAP'!O2168</f>
        <v>1800000726</v>
      </c>
      <c r="V2178" s="18" t="s">
        <v>4951</v>
      </c>
    </row>
    <row r="2179" spans="2:22">
      <c r="B2179" s="15">
        <f>'PAYMENT by SAP'!B2169</f>
        <v>100002</v>
      </c>
      <c r="C2179" s="15" t="str">
        <f>'PAYMENT by SAP'!C2169</f>
        <v>PT SWABINA GATRA</v>
      </c>
      <c r="D2179" s="15" t="str">
        <v>Group</v>
      </c>
      <c r="E2179" s="15">
        <f>'PAYMENT by SAP'!D2169</f>
        <v>1400038914</v>
      </c>
      <c r="F2179" s="15">
        <f>'PAYMENT by SAP'!E2169</f>
        <v>11121161</v>
      </c>
      <c r="G2179" s="15" t="str">
        <f>'PAYMENT by SAP'!F2169</f>
        <v>PAID BY CMS BANK MANDIRI KC GRESIK RN 7100000796</v>
      </c>
      <c r="H2179" s="47">
        <f t="shared" si="204"/>
        <v>46121</v>
      </c>
      <c r="I2179" s="48">
        <f>'PAYMENT by SAP'!G2169</f>
        <v>46121</v>
      </c>
      <c r="J2179" s="48" t="str">
        <f t="shared" si="205"/>
        <v>Apr</v>
      </c>
      <c r="K2179" s="48" t="str">
        <f t="shared" si="206"/>
        <v>2026</v>
      </c>
      <c r="L2179" s="48">
        <f>'PAYMENT by SAP'!H2169</f>
        <v>45960</v>
      </c>
      <c r="M2179" s="49">
        <f t="shared" si="207"/>
        <v>161</v>
      </c>
      <c r="N2179" s="50" t="str">
        <f t="shared" si="208"/>
        <v>120-365</v>
      </c>
      <c r="O2179" s="50" t="str">
        <f t="shared" si="209"/>
        <v>High Risk</v>
      </c>
      <c r="P2179" s="15" t="str">
        <f>'PAYMENT by SAP'!J2169</f>
        <v>IDR</v>
      </c>
      <c r="Q2179" s="15">
        <f>'PAYMENT by SAP'!K2169</f>
        <v>1800000618</v>
      </c>
      <c r="R2179" s="51">
        <f>'PAYMENT by SAP'!L2169</f>
        <v>5580629</v>
      </c>
      <c r="S2179" s="51" t="str">
        <f>'PAYMENT by SAP'!M2169</f>
        <v>Tagihan Listrik SWABINA Jul 25</v>
      </c>
      <c r="T2179" s="65">
        <f>'PAYMENT by SAP'!N2169</f>
        <v>45930</v>
      </c>
      <c r="U2179" s="66">
        <f>'PAYMENT by SAP'!O2169</f>
        <v>1800000618</v>
      </c>
      <c r="V2179" s="18" t="s">
        <v>4951</v>
      </c>
    </row>
    <row r="2180" spans="2:22">
      <c r="B2180" s="15">
        <f>'PAYMENT by SAP'!B2170</f>
        <v>100002</v>
      </c>
      <c r="C2180" s="15" t="str">
        <f>'PAYMENT by SAP'!C2170</f>
        <v>PT SWABINA GATRA</v>
      </c>
      <c r="D2180" s="15" t="str">
        <v>Group</v>
      </c>
      <c r="E2180" s="15">
        <f>'PAYMENT by SAP'!D2170</f>
        <v>1400038805</v>
      </c>
      <c r="F2180" s="15">
        <f>'PAYMENT by SAP'!E2170</f>
        <v>11121161</v>
      </c>
      <c r="G2180" s="15" t="str">
        <f>'PAYMENT by SAP'!F2170</f>
        <v>PAID BY CMS BANK MANDIRI KC GRESIK RN 7100000906</v>
      </c>
      <c r="H2180" s="47">
        <f t="shared" si="204"/>
        <v>46121</v>
      </c>
      <c r="I2180" s="48">
        <f>'PAYMENT by SAP'!G2170</f>
        <v>46121</v>
      </c>
      <c r="J2180" s="48" t="str">
        <f t="shared" si="205"/>
        <v>Apr</v>
      </c>
      <c r="K2180" s="48" t="str">
        <f t="shared" si="206"/>
        <v>2026</v>
      </c>
      <c r="L2180" s="48">
        <f>'PAYMENT by SAP'!H2170</f>
        <v>46021</v>
      </c>
      <c r="M2180" s="49">
        <f t="shared" si="207"/>
        <v>100</v>
      </c>
      <c r="N2180" s="50" t="str">
        <f t="shared" si="208"/>
        <v>90-120</v>
      </c>
      <c r="O2180" s="50" t="str">
        <f t="shared" si="209"/>
        <v>Warning +</v>
      </c>
      <c r="P2180" s="15" t="str">
        <f>'PAYMENT by SAP'!J2170</f>
        <v>IDR</v>
      </c>
      <c r="Q2180" s="15">
        <f>'PAYMENT by SAP'!K2170</f>
        <v>1800000762</v>
      </c>
      <c r="R2180" s="51">
        <f>'PAYMENT by SAP'!L2170</f>
        <v>6165445</v>
      </c>
      <c r="S2180" s="51" t="str">
        <f>'PAYMENT by SAP'!M2170</f>
        <v>Tagihan Listrik SWABINA Sep 25</v>
      </c>
      <c r="T2180" s="65">
        <f>'PAYMENT by SAP'!N2170</f>
        <v>45991</v>
      </c>
      <c r="U2180" s="66">
        <f>'PAYMENT by SAP'!O2170</f>
        <v>1800000762</v>
      </c>
      <c r="V2180" s="18" t="s">
        <v>4951</v>
      </c>
    </row>
    <row r="2181" spans="2:22">
      <c r="B2181" s="15">
        <f>'PAYMENT by SAP'!B2171</f>
        <v>100002</v>
      </c>
      <c r="C2181" s="15" t="str">
        <f>'PAYMENT by SAP'!C2171</f>
        <v>PT SWABINA GATRA</v>
      </c>
      <c r="D2181" s="15" t="str">
        <v>Group</v>
      </c>
      <c r="E2181" s="15">
        <f>'PAYMENT by SAP'!D2171</f>
        <v>1400038804</v>
      </c>
      <c r="F2181" s="15">
        <f>'PAYMENT by SAP'!E2171</f>
        <v>11121161</v>
      </c>
      <c r="G2181" s="15" t="str">
        <f>'PAYMENT by SAP'!F2171</f>
        <v>PAID BY CMS BANK MANDIRI KC GRESIK RN 7100000960</v>
      </c>
      <c r="H2181" s="47">
        <f t="shared" si="204"/>
        <v>46121</v>
      </c>
      <c r="I2181" s="48">
        <f>'PAYMENT by SAP'!G2171</f>
        <v>46121</v>
      </c>
      <c r="J2181" s="48" t="str">
        <f t="shared" si="205"/>
        <v>Apr</v>
      </c>
      <c r="K2181" s="48" t="str">
        <f t="shared" si="206"/>
        <v>2026</v>
      </c>
      <c r="L2181" s="48">
        <f>'PAYMENT by SAP'!H2171</f>
        <v>46052</v>
      </c>
      <c r="M2181" s="49">
        <f t="shared" si="207"/>
        <v>69</v>
      </c>
      <c r="N2181" s="50" t="str">
        <f t="shared" si="208"/>
        <v>60-90</v>
      </c>
      <c r="O2181" s="50" t="str">
        <f t="shared" si="209"/>
        <v>Warning</v>
      </c>
      <c r="P2181" s="15" t="str">
        <f>'PAYMENT by SAP'!J2171</f>
        <v>IDR</v>
      </c>
      <c r="Q2181" s="15">
        <f>'PAYMENT by SAP'!K2171</f>
        <v>1800000830</v>
      </c>
      <c r="R2181" s="51">
        <f>'PAYMENT by SAP'!L2171</f>
        <v>6425709</v>
      </c>
      <c r="S2181" s="51" t="str">
        <f>'PAYMENT by SAP'!M2171</f>
        <v>Tagihan Listrik SWABINA Okt 25</v>
      </c>
      <c r="T2181" s="65">
        <f>'PAYMENT by SAP'!N2171</f>
        <v>46022</v>
      </c>
      <c r="U2181" s="66">
        <f>'PAYMENT by SAP'!O2171</f>
        <v>1800000830</v>
      </c>
      <c r="V2181" s="18" t="s">
        <v>4951</v>
      </c>
    </row>
    <row r="2182" spans="2:22">
      <c r="B2182" s="15">
        <f>'PAYMENT by SAP'!B2172</f>
        <v>100797</v>
      </c>
      <c r="C2182" s="15" t="str">
        <f>'PAYMENT by SAP'!C2172</f>
        <v>PT. SEMEN INDONESIA BETON</v>
      </c>
      <c r="D2182" s="15" t="str">
        <v>Group</v>
      </c>
      <c r="E2182" s="15">
        <f>'PAYMENT by SAP'!D2172</f>
        <v>1400000135</v>
      </c>
      <c r="F2182" s="15">
        <f>'PAYMENT by SAP'!E2172</f>
        <v>11125421</v>
      </c>
      <c r="G2182" s="15" t="str">
        <f>'PAYMENT by SAP'!F2172</f>
        <v>PAID BY CMS BANK SYARIAH INDONESIA KC SURABAYA BAS</v>
      </c>
      <c r="H2182" s="47">
        <f t="shared" si="204"/>
        <v>46121</v>
      </c>
      <c r="I2182" s="48">
        <f>'PAYMENT by SAP'!G2172</f>
        <v>46121</v>
      </c>
      <c r="J2182" s="48" t="str">
        <f t="shared" si="205"/>
        <v>Apr</v>
      </c>
      <c r="K2182" s="48" t="str">
        <f t="shared" si="206"/>
        <v>2026</v>
      </c>
      <c r="L2182" s="48">
        <f>'PAYMENT by SAP'!H2172</f>
        <v>46094</v>
      </c>
      <c r="M2182" s="49">
        <f t="shared" si="207"/>
        <v>27</v>
      </c>
      <c r="N2182" s="50" t="str">
        <f t="shared" si="208"/>
        <v>0-30</v>
      </c>
      <c r="O2182" s="50" t="str">
        <f t="shared" si="209"/>
        <v>No Risk</v>
      </c>
      <c r="P2182" s="15" t="str">
        <f>'PAYMENT by SAP'!J2172</f>
        <v>IDR</v>
      </c>
      <c r="Q2182" s="15">
        <f>'PAYMENT by SAP'!K2172</f>
        <v>1800000071</v>
      </c>
      <c r="R2182" s="51">
        <f>'PAYMENT by SAP'!L2172</f>
        <v>35838374</v>
      </c>
      <c r="S2182" s="51" t="str">
        <f>'PAYMENT by SAP'!M2172</f>
        <v>Pot. Gaji Kary. Penugasan SIG - SIB 01.2026</v>
      </c>
      <c r="T2182" s="65">
        <f>'PAYMENT by SAP'!N2172</f>
        <v>46064</v>
      </c>
      <c r="U2182" s="66">
        <f>'PAYMENT by SAP'!O2172</f>
        <v>1800000071</v>
      </c>
      <c r="V2182" s="18" t="s">
        <v>4953</v>
      </c>
    </row>
    <row r="2183" spans="2:22">
      <c r="B2183" s="15">
        <f>'PAYMENT by SAP'!B2173</f>
        <v>100004</v>
      </c>
      <c r="C2183" s="15" t="str">
        <f>'PAYMENT by SAP'!C2173</f>
        <v>PT CIPTA NIRMALA</v>
      </c>
      <c r="D2183" s="15" t="str">
        <v>Group</v>
      </c>
      <c r="E2183" s="15">
        <f>'PAYMENT by SAP'!D2173</f>
        <v>1400000137</v>
      </c>
      <c r="F2183" s="15">
        <f>'PAYMENT by SAP'!E2173</f>
        <v>11121161</v>
      </c>
      <c r="G2183" s="15" t="str">
        <f>'PAYMENT by SAP'!F2173</f>
        <v>PAID BY CMS BANK MANDIRI KC GRESIK RN 2100001881</v>
      </c>
      <c r="H2183" s="47">
        <f t="shared" si="204"/>
        <v>46122</v>
      </c>
      <c r="I2183" s="48">
        <f>'PAYMENT by SAP'!G2173</f>
        <v>46122</v>
      </c>
      <c r="J2183" s="48" t="str">
        <f t="shared" si="205"/>
        <v>Apr</v>
      </c>
      <c r="K2183" s="48" t="str">
        <f t="shared" si="206"/>
        <v>2026</v>
      </c>
      <c r="L2183" s="48">
        <f>'PAYMENT by SAP'!H2173</f>
        <v>46052</v>
      </c>
      <c r="M2183" s="49">
        <f t="shared" si="207"/>
        <v>70</v>
      </c>
      <c r="N2183" s="50" t="str">
        <f t="shared" si="208"/>
        <v>60-90</v>
      </c>
      <c r="O2183" s="50" t="str">
        <f t="shared" si="209"/>
        <v>Warning</v>
      </c>
      <c r="P2183" s="15" t="str">
        <f>'PAYMENT by SAP'!J2173</f>
        <v>IDR</v>
      </c>
      <c r="Q2183" s="15">
        <f>'PAYMENT by SAP'!K2173</f>
        <v>1800000548</v>
      </c>
      <c r="R2183" s="51">
        <f>'PAYMENT by SAP'!L2173</f>
        <v>50172300</v>
      </c>
      <c r="S2183" s="51" t="str">
        <f>'PAYMENT by SAP'!M2173</f>
        <v>Penagihan Penyediaan Air Bersih Oktober 2025</v>
      </c>
      <c r="T2183" s="65">
        <f>'PAYMENT by SAP'!N2173</f>
        <v>46022</v>
      </c>
      <c r="U2183" s="66">
        <f>'PAYMENT by SAP'!O2173</f>
        <v>1800000548</v>
      </c>
      <c r="V2183" s="18" t="s">
        <v>4956</v>
      </c>
    </row>
    <row r="2184" spans="2:22">
      <c r="B2184" s="15">
        <f>'PAYMENT by SAP'!B2174</f>
        <v>100004</v>
      </c>
      <c r="C2184" s="15" t="str">
        <f>'PAYMENT by SAP'!C2174</f>
        <v>PT CIPTA NIRMALA</v>
      </c>
      <c r="D2184" s="15" t="str">
        <v>Group</v>
      </c>
      <c r="E2184" s="15">
        <f>'PAYMENT by SAP'!D2174</f>
        <v>1400000138</v>
      </c>
      <c r="F2184" s="15">
        <f>'PAYMENT by SAP'!E2174</f>
        <v>11121161</v>
      </c>
      <c r="G2184" s="15" t="str">
        <f>'PAYMENT by SAP'!F2174</f>
        <v>PAID BY CMS BANK MANDIRI KC GRESIK RN 2100001879</v>
      </c>
      <c r="H2184" s="47">
        <f t="shared" si="204"/>
        <v>46122</v>
      </c>
      <c r="I2184" s="48">
        <f>'PAYMENT by SAP'!G2174</f>
        <v>46122</v>
      </c>
      <c r="J2184" s="48" t="str">
        <f t="shared" si="205"/>
        <v>Apr</v>
      </c>
      <c r="K2184" s="48" t="str">
        <f t="shared" si="206"/>
        <v>2026</v>
      </c>
      <c r="L2184" s="48">
        <f>'PAYMENT by SAP'!H2174</f>
        <v>46052</v>
      </c>
      <c r="M2184" s="49">
        <f t="shared" si="207"/>
        <v>70</v>
      </c>
      <c r="N2184" s="50" t="str">
        <f t="shared" si="208"/>
        <v>60-90</v>
      </c>
      <c r="O2184" s="50" t="str">
        <f t="shared" si="209"/>
        <v>Warning</v>
      </c>
      <c r="P2184" s="15" t="str">
        <f>'PAYMENT by SAP'!J2174</f>
        <v>IDR</v>
      </c>
      <c r="Q2184" s="15">
        <f>'PAYMENT by SAP'!K2174</f>
        <v>1800000546</v>
      </c>
      <c r="R2184" s="51">
        <f>'PAYMENT by SAP'!L2174</f>
        <v>80399800</v>
      </c>
      <c r="S2184" s="51" t="str">
        <f>'PAYMENT by SAP'!M2174</f>
        <v>Penagihan Penyediaan Air Bersih September 2025</v>
      </c>
      <c r="T2184" s="65">
        <f>'PAYMENT by SAP'!N2174</f>
        <v>46022</v>
      </c>
      <c r="U2184" s="66">
        <f>'PAYMENT by SAP'!O2174</f>
        <v>1800000546</v>
      </c>
      <c r="V2184" s="18" t="s">
        <v>4956</v>
      </c>
    </row>
    <row r="2185" spans="2:22">
      <c r="B2185" s="15">
        <f>'PAYMENT by SAP'!B2175</f>
        <v>101930</v>
      </c>
      <c r="C2185" s="15" t="str">
        <f>'PAYMENT by SAP'!C2175</f>
        <v>PT TATAMULIA NUSANTARA INDAH</v>
      </c>
      <c r="D2185" s="15" t="str">
        <v>External</v>
      </c>
      <c r="E2185" s="15">
        <f>'PAYMENT by SAP'!D2175</f>
        <v>1400000146</v>
      </c>
      <c r="F2185" s="15">
        <f>'PAYMENT by SAP'!E2175</f>
        <v>11121161</v>
      </c>
      <c r="G2185" s="15" t="str">
        <f>'PAYMENT by SAP'!F2175</f>
        <v>bayar kwitansi Uji Kuat Tekan FEB-MAR26</v>
      </c>
      <c r="H2185" s="47">
        <f t="shared" si="204"/>
        <v>46125</v>
      </c>
      <c r="I2185" s="48">
        <f>'PAYMENT by SAP'!G2175</f>
        <v>46125</v>
      </c>
      <c r="J2185" s="48" t="str">
        <f t="shared" si="205"/>
        <v>Apr</v>
      </c>
      <c r="K2185" s="48" t="str">
        <f t="shared" si="206"/>
        <v>2026</v>
      </c>
      <c r="L2185" s="48">
        <f>'PAYMENT by SAP'!H2175</f>
        <v>46073</v>
      </c>
      <c r="M2185" s="49">
        <f t="shared" si="207"/>
        <v>52</v>
      </c>
      <c r="N2185" s="50" t="str">
        <f t="shared" si="208"/>
        <v>30-60</v>
      </c>
      <c r="O2185" s="50" t="str">
        <f t="shared" si="209"/>
        <v>Low Risk</v>
      </c>
      <c r="P2185" s="15" t="str">
        <f>'PAYMENT by SAP'!J2175</f>
        <v>IDR</v>
      </c>
      <c r="Q2185" s="15">
        <f>'PAYMENT by SAP'!K2175</f>
        <v>1400000097</v>
      </c>
      <c r="R2185" s="51">
        <f>'PAYMENT by SAP'!L2175</f>
        <v>63920</v>
      </c>
      <c r="S2185" s="51" t="str">
        <f>'PAYMENT by SAP'!M2175</f>
        <v>Kurang bayar kwitansi Uji Kuat Tekan Beton - Feb26</v>
      </c>
      <c r="T2185" s="65">
        <f>'PAYMENT by SAP'!N2175</f>
        <v>46073</v>
      </c>
      <c r="U2185" s="66">
        <f>'PAYMENT by SAP'!O2175</f>
        <v>1800000092</v>
      </c>
      <c r="V2185" t="s">
        <v>4961</v>
      </c>
    </row>
    <row r="2186" spans="2:22">
      <c r="B2186" s="15">
        <f>'PAYMENT by SAP'!B2176</f>
        <v>101521</v>
      </c>
      <c r="C2186" s="15" t="str">
        <f>'PAYMENT by SAP'!C2176</f>
        <v>PT ADHI PERSADA BETON</v>
      </c>
      <c r="D2186" s="15" t="str">
        <v>External</v>
      </c>
      <c r="E2186" s="15">
        <f>'PAYMENT by SAP'!D2176</f>
        <v>1400000140</v>
      </c>
      <c r="F2186" s="15">
        <f>'PAYMENT by SAP'!E2176</f>
        <v>11121161</v>
      </c>
      <c r="G2186" s="15" t="str">
        <f>'PAYMENT by SAP'!F2176</f>
        <v>kwitansi Uji Kuat Tekan Beton - Mar 26</v>
      </c>
      <c r="H2186" s="47">
        <f t="shared" si="204"/>
        <v>46125</v>
      </c>
      <c r="I2186" s="48">
        <f>'PAYMENT by SAP'!G2176</f>
        <v>46125</v>
      </c>
      <c r="J2186" s="48" t="str">
        <f t="shared" si="205"/>
        <v>Apr</v>
      </c>
      <c r="K2186" s="48" t="str">
        <f t="shared" si="206"/>
        <v>2026</v>
      </c>
      <c r="L2186" s="48">
        <f>'PAYMENT by SAP'!H2176</f>
        <v>46129</v>
      </c>
      <c r="M2186" s="49">
        <f t="shared" si="207"/>
        <v>-4</v>
      </c>
      <c r="N2186" s="50" t="str">
        <f t="shared" si="208"/>
        <v>Current</v>
      </c>
      <c r="O2186" s="50" t="str">
        <f t="shared" si="209"/>
        <v>No Risk</v>
      </c>
      <c r="P2186" s="15" t="str">
        <f>'PAYMENT by SAP'!J2176</f>
        <v>IDR</v>
      </c>
      <c r="Q2186" s="15">
        <f>'PAYMENT by SAP'!K2176</f>
        <v>1800000138</v>
      </c>
      <c r="R2186" s="51">
        <f>'PAYMENT by SAP'!L2176</f>
        <v>183120</v>
      </c>
      <c r="S2186" s="51" t="str">
        <f>'PAYMENT by SAP'!M2176</f>
        <v>Kwitansi Uji Kuat Tekan Beton - Mar 26</v>
      </c>
      <c r="T2186" s="65">
        <f>'PAYMENT by SAP'!N2176</f>
        <v>46099</v>
      </c>
      <c r="U2186" s="66">
        <f>'PAYMENT by SAP'!O2176</f>
        <v>1800000138</v>
      </c>
      <c r="V2186" t="s">
        <v>4961</v>
      </c>
    </row>
    <row r="2187" spans="2:22">
      <c r="B2187" s="15">
        <f>'PAYMENT by SAP'!B2177</f>
        <v>100147</v>
      </c>
      <c r="C2187" s="15" t="str">
        <f>'PAYMENT by SAP'!C2177</f>
        <v>PT TEKNOTAMA LINGKUNGAN INTERNUSA</v>
      </c>
      <c r="D2187" s="15" t="str">
        <v>External</v>
      </c>
      <c r="E2187" s="15">
        <f>'PAYMENT by SAP'!D2177</f>
        <v>100074388</v>
      </c>
      <c r="F2187" s="15">
        <f>'PAYMENT by SAP'!E2177</f>
        <v>0</v>
      </c>
      <c r="G2187" s="15">
        <f>'PAYMENT by SAP'!F2177</f>
        <v>0</v>
      </c>
      <c r="H2187" s="47">
        <f t="shared" si="204"/>
        <v>46125</v>
      </c>
      <c r="I2187" s="48">
        <f>'PAYMENT by SAP'!G2177</f>
        <v>46125</v>
      </c>
      <c r="J2187" s="48" t="str">
        <f t="shared" si="205"/>
        <v>Apr</v>
      </c>
      <c r="K2187" s="48" t="str">
        <f t="shared" si="206"/>
        <v>2026</v>
      </c>
      <c r="L2187" s="48">
        <f>'PAYMENT by SAP'!H2177</f>
        <v>46059</v>
      </c>
      <c r="M2187" s="49">
        <f t="shared" si="207"/>
        <v>66</v>
      </c>
      <c r="N2187" s="50" t="str">
        <f t="shared" si="208"/>
        <v>60-90</v>
      </c>
      <c r="O2187" s="50" t="str">
        <f t="shared" si="209"/>
        <v>Warning</v>
      </c>
      <c r="P2187" s="15" t="str">
        <f>'PAYMENT by SAP'!J2177</f>
        <v>IDR</v>
      </c>
      <c r="Q2187" s="15">
        <f>'PAYMENT by SAP'!K2177</f>
        <v>1400017597</v>
      </c>
      <c r="R2187" s="51">
        <f>'PAYMENT by SAP'!L2177</f>
        <v>189156</v>
      </c>
      <c r="S2187" s="51" t="str">
        <f>'PAYMENT by SAP'!M2177</f>
        <v>Kurang bayar biaya Pemusnahan Limbah Bottom Ash ex</v>
      </c>
      <c r="T2187" s="65">
        <f>'PAYMENT by SAP'!N2177</f>
        <v>46059</v>
      </c>
      <c r="U2187" s="66">
        <f>'PAYMENT by SAP'!O2177</f>
        <v>1800000882</v>
      </c>
      <c r="V2187" t="s">
        <v>4950</v>
      </c>
    </row>
    <row r="2188" spans="2:22">
      <c r="B2188" s="15">
        <f>'PAYMENT by SAP'!B2178</f>
        <v>101930</v>
      </c>
      <c r="C2188" s="15" t="str">
        <f>'PAYMENT by SAP'!C2178</f>
        <v>PT TATAMULIA NUSANTARA INDAH</v>
      </c>
      <c r="D2188" s="15" t="str">
        <v>External</v>
      </c>
      <c r="E2188" s="15">
        <f>'PAYMENT by SAP'!D2178</f>
        <v>1400000146</v>
      </c>
      <c r="F2188" s="15">
        <f>'PAYMENT by SAP'!E2178</f>
        <v>11121161</v>
      </c>
      <c r="G2188" s="15" t="str">
        <f>'PAYMENT by SAP'!F2178</f>
        <v>bayar kwitansi Uji Kuat Tekan FEB-MAR26</v>
      </c>
      <c r="H2188" s="47">
        <f t="shared" si="204"/>
        <v>46125</v>
      </c>
      <c r="I2188" s="48">
        <f>'PAYMENT by SAP'!G2178</f>
        <v>46125</v>
      </c>
      <c r="J2188" s="48" t="str">
        <f t="shared" si="205"/>
        <v>Apr</v>
      </c>
      <c r="K2188" s="48" t="str">
        <f t="shared" si="206"/>
        <v>2026</v>
      </c>
      <c r="L2188" s="48">
        <f>'PAYMENT by SAP'!H2178</f>
        <v>46122</v>
      </c>
      <c r="M2188" s="49">
        <f t="shared" si="207"/>
        <v>3</v>
      </c>
      <c r="N2188" s="50" t="str">
        <f t="shared" si="208"/>
        <v>0-30</v>
      </c>
      <c r="O2188" s="50" t="str">
        <f t="shared" si="209"/>
        <v>No Risk</v>
      </c>
      <c r="P2188" s="15" t="str">
        <f>'PAYMENT by SAP'!J2178</f>
        <v>IDR</v>
      </c>
      <c r="Q2188" s="15">
        <f>'PAYMENT by SAP'!K2178</f>
        <v>1800000166</v>
      </c>
      <c r="R2188" s="51">
        <f>'PAYMENT by SAP'!L2178</f>
        <v>196200</v>
      </c>
      <c r="S2188" s="51" t="str">
        <f>'PAYMENT by SAP'!M2178</f>
        <v>Kwitansi Reparasi Capping Beton - Mar 2026</v>
      </c>
      <c r="T2188" s="65">
        <f>'PAYMENT by SAP'!N2178</f>
        <v>46122</v>
      </c>
      <c r="U2188" s="66">
        <f>'PAYMENT by SAP'!O2178</f>
        <v>1800000166</v>
      </c>
      <c r="V2188" s="18" t="s">
        <v>4961</v>
      </c>
    </row>
    <row r="2189" spans="2:22">
      <c r="B2189" s="15">
        <f>'PAYMENT by SAP'!B2179</f>
        <v>101284</v>
      </c>
      <c r="C2189" s="15" t="str">
        <f>'PAYMENT by SAP'!C2179</f>
        <v>PT. SINERGI MITRA INVESTAMA</v>
      </c>
      <c r="D2189" s="15" t="str">
        <v>Group</v>
      </c>
      <c r="E2189" s="15">
        <f>'PAYMENT by SAP'!D2179</f>
        <v>1400000139</v>
      </c>
      <c r="F2189" s="15">
        <f>'PAYMENT by SAP'!E2179</f>
        <v>11125421</v>
      </c>
      <c r="G2189" s="15">
        <f>'PAYMENT by SAP'!F2179</f>
        <v>1800000063</v>
      </c>
      <c r="H2189" s="47">
        <f t="shared" si="204"/>
        <v>46125</v>
      </c>
      <c r="I2189" s="48">
        <f>'PAYMENT by SAP'!G2179</f>
        <v>46125</v>
      </c>
      <c r="J2189" s="48" t="str">
        <f t="shared" si="205"/>
        <v>Apr</v>
      </c>
      <c r="K2189" s="48" t="str">
        <f t="shared" si="206"/>
        <v>2026</v>
      </c>
      <c r="L2189" s="48">
        <f>'PAYMENT by SAP'!H2179</f>
        <v>46111</v>
      </c>
      <c r="M2189" s="49">
        <f t="shared" si="207"/>
        <v>14</v>
      </c>
      <c r="N2189" s="50" t="str">
        <f t="shared" si="208"/>
        <v>0-30</v>
      </c>
      <c r="O2189" s="50" t="str">
        <f t="shared" si="209"/>
        <v>No Risk</v>
      </c>
      <c r="P2189" s="15" t="str">
        <f>'PAYMENT by SAP'!J2179</f>
        <v>IDR</v>
      </c>
      <c r="Q2189" s="15">
        <f>'PAYMENT by SAP'!K2179</f>
        <v>1800000063</v>
      </c>
      <c r="R2189" s="51">
        <f>'PAYMENT by SAP'!L2179</f>
        <v>348915</v>
      </c>
      <c r="S2189" s="51" t="str">
        <f>'PAYMENT by SAP'!M2179</f>
        <v>Tagihan Listrik Lantai 3 dan 4 Bulan Februari 2026</v>
      </c>
      <c r="T2189" s="65">
        <f>'PAYMENT by SAP'!N2179</f>
        <v>46081</v>
      </c>
      <c r="U2189" s="66">
        <f>'PAYMENT by SAP'!O2179</f>
        <v>1800000063</v>
      </c>
      <c r="V2189" s="18" t="s">
        <v>4951</v>
      </c>
    </row>
    <row r="2190" spans="2:22">
      <c r="B2190" s="15">
        <f>'PAYMENT by SAP'!B2180</f>
        <v>100147</v>
      </c>
      <c r="C2190" s="15" t="str">
        <f>'PAYMENT by SAP'!C2180</f>
        <v>PT TEKNOTAMA LINGKUNGAN INTERNUSA</v>
      </c>
      <c r="D2190" s="15" t="str">
        <v>External</v>
      </c>
      <c r="E2190" s="15">
        <f>'PAYMENT by SAP'!D2180</f>
        <v>100074388</v>
      </c>
      <c r="F2190" s="15">
        <f>'PAYMENT by SAP'!E2180</f>
        <v>0</v>
      </c>
      <c r="G2190" s="15">
        <f>'PAYMENT by SAP'!F2180</f>
        <v>0</v>
      </c>
      <c r="H2190" s="47">
        <f t="shared" si="204"/>
        <v>46125</v>
      </c>
      <c r="I2190" s="48">
        <f>'PAYMENT by SAP'!G2180</f>
        <v>46125</v>
      </c>
      <c r="J2190" s="48" t="str">
        <f t="shared" si="205"/>
        <v>Apr</v>
      </c>
      <c r="K2190" s="48" t="str">
        <f t="shared" si="206"/>
        <v>2026</v>
      </c>
      <c r="L2190" s="48">
        <f>'PAYMENT by SAP'!H2180</f>
        <v>46059</v>
      </c>
      <c r="M2190" s="49">
        <f t="shared" si="207"/>
        <v>66</v>
      </c>
      <c r="N2190" s="50" t="str">
        <f t="shared" si="208"/>
        <v>60-90</v>
      </c>
      <c r="O2190" s="50" t="str">
        <f t="shared" si="209"/>
        <v>Warning</v>
      </c>
      <c r="P2190" s="15" t="str">
        <f>'PAYMENT by SAP'!J2180</f>
        <v>IDR</v>
      </c>
      <c r="Q2190" s="15">
        <f>'PAYMENT by SAP'!K2180</f>
        <v>1400017597</v>
      </c>
      <c r="R2190" s="51">
        <f>'PAYMENT by SAP'!L2180</f>
        <v>441012</v>
      </c>
      <c r="S2190" s="51" t="str">
        <f>'PAYMENT by SAP'!M2180</f>
        <v>Kurang bayar biaya Pemusnahan Limbah Alter Materia</v>
      </c>
      <c r="T2190" s="65">
        <f>'PAYMENT by SAP'!N2180</f>
        <v>46059</v>
      </c>
      <c r="U2190" s="66">
        <f>'PAYMENT by SAP'!O2180</f>
        <v>1800000881</v>
      </c>
      <c r="V2190" t="s">
        <v>4950</v>
      </c>
    </row>
    <row r="2191" spans="2:22">
      <c r="B2191" s="15">
        <f>'PAYMENT by SAP'!B2181</f>
        <v>101986</v>
      </c>
      <c r="C2191" s="15" t="str">
        <f>'PAYMENT by SAP'!C2181</f>
        <v>KURNIAWAN HIDAYAT</v>
      </c>
      <c r="D2191" s="15" t="str">
        <v>External</v>
      </c>
      <c r="E2191" s="15">
        <f>'PAYMENT by SAP'!D2181</f>
        <v>1400000142</v>
      </c>
      <c r="F2191" s="15">
        <f>'PAYMENT by SAP'!E2181</f>
        <v>11121161</v>
      </c>
      <c r="G2191" s="15" t="str">
        <f>'PAYMENT by SAP'!F2181</f>
        <v>bayar kwitansi Uji XFR FlyAsh - Mar 26</v>
      </c>
      <c r="H2191" s="47">
        <f t="shared" si="204"/>
        <v>46125</v>
      </c>
      <c r="I2191" s="48">
        <f>'PAYMENT by SAP'!G2181</f>
        <v>46125</v>
      </c>
      <c r="J2191" s="48" t="str">
        <f t="shared" si="205"/>
        <v>Apr</v>
      </c>
      <c r="K2191" s="48" t="str">
        <f t="shared" si="206"/>
        <v>2026</v>
      </c>
      <c r="L2191" s="48">
        <f>'PAYMENT by SAP'!H2181</f>
        <v>46112</v>
      </c>
      <c r="M2191" s="49">
        <f t="shared" si="207"/>
        <v>13</v>
      </c>
      <c r="N2191" s="50" t="str">
        <f t="shared" si="208"/>
        <v>0-30</v>
      </c>
      <c r="O2191" s="50" t="str">
        <f t="shared" si="209"/>
        <v>No Risk</v>
      </c>
      <c r="P2191" s="15" t="str">
        <f>'PAYMENT by SAP'!J2181</f>
        <v>IDR</v>
      </c>
      <c r="Q2191" s="15">
        <f>'PAYMENT by SAP'!K2181</f>
        <v>1800000165</v>
      </c>
      <c r="R2191" s="51">
        <f>'PAYMENT by SAP'!L2181</f>
        <v>468700</v>
      </c>
      <c r="S2191" s="51" t="str">
        <f>'PAYMENT by SAP'!M2181</f>
        <v>Kwitansi Uji XFR FlyAsh - Mar 26</v>
      </c>
      <c r="T2191" s="65">
        <f>'PAYMENT by SAP'!N2181</f>
        <v>46112</v>
      </c>
      <c r="U2191" s="66">
        <f>'PAYMENT by SAP'!O2181</f>
        <v>1800000165</v>
      </c>
      <c r="V2191" t="s">
        <v>4961</v>
      </c>
    </row>
    <row r="2192" spans="2:22">
      <c r="B2192" s="15">
        <f>'PAYMENT by SAP'!B2182</f>
        <v>100004</v>
      </c>
      <c r="C2192" s="15" t="str">
        <f>'PAYMENT by SAP'!C2182</f>
        <v>PT CIPTA NIRMALA</v>
      </c>
      <c r="D2192" s="15" t="str">
        <v>Group</v>
      </c>
      <c r="E2192" s="15">
        <f>'PAYMENT by SAP'!D2182</f>
        <v>1400000144</v>
      </c>
      <c r="F2192" s="15">
        <f>'PAYMENT by SAP'!E2182</f>
        <v>11121161</v>
      </c>
      <c r="G2192" s="15" t="str">
        <f>'PAYMENT by SAP'!F2182</f>
        <v>Penagihan Penyediaan Air Proses Oktober 2025</v>
      </c>
      <c r="H2192" s="47">
        <f t="shared" si="204"/>
        <v>46125</v>
      </c>
      <c r="I2192" s="48">
        <f>'PAYMENT by SAP'!G2182</f>
        <v>46125</v>
      </c>
      <c r="J2192" s="48" t="str">
        <f t="shared" si="205"/>
        <v>Apr</v>
      </c>
      <c r="K2192" s="48" t="str">
        <f t="shared" si="206"/>
        <v>2026</v>
      </c>
      <c r="L2192" s="48">
        <f>'PAYMENT by SAP'!H2182</f>
        <v>46066</v>
      </c>
      <c r="M2192" s="49">
        <f t="shared" si="207"/>
        <v>59</v>
      </c>
      <c r="N2192" s="50" t="str">
        <f t="shared" si="208"/>
        <v>30-60</v>
      </c>
      <c r="O2192" s="50" t="str">
        <f t="shared" si="209"/>
        <v>Low Risk</v>
      </c>
      <c r="P2192" s="15" t="str">
        <f>'PAYMENT by SAP'!J2182</f>
        <v>IDR</v>
      </c>
      <c r="Q2192" s="15">
        <f>'PAYMENT by SAP'!K2182</f>
        <v>100001186</v>
      </c>
      <c r="R2192" s="51">
        <f>'PAYMENT by SAP'!L2182</f>
        <v>573300</v>
      </c>
      <c r="S2192" s="51" t="str">
        <f>'PAYMENT by SAP'!M2182</f>
        <v>Penagihan Penyediaan Air Proses Oktober 2025</v>
      </c>
      <c r="T2192" s="65">
        <f>'PAYMENT by SAP'!N2182</f>
        <v>46066</v>
      </c>
      <c r="U2192" s="66">
        <f>'PAYMENT by SAP'!O2182</f>
        <v>1800000549</v>
      </c>
      <c r="V2192" s="18" t="s">
        <v>4956</v>
      </c>
    </row>
    <row r="2193" spans="2:22">
      <c r="B2193" s="15">
        <f>'PAYMENT by SAP'!B2183</f>
        <v>100004</v>
      </c>
      <c r="C2193" s="15" t="str">
        <f>'PAYMENT by SAP'!C2183</f>
        <v>PT CIPTA NIRMALA</v>
      </c>
      <c r="D2193" s="15" t="str">
        <v>Group</v>
      </c>
      <c r="E2193" s="15">
        <f>'PAYMENT by SAP'!D2183</f>
        <v>1400000143</v>
      </c>
      <c r="F2193" s="15">
        <f>'PAYMENT by SAP'!E2183</f>
        <v>11121161</v>
      </c>
      <c r="G2193" s="15" t="str">
        <f>'PAYMENT by SAP'!F2183</f>
        <v>Penagihan Penyediaan Air Proses September 2025</v>
      </c>
      <c r="H2193" s="47">
        <f t="shared" si="204"/>
        <v>46125</v>
      </c>
      <c r="I2193" s="48">
        <f>'PAYMENT by SAP'!G2183</f>
        <v>46125</v>
      </c>
      <c r="J2193" s="48" t="str">
        <f t="shared" si="205"/>
        <v>Apr</v>
      </c>
      <c r="K2193" s="48" t="str">
        <f t="shared" si="206"/>
        <v>2026</v>
      </c>
      <c r="L2193" s="48">
        <f>'PAYMENT by SAP'!H2183</f>
        <v>46066</v>
      </c>
      <c r="M2193" s="49">
        <f t="shared" si="207"/>
        <v>59</v>
      </c>
      <c r="N2193" s="50" t="str">
        <f t="shared" si="208"/>
        <v>30-60</v>
      </c>
      <c r="O2193" s="50" t="str">
        <f t="shared" si="209"/>
        <v>Low Risk</v>
      </c>
      <c r="P2193" s="15" t="str">
        <f>'PAYMENT by SAP'!J2183</f>
        <v>IDR</v>
      </c>
      <c r="Q2193" s="15">
        <f>'PAYMENT by SAP'!K2183</f>
        <v>100001185</v>
      </c>
      <c r="R2193" s="51">
        <f>'PAYMENT by SAP'!L2183</f>
        <v>713700</v>
      </c>
      <c r="S2193" s="51" t="str">
        <f>'PAYMENT by SAP'!M2183</f>
        <v>Penagihan Penyediaan Air Proses September 2025</v>
      </c>
      <c r="T2193" s="65">
        <f>'PAYMENT by SAP'!N2183</f>
        <v>46066</v>
      </c>
      <c r="U2193" s="66">
        <f>'PAYMENT by SAP'!O2183</f>
        <v>1800000547</v>
      </c>
      <c r="V2193" s="18" t="s">
        <v>4956</v>
      </c>
    </row>
    <row r="2194" spans="2:22">
      <c r="B2194" s="15">
        <f>'PAYMENT by SAP'!B2184</f>
        <v>101930</v>
      </c>
      <c r="C2194" s="15" t="str">
        <f>'PAYMENT by SAP'!C2184</f>
        <v>PT TATAMULIA NUSANTARA INDAH</v>
      </c>
      <c r="D2194" s="15" t="str">
        <v>External</v>
      </c>
      <c r="E2194" s="15">
        <f>'PAYMENT by SAP'!D2184</f>
        <v>1400000146</v>
      </c>
      <c r="F2194" s="15">
        <f>'PAYMENT by SAP'!E2184</f>
        <v>11121161</v>
      </c>
      <c r="G2194" s="15" t="str">
        <f>'PAYMENT by SAP'!F2184</f>
        <v>bayar kwitansi Uji Kuat Tekan FEB-MAR26</v>
      </c>
      <c r="H2194" s="47">
        <f t="shared" si="204"/>
        <v>46125</v>
      </c>
      <c r="I2194" s="48">
        <f>'PAYMENT by SAP'!G2184</f>
        <v>46125</v>
      </c>
      <c r="J2194" s="48" t="str">
        <f t="shared" si="205"/>
        <v>Apr</v>
      </c>
      <c r="K2194" s="48" t="str">
        <f t="shared" si="206"/>
        <v>2026</v>
      </c>
      <c r="L2194" s="48">
        <f>'PAYMENT by SAP'!H2184</f>
        <v>46112</v>
      </c>
      <c r="M2194" s="49">
        <f t="shared" si="207"/>
        <v>13</v>
      </c>
      <c r="N2194" s="50" t="str">
        <f t="shared" si="208"/>
        <v>0-30</v>
      </c>
      <c r="O2194" s="50" t="str">
        <f t="shared" si="209"/>
        <v>No Risk</v>
      </c>
      <c r="P2194" s="15" t="str">
        <f>'PAYMENT by SAP'!J2184</f>
        <v>IDR</v>
      </c>
      <c r="Q2194" s="15">
        <f>'PAYMENT by SAP'!K2184</f>
        <v>1800000139</v>
      </c>
      <c r="R2194" s="51">
        <f>'PAYMENT by SAP'!L2184</f>
        <v>1403920</v>
      </c>
      <c r="S2194" s="51" t="str">
        <f>'PAYMENT by SAP'!M2184</f>
        <v>Kwitansi Uji Kuat Tekan Beton - Mar 26</v>
      </c>
      <c r="T2194" s="65">
        <f>'PAYMENT by SAP'!N2184</f>
        <v>46112</v>
      </c>
      <c r="U2194" s="66">
        <f>'PAYMENT by SAP'!O2184</f>
        <v>1800000139</v>
      </c>
      <c r="V2194" t="s">
        <v>4961</v>
      </c>
    </row>
    <row r="2195" spans="2:22">
      <c r="B2195" s="15">
        <f>'PAYMENT by SAP'!B2185</f>
        <v>101508</v>
      </c>
      <c r="C2195" s="15" t="str">
        <f>'PAYMENT by SAP'!C2185</f>
        <v>PT SURYA HUTAMA PERKASA</v>
      </c>
      <c r="D2195" s="15" t="str">
        <v>External</v>
      </c>
      <c r="E2195" s="15">
        <f>'PAYMENT by SAP'!D2185</f>
        <v>1400000141</v>
      </c>
      <c r="F2195" s="15">
        <f>'PAYMENT by SAP'!E2185</f>
        <v>11121161</v>
      </c>
      <c r="G2195" s="15" t="str">
        <f>'PAYMENT by SAP'!F2185</f>
        <v>bayar kwitansi Uji XFR FlyAsh - Mar 26</v>
      </c>
      <c r="H2195" s="47">
        <f t="shared" si="204"/>
        <v>46125</v>
      </c>
      <c r="I2195" s="48">
        <f>'PAYMENT by SAP'!G2185</f>
        <v>46125</v>
      </c>
      <c r="J2195" s="48" t="str">
        <f t="shared" si="205"/>
        <v>Apr</v>
      </c>
      <c r="K2195" s="48" t="str">
        <f t="shared" si="206"/>
        <v>2026</v>
      </c>
      <c r="L2195" s="48">
        <f>'PAYMENT by SAP'!H2185</f>
        <v>46142</v>
      </c>
      <c r="M2195" s="49">
        <f t="shared" si="207"/>
        <v>-17</v>
      </c>
      <c r="N2195" s="50" t="str">
        <f t="shared" si="208"/>
        <v>Current</v>
      </c>
      <c r="O2195" s="50" t="str">
        <f t="shared" si="209"/>
        <v>No Risk</v>
      </c>
      <c r="P2195" s="15" t="str">
        <f>'PAYMENT by SAP'!J2185</f>
        <v>IDR</v>
      </c>
      <c r="Q2195" s="15">
        <f>'PAYMENT by SAP'!K2185</f>
        <v>1800000164</v>
      </c>
      <c r="R2195" s="51">
        <f>'PAYMENT by SAP'!L2185</f>
        <v>1874800</v>
      </c>
      <c r="S2195" s="51" t="str">
        <f>'PAYMENT by SAP'!M2185</f>
        <v>Kwitansi Uji XFR FlyAsh - Mar 26</v>
      </c>
      <c r="T2195" s="65">
        <f>'PAYMENT by SAP'!N2185</f>
        <v>46112</v>
      </c>
      <c r="U2195" s="66">
        <f>'PAYMENT by SAP'!O2185</f>
        <v>1800000164</v>
      </c>
      <c r="V2195" t="s">
        <v>4961</v>
      </c>
    </row>
    <row r="2196" spans="2:22">
      <c r="B2196" s="15">
        <f>'PAYMENT by SAP'!B2186</f>
        <v>100672</v>
      </c>
      <c r="C2196" s="15" t="str">
        <f>'PAYMENT by SAP'!C2186</f>
        <v>PT. LEWIND</v>
      </c>
      <c r="D2196" s="15" t="str">
        <v>External</v>
      </c>
      <c r="E2196" s="15">
        <f>'PAYMENT by SAP'!D2186</f>
        <v>1400040098</v>
      </c>
      <c r="F2196" s="15">
        <f>'PAYMENT by SAP'!E2186</f>
        <v>11121161</v>
      </c>
      <c r="G2196" s="15" t="str">
        <f>'PAYMENT by SAP'!F2186</f>
        <v>bayar biaya Pemusnahan Limbah SBE ex PT LEW</v>
      </c>
      <c r="H2196" s="47">
        <f t="shared" si="204"/>
        <v>46125</v>
      </c>
      <c r="I2196" s="48">
        <f>'PAYMENT by SAP'!G2186</f>
        <v>46125</v>
      </c>
      <c r="J2196" s="48" t="str">
        <f t="shared" si="205"/>
        <v>Apr</v>
      </c>
      <c r="K2196" s="48" t="str">
        <f t="shared" si="206"/>
        <v>2026</v>
      </c>
      <c r="L2196" s="48">
        <f>'PAYMENT by SAP'!H2186</f>
        <v>46094</v>
      </c>
      <c r="M2196" s="49">
        <f t="shared" si="207"/>
        <v>31</v>
      </c>
      <c r="N2196" s="50" t="str">
        <f t="shared" si="208"/>
        <v>30-60</v>
      </c>
      <c r="O2196" s="50" t="str">
        <f t="shared" si="209"/>
        <v>Low Risk</v>
      </c>
      <c r="P2196" s="15" t="str">
        <f>'PAYMENT by SAP'!J2186</f>
        <v>IDR</v>
      </c>
      <c r="Q2196" s="15">
        <f>'PAYMENT by SAP'!K2186</f>
        <v>1400034514</v>
      </c>
      <c r="R2196" s="51">
        <f>'PAYMENT by SAP'!L2186</f>
        <v>5000000</v>
      </c>
      <c r="S2196" s="51" t="str">
        <f>'PAYMENT by SAP'!M2186</f>
        <v>Kurang bayar biaya Pemusnahan Limbah SBE ex PT LEW</v>
      </c>
      <c r="T2196" s="65">
        <f>'PAYMENT by SAP'!N2186</f>
        <v>46094</v>
      </c>
      <c r="U2196" s="66">
        <f>'PAYMENT by SAP'!O2186</f>
        <v>1800000266</v>
      </c>
      <c r="V2196" t="s">
        <v>4950</v>
      </c>
    </row>
    <row r="2197" spans="2:22">
      <c r="B2197" s="15">
        <f>'PAYMENT by SAP'!B2187</f>
        <v>101398</v>
      </c>
      <c r="C2197" s="15" t="str">
        <f>'PAYMENT by SAP'!C2187</f>
        <v>PT SOLUSI BANGUN INDONESIA</v>
      </c>
      <c r="D2197" s="15" t="str">
        <v>Group</v>
      </c>
      <c r="E2197" s="15">
        <f>'PAYMENT by SAP'!D2187</f>
        <v>1400000145</v>
      </c>
      <c r="F2197" s="15">
        <f>'PAYMENT by SAP'!E2187</f>
        <v>11121161</v>
      </c>
      <c r="G2197" s="15" t="str">
        <f>'PAYMENT by SAP'!F2187</f>
        <v>PAID BY CMS BANK MANDIRI KC GRESIK RN 2100001807</v>
      </c>
      <c r="H2197" s="47">
        <f t="shared" si="204"/>
        <v>46125</v>
      </c>
      <c r="I2197" s="48">
        <f>'PAYMENT by SAP'!G2187</f>
        <v>46125</v>
      </c>
      <c r="J2197" s="48" t="str">
        <f t="shared" si="205"/>
        <v>Apr</v>
      </c>
      <c r="K2197" s="48" t="str">
        <f t="shared" si="206"/>
        <v>2026</v>
      </c>
      <c r="L2197" s="48">
        <f>'PAYMENT by SAP'!H2187</f>
        <v>45991</v>
      </c>
      <c r="M2197" s="49">
        <f t="shared" si="207"/>
        <v>134</v>
      </c>
      <c r="N2197" s="50" t="str">
        <f t="shared" si="208"/>
        <v>120-365</v>
      </c>
      <c r="O2197" s="50" t="str">
        <f t="shared" si="209"/>
        <v>High Risk</v>
      </c>
      <c r="P2197" s="15" t="str">
        <f>'PAYMENT by SAP'!J2187</f>
        <v>IDR</v>
      </c>
      <c r="Q2197" s="15">
        <f>'PAYMENT by SAP'!K2187</f>
        <v>1800000482</v>
      </c>
      <c r="R2197" s="51">
        <f>'PAYMENT by SAP'!L2187</f>
        <v>8921138</v>
      </c>
      <c r="S2197" s="51" t="str">
        <f>'PAYMENT by SAP'!M2187</f>
        <v>Pot. Gaji Kary. Penugasan SIG - SBI 09.2025</v>
      </c>
      <c r="T2197" s="65">
        <f>'PAYMENT by SAP'!N2187</f>
        <v>45961</v>
      </c>
      <c r="U2197" s="66">
        <f>'PAYMENT by SAP'!O2187</f>
        <v>1800000482</v>
      </c>
      <c r="V2197" s="18" t="s">
        <v>4953</v>
      </c>
    </row>
    <row r="2198" spans="2:22">
      <c r="B2198" s="15">
        <f>'PAYMENT by SAP'!B2188</f>
        <v>100160</v>
      </c>
      <c r="C2198" s="15" t="str">
        <f>'PAYMENT by SAP'!C2188</f>
        <v>YAYASAN SEMEN INDONESIA FOUNDATION</v>
      </c>
      <c r="D2198" s="15" t="str">
        <v>Group</v>
      </c>
      <c r="E2198" s="15">
        <f>'PAYMENT by SAP'!D2188</f>
        <v>1400000148</v>
      </c>
      <c r="F2198" s="15">
        <f>'PAYMENT by SAP'!E2188</f>
        <v>11121161</v>
      </c>
      <c r="G2198" s="15" t="str">
        <f>'PAYMENT by SAP'!F2188</f>
        <v>PAID BY CMS BANK MANDIRI KC GRESIK RN 2100001890</v>
      </c>
      <c r="H2198" s="47">
        <f t="shared" si="204"/>
        <v>46125</v>
      </c>
      <c r="I2198" s="48">
        <f>'PAYMENT by SAP'!G2188</f>
        <v>46125</v>
      </c>
      <c r="J2198" s="48" t="str">
        <f t="shared" si="205"/>
        <v>Apr</v>
      </c>
      <c r="K2198" s="48" t="str">
        <f t="shared" si="206"/>
        <v>2026</v>
      </c>
      <c r="L2198" s="48">
        <f>'PAYMENT by SAP'!H2188</f>
        <v>46052</v>
      </c>
      <c r="M2198" s="49">
        <f t="shared" si="207"/>
        <v>73</v>
      </c>
      <c r="N2198" s="50" t="str">
        <f t="shared" si="208"/>
        <v>60-90</v>
      </c>
      <c r="O2198" s="50" t="str">
        <f t="shared" si="209"/>
        <v>Warning</v>
      </c>
      <c r="P2198" s="15" t="str">
        <f>'PAYMENT by SAP'!J2188</f>
        <v>IDR</v>
      </c>
      <c r="Q2198" s="15">
        <f>'PAYMENT by SAP'!K2188</f>
        <v>1800000588</v>
      </c>
      <c r="R2198" s="51">
        <f>'PAYMENT by SAP'!L2188</f>
        <v>17976000</v>
      </c>
      <c r="S2198" s="51" t="str">
        <f>'PAYMENT by SAP'!M2188</f>
        <v>Penagihan Penyediaan Air Bersih Desember 2025</v>
      </c>
      <c r="T2198" s="65">
        <f>'PAYMENT by SAP'!N2188</f>
        <v>46022</v>
      </c>
      <c r="U2198" s="66">
        <f>'PAYMENT by SAP'!O2188</f>
        <v>1800000588</v>
      </c>
      <c r="V2198" s="18" t="s">
        <v>4956</v>
      </c>
    </row>
    <row r="2199" spans="2:22">
      <c r="B2199" s="15">
        <f>'PAYMENT by SAP'!B2189</f>
        <v>100160</v>
      </c>
      <c r="C2199" s="15" t="str">
        <f>'PAYMENT by SAP'!C2189</f>
        <v>YAYASAN SEMEN INDONESIA FOUNDATION</v>
      </c>
      <c r="D2199" s="15" t="str">
        <v>Group</v>
      </c>
      <c r="E2199" s="15">
        <f>'PAYMENT by SAP'!D2189</f>
        <v>1400000147</v>
      </c>
      <c r="F2199" s="15">
        <f>'PAYMENT by SAP'!E2189</f>
        <v>11121161</v>
      </c>
      <c r="G2199" s="15" t="str">
        <f>'PAYMENT by SAP'!F2189</f>
        <v>PAID BY CMS BANK MANDIRI KC GRESIK RN 2100001889</v>
      </c>
      <c r="H2199" s="47">
        <f t="shared" si="204"/>
        <v>46125</v>
      </c>
      <c r="I2199" s="48">
        <f>'PAYMENT by SAP'!G2189</f>
        <v>46125</v>
      </c>
      <c r="J2199" s="48" t="str">
        <f t="shared" si="205"/>
        <v>Apr</v>
      </c>
      <c r="K2199" s="48" t="str">
        <f t="shared" si="206"/>
        <v>2026</v>
      </c>
      <c r="L2199" s="48">
        <f>'PAYMENT by SAP'!H2189</f>
        <v>46052</v>
      </c>
      <c r="M2199" s="49">
        <f t="shared" si="207"/>
        <v>73</v>
      </c>
      <c r="N2199" s="50" t="str">
        <f t="shared" si="208"/>
        <v>60-90</v>
      </c>
      <c r="O2199" s="50" t="str">
        <f t="shared" si="209"/>
        <v>Warning</v>
      </c>
      <c r="P2199" s="15" t="str">
        <f>'PAYMENT by SAP'!J2189</f>
        <v>IDR</v>
      </c>
      <c r="Q2199" s="15">
        <f>'PAYMENT by SAP'!K2189</f>
        <v>1800000559</v>
      </c>
      <c r="R2199" s="51">
        <f>'PAYMENT by SAP'!L2189</f>
        <v>25209200</v>
      </c>
      <c r="S2199" s="51" t="str">
        <f>'PAYMENT by SAP'!M2189</f>
        <v>Penagihan Penyediaan Air Bersih November 2025</v>
      </c>
      <c r="T2199" s="65">
        <f>'PAYMENT by SAP'!N2189</f>
        <v>46022</v>
      </c>
      <c r="U2199" s="66">
        <f>'PAYMENT by SAP'!O2189</f>
        <v>1800000559</v>
      </c>
      <c r="V2199" s="18" t="s">
        <v>4956</v>
      </c>
    </row>
    <row r="2200" spans="2:22">
      <c r="B2200" s="15">
        <f>'PAYMENT by SAP'!B2190</f>
        <v>101083</v>
      </c>
      <c r="C2200" s="15" t="str">
        <f>'PAYMENT by SAP'!C2190</f>
        <v>PT ARDI RESTU ARTA</v>
      </c>
      <c r="D2200" s="15" t="str">
        <v>External</v>
      </c>
      <c r="E2200" s="15">
        <f>'PAYMENT by SAP'!D2190</f>
        <v>1400040248</v>
      </c>
      <c r="F2200" s="15">
        <f>'PAYMENT by SAP'!E2190</f>
        <v>11125421</v>
      </c>
      <c r="G2200" s="15" t="str">
        <f>'PAYMENT by SAP'!F2190</f>
        <v>PAID BY CMS BANK SYARIAH INDONESIA KC SURABAYA BAS</v>
      </c>
      <c r="H2200" s="47">
        <f t="shared" si="204"/>
        <v>46125</v>
      </c>
      <c r="I2200" s="48">
        <f>'PAYMENT by SAP'!G2190</f>
        <v>46125</v>
      </c>
      <c r="J2200" s="48" t="str">
        <f t="shared" si="205"/>
        <v>Apr</v>
      </c>
      <c r="K2200" s="48" t="str">
        <f t="shared" si="206"/>
        <v>2026</v>
      </c>
      <c r="L2200" s="48">
        <f>'PAYMENT by SAP'!H2190</f>
        <v>46142</v>
      </c>
      <c r="M2200" s="49">
        <f t="shared" si="207"/>
        <v>-17</v>
      </c>
      <c r="N2200" s="50" t="str">
        <f t="shared" si="208"/>
        <v>Current</v>
      </c>
      <c r="O2200" s="50" t="str">
        <f t="shared" si="209"/>
        <v>No Risk</v>
      </c>
      <c r="P2200" s="15" t="str">
        <f>'PAYMENT by SAP'!J2190</f>
        <v>IDR</v>
      </c>
      <c r="Q2200" s="15">
        <f>'PAYMENT by SAP'!K2190</f>
        <v>1800000179</v>
      </c>
      <c r="R2200" s="51">
        <f>'PAYMENT by SAP'!L2190</f>
        <v>33270615</v>
      </c>
      <c r="S2200" s="51" t="str">
        <f>'PAYMENT by SAP'!M2190</f>
        <v>Biaya Pemusnahan Limbah FA-BA ex PT ARA</v>
      </c>
      <c r="T2200" s="65">
        <f>'PAYMENT by SAP'!N2190</f>
        <v>46112</v>
      </c>
      <c r="U2200" s="66">
        <f>'PAYMENT by SAP'!O2190</f>
        <v>1800000179</v>
      </c>
      <c r="V2200" t="s">
        <v>4950</v>
      </c>
    </row>
    <row r="2201" spans="2:22">
      <c r="B2201" s="15">
        <f>'PAYMENT by SAP'!B2191</f>
        <v>100028</v>
      </c>
      <c r="C2201" s="15" t="str">
        <f>'PAYMENT by SAP'!C2191</f>
        <v>PT BANK NEGARA INDONESIA (PERSERO)</v>
      </c>
      <c r="D2201" s="15" t="str">
        <v>External</v>
      </c>
      <c r="E2201" s="15">
        <f>'PAYMENT by SAP'!D2191</f>
        <v>1400040473</v>
      </c>
      <c r="F2201" s="15">
        <f>'PAYMENT by SAP'!E2191</f>
        <v>11125421</v>
      </c>
      <c r="G2201" s="15" t="str">
        <f>'PAYMENT by SAP'!F2191</f>
        <v>PAID BY CMS BANK SYARIAH INDONESIA KC SURABAYA BAS</v>
      </c>
      <c r="H2201" s="47">
        <f t="shared" si="204"/>
        <v>46126</v>
      </c>
      <c r="I2201" s="48">
        <f>'PAYMENT by SAP'!G2191</f>
        <v>46126</v>
      </c>
      <c r="J2201" s="48" t="str">
        <f t="shared" si="205"/>
        <v>Apr</v>
      </c>
      <c r="K2201" s="48" t="str">
        <f t="shared" si="206"/>
        <v>2026</v>
      </c>
      <c r="L2201" s="48">
        <f>'PAYMENT by SAP'!H2191</f>
        <v>46142</v>
      </c>
      <c r="M2201" s="49">
        <f t="shared" si="207"/>
        <v>-16</v>
      </c>
      <c r="N2201" s="50" t="str">
        <f t="shared" si="208"/>
        <v>Current</v>
      </c>
      <c r="O2201" s="50" t="str">
        <f t="shared" si="209"/>
        <v>No Risk</v>
      </c>
      <c r="P2201" s="15" t="str">
        <f>'PAYMENT by SAP'!J2191</f>
        <v>IDR</v>
      </c>
      <c r="Q2201" s="15">
        <f>'PAYMENT by SAP'!K2191</f>
        <v>1800000219</v>
      </c>
      <c r="R2201" s="51">
        <f>'PAYMENT by SAP'!L2191</f>
        <v>2194796</v>
      </c>
      <c r="S2201" s="51" t="str">
        <f>'PAYMENT by SAP'!M2191</f>
        <v>TAGIHAN LISTRIK BANK BNI 46 - MAR 26</v>
      </c>
      <c r="T2201" s="65">
        <f>'PAYMENT by SAP'!N2191</f>
        <v>46112</v>
      </c>
      <c r="U2201" s="66">
        <f>'PAYMENT by SAP'!O2191</f>
        <v>1800000219</v>
      </c>
      <c r="V2201" s="18" t="s">
        <v>4951</v>
      </c>
    </row>
    <row r="2202" spans="2:22">
      <c r="B2202" s="15">
        <f>'PAYMENT by SAP'!B2192</f>
        <v>101493</v>
      </c>
      <c r="C2202" s="15" t="str">
        <f>'PAYMENT by SAP'!C2192</f>
        <v>PT. SUMBER LIMBAH GUNA</v>
      </c>
      <c r="D2202" s="15" t="str">
        <v>External</v>
      </c>
      <c r="E2202" s="15">
        <f>'PAYMENT by SAP'!D2192</f>
        <v>1400040477</v>
      </c>
      <c r="F2202" s="15">
        <f>'PAYMENT by SAP'!E2192</f>
        <v>11125421</v>
      </c>
      <c r="G2202" s="15" t="str">
        <f>'PAYMENT by SAP'!F2192</f>
        <v>PAID BY CMS BANK SYARIAH INDONESIA KC SURABAYA BAS</v>
      </c>
      <c r="H2202" s="47">
        <f t="shared" si="204"/>
        <v>46126</v>
      </c>
      <c r="I2202" s="48">
        <f>'PAYMENT by SAP'!G2192</f>
        <v>46126</v>
      </c>
      <c r="J2202" s="48" t="str">
        <f t="shared" si="205"/>
        <v>Apr</v>
      </c>
      <c r="K2202" s="48" t="str">
        <f t="shared" si="206"/>
        <v>2026</v>
      </c>
      <c r="L2202" s="48">
        <f>'PAYMENT by SAP'!H2192</f>
        <v>46052</v>
      </c>
      <c r="M2202" s="49">
        <f t="shared" si="207"/>
        <v>74</v>
      </c>
      <c r="N2202" s="50" t="str">
        <f t="shared" si="208"/>
        <v>60-90</v>
      </c>
      <c r="O2202" s="50" t="str">
        <f t="shared" si="209"/>
        <v>Warning</v>
      </c>
      <c r="P2202" s="15" t="str">
        <f>'PAYMENT by SAP'!J2192</f>
        <v>IDR</v>
      </c>
      <c r="Q2202" s="15">
        <f>'PAYMENT by SAP'!K2192</f>
        <v>1800000876</v>
      </c>
      <c r="R2202" s="51">
        <f>'PAYMENT by SAP'!L2192</f>
        <v>28278360</v>
      </c>
      <c r="S2202" s="51" t="str">
        <f>'PAYMENT by SAP'!M2192</f>
        <v>Biaya Pemusnahan Limbah Sludge Paper ex PT SLG</v>
      </c>
      <c r="T2202" s="65">
        <f>'PAYMENT by SAP'!N2192</f>
        <v>46022</v>
      </c>
      <c r="U2202" s="66">
        <f>'PAYMENT by SAP'!O2192</f>
        <v>1800000876</v>
      </c>
      <c r="V2202" t="s">
        <v>4950</v>
      </c>
    </row>
    <row r="2203" spans="2:22">
      <c r="B2203" s="15">
        <f>'PAYMENT by SAP'!B2193</f>
        <v>101493</v>
      </c>
      <c r="C2203" s="15" t="str">
        <f>'PAYMENT by SAP'!C2193</f>
        <v>PT. SUMBER LIMBAH GUNA</v>
      </c>
      <c r="D2203" s="15" t="str">
        <v>External</v>
      </c>
      <c r="E2203" s="15">
        <f>'PAYMENT by SAP'!D2193</f>
        <v>1400040478</v>
      </c>
      <c r="F2203" s="15">
        <f>'PAYMENT by SAP'!E2193</f>
        <v>11125421</v>
      </c>
      <c r="G2203" s="15" t="str">
        <f>'PAYMENT by SAP'!F2193</f>
        <v>PAID BY CMS BANK SYARIAH INDONESIA KC SURABAYA BAS</v>
      </c>
      <c r="H2203" s="47">
        <f t="shared" si="204"/>
        <v>46126</v>
      </c>
      <c r="I2203" s="48">
        <f>'PAYMENT by SAP'!G2193</f>
        <v>46126</v>
      </c>
      <c r="J2203" s="48" t="str">
        <f t="shared" si="205"/>
        <v>Apr</v>
      </c>
      <c r="K2203" s="48" t="str">
        <f t="shared" si="206"/>
        <v>2026</v>
      </c>
      <c r="L2203" s="48">
        <f>'PAYMENT by SAP'!H2193</f>
        <v>46052</v>
      </c>
      <c r="M2203" s="49">
        <f t="shared" si="207"/>
        <v>74</v>
      </c>
      <c r="N2203" s="50" t="str">
        <f t="shared" si="208"/>
        <v>60-90</v>
      </c>
      <c r="O2203" s="50" t="str">
        <f t="shared" si="209"/>
        <v>Warning</v>
      </c>
      <c r="P2203" s="15" t="str">
        <f>'PAYMENT by SAP'!J2193</f>
        <v>IDR</v>
      </c>
      <c r="Q2203" s="15">
        <f>'PAYMENT by SAP'!K2193</f>
        <v>1800000874</v>
      </c>
      <c r="R2203" s="51">
        <f>'PAYMENT by SAP'!L2193</f>
        <v>89411388</v>
      </c>
      <c r="S2203" s="51" t="str">
        <f>'PAYMENT by SAP'!M2193</f>
        <v>Biaya Pemusnahan Limbah FA-BA ex PT SLG</v>
      </c>
      <c r="T2203" s="65">
        <f>'PAYMENT by SAP'!N2193</f>
        <v>46022</v>
      </c>
      <c r="U2203" s="66">
        <f>'PAYMENT by SAP'!O2193</f>
        <v>1800000874</v>
      </c>
      <c r="V2203" t="s">
        <v>4950</v>
      </c>
    </row>
    <row r="2204" spans="2:22">
      <c r="B2204" s="15">
        <f>'PAYMENT by SAP'!B2194</f>
        <v>100031</v>
      </c>
      <c r="C2204" s="15" t="str">
        <f>'PAYMENT by SAP'!C2194</f>
        <v>PT DELTA ARTHA BAHARI NUSANTARA</v>
      </c>
      <c r="D2204" s="15" t="str">
        <v>External</v>
      </c>
      <c r="E2204" s="15">
        <f>'PAYMENT by SAP'!D2194</f>
        <v>1400041201</v>
      </c>
      <c r="F2204" s="15">
        <f>'PAYMENT by SAP'!E2194</f>
        <v>11121161</v>
      </c>
      <c r="G2204" s="15" t="str">
        <f>'PAYMENT by SAP'!F2194</f>
        <v>Tagihan Listrik DAB Januari 2026</v>
      </c>
      <c r="H2204" s="47">
        <f t="shared" si="204"/>
        <v>46128</v>
      </c>
      <c r="I2204" s="48">
        <f>'PAYMENT by SAP'!G2194</f>
        <v>46128</v>
      </c>
      <c r="J2204" s="48" t="str">
        <f t="shared" si="205"/>
        <v>Apr</v>
      </c>
      <c r="K2204" s="48" t="str">
        <f t="shared" si="206"/>
        <v>2026</v>
      </c>
      <c r="L2204" s="48">
        <f>'PAYMENT by SAP'!H2194</f>
        <v>46111</v>
      </c>
      <c r="M2204" s="49">
        <f t="shared" si="207"/>
        <v>17</v>
      </c>
      <c r="N2204" s="50" t="str">
        <f t="shared" si="208"/>
        <v>0-30</v>
      </c>
      <c r="O2204" s="50" t="str">
        <f t="shared" si="209"/>
        <v>No Risk</v>
      </c>
      <c r="P2204" s="15" t="str">
        <f>'PAYMENT by SAP'!J2194</f>
        <v>IDR</v>
      </c>
      <c r="Q2204" s="15">
        <f>'PAYMENT by SAP'!K2194</f>
        <v>1800000122</v>
      </c>
      <c r="R2204" s="51">
        <f>'PAYMENT by SAP'!L2194</f>
        <v>348386</v>
      </c>
      <c r="S2204" s="51" t="str">
        <f>'PAYMENT by SAP'!M2194</f>
        <v>Tagihan Listrik DAB Januari 2026</v>
      </c>
      <c r="T2204" s="65">
        <f>'PAYMENT by SAP'!N2194</f>
        <v>46081</v>
      </c>
      <c r="U2204" s="66">
        <f>'PAYMENT by SAP'!O2194</f>
        <v>1800000122</v>
      </c>
      <c r="V2204" s="18" t="s">
        <v>4951</v>
      </c>
    </row>
    <row r="2205" spans="2:22">
      <c r="B2205" s="15">
        <f>'PAYMENT by SAP'!B2195</f>
        <v>100031</v>
      </c>
      <c r="C2205" s="15" t="str">
        <f>'PAYMENT by SAP'!C2195</f>
        <v>PT DELTA ARTHA BAHARI NUSANTARA</v>
      </c>
      <c r="D2205" s="15" t="str">
        <v>External</v>
      </c>
      <c r="E2205" s="15">
        <f>'PAYMENT by SAP'!D2195</f>
        <v>1400000150</v>
      </c>
      <c r="F2205" s="15">
        <f>'PAYMENT by SAP'!E2195</f>
        <v>11121161</v>
      </c>
      <c r="G2205" s="15" t="str">
        <f>'PAYMENT by SAP'!F2195</f>
        <v>Penagihan Penyediaan Air Bersih Jan-feb2026</v>
      </c>
      <c r="H2205" s="47">
        <f t="shared" si="204"/>
        <v>46128</v>
      </c>
      <c r="I2205" s="48">
        <f>'PAYMENT by SAP'!G2195</f>
        <v>46128</v>
      </c>
      <c r="J2205" s="48" t="str">
        <f t="shared" si="205"/>
        <v>Apr</v>
      </c>
      <c r="K2205" s="48" t="str">
        <f t="shared" si="206"/>
        <v>2026</v>
      </c>
      <c r="L2205" s="48">
        <f>'PAYMENT by SAP'!H2195</f>
        <v>46111</v>
      </c>
      <c r="M2205" s="49">
        <f t="shared" si="207"/>
        <v>17</v>
      </c>
      <c r="N2205" s="50" t="str">
        <f t="shared" si="208"/>
        <v>0-30</v>
      </c>
      <c r="O2205" s="50" t="str">
        <f t="shared" si="209"/>
        <v>No Risk</v>
      </c>
      <c r="P2205" s="15" t="str">
        <f>'PAYMENT by SAP'!J2195</f>
        <v>IDR</v>
      </c>
      <c r="Q2205" s="15">
        <f>'PAYMENT by SAP'!K2195</f>
        <v>1800000044</v>
      </c>
      <c r="R2205" s="51">
        <f>'PAYMENT by SAP'!L2195</f>
        <v>738300</v>
      </c>
      <c r="S2205" s="51" t="str">
        <f>'PAYMENT by SAP'!M2195</f>
        <v>Penagihan Penyediaan Air Bersih Januari 2026</v>
      </c>
      <c r="T2205" s="65">
        <f>'PAYMENT by SAP'!N2195</f>
        <v>46081</v>
      </c>
      <c r="U2205" s="66">
        <f>'PAYMENT by SAP'!O2195</f>
        <v>1800000044</v>
      </c>
      <c r="V2205" s="18" t="s">
        <v>4956</v>
      </c>
    </row>
    <row r="2206" spans="2:22">
      <c r="B2206" s="15">
        <f>'PAYMENT by SAP'!B2196</f>
        <v>100031</v>
      </c>
      <c r="C2206" s="15" t="str">
        <f>'PAYMENT by SAP'!C2196</f>
        <v>PT DELTA ARTHA BAHARI NUSANTARA</v>
      </c>
      <c r="D2206" s="15" t="str">
        <v>External</v>
      </c>
      <c r="E2206" s="15">
        <f>'PAYMENT by SAP'!D2196</f>
        <v>1400000150</v>
      </c>
      <c r="F2206" s="15">
        <f>'PAYMENT by SAP'!E2196</f>
        <v>11121161</v>
      </c>
      <c r="G2206" s="15" t="str">
        <f>'PAYMENT by SAP'!F2196</f>
        <v>Penagihan Penyediaan Air Bersih Jan-feb2026</v>
      </c>
      <c r="H2206" s="47">
        <f t="shared" ref="H2206:H2269" si="210">I2206</f>
        <v>46128</v>
      </c>
      <c r="I2206" s="48">
        <f>'PAYMENT by SAP'!G2196</f>
        <v>46128</v>
      </c>
      <c r="J2206" s="48" t="str">
        <f t="shared" ref="J2206:J2269" si="211">TEXT(I2206,"MMM")</f>
        <v>Apr</v>
      </c>
      <c r="K2206" s="48" t="str">
        <f t="shared" ref="K2206:K2269" si="212">TEXT(I2206,"yyy")</f>
        <v>2026</v>
      </c>
      <c r="L2206" s="48">
        <f>'PAYMENT by SAP'!H2196</f>
        <v>46121</v>
      </c>
      <c r="M2206" s="49">
        <f t="shared" ref="M2206:M2269" si="213">I2206-L2206</f>
        <v>7</v>
      </c>
      <c r="N2206" s="50" t="str">
        <f t="shared" ref="N2206:N2269" si="214">IF(M2206&lt;$C$9,$D$9,IF(M2206&lt;$C$8,$D$8,IF(M2206&lt;$C$7,$D$7,IF(M2206&lt;$C$6,$D$6,IF(M2206&lt;$C$5,$D$5,IF(M2206&lt;$C$4,$D$4,IF(M2206&lt;$C$3,$D$3)))))))</f>
        <v>0-30</v>
      </c>
      <c r="O2206" s="50" t="str">
        <f t="shared" ref="O2206:O2269" si="215">IF(N2206=$D$3,$E$3,IF(N2206=$D$4,$E$4,IF(N2206=$D$5,$E$5,IF(N2206=$D$6,$E$6,IF(N2206=$D$7,$E$7,IF(N2206=$D$8,$E$8,IF(N2206=$D$9,$E$9)))))))</f>
        <v>No Risk</v>
      </c>
      <c r="P2206" s="15" t="str">
        <f>'PAYMENT by SAP'!J2196</f>
        <v>IDR</v>
      </c>
      <c r="Q2206" s="15">
        <f>'PAYMENT by SAP'!K2196</f>
        <v>1800000106</v>
      </c>
      <c r="R2206" s="51">
        <f>'PAYMENT by SAP'!L2196</f>
        <v>1020780</v>
      </c>
      <c r="S2206" s="51" t="str">
        <f>'PAYMENT by SAP'!M2196</f>
        <v>Penagihan Penyediaan Air Bersih Februari 2026</v>
      </c>
      <c r="T2206" s="65">
        <f>'PAYMENT by SAP'!N2196</f>
        <v>46091</v>
      </c>
      <c r="U2206" s="66">
        <f>'PAYMENT by SAP'!O2196</f>
        <v>1800000106</v>
      </c>
      <c r="V2206" s="18" t="s">
        <v>4956</v>
      </c>
    </row>
    <row r="2207" spans="2:22">
      <c r="B2207" s="15">
        <f>'PAYMENT by SAP'!B2197</f>
        <v>100147</v>
      </c>
      <c r="C2207" s="15" t="str">
        <f>'PAYMENT by SAP'!C2197</f>
        <v>PT TEKNOTAMA LINGKUNGAN INTERNUSA</v>
      </c>
      <c r="D2207" s="15" t="str">
        <v>External</v>
      </c>
      <c r="E2207" s="15">
        <f>'PAYMENT by SAP'!D2197</f>
        <v>1400041214</v>
      </c>
      <c r="F2207" s="15">
        <f>'PAYMENT by SAP'!E2197</f>
        <v>11121161</v>
      </c>
      <c r="G2207" s="15" t="str">
        <f>'PAYMENT by SAP'!F2197</f>
        <v>By Pemusnahan limbh Bottom ash &amp; Matrial alternatf</v>
      </c>
      <c r="H2207" s="47">
        <f t="shared" si="210"/>
        <v>46128</v>
      </c>
      <c r="I2207" s="48">
        <f>'PAYMENT by SAP'!G2197</f>
        <v>46128</v>
      </c>
      <c r="J2207" s="48" t="str">
        <f t="shared" si="211"/>
        <v>Apr</v>
      </c>
      <c r="K2207" s="48" t="str">
        <f t="shared" si="212"/>
        <v>2026</v>
      </c>
      <c r="L2207" s="48">
        <f>'PAYMENT by SAP'!H2197</f>
        <v>46111</v>
      </c>
      <c r="M2207" s="49">
        <f t="shared" si="213"/>
        <v>17</v>
      </c>
      <c r="N2207" s="50" t="str">
        <f t="shared" si="214"/>
        <v>0-30</v>
      </c>
      <c r="O2207" s="50" t="str">
        <f t="shared" si="215"/>
        <v>No Risk</v>
      </c>
      <c r="P2207" s="15" t="str">
        <f>'PAYMENT by SAP'!J2197</f>
        <v>IDR</v>
      </c>
      <c r="Q2207" s="15">
        <f>'PAYMENT by SAP'!K2197</f>
        <v>1800000117</v>
      </c>
      <c r="R2207" s="51">
        <f>'PAYMENT by SAP'!L2197</f>
        <v>7425407</v>
      </c>
      <c r="S2207" s="51" t="str">
        <f>'PAYMENT by SAP'!M2197</f>
        <v>Biaya Pemusnahan Limbah Bottom Ash ex PT TLI</v>
      </c>
      <c r="T2207" s="65">
        <f>'PAYMENT by SAP'!N2197</f>
        <v>46081</v>
      </c>
      <c r="U2207" s="66">
        <f>'PAYMENT by SAP'!O2197</f>
        <v>1800000117</v>
      </c>
      <c r="V2207" t="s">
        <v>4950</v>
      </c>
    </row>
    <row r="2208" spans="2:22">
      <c r="B2208" s="15">
        <f>'PAYMENT by SAP'!B2198</f>
        <v>100621</v>
      </c>
      <c r="C2208" s="15" t="str">
        <f>'PAYMENT by SAP'!C2198</f>
        <v>PT. SURYA WIJAYA MEGAH</v>
      </c>
      <c r="D2208" s="15" t="str">
        <v>External</v>
      </c>
      <c r="E2208" s="15">
        <f>'PAYMENT by SAP'!D2198</f>
        <v>1400041136</v>
      </c>
      <c r="F2208" s="15">
        <f>'PAYMENT by SAP'!E2198</f>
        <v>11125421</v>
      </c>
      <c r="G2208" s="15" t="str">
        <f>'PAYMENT by SAP'!F2198</f>
        <v>PAID BY CMS BANK SYARIAH INDONESIA KC SURABAYA BAS</v>
      </c>
      <c r="H2208" s="47">
        <f t="shared" si="210"/>
        <v>46128</v>
      </c>
      <c r="I2208" s="48">
        <f>'PAYMENT by SAP'!G2198</f>
        <v>46128</v>
      </c>
      <c r="J2208" s="48" t="str">
        <f t="shared" si="211"/>
        <v>Apr</v>
      </c>
      <c r="K2208" s="48" t="str">
        <f t="shared" si="212"/>
        <v>2026</v>
      </c>
      <c r="L2208" s="48">
        <f>'PAYMENT by SAP'!H2198</f>
        <v>46142</v>
      </c>
      <c r="M2208" s="49">
        <f t="shared" si="213"/>
        <v>-14</v>
      </c>
      <c r="N2208" s="50" t="str">
        <f t="shared" si="214"/>
        <v>Current</v>
      </c>
      <c r="O2208" s="50" t="str">
        <f t="shared" si="215"/>
        <v>No Risk</v>
      </c>
      <c r="P2208" s="15" t="str">
        <f>'PAYMENT by SAP'!J2198</f>
        <v>IDR</v>
      </c>
      <c r="Q2208" s="15">
        <f>'PAYMENT by SAP'!K2198</f>
        <v>1800000191</v>
      </c>
      <c r="R2208" s="51">
        <f>'PAYMENT by SAP'!L2198</f>
        <v>24706594</v>
      </c>
      <c r="S2208" s="51" t="str">
        <f>'PAYMENT by SAP'!M2198</f>
        <v>Biaya Pemusnahan Limbah FA-BA ex PT SWM</v>
      </c>
      <c r="T2208" s="65">
        <f>'PAYMENT by SAP'!N2198</f>
        <v>46112</v>
      </c>
      <c r="U2208" s="66">
        <f>'PAYMENT by SAP'!O2198</f>
        <v>1800000191</v>
      </c>
      <c r="V2208" t="s">
        <v>4950</v>
      </c>
    </row>
    <row r="2209" spans="2:22">
      <c r="B2209" s="15">
        <f>'PAYMENT by SAP'!B2199</f>
        <v>100147</v>
      </c>
      <c r="C2209" s="15" t="str">
        <f>'PAYMENT by SAP'!C2199</f>
        <v>PT TEKNOTAMA LINGKUNGAN INTERNUSA</v>
      </c>
      <c r="D2209" s="15" t="str">
        <v>External</v>
      </c>
      <c r="E2209" s="15">
        <f>'PAYMENT by SAP'!D2199</f>
        <v>1400041214</v>
      </c>
      <c r="F2209" s="15">
        <f>'PAYMENT by SAP'!E2199</f>
        <v>11121161</v>
      </c>
      <c r="G2209" s="15" t="str">
        <f>'PAYMENT by SAP'!F2199</f>
        <v>By Pemusnahan limbh Bottom ash &amp; Matrial alternatf</v>
      </c>
      <c r="H2209" s="47">
        <f t="shared" si="210"/>
        <v>46128</v>
      </c>
      <c r="I2209" s="48">
        <f>'PAYMENT by SAP'!G2199</f>
        <v>46128</v>
      </c>
      <c r="J2209" s="48" t="str">
        <f t="shared" si="211"/>
        <v>Apr</v>
      </c>
      <c r="K2209" s="48" t="str">
        <f t="shared" si="212"/>
        <v>2026</v>
      </c>
      <c r="L2209" s="48">
        <f>'PAYMENT by SAP'!H2199</f>
        <v>46111</v>
      </c>
      <c r="M2209" s="49">
        <f t="shared" si="213"/>
        <v>17</v>
      </c>
      <c r="N2209" s="50" t="str">
        <f t="shared" si="214"/>
        <v>0-30</v>
      </c>
      <c r="O2209" s="50" t="str">
        <f t="shared" si="215"/>
        <v>No Risk</v>
      </c>
      <c r="P2209" s="15" t="str">
        <f>'PAYMENT by SAP'!J2199</f>
        <v>IDR</v>
      </c>
      <c r="Q2209" s="15">
        <f>'PAYMENT by SAP'!K2199</f>
        <v>1800000116</v>
      </c>
      <c r="R2209" s="51">
        <f>'PAYMENT by SAP'!L2199</f>
        <v>31023798</v>
      </c>
      <c r="S2209" s="51" t="str">
        <f>'PAYMENT by SAP'!M2199</f>
        <v>Biaya Pemusnahan Alternatif Material ex PT TLI</v>
      </c>
      <c r="T2209" s="65">
        <f>'PAYMENT by SAP'!N2199</f>
        <v>46081</v>
      </c>
      <c r="U2209" s="66">
        <f>'PAYMENT by SAP'!O2199</f>
        <v>1800000116</v>
      </c>
      <c r="V2209" t="s">
        <v>4950</v>
      </c>
    </row>
    <row r="2210" spans="2:22">
      <c r="B2210" s="15">
        <f>'PAYMENT by SAP'!B2200</f>
        <v>100621</v>
      </c>
      <c r="C2210" s="15" t="str">
        <f>'PAYMENT by SAP'!C2200</f>
        <v>PT. SURYA WIJAYA MEGAH</v>
      </c>
      <c r="D2210" s="15" t="str">
        <v>External</v>
      </c>
      <c r="E2210" s="15">
        <f>'PAYMENT by SAP'!D2200</f>
        <v>1400041148</v>
      </c>
      <c r="F2210" s="15">
        <f>'PAYMENT by SAP'!E2200</f>
        <v>11125421</v>
      </c>
      <c r="G2210" s="15" t="str">
        <f>'PAYMENT by SAP'!F2200</f>
        <v>PAID BY CMS BANK SYARIAH INDONESIA KC SURABAYA BAS</v>
      </c>
      <c r="H2210" s="47">
        <f t="shared" si="210"/>
        <v>46128</v>
      </c>
      <c r="I2210" s="48">
        <f>'PAYMENT by SAP'!G2200</f>
        <v>46128</v>
      </c>
      <c r="J2210" s="48" t="str">
        <f t="shared" si="211"/>
        <v>Apr</v>
      </c>
      <c r="K2210" s="48" t="str">
        <f t="shared" si="212"/>
        <v>2026</v>
      </c>
      <c r="L2210" s="48">
        <f>'PAYMENT by SAP'!H2200</f>
        <v>46111</v>
      </c>
      <c r="M2210" s="49">
        <f t="shared" si="213"/>
        <v>17</v>
      </c>
      <c r="N2210" s="50" t="str">
        <f t="shared" si="214"/>
        <v>0-30</v>
      </c>
      <c r="O2210" s="50" t="str">
        <f t="shared" si="215"/>
        <v>No Risk</v>
      </c>
      <c r="P2210" s="15" t="str">
        <f>'PAYMENT by SAP'!J2200</f>
        <v>IDR</v>
      </c>
      <c r="Q2210" s="15">
        <f>'PAYMENT by SAP'!K2200</f>
        <v>1800000137</v>
      </c>
      <c r="R2210" s="51">
        <f>'PAYMENT by SAP'!L2200</f>
        <v>52741612</v>
      </c>
      <c r="S2210" s="51" t="str">
        <f>'PAYMENT by SAP'!M2200</f>
        <v>Biaya Pemusnahan Limbah FA-BA ex PT SWM</v>
      </c>
      <c r="T2210" s="65">
        <f>'PAYMENT by SAP'!N2200</f>
        <v>46081</v>
      </c>
      <c r="U2210" s="66">
        <f>'PAYMENT by SAP'!O2200</f>
        <v>1800000137</v>
      </c>
      <c r="V2210" t="s">
        <v>4950</v>
      </c>
    </row>
    <row r="2211" spans="2:22">
      <c r="B2211" s="15">
        <f>'PAYMENT by SAP'!B2201</f>
        <v>100142</v>
      </c>
      <c r="C2211" s="15" t="str">
        <f>'PAYMENT by SAP'!C2201</f>
        <v>PT INDOSAT TBK</v>
      </c>
      <c r="D2211" s="15" t="str">
        <v>External</v>
      </c>
      <c r="E2211" s="15">
        <f>'PAYMENT by SAP'!D2201</f>
        <v>1400041722</v>
      </c>
      <c r="F2211" s="15">
        <f>'PAYMENT by SAP'!E2201</f>
        <v>11121161</v>
      </c>
      <c r="G2211" s="15" t="str">
        <f>'PAYMENT by SAP'!F2201</f>
        <v>TAGIHAN LISTRIK INDOSAT FEBRUARI 2026</v>
      </c>
      <c r="H2211" s="47">
        <f t="shared" si="210"/>
        <v>46129</v>
      </c>
      <c r="I2211" s="48">
        <f>'PAYMENT by SAP'!G2201</f>
        <v>46129</v>
      </c>
      <c r="J2211" s="48" t="str">
        <f t="shared" si="211"/>
        <v>Apr</v>
      </c>
      <c r="K2211" s="48" t="str">
        <f t="shared" si="212"/>
        <v>2026</v>
      </c>
      <c r="L2211" s="48">
        <f>'PAYMENT by SAP'!H2201</f>
        <v>46143</v>
      </c>
      <c r="M2211" s="49">
        <f t="shared" si="213"/>
        <v>-14</v>
      </c>
      <c r="N2211" s="50" t="str">
        <f t="shared" si="214"/>
        <v>Current</v>
      </c>
      <c r="O2211" s="50" t="str">
        <f t="shared" si="215"/>
        <v>No Risk</v>
      </c>
      <c r="P2211" s="15" t="str">
        <f>'PAYMENT by SAP'!J2201</f>
        <v>IDR</v>
      </c>
      <c r="Q2211" s="15">
        <f>'PAYMENT by SAP'!K2201</f>
        <v>1800000216</v>
      </c>
      <c r="R2211" s="51">
        <f>'PAYMENT by SAP'!L2201</f>
        <v>1622759</v>
      </c>
      <c r="S2211" s="51" t="str">
        <f>'PAYMENT by SAP'!M2201</f>
        <v>TAGIHAN LISTRIK INDOSAT FEBRUARI 2026</v>
      </c>
      <c r="T2211" s="65">
        <f>'PAYMENT by SAP'!N2201</f>
        <v>46113</v>
      </c>
      <c r="U2211" s="66">
        <f>'PAYMENT by SAP'!O2201</f>
        <v>1800000216</v>
      </c>
      <c r="V2211" s="18" t="s">
        <v>4951</v>
      </c>
    </row>
    <row r="2212" spans="2:22">
      <c r="B2212" s="15">
        <f>'PAYMENT by SAP'!B2202</f>
        <v>100001</v>
      </c>
      <c r="C2212" s="15" t="str">
        <f>'PAYMENT by SAP'!C2202</f>
        <v>KOPERASI KONSUMEN WARGA SEMEN GRESIK</v>
      </c>
      <c r="D2212" s="15" t="str">
        <v>Group</v>
      </c>
      <c r="E2212" s="15">
        <f>'PAYMENT by SAP'!D2202</f>
        <v>1400000152</v>
      </c>
      <c r="F2212" s="15">
        <f>'PAYMENT by SAP'!E2202</f>
        <v>11121161</v>
      </c>
      <c r="G2212" s="15" t="str">
        <f>'PAYMENT by SAP'!F2202</f>
        <v>PAID BY CMS BANK MANDIRI KC GRESIK RN 2100001962</v>
      </c>
      <c r="H2212" s="47">
        <f t="shared" si="210"/>
        <v>46129</v>
      </c>
      <c r="I2212" s="48">
        <f>'PAYMENT by SAP'!G2202</f>
        <v>46129</v>
      </c>
      <c r="J2212" s="48" t="str">
        <f t="shared" si="211"/>
        <v>Apr</v>
      </c>
      <c r="K2212" s="48" t="str">
        <f t="shared" si="212"/>
        <v>2026</v>
      </c>
      <c r="L2212" s="48">
        <f>'PAYMENT by SAP'!H2202</f>
        <v>46121</v>
      </c>
      <c r="M2212" s="49">
        <f t="shared" si="213"/>
        <v>8</v>
      </c>
      <c r="N2212" s="50" t="str">
        <f t="shared" si="214"/>
        <v>0-30</v>
      </c>
      <c r="O2212" s="50" t="str">
        <f t="shared" si="215"/>
        <v>No Risk</v>
      </c>
      <c r="P2212" s="15" t="str">
        <f>'PAYMENT by SAP'!J2202</f>
        <v>IDR</v>
      </c>
      <c r="Q2212" s="15">
        <f>'PAYMENT by SAP'!K2202</f>
        <v>1800000099</v>
      </c>
      <c r="R2212" s="51">
        <f>'PAYMENT by SAP'!L2202</f>
        <v>2696400</v>
      </c>
      <c r="S2212" s="51" t="str">
        <f>'PAYMENT by SAP'!M2202</f>
        <v>Penagihan Penyediaan Air Bersih Februari 2026</v>
      </c>
      <c r="T2212" s="65">
        <f>'PAYMENT by SAP'!N2202</f>
        <v>46091</v>
      </c>
      <c r="U2212" s="66">
        <f>'PAYMENT by SAP'!O2202</f>
        <v>1800000099</v>
      </c>
      <c r="V2212" s="18" t="s">
        <v>4956</v>
      </c>
    </row>
    <row r="2213" spans="2:22">
      <c r="B2213" s="15">
        <f>'PAYMENT by SAP'!B2203</f>
        <v>100672</v>
      </c>
      <c r="C2213" s="15" t="str">
        <f>'PAYMENT by SAP'!C2203</f>
        <v>PT. LEWIND</v>
      </c>
      <c r="D2213" s="15" t="str">
        <v>External</v>
      </c>
      <c r="E2213" s="15">
        <f>'PAYMENT by SAP'!D2203</f>
        <v>1400041723</v>
      </c>
      <c r="F2213" s="15">
        <f>'PAYMENT by SAP'!E2203</f>
        <v>11121161</v>
      </c>
      <c r="G2213" s="15" t="str">
        <f>'PAYMENT by SAP'!F2203</f>
        <v>biaya Pemusnahan Limbah SBE ex PT LEW</v>
      </c>
      <c r="H2213" s="47">
        <f t="shared" si="210"/>
        <v>46129</v>
      </c>
      <c r="I2213" s="48">
        <f>'PAYMENT by SAP'!G2203</f>
        <v>46129</v>
      </c>
      <c r="J2213" s="48" t="str">
        <f t="shared" si="211"/>
        <v>Apr</v>
      </c>
      <c r="K2213" s="48" t="str">
        <f t="shared" si="212"/>
        <v>2026</v>
      </c>
      <c r="L2213" s="48">
        <f>'PAYMENT by SAP'!H2203</f>
        <v>46122</v>
      </c>
      <c r="M2213" s="49">
        <f t="shared" si="213"/>
        <v>7</v>
      </c>
      <c r="N2213" s="50" t="str">
        <f t="shared" si="214"/>
        <v>0-30</v>
      </c>
      <c r="O2213" s="50" t="str">
        <f t="shared" si="215"/>
        <v>No Risk</v>
      </c>
      <c r="P2213" s="15" t="str">
        <f>'PAYMENT by SAP'!J2203</f>
        <v>IDR</v>
      </c>
      <c r="Q2213" s="15">
        <f>'PAYMENT by SAP'!K2203</f>
        <v>1400040098</v>
      </c>
      <c r="R2213" s="51">
        <f>'PAYMENT by SAP'!L2203</f>
        <v>3000000</v>
      </c>
      <c r="S2213" s="51" t="str">
        <f>'PAYMENT by SAP'!M2203</f>
        <v>Kurang bayar biaya Pemusnahan Limbah SBE ex PT LEW</v>
      </c>
      <c r="T2213" s="65">
        <f>'PAYMENT by SAP'!N2203</f>
        <v>46122</v>
      </c>
      <c r="U2213" s="66">
        <f>'PAYMENT by SAP'!O2203</f>
        <v>1800000266</v>
      </c>
      <c r="V2213" t="s">
        <v>4950</v>
      </c>
    </row>
    <row r="2214" spans="2:22">
      <c r="B2214" s="15">
        <f>'PAYMENT by SAP'!B2204</f>
        <v>100590</v>
      </c>
      <c r="C2214" s="15" t="str">
        <f>'PAYMENT by SAP'!C2204</f>
        <v>PT. SEMEN INDONESIA INTERNATIONAL</v>
      </c>
      <c r="D2214" s="15" t="str">
        <v>Group</v>
      </c>
      <c r="E2214" s="15">
        <f>'PAYMENT by SAP'!D2204</f>
        <v>1400000151</v>
      </c>
      <c r="F2214" s="15">
        <f>'PAYMENT by SAP'!E2204</f>
        <v>11125421</v>
      </c>
      <c r="G2214" s="15" t="str">
        <f>'PAYMENT by SAP'!F2204</f>
        <v>PAID BY CMS BANK SYARIAH INDONESIA KC SURABAYA BAS</v>
      </c>
      <c r="H2214" s="47">
        <f t="shared" si="210"/>
        <v>46129</v>
      </c>
      <c r="I2214" s="48">
        <f>'PAYMENT by SAP'!G2204</f>
        <v>46129</v>
      </c>
      <c r="J2214" s="48" t="str">
        <f t="shared" si="211"/>
        <v>Apr</v>
      </c>
      <c r="K2214" s="48" t="str">
        <f t="shared" si="212"/>
        <v>2026</v>
      </c>
      <c r="L2214" s="48">
        <f>'PAYMENT by SAP'!H2204</f>
        <v>46111</v>
      </c>
      <c r="M2214" s="49">
        <f t="shared" si="213"/>
        <v>18</v>
      </c>
      <c r="N2214" s="50" t="str">
        <f t="shared" si="214"/>
        <v>0-30</v>
      </c>
      <c r="O2214" s="50" t="str">
        <f t="shared" si="215"/>
        <v>No Risk</v>
      </c>
      <c r="P2214" s="15" t="str">
        <f>'PAYMENT by SAP'!J2204</f>
        <v>IDR</v>
      </c>
      <c r="Q2214" s="15">
        <f>'PAYMENT by SAP'!K2204</f>
        <v>1800000080</v>
      </c>
      <c r="R2214" s="51">
        <f>'PAYMENT by SAP'!L2204</f>
        <v>6522018</v>
      </c>
      <c r="S2214" s="51" t="str">
        <f>'PAYMENT by SAP'!M2204</f>
        <v>Pot. Gaji Kary. Penugasan SIG - SII 01.2026</v>
      </c>
      <c r="T2214" s="65">
        <f>'PAYMENT by SAP'!N2204</f>
        <v>46081</v>
      </c>
      <c r="U2214" s="66">
        <f>'PAYMENT by SAP'!O2204</f>
        <v>1800000080</v>
      </c>
      <c r="V2214" s="18" t="s">
        <v>4953</v>
      </c>
    </row>
    <row r="2215" spans="2:22">
      <c r="B2215" s="15">
        <f>'PAYMENT by SAP'!B2205</f>
        <v>100120</v>
      </c>
      <c r="C2215" s="15" t="str">
        <f>'PAYMENT by SAP'!C2205</f>
        <v>PT TELEKOMUNIKASI SELULAR</v>
      </c>
      <c r="D2215" s="15" t="str">
        <v>External</v>
      </c>
      <c r="E2215" s="15">
        <f>'PAYMENT by SAP'!D2205</f>
        <v>1400000153</v>
      </c>
      <c r="F2215" s="15">
        <f>'PAYMENT by SAP'!E2205</f>
        <v>11125421</v>
      </c>
      <c r="G2215" s="15">
        <f>'PAYMENT by SAP'!F2205</f>
        <v>1800000133</v>
      </c>
      <c r="H2215" s="47">
        <f t="shared" si="210"/>
        <v>46132</v>
      </c>
      <c r="I2215" s="48">
        <f>'PAYMENT by SAP'!G2205</f>
        <v>46132</v>
      </c>
      <c r="J2215" s="48" t="str">
        <f t="shared" si="211"/>
        <v>Apr</v>
      </c>
      <c r="K2215" s="48" t="str">
        <f t="shared" si="212"/>
        <v>2026</v>
      </c>
      <c r="L2215" s="48">
        <f>'PAYMENT by SAP'!H2205</f>
        <v>46143</v>
      </c>
      <c r="M2215" s="49">
        <f t="shared" si="213"/>
        <v>-11</v>
      </c>
      <c r="N2215" s="50" t="str">
        <f t="shared" si="214"/>
        <v>Current</v>
      </c>
      <c r="O2215" s="50" t="str">
        <f t="shared" si="215"/>
        <v>No Risk</v>
      </c>
      <c r="P2215" s="15" t="str">
        <f>'PAYMENT by SAP'!J2205</f>
        <v>IDR</v>
      </c>
      <c r="Q2215" s="15">
        <f>'PAYMENT by SAP'!K2205</f>
        <v>1800000133</v>
      </c>
      <c r="R2215" s="51">
        <f>'PAYMENT by SAP'!L2205</f>
        <v>4841093</v>
      </c>
      <c r="S2215" s="51" t="str">
        <f>'PAYMENT by SAP'!M2205</f>
        <v>Tagihan Listrik Telkomsel Bulan Maret 2026</v>
      </c>
      <c r="T2215" s="65">
        <f>'PAYMENT by SAP'!N2205</f>
        <v>46113</v>
      </c>
      <c r="U2215" s="66">
        <f>'PAYMENT by SAP'!O2205</f>
        <v>1800000133</v>
      </c>
      <c r="V2215" s="18" t="s">
        <v>4951</v>
      </c>
    </row>
    <row r="2216" spans="2:22">
      <c r="B2216" s="15">
        <f>'PAYMENT by SAP'!B2206</f>
        <v>100050</v>
      </c>
      <c r="C2216" s="15" t="str">
        <f>'PAYMENT by SAP'!C2206</f>
        <v>MAHKOTA CATERING</v>
      </c>
      <c r="D2216" s="15" t="str">
        <v>External</v>
      </c>
      <c r="E2216" s="15">
        <f>'PAYMENT by SAP'!D2206</f>
        <v>1400042806</v>
      </c>
      <c r="F2216" s="15">
        <f>'PAYMENT by SAP'!E2206</f>
        <v>11121161</v>
      </c>
      <c r="G2216" s="15" t="str">
        <f>'PAYMENT by SAP'!F2206</f>
        <v>TAGHN AIR &amp; LISTRIK CV. MAHKOTA KATERING</v>
      </c>
      <c r="H2216" s="47">
        <f t="shared" si="210"/>
        <v>46133</v>
      </c>
      <c r="I2216" s="48">
        <f>'PAYMENT by SAP'!G2206</f>
        <v>46133</v>
      </c>
      <c r="J2216" s="48" t="str">
        <f t="shared" si="211"/>
        <v>Apr</v>
      </c>
      <c r="K2216" s="48" t="str">
        <f t="shared" si="212"/>
        <v>2026</v>
      </c>
      <c r="L2216" s="48">
        <f>'PAYMENT by SAP'!H2206</f>
        <v>45868</v>
      </c>
      <c r="M2216" s="49">
        <f t="shared" si="213"/>
        <v>265</v>
      </c>
      <c r="N2216" s="50" t="str">
        <f t="shared" si="214"/>
        <v>120-365</v>
      </c>
      <c r="O2216" s="50" t="str">
        <f t="shared" si="215"/>
        <v>High Risk</v>
      </c>
      <c r="P2216" s="15" t="str">
        <f>'PAYMENT by SAP'!J2206</f>
        <v>IDR</v>
      </c>
      <c r="Q2216" s="15">
        <f>'PAYMENT by SAP'!K2206</f>
        <v>1800000372</v>
      </c>
      <c r="R2216" s="51">
        <f>'PAYMENT by SAP'!L2206</f>
        <v>515900</v>
      </c>
      <c r="S2216" s="51" t="str">
        <f>'PAYMENT by SAP'!M2206</f>
        <v>TAGIHAN AIR CV. MAHKOTA KATERING</v>
      </c>
      <c r="T2216" s="65">
        <f>'PAYMENT by SAP'!N2206</f>
        <v>45838</v>
      </c>
      <c r="U2216" s="66">
        <f>'PAYMENT by SAP'!O2206</f>
        <v>1800000372</v>
      </c>
      <c r="V2216" s="18" t="s">
        <v>4956</v>
      </c>
    </row>
    <row r="2217" spans="2:22">
      <c r="B2217" s="15">
        <f>'PAYMENT by SAP'!B2207</f>
        <v>100050</v>
      </c>
      <c r="C2217" s="15" t="str">
        <f>'PAYMENT by SAP'!C2207</f>
        <v>MAHKOTA CATERING</v>
      </c>
      <c r="D2217" s="15" t="str">
        <v>External</v>
      </c>
      <c r="E2217" s="15">
        <f>'PAYMENT by SAP'!D2207</f>
        <v>1400042806</v>
      </c>
      <c r="F2217" s="15">
        <f>'PAYMENT by SAP'!E2207</f>
        <v>11121161</v>
      </c>
      <c r="G2217" s="15" t="str">
        <f>'PAYMENT by SAP'!F2207</f>
        <v>TAGHN AIR &amp; LISTRIK CV. MAHKOTA KATERING</v>
      </c>
      <c r="H2217" s="47">
        <f t="shared" si="210"/>
        <v>46133</v>
      </c>
      <c r="I2217" s="48">
        <f>'PAYMENT by SAP'!G2207</f>
        <v>46133</v>
      </c>
      <c r="J2217" s="48" t="str">
        <f t="shared" si="211"/>
        <v>Apr</v>
      </c>
      <c r="K2217" s="48" t="str">
        <f t="shared" si="212"/>
        <v>2026</v>
      </c>
      <c r="L2217" s="48">
        <f>'PAYMENT by SAP'!H2207</f>
        <v>45838</v>
      </c>
      <c r="M2217" s="49">
        <f t="shared" si="213"/>
        <v>295</v>
      </c>
      <c r="N2217" s="50" t="str">
        <f t="shared" si="214"/>
        <v>120-365</v>
      </c>
      <c r="O2217" s="50" t="str">
        <f t="shared" si="215"/>
        <v>High Risk</v>
      </c>
      <c r="P2217" s="15" t="str">
        <f>'PAYMENT by SAP'!J2207</f>
        <v>IDR</v>
      </c>
      <c r="Q2217" s="15">
        <f>'PAYMENT by SAP'!K2207</f>
        <v>1800000290</v>
      </c>
      <c r="R2217" s="51">
        <f>'PAYMENT by SAP'!L2207</f>
        <v>589050</v>
      </c>
      <c r="S2217" s="51" t="str">
        <f>'PAYMENT by SAP'!M2207</f>
        <v>TAGIHAN AIR CV. MAHKOTA KATERING</v>
      </c>
      <c r="T2217" s="65">
        <f>'PAYMENT by SAP'!N2207</f>
        <v>45808</v>
      </c>
      <c r="U2217" s="66">
        <f>'PAYMENT by SAP'!O2207</f>
        <v>1800000290</v>
      </c>
      <c r="V2217" s="18" t="s">
        <v>4956</v>
      </c>
    </row>
    <row r="2218" spans="2:22">
      <c r="B2218" s="15">
        <f>'PAYMENT by SAP'!B2208</f>
        <v>100050</v>
      </c>
      <c r="C2218" s="15" t="str">
        <f>'PAYMENT by SAP'!C2208</f>
        <v>MAHKOTA CATERING</v>
      </c>
      <c r="D2218" s="15" t="str">
        <v>External</v>
      </c>
      <c r="E2218" s="15">
        <f>'PAYMENT by SAP'!D2208</f>
        <v>1400042806</v>
      </c>
      <c r="F2218" s="15">
        <f>'PAYMENT by SAP'!E2208</f>
        <v>11121161</v>
      </c>
      <c r="G2218" s="15" t="str">
        <f>'PAYMENT by SAP'!F2208</f>
        <v>TAGHN AIR &amp; LISTRIK CV. MAHKOTA KATERING</v>
      </c>
      <c r="H2218" s="47">
        <f t="shared" si="210"/>
        <v>46133</v>
      </c>
      <c r="I2218" s="48">
        <f>'PAYMENT by SAP'!G2208</f>
        <v>46133</v>
      </c>
      <c r="J2218" s="48" t="str">
        <f t="shared" si="211"/>
        <v>Apr</v>
      </c>
      <c r="K2218" s="48" t="str">
        <f t="shared" si="212"/>
        <v>2026</v>
      </c>
      <c r="L2218" s="48">
        <f>'PAYMENT by SAP'!H2208</f>
        <v>45807</v>
      </c>
      <c r="M2218" s="49">
        <f t="shared" si="213"/>
        <v>326</v>
      </c>
      <c r="N2218" s="50" t="str">
        <f t="shared" si="214"/>
        <v>120-365</v>
      </c>
      <c r="O2218" s="50" t="str">
        <f t="shared" si="215"/>
        <v>High Risk</v>
      </c>
      <c r="P2218" s="15" t="str">
        <f>'PAYMENT by SAP'!J2208</f>
        <v>IDR</v>
      </c>
      <c r="Q2218" s="15">
        <f>'PAYMENT by SAP'!K2208</f>
        <v>1800000231</v>
      </c>
      <c r="R2218" s="51">
        <f>'PAYMENT by SAP'!L2208</f>
        <v>820050</v>
      </c>
      <c r="S2218" s="51" t="str">
        <f>'PAYMENT by SAP'!M2208</f>
        <v>TAGIHAN AIR CV. MAHKOTA KATERING</v>
      </c>
      <c r="T2218" s="65">
        <f>'PAYMENT by SAP'!N2208</f>
        <v>45777</v>
      </c>
      <c r="U2218" s="66">
        <f>'PAYMENT by SAP'!O2208</f>
        <v>1800000231</v>
      </c>
      <c r="V2218" s="18" t="s">
        <v>4956</v>
      </c>
    </row>
    <row r="2219" spans="2:22">
      <c r="B2219" s="15">
        <f>'PAYMENT by SAP'!B2209</f>
        <v>100050</v>
      </c>
      <c r="C2219" s="15" t="str">
        <f>'PAYMENT by SAP'!C2209</f>
        <v>MAHKOTA CATERING</v>
      </c>
      <c r="D2219" s="15" t="str">
        <v>External</v>
      </c>
      <c r="E2219" s="15">
        <f>'PAYMENT by SAP'!D2209</f>
        <v>1400042806</v>
      </c>
      <c r="F2219" s="15">
        <f>'PAYMENT by SAP'!E2209</f>
        <v>11121161</v>
      </c>
      <c r="G2219" s="15" t="str">
        <f>'PAYMENT by SAP'!F2209</f>
        <v>TAGHN AIR &amp; LISTRIK CV. MAHKOTA KATERING</v>
      </c>
      <c r="H2219" s="47">
        <f t="shared" si="210"/>
        <v>46133</v>
      </c>
      <c r="I2219" s="48">
        <f>'PAYMENT by SAP'!G2209</f>
        <v>46133</v>
      </c>
      <c r="J2219" s="48" t="str">
        <f t="shared" si="211"/>
        <v>Apr</v>
      </c>
      <c r="K2219" s="48" t="str">
        <f t="shared" si="212"/>
        <v>2026</v>
      </c>
      <c r="L2219" s="48">
        <f>'PAYMENT by SAP'!H2209</f>
        <v>45838</v>
      </c>
      <c r="M2219" s="49">
        <f t="shared" si="213"/>
        <v>295</v>
      </c>
      <c r="N2219" s="50" t="str">
        <f t="shared" si="214"/>
        <v>120-365</v>
      </c>
      <c r="O2219" s="50" t="str">
        <f t="shared" si="215"/>
        <v>High Risk</v>
      </c>
      <c r="P2219" s="15" t="str">
        <f>'PAYMENT by SAP'!J2209</f>
        <v>IDR</v>
      </c>
      <c r="Q2219" s="15">
        <f>'PAYMENT by SAP'!K2209</f>
        <v>1800000289</v>
      </c>
      <c r="R2219" s="51">
        <f>'PAYMENT by SAP'!L2209</f>
        <v>1146640</v>
      </c>
      <c r="S2219" s="51" t="str">
        <f>'PAYMENT by SAP'!M2209</f>
        <v>TAGIHAN LISTRIK CV. MAHKOTA KATERING</v>
      </c>
      <c r="T2219" s="65">
        <f>'PAYMENT by SAP'!N2209</f>
        <v>45808</v>
      </c>
      <c r="U2219" s="66">
        <f>'PAYMENT by SAP'!O2209</f>
        <v>1800000289</v>
      </c>
      <c r="V2219" s="18" t="s">
        <v>4951</v>
      </c>
    </row>
    <row r="2220" spans="2:22">
      <c r="B2220" s="15">
        <f>'PAYMENT by SAP'!B2210</f>
        <v>100050</v>
      </c>
      <c r="C2220" s="15" t="str">
        <f>'PAYMENT by SAP'!C2210</f>
        <v>MAHKOTA CATERING</v>
      </c>
      <c r="D2220" s="15" t="str">
        <v>External</v>
      </c>
      <c r="E2220" s="15">
        <f>'PAYMENT by SAP'!D2210</f>
        <v>1400042806</v>
      </c>
      <c r="F2220" s="15">
        <f>'PAYMENT by SAP'!E2210</f>
        <v>11121161</v>
      </c>
      <c r="G2220" s="15" t="str">
        <f>'PAYMENT by SAP'!F2210</f>
        <v>TAGHN AIR &amp; LISTRIK CV. MAHKOTA KATERING</v>
      </c>
      <c r="H2220" s="47">
        <f t="shared" si="210"/>
        <v>46133</v>
      </c>
      <c r="I2220" s="48">
        <f>'PAYMENT by SAP'!G2210</f>
        <v>46133</v>
      </c>
      <c r="J2220" s="48" t="str">
        <f t="shared" si="211"/>
        <v>Apr</v>
      </c>
      <c r="K2220" s="48" t="str">
        <f t="shared" si="212"/>
        <v>2026</v>
      </c>
      <c r="L2220" s="48">
        <f>'PAYMENT by SAP'!H2210</f>
        <v>45868</v>
      </c>
      <c r="M2220" s="49">
        <f t="shared" si="213"/>
        <v>265</v>
      </c>
      <c r="N2220" s="50" t="str">
        <f t="shared" si="214"/>
        <v>120-365</v>
      </c>
      <c r="O2220" s="50" t="str">
        <f t="shared" si="215"/>
        <v>High Risk</v>
      </c>
      <c r="P2220" s="15" t="str">
        <f>'PAYMENT by SAP'!J2210</f>
        <v>IDR</v>
      </c>
      <c r="Q2220" s="15">
        <f>'PAYMENT by SAP'!K2210</f>
        <v>1800000371</v>
      </c>
      <c r="R2220" s="51">
        <f>'PAYMENT by SAP'!L2210</f>
        <v>1357042</v>
      </c>
      <c r="S2220" s="51" t="str">
        <f>'PAYMENT by SAP'!M2210</f>
        <v>TAGIHAN LISTRIK CV. MAHKOTA KATERING</v>
      </c>
      <c r="T2220" s="65">
        <f>'PAYMENT by SAP'!N2210</f>
        <v>45838</v>
      </c>
      <c r="U2220" s="66">
        <f>'PAYMENT by SAP'!O2210</f>
        <v>1800000371</v>
      </c>
      <c r="V2220" s="18" t="s">
        <v>4951</v>
      </c>
    </row>
    <row r="2221" spans="2:22">
      <c r="B2221" s="15">
        <f>'PAYMENT by SAP'!B2211</f>
        <v>102001</v>
      </c>
      <c r="C2221" s="15" t="str">
        <f>'PAYMENT by SAP'!C2211</f>
        <v>AGUNG TRIONO</v>
      </c>
      <c r="D2221" s="15" t="str">
        <v>External</v>
      </c>
      <c r="E2221" s="15">
        <f>'PAYMENT by SAP'!D2211</f>
        <v>1400042683</v>
      </c>
      <c r="F2221" s="15">
        <f>'PAYMENT by SAP'!E2211</f>
        <v>11121161</v>
      </c>
      <c r="G2221" s="15" t="str">
        <f>'PAYMENT by SAP'!F2211</f>
        <v>PNDP UM GS An. AGUNG TRIONO (MAR)</v>
      </c>
      <c r="H2221" s="47">
        <f t="shared" si="210"/>
        <v>46133</v>
      </c>
      <c r="I2221" s="48">
        <f>'PAYMENT by SAP'!G2211</f>
        <v>46133</v>
      </c>
      <c r="J2221" s="48" t="str">
        <f t="shared" si="211"/>
        <v>Apr</v>
      </c>
      <c r="K2221" s="48" t="str">
        <f t="shared" si="212"/>
        <v>2026</v>
      </c>
      <c r="L2221" s="48">
        <f>'PAYMENT by SAP'!H2211</f>
        <v>46132</v>
      </c>
      <c r="M2221" s="49">
        <f t="shared" si="213"/>
        <v>1</v>
      </c>
      <c r="N2221" s="50" t="str">
        <f t="shared" si="214"/>
        <v>0-30</v>
      </c>
      <c r="O2221" s="50" t="str">
        <f t="shared" si="215"/>
        <v>No Risk</v>
      </c>
      <c r="P2221" s="15" t="str">
        <f>'PAYMENT by SAP'!J2211</f>
        <v>IDR</v>
      </c>
      <c r="Q2221" s="15">
        <f>'PAYMENT by SAP'!K2211</f>
        <v>1800000227</v>
      </c>
      <c r="R2221" s="51">
        <f>'PAYMENT by SAP'!L2211</f>
        <v>2000000</v>
      </c>
      <c r="S2221" s="51" t="str">
        <f>'PAYMENT by SAP'!M2211</f>
        <v>PENDAPATAN GRAHA SANDIYA MARET 2026</v>
      </c>
      <c r="T2221" s="65">
        <f>'PAYMENT by SAP'!N2211</f>
        <v>46132</v>
      </c>
      <c r="U2221" s="66">
        <f>'PAYMENT by SAP'!O2211</f>
        <v>1800000227</v>
      </c>
      <c r="V2221" t="s">
        <v>4957</v>
      </c>
    </row>
    <row r="2222" spans="2:22">
      <c r="B2222" s="15">
        <f>'PAYMENT by SAP'!B2212</f>
        <v>101998</v>
      </c>
      <c r="C2222" s="15" t="str">
        <f>'PAYMENT by SAP'!C2212</f>
        <v>BAMBANG ERMAWANTO</v>
      </c>
      <c r="D2222" s="15" t="str">
        <v>External</v>
      </c>
      <c r="E2222" s="15">
        <f>'PAYMENT by SAP'!D2212</f>
        <v>1400042681</v>
      </c>
      <c r="F2222" s="15">
        <f>'PAYMENT by SAP'!E2212</f>
        <v>11121161</v>
      </c>
      <c r="G2222" s="15" t="str">
        <f>'PAYMENT by SAP'!F2212</f>
        <v>PNDP UM GS An. BAMBANG ERMAWANTO (MAR)</v>
      </c>
      <c r="H2222" s="47">
        <f t="shared" si="210"/>
        <v>46133</v>
      </c>
      <c r="I2222" s="48">
        <f>'PAYMENT by SAP'!G2212</f>
        <v>46133</v>
      </c>
      <c r="J2222" s="48" t="str">
        <f t="shared" si="211"/>
        <v>Apr</v>
      </c>
      <c r="K2222" s="48" t="str">
        <f t="shared" si="212"/>
        <v>2026</v>
      </c>
      <c r="L2222" s="48">
        <f>'PAYMENT by SAP'!H2212</f>
        <v>46132</v>
      </c>
      <c r="M2222" s="49">
        <f t="shared" si="213"/>
        <v>1</v>
      </c>
      <c r="N2222" s="50" t="str">
        <f t="shared" si="214"/>
        <v>0-30</v>
      </c>
      <c r="O2222" s="50" t="str">
        <f t="shared" si="215"/>
        <v>No Risk</v>
      </c>
      <c r="P2222" s="15" t="str">
        <f>'PAYMENT by SAP'!J2212</f>
        <v>IDR</v>
      </c>
      <c r="Q2222" s="15">
        <f>'PAYMENT by SAP'!K2212</f>
        <v>1800000224</v>
      </c>
      <c r="R2222" s="51">
        <f>'PAYMENT by SAP'!L2212</f>
        <v>2000000</v>
      </c>
      <c r="S2222" s="51" t="str">
        <f>'PAYMENT by SAP'!M2212</f>
        <v>PENDAPATAN GRAHA SANDIYA MARET 2026</v>
      </c>
      <c r="T2222" s="65">
        <f>'PAYMENT by SAP'!N2212</f>
        <v>46132</v>
      </c>
      <c r="U2222" s="66">
        <f>'PAYMENT by SAP'!O2212</f>
        <v>1800000224</v>
      </c>
      <c r="V2222" t="s">
        <v>4957</v>
      </c>
    </row>
    <row r="2223" spans="2:22">
      <c r="B2223" s="15">
        <f>'PAYMENT by SAP'!B2213</f>
        <v>101920</v>
      </c>
      <c r="C2223" s="15" t="str">
        <f>'PAYMENT by SAP'!C2213</f>
        <v>FERNANDA FADHLI FAKHRUDDIN</v>
      </c>
      <c r="D2223" s="15" t="str">
        <v>External</v>
      </c>
      <c r="E2223" s="15">
        <f>'PAYMENT by SAP'!D2213</f>
        <v>1400042682</v>
      </c>
      <c r="F2223" s="15">
        <f>'PAYMENT by SAP'!E2213</f>
        <v>11121161</v>
      </c>
      <c r="G2223" s="15" t="str">
        <f>'PAYMENT by SAP'!F2213</f>
        <v>PNDP UM GS An. FERNANDA FADHLI FAKHRUDDIN (MAR)</v>
      </c>
      <c r="H2223" s="47">
        <f t="shared" si="210"/>
        <v>46133</v>
      </c>
      <c r="I2223" s="48">
        <f>'PAYMENT by SAP'!G2213</f>
        <v>46133</v>
      </c>
      <c r="J2223" s="48" t="str">
        <f t="shared" si="211"/>
        <v>Apr</v>
      </c>
      <c r="K2223" s="48" t="str">
        <f t="shared" si="212"/>
        <v>2026</v>
      </c>
      <c r="L2223" s="48">
        <f>'PAYMENT by SAP'!H2213</f>
        <v>46132</v>
      </c>
      <c r="M2223" s="49">
        <f t="shared" si="213"/>
        <v>1</v>
      </c>
      <c r="N2223" s="50" t="str">
        <f t="shared" si="214"/>
        <v>0-30</v>
      </c>
      <c r="O2223" s="50" t="str">
        <f t="shared" si="215"/>
        <v>No Risk</v>
      </c>
      <c r="P2223" s="15" t="str">
        <f>'PAYMENT by SAP'!J2213</f>
        <v>IDR</v>
      </c>
      <c r="Q2223" s="15">
        <f>'PAYMENT by SAP'!K2213</f>
        <v>1800000223</v>
      </c>
      <c r="R2223" s="51">
        <f>'PAYMENT by SAP'!L2213</f>
        <v>2000000</v>
      </c>
      <c r="S2223" s="51" t="str">
        <f>'PAYMENT by SAP'!M2213</f>
        <v>PENDAPATAN GRAHA SANDIYA MARET 2026</v>
      </c>
      <c r="T2223" s="65">
        <f>'PAYMENT by SAP'!N2213</f>
        <v>46132</v>
      </c>
      <c r="U2223" s="66">
        <f>'PAYMENT by SAP'!O2213</f>
        <v>1800000223</v>
      </c>
      <c r="V2223" t="s">
        <v>4957</v>
      </c>
    </row>
    <row r="2224" spans="2:22">
      <c r="B2224" s="15">
        <f>'PAYMENT by SAP'!B2214</f>
        <v>102002</v>
      </c>
      <c r="C2224" s="15" t="str">
        <f>'PAYMENT by SAP'!C2214</f>
        <v>MAHENDRA RIFQY DIVA</v>
      </c>
      <c r="D2224" s="15" t="str">
        <v>External</v>
      </c>
      <c r="E2224" s="15">
        <f>'PAYMENT by SAP'!D2214</f>
        <v>1400042684</v>
      </c>
      <c r="F2224" s="15">
        <f>'PAYMENT by SAP'!E2214</f>
        <v>11121161</v>
      </c>
      <c r="G2224" s="15" t="str">
        <f>'PAYMENT by SAP'!F2214</f>
        <v>PNDP UM GS An. MAHENDRA RIFQY DIVA (MAR)</v>
      </c>
      <c r="H2224" s="47">
        <f t="shared" si="210"/>
        <v>46133</v>
      </c>
      <c r="I2224" s="48">
        <f>'PAYMENT by SAP'!G2214</f>
        <v>46133</v>
      </c>
      <c r="J2224" s="48" t="str">
        <f t="shared" si="211"/>
        <v>Apr</v>
      </c>
      <c r="K2224" s="48" t="str">
        <f t="shared" si="212"/>
        <v>2026</v>
      </c>
      <c r="L2224" s="48">
        <f>'PAYMENT by SAP'!H2214</f>
        <v>46132</v>
      </c>
      <c r="M2224" s="49">
        <f t="shared" si="213"/>
        <v>1</v>
      </c>
      <c r="N2224" s="50" t="str">
        <f t="shared" si="214"/>
        <v>0-30</v>
      </c>
      <c r="O2224" s="50" t="str">
        <f t="shared" si="215"/>
        <v>No Risk</v>
      </c>
      <c r="P2224" s="15" t="str">
        <f>'PAYMENT by SAP'!J2214</f>
        <v>IDR</v>
      </c>
      <c r="Q2224" s="15">
        <f>'PAYMENT by SAP'!K2214</f>
        <v>1800000228</v>
      </c>
      <c r="R2224" s="51">
        <f>'PAYMENT by SAP'!L2214</f>
        <v>2000000</v>
      </c>
      <c r="S2224" s="51" t="str">
        <f>'PAYMENT by SAP'!M2214</f>
        <v>PENDAPATAN GRAHA SANDIYA MARET 2026</v>
      </c>
      <c r="T2224" s="65">
        <f>'PAYMENT by SAP'!N2214</f>
        <v>46132</v>
      </c>
      <c r="U2224" s="66">
        <f>'PAYMENT by SAP'!O2214</f>
        <v>1800000228</v>
      </c>
      <c r="V2224" t="s">
        <v>4957</v>
      </c>
    </row>
    <row r="2225" spans="2:22">
      <c r="B2225" s="15">
        <f>'PAYMENT by SAP'!B2215</f>
        <v>102000</v>
      </c>
      <c r="C2225" s="15" t="str">
        <f>'PAYMENT by SAP'!C2215</f>
        <v>NABILA MAHARANI NAUMI</v>
      </c>
      <c r="D2225" s="15" t="str">
        <v>External</v>
      </c>
      <c r="E2225" s="15">
        <f>'PAYMENT by SAP'!D2215</f>
        <v>1400042680</v>
      </c>
      <c r="F2225" s="15">
        <f>'PAYMENT by SAP'!E2215</f>
        <v>11121161</v>
      </c>
      <c r="G2225" s="15" t="str">
        <f>'PAYMENT by SAP'!F2215</f>
        <v>PNDP UM GS An. NABILA MAHARANI NAUMI (MAR)</v>
      </c>
      <c r="H2225" s="47">
        <f t="shared" si="210"/>
        <v>46133</v>
      </c>
      <c r="I2225" s="48">
        <f>'PAYMENT by SAP'!G2215</f>
        <v>46133</v>
      </c>
      <c r="J2225" s="48" t="str">
        <f t="shared" si="211"/>
        <v>Apr</v>
      </c>
      <c r="K2225" s="48" t="str">
        <f t="shared" si="212"/>
        <v>2026</v>
      </c>
      <c r="L2225" s="48">
        <f>'PAYMENT by SAP'!H2215</f>
        <v>46132</v>
      </c>
      <c r="M2225" s="49">
        <f t="shared" si="213"/>
        <v>1</v>
      </c>
      <c r="N2225" s="50" t="str">
        <f t="shared" si="214"/>
        <v>0-30</v>
      </c>
      <c r="O2225" s="50" t="str">
        <f t="shared" si="215"/>
        <v>No Risk</v>
      </c>
      <c r="P2225" s="15" t="str">
        <f>'PAYMENT by SAP'!J2215</f>
        <v>IDR</v>
      </c>
      <c r="Q2225" s="15">
        <f>'PAYMENT by SAP'!K2215</f>
        <v>1800000226</v>
      </c>
      <c r="R2225" s="51">
        <f>'PAYMENT by SAP'!L2215</f>
        <v>2000000</v>
      </c>
      <c r="S2225" s="51" t="str">
        <f>'PAYMENT by SAP'!M2215</f>
        <v>PENDAPATAN GRAHA SANDIYA MARET 2026</v>
      </c>
      <c r="T2225" s="65">
        <f>'PAYMENT by SAP'!N2215</f>
        <v>46132</v>
      </c>
      <c r="U2225" s="66">
        <f>'PAYMENT by SAP'!O2215</f>
        <v>1800000226</v>
      </c>
      <c r="V2225" t="s">
        <v>4957</v>
      </c>
    </row>
    <row r="2226" spans="2:22">
      <c r="B2226" s="15">
        <f>'PAYMENT by SAP'!B2216</f>
        <v>101999</v>
      </c>
      <c r="C2226" s="15" t="str">
        <f>'PAYMENT by SAP'!C2216</f>
        <v>PRIYANDOKO</v>
      </c>
      <c r="D2226" s="15" t="str">
        <v>External</v>
      </c>
      <c r="E2226" s="15">
        <f>'PAYMENT by SAP'!D2216</f>
        <v>1400042679</v>
      </c>
      <c r="F2226" s="15">
        <f>'PAYMENT by SAP'!E2216</f>
        <v>11121161</v>
      </c>
      <c r="G2226" s="15" t="str">
        <f>'PAYMENT by SAP'!F2216</f>
        <v>PNDP UM GS An. PRIYANDOKO (MAR)</v>
      </c>
      <c r="H2226" s="47">
        <f t="shared" si="210"/>
        <v>46133</v>
      </c>
      <c r="I2226" s="48">
        <f>'PAYMENT by SAP'!G2216</f>
        <v>46133</v>
      </c>
      <c r="J2226" s="48" t="str">
        <f t="shared" si="211"/>
        <v>Apr</v>
      </c>
      <c r="K2226" s="48" t="str">
        <f t="shared" si="212"/>
        <v>2026</v>
      </c>
      <c r="L2226" s="48">
        <f>'PAYMENT by SAP'!H2216</f>
        <v>46132</v>
      </c>
      <c r="M2226" s="49">
        <f t="shared" si="213"/>
        <v>1</v>
      </c>
      <c r="N2226" s="50" t="str">
        <f t="shared" si="214"/>
        <v>0-30</v>
      </c>
      <c r="O2226" s="50" t="str">
        <f t="shared" si="215"/>
        <v>No Risk</v>
      </c>
      <c r="P2226" s="15" t="str">
        <f>'PAYMENT by SAP'!J2216</f>
        <v>IDR</v>
      </c>
      <c r="Q2226" s="15">
        <f>'PAYMENT by SAP'!K2216</f>
        <v>1800000225</v>
      </c>
      <c r="R2226" s="51">
        <f>'PAYMENT by SAP'!L2216</f>
        <v>2000000</v>
      </c>
      <c r="S2226" s="51" t="str">
        <f>'PAYMENT by SAP'!M2216</f>
        <v>PENDAPATAN GRAHA SANDIYA MARET 2026</v>
      </c>
      <c r="T2226" s="65">
        <f>'PAYMENT by SAP'!N2216</f>
        <v>46132</v>
      </c>
      <c r="U2226" s="66">
        <f>'PAYMENT by SAP'!O2216</f>
        <v>1800000225</v>
      </c>
      <c r="V2226" t="s">
        <v>4957</v>
      </c>
    </row>
    <row r="2227" spans="2:22">
      <c r="B2227" s="15">
        <f>'PAYMENT by SAP'!B2217</f>
        <v>102003</v>
      </c>
      <c r="C2227" s="15" t="str">
        <f>'PAYMENT by SAP'!C2217</f>
        <v>YULIANTO BUDI PRASETYO</v>
      </c>
      <c r="D2227" s="15" t="str">
        <v>External</v>
      </c>
      <c r="E2227" s="15">
        <f>'PAYMENT by SAP'!D2217</f>
        <v>1400042678</v>
      </c>
      <c r="F2227" s="15">
        <f>'PAYMENT by SAP'!E2217</f>
        <v>11121161</v>
      </c>
      <c r="G2227" s="15" t="str">
        <f>'PAYMENT by SAP'!F2217</f>
        <v>PNDP UM GS An. YULIANTO BUDI PRASETYO (MAR)</v>
      </c>
      <c r="H2227" s="47">
        <f t="shared" si="210"/>
        <v>46133</v>
      </c>
      <c r="I2227" s="48">
        <f>'PAYMENT by SAP'!G2217</f>
        <v>46133</v>
      </c>
      <c r="J2227" s="48" t="str">
        <f t="shared" si="211"/>
        <v>Apr</v>
      </c>
      <c r="K2227" s="48" t="str">
        <f t="shared" si="212"/>
        <v>2026</v>
      </c>
      <c r="L2227" s="48">
        <f>'PAYMENT by SAP'!H2217</f>
        <v>46132</v>
      </c>
      <c r="M2227" s="49">
        <f t="shared" si="213"/>
        <v>1</v>
      </c>
      <c r="N2227" s="50" t="str">
        <f t="shared" si="214"/>
        <v>0-30</v>
      </c>
      <c r="O2227" s="50" t="str">
        <f t="shared" si="215"/>
        <v>No Risk</v>
      </c>
      <c r="P2227" s="15" t="str">
        <f>'PAYMENT by SAP'!J2217</f>
        <v>IDR</v>
      </c>
      <c r="Q2227" s="15">
        <f>'PAYMENT by SAP'!K2217</f>
        <v>1800000229</v>
      </c>
      <c r="R2227" s="51">
        <f>'PAYMENT by SAP'!L2217</f>
        <v>2000000</v>
      </c>
      <c r="S2227" s="51" t="str">
        <f>'PAYMENT by SAP'!M2217</f>
        <v>PENDAPATAN GRAHA SANDIYA MARET 2026</v>
      </c>
      <c r="T2227" s="65">
        <f>'PAYMENT by SAP'!N2217</f>
        <v>46132</v>
      </c>
      <c r="U2227" s="66">
        <f>'PAYMENT by SAP'!O2217</f>
        <v>1800000229</v>
      </c>
      <c r="V2227" t="s">
        <v>4957</v>
      </c>
    </row>
    <row r="2228" spans="2:22">
      <c r="B2228" s="15">
        <f>'PAYMENT by SAP'!B2218</f>
        <v>100050</v>
      </c>
      <c r="C2228" s="15" t="str">
        <f>'PAYMENT by SAP'!C2218</f>
        <v>MAHKOTA CATERING</v>
      </c>
      <c r="D2228" s="15" t="str">
        <v>External</v>
      </c>
      <c r="E2228" s="15">
        <f>'PAYMENT by SAP'!D2218</f>
        <v>1400042806</v>
      </c>
      <c r="F2228" s="15">
        <f>'PAYMENT by SAP'!E2218</f>
        <v>11121161</v>
      </c>
      <c r="G2228" s="15" t="str">
        <f>'PAYMENT by SAP'!F2218</f>
        <v>TAGHN AIR &amp; LISTRIK CV. MAHKOTA KATERING</v>
      </c>
      <c r="H2228" s="47">
        <f t="shared" si="210"/>
        <v>46133</v>
      </c>
      <c r="I2228" s="48">
        <f>'PAYMENT by SAP'!G2218</f>
        <v>46133</v>
      </c>
      <c r="J2228" s="48" t="str">
        <f t="shared" si="211"/>
        <v>Apr</v>
      </c>
      <c r="K2228" s="48" t="str">
        <f t="shared" si="212"/>
        <v>2026</v>
      </c>
      <c r="L2228" s="48">
        <f>'PAYMENT by SAP'!H2218</f>
        <v>45807</v>
      </c>
      <c r="M2228" s="49">
        <f t="shared" si="213"/>
        <v>326</v>
      </c>
      <c r="N2228" s="50" t="str">
        <f t="shared" si="214"/>
        <v>120-365</v>
      </c>
      <c r="O2228" s="50" t="str">
        <f t="shared" si="215"/>
        <v>High Risk</v>
      </c>
      <c r="P2228" s="15" t="str">
        <f>'PAYMENT by SAP'!J2218</f>
        <v>IDR</v>
      </c>
      <c r="Q2228" s="15">
        <f>'PAYMENT by SAP'!K2218</f>
        <v>1800000230</v>
      </c>
      <c r="R2228" s="51">
        <f>'PAYMENT by SAP'!L2218</f>
        <v>2134220</v>
      </c>
      <c r="S2228" s="51" t="str">
        <f>'PAYMENT by SAP'!M2218</f>
        <v>TAGIHAN LISTRIK CV. MAHKOTA KATERING</v>
      </c>
      <c r="T2228" s="65">
        <f>'PAYMENT by SAP'!N2218</f>
        <v>45777</v>
      </c>
      <c r="U2228" s="66">
        <f>'PAYMENT by SAP'!O2218</f>
        <v>1800000230</v>
      </c>
      <c r="V2228" s="18" t="s">
        <v>4951</v>
      </c>
    </row>
    <row r="2229" spans="2:22">
      <c r="B2229" s="15">
        <f>'PAYMENT by SAP'!B2219</f>
        <v>101966</v>
      </c>
      <c r="C2229" s="15" t="str">
        <f>'PAYMENT by SAP'!C2219</f>
        <v>DONI KUSBIANTORO</v>
      </c>
      <c r="D2229" s="15" t="str">
        <v>External</v>
      </c>
      <c r="E2229" s="15">
        <f>'PAYMENT by SAP'!D2219</f>
        <v>1400042685</v>
      </c>
      <c r="F2229" s="15">
        <f>'PAYMENT by SAP'!E2219</f>
        <v>11121161</v>
      </c>
      <c r="G2229" s="15" t="str">
        <f>'PAYMENT by SAP'!F2219</f>
        <v>PNDP PEL GS An. DONI KUSBIANTORO (MAR)</v>
      </c>
      <c r="H2229" s="47">
        <f t="shared" si="210"/>
        <v>46133</v>
      </c>
      <c r="I2229" s="48">
        <f>'PAYMENT by SAP'!G2219</f>
        <v>46133</v>
      </c>
      <c r="J2229" s="48" t="str">
        <f t="shared" si="211"/>
        <v>Apr</v>
      </c>
      <c r="K2229" s="48" t="str">
        <f t="shared" si="212"/>
        <v>2026</v>
      </c>
      <c r="L2229" s="48">
        <f>'PAYMENT by SAP'!H2219</f>
        <v>46132</v>
      </c>
      <c r="M2229" s="49">
        <f t="shared" si="213"/>
        <v>1</v>
      </c>
      <c r="N2229" s="50" t="str">
        <f t="shared" si="214"/>
        <v>0-30</v>
      </c>
      <c r="O2229" s="50" t="str">
        <f t="shared" si="215"/>
        <v>No Risk</v>
      </c>
      <c r="P2229" s="15" t="str">
        <f>'PAYMENT by SAP'!J2219</f>
        <v>IDR</v>
      </c>
      <c r="Q2229" s="15">
        <f>'PAYMENT by SAP'!K2219</f>
        <v>1800000230</v>
      </c>
      <c r="R2229" s="51">
        <f>'PAYMENT by SAP'!L2219</f>
        <v>9272000</v>
      </c>
      <c r="S2229" s="51" t="str">
        <f>'PAYMENT by SAP'!M2219</f>
        <v>PENDAPATAN GRAHA SANDIYA MARET 2026</v>
      </c>
      <c r="T2229" s="65">
        <f>'PAYMENT by SAP'!N2219</f>
        <v>46132</v>
      </c>
      <c r="U2229" s="66">
        <f>'PAYMENT by SAP'!O2219</f>
        <v>1800000230</v>
      </c>
      <c r="V2229" t="s">
        <v>4957</v>
      </c>
    </row>
    <row r="2230" spans="2:22">
      <c r="B2230" s="15">
        <f>'PAYMENT by SAP'!B2220</f>
        <v>101816</v>
      </c>
      <c r="C2230" s="15" t="str">
        <f>'PAYMENT by SAP'!C2220</f>
        <v>KOPERASI SIMPAN PINJAM DAN PEMB</v>
      </c>
      <c r="D2230" s="15" t="str">
        <v>External</v>
      </c>
      <c r="E2230" s="15">
        <f>'PAYMENT by SAP'!D2220</f>
        <v>1400042686</v>
      </c>
      <c r="F2230" s="15">
        <f>'PAYMENT by SAP'!E2220</f>
        <v>11121161</v>
      </c>
      <c r="G2230" s="15" t="str">
        <f>'PAYMENT by SAP'!F2220</f>
        <v>PNDP PEL GS An. KOPSIM PINJAM DAN PEM (MAR)</v>
      </c>
      <c r="H2230" s="47">
        <f t="shared" si="210"/>
        <v>46133</v>
      </c>
      <c r="I2230" s="48">
        <f>'PAYMENT by SAP'!G2220</f>
        <v>46133</v>
      </c>
      <c r="J2230" s="48" t="str">
        <f t="shared" si="211"/>
        <v>Apr</v>
      </c>
      <c r="K2230" s="48" t="str">
        <f t="shared" si="212"/>
        <v>2026</v>
      </c>
      <c r="L2230" s="48">
        <f>'PAYMENT by SAP'!H2220</f>
        <v>46132</v>
      </c>
      <c r="M2230" s="49">
        <f t="shared" si="213"/>
        <v>1</v>
      </c>
      <c r="N2230" s="50" t="str">
        <f t="shared" si="214"/>
        <v>0-30</v>
      </c>
      <c r="O2230" s="50" t="str">
        <f t="shared" si="215"/>
        <v>No Risk</v>
      </c>
      <c r="P2230" s="15" t="str">
        <f>'PAYMENT by SAP'!J2220</f>
        <v>IDR</v>
      </c>
      <c r="Q2230" s="15">
        <f>'PAYMENT by SAP'!K2220</f>
        <v>1800000232</v>
      </c>
      <c r="R2230" s="51">
        <f>'PAYMENT by SAP'!L2220</f>
        <v>11850000</v>
      </c>
      <c r="S2230" s="51" t="str">
        <f>'PAYMENT by SAP'!M2220</f>
        <v>PENDAPATAN GRAHA SANDIYA MARET 2026</v>
      </c>
      <c r="T2230" s="65">
        <f>'PAYMENT by SAP'!N2220</f>
        <v>46132</v>
      </c>
      <c r="U2230" s="66">
        <f>'PAYMENT by SAP'!O2220</f>
        <v>1800000232</v>
      </c>
      <c r="V2230" t="s">
        <v>4957</v>
      </c>
    </row>
    <row r="2231" spans="2:22">
      <c r="B2231" s="15">
        <f>'PAYMENT by SAP'!B2221</f>
        <v>100007</v>
      </c>
      <c r="C2231" s="15" t="str">
        <f>'PAYMENT by SAP'!C2221</f>
        <v>ETEX BUILDING PERFORMANCE INDONESIA</v>
      </c>
      <c r="D2231" s="15" t="str">
        <v>External</v>
      </c>
      <c r="E2231" s="15">
        <f>'PAYMENT by SAP'!D2221</f>
        <v>1400000154</v>
      </c>
      <c r="F2231" s="15">
        <f>'PAYMENT by SAP'!E2221</f>
        <v>11121161</v>
      </c>
      <c r="G2231" s="15" t="str">
        <f>'PAYMENT by SAP'!F2221</f>
        <v>Penagihan Penyediaan Air Bersih Jan-feb2026</v>
      </c>
      <c r="H2231" s="47">
        <f t="shared" si="210"/>
        <v>46133</v>
      </c>
      <c r="I2231" s="48">
        <f>'PAYMENT by SAP'!G2221</f>
        <v>46133</v>
      </c>
      <c r="J2231" s="48" t="str">
        <f t="shared" si="211"/>
        <v>Apr</v>
      </c>
      <c r="K2231" s="48" t="str">
        <f t="shared" si="212"/>
        <v>2026</v>
      </c>
      <c r="L2231" s="48">
        <f>'PAYMENT by SAP'!H2221</f>
        <v>46111</v>
      </c>
      <c r="M2231" s="49">
        <f t="shared" si="213"/>
        <v>22</v>
      </c>
      <c r="N2231" s="50" t="str">
        <f t="shared" si="214"/>
        <v>0-30</v>
      </c>
      <c r="O2231" s="50" t="str">
        <f t="shared" si="215"/>
        <v>No Risk</v>
      </c>
      <c r="P2231" s="15" t="str">
        <f>'PAYMENT by SAP'!J2221</f>
        <v>IDR</v>
      </c>
      <c r="Q2231" s="15">
        <f>'PAYMENT by SAP'!K2221</f>
        <v>1800000046</v>
      </c>
      <c r="R2231" s="51">
        <f>'PAYMENT by SAP'!L2221</f>
        <v>11882000</v>
      </c>
      <c r="S2231" s="51" t="str">
        <f>'PAYMENT by SAP'!M2221</f>
        <v>Penagihan Penyediaan Air Proses Januari 2026</v>
      </c>
      <c r="T2231" s="65">
        <f>'PAYMENT by SAP'!N2221</f>
        <v>46081</v>
      </c>
      <c r="U2231" s="66">
        <f>'PAYMENT by SAP'!O2221</f>
        <v>1800000046</v>
      </c>
      <c r="V2231" s="18" t="s">
        <v>4956</v>
      </c>
    </row>
    <row r="2232" spans="2:22">
      <c r="B2232" s="15">
        <f>'PAYMENT by SAP'!B2222</f>
        <v>101977</v>
      </c>
      <c r="C2232" s="15" t="str">
        <f>'PAYMENT by SAP'!C2222</f>
        <v>TRI ALVIANTI PUTRI SUSRIVANI</v>
      </c>
      <c r="D2232" s="15" t="str">
        <v>External</v>
      </c>
      <c r="E2232" s="15">
        <f>'PAYMENT by SAP'!D2222</f>
        <v>1400042687</v>
      </c>
      <c r="F2232" s="15">
        <f>'PAYMENT by SAP'!E2222</f>
        <v>11121161</v>
      </c>
      <c r="G2232" s="15" t="str">
        <f>'PAYMENT by SAP'!F2222</f>
        <v>PNDP PEL GS An. TRI ALVIANTI PUTRI SUSRIVANI (MAR)</v>
      </c>
      <c r="H2232" s="47">
        <f t="shared" si="210"/>
        <v>46133</v>
      </c>
      <c r="I2232" s="48">
        <f>'PAYMENT by SAP'!G2222</f>
        <v>46133</v>
      </c>
      <c r="J2232" s="48" t="str">
        <f t="shared" si="211"/>
        <v>Apr</v>
      </c>
      <c r="K2232" s="48" t="str">
        <f t="shared" si="212"/>
        <v>2026</v>
      </c>
      <c r="L2232" s="48">
        <f>'PAYMENT by SAP'!H2222</f>
        <v>46132</v>
      </c>
      <c r="M2232" s="49">
        <f t="shared" si="213"/>
        <v>1</v>
      </c>
      <c r="N2232" s="50" t="str">
        <f t="shared" si="214"/>
        <v>0-30</v>
      </c>
      <c r="O2232" s="50" t="str">
        <f t="shared" si="215"/>
        <v>No Risk</v>
      </c>
      <c r="P2232" s="15" t="str">
        <f>'PAYMENT by SAP'!J2222</f>
        <v>IDR</v>
      </c>
      <c r="Q2232" s="15">
        <f>'PAYMENT by SAP'!K2222</f>
        <v>1800000231</v>
      </c>
      <c r="R2232" s="51">
        <f>'PAYMENT by SAP'!L2222</f>
        <v>11950000</v>
      </c>
      <c r="S2232" s="51" t="str">
        <f>'PAYMENT by SAP'!M2222</f>
        <v>PENDAPATAN GRAHA SANDIYA MARET 2026</v>
      </c>
      <c r="T2232" s="65">
        <f>'PAYMENT by SAP'!N2222</f>
        <v>46132</v>
      </c>
      <c r="U2232" s="66">
        <f>'PAYMENT by SAP'!O2222</f>
        <v>1800000231</v>
      </c>
      <c r="V2232" t="s">
        <v>4957</v>
      </c>
    </row>
    <row r="2233" spans="2:22">
      <c r="B2233" s="15">
        <f>'PAYMENT by SAP'!B2223</f>
        <v>100007</v>
      </c>
      <c r="C2233" s="15" t="str">
        <f>'PAYMENT by SAP'!C2223</f>
        <v>ETEX BUILDING PERFORMANCE INDONESIA</v>
      </c>
      <c r="D2233" s="15" t="str">
        <v>External</v>
      </c>
      <c r="E2233" s="15">
        <f>'PAYMENT by SAP'!D2223</f>
        <v>1400000154</v>
      </c>
      <c r="F2233" s="15">
        <f>'PAYMENT by SAP'!E2223</f>
        <v>11121161</v>
      </c>
      <c r="G2233" s="15" t="str">
        <f>'PAYMENT by SAP'!F2223</f>
        <v>Penagihan Penyediaan Air Bersih Jan-feb2026</v>
      </c>
      <c r="H2233" s="47">
        <f t="shared" si="210"/>
        <v>46133</v>
      </c>
      <c r="I2233" s="48">
        <f>'PAYMENT by SAP'!G2223</f>
        <v>46133</v>
      </c>
      <c r="J2233" s="48" t="str">
        <f t="shared" si="211"/>
        <v>Apr</v>
      </c>
      <c r="K2233" s="48" t="str">
        <f t="shared" si="212"/>
        <v>2026</v>
      </c>
      <c r="L2233" s="48">
        <f>'PAYMENT by SAP'!H2223</f>
        <v>46111</v>
      </c>
      <c r="M2233" s="49">
        <f t="shared" si="213"/>
        <v>22</v>
      </c>
      <c r="N2233" s="50" t="str">
        <f t="shared" si="214"/>
        <v>0-30</v>
      </c>
      <c r="O2233" s="50" t="str">
        <f t="shared" si="215"/>
        <v>No Risk</v>
      </c>
      <c r="P2233" s="15" t="str">
        <f>'PAYMENT by SAP'!J2223</f>
        <v>IDR</v>
      </c>
      <c r="Q2233" s="15">
        <f>'PAYMENT by SAP'!K2223</f>
        <v>1800000045</v>
      </c>
      <c r="R2233" s="51">
        <f>'PAYMENT by SAP'!L2223</f>
        <v>12989800</v>
      </c>
      <c r="S2233" s="51" t="str">
        <f>'PAYMENT by SAP'!M2223</f>
        <v>Penagihan Penyediaan Air Bersih Januari 2026</v>
      </c>
      <c r="T2233" s="65">
        <f>'PAYMENT by SAP'!N2223</f>
        <v>46081</v>
      </c>
      <c r="U2233" s="66">
        <f>'PAYMENT by SAP'!O2223</f>
        <v>1800000045</v>
      </c>
      <c r="V2233" s="18" t="s">
        <v>4956</v>
      </c>
    </row>
    <row r="2234" spans="2:22">
      <c r="B2234" s="15">
        <f>'PAYMENT by SAP'!B2224</f>
        <v>100007</v>
      </c>
      <c r="C2234" s="15" t="str">
        <f>'PAYMENT by SAP'!C2224</f>
        <v>ETEX BUILDING PERFORMANCE INDONESIA</v>
      </c>
      <c r="D2234" s="15" t="str">
        <v>External</v>
      </c>
      <c r="E2234" s="15">
        <f>'PAYMENT by SAP'!D2224</f>
        <v>1400000154</v>
      </c>
      <c r="F2234" s="15">
        <f>'PAYMENT by SAP'!E2224</f>
        <v>11121161</v>
      </c>
      <c r="G2234" s="15" t="str">
        <f>'PAYMENT by SAP'!F2224</f>
        <v>Penagihan Penyediaan Air Bersih Jan-feb2026</v>
      </c>
      <c r="H2234" s="47">
        <f t="shared" si="210"/>
        <v>46133</v>
      </c>
      <c r="I2234" s="48">
        <f>'PAYMENT by SAP'!G2224</f>
        <v>46133</v>
      </c>
      <c r="J2234" s="48" t="str">
        <f t="shared" si="211"/>
        <v>Apr</v>
      </c>
      <c r="K2234" s="48" t="str">
        <f t="shared" si="212"/>
        <v>2026</v>
      </c>
      <c r="L2234" s="48">
        <f>'PAYMENT by SAP'!H2224</f>
        <v>46121</v>
      </c>
      <c r="M2234" s="49">
        <f t="shared" si="213"/>
        <v>12</v>
      </c>
      <c r="N2234" s="50" t="str">
        <f t="shared" si="214"/>
        <v>0-30</v>
      </c>
      <c r="O2234" s="50" t="str">
        <f t="shared" si="215"/>
        <v>No Risk</v>
      </c>
      <c r="P2234" s="15" t="str">
        <f>'PAYMENT by SAP'!J2224</f>
        <v>IDR</v>
      </c>
      <c r="Q2234" s="15">
        <f>'PAYMENT by SAP'!K2224</f>
        <v>1800000108</v>
      </c>
      <c r="R2234" s="51">
        <f>'PAYMENT by SAP'!L2224</f>
        <v>18917600</v>
      </c>
      <c r="S2234" s="51" t="str">
        <f>'PAYMENT by SAP'!M2224</f>
        <v>Penagihan Penyediaan Air Bersih Februari 2026</v>
      </c>
      <c r="T2234" s="65">
        <f>'PAYMENT by SAP'!N2224</f>
        <v>46091</v>
      </c>
      <c r="U2234" s="66">
        <f>'PAYMENT by SAP'!O2224</f>
        <v>1800000108</v>
      </c>
      <c r="V2234" s="18" t="s">
        <v>4956</v>
      </c>
    </row>
    <row r="2235" spans="2:22">
      <c r="B2235" s="15">
        <f>'PAYMENT by SAP'!B2225</f>
        <v>100007</v>
      </c>
      <c r="C2235" s="15" t="str">
        <f>'PAYMENT by SAP'!C2225</f>
        <v>ETEX BUILDING PERFORMANCE INDONESIA</v>
      </c>
      <c r="D2235" s="15" t="str">
        <v>External</v>
      </c>
      <c r="E2235" s="15">
        <f>'PAYMENT by SAP'!D2225</f>
        <v>1400000154</v>
      </c>
      <c r="F2235" s="15">
        <f>'PAYMENT by SAP'!E2225</f>
        <v>11121161</v>
      </c>
      <c r="G2235" s="15" t="str">
        <f>'PAYMENT by SAP'!F2225</f>
        <v>Penagihan Penyediaan Air Bersih Jan-feb2026</v>
      </c>
      <c r="H2235" s="47">
        <f t="shared" si="210"/>
        <v>46133</v>
      </c>
      <c r="I2235" s="48">
        <f>'PAYMENT by SAP'!G2225</f>
        <v>46133</v>
      </c>
      <c r="J2235" s="48" t="str">
        <f t="shared" si="211"/>
        <v>Apr</v>
      </c>
      <c r="K2235" s="48" t="str">
        <f t="shared" si="212"/>
        <v>2026</v>
      </c>
      <c r="L2235" s="48">
        <f>'PAYMENT by SAP'!H2225</f>
        <v>46121</v>
      </c>
      <c r="M2235" s="49">
        <f t="shared" si="213"/>
        <v>12</v>
      </c>
      <c r="N2235" s="50" t="str">
        <f t="shared" si="214"/>
        <v>0-30</v>
      </c>
      <c r="O2235" s="50" t="str">
        <f t="shared" si="215"/>
        <v>No Risk</v>
      </c>
      <c r="P2235" s="15" t="str">
        <f>'PAYMENT by SAP'!J2225</f>
        <v>IDR</v>
      </c>
      <c r="Q2235" s="15">
        <f>'PAYMENT by SAP'!K2225</f>
        <v>1800000109</v>
      </c>
      <c r="R2235" s="51">
        <f>'PAYMENT by SAP'!L2225</f>
        <v>21963500</v>
      </c>
      <c r="S2235" s="51" t="str">
        <f>'PAYMENT by SAP'!M2225</f>
        <v>Penagihan Penyediaan Air Proses Februari 2026</v>
      </c>
      <c r="T2235" s="65">
        <f>'PAYMENT by SAP'!N2225</f>
        <v>46091</v>
      </c>
      <c r="U2235" s="66">
        <f>'PAYMENT by SAP'!O2225</f>
        <v>1800000109</v>
      </c>
      <c r="V2235" s="18" t="s">
        <v>4956</v>
      </c>
    </row>
    <row r="2236" spans="2:22">
      <c r="B2236" s="15">
        <f>'PAYMENT by SAP'!B2226</f>
        <v>100733</v>
      </c>
      <c r="C2236" s="15" t="str">
        <f>'PAYMENT by SAP'!C2226</f>
        <v>PT. JAYA SAKTI LINGKUNGAN HIDUP</v>
      </c>
      <c r="D2236" s="15" t="str">
        <v>External</v>
      </c>
      <c r="E2236" s="15">
        <f>'PAYMENT by SAP'!D2226</f>
        <v>1400043057</v>
      </c>
      <c r="F2236" s="15">
        <f>'PAYMENT by SAP'!E2226</f>
        <v>11125421</v>
      </c>
      <c r="G2236" s="15" t="str">
        <f>'PAYMENT by SAP'!F2226</f>
        <v>PAID BY CMS BANK SYARIAH INDONESIA KC SURABAYA BAS</v>
      </c>
      <c r="H2236" s="47">
        <f t="shared" si="210"/>
        <v>46134</v>
      </c>
      <c r="I2236" s="48">
        <f>'PAYMENT by SAP'!G2226</f>
        <v>46134</v>
      </c>
      <c r="J2236" s="48" t="str">
        <f t="shared" si="211"/>
        <v>Apr</v>
      </c>
      <c r="K2236" s="48" t="str">
        <f t="shared" si="212"/>
        <v>2026</v>
      </c>
      <c r="L2236" s="48">
        <f>'PAYMENT by SAP'!H2226</f>
        <v>46142</v>
      </c>
      <c r="M2236" s="49">
        <f t="shared" si="213"/>
        <v>-8</v>
      </c>
      <c r="N2236" s="50" t="str">
        <f t="shared" si="214"/>
        <v>Current</v>
      </c>
      <c r="O2236" s="50" t="str">
        <f t="shared" si="215"/>
        <v>No Risk</v>
      </c>
      <c r="P2236" s="15" t="str">
        <f>'PAYMENT by SAP'!J2226</f>
        <v>IDR</v>
      </c>
      <c r="Q2236" s="15">
        <f>'PAYMENT by SAP'!K2226</f>
        <v>1800000196</v>
      </c>
      <c r="R2236" s="51">
        <f>'PAYMENT by SAP'!L2226</f>
        <v>8194620</v>
      </c>
      <c r="S2236" s="51" t="str">
        <f>'PAYMENT by SAP'!M2226</f>
        <v>Biaya Pemusnahan Limbah Sludge IPAL ex PT JSLH</v>
      </c>
      <c r="T2236" s="65">
        <f>'PAYMENT by SAP'!N2226</f>
        <v>46112</v>
      </c>
      <c r="U2236" s="66">
        <f>'PAYMENT by SAP'!O2226</f>
        <v>1800000196</v>
      </c>
      <c r="V2236" t="s">
        <v>4950</v>
      </c>
    </row>
    <row r="2237" spans="2:22">
      <c r="B2237" s="15">
        <f>'PAYMENT by SAP'!B2227</f>
        <v>100733</v>
      </c>
      <c r="C2237" s="15" t="str">
        <f>'PAYMENT by SAP'!C2227</f>
        <v>PT. JAYA SAKTI LINGKUNGAN HIDUP</v>
      </c>
      <c r="D2237" s="15" t="str">
        <v>External</v>
      </c>
      <c r="E2237" s="15">
        <f>'PAYMENT by SAP'!D2227</f>
        <v>1400043058</v>
      </c>
      <c r="F2237" s="15">
        <f>'PAYMENT by SAP'!E2227</f>
        <v>11125421</v>
      </c>
      <c r="G2237" s="15" t="str">
        <f>'PAYMENT by SAP'!F2227</f>
        <v>PAID BY CMS BANK SYARIAH INDONESIA KC SURABAYA BAS</v>
      </c>
      <c r="H2237" s="47">
        <f t="shared" si="210"/>
        <v>46134</v>
      </c>
      <c r="I2237" s="48">
        <f>'PAYMENT by SAP'!G2227</f>
        <v>46134</v>
      </c>
      <c r="J2237" s="48" t="str">
        <f t="shared" si="211"/>
        <v>Apr</v>
      </c>
      <c r="K2237" s="48" t="str">
        <f t="shared" si="212"/>
        <v>2026</v>
      </c>
      <c r="L2237" s="48">
        <f>'PAYMENT by SAP'!H2227</f>
        <v>46142</v>
      </c>
      <c r="M2237" s="49">
        <f t="shared" si="213"/>
        <v>-8</v>
      </c>
      <c r="N2237" s="50" t="str">
        <f t="shared" si="214"/>
        <v>Current</v>
      </c>
      <c r="O2237" s="50" t="str">
        <f t="shared" si="215"/>
        <v>No Risk</v>
      </c>
      <c r="P2237" s="15" t="str">
        <f>'PAYMENT by SAP'!J2227</f>
        <v>IDR</v>
      </c>
      <c r="Q2237" s="15">
        <f>'PAYMENT by SAP'!K2227</f>
        <v>1800000195</v>
      </c>
      <c r="R2237" s="51">
        <f>'PAYMENT by SAP'!L2227</f>
        <v>10634040</v>
      </c>
      <c r="S2237" s="51" t="str">
        <f>'PAYMENT by SAP'!M2227</f>
        <v>Biaya Pemusnahan Limbah Resin ex PT JSLH</v>
      </c>
      <c r="T2237" s="65">
        <f>'PAYMENT by SAP'!N2227</f>
        <v>46112</v>
      </c>
      <c r="U2237" s="66">
        <f>'PAYMENT by SAP'!O2227</f>
        <v>1800000195</v>
      </c>
      <c r="V2237" t="s">
        <v>4950</v>
      </c>
    </row>
    <row r="2238" spans="2:22">
      <c r="B2238" s="15">
        <f>'PAYMENT by SAP'!B2228</f>
        <v>100733</v>
      </c>
      <c r="C2238" s="15" t="str">
        <f>'PAYMENT by SAP'!C2228</f>
        <v>PT. JAYA SAKTI LINGKUNGAN HIDUP</v>
      </c>
      <c r="D2238" s="15" t="str">
        <v>External</v>
      </c>
      <c r="E2238" s="15">
        <f>'PAYMENT by SAP'!D2228</f>
        <v>1400043059</v>
      </c>
      <c r="F2238" s="15">
        <f>'PAYMENT by SAP'!E2228</f>
        <v>11125421</v>
      </c>
      <c r="G2238" s="15" t="str">
        <f>'PAYMENT by SAP'!F2228</f>
        <v>PAID BY CMS BANK SYARIAH INDONESIA KC SURABAYA BAS</v>
      </c>
      <c r="H2238" s="47">
        <f t="shared" si="210"/>
        <v>46134</v>
      </c>
      <c r="I2238" s="48">
        <f>'PAYMENT by SAP'!G2228</f>
        <v>46134</v>
      </c>
      <c r="J2238" s="48" t="str">
        <f t="shared" si="211"/>
        <v>Apr</v>
      </c>
      <c r="K2238" s="48" t="str">
        <f t="shared" si="212"/>
        <v>2026</v>
      </c>
      <c r="L2238" s="48">
        <f>'PAYMENT by SAP'!H2228</f>
        <v>46142</v>
      </c>
      <c r="M2238" s="49">
        <f t="shared" si="213"/>
        <v>-8</v>
      </c>
      <c r="N2238" s="50" t="str">
        <f t="shared" si="214"/>
        <v>Current</v>
      </c>
      <c r="O2238" s="50" t="str">
        <f t="shared" si="215"/>
        <v>No Risk</v>
      </c>
      <c r="P2238" s="15" t="str">
        <f>'PAYMENT by SAP'!J2228</f>
        <v>IDR</v>
      </c>
      <c r="Q2238" s="15">
        <f>'PAYMENT by SAP'!K2228</f>
        <v>1800000194</v>
      </c>
      <c r="R2238" s="51">
        <f>'PAYMENT by SAP'!L2228</f>
        <v>19521900</v>
      </c>
      <c r="S2238" s="51" t="str">
        <f>'PAYMENT by SAP'!M2228</f>
        <v>Biaya Pemusnahan Limbah Karbon Aktif ex PT JSLH</v>
      </c>
      <c r="T2238" s="65">
        <f>'PAYMENT by SAP'!N2228</f>
        <v>46112</v>
      </c>
      <c r="U2238" s="66">
        <f>'PAYMENT by SAP'!O2228</f>
        <v>1800000194</v>
      </c>
      <c r="V2238" t="s">
        <v>4950</v>
      </c>
    </row>
    <row r="2239" spans="2:22">
      <c r="B2239" s="15">
        <f>'PAYMENT by SAP'!B2229</f>
        <v>100733</v>
      </c>
      <c r="C2239" s="15" t="str">
        <f>'PAYMENT by SAP'!C2229</f>
        <v>PT. JAYA SAKTI LINGKUNGAN HIDUP</v>
      </c>
      <c r="D2239" s="15" t="str">
        <v>External</v>
      </c>
      <c r="E2239" s="15">
        <f>'PAYMENT by SAP'!D2229</f>
        <v>1400043060</v>
      </c>
      <c r="F2239" s="15">
        <f>'PAYMENT by SAP'!E2229</f>
        <v>11125421</v>
      </c>
      <c r="G2239" s="15" t="str">
        <f>'PAYMENT by SAP'!F2229</f>
        <v>PAID BY CMS BANK SYARIAH INDONESIA KC SURABAYA BAS</v>
      </c>
      <c r="H2239" s="47">
        <f t="shared" si="210"/>
        <v>46134</v>
      </c>
      <c r="I2239" s="48">
        <f>'PAYMENT by SAP'!G2229</f>
        <v>46134</v>
      </c>
      <c r="J2239" s="48" t="str">
        <f t="shared" si="211"/>
        <v>Apr</v>
      </c>
      <c r="K2239" s="48" t="str">
        <f t="shared" si="212"/>
        <v>2026</v>
      </c>
      <c r="L2239" s="48">
        <f>'PAYMENT by SAP'!H2229</f>
        <v>46142</v>
      </c>
      <c r="M2239" s="49">
        <f t="shared" si="213"/>
        <v>-8</v>
      </c>
      <c r="N2239" s="50" t="str">
        <f t="shared" si="214"/>
        <v>Current</v>
      </c>
      <c r="O2239" s="50" t="str">
        <f t="shared" si="215"/>
        <v>No Risk</v>
      </c>
      <c r="P2239" s="15" t="str">
        <f>'PAYMENT by SAP'!J2229</f>
        <v>IDR</v>
      </c>
      <c r="Q2239" s="15">
        <f>'PAYMENT by SAP'!K2229</f>
        <v>1800000193</v>
      </c>
      <c r="R2239" s="51">
        <f>'PAYMENT by SAP'!L2229</f>
        <v>73622197</v>
      </c>
      <c r="S2239" s="51" t="str">
        <f>'PAYMENT by SAP'!M2229</f>
        <v>Biaya Pemusnahan Limbah FA-BA ex PT JSLH</v>
      </c>
      <c r="T2239" s="65">
        <f>'PAYMENT by SAP'!N2229</f>
        <v>46112</v>
      </c>
      <c r="U2239" s="66">
        <f>'PAYMENT by SAP'!O2229</f>
        <v>1800000193</v>
      </c>
      <c r="V2239" t="s">
        <v>4950</v>
      </c>
    </row>
    <row r="2240" spans="2:22">
      <c r="B2240" s="15">
        <f>'PAYMENT by SAP'!B2230</f>
        <v>100002</v>
      </c>
      <c r="C2240" s="15" t="str">
        <f>'PAYMENT by SAP'!C2230</f>
        <v>PT SWABINA GATRA</v>
      </c>
      <c r="D2240" s="15" t="str">
        <v>Group</v>
      </c>
      <c r="E2240" s="15">
        <f>'PAYMENT by SAP'!D2230</f>
        <v>1400043267</v>
      </c>
      <c r="F2240" s="15">
        <f>'PAYMENT by SAP'!E2230</f>
        <v>11121161</v>
      </c>
      <c r="G2240" s="15" t="str">
        <f>'PAYMENT by SAP'!F2230</f>
        <v>PAID BY CMS BANK MANDIRI KC GRESIK RN 7100000954</v>
      </c>
      <c r="H2240" s="47">
        <f t="shared" si="210"/>
        <v>46135</v>
      </c>
      <c r="I2240" s="48">
        <f>'PAYMENT by SAP'!G2230</f>
        <v>46135</v>
      </c>
      <c r="J2240" s="48" t="str">
        <f t="shared" si="211"/>
        <v>Apr</v>
      </c>
      <c r="K2240" s="48" t="str">
        <f t="shared" si="212"/>
        <v>2026</v>
      </c>
      <c r="L2240" s="48">
        <f>'PAYMENT by SAP'!H2230</f>
        <v>46052</v>
      </c>
      <c r="M2240" s="49">
        <f t="shared" si="213"/>
        <v>83</v>
      </c>
      <c r="N2240" s="50" t="str">
        <f t="shared" si="214"/>
        <v>60-90</v>
      </c>
      <c r="O2240" s="50" t="str">
        <f t="shared" si="215"/>
        <v>Warning</v>
      </c>
      <c r="P2240" s="15" t="str">
        <f>'PAYMENT by SAP'!J2230</f>
        <v>IDR</v>
      </c>
      <c r="Q2240" s="15">
        <f>'PAYMENT by SAP'!K2230</f>
        <v>1800000822</v>
      </c>
      <c r="R2240" s="51">
        <f>'PAYMENT by SAP'!L2230</f>
        <v>196819</v>
      </c>
      <c r="S2240" s="51" t="str">
        <f>'PAYMENT by SAP'!M2230</f>
        <v>Tagihan Air Sanitas SWAB - November 2025</v>
      </c>
      <c r="T2240" s="65">
        <f>'PAYMENT by SAP'!N2230</f>
        <v>46022</v>
      </c>
      <c r="U2240" s="66">
        <f>'PAYMENT by SAP'!O2230</f>
        <v>1800000822</v>
      </c>
      <c r="V2240" s="18" t="s">
        <v>4956</v>
      </c>
    </row>
    <row r="2241" spans="2:22">
      <c r="B2241" s="15">
        <f>'PAYMENT by SAP'!B2231</f>
        <v>100001</v>
      </c>
      <c r="C2241" s="15" t="str">
        <f>'PAYMENT by SAP'!C2231</f>
        <v>KOPERASI KONSUMEN WARGA SEMEN GRESIK</v>
      </c>
      <c r="D2241" s="15" t="str">
        <v>Group</v>
      </c>
      <c r="E2241" s="15">
        <f>'PAYMENT by SAP'!D2231</f>
        <v>1400043238</v>
      </c>
      <c r="F2241" s="15">
        <f>'PAYMENT by SAP'!E2231</f>
        <v>11121161</v>
      </c>
      <c r="G2241" s="15" t="str">
        <f>'PAYMENT by SAP'!F2231</f>
        <v>PAID BY CMS BANK MANDIRI KC GRESIK RN 7100001136</v>
      </c>
      <c r="H2241" s="47">
        <f t="shared" si="210"/>
        <v>46135</v>
      </c>
      <c r="I2241" s="48">
        <f>'PAYMENT by SAP'!G2231</f>
        <v>46135</v>
      </c>
      <c r="J2241" s="48" t="str">
        <f t="shared" si="211"/>
        <v>Apr</v>
      </c>
      <c r="K2241" s="48" t="str">
        <f t="shared" si="212"/>
        <v>2026</v>
      </c>
      <c r="L2241" s="48">
        <f>'PAYMENT by SAP'!H2231</f>
        <v>46142</v>
      </c>
      <c r="M2241" s="49">
        <f t="shared" si="213"/>
        <v>-7</v>
      </c>
      <c r="N2241" s="50" t="str">
        <f t="shared" si="214"/>
        <v>Current</v>
      </c>
      <c r="O2241" s="50" t="str">
        <f t="shared" si="215"/>
        <v>No Risk</v>
      </c>
      <c r="P2241" s="15" t="str">
        <f>'PAYMENT by SAP'!J2231</f>
        <v>IDR</v>
      </c>
      <c r="Q2241" s="15">
        <f>'PAYMENT by SAP'!K2231</f>
        <v>1800000220</v>
      </c>
      <c r="R2241" s="51">
        <f>'PAYMENT by SAP'!L2231</f>
        <v>259442</v>
      </c>
      <c r="S2241" s="51" t="str">
        <f>'PAYMENT by SAP'!M2231</f>
        <v>TAGIHAN LISTRIK KOP. KWSG - MAR 26</v>
      </c>
      <c r="T2241" s="65">
        <f>'PAYMENT by SAP'!N2231</f>
        <v>46112</v>
      </c>
      <c r="U2241" s="66">
        <f>'PAYMENT by SAP'!O2231</f>
        <v>1800000220</v>
      </c>
      <c r="V2241" s="18" t="s">
        <v>4951</v>
      </c>
    </row>
    <row r="2242" spans="2:22">
      <c r="B2242" s="15">
        <f>'PAYMENT by SAP'!B2232</f>
        <v>100002</v>
      </c>
      <c r="C2242" s="15" t="str">
        <f>'PAYMENT by SAP'!C2232</f>
        <v>PT SWABINA GATRA</v>
      </c>
      <c r="D2242" s="15" t="str">
        <v>Group</v>
      </c>
      <c r="E2242" s="15">
        <f>'PAYMENT by SAP'!D2232</f>
        <v>1400000156</v>
      </c>
      <c r="F2242" s="15">
        <f>'PAYMENT by SAP'!E2232</f>
        <v>11121161</v>
      </c>
      <c r="G2242" s="15" t="str">
        <f>'PAYMENT by SAP'!F2232</f>
        <v>Penagihan Penyediaan Air Bersih Sept - Des 2025</v>
      </c>
      <c r="H2242" s="47">
        <f t="shared" si="210"/>
        <v>46135</v>
      </c>
      <c r="I2242" s="48">
        <f>'PAYMENT by SAP'!G2232</f>
        <v>46135</v>
      </c>
      <c r="J2242" s="48" t="str">
        <f t="shared" si="211"/>
        <v>Apr</v>
      </c>
      <c r="K2242" s="48" t="str">
        <f t="shared" si="212"/>
        <v>2026</v>
      </c>
      <c r="L2242" s="48">
        <f>'PAYMENT by SAP'!H2232</f>
        <v>46066</v>
      </c>
      <c r="M2242" s="49">
        <f t="shared" si="213"/>
        <v>69</v>
      </c>
      <c r="N2242" s="50" t="str">
        <f t="shared" si="214"/>
        <v>60-90</v>
      </c>
      <c r="O2242" s="50" t="str">
        <f t="shared" si="215"/>
        <v>Warning</v>
      </c>
      <c r="P2242" s="15" t="str">
        <f>'PAYMENT by SAP'!J2232</f>
        <v>IDR</v>
      </c>
      <c r="Q2242" s="15">
        <f>'PAYMENT by SAP'!K2232</f>
        <v>100001190</v>
      </c>
      <c r="R2242" s="51">
        <f>'PAYMENT by SAP'!L2232</f>
        <v>3447540</v>
      </c>
      <c r="S2242" s="51" t="str">
        <f>'PAYMENT by SAP'!M2232</f>
        <v>Penagihan Penyediaan Air Bersih Sept - Des 2025</v>
      </c>
      <c r="T2242" s="65">
        <f>'PAYMENT by SAP'!N2232</f>
        <v>46066</v>
      </c>
      <c r="U2242" s="66">
        <f>'PAYMENT by SAP'!O2232</f>
        <v>1800000580</v>
      </c>
      <c r="V2242" s="18" t="s">
        <v>4956</v>
      </c>
    </row>
    <row r="2243" spans="2:22">
      <c r="B2243" s="15">
        <f>'PAYMENT by SAP'!B2233</f>
        <v>100008</v>
      </c>
      <c r="C2243" s="15" t="str">
        <f>'PAYMENT by SAP'!C2233</f>
        <v>PT INDUSTRI KEMASAN SEMEN GRESIK</v>
      </c>
      <c r="D2243" s="15" t="str">
        <v>Group</v>
      </c>
      <c r="E2243" s="15">
        <f>'PAYMENT by SAP'!D2233</f>
        <v>1400000155</v>
      </c>
      <c r="F2243" s="15">
        <f>'PAYMENT by SAP'!E2233</f>
        <v>11121161</v>
      </c>
      <c r="G2243" s="15" t="str">
        <f>'PAYMENT by SAP'!F2233</f>
        <v>Pot. Gaji Kary. Penugasan SIG - IKSG 10.2025</v>
      </c>
      <c r="H2243" s="47">
        <f t="shared" si="210"/>
        <v>46135</v>
      </c>
      <c r="I2243" s="48">
        <f>'PAYMENT by SAP'!G2233</f>
        <v>46135</v>
      </c>
      <c r="J2243" s="48" t="str">
        <f t="shared" si="211"/>
        <v>Apr</v>
      </c>
      <c r="K2243" s="48" t="str">
        <f t="shared" si="212"/>
        <v>2026</v>
      </c>
      <c r="L2243" s="48">
        <f>'PAYMENT by SAP'!H2233</f>
        <v>46021</v>
      </c>
      <c r="M2243" s="49">
        <f t="shared" si="213"/>
        <v>114</v>
      </c>
      <c r="N2243" s="50" t="str">
        <f t="shared" si="214"/>
        <v>90-120</v>
      </c>
      <c r="O2243" s="50" t="str">
        <f t="shared" si="215"/>
        <v>Warning +</v>
      </c>
      <c r="P2243" s="15" t="str">
        <f>'PAYMENT by SAP'!J2233</f>
        <v>IDR</v>
      </c>
      <c r="Q2243" s="15">
        <f>'PAYMENT by SAP'!K2233</f>
        <v>1800000515</v>
      </c>
      <c r="R2243" s="51">
        <f>'PAYMENT by SAP'!L2233</f>
        <v>21640430</v>
      </c>
      <c r="S2243" s="51" t="str">
        <f>'PAYMENT by SAP'!M2233</f>
        <v>Pot. Gaji Kary. Penugasan SIG - IKSG 10.2025</v>
      </c>
      <c r="T2243" s="65">
        <f>'PAYMENT by SAP'!N2233</f>
        <v>45991</v>
      </c>
      <c r="U2243" s="66">
        <f>'PAYMENT by SAP'!O2233</f>
        <v>1800000515</v>
      </c>
      <c r="V2243" s="18" t="s">
        <v>4953</v>
      </c>
    </row>
    <row r="2244" spans="2:22">
      <c r="B2244" s="15">
        <f>'PAYMENT by SAP'!B2234</f>
        <v>100146</v>
      </c>
      <c r="C2244" s="15" t="str">
        <f>'PAYMENT by SAP'!C2234</f>
        <v>PT KITA MANDIRI ABADI</v>
      </c>
      <c r="D2244" s="15" t="str">
        <v>External</v>
      </c>
      <c r="E2244" s="15">
        <f>'PAYMENT by SAP'!D2234</f>
        <v>1400043470</v>
      </c>
      <c r="F2244" s="15">
        <f>'PAYMENT by SAP'!E2234</f>
        <v>11125421</v>
      </c>
      <c r="G2244" s="15" t="str">
        <f>'PAYMENT by SAP'!F2234</f>
        <v>PAID BY CMS BANK SYARIAH INDONESIA KC SURABAYA BAS</v>
      </c>
      <c r="H2244" s="47">
        <f t="shared" si="210"/>
        <v>46136</v>
      </c>
      <c r="I2244" s="48">
        <f>'PAYMENT by SAP'!G2234</f>
        <v>46136</v>
      </c>
      <c r="J2244" s="48" t="str">
        <f t="shared" si="211"/>
        <v>Apr</v>
      </c>
      <c r="K2244" s="48" t="str">
        <f t="shared" si="212"/>
        <v>2026</v>
      </c>
      <c r="L2244" s="48">
        <f>'PAYMENT by SAP'!H2234</f>
        <v>46142</v>
      </c>
      <c r="M2244" s="49">
        <f t="shared" si="213"/>
        <v>-6</v>
      </c>
      <c r="N2244" s="50" t="str">
        <f t="shared" si="214"/>
        <v>Current</v>
      </c>
      <c r="O2244" s="50" t="str">
        <f t="shared" si="215"/>
        <v>No Risk</v>
      </c>
      <c r="P2244" s="15" t="str">
        <f>'PAYMENT by SAP'!J2234</f>
        <v>IDR</v>
      </c>
      <c r="Q2244" s="15">
        <f>'PAYMENT by SAP'!K2234</f>
        <v>1800000174</v>
      </c>
      <c r="R2244" s="51">
        <f>'PAYMENT by SAP'!L2234</f>
        <v>3165360</v>
      </c>
      <c r="S2244" s="51" t="str">
        <f>'PAYMENT by SAP'!M2234</f>
        <v>Biaya Pemusnahan Limbah Resin ex PT KMA</v>
      </c>
      <c r="T2244" s="65">
        <f>'PAYMENT by SAP'!N2234</f>
        <v>46112</v>
      </c>
      <c r="U2244" s="66">
        <f>'PAYMENT by SAP'!O2234</f>
        <v>1800000174</v>
      </c>
      <c r="V2244" t="s">
        <v>4950</v>
      </c>
    </row>
    <row r="2245" spans="2:22">
      <c r="B2245" s="15">
        <f>'PAYMENT by SAP'!B2235</f>
        <v>100146</v>
      </c>
      <c r="C2245" s="15" t="str">
        <f>'PAYMENT by SAP'!C2235</f>
        <v>PT KITA MANDIRI ABADI</v>
      </c>
      <c r="D2245" s="15" t="str">
        <v>External</v>
      </c>
      <c r="E2245" s="15">
        <f>'PAYMENT by SAP'!D2235</f>
        <v>1400000157</v>
      </c>
      <c r="F2245" s="15">
        <f>'PAYMENT by SAP'!E2235</f>
        <v>11125421</v>
      </c>
      <c r="G2245" s="15" t="str">
        <f>'PAYMENT by SAP'!F2235</f>
        <v>PAID BY CMS BANK SYARIAH INDONESIA KC SURABAYA BAS</v>
      </c>
      <c r="H2245" s="47">
        <f t="shared" si="210"/>
        <v>46136</v>
      </c>
      <c r="I2245" s="48">
        <f>'PAYMENT by SAP'!G2235</f>
        <v>46136</v>
      </c>
      <c r="J2245" s="48" t="str">
        <f t="shared" si="211"/>
        <v>Apr</v>
      </c>
      <c r="K2245" s="48" t="str">
        <f t="shared" si="212"/>
        <v>2026</v>
      </c>
      <c r="L2245" s="48">
        <f>'PAYMENT by SAP'!H2235</f>
        <v>46142</v>
      </c>
      <c r="M2245" s="49">
        <f t="shared" si="213"/>
        <v>-6</v>
      </c>
      <c r="N2245" s="50" t="str">
        <f t="shared" si="214"/>
        <v>Current</v>
      </c>
      <c r="O2245" s="50" t="str">
        <f t="shared" si="215"/>
        <v>No Risk</v>
      </c>
      <c r="P2245" s="15" t="str">
        <f>'PAYMENT by SAP'!J2235</f>
        <v>IDR</v>
      </c>
      <c r="Q2245" s="15">
        <f>'PAYMENT by SAP'!K2235</f>
        <v>1800000132</v>
      </c>
      <c r="R2245" s="51">
        <f>'PAYMENT by SAP'!L2235</f>
        <v>19009600</v>
      </c>
      <c r="S2245" s="51" t="str">
        <f>'PAYMENT by SAP'!M2235</f>
        <v>Penagihan Kerjasama Pengelolaan Limbah B3</v>
      </c>
      <c r="T2245" s="65">
        <f>'PAYMENT by SAP'!N2235</f>
        <v>46112</v>
      </c>
      <c r="U2245" s="66">
        <f>'PAYMENT by SAP'!O2235</f>
        <v>1800000132</v>
      </c>
      <c r="V2245" s="18" t="s">
        <v>4950</v>
      </c>
    </row>
    <row r="2246" spans="2:22">
      <c r="B2246" s="15">
        <f>'PAYMENT by SAP'!B2236</f>
        <v>100672</v>
      </c>
      <c r="C2246" s="15" t="str">
        <f>'PAYMENT by SAP'!C2236</f>
        <v>PT. LEWIND</v>
      </c>
      <c r="D2246" s="15" t="str">
        <v>External</v>
      </c>
      <c r="E2246" s="15">
        <f>'PAYMENT by SAP'!D2236</f>
        <v>1400044315</v>
      </c>
      <c r="F2246" s="15">
        <f>'PAYMENT by SAP'!E2236</f>
        <v>11121161</v>
      </c>
      <c r="G2246" s="15" t="str">
        <f>'PAYMENT by SAP'!F2236</f>
        <v>biaya Pemusnahan Limbah SBE ex PT LEW</v>
      </c>
      <c r="H2246" s="47">
        <f t="shared" si="210"/>
        <v>46140</v>
      </c>
      <c r="I2246" s="48">
        <f>'PAYMENT by SAP'!G2236</f>
        <v>46140</v>
      </c>
      <c r="J2246" s="48" t="str">
        <f t="shared" si="211"/>
        <v>Apr</v>
      </c>
      <c r="K2246" s="48" t="str">
        <f t="shared" si="212"/>
        <v>2026</v>
      </c>
      <c r="L2246" s="48">
        <f>'PAYMENT by SAP'!H2236</f>
        <v>46129</v>
      </c>
      <c r="M2246" s="49">
        <f t="shared" si="213"/>
        <v>11</v>
      </c>
      <c r="N2246" s="50" t="str">
        <f t="shared" si="214"/>
        <v>0-30</v>
      </c>
      <c r="O2246" s="50" t="str">
        <f t="shared" si="215"/>
        <v>No Risk</v>
      </c>
      <c r="P2246" s="15" t="str">
        <f>'PAYMENT by SAP'!J2236</f>
        <v>IDR</v>
      </c>
      <c r="Q2246" s="15">
        <f>'PAYMENT by SAP'!K2236</f>
        <v>1400041723</v>
      </c>
      <c r="R2246" s="51">
        <f>'PAYMENT by SAP'!L2236</f>
        <v>3000000</v>
      </c>
      <c r="S2246" s="51" t="str">
        <f>'PAYMENT by SAP'!M2236</f>
        <v>Kurang bayar biaya Pemusnahan Limbah SBE ex PT LEW</v>
      </c>
      <c r="T2246" s="65">
        <f>'PAYMENT by SAP'!N2236</f>
        <v>46129</v>
      </c>
      <c r="U2246" s="66">
        <f>'PAYMENT by SAP'!O2236</f>
        <v>1800000266</v>
      </c>
      <c r="V2246" t="s">
        <v>4950</v>
      </c>
    </row>
    <row r="2247" spans="2:22">
      <c r="B2247" s="15">
        <f>'PAYMENT by SAP'!B2237</f>
        <v>100001</v>
      </c>
      <c r="C2247" s="15" t="str">
        <f>'PAYMENT by SAP'!C2237</f>
        <v>KOPERASI KONSUMEN WARGA SEMEN GRESIK</v>
      </c>
      <c r="D2247" s="15" t="str">
        <v>Group</v>
      </c>
      <c r="E2247" s="15">
        <f>'PAYMENT by SAP'!D2237</f>
        <v>1400000161</v>
      </c>
      <c r="F2247" s="15">
        <f>'PAYMENT by SAP'!E2237</f>
        <v>11121161</v>
      </c>
      <c r="G2247" s="15" t="str">
        <f>'PAYMENT by SAP'!F2237</f>
        <v>PAID BY CMS BANK MANDIRI KC GRESIK RN 2100001980</v>
      </c>
      <c r="H2247" s="47">
        <f t="shared" si="210"/>
        <v>46140</v>
      </c>
      <c r="I2247" s="48">
        <f>'PAYMENT by SAP'!G2237</f>
        <v>46140</v>
      </c>
      <c r="J2247" s="48" t="str">
        <f t="shared" si="211"/>
        <v>Apr</v>
      </c>
      <c r="K2247" s="48" t="str">
        <f t="shared" si="212"/>
        <v>2026</v>
      </c>
      <c r="L2247" s="48">
        <f>'PAYMENT by SAP'!H2237</f>
        <v>46142</v>
      </c>
      <c r="M2247" s="49">
        <f t="shared" si="213"/>
        <v>-2</v>
      </c>
      <c r="N2247" s="50" t="str">
        <f t="shared" si="214"/>
        <v>Current</v>
      </c>
      <c r="O2247" s="50" t="str">
        <f t="shared" si="215"/>
        <v>No Risk</v>
      </c>
      <c r="P2247" s="15" t="str">
        <f>'PAYMENT by SAP'!J2237</f>
        <v>IDR</v>
      </c>
      <c r="Q2247" s="15">
        <f>'PAYMENT by SAP'!K2237</f>
        <v>1800000140</v>
      </c>
      <c r="R2247" s="51">
        <f>'PAYMENT by SAP'!L2237</f>
        <v>10169195</v>
      </c>
      <c r="S2247" s="51" t="str">
        <f>'PAYMENT by SAP'!M2237</f>
        <v>Pot. Gaji Kary. Penugasan SIG - KWSG 02.2026</v>
      </c>
      <c r="T2247" s="65">
        <f>'PAYMENT by SAP'!N2237</f>
        <v>46112</v>
      </c>
      <c r="U2247" s="66">
        <f>'PAYMENT by SAP'!O2237</f>
        <v>1800000140</v>
      </c>
      <c r="V2247" s="18" t="s">
        <v>4953</v>
      </c>
    </row>
    <row r="2248" spans="2:22">
      <c r="B2248" s="15">
        <f>'PAYMENT by SAP'!B2238</f>
        <v>100712</v>
      </c>
      <c r="C2248" s="15" t="str">
        <f>'PAYMENT by SAP'!C2238</f>
        <v>PT. ARGUNGSIH NUSANTARA TRANSPOR</v>
      </c>
      <c r="D2248" s="15" t="str">
        <v>External</v>
      </c>
      <c r="E2248" s="15">
        <f>'PAYMENT by SAP'!D2238</f>
        <v>1400044314</v>
      </c>
      <c r="F2248" s="15">
        <f>'PAYMENT by SAP'!E2238</f>
        <v>11121161</v>
      </c>
      <c r="G2248" s="15" t="str">
        <f>'PAYMENT by SAP'!F2238</f>
        <v>Biaya Pemusnahan Limbah Bottom Ash ex PT ANT</v>
      </c>
      <c r="H2248" s="47">
        <f t="shared" si="210"/>
        <v>46140</v>
      </c>
      <c r="I2248" s="48">
        <f>'PAYMENT by SAP'!G2238</f>
        <v>46140</v>
      </c>
      <c r="J2248" s="48" t="str">
        <f t="shared" si="211"/>
        <v>Apr</v>
      </c>
      <c r="K2248" s="48" t="str">
        <f t="shared" si="212"/>
        <v>2026</v>
      </c>
      <c r="L2248" s="48">
        <f>'PAYMENT by SAP'!H2238</f>
        <v>46142</v>
      </c>
      <c r="M2248" s="49">
        <f t="shared" si="213"/>
        <v>-2</v>
      </c>
      <c r="N2248" s="50" t="str">
        <f t="shared" si="214"/>
        <v>Current</v>
      </c>
      <c r="O2248" s="50" t="str">
        <f t="shared" si="215"/>
        <v>No Risk</v>
      </c>
      <c r="P2248" s="15" t="str">
        <f>'PAYMENT by SAP'!J2238</f>
        <v>IDR</v>
      </c>
      <c r="Q2248" s="15">
        <f>'PAYMENT by SAP'!K2238</f>
        <v>1800000187</v>
      </c>
      <c r="R2248" s="51">
        <f>'PAYMENT by SAP'!L2238</f>
        <v>10896512</v>
      </c>
      <c r="S2248" s="51" t="str">
        <f>'PAYMENT by SAP'!M2238</f>
        <v>Biaya Pemusnahan Limbah Bottom Ash ex PT ANT</v>
      </c>
      <c r="T2248" s="65">
        <f>'PAYMENT by SAP'!N2238</f>
        <v>46112</v>
      </c>
      <c r="U2248" s="66">
        <f>'PAYMENT by SAP'!O2238</f>
        <v>1800000187</v>
      </c>
      <c r="V2248" t="s">
        <v>4950</v>
      </c>
    </row>
    <row r="2249" spans="2:22">
      <c r="B2249" s="15">
        <f>'PAYMENT by SAP'!B2239</f>
        <v>100018</v>
      </c>
      <c r="C2249" s="15" t="str">
        <f>'PAYMENT by SAP'!C2239</f>
        <v>PT SEMEN BATURAJA</v>
      </c>
      <c r="D2249" s="15" t="str">
        <v>Group</v>
      </c>
      <c r="E2249" s="15">
        <f>'PAYMENT by SAP'!D2239</f>
        <v>1400000160</v>
      </c>
      <c r="F2249" s="15">
        <f>'PAYMENT by SAP'!E2239</f>
        <v>11125421</v>
      </c>
      <c r="G2249" s="15" t="str">
        <f>'PAYMENT by SAP'!F2239</f>
        <v>PAID BY CMS BANK SYARIAH INDONESIA KC SURABAYA BAS</v>
      </c>
      <c r="H2249" s="47">
        <f t="shared" si="210"/>
        <v>46140</v>
      </c>
      <c r="I2249" s="48">
        <f>'PAYMENT by SAP'!G2239</f>
        <v>46140</v>
      </c>
      <c r="J2249" s="48" t="str">
        <f t="shared" si="211"/>
        <v>Apr</v>
      </c>
      <c r="K2249" s="48" t="str">
        <f t="shared" si="212"/>
        <v>2026</v>
      </c>
      <c r="L2249" s="48">
        <f>'PAYMENT by SAP'!H2239</f>
        <v>46142</v>
      </c>
      <c r="M2249" s="49">
        <f t="shared" si="213"/>
        <v>-2</v>
      </c>
      <c r="N2249" s="50" t="str">
        <f t="shared" si="214"/>
        <v>Current</v>
      </c>
      <c r="O2249" s="50" t="str">
        <f t="shared" si="215"/>
        <v>No Risk</v>
      </c>
      <c r="P2249" s="15" t="str">
        <f>'PAYMENT by SAP'!J2239</f>
        <v>IDR</v>
      </c>
      <c r="Q2249" s="15">
        <f>'PAYMENT by SAP'!K2239</f>
        <v>1800000148</v>
      </c>
      <c r="R2249" s="51">
        <f>'PAYMENT by SAP'!L2239</f>
        <v>14394301</v>
      </c>
      <c r="S2249" s="51" t="str">
        <f>'PAYMENT by SAP'!M2239</f>
        <v>Pot. Gaji Kary. Penugasan SIG - SMBR 02.2026</v>
      </c>
      <c r="T2249" s="65">
        <f>'PAYMENT by SAP'!N2239</f>
        <v>46112</v>
      </c>
      <c r="U2249" s="66">
        <f>'PAYMENT by SAP'!O2239</f>
        <v>1800000148</v>
      </c>
      <c r="V2249" s="18" t="s">
        <v>4953</v>
      </c>
    </row>
    <row r="2250" spans="2:22">
      <c r="B2250" s="15">
        <f>'PAYMENT by SAP'!B2240</f>
        <v>100008</v>
      </c>
      <c r="C2250" s="15" t="str">
        <f>'PAYMENT by SAP'!C2240</f>
        <v>PT INDUSTRI KEMASAN SEMEN GRESIK</v>
      </c>
      <c r="D2250" s="15" t="str">
        <v>Group</v>
      </c>
      <c r="E2250" s="15">
        <f>'PAYMENT by SAP'!D2240</f>
        <v>1400000158</v>
      </c>
      <c r="F2250" s="15">
        <f>'PAYMENT by SAP'!E2240</f>
        <v>11121161</v>
      </c>
      <c r="G2250" s="15" t="str">
        <f>'PAYMENT by SAP'!F2240</f>
        <v>PAID BY CMS BANK MANDIRI KC GRESIK RN 2100001220</v>
      </c>
      <c r="H2250" s="47">
        <f t="shared" si="210"/>
        <v>46140</v>
      </c>
      <c r="I2250" s="48">
        <f>'PAYMENT by SAP'!G2240</f>
        <v>46140</v>
      </c>
      <c r="J2250" s="48" t="str">
        <f t="shared" si="211"/>
        <v>Apr</v>
      </c>
      <c r="K2250" s="48" t="str">
        <f t="shared" si="212"/>
        <v>2026</v>
      </c>
      <c r="L2250" s="48">
        <f>'PAYMENT by SAP'!H2240</f>
        <v>45534</v>
      </c>
      <c r="M2250" s="49">
        <f t="shared" si="213"/>
        <v>606</v>
      </c>
      <c r="N2250" s="50" t="str">
        <f t="shared" si="214"/>
        <v>&gt;365</v>
      </c>
      <c r="O2250" s="50" t="str">
        <f t="shared" si="215"/>
        <v>High Risk +</v>
      </c>
      <c r="P2250" s="15" t="str">
        <f>'PAYMENT by SAP'!J2240</f>
        <v>IDR</v>
      </c>
      <c r="Q2250" s="15">
        <f>'PAYMENT by SAP'!K2240</f>
        <v>1800000286</v>
      </c>
      <c r="R2250" s="51">
        <f>'PAYMENT by SAP'!L2240</f>
        <v>17756354</v>
      </c>
      <c r="S2250" s="51" t="str">
        <f>'PAYMENT by SAP'!M2240</f>
        <v>Pot. Gaji Kary. Penugasan SI - IKSG 06.2024</v>
      </c>
      <c r="T2250" s="65">
        <f>'PAYMENT by SAP'!N2240</f>
        <v>45504</v>
      </c>
      <c r="U2250" s="66">
        <f>'PAYMENT by SAP'!O2240</f>
        <v>1800000286</v>
      </c>
      <c r="V2250" s="18" t="s">
        <v>4953</v>
      </c>
    </row>
    <row r="2251" spans="2:22">
      <c r="B2251" s="15">
        <f>'PAYMENT by SAP'!B2241</f>
        <v>100008</v>
      </c>
      <c r="C2251" s="15" t="str">
        <f>'PAYMENT by SAP'!C2241</f>
        <v>PT INDUSTRI KEMASAN SEMEN GRESIK</v>
      </c>
      <c r="D2251" s="15" t="str">
        <v>Group</v>
      </c>
      <c r="E2251" s="15">
        <f>'PAYMENT by SAP'!D2241</f>
        <v>1400000159</v>
      </c>
      <c r="F2251" s="15">
        <f>'PAYMENT by SAP'!E2241</f>
        <v>11121161</v>
      </c>
      <c r="G2251" s="15" t="str">
        <f>'PAYMENT by SAP'!F2241</f>
        <v>Pot. Gaji Kary. Penugasan SI - IKSG 07.2024</v>
      </c>
      <c r="H2251" s="47">
        <f t="shared" si="210"/>
        <v>46140</v>
      </c>
      <c r="I2251" s="48">
        <f>'PAYMENT by SAP'!G2241</f>
        <v>46140</v>
      </c>
      <c r="J2251" s="48" t="str">
        <f t="shared" si="211"/>
        <v>Apr</v>
      </c>
      <c r="K2251" s="48" t="str">
        <f t="shared" si="212"/>
        <v>2026</v>
      </c>
      <c r="L2251" s="48">
        <f>'PAYMENT by SAP'!H2241</f>
        <v>45565</v>
      </c>
      <c r="M2251" s="49">
        <f t="shared" si="213"/>
        <v>575</v>
      </c>
      <c r="N2251" s="50" t="str">
        <f t="shared" si="214"/>
        <v>&gt;365</v>
      </c>
      <c r="O2251" s="50" t="str">
        <f t="shared" si="215"/>
        <v>High Risk +</v>
      </c>
      <c r="P2251" s="15" t="str">
        <f>'PAYMENT by SAP'!J2241</f>
        <v>IDR</v>
      </c>
      <c r="Q2251" s="15">
        <f>'PAYMENT by SAP'!K2241</f>
        <v>1800000340</v>
      </c>
      <c r="R2251" s="51">
        <f>'PAYMENT by SAP'!L2241</f>
        <v>18566035</v>
      </c>
      <c r="S2251" s="51" t="str">
        <f>'PAYMENT by SAP'!M2241</f>
        <v>Pot. Gaji Kary. Penugasan SI - IKSG 07.2024</v>
      </c>
      <c r="T2251" s="65">
        <f>'PAYMENT by SAP'!N2241</f>
        <v>45535</v>
      </c>
      <c r="U2251" s="66">
        <f>'PAYMENT by SAP'!O2241</f>
        <v>1800000340</v>
      </c>
      <c r="V2251" s="18" t="s">
        <v>4953</v>
      </c>
    </row>
    <row r="2252" spans="2:22">
      <c r="B2252" s="15">
        <f>'PAYMENT by SAP'!B2242</f>
        <v>101118</v>
      </c>
      <c r="C2252" s="15" t="str">
        <f>'PAYMENT by SAP'!C2242</f>
        <v>PT SINAR PELITA DUNIA</v>
      </c>
      <c r="D2252" s="15" t="str">
        <v>External</v>
      </c>
      <c r="E2252" s="15">
        <f>'PAYMENT by SAP'!D2242</f>
        <v>1400044328</v>
      </c>
      <c r="F2252" s="15">
        <f>'PAYMENT by SAP'!E2242</f>
        <v>11125421</v>
      </c>
      <c r="G2252" s="15" t="str">
        <f>'PAYMENT by SAP'!F2242</f>
        <v>PAID BY CMS BANK SYARIAH INDONESIA KC SURABAYA BAS</v>
      </c>
      <c r="H2252" s="47">
        <f t="shared" si="210"/>
        <v>46140</v>
      </c>
      <c r="I2252" s="48">
        <f>'PAYMENT by SAP'!G2242</f>
        <v>46140</v>
      </c>
      <c r="J2252" s="48" t="str">
        <f t="shared" si="211"/>
        <v>Apr</v>
      </c>
      <c r="K2252" s="48" t="str">
        <f t="shared" si="212"/>
        <v>2026</v>
      </c>
      <c r="L2252" s="48">
        <f>'PAYMENT by SAP'!H2242</f>
        <v>46142</v>
      </c>
      <c r="M2252" s="49">
        <f t="shared" si="213"/>
        <v>-2</v>
      </c>
      <c r="N2252" s="50" t="str">
        <f t="shared" si="214"/>
        <v>Current</v>
      </c>
      <c r="O2252" s="50" t="str">
        <f t="shared" si="215"/>
        <v>No Risk</v>
      </c>
      <c r="P2252" s="15" t="str">
        <f>'PAYMENT by SAP'!J2242</f>
        <v>IDR</v>
      </c>
      <c r="Q2252" s="15">
        <f>'PAYMENT by SAP'!K2242</f>
        <v>1800000192</v>
      </c>
      <c r="R2252" s="51">
        <f>'PAYMENT by SAP'!L2242</f>
        <v>46520001</v>
      </c>
      <c r="S2252" s="51" t="str">
        <f>'PAYMENT by SAP'!M2242</f>
        <v>Biaya Pemusnahan Limbah FA-BA ex PT SPD</v>
      </c>
      <c r="T2252" s="65">
        <f>'PAYMENT by SAP'!N2242</f>
        <v>46112</v>
      </c>
      <c r="U2252" s="66">
        <f>'PAYMENT by SAP'!O2242</f>
        <v>1800000192</v>
      </c>
      <c r="V2252" t="s">
        <v>4950</v>
      </c>
    </row>
    <row r="2253" spans="2:22">
      <c r="B2253" s="15">
        <f>'PAYMENT by SAP'!B2243</f>
        <v>101917</v>
      </c>
      <c r="C2253" s="15" t="str">
        <f>'PAYMENT by SAP'!C2243</f>
        <v>DOWA ECO SYSTEM INDONESIA</v>
      </c>
      <c r="D2253" s="15" t="str">
        <v>External</v>
      </c>
      <c r="E2253" s="15">
        <f>'PAYMENT by SAP'!D2243</f>
        <v>1400044316</v>
      </c>
      <c r="F2253" s="15">
        <f>'PAYMENT by SAP'!E2243</f>
        <v>11125421</v>
      </c>
      <c r="G2253" s="15" t="str">
        <f>'PAYMENT by SAP'!F2243</f>
        <v>PAID BY CMS BANK SYARIAH INDONESIA KC SURABAYA BAS</v>
      </c>
      <c r="H2253" s="47">
        <f t="shared" si="210"/>
        <v>46140</v>
      </c>
      <c r="I2253" s="48">
        <f>'PAYMENT by SAP'!G2243</f>
        <v>46140</v>
      </c>
      <c r="J2253" s="48" t="str">
        <f t="shared" si="211"/>
        <v>Apr</v>
      </c>
      <c r="K2253" s="48" t="str">
        <f t="shared" si="212"/>
        <v>2026</v>
      </c>
      <c r="L2253" s="48">
        <f>'PAYMENT by SAP'!H2243</f>
        <v>46142</v>
      </c>
      <c r="M2253" s="49">
        <f t="shared" si="213"/>
        <v>-2</v>
      </c>
      <c r="N2253" s="50" t="str">
        <f t="shared" si="214"/>
        <v>Current</v>
      </c>
      <c r="O2253" s="50" t="str">
        <f t="shared" si="215"/>
        <v>No Risk</v>
      </c>
      <c r="P2253" s="15" t="str">
        <f>'PAYMENT by SAP'!J2243</f>
        <v>IDR</v>
      </c>
      <c r="Q2253" s="15">
        <f>'PAYMENT by SAP'!K2243</f>
        <v>1800000201</v>
      </c>
      <c r="R2253" s="51">
        <f>'PAYMENT by SAP'!L2243</f>
        <v>198201458</v>
      </c>
      <c r="S2253" s="51" t="str">
        <f>'PAYMENT by SAP'!M2243</f>
        <v>Biaya Pemusnahan Produk Platform (AM) ex PT DESI</v>
      </c>
      <c r="T2253" s="65">
        <f>'PAYMENT by SAP'!N2243</f>
        <v>46112</v>
      </c>
      <c r="U2253" s="66">
        <f>'PAYMENT by SAP'!O2243</f>
        <v>1800000201</v>
      </c>
      <c r="V2253" t="s">
        <v>4950</v>
      </c>
    </row>
    <row r="2254" spans="2:22">
      <c r="B2254" s="15">
        <f>'PAYMENT by SAP'!B2244</f>
        <v>100009</v>
      </c>
      <c r="C2254" s="15" t="str">
        <f>'PAYMENT by SAP'!C2244</f>
        <v>PT KAWASAN INDUSTRI GRESIK</v>
      </c>
      <c r="D2254" s="15" t="str">
        <v>Group</v>
      </c>
      <c r="E2254" s="15">
        <f>'PAYMENT by SAP'!D2244</f>
        <v>1400000163</v>
      </c>
      <c r="F2254" s="15">
        <f>'PAYMENT by SAP'!E2244</f>
        <v>11125421</v>
      </c>
      <c r="G2254" s="15" t="str">
        <f>'PAYMENT by SAP'!F2244</f>
        <v>PAID BY CMS BANK SYARIAH INDONESIA KC SURABAYA BAS</v>
      </c>
      <c r="H2254" s="47">
        <f t="shared" si="210"/>
        <v>46141</v>
      </c>
      <c r="I2254" s="48">
        <f>'PAYMENT by SAP'!G2244</f>
        <v>46141</v>
      </c>
      <c r="J2254" s="48" t="str">
        <f t="shared" si="211"/>
        <v>Apr</v>
      </c>
      <c r="K2254" s="48" t="str">
        <f t="shared" si="212"/>
        <v>2026</v>
      </c>
      <c r="L2254" s="48">
        <f>'PAYMENT by SAP'!H2244</f>
        <v>46083</v>
      </c>
      <c r="M2254" s="49">
        <f t="shared" si="213"/>
        <v>58</v>
      </c>
      <c r="N2254" s="50" t="str">
        <f t="shared" si="214"/>
        <v>30-60</v>
      </c>
      <c r="O2254" s="50" t="str">
        <f t="shared" si="215"/>
        <v>Low Risk</v>
      </c>
      <c r="P2254" s="15" t="str">
        <f>'PAYMENT by SAP'!J2244</f>
        <v>IDR</v>
      </c>
      <c r="Q2254" s="15">
        <f>'PAYMENT by SAP'!K2244</f>
        <v>1800000015</v>
      </c>
      <c r="R2254" s="51">
        <f>'PAYMENT by SAP'!L2244</f>
        <v>14752633</v>
      </c>
      <c r="S2254" s="51" t="str">
        <f>'PAYMENT by SAP'!M2244</f>
        <v>Pot. Gaji Kary. Penugasan SIG - KIG 12.2025</v>
      </c>
      <c r="T2254" s="65">
        <f>'PAYMENT by SAP'!N2244</f>
        <v>46053</v>
      </c>
      <c r="U2254" s="66">
        <f>'PAYMENT by SAP'!O2244</f>
        <v>1800000015</v>
      </c>
      <c r="V2254" s="18" t="s">
        <v>4953</v>
      </c>
    </row>
    <row r="2255" spans="2:22">
      <c r="B2255" s="15">
        <f>'PAYMENT by SAP'!B2245</f>
        <v>101282</v>
      </c>
      <c r="C2255" s="15" t="str">
        <f>'PAYMENT by SAP'!C2245</f>
        <v>PT SEMEN INDONESIA INDUSTRI BANGUNA</v>
      </c>
      <c r="D2255" s="15" t="str">
        <v>Group</v>
      </c>
      <c r="E2255" s="15">
        <f>'PAYMENT by SAP'!D2245</f>
        <v>1400000162</v>
      </c>
      <c r="F2255" s="15">
        <f>'PAYMENT by SAP'!E2245</f>
        <v>11125421</v>
      </c>
      <c r="G2255" s="15" t="str">
        <f>'PAYMENT by SAP'!F2245</f>
        <v>PAID BY CMS BANK SYARIAH INDONESIA KC SURABAYA BAS</v>
      </c>
      <c r="H2255" s="47">
        <f t="shared" si="210"/>
        <v>46141</v>
      </c>
      <c r="I2255" s="48">
        <f>'PAYMENT by SAP'!G2245</f>
        <v>46141</v>
      </c>
      <c r="J2255" s="48" t="str">
        <f t="shared" si="211"/>
        <v>Apr</v>
      </c>
      <c r="K2255" s="48" t="str">
        <f t="shared" si="212"/>
        <v>2026</v>
      </c>
      <c r="L2255" s="48">
        <f>'PAYMENT by SAP'!H2245</f>
        <v>46122</v>
      </c>
      <c r="M2255" s="49">
        <f t="shared" si="213"/>
        <v>19</v>
      </c>
      <c r="N2255" s="50" t="str">
        <f t="shared" si="214"/>
        <v>0-30</v>
      </c>
      <c r="O2255" s="50" t="str">
        <f t="shared" si="215"/>
        <v>No Risk</v>
      </c>
      <c r="P2255" s="15" t="str">
        <f>'PAYMENT by SAP'!J2245</f>
        <v>IDR</v>
      </c>
      <c r="Q2255" s="15">
        <f>'PAYMENT by SAP'!K2245</f>
        <v>1800000127</v>
      </c>
      <c r="R2255" s="51">
        <f>'PAYMENT by SAP'!L2245</f>
        <v>52207200</v>
      </c>
      <c r="S2255" s="51" t="str">
        <f>'PAYMENT by SAP'!M2245</f>
        <v>Tagihan Asuransi Kesehatan AP SIIB 2025 - 2026</v>
      </c>
      <c r="T2255" s="65">
        <f>'PAYMENT by SAP'!N2245</f>
        <v>46092</v>
      </c>
      <c r="U2255" s="66">
        <f>'PAYMENT by SAP'!O2245</f>
        <v>1800000127</v>
      </c>
      <c r="V2255" s="18" t="s">
        <v>4964</v>
      </c>
    </row>
    <row r="2256" spans="2:22">
      <c r="B2256" s="15">
        <f>'PAYMENT by SAP'!B2246</f>
        <v>101986</v>
      </c>
      <c r="C2256" s="15" t="str">
        <f>'PAYMENT by SAP'!C2246</f>
        <v>KURNIAWAN HIDAYAT</v>
      </c>
      <c r="D2256" s="15" t="str">
        <v>External</v>
      </c>
      <c r="E2256" s="15">
        <f>'PAYMENT by SAP'!D2246</f>
        <v>1400000168</v>
      </c>
      <c r="F2256" s="15">
        <f>'PAYMENT by SAP'!E2246</f>
        <v>11121161</v>
      </c>
      <c r="G2256" s="15" t="str">
        <f>'PAYMENT by SAP'!F2246</f>
        <v>biaya Pengujian LOI FlyAsh</v>
      </c>
      <c r="H2256" s="47">
        <f t="shared" si="210"/>
        <v>46142</v>
      </c>
      <c r="I2256" s="48">
        <f>'PAYMENT by SAP'!G2246</f>
        <v>46142</v>
      </c>
      <c r="J2256" s="48" t="str">
        <f t="shared" si="211"/>
        <v>Apr</v>
      </c>
      <c r="K2256" s="48" t="str">
        <f t="shared" si="212"/>
        <v>2026</v>
      </c>
      <c r="L2256" s="48">
        <f>'PAYMENT by SAP'!H2246</f>
        <v>46142</v>
      </c>
      <c r="M2256" s="49">
        <f t="shared" si="213"/>
        <v>0</v>
      </c>
      <c r="N2256" s="50" t="str">
        <f t="shared" si="214"/>
        <v>0-30</v>
      </c>
      <c r="O2256" s="50" t="str">
        <f t="shared" si="215"/>
        <v>No Risk</v>
      </c>
      <c r="P2256" s="15" t="str">
        <f>'PAYMENT by SAP'!J2246</f>
        <v>IDR</v>
      </c>
      <c r="Q2256" s="15">
        <f>'PAYMENT by SAP'!K2246</f>
        <v>1800000227</v>
      </c>
      <c r="R2256" s="51">
        <f>'PAYMENT by SAP'!L2246</f>
        <v>215820</v>
      </c>
      <c r="S2256" s="51" t="str">
        <f>'PAYMENT by SAP'!M2246</f>
        <v>Biaya Pengujian LOI FlyAsh</v>
      </c>
      <c r="T2256" s="65">
        <f>'PAYMENT by SAP'!N2246</f>
        <v>46142</v>
      </c>
      <c r="U2256" s="66">
        <f>'PAYMENT by SAP'!O2246</f>
        <v>1800000227</v>
      </c>
      <c r="V2256" t="s">
        <v>4961</v>
      </c>
    </row>
    <row r="2257" spans="2:22">
      <c r="B2257" s="15">
        <f>'PAYMENT by SAP'!B2247</f>
        <v>102004</v>
      </c>
      <c r="C2257" s="15" t="str">
        <f>'PAYMENT by SAP'!C2247</f>
        <v>MURI AGUNG ABADI, PT</v>
      </c>
      <c r="D2257" s="15" t="str">
        <v>External</v>
      </c>
      <c r="E2257" s="15">
        <f>'PAYMENT by SAP'!D2247</f>
        <v>1400000165</v>
      </c>
      <c r="F2257" s="15">
        <f>'PAYMENT by SAP'!E2247</f>
        <v>11121161</v>
      </c>
      <c r="G2257" s="15" t="str">
        <f>'PAYMENT by SAP'!F2247</f>
        <v>Biaya Pengujian Permeability 2</v>
      </c>
      <c r="H2257" s="47">
        <f t="shared" si="210"/>
        <v>46142</v>
      </c>
      <c r="I2257" s="48">
        <f>'PAYMENT by SAP'!G2247</f>
        <v>46142</v>
      </c>
      <c r="J2257" s="48" t="str">
        <f t="shared" si="211"/>
        <v>Apr</v>
      </c>
      <c r="K2257" s="48" t="str">
        <f t="shared" si="212"/>
        <v>2026</v>
      </c>
      <c r="L2257" s="48">
        <f>'PAYMENT by SAP'!H2247</f>
        <v>46142</v>
      </c>
      <c r="M2257" s="49">
        <f t="shared" si="213"/>
        <v>0</v>
      </c>
      <c r="N2257" s="50" t="str">
        <f t="shared" si="214"/>
        <v>0-30</v>
      </c>
      <c r="O2257" s="50" t="str">
        <f t="shared" si="215"/>
        <v>No Risk</v>
      </c>
      <c r="P2257" s="15" t="str">
        <f>'PAYMENT by SAP'!J2247</f>
        <v>IDR</v>
      </c>
      <c r="Q2257" s="15">
        <f>'PAYMENT by SAP'!K2247</f>
        <v>1800000225</v>
      </c>
      <c r="R2257" s="51">
        <f>'PAYMENT by SAP'!L2247</f>
        <v>388040</v>
      </c>
      <c r="S2257" s="51" t="str">
        <f>'PAYMENT by SAP'!M2247</f>
        <v>Biaya Pengujian Permeability 2</v>
      </c>
      <c r="T2257" s="65">
        <f>'PAYMENT by SAP'!N2247</f>
        <v>46142</v>
      </c>
      <c r="U2257" s="66">
        <f>'PAYMENT by SAP'!O2247</f>
        <v>1800000225</v>
      </c>
      <c r="V2257" t="s">
        <v>4961</v>
      </c>
    </row>
    <row r="2258" spans="2:22">
      <c r="B2258" s="15">
        <f>'PAYMENT by SAP'!B2248</f>
        <v>101284</v>
      </c>
      <c r="C2258" s="15" t="str">
        <f>'PAYMENT by SAP'!C2248</f>
        <v>PT. SINERGI MITRA INVESTAMA</v>
      </c>
      <c r="D2258" s="15" t="str">
        <v>Group</v>
      </c>
      <c r="E2258" s="15">
        <f>'PAYMENT by SAP'!D2248</f>
        <v>1400000174</v>
      </c>
      <c r="F2258" s="15">
        <f>'PAYMENT by SAP'!E2248</f>
        <v>11125421</v>
      </c>
      <c r="G2258" s="15">
        <f>'PAYMENT by SAP'!F2248</f>
        <v>1800000162</v>
      </c>
      <c r="H2258" s="47">
        <f t="shared" si="210"/>
        <v>46142</v>
      </c>
      <c r="I2258" s="48">
        <f>'PAYMENT by SAP'!G2248</f>
        <v>46142</v>
      </c>
      <c r="J2258" s="48" t="str">
        <f t="shared" si="211"/>
        <v>Apr</v>
      </c>
      <c r="K2258" s="48" t="str">
        <f t="shared" si="212"/>
        <v>2026</v>
      </c>
      <c r="L2258" s="48">
        <f>'PAYMENT by SAP'!H2248</f>
        <v>46142</v>
      </c>
      <c r="M2258" s="49">
        <f t="shared" si="213"/>
        <v>0</v>
      </c>
      <c r="N2258" s="50" t="str">
        <f t="shared" si="214"/>
        <v>0-30</v>
      </c>
      <c r="O2258" s="50" t="str">
        <f t="shared" si="215"/>
        <v>No Risk</v>
      </c>
      <c r="P2258" s="15" t="str">
        <f>'PAYMENT by SAP'!J2248</f>
        <v>IDR</v>
      </c>
      <c r="Q2258" s="15">
        <f>'PAYMENT by SAP'!K2248</f>
        <v>1800000162</v>
      </c>
      <c r="R2258" s="51">
        <f>'PAYMENT by SAP'!L2248</f>
        <v>578264</v>
      </c>
      <c r="S2258" s="51" t="str">
        <f>'PAYMENT by SAP'!M2248</f>
        <v>Tagihan Listrik ATM Mandiri GUSI Bulan Feb 2026</v>
      </c>
      <c r="T2258" s="65">
        <f>'PAYMENT by SAP'!N2248</f>
        <v>46112</v>
      </c>
      <c r="U2258" s="66">
        <f>'PAYMENT by SAP'!O2248</f>
        <v>1800000162</v>
      </c>
      <c r="V2258" s="18" t="s">
        <v>4951</v>
      </c>
    </row>
    <row r="2259" spans="2:22">
      <c r="B2259" s="15">
        <f>'PAYMENT by SAP'!B2249</f>
        <v>101490</v>
      </c>
      <c r="C2259" s="15" t="str">
        <f>'PAYMENT by SAP'!C2249</f>
        <v>PT. PUTRA BIMA INTERNUSA</v>
      </c>
      <c r="D2259" s="15" t="str">
        <v>External</v>
      </c>
      <c r="E2259" s="15">
        <f>'PAYMENT by SAP'!D2249</f>
        <v>1400044848</v>
      </c>
      <c r="F2259" s="15">
        <f>'PAYMENT by SAP'!E2249</f>
        <v>11125421</v>
      </c>
      <c r="G2259" s="15" t="str">
        <f>'PAYMENT by SAP'!F2249</f>
        <v>PAID BY CMS BANK SYARIAH INDONESIA KC SURABAYA BAS</v>
      </c>
      <c r="H2259" s="47">
        <f t="shared" si="210"/>
        <v>46142</v>
      </c>
      <c r="I2259" s="48">
        <f>'PAYMENT by SAP'!G2249</f>
        <v>46142</v>
      </c>
      <c r="J2259" s="48" t="str">
        <f t="shared" si="211"/>
        <v>Apr</v>
      </c>
      <c r="K2259" s="48" t="str">
        <f t="shared" si="212"/>
        <v>2026</v>
      </c>
      <c r="L2259" s="48">
        <f>'PAYMENT by SAP'!H2249</f>
        <v>46142</v>
      </c>
      <c r="M2259" s="49">
        <f t="shared" si="213"/>
        <v>0</v>
      </c>
      <c r="N2259" s="50" t="str">
        <f t="shared" si="214"/>
        <v>0-30</v>
      </c>
      <c r="O2259" s="50" t="str">
        <f t="shared" si="215"/>
        <v>No Risk</v>
      </c>
      <c r="P2259" s="15" t="str">
        <f>'PAYMENT by SAP'!J2249</f>
        <v>IDR</v>
      </c>
      <c r="Q2259" s="15">
        <f>'PAYMENT by SAP'!K2249</f>
        <v>1800000183</v>
      </c>
      <c r="R2259" s="51">
        <f>'PAYMENT by SAP'!L2249</f>
        <v>647787</v>
      </c>
      <c r="S2259" s="51" t="str">
        <f>'PAYMENT by SAP'!M2249</f>
        <v>Biaya Pemusnahan Limbah RDF ex PT PBI</v>
      </c>
      <c r="T2259" s="65">
        <f>'PAYMENT by SAP'!N2249</f>
        <v>46112</v>
      </c>
      <c r="U2259" s="66">
        <f>'PAYMENT by SAP'!O2249</f>
        <v>1800000183</v>
      </c>
      <c r="V2259" t="s">
        <v>4950</v>
      </c>
    </row>
    <row r="2260" spans="2:22">
      <c r="B2260" s="15">
        <f>'PAYMENT by SAP'!B2250</f>
        <v>102004</v>
      </c>
      <c r="C2260" s="15" t="str">
        <f>'PAYMENT by SAP'!C2250</f>
        <v>MURI AGUNG ABADI, PT</v>
      </c>
      <c r="D2260" s="15" t="str">
        <v>External</v>
      </c>
      <c r="E2260" s="15">
        <f>'PAYMENT by SAP'!D2250</f>
        <v>1400000164</v>
      </c>
      <c r="F2260" s="15">
        <f>'PAYMENT by SAP'!E2250</f>
        <v>11121161</v>
      </c>
      <c r="G2260" s="15" t="str">
        <f>'PAYMENT by SAP'!F2250</f>
        <v>Biaya Pengujian Permeability 1</v>
      </c>
      <c r="H2260" s="47">
        <f>I2260</f>
        <v>46142</v>
      </c>
      <c r="I2260" s="48">
        <f>'PAYMENT by SAP'!G2250</f>
        <v>46142</v>
      </c>
      <c r="J2260" s="48" t="str">
        <f t="shared" si="211"/>
        <v>Apr</v>
      </c>
      <c r="K2260" s="48" t="str">
        <f t="shared" si="212"/>
        <v>2026</v>
      </c>
      <c r="L2260" s="48">
        <f>'PAYMENT by SAP'!H2250</f>
        <v>46142</v>
      </c>
      <c r="M2260" s="49">
        <f t="shared" si="213"/>
        <v>0</v>
      </c>
      <c r="N2260" s="50" t="str">
        <f t="shared" si="214"/>
        <v>0-30</v>
      </c>
      <c r="O2260" s="50" t="str">
        <f t="shared" si="215"/>
        <v>No Risk</v>
      </c>
      <c r="P2260" s="15" t="str">
        <f>'PAYMENT by SAP'!J2250</f>
        <v>IDR</v>
      </c>
      <c r="Q2260" s="15">
        <f>'PAYMENT by SAP'!K2250</f>
        <v>1800000224</v>
      </c>
      <c r="R2260" s="51">
        <f>'PAYMENT by SAP'!L2250</f>
        <v>776080</v>
      </c>
      <c r="S2260" s="51" t="str">
        <f>'PAYMENT by SAP'!M2250</f>
        <v>Biaya Pengujian Permeability 1</v>
      </c>
      <c r="T2260" s="65">
        <f>'PAYMENT by SAP'!N2250</f>
        <v>46142</v>
      </c>
      <c r="U2260" s="66">
        <f>'PAYMENT by SAP'!O2250</f>
        <v>1800000224</v>
      </c>
      <c r="V2260" t="s">
        <v>4961</v>
      </c>
    </row>
    <row r="2261" spans="2:22">
      <c r="B2261" s="15">
        <f>'PAYMENT by SAP'!B2251</f>
        <v>101986</v>
      </c>
      <c r="C2261" s="15" t="str">
        <f>'PAYMENT by SAP'!C2251</f>
        <v>KURNIAWAN HIDAYAT</v>
      </c>
      <c r="D2261" s="15" t="str">
        <v>External</v>
      </c>
      <c r="E2261" s="15">
        <f>'PAYMENT by SAP'!D2251</f>
        <v>1400000166</v>
      </c>
      <c r="F2261" s="15">
        <f>'PAYMENT by SAP'!E2251</f>
        <v>11121161</v>
      </c>
      <c r="G2261" s="15" t="str">
        <f>'PAYMENT by SAP'!F2251</f>
        <v>biaya Pengujian Kimia Fisika Semen</v>
      </c>
      <c r="H2261" s="47">
        <f t="shared" si="210"/>
        <v>46142</v>
      </c>
      <c r="I2261" s="48">
        <f>'PAYMENT by SAP'!G2251</f>
        <v>46142</v>
      </c>
      <c r="J2261" s="48" t="str">
        <f t="shared" si="211"/>
        <v>Apr</v>
      </c>
      <c r="K2261" s="48" t="str">
        <f t="shared" si="212"/>
        <v>2026</v>
      </c>
      <c r="L2261" s="48">
        <f>'PAYMENT by SAP'!H2251</f>
        <v>46142</v>
      </c>
      <c r="M2261" s="49">
        <f t="shared" si="213"/>
        <v>0</v>
      </c>
      <c r="N2261" s="50" t="str">
        <f t="shared" si="214"/>
        <v>0-30</v>
      </c>
      <c r="O2261" s="50" t="str">
        <f t="shared" si="215"/>
        <v>No Risk</v>
      </c>
      <c r="P2261" s="15" t="str">
        <f>'PAYMENT by SAP'!J2251</f>
        <v>IDR</v>
      </c>
      <c r="Q2261" s="15">
        <f>'PAYMENT by SAP'!K2251</f>
        <v>1800000226</v>
      </c>
      <c r="R2261" s="51">
        <f>'PAYMENT by SAP'!L2251</f>
        <v>2805660</v>
      </c>
      <c r="S2261" s="51" t="str">
        <f>'PAYMENT by SAP'!M2251</f>
        <v>Biaya Pengujian Kimia Fisika Semen</v>
      </c>
      <c r="T2261" s="65">
        <f>'PAYMENT by SAP'!N2251</f>
        <v>46142</v>
      </c>
      <c r="U2261" s="66">
        <f>'PAYMENT by SAP'!O2251</f>
        <v>1800000226</v>
      </c>
      <c r="V2261" t="s">
        <v>4961</v>
      </c>
    </row>
    <row r="2262" spans="2:22">
      <c r="B2262" s="15">
        <f>'PAYMENT by SAP'!B2252</f>
        <v>101955</v>
      </c>
      <c r="C2262" s="15" t="str">
        <f>'PAYMENT by SAP'!C2252</f>
        <v>PANCER LIMA NUSANTARA, PT</v>
      </c>
      <c r="D2262" s="15" t="str">
        <v>External</v>
      </c>
      <c r="E2262" s="15">
        <f>'PAYMENT by SAP'!D2252</f>
        <v>1400000167</v>
      </c>
      <c r="F2262" s="15">
        <f>'PAYMENT by SAP'!E2252</f>
        <v>11121161</v>
      </c>
      <c r="G2262" s="15" t="str">
        <f>'PAYMENT by SAP'!F2252</f>
        <v>Biaya Pengujian XRD</v>
      </c>
      <c r="H2262" s="47">
        <f t="shared" si="210"/>
        <v>46142</v>
      </c>
      <c r="I2262" s="48">
        <f>'PAYMENT by SAP'!G2252</f>
        <v>46142</v>
      </c>
      <c r="J2262" s="48" t="str">
        <f t="shared" si="211"/>
        <v>Apr</v>
      </c>
      <c r="K2262" s="48" t="str">
        <f t="shared" si="212"/>
        <v>2026</v>
      </c>
      <c r="L2262" s="48">
        <f>'PAYMENT by SAP'!H2252</f>
        <v>46142</v>
      </c>
      <c r="M2262" s="49">
        <f t="shared" si="213"/>
        <v>0</v>
      </c>
      <c r="N2262" s="50" t="str">
        <f t="shared" si="214"/>
        <v>0-30</v>
      </c>
      <c r="O2262" s="50" t="str">
        <f t="shared" si="215"/>
        <v>No Risk</v>
      </c>
      <c r="P2262" s="15" t="str">
        <f>'PAYMENT by SAP'!J2252</f>
        <v>IDR</v>
      </c>
      <c r="Q2262" s="15">
        <f>'PAYMENT by SAP'!K2252</f>
        <v>1800000201</v>
      </c>
      <c r="R2262" s="51">
        <f>'PAYMENT by SAP'!L2252</f>
        <v>3122850</v>
      </c>
      <c r="S2262" s="51" t="str">
        <f>'PAYMENT by SAP'!M2252</f>
        <v>Biaya Pengujian XRD</v>
      </c>
      <c r="T2262" s="65">
        <f>'PAYMENT by SAP'!N2252</f>
        <v>46142</v>
      </c>
      <c r="U2262" s="66">
        <f>'PAYMENT by SAP'!O2252</f>
        <v>1800000201</v>
      </c>
      <c r="V2262" t="s">
        <v>4961</v>
      </c>
    </row>
    <row r="2263" spans="2:22">
      <c r="B2263" s="15">
        <f>'PAYMENT by SAP'!B2253</f>
        <v>100672</v>
      </c>
      <c r="C2263" s="15" t="str">
        <f>'PAYMENT by SAP'!C2253</f>
        <v>PT. LEWIND</v>
      </c>
      <c r="D2263" s="15" t="str">
        <v>External</v>
      </c>
      <c r="E2263" s="15">
        <f>'PAYMENT by SAP'!D2253</f>
        <v>1400045258</v>
      </c>
      <c r="F2263" s="15">
        <f>'PAYMENT by SAP'!E2253</f>
        <v>11121161</v>
      </c>
      <c r="G2263" s="15" t="str">
        <f>'PAYMENT by SAP'!F2253</f>
        <v>bayar biaya Pemusnahan Limbah SBE ex PT LEW</v>
      </c>
      <c r="H2263" s="47">
        <f t="shared" si="210"/>
        <v>46142</v>
      </c>
      <c r="I2263" s="48">
        <f>'PAYMENT by SAP'!G2253</f>
        <v>46142</v>
      </c>
      <c r="J2263" s="48" t="str">
        <f t="shared" si="211"/>
        <v>Apr</v>
      </c>
      <c r="K2263" s="48" t="str">
        <f t="shared" si="212"/>
        <v>2026</v>
      </c>
      <c r="L2263" s="48">
        <f>'PAYMENT by SAP'!H2253</f>
        <v>46136</v>
      </c>
      <c r="M2263" s="49">
        <f t="shared" si="213"/>
        <v>6</v>
      </c>
      <c r="N2263" s="50" t="str">
        <f t="shared" si="214"/>
        <v>0-30</v>
      </c>
      <c r="O2263" s="50" t="str">
        <f t="shared" si="215"/>
        <v>No Risk</v>
      </c>
      <c r="P2263" s="15" t="str">
        <f>'PAYMENT by SAP'!J2253</f>
        <v>IDR</v>
      </c>
      <c r="Q2263" s="15">
        <f>'PAYMENT by SAP'!K2253</f>
        <v>1400044315</v>
      </c>
      <c r="R2263" s="51">
        <f>'PAYMENT by SAP'!L2253</f>
        <v>4000000</v>
      </c>
      <c r="S2263" s="51" t="str">
        <f>'PAYMENT by SAP'!M2253</f>
        <v>Kurang bayar biaya Pemusnahan Limbah SBE ex PT LEW</v>
      </c>
      <c r="T2263" s="65">
        <f>'PAYMENT by SAP'!N2253</f>
        <v>46136</v>
      </c>
      <c r="U2263" s="66">
        <f>'PAYMENT by SAP'!O2253</f>
        <v>1800000266</v>
      </c>
      <c r="V2263" t="s">
        <v>4950</v>
      </c>
    </row>
    <row r="2264" spans="2:22">
      <c r="B2264" s="15">
        <f>'PAYMENT by SAP'!B2254</f>
        <v>101284</v>
      </c>
      <c r="C2264" s="15" t="str">
        <f>'PAYMENT by SAP'!C2254</f>
        <v>PT. SINERGI MITRA INVESTAMA</v>
      </c>
      <c r="D2264" s="15" t="str">
        <v>Group</v>
      </c>
      <c r="E2264" s="15">
        <f>'PAYMENT by SAP'!D2254</f>
        <v>1400000173</v>
      </c>
      <c r="F2264" s="15">
        <f>'PAYMENT by SAP'!E2254</f>
        <v>11125421</v>
      </c>
      <c r="G2264" s="15" t="str">
        <f>'PAYMENT by SAP'!F2254</f>
        <v>PAID BY CMS BANK SYARIAH INDONESIA KC SURABAYA BAS</v>
      </c>
      <c r="H2264" s="47">
        <f t="shared" si="210"/>
        <v>46142</v>
      </c>
      <c r="I2264" s="48">
        <f>'PAYMENT by SAP'!G2254</f>
        <v>46142</v>
      </c>
      <c r="J2264" s="48" t="str">
        <f t="shared" si="211"/>
        <v>Apr</v>
      </c>
      <c r="K2264" s="48" t="str">
        <f t="shared" si="212"/>
        <v>2026</v>
      </c>
      <c r="L2264" s="48">
        <f>'PAYMENT by SAP'!H2254</f>
        <v>46142</v>
      </c>
      <c r="M2264" s="49">
        <f t="shared" si="213"/>
        <v>0</v>
      </c>
      <c r="N2264" s="50" t="str">
        <f t="shared" si="214"/>
        <v>0-30</v>
      </c>
      <c r="O2264" s="50" t="str">
        <f t="shared" si="215"/>
        <v>No Risk</v>
      </c>
      <c r="P2264" s="15" t="str">
        <f>'PAYMENT by SAP'!J2254</f>
        <v>IDR</v>
      </c>
      <c r="Q2264" s="15">
        <f>'PAYMENT by SAP'!K2254</f>
        <v>1800000150</v>
      </c>
      <c r="R2264" s="51">
        <f>'PAYMENT by SAP'!L2254</f>
        <v>8013814</v>
      </c>
      <c r="S2264" s="51" t="str">
        <f>'PAYMENT by SAP'!M2254</f>
        <v>Pot. Gaji Kary. Penugasan SIG - SMI 02.2026</v>
      </c>
      <c r="T2264" s="65">
        <f>'PAYMENT by SAP'!N2254</f>
        <v>46112</v>
      </c>
      <c r="U2264" s="66">
        <f>'PAYMENT by SAP'!O2254</f>
        <v>1800000150</v>
      </c>
      <c r="V2264" s="18" t="s">
        <v>4953</v>
      </c>
    </row>
    <row r="2265" spans="2:22">
      <c r="B2265" s="15">
        <f>'PAYMENT by SAP'!B2255</f>
        <v>101284</v>
      </c>
      <c r="C2265" s="15" t="str">
        <f>'PAYMENT by SAP'!C2255</f>
        <v>PT. SINERGI MITRA INVESTAMA</v>
      </c>
      <c r="D2265" s="15" t="str">
        <v>Group</v>
      </c>
      <c r="E2265" s="15">
        <f>'PAYMENT by SAP'!D2255</f>
        <v>1400000172</v>
      </c>
      <c r="F2265" s="15">
        <f>'PAYMENT by SAP'!E2255</f>
        <v>11125421</v>
      </c>
      <c r="G2265" s="15" t="str">
        <f>'PAYMENT by SAP'!F2255</f>
        <v>PAID BY CMS BANK SYARIAH INDONESIA KC SURABAYA BAS</v>
      </c>
      <c r="H2265" s="47">
        <f t="shared" si="210"/>
        <v>46142</v>
      </c>
      <c r="I2265" s="48">
        <f>'PAYMENT by SAP'!G2255</f>
        <v>46142</v>
      </c>
      <c r="J2265" s="48" t="str">
        <f t="shared" si="211"/>
        <v>Apr</v>
      </c>
      <c r="K2265" s="48" t="str">
        <f t="shared" si="212"/>
        <v>2026</v>
      </c>
      <c r="L2265" s="48">
        <f>'PAYMENT by SAP'!H2255</f>
        <v>46111</v>
      </c>
      <c r="M2265" s="49">
        <f t="shared" si="213"/>
        <v>31</v>
      </c>
      <c r="N2265" s="50" t="str">
        <f t="shared" si="214"/>
        <v>30-60</v>
      </c>
      <c r="O2265" s="50" t="str">
        <f t="shared" si="215"/>
        <v>Low Risk</v>
      </c>
      <c r="P2265" s="15" t="str">
        <f>'PAYMENT by SAP'!J2255</f>
        <v>IDR</v>
      </c>
      <c r="Q2265" s="15">
        <f>'PAYMENT by SAP'!K2255</f>
        <v>1800000076</v>
      </c>
      <c r="R2265" s="51">
        <f>'PAYMENT by SAP'!L2255</f>
        <v>8029100</v>
      </c>
      <c r="S2265" s="51" t="str">
        <f>'PAYMENT by SAP'!M2255</f>
        <v>Pot. Gaji Kary. Penugasan SIG - SMI 01.2026</v>
      </c>
      <c r="T2265" s="65">
        <f>'PAYMENT by SAP'!N2255</f>
        <v>46081</v>
      </c>
      <c r="U2265" s="66">
        <f>'PAYMENT by SAP'!O2255</f>
        <v>1800000076</v>
      </c>
      <c r="V2265" s="18" t="s">
        <v>4953</v>
      </c>
    </row>
    <row r="2266" spans="2:22">
      <c r="B2266" s="15">
        <f>'PAYMENT by SAP'!B2256</f>
        <v>100147</v>
      </c>
      <c r="C2266" s="15" t="str">
        <f>'PAYMENT by SAP'!C2256</f>
        <v>PT TEKNOTAMA LINGKUNGAN INTERNUSA</v>
      </c>
      <c r="D2266" s="15" t="str">
        <v>External</v>
      </c>
      <c r="E2266" s="15">
        <f>'PAYMENT by SAP'!D2256</f>
        <v>1400045261</v>
      </c>
      <c r="F2266" s="15">
        <f>'PAYMENT by SAP'!E2256</f>
        <v>11121161</v>
      </c>
      <c r="G2266" s="15" t="str">
        <f>'PAYMENT by SAP'!F2256</f>
        <v>Biaya Pemusnahan Limbah Bottom&amp;Alter Matl ex PTTLI</v>
      </c>
      <c r="H2266" s="47">
        <f t="shared" si="210"/>
        <v>46142</v>
      </c>
      <c r="I2266" s="48">
        <f>'PAYMENT by SAP'!G2256</f>
        <v>46142</v>
      </c>
      <c r="J2266" s="48" t="str">
        <f t="shared" si="211"/>
        <v>Apr</v>
      </c>
      <c r="K2266" s="48" t="str">
        <f t="shared" si="212"/>
        <v>2026</v>
      </c>
      <c r="L2266" s="48">
        <f>'PAYMENT by SAP'!H2256</f>
        <v>46142</v>
      </c>
      <c r="M2266" s="49">
        <f t="shared" si="213"/>
        <v>0</v>
      </c>
      <c r="N2266" s="50" t="str">
        <f t="shared" si="214"/>
        <v>0-30</v>
      </c>
      <c r="O2266" s="50" t="str">
        <f t="shared" si="215"/>
        <v>No Risk</v>
      </c>
      <c r="P2266" s="15" t="str">
        <f>'PAYMENT by SAP'!J2256</f>
        <v>IDR</v>
      </c>
      <c r="Q2266" s="15">
        <f>'PAYMENT by SAP'!K2256</f>
        <v>1800000189</v>
      </c>
      <c r="R2266" s="51">
        <f>'PAYMENT by SAP'!L2256</f>
        <v>8431368</v>
      </c>
      <c r="S2266" s="51" t="str">
        <f>'PAYMENT by SAP'!M2256</f>
        <v>Biaya Pemusnahan Limbah Bottom Ash ex PT TLI</v>
      </c>
      <c r="T2266" s="65">
        <f>'PAYMENT by SAP'!N2256</f>
        <v>46112</v>
      </c>
      <c r="U2266" s="66">
        <f>'PAYMENT by SAP'!O2256</f>
        <v>1800000189</v>
      </c>
      <c r="V2266" t="s">
        <v>4950</v>
      </c>
    </row>
    <row r="2267" spans="2:22">
      <c r="B2267" s="15">
        <f>'PAYMENT by SAP'!B2257</f>
        <v>101490</v>
      </c>
      <c r="C2267" s="15" t="str">
        <f>'PAYMENT by SAP'!C2257</f>
        <v>PT. PUTRA BIMA INTERNUSA</v>
      </c>
      <c r="D2267" s="15" t="str">
        <v>External</v>
      </c>
      <c r="E2267" s="15">
        <f>'PAYMENT by SAP'!D2257</f>
        <v>1400044844</v>
      </c>
      <c r="F2267" s="15">
        <f>'PAYMENT by SAP'!E2257</f>
        <v>11125421</v>
      </c>
      <c r="G2267" s="15" t="str">
        <f>'PAYMENT by SAP'!F2257</f>
        <v>PAID BY CMS BANK SYARIAH INDONESIA KC SURABAYA BAS</v>
      </c>
      <c r="H2267" s="47">
        <f t="shared" si="210"/>
        <v>46142</v>
      </c>
      <c r="I2267" s="48">
        <f>'PAYMENT by SAP'!G2257</f>
        <v>46142</v>
      </c>
      <c r="J2267" s="48" t="str">
        <f t="shared" si="211"/>
        <v>Apr</v>
      </c>
      <c r="K2267" s="48" t="str">
        <f t="shared" si="212"/>
        <v>2026</v>
      </c>
      <c r="L2267" s="48">
        <f>'PAYMENT by SAP'!H2257</f>
        <v>46142</v>
      </c>
      <c r="M2267" s="49">
        <f t="shared" si="213"/>
        <v>0</v>
      </c>
      <c r="N2267" s="50" t="str">
        <f t="shared" si="214"/>
        <v>0-30</v>
      </c>
      <c r="O2267" s="50" t="str">
        <f t="shared" si="215"/>
        <v>No Risk</v>
      </c>
      <c r="P2267" s="15" t="str">
        <f>'PAYMENT by SAP'!J2257</f>
        <v>IDR</v>
      </c>
      <c r="Q2267" s="15">
        <f>'PAYMENT by SAP'!K2257</f>
        <v>1800000182</v>
      </c>
      <c r="R2267" s="51">
        <f>'PAYMENT by SAP'!L2257</f>
        <v>8590290</v>
      </c>
      <c r="S2267" s="51" t="str">
        <f>'PAYMENT by SAP'!M2257</f>
        <v>Biaya Pemusnahan Limbah Karbon Aktif ex PT PBI</v>
      </c>
      <c r="T2267" s="65">
        <f>'PAYMENT by SAP'!N2257</f>
        <v>46112</v>
      </c>
      <c r="U2267" s="66">
        <f>'PAYMENT by SAP'!O2257</f>
        <v>1800000182</v>
      </c>
      <c r="V2267" t="s">
        <v>4950</v>
      </c>
    </row>
    <row r="2268" spans="2:22">
      <c r="B2268" s="15">
        <f>'PAYMENT by SAP'!B2258</f>
        <v>101490</v>
      </c>
      <c r="C2268" s="15" t="str">
        <f>'PAYMENT by SAP'!C2258</f>
        <v>PT. PUTRA BIMA INTERNUSA</v>
      </c>
      <c r="D2268" s="15" t="str">
        <v>External</v>
      </c>
      <c r="E2268" s="15">
        <f>'PAYMENT by SAP'!D2258</f>
        <v>1400044849</v>
      </c>
      <c r="F2268" s="15">
        <f>'PAYMENT by SAP'!E2258</f>
        <v>11125421</v>
      </c>
      <c r="G2268" s="15" t="str">
        <f>'PAYMENT by SAP'!F2258</f>
        <v>PAID BY CMS BANK SYARIAH INDONESIA KC SURABAYA BAS</v>
      </c>
      <c r="H2268" s="47">
        <f t="shared" si="210"/>
        <v>46142</v>
      </c>
      <c r="I2268" s="48">
        <f>'PAYMENT by SAP'!G2258</f>
        <v>46142</v>
      </c>
      <c r="J2268" s="48" t="str">
        <f t="shared" si="211"/>
        <v>Apr</v>
      </c>
      <c r="K2268" s="48" t="str">
        <f t="shared" si="212"/>
        <v>2026</v>
      </c>
      <c r="L2268" s="48">
        <f>'PAYMENT by SAP'!H2258</f>
        <v>46142</v>
      </c>
      <c r="M2268" s="49">
        <f t="shared" si="213"/>
        <v>0</v>
      </c>
      <c r="N2268" s="50" t="str">
        <f t="shared" si="214"/>
        <v>0-30</v>
      </c>
      <c r="O2268" s="50" t="str">
        <f t="shared" si="215"/>
        <v>No Risk</v>
      </c>
      <c r="P2268" s="15" t="str">
        <f>'PAYMENT by SAP'!J2258</f>
        <v>IDR</v>
      </c>
      <c r="Q2268" s="15">
        <f>'PAYMENT by SAP'!K2258</f>
        <v>1800000184</v>
      </c>
      <c r="R2268" s="51">
        <f>'PAYMENT by SAP'!L2258</f>
        <v>8815920</v>
      </c>
      <c r="S2268" s="51" t="str">
        <f>'PAYMENT by SAP'!M2258</f>
        <v>Biaya Pemusnahan Limbah Sludge IPAL ex PT PBI</v>
      </c>
      <c r="T2268" s="65">
        <f>'PAYMENT by SAP'!N2258</f>
        <v>46112</v>
      </c>
      <c r="U2268" s="66">
        <f>'PAYMENT by SAP'!O2258</f>
        <v>1800000184</v>
      </c>
      <c r="V2268" t="s">
        <v>4950</v>
      </c>
    </row>
    <row r="2269" spans="2:22">
      <c r="B2269" s="15">
        <f>'PAYMENT by SAP'!B2259</f>
        <v>100009</v>
      </c>
      <c r="C2269" s="15" t="str">
        <f>'PAYMENT by SAP'!C2259</f>
        <v>PT KAWASAN INDUSTRI GRESIK</v>
      </c>
      <c r="D2269" s="15" t="str">
        <v>Group</v>
      </c>
      <c r="E2269" s="15">
        <f>'PAYMENT by SAP'!D2259</f>
        <v>1400000169</v>
      </c>
      <c r="F2269" s="15">
        <f>'PAYMENT by SAP'!E2259</f>
        <v>11125421</v>
      </c>
      <c r="G2269" s="15" t="str">
        <f>'PAYMENT by SAP'!F2259</f>
        <v>PAID BY CMS BANK SYARIAH INDONESIA KC SURABAYA BAS</v>
      </c>
      <c r="H2269" s="47">
        <f t="shared" si="210"/>
        <v>46142</v>
      </c>
      <c r="I2269" s="48">
        <f>'PAYMENT by SAP'!G2259</f>
        <v>46142</v>
      </c>
      <c r="J2269" s="48" t="str">
        <f t="shared" si="211"/>
        <v>Apr</v>
      </c>
      <c r="K2269" s="48" t="str">
        <f t="shared" si="212"/>
        <v>2026</v>
      </c>
      <c r="L2269" s="48">
        <f>'PAYMENT by SAP'!H2259</f>
        <v>46052</v>
      </c>
      <c r="M2269" s="49">
        <f t="shared" si="213"/>
        <v>90</v>
      </c>
      <c r="N2269" s="50" t="str">
        <f t="shared" si="214"/>
        <v>90-120</v>
      </c>
      <c r="O2269" s="50" t="str">
        <f t="shared" si="215"/>
        <v>Warning +</v>
      </c>
      <c r="P2269" s="15" t="str">
        <f>'PAYMENT by SAP'!J2259</f>
        <v>IDR</v>
      </c>
      <c r="Q2269" s="15">
        <f>'PAYMENT by SAP'!K2259</f>
        <v>1800000564</v>
      </c>
      <c r="R2269" s="51">
        <f>'PAYMENT by SAP'!L2259</f>
        <v>10543511</v>
      </c>
      <c r="S2269" s="51" t="str">
        <f>'PAYMENT by SAP'!M2259</f>
        <v>Pot. Gaji Kary. Penugasan SIG - KIG 11.2025</v>
      </c>
      <c r="T2269" s="65">
        <f>'PAYMENT by SAP'!N2259</f>
        <v>46022</v>
      </c>
      <c r="U2269" s="66">
        <f>'PAYMENT by SAP'!O2259</f>
        <v>1800000564</v>
      </c>
      <c r="V2269" s="18" t="s">
        <v>4953</v>
      </c>
    </row>
    <row r="2270" spans="2:22">
      <c r="B2270" s="15">
        <f>'PAYMENT by SAP'!B2260</f>
        <v>101490</v>
      </c>
      <c r="C2270" s="15" t="str">
        <f>'PAYMENT by SAP'!C2260</f>
        <v>PT. PUTRA BIMA INTERNUSA</v>
      </c>
      <c r="D2270" s="15" t="str">
        <v>External</v>
      </c>
      <c r="E2270" s="15">
        <f>'PAYMENT by SAP'!D2260</f>
        <v>1400044846</v>
      </c>
      <c r="F2270" s="15">
        <f>'PAYMENT by SAP'!E2260</f>
        <v>11125421</v>
      </c>
      <c r="G2270" s="15" t="str">
        <f>'PAYMENT by SAP'!F2260</f>
        <v>PAID BY CMS BANK SYARIAH INDONESIA KC SURABAYA BAS</v>
      </c>
      <c r="H2270" s="47">
        <f t="shared" ref="H2270:H2286" si="216">I2270</f>
        <v>46142</v>
      </c>
      <c r="I2270" s="48">
        <f>'PAYMENT by SAP'!G2260</f>
        <v>46142</v>
      </c>
      <c r="J2270" s="48" t="str">
        <f t="shared" ref="J2270:J2278" si="217">TEXT(I2270,"MMM")</f>
        <v>Apr</v>
      </c>
      <c r="K2270" s="48" t="str">
        <f t="shared" ref="K2270:K2278" si="218">TEXT(I2270,"yyy")</f>
        <v>2026</v>
      </c>
      <c r="L2270" s="48">
        <f>'PAYMENT by SAP'!H2260</f>
        <v>46142</v>
      </c>
      <c r="M2270" s="49">
        <f t="shared" ref="M2270:M2278" si="219">I2270-L2270</f>
        <v>0</v>
      </c>
      <c r="N2270" s="50" t="str">
        <f t="shared" ref="N2270:N2278" si="220">IF(M2270&lt;$C$9,$D$9,IF(M2270&lt;$C$8,$D$8,IF(M2270&lt;$C$7,$D$7,IF(M2270&lt;$C$6,$D$6,IF(M2270&lt;$C$5,$D$5,IF(M2270&lt;$C$4,$D$4,IF(M2270&lt;$C$3,$D$3)))))))</f>
        <v>0-30</v>
      </c>
      <c r="O2270" s="50" t="str">
        <f t="shared" ref="O2270:O2278" si="221">IF(N2270=$D$3,$E$3,IF(N2270=$D$4,$E$4,IF(N2270=$D$5,$E$5,IF(N2270=$D$6,$E$6,IF(N2270=$D$7,$E$7,IF(N2270=$D$8,$E$8,IF(N2270=$D$9,$E$9)))))))</f>
        <v>No Risk</v>
      </c>
      <c r="P2270" s="15" t="str">
        <f>'PAYMENT by SAP'!J2260</f>
        <v>IDR</v>
      </c>
      <c r="Q2270" s="15">
        <f>'PAYMENT by SAP'!K2260</f>
        <v>1800000181</v>
      </c>
      <c r="R2270" s="51">
        <f>'PAYMENT by SAP'!L2260</f>
        <v>11532963</v>
      </c>
      <c r="S2270" s="51" t="str">
        <f>'PAYMENT by SAP'!M2260</f>
        <v>Biaya Pemusnahan Limbah Bottom Ash NonB3 ex PT PBI</v>
      </c>
      <c r="T2270" s="65">
        <f>'PAYMENT by SAP'!N2260</f>
        <v>46112</v>
      </c>
      <c r="U2270" s="66">
        <f>'PAYMENT by SAP'!O2260</f>
        <v>1800000181</v>
      </c>
      <c r="V2270" t="s">
        <v>4950</v>
      </c>
    </row>
    <row r="2271" spans="2:22">
      <c r="B2271" s="15">
        <f>'PAYMENT by SAP'!B2261</f>
        <v>101284</v>
      </c>
      <c r="C2271" s="15" t="str">
        <f>'PAYMENT by SAP'!C2261</f>
        <v>PT. SINERGI MITRA INVESTAMA</v>
      </c>
      <c r="D2271" s="15" t="str">
        <v>Group</v>
      </c>
      <c r="E2271" s="15">
        <f>'PAYMENT by SAP'!D2261</f>
        <v>1400045009</v>
      </c>
      <c r="F2271" s="15">
        <f>'PAYMENT by SAP'!E2261</f>
        <v>11125421</v>
      </c>
      <c r="G2271" s="15" t="str">
        <f>'PAYMENT by SAP'!F2261</f>
        <v>PAID BY CMS BANK SYARIAH INDONESIA KC SURABAYA BAS</v>
      </c>
      <c r="H2271" s="47">
        <f t="shared" si="216"/>
        <v>46142</v>
      </c>
      <c r="I2271" s="48">
        <f>'PAYMENT by SAP'!G2261</f>
        <v>46142</v>
      </c>
      <c r="J2271" s="48" t="str">
        <f t="shared" si="217"/>
        <v>Apr</v>
      </c>
      <c r="K2271" s="48" t="str">
        <f t="shared" si="218"/>
        <v>2026</v>
      </c>
      <c r="L2271" s="48">
        <f>'PAYMENT by SAP'!H2261</f>
        <v>46083</v>
      </c>
      <c r="M2271" s="49">
        <f t="shared" si="219"/>
        <v>59</v>
      </c>
      <c r="N2271" s="50" t="str">
        <f t="shared" si="220"/>
        <v>30-60</v>
      </c>
      <c r="O2271" s="50" t="str">
        <f t="shared" si="221"/>
        <v>Low Risk</v>
      </c>
      <c r="P2271" s="15" t="str">
        <f>'PAYMENT by SAP'!J2261</f>
        <v>IDR</v>
      </c>
      <c r="Q2271" s="15">
        <f>'PAYMENT by SAP'!K2261</f>
        <v>1800000062</v>
      </c>
      <c r="R2271" s="51">
        <f>'PAYMENT by SAP'!L2261</f>
        <v>13212226</v>
      </c>
      <c r="S2271" s="51" t="str">
        <f>'PAYMENT by SAP'!M2261</f>
        <v>Tagihan Listrik SMI Des 25</v>
      </c>
      <c r="T2271" s="65">
        <f>'PAYMENT by SAP'!N2261</f>
        <v>46053</v>
      </c>
      <c r="U2271" s="66">
        <f>'PAYMENT by SAP'!O2261</f>
        <v>1800000062</v>
      </c>
      <c r="V2271" s="18" t="s">
        <v>4951</v>
      </c>
    </row>
    <row r="2272" spans="2:22">
      <c r="B2272" s="15">
        <f>'PAYMENT by SAP'!B2262</f>
        <v>101284</v>
      </c>
      <c r="C2272" s="15" t="str">
        <f>'PAYMENT by SAP'!C2262</f>
        <v>PT. SINERGI MITRA INVESTAMA</v>
      </c>
      <c r="D2272" s="15" t="str">
        <v>Group</v>
      </c>
      <c r="E2272" s="15">
        <f>'PAYMENT by SAP'!D2262</f>
        <v>1400045008</v>
      </c>
      <c r="F2272" s="15">
        <f>'PAYMENT by SAP'!E2262</f>
        <v>11125421</v>
      </c>
      <c r="G2272" s="15" t="str">
        <f>'PAYMENT by SAP'!F2262</f>
        <v>PAID BY CMS BANK SYARIAH INDONESIA KC SURABAYA BAS</v>
      </c>
      <c r="H2272" s="47">
        <f t="shared" si="216"/>
        <v>46142</v>
      </c>
      <c r="I2272" s="48">
        <f>'PAYMENT by SAP'!G2262</f>
        <v>46142</v>
      </c>
      <c r="J2272" s="48" t="str">
        <f t="shared" si="217"/>
        <v>Apr</v>
      </c>
      <c r="K2272" s="48" t="str">
        <f t="shared" si="218"/>
        <v>2026</v>
      </c>
      <c r="L2272" s="48">
        <f>'PAYMENT by SAP'!H2262</f>
        <v>46142</v>
      </c>
      <c r="M2272" s="49">
        <f t="shared" si="219"/>
        <v>0</v>
      </c>
      <c r="N2272" s="50" t="str">
        <f t="shared" si="220"/>
        <v>0-30</v>
      </c>
      <c r="O2272" s="50" t="str">
        <f t="shared" si="221"/>
        <v>No Risk</v>
      </c>
      <c r="P2272" s="15" t="str">
        <f>'PAYMENT by SAP'!J2262</f>
        <v>IDR</v>
      </c>
      <c r="Q2272" s="15">
        <f>'PAYMENT by SAP'!K2262</f>
        <v>1800000198</v>
      </c>
      <c r="R2272" s="51">
        <f>'PAYMENT by SAP'!L2262</f>
        <v>14936036</v>
      </c>
      <c r="S2272" s="51" t="str">
        <f>'PAYMENT by SAP'!M2262</f>
        <v>Tagihan Listrik SMI Februari 2026</v>
      </c>
      <c r="T2272" s="65">
        <f>'PAYMENT by SAP'!N2262</f>
        <v>46112</v>
      </c>
      <c r="U2272" s="66">
        <f>'PAYMENT by SAP'!O2262</f>
        <v>1800000198</v>
      </c>
      <c r="V2272" s="18" t="s">
        <v>4951</v>
      </c>
    </row>
    <row r="2273" spans="2:22">
      <c r="B2273" s="15">
        <f>'PAYMENT by SAP'!B2263</f>
        <v>100009</v>
      </c>
      <c r="C2273" s="15" t="str">
        <f>'PAYMENT by SAP'!C2263</f>
        <v>PT KAWASAN INDUSTRI GRESIK</v>
      </c>
      <c r="D2273" s="15" t="str">
        <v>Group</v>
      </c>
      <c r="E2273" s="15">
        <f>'PAYMENT by SAP'!D2263</f>
        <v>1400000170</v>
      </c>
      <c r="F2273" s="15">
        <f>'PAYMENT by SAP'!E2263</f>
        <v>11125421</v>
      </c>
      <c r="G2273" s="15" t="str">
        <f>'PAYMENT by SAP'!F2263</f>
        <v>PAID BY CMS BANK SYARIAH INDONESIA KC SURABAYA BAS</v>
      </c>
      <c r="H2273" s="47">
        <f t="shared" si="216"/>
        <v>46142</v>
      </c>
      <c r="I2273" s="48">
        <f>'PAYMENT by SAP'!G2263</f>
        <v>46142</v>
      </c>
      <c r="J2273" s="48" t="str">
        <f t="shared" si="217"/>
        <v>Apr</v>
      </c>
      <c r="K2273" s="48" t="str">
        <f t="shared" si="218"/>
        <v>2026</v>
      </c>
      <c r="L2273" s="48">
        <f>'PAYMENT by SAP'!H2263</f>
        <v>46111</v>
      </c>
      <c r="M2273" s="49">
        <f t="shared" si="219"/>
        <v>31</v>
      </c>
      <c r="N2273" s="50" t="str">
        <f t="shared" si="220"/>
        <v>30-60</v>
      </c>
      <c r="O2273" s="50" t="str">
        <f t="shared" si="221"/>
        <v>Low Risk</v>
      </c>
      <c r="P2273" s="15" t="str">
        <f>'PAYMENT by SAP'!J2263</f>
        <v>IDR</v>
      </c>
      <c r="Q2273" s="15">
        <f>'PAYMENT by SAP'!K2263</f>
        <v>1800000069</v>
      </c>
      <c r="R2273" s="51">
        <f>'PAYMENT by SAP'!L2263</f>
        <v>16014589</v>
      </c>
      <c r="S2273" s="51" t="str">
        <f>'PAYMENT by SAP'!M2263</f>
        <v>Pot. Gaji Kary. Penugasan SIG - KIG 01.2026</v>
      </c>
      <c r="T2273" s="65">
        <f>'PAYMENT by SAP'!N2263</f>
        <v>46081</v>
      </c>
      <c r="U2273" s="66">
        <f>'PAYMENT by SAP'!O2263</f>
        <v>1800000069</v>
      </c>
      <c r="V2273" s="18" t="s">
        <v>4953</v>
      </c>
    </row>
    <row r="2274" spans="2:22">
      <c r="B2274" s="15">
        <f>'PAYMENT by SAP'!B2264</f>
        <v>101490</v>
      </c>
      <c r="C2274" s="15" t="str">
        <f>'PAYMENT by SAP'!C2264</f>
        <v>PT. PUTRA BIMA INTERNUSA</v>
      </c>
      <c r="D2274" s="15" t="str">
        <v>External</v>
      </c>
      <c r="E2274" s="15">
        <f>'PAYMENT by SAP'!D2264</f>
        <v>1400044845</v>
      </c>
      <c r="F2274" s="15">
        <f>'PAYMENT by SAP'!E2264</f>
        <v>11125421</v>
      </c>
      <c r="G2274" s="15" t="str">
        <f>'PAYMENT by SAP'!F2264</f>
        <v>PAID BY CMS BANK SYARIAH INDONESIA KC SURABAYA BAS</v>
      </c>
      <c r="H2274" s="47">
        <f t="shared" si="216"/>
        <v>46142</v>
      </c>
      <c r="I2274" s="48">
        <f>'PAYMENT by SAP'!G2264</f>
        <v>46142</v>
      </c>
      <c r="J2274" s="48" t="str">
        <f t="shared" si="217"/>
        <v>Apr</v>
      </c>
      <c r="K2274" s="48" t="str">
        <f t="shared" si="218"/>
        <v>2026</v>
      </c>
      <c r="L2274" s="48">
        <f>'PAYMENT by SAP'!H2264</f>
        <v>46142</v>
      </c>
      <c r="M2274" s="49">
        <f t="shared" si="219"/>
        <v>0</v>
      </c>
      <c r="N2274" s="50" t="str">
        <f t="shared" si="220"/>
        <v>0-30</v>
      </c>
      <c r="O2274" s="50" t="str">
        <f t="shared" si="221"/>
        <v>No Risk</v>
      </c>
      <c r="P2274" s="15" t="str">
        <f>'PAYMENT by SAP'!J2264</f>
        <v>IDR</v>
      </c>
      <c r="Q2274" s="15">
        <f>'PAYMENT by SAP'!K2264</f>
        <v>1800000180</v>
      </c>
      <c r="R2274" s="51">
        <f>'PAYMENT by SAP'!L2264</f>
        <v>32509686</v>
      </c>
      <c r="S2274" s="51" t="str">
        <f>'PAYMENT by SAP'!M2264</f>
        <v>Biaya Pemusnahan Limbah FA-BA ex PT PBI</v>
      </c>
      <c r="T2274" s="65">
        <f>'PAYMENT by SAP'!N2264</f>
        <v>46112</v>
      </c>
      <c r="U2274" s="66">
        <f>'PAYMENT by SAP'!O2264</f>
        <v>1800000180</v>
      </c>
      <c r="V2274" t="s">
        <v>4950</v>
      </c>
    </row>
    <row r="2275" spans="2:22">
      <c r="B2275" s="15">
        <f>'PAYMENT by SAP'!B2265</f>
        <v>101490</v>
      </c>
      <c r="C2275" s="15" t="str">
        <f>'PAYMENT by SAP'!C2265</f>
        <v>PT. PUTRA BIMA INTERNUSA</v>
      </c>
      <c r="D2275" s="15" t="str">
        <v>External</v>
      </c>
      <c r="E2275" s="15">
        <f>'PAYMENT by SAP'!D2265</f>
        <v>1400044847</v>
      </c>
      <c r="F2275" s="15">
        <f>'PAYMENT by SAP'!E2265</f>
        <v>11125421</v>
      </c>
      <c r="G2275" s="15" t="str">
        <f>'PAYMENT by SAP'!F2265</f>
        <v>PAID BY CMS BANK SYARIAH INDONESIA KC SURABAYA BAS</v>
      </c>
      <c r="H2275" s="47">
        <f t="shared" si="216"/>
        <v>46142</v>
      </c>
      <c r="I2275" s="48">
        <f>'PAYMENT by SAP'!G2265</f>
        <v>46142</v>
      </c>
      <c r="J2275" s="48" t="str">
        <f t="shared" si="217"/>
        <v>Apr</v>
      </c>
      <c r="K2275" s="48" t="str">
        <f t="shared" si="218"/>
        <v>2026</v>
      </c>
      <c r="L2275" s="48">
        <f>'PAYMENT by SAP'!H2265</f>
        <v>46142</v>
      </c>
      <c r="M2275" s="49">
        <f t="shared" si="219"/>
        <v>0</v>
      </c>
      <c r="N2275" s="50" t="str">
        <f t="shared" si="220"/>
        <v>0-30</v>
      </c>
      <c r="O2275" s="50" t="str">
        <f t="shared" si="221"/>
        <v>No Risk</v>
      </c>
      <c r="P2275" s="15" t="str">
        <f>'PAYMENT by SAP'!J2265</f>
        <v>IDR</v>
      </c>
      <c r="Q2275" s="15">
        <f>'PAYMENT by SAP'!K2265</f>
        <v>1800000185</v>
      </c>
      <c r="R2275" s="51">
        <f>'PAYMENT by SAP'!L2265</f>
        <v>39731808</v>
      </c>
      <c r="S2275" s="51" t="str">
        <f>'PAYMENT by SAP'!M2265</f>
        <v>Biaya Pemusnahan Limbah Sludge Non B3 ex PT PBI</v>
      </c>
      <c r="T2275" s="65">
        <f>'PAYMENT by SAP'!N2265</f>
        <v>46112</v>
      </c>
      <c r="U2275" s="66">
        <f>'PAYMENT by SAP'!O2265</f>
        <v>1800000185</v>
      </c>
      <c r="V2275" t="s">
        <v>4950</v>
      </c>
    </row>
    <row r="2276" spans="2:22">
      <c r="B2276" s="15">
        <f>'PAYMENT by SAP'!B2266</f>
        <v>100147</v>
      </c>
      <c r="C2276" s="15" t="str">
        <f>'PAYMENT by SAP'!C2266</f>
        <v>PT TEKNOTAMA LINGKUNGAN INTERNUSA</v>
      </c>
      <c r="D2276" s="15" t="str">
        <v>External</v>
      </c>
      <c r="E2276" s="15">
        <f>'PAYMENT by SAP'!D2266</f>
        <v>1400045261</v>
      </c>
      <c r="F2276" s="15">
        <f>'PAYMENT by SAP'!E2266</f>
        <v>11121161</v>
      </c>
      <c r="G2276" s="15" t="str">
        <f>'PAYMENT by SAP'!F2266</f>
        <v>Biaya Pemusnahan Limbah Bottom&amp;Alter Matl ex PTTLI</v>
      </c>
      <c r="H2276" s="47">
        <f t="shared" si="216"/>
        <v>46142</v>
      </c>
      <c r="I2276" s="48">
        <f>'PAYMENT by SAP'!G2266</f>
        <v>46142</v>
      </c>
      <c r="J2276" s="48" t="str">
        <f t="shared" si="217"/>
        <v>Apr</v>
      </c>
      <c r="K2276" s="48" t="str">
        <f t="shared" si="218"/>
        <v>2026</v>
      </c>
      <c r="L2276" s="48">
        <f>'PAYMENT by SAP'!H2266</f>
        <v>46142</v>
      </c>
      <c r="M2276" s="49">
        <f t="shared" si="219"/>
        <v>0</v>
      </c>
      <c r="N2276" s="50" t="str">
        <f t="shared" si="220"/>
        <v>0-30</v>
      </c>
      <c r="O2276" s="50" t="str">
        <f t="shared" si="221"/>
        <v>No Risk</v>
      </c>
      <c r="P2276" s="15" t="str">
        <f>'PAYMENT by SAP'!J2266</f>
        <v>IDR</v>
      </c>
      <c r="Q2276" s="15">
        <f>'PAYMENT by SAP'!K2266</f>
        <v>1800000188</v>
      </c>
      <c r="R2276" s="51">
        <f>'PAYMENT by SAP'!L2266</f>
        <v>44080036</v>
      </c>
      <c r="S2276" s="51" t="str">
        <f>'PAYMENT by SAP'!M2266</f>
        <v>Biaya Pemusnahan Limbah Alter Material ex PT TLI</v>
      </c>
      <c r="T2276" s="65">
        <f>'PAYMENT by SAP'!N2266</f>
        <v>46112</v>
      </c>
      <c r="U2276" s="66">
        <f>'PAYMENT by SAP'!O2266</f>
        <v>1800000188</v>
      </c>
      <c r="V2276" t="s">
        <v>4950</v>
      </c>
    </row>
    <row r="2277" spans="2:22">
      <c r="B2277" s="15">
        <f>'PAYMENT by SAP'!B2267</f>
        <v>101490</v>
      </c>
      <c r="C2277" s="15" t="str">
        <f>'PAYMENT by SAP'!C2267</f>
        <v>PT. PUTRA BIMA INTERNUSA</v>
      </c>
      <c r="D2277" s="15" t="str">
        <v>External</v>
      </c>
      <c r="E2277" s="15">
        <f>'PAYMENT by SAP'!D2267</f>
        <v>1400044850</v>
      </c>
      <c r="F2277" s="15">
        <f>'PAYMENT by SAP'!E2267</f>
        <v>11125421</v>
      </c>
      <c r="G2277" s="15" t="str">
        <f>'PAYMENT by SAP'!F2267</f>
        <v>PAID BY CMS BANK SYARIAH INDONESIA KC SURABAYA BAS</v>
      </c>
      <c r="H2277" s="47">
        <f t="shared" si="216"/>
        <v>46142</v>
      </c>
      <c r="I2277" s="48">
        <f>'PAYMENT by SAP'!G2267</f>
        <v>46142</v>
      </c>
      <c r="J2277" s="48" t="str">
        <f t="shared" si="217"/>
        <v>Apr</v>
      </c>
      <c r="K2277" s="48" t="str">
        <f t="shared" si="218"/>
        <v>2026</v>
      </c>
      <c r="L2277" s="48">
        <f>'PAYMENT by SAP'!H2267</f>
        <v>46142</v>
      </c>
      <c r="M2277" s="49">
        <f t="shared" si="219"/>
        <v>0</v>
      </c>
      <c r="N2277" s="50" t="str">
        <f t="shared" si="220"/>
        <v>0-30</v>
      </c>
      <c r="O2277" s="50" t="str">
        <f t="shared" si="221"/>
        <v>No Risk</v>
      </c>
      <c r="P2277" s="15" t="str">
        <f>'PAYMENT by SAP'!J2267</f>
        <v>IDR</v>
      </c>
      <c r="Q2277" s="15">
        <f>'PAYMENT by SAP'!K2267</f>
        <v>1800000186</v>
      </c>
      <c r="R2277" s="51">
        <f>'PAYMENT by SAP'!L2267</f>
        <v>113734960</v>
      </c>
      <c r="S2277" s="51" t="str">
        <f>'PAYMENT by SAP'!M2267</f>
        <v>Biaya Pemusnahan Limbah Sludge Paper ex PT PBI</v>
      </c>
      <c r="T2277" s="65">
        <f>'PAYMENT by SAP'!N2267</f>
        <v>46112</v>
      </c>
      <c r="U2277" s="66">
        <f>'PAYMENT by SAP'!O2267</f>
        <v>1800000186</v>
      </c>
      <c r="V2277" t="s">
        <v>4950</v>
      </c>
    </row>
    <row r="2278" spans="2:22">
      <c r="B2278" s="15">
        <f>'PAYMENT by SAP'!B2268</f>
        <v>100137</v>
      </c>
      <c r="C2278" s="15" t="str">
        <f>'PAYMENT by SAP'!C2268</f>
        <v>PT SEMEN GRESIK</v>
      </c>
      <c r="D2278" s="15" t="str">
        <v>Group</v>
      </c>
      <c r="E2278" s="15">
        <f>'PAYMENT by SAP'!D2268</f>
        <v>1400000171</v>
      </c>
      <c r="F2278" s="15">
        <f>'PAYMENT by SAP'!E2268</f>
        <v>11121871</v>
      </c>
      <c r="G2278" s="15" t="str">
        <f>'PAYMENT by SAP'!F2268</f>
        <v>SWEEPING SEMEN GRESIK</v>
      </c>
      <c r="H2278" s="47">
        <f t="shared" si="216"/>
        <v>46142</v>
      </c>
      <c r="I2278" s="48">
        <f>'PAYMENT by SAP'!G2268</f>
        <v>46142</v>
      </c>
      <c r="J2278" s="48" t="str">
        <f t="shared" si="217"/>
        <v>Apr</v>
      </c>
      <c r="K2278" s="48" t="str">
        <f t="shared" si="218"/>
        <v>2026</v>
      </c>
      <c r="L2278" s="48">
        <f>'PAYMENT by SAP'!H2268</f>
        <v>46098</v>
      </c>
      <c r="M2278" s="49">
        <f t="shared" si="219"/>
        <v>44</v>
      </c>
      <c r="N2278" s="50" t="str">
        <f t="shared" si="220"/>
        <v>30-60</v>
      </c>
      <c r="O2278" s="50" t="str">
        <f t="shared" si="221"/>
        <v>Low Risk</v>
      </c>
      <c r="P2278" s="15" t="str">
        <f>'PAYMENT by SAP'!J2268</f>
        <v>IDR</v>
      </c>
      <c r="Q2278" s="15">
        <f>'PAYMENT by SAP'!K2268</f>
        <v>1400000119</v>
      </c>
      <c r="R2278" s="51">
        <f>'PAYMENT by SAP'!L2268</f>
        <v>2000000000</v>
      </c>
      <c r="S2278" s="51" t="str">
        <f>'PAYMENT by SAP'!M2268</f>
        <v>PEMBAYARAN POKOK SHL GRESIK 26 SEPT 2018</v>
      </c>
      <c r="T2278" s="65">
        <f>'PAYMENT by SAP'!N2268</f>
        <v>46098</v>
      </c>
      <c r="U2278" s="66">
        <f>'PAYMENT by SAP'!O2268</f>
        <v>1800001507</v>
      </c>
      <c r="V2278" t="s">
        <v>4952</v>
      </c>
    </row>
    <row r="2279" spans="2:22">
      <c r="B2279" s="15">
        <f>'PAYMENT by SAP'!B2269</f>
        <v>100001</v>
      </c>
      <c r="C2279" s="15" t="str">
        <f>'PAYMENT by SAP'!C2269</f>
        <v>KOPERASI KONSUMEN WARGA SEMEN GRESIK</v>
      </c>
      <c r="D2279" s="15" t="str">
        <v>Group</v>
      </c>
      <c r="E2279" s="15">
        <f>'PAYMENT by SAP'!D2269</f>
        <v>1400000182</v>
      </c>
      <c r="F2279" s="15">
        <f>'PAYMENT by SAP'!E2269</f>
        <v>11121161</v>
      </c>
      <c r="G2279" s="15" t="str">
        <f>'PAYMENT by SAP'!F2269</f>
        <v>PAID BY CMS BANK MANDIRI KC GRESIK RN 2100002007</v>
      </c>
      <c r="H2279" s="47">
        <f t="shared" ref="H2279:H2289" si="222">I2279</f>
        <v>46153</v>
      </c>
      <c r="I2279" s="48">
        <f>'PAYMENT by SAP'!G2269</f>
        <v>46153</v>
      </c>
      <c r="J2279" s="48" t="str">
        <f t="shared" ref="J2279:J2289" si="223">TEXT(I2279,"MMM")</f>
        <v>Mei</v>
      </c>
      <c r="K2279" s="48" t="str">
        <f t="shared" ref="K2279:K2289" si="224">TEXT(I2279,"yyy")</f>
        <v>2026</v>
      </c>
      <c r="L2279" s="48">
        <f>'PAYMENT by SAP'!H2269</f>
        <v>46162</v>
      </c>
      <c r="M2279" s="49">
        <f t="shared" ref="M2279:M2289" si="225">I2279-L2279</f>
        <v>-9</v>
      </c>
      <c r="N2279" s="50" t="str">
        <f t="shared" ref="N2279:N2289" si="226">IF(M2279&lt;$C$9,$D$9,IF(M2279&lt;$C$8,$D$8,IF(M2279&lt;$C$7,$D$7,IF(M2279&lt;$C$6,$D$6,IF(M2279&lt;$C$5,$D$5,IF(M2279&lt;$C$4,$D$4,IF(M2279&lt;$C$3,$D$3)))))))</f>
        <v>Current</v>
      </c>
      <c r="O2279" s="50" t="str">
        <f t="shared" ref="O2279:O2289" si="227">IF(N2279=$D$3,$E$3,IF(N2279=$D$4,$E$4,IF(N2279=$D$5,$E$5,IF(N2279=$D$6,$E$6,IF(N2279=$D$7,$E$7,IF(N2279=$D$8,$E$8,IF(N2279=$D$9,$E$9)))))))</f>
        <v>No Risk</v>
      </c>
      <c r="P2279" s="15" t="str">
        <f>'PAYMENT by SAP'!J2269</f>
        <v>IDR</v>
      </c>
      <c r="Q2279" s="15">
        <f>'PAYMENT by SAP'!K2269</f>
        <v>1800000168</v>
      </c>
      <c r="R2279" s="51">
        <f>'PAYMENT by SAP'!L2269</f>
        <v>11286681</v>
      </c>
      <c r="S2279" s="51" t="str">
        <f>'PAYMENT by SAP'!M2269</f>
        <v>Pot. Gaji Kary. Penugasan SIG - KWSG 03.2026</v>
      </c>
      <c r="T2279" s="65">
        <f>'PAYMENT by SAP'!N2269</f>
        <v>46132</v>
      </c>
      <c r="U2279" s="66">
        <f>'PAYMENT by SAP'!O2269</f>
        <v>1800000168</v>
      </c>
      <c r="V2279" t="s">
        <v>4953</v>
      </c>
    </row>
    <row r="2280" spans="2:22">
      <c r="B2280" s="15">
        <f>'PAYMENT by SAP'!B2270</f>
        <v>100001</v>
      </c>
      <c r="C2280" s="15" t="str">
        <f>'PAYMENT by SAP'!C2270</f>
        <v>KOPERASI KONSUMEN WARGA SEMEN GRESIK</v>
      </c>
      <c r="D2280" s="15" t="str">
        <v>Group</v>
      </c>
      <c r="E2280" s="15">
        <f>'PAYMENT by SAP'!D2270</f>
        <v>1400000215</v>
      </c>
      <c r="F2280" s="15">
        <f>'PAYMENT by SAP'!E2270</f>
        <v>11121161</v>
      </c>
      <c r="G2280" s="15" t="str">
        <f>'PAYMENT by SAP'!F2270</f>
        <v>PAID BY CMS BANK MANDIRI KC GRESIK RN 2100002030</v>
      </c>
      <c r="H2280" s="47">
        <f t="shared" si="222"/>
        <v>46171</v>
      </c>
      <c r="I2280" s="48">
        <f>'PAYMENT by SAP'!G2270</f>
        <v>46171</v>
      </c>
      <c r="J2280" s="48" t="str">
        <f t="shared" si="223"/>
        <v>Mei</v>
      </c>
      <c r="K2280" s="48" t="str">
        <f t="shared" si="224"/>
        <v>2026</v>
      </c>
      <c r="L2280" s="48">
        <f>'PAYMENT by SAP'!H2270</f>
        <v>46172</v>
      </c>
      <c r="M2280" s="49">
        <f t="shared" si="225"/>
        <v>-1</v>
      </c>
      <c r="N2280" s="50" t="str">
        <f t="shared" si="226"/>
        <v>Current</v>
      </c>
      <c r="O2280" s="50" t="str">
        <f t="shared" si="227"/>
        <v>No Risk</v>
      </c>
      <c r="P2280" s="15" t="str">
        <f>'PAYMENT by SAP'!J2270</f>
        <v>IDR</v>
      </c>
      <c r="Q2280" s="15">
        <f>'PAYMENT by SAP'!K2270</f>
        <v>1800000209</v>
      </c>
      <c r="R2280" s="51">
        <f>'PAYMENT by SAP'!L2270</f>
        <v>1396350</v>
      </c>
      <c r="S2280" s="51" t="str">
        <f>'PAYMENT by SAP'!M2270</f>
        <v>Penagihan Penyediaan Air Bersih bulan April 2026</v>
      </c>
      <c r="T2280" s="65">
        <f>'PAYMENT by SAP'!N2270</f>
        <v>46142</v>
      </c>
      <c r="U2280" s="66">
        <f>'PAYMENT by SAP'!O2270</f>
        <v>1800000209</v>
      </c>
      <c r="V2280" t="s">
        <v>4956</v>
      </c>
    </row>
    <row r="2281" spans="2:22">
      <c r="B2281" s="15">
        <f>'PAYMENT by SAP'!B2271</f>
        <v>100001</v>
      </c>
      <c r="C2281" s="15" t="str">
        <f>'PAYMENT by SAP'!C2271</f>
        <v>KOPERASI KONSUMEN WARGA SEMEN GRESIK</v>
      </c>
      <c r="D2281" s="15" t="str">
        <v>Group</v>
      </c>
      <c r="E2281" s="15">
        <f>'PAYMENT by SAP'!D2271</f>
        <v>1400000216</v>
      </c>
      <c r="F2281" s="15">
        <f>'PAYMENT by SAP'!E2271</f>
        <v>11121161</v>
      </c>
      <c r="G2281" s="15" t="str">
        <f>'PAYMENT by SAP'!F2271</f>
        <v>PAID BY CMS BANK MANDIRI KC GRESIK RN 2100002029</v>
      </c>
      <c r="H2281" s="47">
        <f t="shared" si="222"/>
        <v>46171</v>
      </c>
      <c r="I2281" s="48">
        <f>'PAYMENT by SAP'!G2271</f>
        <v>46171</v>
      </c>
      <c r="J2281" s="48" t="str">
        <f t="shared" si="223"/>
        <v>Mei</v>
      </c>
      <c r="K2281" s="48" t="str">
        <f t="shared" si="224"/>
        <v>2026</v>
      </c>
      <c r="L2281" s="48">
        <f>'PAYMENT by SAP'!H2271</f>
        <v>46172</v>
      </c>
      <c r="M2281" s="49">
        <f t="shared" si="225"/>
        <v>-1</v>
      </c>
      <c r="N2281" s="50" t="str">
        <f t="shared" si="226"/>
        <v>Current</v>
      </c>
      <c r="O2281" s="50" t="str">
        <f t="shared" si="227"/>
        <v>No Risk</v>
      </c>
      <c r="P2281" s="15" t="str">
        <f>'PAYMENT by SAP'!J2271</f>
        <v>IDR</v>
      </c>
      <c r="Q2281" s="15">
        <f>'PAYMENT by SAP'!K2271</f>
        <v>1800000208</v>
      </c>
      <c r="R2281" s="51">
        <f>'PAYMENT by SAP'!L2271</f>
        <v>2108970</v>
      </c>
      <c r="S2281" s="51" t="str">
        <f>'PAYMENT by SAP'!M2271</f>
        <v>Penagihan Penyediaan Air Bersih bulan Maret 2026</v>
      </c>
      <c r="T2281" s="65">
        <f>'PAYMENT by SAP'!N2271</f>
        <v>46142</v>
      </c>
      <c r="U2281" s="66">
        <f>'PAYMENT by SAP'!O2271</f>
        <v>1800000208</v>
      </c>
      <c r="V2281" t="s">
        <v>4956</v>
      </c>
    </row>
    <row r="2282" spans="2:22">
      <c r="B2282" s="15">
        <f>'PAYMENT by SAP'!B2272</f>
        <v>100003</v>
      </c>
      <c r="C2282" s="15" t="str">
        <f>'PAYMENT by SAP'!C2272</f>
        <v>DANA PENSIUN SEMEN GRESIK</v>
      </c>
      <c r="D2282" s="15" t="str">
        <v>Group</v>
      </c>
      <c r="E2282" s="15">
        <f>'PAYMENT by SAP'!D2272</f>
        <v>1400000212</v>
      </c>
      <c r="F2282" s="15">
        <f>'PAYMENT by SAP'!E2272</f>
        <v>11121161</v>
      </c>
      <c r="G2282" s="15" t="str">
        <f>'PAYMENT by SAP'!F2272</f>
        <v>PAID BY CMS BANK MANDIRI KC GRESIK RN 2100002034</v>
      </c>
      <c r="H2282" s="47">
        <f t="shared" si="222"/>
        <v>46168</v>
      </c>
      <c r="I2282" s="48">
        <f>'PAYMENT by SAP'!G2272</f>
        <v>46168</v>
      </c>
      <c r="J2282" s="48" t="str">
        <f t="shared" si="223"/>
        <v>Mei</v>
      </c>
      <c r="K2282" s="48" t="str">
        <f t="shared" si="224"/>
        <v>2026</v>
      </c>
      <c r="L2282" s="48">
        <f>'PAYMENT by SAP'!H2272</f>
        <v>46172</v>
      </c>
      <c r="M2282" s="49">
        <f t="shared" si="225"/>
        <v>-4</v>
      </c>
      <c r="N2282" s="50" t="str">
        <f t="shared" si="226"/>
        <v>Current</v>
      </c>
      <c r="O2282" s="50" t="str">
        <f t="shared" si="227"/>
        <v>No Risk</v>
      </c>
      <c r="P2282" s="15" t="str">
        <f>'PAYMENT by SAP'!J2272</f>
        <v>IDR</v>
      </c>
      <c r="Q2282" s="15">
        <f>'PAYMENT by SAP'!K2272</f>
        <v>1800000211</v>
      </c>
      <c r="R2282" s="51">
        <f>'PAYMENT by SAP'!L2272</f>
        <v>845300</v>
      </c>
      <c r="S2282" s="51" t="str">
        <f>'PAYMENT by SAP'!M2272</f>
        <v>Penagihan Penyediaan Air Bersih bulan April 2026</v>
      </c>
      <c r="T2282" s="65">
        <f>'PAYMENT by SAP'!N2272</f>
        <v>46142</v>
      </c>
      <c r="U2282" s="66">
        <f>'PAYMENT by SAP'!O2272</f>
        <v>1800000211</v>
      </c>
      <c r="V2282" t="s">
        <v>4956</v>
      </c>
    </row>
    <row r="2283" spans="2:22">
      <c r="B2283" s="15">
        <f>'PAYMENT by SAP'!B2273</f>
        <v>100003</v>
      </c>
      <c r="C2283" s="15" t="str">
        <f>'PAYMENT by SAP'!C2273</f>
        <v>DANA PENSIUN SEMEN GRESIK</v>
      </c>
      <c r="D2283" s="15" t="str">
        <v>Group</v>
      </c>
      <c r="E2283" s="15">
        <f>'PAYMENT by SAP'!D2273</f>
        <v>1400000213</v>
      </c>
      <c r="F2283" s="15">
        <f>'PAYMENT by SAP'!E2273</f>
        <v>11121161</v>
      </c>
      <c r="G2283" s="15" t="str">
        <f>'PAYMENT by SAP'!F2273</f>
        <v>PAID BY CMS BANK MANDIRI KC GRESIK RN 2100002033</v>
      </c>
      <c r="H2283" s="47">
        <f t="shared" si="222"/>
        <v>46168</v>
      </c>
      <c r="I2283" s="48">
        <f>'PAYMENT by SAP'!G2273</f>
        <v>46168</v>
      </c>
      <c r="J2283" s="48" t="str">
        <f t="shared" si="223"/>
        <v>Mei</v>
      </c>
      <c r="K2283" s="48" t="str">
        <f t="shared" si="224"/>
        <v>2026</v>
      </c>
      <c r="L2283" s="48">
        <f>'PAYMENT by SAP'!H2273</f>
        <v>46172</v>
      </c>
      <c r="M2283" s="49">
        <f t="shared" si="225"/>
        <v>-4</v>
      </c>
      <c r="N2283" s="50" t="str">
        <f t="shared" si="226"/>
        <v>Current</v>
      </c>
      <c r="O2283" s="50" t="str">
        <f t="shared" si="227"/>
        <v>No Risk</v>
      </c>
      <c r="P2283" s="15" t="str">
        <f>'PAYMENT by SAP'!J2273</f>
        <v>IDR</v>
      </c>
      <c r="Q2283" s="15">
        <f>'PAYMENT by SAP'!K2273</f>
        <v>1800000210</v>
      </c>
      <c r="R2283" s="51">
        <f>'PAYMENT by SAP'!L2273</f>
        <v>524300</v>
      </c>
      <c r="S2283" s="51" t="str">
        <f>'PAYMENT by SAP'!M2273</f>
        <v>Penagihan Penyediaan Air Bersih bulan Maret 2026</v>
      </c>
      <c r="T2283" s="65">
        <f>'PAYMENT by SAP'!N2273</f>
        <v>46142</v>
      </c>
      <c r="U2283" s="66">
        <f>'PAYMENT by SAP'!O2273</f>
        <v>1800000210</v>
      </c>
      <c r="V2283" t="s">
        <v>4956</v>
      </c>
    </row>
    <row r="2284" spans="2:22">
      <c r="B2284" s="15">
        <f>'PAYMENT by SAP'!B2274</f>
        <v>100004</v>
      </c>
      <c r="C2284" s="15" t="str">
        <f>'PAYMENT by SAP'!C2274</f>
        <v>PT CIPTA NIRMALA</v>
      </c>
      <c r="D2284" s="15" t="str">
        <v>Group</v>
      </c>
      <c r="E2284" s="15">
        <f>'PAYMENT by SAP'!D2274</f>
        <v>100003755</v>
      </c>
      <c r="F2284" s="15">
        <f>'PAYMENT by SAP'!E2274</f>
        <v>0</v>
      </c>
      <c r="G2284" s="15">
        <f>'PAYMENT by SAP'!F2274</f>
        <v>0</v>
      </c>
      <c r="H2284" s="47">
        <f t="shared" si="222"/>
        <v>46157</v>
      </c>
      <c r="I2284" s="48">
        <f>'PAYMENT by SAP'!G2274</f>
        <v>46157</v>
      </c>
      <c r="J2284" s="48" t="str">
        <f t="shared" si="223"/>
        <v>Mei</v>
      </c>
      <c r="K2284" s="48" t="str">
        <f t="shared" si="224"/>
        <v>2026</v>
      </c>
      <c r="L2284" s="48">
        <f>'PAYMENT by SAP'!H2274</f>
        <v>46111</v>
      </c>
      <c r="M2284" s="49">
        <f t="shared" si="225"/>
        <v>46</v>
      </c>
      <c r="N2284" s="50" t="str">
        <f t="shared" si="226"/>
        <v>30-60</v>
      </c>
      <c r="O2284" s="50" t="str">
        <f t="shared" si="227"/>
        <v>Low Risk</v>
      </c>
      <c r="P2284" s="15" t="str">
        <f>'PAYMENT by SAP'!J2274</f>
        <v>IDR</v>
      </c>
      <c r="Q2284" s="15">
        <f>'PAYMENT by SAP'!K2274</f>
        <v>1800000056</v>
      </c>
      <c r="R2284" s="51">
        <f>'PAYMENT by SAP'!L2274</f>
        <v>26650</v>
      </c>
      <c r="S2284" s="51" t="str">
        <f>'PAYMENT by SAP'!M2274</f>
        <v>Penagihan Penyediaan Air Proses Januari 2026</v>
      </c>
      <c r="T2284" s="65">
        <f>'PAYMENT by SAP'!N2274</f>
        <v>46081</v>
      </c>
      <c r="U2284" s="66">
        <f>'PAYMENT by SAP'!O2274</f>
        <v>1800000056</v>
      </c>
      <c r="V2284" t="s">
        <v>4956</v>
      </c>
    </row>
    <row r="2285" spans="2:22">
      <c r="B2285" s="15">
        <f>'PAYMENT by SAP'!B2275</f>
        <v>100004</v>
      </c>
      <c r="C2285" s="15" t="str">
        <f>'PAYMENT by SAP'!C2275</f>
        <v>PT CIPTA NIRMALA</v>
      </c>
      <c r="D2285" s="15" t="str">
        <v>Group</v>
      </c>
      <c r="E2285" s="15">
        <f>'PAYMENT by SAP'!D2275</f>
        <v>100003756</v>
      </c>
      <c r="F2285" s="15">
        <f>'PAYMENT by SAP'!E2275</f>
        <v>0</v>
      </c>
      <c r="G2285" s="15">
        <f>'PAYMENT by SAP'!F2275</f>
        <v>0</v>
      </c>
      <c r="H2285" s="47">
        <f t="shared" si="222"/>
        <v>46157</v>
      </c>
      <c r="I2285" s="48">
        <f>'PAYMENT by SAP'!G2275</f>
        <v>46157</v>
      </c>
      <c r="J2285" s="48" t="str">
        <f t="shared" si="223"/>
        <v>Mei</v>
      </c>
      <c r="K2285" s="48" t="str">
        <f t="shared" si="224"/>
        <v>2026</v>
      </c>
      <c r="L2285" s="48">
        <f>'PAYMENT by SAP'!H2275</f>
        <v>46121</v>
      </c>
      <c r="M2285" s="49">
        <f t="shared" si="225"/>
        <v>36</v>
      </c>
      <c r="N2285" s="50" t="str">
        <f t="shared" si="226"/>
        <v>30-60</v>
      </c>
      <c r="O2285" s="50" t="str">
        <f t="shared" si="227"/>
        <v>Low Risk</v>
      </c>
      <c r="P2285" s="15" t="str">
        <f>'PAYMENT by SAP'!J2275</f>
        <v>IDR</v>
      </c>
      <c r="Q2285" s="15">
        <f>'PAYMENT by SAP'!K2275</f>
        <v>1800000105</v>
      </c>
      <c r="R2285" s="51">
        <f>'PAYMENT by SAP'!L2275</f>
        <v>22750</v>
      </c>
      <c r="S2285" s="51" t="str">
        <f>'PAYMENT by SAP'!M2275</f>
        <v>Penagihan Penyediaan Air Proses Februari 2026</v>
      </c>
      <c r="T2285" s="65">
        <f>'PAYMENT by SAP'!N2275</f>
        <v>46091</v>
      </c>
      <c r="U2285" s="66">
        <f>'PAYMENT by SAP'!O2275</f>
        <v>1800000105</v>
      </c>
      <c r="V2285" t="s">
        <v>4956</v>
      </c>
    </row>
    <row r="2286" spans="2:22">
      <c r="B2286" s="15">
        <f>'PAYMENT by SAP'!B2276</f>
        <v>100007</v>
      </c>
      <c r="C2286" s="15" t="str">
        <f>'PAYMENT by SAP'!C2276</f>
        <v>ETEX BUILDING PERFORMANCE INDONESIA</v>
      </c>
      <c r="D2286" s="15" t="str">
        <v>External</v>
      </c>
      <c r="E2286" s="15">
        <f>'PAYMENT by SAP'!D2276</f>
        <v>1400000208</v>
      </c>
      <c r="F2286" s="15">
        <f>'PAYMENT by SAP'!E2276</f>
        <v>11121161</v>
      </c>
      <c r="G2286" s="15" t="str">
        <f>'PAYMENT by SAP'!F2276</f>
        <v>Penagihn penydiaan Air Bersih&amp; Proses Mar-Apr26</v>
      </c>
      <c r="H2286" s="47">
        <f t="shared" si="222"/>
        <v>46167</v>
      </c>
      <c r="I2286" s="48">
        <f>'PAYMENT by SAP'!G2276</f>
        <v>46167</v>
      </c>
      <c r="J2286" s="48" t="str">
        <f t="shared" si="223"/>
        <v>Mei</v>
      </c>
      <c r="K2286" s="48" t="str">
        <f t="shared" si="224"/>
        <v>2026</v>
      </c>
      <c r="L2286" s="48">
        <f>'PAYMENT by SAP'!H2276</f>
        <v>46172</v>
      </c>
      <c r="M2286" s="49">
        <f t="shared" si="225"/>
        <v>-5</v>
      </c>
      <c r="N2286" s="50" t="str">
        <f t="shared" si="226"/>
        <v>Current</v>
      </c>
      <c r="O2286" s="50" t="str">
        <f t="shared" si="227"/>
        <v>No Risk</v>
      </c>
      <c r="P2286" s="15" t="str">
        <f>'PAYMENT by SAP'!J2276</f>
        <v>IDR</v>
      </c>
      <c r="Q2286" s="15">
        <f>'PAYMENT by SAP'!K2276</f>
        <v>1800000199</v>
      </c>
      <c r="R2286" s="51">
        <f>'PAYMENT by SAP'!L2276</f>
        <v>7147600</v>
      </c>
      <c r="S2286" s="51" t="str">
        <f>'PAYMENT by SAP'!M2276</f>
        <v>Penagihan Penyediaan Air Bersih bulan April 2026</v>
      </c>
      <c r="T2286" s="65">
        <f>'PAYMENT by SAP'!N2276</f>
        <v>46142</v>
      </c>
      <c r="U2286" s="66">
        <f>'PAYMENT by SAP'!O2276</f>
        <v>1800000199</v>
      </c>
      <c r="V2286" t="s">
        <v>4956</v>
      </c>
    </row>
    <row r="2287" spans="2:22">
      <c r="B2287" s="15">
        <f>'PAYMENT by SAP'!B2277</f>
        <v>100007</v>
      </c>
      <c r="C2287" s="15" t="str">
        <f>'PAYMENT by SAP'!C2277</f>
        <v>ETEX BUILDING PERFORMANCE INDONESIA</v>
      </c>
      <c r="D2287" s="15" t="str">
        <v>External</v>
      </c>
      <c r="E2287" s="15">
        <f>'PAYMENT by SAP'!D2277</f>
        <v>1400000208</v>
      </c>
      <c r="F2287" s="15">
        <f>'PAYMENT by SAP'!E2277</f>
        <v>11121161</v>
      </c>
      <c r="G2287" s="15" t="str">
        <f>'PAYMENT by SAP'!F2277</f>
        <v>Penagihn penydiaan Air Bersih&amp; Proses Mar-Apr26</v>
      </c>
      <c r="H2287" s="47">
        <f t="shared" si="222"/>
        <v>46167</v>
      </c>
      <c r="I2287" s="48">
        <f>'PAYMENT by SAP'!G2277</f>
        <v>46167</v>
      </c>
      <c r="J2287" s="48" t="str">
        <f t="shared" si="223"/>
        <v>Mei</v>
      </c>
      <c r="K2287" s="48" t="str">
        <f t="shared" si="224"/>
        <v>2026</v>
      </c>
      <c r="L2287" s="48">
        <f>'PAYMENT by SAP'!H2277</f>
        <v>46172</v>
      </c>
      <c r="M2287" s="49">
        <f t="shared" si="225"/>
        <v>-5</v>
      </c>
      <c r="N2287" s="50" t="str">
        <f t="shared" si="226"/>
        <v>Current</v>
      </c>
      <c r="O2287" s="50" t="str">
        <f t="shared" si="227"/>
        <v>No Risk</v>
      </c>
      <c r="P2287" s="15" t="str">
        <f>'PAYMENT by SAP'!J2277</f>
        <v>IDR</v>
      </c>
      <c r="Q2287" s="15">
        <f>'PAYMENT by SAP'!K2277</f>
        <v>1800000198</v>
      </c>
      <c r="R2287" s="51">
        <f>'PAYMENT by SAP'!L2277</f>
        <v>17244500</v>
      </c>
      <c r="S2287" s="51" t="str">
        <f>'PAYMENT by SAP'!M2277</f>
        <v>Penagihan Penyediaan Air Proses Maret 2026</v>
      </c>
      <c r="T2287" s="65">
        <f>'PAYMENT by SAP'!N2277</f>
        <v>46142</v>
      </c>
      <c r="U2287" s="66">
        <f>'PAYMENT by SAP'!O2277</f>
        <v>1800000198</v>
      </c>
      <c r="V2287" t="s">
        <v>4956</v>
      </c>
    </row>
    <row r="2288" spans="2:22">
      <c r="B2288" s="15">
        <f>'PAYMENT by SAP'!B2278</f>
        <v>100007</v>
      </c>
      <c r="C2288" s="15" t="str">
        <f>'PAYMENT by SAP'!C2278</f>
        <v>ETEX BUILDING PERFORMANCE INDONESIA</v>
      </c>
      <c r="D2288" s="15" t="str">
        <v>External</v>
      </c>
      <c r="E2288" s="15">
        <f>'PAYMENT by SAP'!D2278</f>
        <v>1400000208</v>
      </c>
      <c r="F2288" s="15">
        <f>'PAYMENT by SAP'!E2278</f>
        <v>11121161</v>
      </c>
      <c r="G2288" s="15" t="str">
        <f>'PAYMENT by SAP'!F2278</f>
        <v>Penagihn penydiaan Air Bersih&amp; Proses Mar-Apr26</v>
      </c>
      <c r="H2288" s="47">
        <f t="shared" si="222"/>
        <v>46167</v>
      </c>
      <c r="I2288" s="48">
        <f>'PAYMENT by SAP'!G2278</f>
        <v>46167</v>
      </c>
      <c r="J2288" s="48" t="str">
        <f t="shared" si="223"/>
        <v>Mei</v>
      </c>
      <c r="K2288" s="48" t="str">
        <f t="shared" si="224"/>
        <v>2026</v>
      </c>
      <c r="L2288" s="48">
        <f>'PAYMENT by SAP'!H2278</f>
        <v>46172</v>
      </c>
      <c r="M2288" s="49">
        <f t="shared" si="225"/>
        <v>-5</v>
      </c>
      <c r="N2288" s="50" t="str">
        <f t="shared" si="226"/>
        <v>Current</v>
      </c>
      <c r="O2288" s="50" t="str">
        <f t="shared" si="227"/>
        <v>No Risk</v>
      </c>
      <c r="P2288" s="15" t="str">
        <f>'PAYMENT by SAP'!J2278</f>
        <v>IDR</v>
      </c>
      <c r="Q2288" s="15">
        <f>'PAYMENT by SAP'!K2278</f>
        <v>1800000200</v>
      </c>
      <c r="R2288" s="51">
        <f>'PAYMENT by SAP'!L2278</f>
        <v>20800000</v>
      </c>
      <c r="S2288" s="51" t="str">
        <f>'PAYMENT by SAP'!M2278</f>
        <v>Penagihan Penyediaan Air Proses April 2026</v>
      </c>
      <c r="T2288" s="65">
        <f>'PAYMENT by SAP'!N2278</f>
        <v>46142</v>
      </c>
      <c r="U2288" s="66">
        <f>'PAYMENT by SAP'!O2278</f>
        <v>1800000200</v>
      </c>
      <c r="V2288" t="s">
        <v>4956</v>
      </c>
    </row>
    <row r="2289" spans="2:22">
      <c r="B2289" s="15">
        <f>'PAYMENT by SAP'!B2279</f>
        <v>100007</v>
      </c>
      <c r="C2289" s="15" t="str">
        <f>'PAYMENT by SAP'!C2279</f>
        <v>ETEX BUILDING PERFORMANCE INDONESIA</v>
      </c>
      <c r="D2289" s="15" t="str">
        <v>External</v>
      </c>
      <c r="E2289" s="15">
        <f>'PAYMENT by SAP'!D2279</f>
        <v>1400000208</v>
      </c>
      <c r="F2289" s="15">
        <f>'PAYMENT by SAP'!E2279</f>
        <v>11121161</v>
      </c>
      <c r="G2289" s="15" t="str">
        <f>'PAYMENT by SAP'!F2279</f>
        <v>Penagihn penydiaan Air Bersih&amp; Proses Mar-Apr26</v>
      </c>
      <c r="H2289" s="47">
        <f t="shared" si="222"/>
        <v>46167</v>
      </c>
      <c r="I2289" s="48">
        <f>'PAYMENT by SAP'!G2279</f>
        <v>46167</v>
      </c>
      <c r="J2289" s="48" t="str">
        <f t="shared" si="223"/>
        <v>Mei</v>
      </c>
      <c r="K2289" s="48" t="str">
        <f t="shared" si="224"/>
        <v>2026</v>
      </c>
      <c r="L2289" s="48">
        <f>'PAYMENT by SAP'!H2279</f>
        <v>46172</v>
      </c>
      <c r="M2289" s="49">
        <f t="shared" si="225"/>
        <v>-5</v>
      </c>
      <c r="N2289" s="50" t="str">
        <f t="shared" si="226"/>
        <v>Current</v>
      </c>
      <c r="O2289" s="50" t="str">
        <f t="shared" si="227"/>
        <v>No Risk</v>
      </c>
      <c r="P2289" s="15" t="str">
        <f>'PAYMENT by SAP'!J2279</f>
        <v>IDR</v>
      </c>
      <c r="Q2289" s="15">
        <f>'PAYMENT by SAP'!K2279</f>
        <v>1800000197</v>
      </c>
      <c r="R2289" s="51">
        <f>'PAYMENT by SAP'!L2279</f>
        <v>20105300</v>
      </c>
      <c r="S2289" s="51" t="str">
        <f>'PAYMENT by SAP'!M2279</f>
        <v>Penagihan Penyediaan Air Bersih bulan Maret 2026</v>
      </c>
      <c r="T2289" s="65">
        <f>'PAYMENT by SAP'!N2279</f>
        <v>46142</v>
      </c>
      <c r="U2289" s="66">
        <f>'PAYMENT by SAP'!O2279</f>
        <v>1800000197</v>
      </c>
      <c r="V2289" t="s">
        <v>4956</v>
      </c>
    </row>
    <row r="2290" spans="2:22">
      <c r="B2290" s="15">
        <f>'PAYMENT by SAP'!B2280</f>
        <v>100008</v>
      </c>
      <c r="C2290" s="15" t="str">
        <f>'PAYMENT by SAP'!C2280</f>
        <v>PT INDUSTRI KEMASAN SEMEN GRESIK</v>
      </c>
      <c r="D2290" s="15" t="str">
        <v>Group</v>
      </c>
      <c r="E2290" s="15">
        <f>'PAYMENT by SAP'!D2280</f>
        <v>1400000210</v>
      </c>
      <c r="F2290" s="15">
        <f>'PAYMENT by SAP'!E2280</f>
        <v>11121161</v>
      </c>
      <c r="G2290" s="15" t="str">
        <f>'PAYMENT by SAP'!F2280</f>
        <v>PAID BY CMS BANK MANDIRI KC GRESIK RN 2100001932</v>
      </c>
      <c r="H2290" s="47">
        <f t="shared" ref="H2290:H2353" si="228">I2290</f>
        <v>46168</v>
      </c>
      <c r="I2290" s="48">
        <f>'PAYMENT by SAP'!G2280</f>
        <v>46168</v>
      </c>
      <c r="J2290" s="48" t="str">
        <f t="shared" ref="J2290:J2353" si="229">TEXT(I2290,"MMM")</f>
        <v>Mei</v>
      </c>
      <c r="K2290" s="48" t="str">
        <f t="shared" ref="K2290:K2353" si="230">TEXT(I2290,"yyy")</f>
        <v>2026</v>
      </c>
      <c r="L2290" s="48">
        <f>'PAYMENT by SAP'!H2280</f>
        <v>46111</v>
      </c>
      <c r="M2290" s="49">
        <f t="shared" ref="M2290:M2353" si="231">I2290-L2290</f>
        <v>57</v>
      </c>
      <c r="N2290" s="50" t="str">
        <f t="shared" ref="N2290:N2353" si="232">IF(M2290&lt;$C$9,$D$9,IF(M2290&lt;$C$8,$D$8,IF(M2290&lt;$C$7,$D$7,IF(M2290&lt;$C$6,$D$6,IF(M2290&lt;$C$5,$D$5,IF(M2290&lt;$C$4,$D$4,IF(M2290&lt;$C$3,$D$3)))))))</f>
        <v>30-60</v>
      </c>
      <c r="O2290" s="50" t="str">
        <f t="shared" ref="O2290:O2353" si="233">IF(N2290=$D$3,$E$3,IF(N2290=$D$4,$E$4,IF(N2290=$D$5,$E$5,IF(N2290=$D$6,$E$6,IF(N2290=$D$7,$E$7,IF(N2290=$D$8,$E$8,IF(N2290=$D$9,$E$9)))))))</f>
        <v>Low Risk</v>
      </c>
      <c r="P2290" s="15" t="str">
        <f>'PAYMENT by SAP'!J2280</f>
        <v>IDR</v>
      </c>
      <c r="Q2290" s="15">
        <f>'PAYMENT by SAP'!K2280</f>
        <v>1800000068</v>
      </c>
      <c r="R2290" s="51">
        <f>'PAYMENT by SAP'!L2280</f>
        <v>22856946</v>
      </c>
      <c r="S2290" s="51" t="str">
        <f>'PAYMENT by SAP'!M2280</f>
        <v>Pot. Gaji Kary. Penugasan SIG - IKSG 01.2026</v>
      </c>
      <c r="T2290" s="65">
        <f>'PAYMENT by SAP'!N2280</f>
        <v>46081</v>
      </c>
      <c r="U2290" s="66">
        <f>'PAYMENT by SAP'!O2280</f>
        <v>1800000068</v>
      </c>
      <c r="V2290" t="s">
        <v>4953</v>
      </c>
    </row>
    <row r="2291" spans="2:22">
      <c r="B2291" s="15">
        <f>'PAYMENT by SAP'!B2281</f>
        <v>100008</v>
      </c>
      <c r="C2291" s="15" t="str">
        <f>'PAYMENT by SAP'!C2281</f>
        <v>PT INDUSTRI KEMASAN SEMEN GRESIK</v>
      </c>
      <c r="D2291" s="15" t="str">
        <v>Group</v>
      </c>
      <c r="E2291" s="15">
        <f>'PAYMENT by SAP'!D2281</f>
        <v>1400000211</v>
      </c>
      <c r="F2291" s="15">
        <f>'PAYMENT by SAP'!E2281</f>
        <v>11121161</v>
      </c>
      <c r="G2291" s="15" t="str">
        <f>'PAYMENT by SAP'!F2281</f>
        <v>PAID BY CMS BANK MANDIRI KC GRESIK RN 2100001906</v>
      </c>
      <c r="H2291" s="47">
        <f t="shared" si="228"/>
        <v>46168</v>
      </c>
      <c r="I2291" s="48">
        <f>'PAYMENT by SAP'!G2281</f>
        <v>46168</v>
      </c>
      <c r="J2291" s="48" t="str">
        <f t="shared" si="229"/>
        <v>Mei</v>
      </c>
      <c r="K2291" s="48" t="str">
        <f t="shared" si="230"/>
        <v>2026</v>
      </c>
      <c r="L2291" s="48">
        <f>'PAYMENT by SAP'!H2281</f>
        <v>46083</v>
      </c>
      <c r="M2291" s="49">
        <f t="shared" si="231"/>
        <v>85</v>
      </c>
      <c r="N2291" s="50" t="str">
        <f t="shared" si="232"/>
        <v>60-90</v>
      </c>
      <c r="O2291" s="50" t="str">
        <f t="shared" si="233"/>
        <v>Warning</v>
      </c>
      <c r="P2291" s="15" t="str">
        <f>'PAYMENT by SAP'!J2281</f>
        <v>IDR</v>
      </c>
      <c r="Q2291" s="15">
        <f>'PAYMENT by SAP'!K2281</f>
        <v>1800000014</v>
      </c>
      <c r="R2291" s="51">
        <f>'PAYMENT by SAP'!L2281</f>
        <v>18257286</v>
      </c>
      <c r="S2291" s="51" t="str">
        <f>'PAYMENT by SAP'!M2281</f>
        <v>Pot. Gaji Kary. Penugasan SIG - IKSG 12.2025</v>
      </c>
      <c r="T2291" s="65">
        <f>'PAYMENT by SAP'!N2281</f>
        <v>46053</v>
      </c>
      <c r="U2291" s="66">
        <f>'PAYMENT by SAP'!O2281</f>
        <v>1800000014</v>
      </c>
      <c r="V2291" t="s">
        <v>4953</v>
      </c>
    </row>
    <row r="2292" spans="2:22">
      <c r="B2292" s="15">
        <f>'PAYMENT by SAP'!B2282</f>
        <v>100011</v>
      </c>
      <c r="C2292" s="15" t="str">
        <f>'PAYMENT by SAP'!C2282</f>
        <v>UNITED TRACTORS SEMEN GRESIK</v>
      </c>
      <c r="D2292" s="15" t="str">
        <v>Group</v>
      </c>
      <c r="E2292" s="15">
        <f>'PAYMENT by SAP'!D2282</f>
        <v>1400000178</v>
      </c>
      <c r="F2292" s="15">
        <f>'PAYMENT by SAP'!E2282</f>
        <v>11121161</v>
      </c>
      <c r="G2292" s="15" t="str">
        <f>'PAYMENT by SAP'!F2282</f>
        <v>PAID BY CMS BANK MANDIRI KC GRESIK RN 2100001946</v>
      </c>
      <c r="H2292" s="47">
        <f t="shared" si="228"/>
        <v>46147</v>
      </c>
      <c r="I2292" s="48">
        <f>'PAYMENT by SAP'!G2282</f>
        <v>46147</v>
      </c>
      <c r="J2292" s="48" t="str">
        <f t="shared" si="229"/>
        <v>Mei</v>
      </c>
      <c r="K2292" s="48" t="str">
        <f t="shared" si="230"/>
        <v>2026</v>
      </c>
      <c r="L2292" s="48">
        <f>'PAYMENT by SAP'!H2282</f>
        <v>46111</v>
      </c>
      <c r="M2292" s="49">
        <f t="shared" si="231"/>
        <v>36</v>
      </c>
      <c r="N2292" s="50" t="str">
        <f t="shared" si="232"/>
        <v>30-60</v>
      </c>
      <c r="O2292" s="50" t="str">
        <f t="shared" si="233"/>
        <v>Low Risk</v>
      </c>
      <c r="P2292" s="15" t="str">
        <f>'PAYMENT by SAP'!J2282</f>
        <v>IDR</v>
      </c>
      <c r="Q2292" s="15">
        <f>'PAYMENT by SAP'!K2282</f>
        <v>1800000077</v>
      </c>
      <c r="R2292" s="51">
        <f>'PAYMENT by SAP'!L2282</f>
        <v>18318501</v>
      </c>
      <c r="S2292" s="51" t="str">
        <f>'PAYMENT by SAP'!M2282</f>
        <v>Pot. Gaji Kary. Penugasan SIG - UTSG 01.2026</v>
      </c>
      <c r="T2292" s="65">
        <f>'PAYMENT by SAP'!N2282</f>
        <v>46081</v>
      </c>
      <c r="U2292" s="66">
        <f>'PAYMENT by SAP'!O2282</f>
        <v>1800000077</v>
      </c>
      <c r="V2292" t="s">
        <v>4953</v>
      </c>
    </row>
    <row r="2293" spans="2:22">
      <c r="B2293" s="15">
        <f>'PAYMENT by SAP'!B2283</f>
        <v>100011</v>
      </c>
      <c r="C2293" s="15" t="str">
        <f>'PAYMENT by SAP'!C2283</f>
        <v>UNITED TRACTORS SEMEN GRESIK</v>
      </c>
      <c r="D2293" s="15" t="str">
        <v>Group</v>
      </c>
      <c r="E2293" s="15">
        <f>'PAYMENT by SAP'!D2283</f>
        <v>1400000195</v>
      </c>
      <c r="F2293" s="15">
        <f>'PAYMENT by SAP'!E2283</f>
        <v>11121161</v>
      </c>
      <c r="G2293" s="15" t="str">
        <f>'PAYMENT by SAP'!F2283</f>
        <v>PAID BY CMS BANK MANDIRI KC GRESIK RN 2100001984</v>
      </c>
      <c r="H2293" s="47">
        <f t="shared" si="228"/>
        <v>46162</v>
      </c>
      <c r="I2293" s="48">
        <f>'PAYMENT by SAP'!G2283</f>
        <v>46162</v>
      </c>
      <c r="J2293" s="48" t="str">
        <f t="shared" si="229"/>
        <v>Mei</v>
      </c>
      <c r="K2293" s="48" t="str">
        <f t="shared" si="230"/>
        <v>2026</v>
      </c>
      <c r="L2293" s="48">
        <f>'PAYMENT by SAP'!H2283</f>
        <v>46142</v>
      </c>
      <c r="M2293" s="49">
        <f t="shared" si="231"/>
        <v>20</v>
      </c>
      <c r="N2293" s="50" t="str">
        <f t="shared" si="232"/>
        <v>0-30</v>
      </c>
      <c r="O2293" s="50" t="str">
        <f t="shared" si="233"/>
        <v>No Risk</v>
      </c>
      <c r="P2293" s="15" t="str">
        <f>'PAYMENT by SAP'!J2283</f>
        <v>IDR</v>
      </c>
      <c r="Q2293" s="15">
        <f>'PAYMENT by SAP'!K2283</f>
        <v>1800000151</v>
      </c>
      <c r="R2293" s="51">
        <f>'PAYMENT by SAP'!L2283</f>
        <v>18315467</v>
      </c>
      <c r="S2293" s="51" t="str">
        <f>'PAYMENT by SAP'!M2283</f>
        <v>Pot. Gaji Kary. Penugasan SIG - UTSG 02.2026</v>
      </c>
      <c r="T2293" s="65">
        <f>'PAYMENT by SAP'!N2283</f>
        <v>46112</v>
      </c>
      <c r="U2293" s="66">
        <f>'PAYMENT by SAP'!O2283</f>
        <v>1800000151</v>
      </c>
      <c r="V2293" t="s">
        <v>4953</v>
      </c>
    </row>
    <row r="2294" spans="2:22">
      <c r="B2294" s="15">
        <f>'PAYMENT by SAP'!B2284</f>
        <v>100017</v>
      </c>
      <c r="C2294" s="15" t="str">
        <f>'PAYMENT by SAP'!C2284</f>
        <v>PT PETROKIMIA GRESIK</v>
      </c>
      <c r="D2294" s="15" t="str">
        <v>External</v>
      </c>
      <c r="E2294" s="15">
        <f>'PAYMENT by SAP'!D2284</f>
        <v>100003568</v>
      </c>
      <c r="F2294" s="15">
        <f>'PAYMENT by SAP'!E2284</f>
        <v>0</v>
      </c>
      <c r="G2294" s="15">
        <f>'PAYMENT by SAP'!F2284</f>
        <v>0</v>
      </c>
      <c r="H2294" s="47">
        <f t="shared" si="228"/>
        <v>46148</v>
      </c>
      <c r="I2294" s="48">
        <f>'PAYMENT by SAP'!G2284</f>
        <v>46148</v>
      </c>
      <c r="J2294" s="48" t="str">
        <f t="shared" si="229"/>
        <v>Mei</v>
      </c>
      <c r="K2294" s="48" t="str">
        <f t="shared" si="230"/>
        <v>2026</v>
      </c>
      <c r="L2294" s="48">
        <f>'PAYMENT by SAP'!H2284</f>
        <v>46078</v>
      </c>
      <c r="M2294" s="49">
        <f t="shared" si="231"/>
        <v>70</v>
      </c>
      <c r="N2294" s="50" t="str">
        <f t="shared" si="232"/>
        <v>60-90</v>
      </c>
      <c r="O2294" s="50" t="str">
        <f t="shared" si="233"/>
        <v>Warning</v>
      </c>
      <c r="P2294" s="15" t="str">
        <f>'PAYMENT by SAP'!J2284</f>
        <v>IDR</v>
      </c>
      <c r="Q2294" s="15">
        <f>'PAYMENT by SAP'!K2284</f>
        <v>100001484</v>
      </c>
      <c r="R2294" s="51">
        <f>'PAYMENT by SAP'!L2284</f>
        <v>12126750</v>
      </c>
      <c r="S2294" s="51" t="str">
        <f>'PAYMENT by SAP'!M2284</f>
        <v>PPN Sewa Tanah di Gresik (Pem. Pipa Air PT Pet</v>
      </c>
      <c r="T2294" s="65">
        <f>'PAYMENT by SAP'!N2284</f>
        <v>46078</v>
      </c>
      <c r="U2294" s="66">
        <f>'PAYMENT by SAP'!O2284</f>
        <v>1800000976</v>
      </c>
      <c r="V2294" t="s">
        <v>4962</v>
      </c>
    </row>
    <row r="2295" spans="2:22">
      <c r="B2295" s="15">
        <f>'PAYMENT by SAP'!B2285</f>
        <v>100018</v>
      </c>
      <c r="C2295" s="15" t="str">
        <f>'PAYMENT by SAP'!C2285</f>
        <v>PT SEMEN BATURAJA</v>
      </c>
      <c r="D2295" s="15" t="str">
        <v>Group</v>
      </c>
      <c r="E2295" s="15">
        <f>'PAYMENT by SAP'!D2285</f>
        <v>1400000209</v>
      </c>
      <c r="F2295" s="15">
        <f>'PAYMENT by SAP'!E2285</f>
        <v>11125421</v>
      </c>
      <c r="G2295" s="15" t="str">
        <f>'PAYMENT by SAP'!F2285</f>
        <v>PAID BY CMS BANK SYARIAH INDONESIA KC SURABAYA BAS</v>
      </c>
      <c r="H2295" s="47">
        <f t="shared" si="228"/>
        <v>46168</v>
      </c>
      <c r="I2295" s="48">
        <f>'PAYMENT by SAP'!G2285</f>
        <v>46168</v>
      </c>
      <c r="J2295" s="48" t="str">
        <f t="shared" si="229"/>
        <v>Mei</v>
      </c>
      <c r="K2295" s="48" t="str">
        <f t="shared" si="230"/>
        <v>2026</v>
      </c>
      <c r="L2295" s="48">
        <f>'PAYMENT by SAP'!H2285</f>
        <v>46162</v>
      </c>
      <c r="M2295" s="49">
        <f t="shared" si="231"/>
        <v>6</v>
      </c>
      <c r="N2295" s="50" t="str">
        <f t="shared" si="232"/>
        <v>0-30</v>
      </c>
      <c r="O2295" s="50" t="str">
        <f t="shared" si="233"/>
        <v>No Risk</v>
      </c>
      <c r="P2295" s="15" t="str">
        <f>'PAYMENT by SAP'!J2285</f>
        <v>IDR</v>
      </c>
      <c r="Q2295" s="15">
        <f>'PAYMENT by SAP'!K2285</f>
        <v>1800000176</v>
      </c>
      <c r="R2295" s="51">
        <f>'PAYMENT by SAP'!L2285</f>
        <v>14410468</v>
      </c>
      <c r="S2295" s="51" t="str">
        <f>'PAYMENT by SAP'!M2285</f>
        <v>Pot. Gaji Kary. Penugasan SIG - SMBR 03.2026</v>
      </c>
      <c r="T2295" s="65">
        <f>'PAYMENT by SAP'!N2285</f>
        <v>46132</v>
      </c>
      <c r="U2295" s="66">
        <f>'PAYMENT by SAP'!O2285</f>
        <v>1800000176</v>
      </c>
      <c r="V2295" t="s">
        <v>4953</v>
      </c>
    </row>
    <row r="2296" spans="2:22">
      <c r="B2296" s="15">
        <f>'PAYMENT by SAP'!B2286</f>
        <v>100031</v>
      </c>
      <c r="C2296" s="15" t="str">
        <f>'PAYMENT by SAP'!C2286</f>
        <v>PT DELTA ARTHA BAHARI NUSANTARA</v>
      </c>
      <c r="D2296" s="15" t="str">
        <v>External</v>
      </c>
      <c r="E2296" s="15">
        <f>'PAYMENT by SAP'!D2286</f>
        <v>1400000177</v>
      </c>
      <c r="F2296" s="15">
        <f>'PAYMENT by SAP'!E2286</f>
        <v>11121161</v>
      </c>
      <c r="G2296" s="15" t="str">
        <f>'PAYMENT by SAP'!F2286</f>
        <v>Kurang bayar penagihan Peny Air Bersih Feb 2026</v>
      </c>
      <c r="H2296" s="47">
        <f t="shared" si="228"/>
        <v>46147</v>
      </c>
      <c r="I2296" s="48">
        <f>'PAYMENT by SAP'!G2286</f>
        <v>46147</v>
      </c>
      <c r="J2296" s="48" t="str">
        <f t="shared" si="229"/>
        <v>Mei</v>
      </c>
      <c r="K2296" s="48" t="str">
        <f t="shared" si="230"/>
        <v>2026</v>
      </c>
      <c r="L2296" s="48">
        <f>'PAYMENT by SAP'!H2286</f>
        <v>46126</v>
      </c>
      <c r="M2296" s="49">
        <f t="shared" si="231"/>
        <v>21</v>
      </c>
      <c r="N2296" s="50" t="str">
        <f t="shared" si="232"/>
        <v>0-30</v>
      </c>
      <c r="O2296" s="50" t="str">
        <f t="shared" si="233"/>
        <v>No Risk</v>
      </c>
      <c r="P2296" s="15" t="str">
        <f>'PAYMENT by SAP'!J2286</f>
        <v>IDR</v>
      </c>
      <c r="Q2296" s="15">
        <f>'PAYMENT by SAP'!K2286</f>
        <v>1400000150</v>
      </c>
      <c r="R2296" s="51">
        <f>'PAYMENT by SAP'!L2286</f>
        <v>113420</v>
      </c>
      <c r="S2296" s="51" t="str">
        <f>'PAYMENT by SAP'!M2286</f>
        <v>Kurang bayar penagihan Peny Air Bersih Feb 2026</v>
      </c>
      <c r="T2296" s="65">
        <f>'PAYMENT by SAP'!N2286</f>
        <v>46126</v>
      </c>
      <c r="U2296" s="66">
        <f>'PAYMENT by SAP'!O2286</f>
        <v>1800000106</v>
      </c>
      <c r="V2296" t="s">
        <v>4956</v>
      </c>
    </row>
    <row r="2297" spans="2:22">
      <c r="B2297" s="15">
        <f>'PAYMENT by SAP'!B2287</f>
        <v>100069</v>
      </c>
      <c r="C2297" s="15" t="str">
        <f>'PAYMENT by SAP'!C2287</f>
        <v>PT BANK MANDIRI (PERSERO) TBK.</v>
      </c>
      <c r="D2297" s="15" t="str">
        <v>External</v>
      </c>
      <c r="E2297" s="15">
        <f>'PAYMENT by SAP'!D2287</f>
        <v>1400000179</v>
      </c>
      <c r="F2297" s="15">
        <f>'PAYMENT by SAP'!E2287</f>
        <v>11121161</v>
      </c>
      <c r="G2297" s="15" t="str">
        <f>'PAYMENT by SAP'!F2287</f>
        <v>PAID BY CMS BANK MANDIRI KC GRESIK RN 2100001978</v>
      </c>
      <c r="H2297" s="47">
        <f t="shared" si="228"/>
        <v>46149</v>
      </c>
      <c r="I2297" s="48">
        <f>'PAYMENT by SAP'!G2287</f>
        <v>46149</v>
      </c>
      <c r="J2297" s="48" t="str">
        <f t="shared" si="229"/>
        <v>Mei</v>
      </c>
      <c r="K2297" s="48" t="str">
        <f t="shared" si="230"/>
        <v>2026</v>
      </c>
      <c r="L2297" s="48">
        <f>'PAYMENT by SAP'!H2287</f>
        <v>46142</v>
      </c>
      <c r="M2297" s="49">
        <f t="shared" si="231"/>
        <v>7</v>
      </c>
      <c r="N2297" s="50" t="str">
        <f t="shared" si="232"/>
        <v>0-30</v>
      </c>
      <c r="O2297" s="50" t="str">
        <f t="shared" si="233"/>
        <v>No Risk</v>
      </c>
      <c r="P2297" s="15" t="str">
        <f>'PAYMENT by SAP'!J2287</f>
        <v>IDR</v>
      </c>
      <c r="Q2297" s="15">
        <f>'PAYMENT by SAP'!K2287</f>
        <v>1800000117</v>
      </c>
      <c r="R2297" s="51">
        <f>'PAYMENT by SAP'!L2287</f>
        <v>436688044</v>
      </c>
      <c r="S2297" s="51" t="str">
        <f>'PAYMENT by SAP'!M2287</f>
        <v>Tagihan Sewa Tanah Mandiri Tuban Per. 2025 - 2029</v>
      </c>
      <c r="T2297" s="65">
        <f>'PAYMENT by SAP'!N2287</f>
        <v>46112</v>
      </c>
      <c r="U2297" s="66">
        <f>'PAYMENT by SAP'!O2287</f>
        <v>1800000117</v>
      </c>
      <c r="V2297" t="s">
        <v>4957</v>
      </c>
    </row>
    <row r="2298" spans="2:22">
      <c r="B2298" s="15">
        <f>'PAYMENT by SAP'!B2288</f>
        <v>100120</v>
      </c>
      <c r="C2298" s="15" t="str">
        <f>'PAYMENT by SAP'!C2288</f>
        <v>PT TELEKOMUNIKASI SELULAR</v>
      </c>
      <c r="D2298" s="15" t="str">
        <v>External</v>
      </c>
      <c r="E2298" s="15">
        <f>'PAYMENT by SAP'!D2288</f>
        <v>1400000193</v>
      </c>
      <c r="F2298" s="15">
        <f>'PAYMENT by SAP'!E2288</f>
        <v>11125421</v>
      </c>
      <c r="G2298" s="15">
        <f>'PAYMENT by SAP'!F2288</f>
        <v>1800000186</v>
      </c>
      <c r="H2298" s="47">
        <f t="shared" si="228"/>
        <v>46162</v>
      </c>
      <c r="I2298" s="48">
        <f>'PAYMENT by SAP'!G2288</f>
        <v>46162</v>
      </c>
      <c r="J2298" s="48" t="str">
        <f t="shared" si="229"/>
        <v>Mei</v>
      </c>
      <c r="K2298" s="48" t="str">
        <f t="shared" si="230"/>
        <v>2026</v>
      </c>
      <c r="L2298" s="48">
        <f>'PAYMENT by SAP'!H2288</f>
        <v>46173</v>
      </c>
      <c r="M2298" s="49">
        <f t="shared" si="231"/>
        <v>-11</v>
      </c>
      <c r="N2298" s="50" t="str">
        <f t="shared" si="232"/>
        <v>Current</v>
      </c>
      <c r="O2298" s="50" t="str">
        <f t="shared" si="233"/>
        <v>No Risk</v>
      </c>
      <c r="P2298" s="15" t="str">
        <f>'PAYMENT by SAP'!J2288</f>
        <v>IDR</v>
      </c>
      <c r="Q2298" s="15">
        <f>'PAYMENT by SAP'!K2288</f>
        <v>1800000186</v>
      </c>
      <c r="R2298" s="51">
        <f>'PAYMENT by SAP'!L2288</f>
        <v>5391565</v>
      </c>
      <c r="S2298" s="51" t="str">
        <f>'PAYMENT by SAP'!M2288</f>
        <v>Tagihan Listrik Telkomsel Bulan April 2026</v>
      </c>
      <c r="T2298" s="65">
        <f>'PAYMENT by SAP'!N2288</f>
        <v>46143</v>
      </c>
      <c r="U2298" s="66">
        <f>'PAYMENT by SAP'!O2288</f>
        <v>1800000186</v>
      </c>
      <c r="V2298" t="s">
        <v>4951</v>
      </c>
    </row>
    <row r="2299" spans="2:22">
      <c r="B2299" s="15">
        <f>'PAYMENT by SAP'!B2289</f>
        <v>100137</v>
      </c>
      <c r="C2299" s="15" t="str">
        <f>'PAYMENT by SAP'!C2289</f>
        <v>PT SEMEN GRESIK</v>
      </c>
      <c r="D2299" s="15" t="str">
        <v>Group</v>
      </c>
      <c r="E2299" s="15">
        <f>'PAYMENT by SAP'!D2289</f>
        <v>1400000180</v>
      </c>
      <c r="F2299" s="15">
        <f>'PAYMENT by SAP'!E2289</f>
        <v>11121871</v>
      </c>
      <c r="G2299" s="15" t="str">
        <f>'PAYMENT by SAP'!F2289</f>
        <v>SWEEPING SEMEN GRESIK</v>
      </c>
      <c r="H2299" s="47">
        <f t="shared" si="228"/>
        <v>46150</v>
      </c>
      <c r="I2299" s="48">
        <f>'PAYMENT by SAP'!G2289</f>
        <v>46150</v>
      </c>
      <c r="J2299" s="48" t="str">
        <f t="shared" si="229"/>
        <v>Mei</v>
      </c>
      <c r="K2299" s="48" t="str">
        <f t="shared" si="230"/>
        <v>2026</v>
      </c>
      <c r="L2299" s="48">
        <f>'PAYMENT by SAP'!H2289</f>
        <v>46142</v>
      </c>
      <c r="M2299" s="49">
        <f t="shared" si="231"/>
        <v>8</v>
      </c>
      <c r="N2299" s="50" t="str">
        <f t="shared" si="232"/>
        <v>0-30</v>
      </c>
      <c r="O2299" s="50" t="str">
        <f t="shared" si="233"/>
        <v>No Risk</v>
      </c>
      <c r="P2299" s="15" t="str">
        <f>'PAYMENT by SAP'!J2289</f>
        <v>IDR</v>
      </c>
      <c r="Q2299" s="15">
        <f>'PAYMENT by SAP'!K2289</f>
        <v>1400000171</v>
      </c>
      <c r="R2299" s="51">
        <f>'PAYMENT by SAP'!L2289</f>
        <v>10000000000</v>
      </c>
      <c r="S2299" s="51" t="str">
        <f>'PAYMENT by SAP'!M2289</f>
        <v>PEMBAYARAN POKOK SHL GRESIK 26 SEPT 2018</v>
      </c>
      <c r="T2299" s="65">
        <f>'PAYMENT by SAP'!N2289</f>
        <v>46142</v>
      </c>
      <c r="U2299" s="66">
        <f>'PAYMENT by SAP'!O2289</f>
        <v>1800001507</v>
      </c>
      <c r="V2299" t="s">
        <v>4952</v>
      </c>
    </row>
    <row r="2300" spans="2:22">
      <c r="B2300" s="15">
        <f>'PAYMENT by SAP'!B2290</f>
        <v>100137</v>
      </c>
      <c r="C2300" s="15" t="str">
        <f>'PAYMENT by SAP'!C2290</f>
        <v>PT SEMEN GRESIK</v>
      </c>
      <c r="D2300" s="15" t="str">
        <v>Group</v>
      </c>
      <c r="E2300" s="15">
        <f>'PAYMENT by SAP'!D2290</f>
        <v>1400000187</v>
      </c>
      <c r="F2300" s="15">
        <f>'PAYMENT by SAP'!E2290</f>
        <v>11121871</v>
      </c>
      <c r="G2300" s="15" t="str">
        <f>'PAYMENT by SAP'!F2290</f>
        <v>SWEEPING GRESIK</v>
      </c>
      <c r="H2300" s="47">
        <f t="shared" si="228"/>
        <v>46154</v>
      </c>
      <c r="I2300" s="48">
        <f>'PAYMENT by SAP'!G2290</f>
        <v>46154</v>
      </c>
      <c r="J2300" s="48" t="str">
        <f t="shared" si="229"/>
        <v>Mei</v>
      </c>
      <c r="K2300" s="48" t="str">
        <f t="shared" si="230"/>
        <v>2026</v>
      </c>
      <c r="L2300" s="48">
        <f>'PAYMENT by SAP'!H2290</f>
        <v>46149</v>
      </c>
      <c r="M2300" s="49">
        <f t="shared" si="231"/>
        <v>5</v>
      </c>
      <c r="N2300" s="50" t="str">
        <f t="shared" si="232"/>
        <v>0-30</v>
      </c>
      <c r="O2300" s="50" t="str">
        <f t="shared" si="233"/>
        <v>No Risk</v>
      </c>
      <c r="P2300" s="15" t="str">
        <f>'PAYMENT by SAP'!J2290</f>
        <v>IDR</v>
      </c>
      <c r="Q2300" s="15">
        <f>'PAYMENT by SAP'!K2290</f>
        <v>1400000180</v>
      </c>
      <c r="R2300" s="51">
        <f>'PAYMENT by SAP'!L2290</f>
        <v>8000000000</v>
      </c>
      <c r="S2300" s="51" t="str">
        <f>'PAYMENT by SAP'!M2290</f>
        <v>PEMBAYARAN POKOK SHL GRESIK 26 SEPT 2018</v>
      </c>
      <c r="T2300" s="65">
        <f>'PAYMENT by SAP'!N2290</f>
        <v>46149</v>
      </c>
      <c r="U2300" s="66">
        <f>'PAYMENT by SAP'!O2290</f>
        <v>1800001507</v>
      </c>
      <c r="V2300" t="s">
        <v>4952</v>
      </c>
    </row>
    <row r="2301" spans="2:22">
      <c r="B2301" s="15">
        <f>'PAYMENT by SAP'!B2291</f>
        <v>100137</v>
      </c>
      <c r="C2301" s="15" t="str">
        <f>'PAYMENT by SAP'!C2291</f>
        <v>PT SEMEN GRESIK</v>
      </c>
      <c r="D2301" s="15" t="str">
        <v>Group</v>
      </c>
      <c r="E2301" s="15">
        <f>'PAYMENT by SAP'!D2291</f>
        <v>1400000188</v>
      </c>
      <c r="F2301" s="15">
        <f>'PAYMENT by SAP'!E2291</f>
        <v>11121871</v>
      </c>
      <c r="G2301" s="15" t="str">
        <f>'PAYMENT by SAP'!F2291</f>
        <v>SWEEPING SEMEN GRESIK</v>
      </c>
      <c r="H2301" s="47">
        <f t="shared" si="228"/>
        <v>46154</v>
      </c>
      <c r="I2301" s="48">
        <f>'PAYMENT by SAP'!G2291</f>
        <v>46154</v>
      </c>
      <c r="J2301" s="48" t="str">
        <f t="shared" si="229"/>
        <v>Mei</v>
      </c>
      <c r="K2301" s="48" t="str">
        <f t="shared" si="230"/>
        <v>2026</v>
      </c>
      <c r="L2301" s="48">
        <f>'PAYMENT by SAP'!H2291</f>
        <v>46214</v>
      </c>
      <c r="M2301" s="49">
        <f t="shared" si="231"/>
        <v>-60</v>
      </c>
      <c r="N2301" s="50" t="str">
        <f t="shared" si="232"/>
        <v>Current</v>
      </c>
      <c r="O2301" s="50" t="str">
        <f t="shared" si="233"/>
        <v>No Risk</v>
      </c>
      <c r="P2301" s="15" t="str">
        <f>'PAYMENT by SAP'!J2291</f>
        <v>IDR</v>
      </c>
      <c r="Q2301" s="15">
        <f>'PAYMENT by SAP'!K2291</f>
        <v>1400000187</v>
      </c>
      <c r="R2301" s="51">
        <f>'PAYMENT by SAP'!L2291</f>
        <v>5000000000</v>
      </c>
      <c r="S2301" s="51" t="str">
        <f>'PAYMENT by SAP'!M2291</f>
        <v>PEMBAYARAN POKOK SHL GRESIK 26 SEPT 2018</v>
      </c>
      <c r="T2301" s="65">
        <f>'PAYMENT by SAP'!N2291</f>
        <v>46214</v>
      </c>
      <c r="U2301" s="66">
        <f>'PAYMENT by SAP'!O2291</f>
        <v>1800001507</v>
      </c>
      <c r="V2301" t="s">
        <v>4952</v>
      </c>
    </row>
    <row r="2302" spans="2:22">
      <c r="B2302" s="15">
        <f>'PAYMENT by SAP'!B2292</f>
        <v>100137</v>
      </c>
      <c r="C2302" s="15" t="str">
        <f>'PAYMENT by SAP'!C2292</f>
        <v>PT SEMEN GRESIK</v>
      </c>
      <c r="D2302" s="15" t="str">
        <v>Group</v>
      </c>
      <c r="E2302" s="15">
        <f>'PAYMENT by SAP'!D2292</f>
        <v>1400000190</v>
      </c>
      <c r="F2302" s="15">
        <f>'PAYMENT by SAP'!E2292</f>
        <v>11121871</v>
      </c>
      <c r="G2302" s="15" t="str">
        <f>'PAYMENT by SAP'!F2292</f>
        <v>SWEEPING SEMEN GRESIK</v>
      </c>
      <c r="H2302" s="47">
        <f t="shared" si="228"/>
        <v>46155</v>
      </c>
      <c r="I2302" s="48">
        <f>'PAYMENT by SAP'!G2292</f>
        <v>46155</v>
      </c>
      <c r="J2302" s="48" t="str">
        <f t="shared" si="229"/>
        <v>Mei</v>
      </c>
      <c r="K2302" s="48" t="str">
        <f t="shared" si="230"/>
        <v>2026</v>
      </c>
      <c r="L2302" s="48">
        <f>'PAYMENT by SAP'!H2292</f>
        <v>46154</v>
      </c>
      <c r="M2302" s="49">
        <f t="shared" si="231"/>
        <v>1</v>
      </c>
      <c r="N2302" s="50" t="str">
        <f t="shared" si="232"/>
        <v>0-30</v>
      </c>
      <c r="O2302" s="50" t="str">
        <f t="shared" si="233"/>
        <v>No Risk</v>
      </c>
      <c r="P2302" s="15" t="str">
        <f>'PAYMENT by SAP'!J2292</f>
        <v>IDR</v>
      </c>
      <c r="Q2302" s="15">
        <f>'PAYMENT by SAP'!K2292</f>
        <v>1400000188</v>
      </c>
      <c r="R2302" s="51">
        <f>'PAYMENT by SAP'!L2292</f>
        <v>5000000000</v>
      </c>
      <c r="S2302" s="51" t="str">
        <f>'PAYMENT by SAP'!M2292</f>
        <v>PEMBAYARAN POKOK SHL GRESIK 26 SEPT 2018</v>
      </c>
      <c r="T2302" s="65">
        <f>'PAYMENT by SAP'!N2292</f>
        <v>46154</v>
      </c>
      <c r="U2302" s="66">
        <f>'PAYMENT by SAP'!O2292</f>
        <v>1800001507</v>
      </c>
      <c r="V2302" t="s">
        <v>4952</v>
      </c>
    </row>
    <row r="2303" spans="2:22">
      <c r="B2303" s="15">
        <f>'PAYMENT by SAP'!B2293</f>
        <v>100137</v>
      </c>
      <c r="C2303" s="15" t="str">
        <f>'PAYMENT by SAP'!C2293</f>
        <v>PT SEMEN GRESIK</v>
      </c>
      <c r="D2303" s="15" t="str">
        <v>Group</v>
      </c>
      <c r="E2303" s="15">
        <f>'PAYMENT by SAP'!D2293</f>
        <v>1400000197</v>
      </c>
      <c r="F2303" s="15">
        <f>'PAYMENT by SAP'!E2293</f>
        <v>11121161</v>
      </c>
      <c r="G2303" s="15" t="str">
        <f>'PAYMENT by SAP'!F2293</f>
        <v>Tagihan Listrik Blok FF3 Bulan April 2026</v>
      </c>
      <c r="H2303" s="47">
        <f t="shared" si="228"/>
        <v>46163</v>
      </c>
      <c r="I2303" s="48">
        <f>'PAYMENT by SAP'!G2293</f>
        <v>46163</v>
      </c>
      <c r="J2303" s="48" t="str">
        <f t="shared" si="229"/>
        <v>Mei</v>
      </c>
      <c r="K2303" s="48" t="str">
        <f t="shared" si="230"/>
        <v>2026</v>
      </c>
      <c r="L2303" s="48">
        <f>'PAYMENT by SAP'!H2293</f>
        <v>46172</v>
      </c>
      <c r="M2303" s="49">
        <f t="shared" si="231"/>
        <v>-9</v>
      </c>
      <c r="N2303" s="50" t="str">
        <f t="shared" si="232"/>
        <v>Current</v>
      </c>
      <c r="O2303" s="50" t="str">
        <f t="shared" si="233"/>
        <v>No Risk</v>
      </c>
      <c r="P2303" s="15" t="str">
        <f>'PAYMENT by SAP'!J2293</f>
        <v>IDR</v>
      </c>
      <c r="Q2303" s="15">
        <f>'PAYMENT by SAP'!K2293</f>
        <v>1800000190</v>
      </c>
      <c r="R2303" s="51">
        <f>'PAYMENT by SAP'!L2293</f>
        <v>1268614</v>
      </c>
      <c r="S2303" s="51" t="str">
        <f>'PAYMENT by SAP'!M2293</f>
        <v>Tagihan Listrik Blok FF3 Bulan April 2026</v>
      </c>
      <c r="T2303" s="65">
        <f>'PAYMENT by SAP'!N2293</f>
        <v>46142</v>
      </c>
      <c r="U2303" s="66">
        <f>'PAYMENT by SAP'!O2293</f>
        <v>1800000190</v>
      </c>
      <c r="V2303" t="s">
        <v>4951</v>
      </c>
    </row>
    <row r="2304" spans="2:22">
      <c r="B2304" s="15">
        <f>'PAYMENT by SAP'!B2294</f>
        <v>100137</v>
      </c>
      <c r="C2304" s="15" t="str">
        <f>'PAYMENT by SAP'!C2294</f>
        <v>PT SEMEN GRESIK</v>
      </c>
      <c r="D2304" s="15" t="str">
        <v>Group</v>
      </c>
      <c r="E2304" s="15">
        <f>'PAYMENT by SAP'!D2294</f>
        <v>1400000214</v>
      </c>
      <c r="F2304" s="15">
        <f>'PAYMENT by SAP'!E2294</f>
        <v>11121871</v>
      </c>
      <c r="G2304" s="15" t="str">
        <f>'PAYMENT by SAP'!F2294</f>
        <v>SWEEPING SEMEN GRESIK</v>
      </c>
      <c r="H2304" s="47">
        <f t="shared" si="228"/>
        <v>46168</v>
      </c>
      <c r="I2304" s="48">
        <f>'PAYMENT by SAP'!G2294</f>
        <v>46168</v>
      </c>
      <c r="J2304" s="48" t="str">
        <f t="shared" si="229"/>
        <v>Mei</v>
      </c>
      <c r="K2304" s="48" t="str">
        <f t="shared" si="230"/>
        <v>2026</v>
      </c>
      <c r="L2304" s="48">
        <f>'PAYMENT by SAP'!H2294</f>
        <v>46155</v>
      </c>
      <c r="M2304" s="49">
        <f t="shared" si="231"/>
        <v>13</v>
      </c>
      <c r="N2304" s="50" t="str">
        <f t="shared" si="232"/>
        <v>0-30</v>
      </c>
      <c r="O2304" s="50" t="str">
        <f t="shared" si="233"/>
        <v>No Risk</v>
      </c>
      <c r="P2304" s="15" t="str">
        <f>'PAYMENT by SAP'!J2294</f>
        <v>IDR</v>
      </c>
      <c r="Q2304" s="15">
        <f>'PAYMENT by SAP'!K2294</f>
        <v>1400000190</v>
      </c>
      <c r="R2304" s="51">
        <f>'PAYMENT by SAP'!L2294</f>
        <v>30000000000</v>
      </c>
      <c r="S2304" s="51" t="str">
        <f>'PAYMENT by SAP'!M2294</f>
        <v>PEMBAYARAN POKOK SHL GRESIK 26 SEPT 2018</v>
      </c>
      <c r="T2304" s="65">
        <f>'PAYMENT by SAP'!N2294</f>
        <v>46155</v>
      </c>
      <c r="U2304" s="66">
        <f>'PAYMENT by SAP'!O2294</f>
        <v>1800001507</v>
      </c>
      <c r="V2304" t="s">
        <v>4952</v>
      </c>
    </row>
    <row r="2305" spans="2:22">
      <c r="B2305" s="15">
        <f>'PAYMENT by SAP'!B2295</f>
        <v>100144</v>
      </c>
      <c r="C2305" s="15" t="str">
        <f>'PAYMENT by SAP'!C2295</f>
        <v>PT SINERGI INFORMATIKA SEMEN INDONE</v>
      </c>
      <c r="D2305" s="15" t="str">
        <v>Group</v>
      </c>
      <c r="E2305" s="15">
        <f>'PAYMENT by SAP'!D2295</f>
        <v>1400000191</v>
      </c>
      <c r="F2305" s="15">
        <f>'PAYMENT by SAP'!E2295</f>
        <v>11121161</v>
      </c>
      <c r="G2305" s="15" t="str">
        <f>'PAYMENT by SAP'!F2295</f>
        <v>PAID BY CMS BANK MANDIRI KC GRESIK RN 2100001710</v>
      </c>
      <c r="H2305" s="47">
        <f t="shared" si="228"/>
        <v>46160</v>
      </c>
      <c r="I2305" s="48">
        <f>'PAYMENT by SAP'!G2295</f>
        <v>46160</v>
      </c>
      <c r="J2305" s="48" t="str">
        <f t="shared" si="229"/>
        <v>Mei</v>
      </c>
      <c r="K2305" s="48" t="str">
        <f t="shared" si="230"/>
        <v>2026</v>
      </c>
      <c r="L2305" s="48">
        <f>'PAYMENT by SAP'!H2295</f>
        <v>45899</v>
      </c>
      <c r="M2305" s="49">
        <f t="shared" si="231"/>
        <v>261</v>
      </c>
      <c r="N2305" s="50" t="str">
        <f t="shared" si="232"/>
        <v>120-365</v>
      </c>
      <c r="O2305" s="50" t="str">
        <f t="shared" si="233"/>
        <v>High Risk</v>
      </c>
      <c r="P2305" s="15" t="str">
        <f>'PAYMENT by SAP'!J2295</f>
        <v>IDR</v>
      </c>
      <c r="Q2305" s="15">
        <f>'PAYMENT by SAP'!K2295</f>
        <v>1800000333</v>
      </c>
      <c r="R2305" s="51">
        <f>'PAYMENT by SAP'!L2295</f>
        <v>42596613</v>
      </c>
      <c r="S2305" s="51" t="str">
        <f>'PAYMENT by SAP'!M2295</f>
        <v>Pot. Gaji Kary. Penugasan SIG - SISI 06.2025</v>
      </c>
      <c r="T2305" s="65">
        <f>'PAYMENT by SAP'!N2295</f>
        <v>45869</v>
      </c>
      <c r="U2305" s="66">
        <f>'PAYMENT by SAP'!O2295</f>
        <v>1800000333</v>
      </c>
      <c r="V2305" t="s">
        <v>4953</v>
      </c>
    </row>
    <row r="2306" spans="2:22">
      <c r="B2306" s="15">
        <f>'PAYMENT by SAP'!B2296</f>
        <v>100160</v>
      </c>
      <c r="C2306" s="15" t="str">
        <f>'PAYMENT by SAP'!C2296</f>
        <v>YAYASAN SEMEN INDONESIA FOUNDATION</v>
      </c>
      <c r="D2306" s="15" t="str">
        <v>Group</v>
      </c>
      <c r="E2306" s="15">
        <f>'PAYMENT by SAP'!D2296</f>
        <v>1400000199</v>
      </c>
      <c r="F2306" s="15">
        <f>'PAYMENT by SAP'!E2296</f>
        <v>11125421</v>
      </c>
      <c r="G2306" s="15" t="str">
        <f>'PAYMENT by SAP'!F2296</f>
        <v>PAID BY CMS BANK SYARIAH INDONESIA KC SURABAYA BAS</v>
      </c>
      <c r="H2306" s="47">
        <f t="shared" si="228"/>
        <v>46166</v>
      </c>
      <c r="I2306" s="48">
        <f>'PAYMENT by SAP'!G2296</f>
        <v>46166</v>
      </c>
      <c r="J2306" s="48" t="str">
        <f t="shared" si="229"/>
        <v>Mei</v>
      </c>
      <c r="K2306" s="48" t="str">
        <f t="shared" si="230"/>
        <v>2026</v>
      </c>
      <c r="L2306" s="48">
        <f>'PAYMENT by SAP'!H2296</f>
        <v>46111</v>
      </c>
      <c r="M2306" s="49">
        <f t="shared" si="231"/>
        <v>55</v>
      </c>
      <c r="N2306" s="50" t="str">
        <f t="shared" si="232"/>
        <v>30-60</v>
      </c>
      <c r="O2306" s="50" t="str">
        <f t="shared" si="233"/>
        <v>Low Risk</v>
      </c>
      <c r="P2306" s="15" t="str">
        <f>'PAYMENT by SAP'!J2296</f>
        <v>IDR</v>
      </c>
      <c r="Q2306" s="15">
        <f>'PAYMENT by SAP'!K2296</f>
        <v>1800000059</v>
      </c>
      <c r="R2306" s="51">
        <f>'PAYMENT by SAP'!L2296</f>
        <v>19827100</v>
      </c>
      <c r="S2306" s="51" t="str">
        <f>'PAYMENT by SAP'!M2296</f>
        <v>Penagihan Penyediaan Air Bersih Januari 2026</v>
      </c>
      <c r="T2306" s="65">
        <f>'PAYMENT by SAP'!N2296</f>
        <v>46081</v>
      </c>
      <c r="U2306" s="66">
        <f>'PAYMENT by SAP'!O2296</f>
        <v>1800000059</v>
      </c>
      <c r="V2306" t="s">
        <v>4956</v>
      </c>
    </row>
    <row r="2307" spans="2:22">
      <c r="B2307" s="15">
        <f>'PAYMENT by SAP'!B2297</f>
        <v>100160</v>
      </c>
      <c r="C2307" s="15" t="str">
        <f>'PAYMENT by SAP'!C2297</f>
        <v>YAYASAN SEMEN INDONESIA FOUNDATION</v>
      </c>
      <c r="D2307" s="15" t="str">
        <v>Group</v>
      </c>
      <c r="E2307" s="15">
        <f>'PAYMENT by SAP'!D2297</f>
        <v>1400000201</v>
      </c>
      <c r="F2307" s="15">
        <f>'PAYMENT by SAP'!E2297</f>
        <v>11125421</v>
      </c>
      <c r="G2307" s="15" t="str">
        <f>'PAYMENT by SAP'!F2297</f>
        <v>PAID BY CMS BANK SYARIAH INDONESIA KC SURABAYA BAS</v>
      </c>
      <c r="H2307" s="47">
        <f t="shared" si="228"/>
        <v>46167</v>
      </c>
      <c r="I2307" s="48">
        <f>'PAYMENT by SAP'!G2297</f>
        <v>46167</v>
      </c>
      <c r="J2307" s="48" t="str">
        <f t="shared" si="229"/>
        <v>Mei</v>
      </c>
      <c r="K2307" s="48" t="str">
        <f t="shared" si="230"/>
        <v>2026</v>
      </c>
      <c r="L2307" s="48">
        <f>'PAYMENT by SAP'!H2297</f>
        <v>46121</v>
      </c>
      <c r="M2307" s="49">
        <f t="shared" si="231"/>
        <v>46</v>
      </c>
      <c r="N2307" s="50" t="str">
        <f t="shared" si="232"/>
        <v>30-60</v>
      </c>
      <c r="O2307" s="50" t="str">
        <f t="shared" si="233"/>
        <v>Low Risk</v>
      </c>
      <c r="P2307" s="15" t="str">
        <f>'PAYMENT by SAP'!J2297</f>
        <v>IDR</v>
      </c>
      <c r="Q2307" s="15">
        <f>'PAYMENT by SAP'!K2297</f>
        <v>1800000101</v>
      </c>
      <c r="R2307" s="51">
        <f>'PAYMENT by SAP'!L2297</f>
        <v>20437000</v>
      </c>
      <c r="S2307" s="51" t="str">
        <f>'PAYMENT by SAP'!M2297</f>
        <v>Penagihan Penyediaan Air Bersih Februari 2026</v>
      </c>
      <c r="T2307" s="65">
        <f>'PAYMENT by SAP'!N2297</f>
        <v>46091</v>
      </c>
      <c r="U2307" s="66">
        <f>'PAYMENT by SAP'!O2297</f>
        <v>1800000101</v>
      </c>
      <c r="V2307" t="s">
        <v>4956</v>
      </c>
    </row>
    <row r="2308" spans="2:22">
      <c r="B2308" s="15">
        <f>'PAYMENT by SAP'!B2298</f>
        <v>100162</v>
      </c>
      <c r="C2308" s="15" t="str">
        <f>'PAYMENT by SAP'!C2298</f>
        <v>PT KRAKATAU SEMEN INDONESIA</v>
      </c>
      <c r="D2308" s="15" t="str">
        <v>Group</v>
      </c>
      <c r="E2308" s="15">
        <f>'PAYMENT by SAP'!D2298</f>
        <v>1400000217</v>
      </c>
      <c r="F2308" s="15">
        <f>'PAYMENT by SAP'!E2298</f>
        <v>11125421</v>
      </c>
      <c r="G2308" s="15" t="str">
        <f>'PAYMENT by SAP'!F2298</f>
        <v>PAID BY CMS BANK SYARIAH INDONESIA KC SURABAYA BAS</v>
      </c>
      <c r="H2308" s="47">
        <f t="shared" si="228"/>
        <v>46171</v>
      </c>
      <c r="I2308" s="48">
        <f>'PAYMENT by SAP'!G2298</f>
        <v>46171</v>
      </c>
      <c r="J2308" s="48" t="str">
        <f t="shared" si="229"/>
        <v>Mei</v>
      </c>
      <c r="K2308" s="48" t="str">
        <f t="shared" si="230"/>
        <v>2026</v>
      </c>
      <c r="L2308" s="48">
        <f>'PAYMENT by SAP'!H2298</f>
        <v>46142</v>
      </c>
      <c r="M2308" s="49">
        <f t="shared" si="231"/>
        <v>29</v>
      </c>
      <c r="N2308" s="50" t="str">
        <f t="shared" si="232"/>
        <v>0-30</v>
      </c>
      <c r="O2308" s="50" t="str">
        <f t="shared" si="233"/>
        <v>No Risk</v>
      </c>
      <c r="P2308" s="15" t="str">
        <f>'PAYMENT by SAP'!J2298</f>
        <v>IDR</v>
      </c>
      <c r="Q2308" s="15">
        <f>'PAYMENT by SAP'!K2298</f>
        <v>1800000144</v>
      </c>
      <c r="R2308" s="51">
        <f>'PAYMENT by SAP'!L2298</f>
        <v>6348776</v>
      </c>
      <c r="S2308" s="51" t="str">
        <f>'PAYMENT by SAP'!M2298</f>
        <v>Pot. Gaji Kary. Penugasan SIG - KSI 02.2026</v>
      </c>
      <c r="T2308" s="65">
        <f>'PAYMENT by SAP'!N2298</f>
        <v>46112</v>
      </c>
      <c r="U2308" s="66">
        <f>'PAYMENT by SAP'!O2298</f>
        <v>1800000144</v>
      </c>
      <c r="V2308" t="s">
        <v>4953</v>
      </c>
    </row>
    <row r="2309" spans="2:22">
      <c r="B2309" s="15">
        <f>'PAYMENT by SAP'!B2299</f>
        <v>100522</v>
      </c>
      <c r="C2309" s="15" t="str">
        <f>'PAYMENT by SAP'!C2299</f>
        <v>PT SEMEN KUPANG INDONESIA</v>
      </c>
      <c r="D2309" s="15" t="str">
        <v>Group</v>
      </c>
      <c r="E2309" s="15">
        <f>'PAYMENT by SAP'!D2299</f>
        <v>1400000175</v>
      </c>
      <c r="F2309" s="15">
        <f>'PAYMENT by SAP'!E2299</f>
        <v>11121161</v>
      </c>
      <c r="G2309" s="15" t="str">
        <f>'PAYMENT by SAP'!F2299</f>
        <v>PAID BY CMS BANK MANDIRI KC GRESIK RN 2100001915</v>
      </c>
      <c r="H2309" s="47">
        <f t="shared" si="228"/>
        <v>46147</v>
      </c>
      <c r="I2309" s="48">
        <f>'PAYMENT by SAP'!G2299</f>
        <v>46147</v>
      </c>
      <c r="J2309" s="48" t="str">
        <f t="shared" si="229"/>
        <v>Mei</v>
      </c>
      <c r="K2309" s="48" t="str">
        <f t="shared" si="230"/>
        <v>2026</v>
      </c>
      <c r="L2309" s="48">
        <f>'PAYMENT by SAP'!H2299</f>
        <v>46083</v>
      </c>
      <c r="M2309" s="49">
        <f t="shared" si="231"/>
        <v>64</v>
      </c>
      <c r="N2309" s="50" t="str">
        <f t="shared" si="232"/>
        <v>60-90</v>
      </c>
      <c r="O2309" s="50" t="str">
        <f t="shared" si="233"/>
        <v>Warning</v>
      </c>
      <c r="P2309" s="15" t="str">
        <f>'PAYMENT by SAP'!J2299</f>
        <v>IDR</v>
      </c>
      <c r="Q2309" s="15">
        <f>'PAYMENT by SAP'!K2299</f>
        <v>1800000024</v>
      </c>
      <c r="R2309" s="51">
        <f>'PAYMENT by SAP'!L2299</f>
        <v>4795660</v>
      </c>
      <c r="S2309" s="51" t="str">
        <f>'PAYMENT by SAP'!M2299</f>
        <v>Pot. Gaji Kary. Penugasan SIG - SKI 12.2025</v>
      </c>
      <c r="T2309" s="65">
        <f>'PAYMENT by SAP'!N2299</f>
        <v>46053</v>
      </c>
      <c r="U2309" s="66">
        <f>'PAYMENT by SAP'!O2299</f>
        <v>1800000024</v>
      </c>
      <c r="V2309" t="s">
        <v>4953</v>
      </c>
    </row>
    <row r="2310" spans="2:22">
      <c r="B2310" s="15">
        <f>'PAYMENT by SAP'!B2300</f>
        <v>100522</v>
      </c>
      <c r="C2310" s="15" t="str">
        <f>'PAYMENT by SAP'!C2300</f>
        <v>PT SEMEN KUPANG INDONESIA</v>
      </c>
      <c r="D2310" s="15" t="str">
        <v>Group</v>
      </c>
      <c r="E2310" s="15">
        <f>'PAYMENT by SAP'!D2300</f>
        <v>1400000176</v>
      </c>
      <c r="F2310" s="15">
        <f>'PAYMENT by SAP'!E2300</f>
        <v>11121161</v>
      </c>
      <c r="G2310" s="15" t="str">
        <f>'PAYMENT by SAP'!F2300</f>
        <v>PAID BY CMS BANK MANDIRI KC GRESIK RN 2100001939</v>
      </c>
      <c r="H2310" s="47">
        <f t="shared" si="228"/>
        <v>46147</v>
      </c>
      <c r="I2310" s="48">
        <f>'PAYMENT by SAP'!G2300</f>
        <v>46147</v>
      </c>
      <c r="J2310" s="48" t="str">
        <f t="shared" si="229"/>
        <v>Mei</v>
      </c>
      <c r="K2310" s="48" t="str">
        <f t="shared" si="230"/>
        <v>2026</v>
      </c>
      <c r="L2310" s="48">
        <f>'PAYMENT by SAP'!H2300</f>
        <v>46111</v>
      </c>
      <c r="M2310" s="49">
        <f t="shared" si="231"/>
        <v>36</v>
      </c>
      <c r="N2310" s="50" t="str">
        <f t="shared" si="232"/>
        <v>30-60</v>
      </c>
      <c r="O2310" s="50" t="str">
        <f t="shared" si="233"/>
        <v>Low Risk</v>
      </c>
      <c r="P2310" s="15" t="str">
        <f>'PAYMENT by SAP'!J2300</f>
        <v>IDR</v>
      </c>
      <c r="Q2310" s="15">
        <f>'PAYMENT by SAP'!K2300</f>
        <v>1800000078</v>
      </c>
      <c r="R2310" s="51">
        <f>'PAYMENT by SAP'!L2300</f>
        <v>5414520</v>
      </c>
      <c r="S2310" s="51" t="str">
        <f>'PAYMENT by SAP'!M2300</f>
        <v>Pot. Gaji Kary. Penugasan SIG - SKI 01.2026</v>
      </c>
      <c r="T2310" s="65">
        <f>'PAYMENT by SAP'!N2300</f>
        <v>46081</v>
      </c>
      <c r="U2310" s="66">
        <f>'PAYMENT by SAP'!O2300</f>
        <v>1800000078</v>
      </c>
      <c r="V2310" t="s">
        <v>4953</v>
      </c>
    </row>
    <row r="2311" spans="2:22">
      <c r="B2311" s="15">
        <f>'PAYMENT by SAP'!B2301</f>
        <v>100590</v>
      </c>
      <c r="C2311" s="15" t="str">
        <f>'PAYMENT by SAP'!C2301</f>
        <v>PT. SEMEN INDONESIA INTERNATIONAL</v>
      </c>
      <c r="D2311" s="15" t="str">
        <v>Group</v>
      </c>
      <c r="E2311" s="15">
        <f>'PAYMENT by SAP'!D2301</f>
        <v>1400000198</v>
      </c>
      <c r="F2311" s="15">
        <f>'PAYMENT by SAP'!E2301</f>
        <v>11125421</v>
      </c>
      <c r="G2311" s="15" t="str">
        <f>'PAYMENT by SAP'!F2301</f>
        <v>PAID BY CMS BANK SYARIAH INDONESIA KC SURABAYA BAS</v>
      </c>
      <c r="H2311" s="47">
        <f t="shared" si="228"/>
        <v>46164</v>
      </c>
      <c r="I2311" s="48">
        <f>'PAYMENT by SAP'!G2301</f>
        <v>46164</v>
      </c>
      <c r="J2311" s="48" t="str">
        <f t="shared" si="229"/>
        <v>Mei</v>
      </c>
      <c r="K2311" s="48" t="str">
        <f t="shared" si="230"/>
        <v>2026</v>
      </c>
      <c r="L2311" s="48">
        <f>'PAYMENT by SAP'!H2301</f>
        <v>46142</v>
      </c>
      <c r="M2311" s="49">
        <f t="shared" si="231"/>
        <v>22</v>
      </c>
      <c r="N2311" s="50" t="str">
        <f t="shared" si="232"/>
        <v>0-30</v>
      </c>
      <c r="O2311" s="50" t="str">
        <f t="shared" si="233"/>
        <v>No Risk</v>
      </c>
      <c r="P2311" s="15" t="str">
        <f>'PAYMENT by SAP'!J2301</f>
        <v>IDR</v>
      </c>
      <c r="Q2311" s="15">
        <f>'PAYMENT by SAP'!K2301</f>
        <v>1800000154</v>
      </c>
      <c r="R2311" s="51">
        <f>'PAYMENT by SAP'!L2301</f>
        <v>6522018</v>
      </c>
      <c r="S2311" s="51" t="str">
        <f>'PAYMENT by SAP'!M2301</f>
        <v>Pot. Gaji Kary. Penugasan SIG - SII 02.2026</v>
      </c>
      <c r="T2311" s="65">
        <f>'PAYMENT by SAP'!N2301</f>
        <v>46112</v>
      </c>
      <c r="U2311" s="66">
        <f>'PAYMENT by SAP'!O2301</f>
        <v>1800000154</v>
      </c>
      <c r="V2311" t="s">
        <v>4953</v>
      </c>
    </row>
    <row r="2312" spans="2:22">
      <c r="B2312" s="15">
        <f>'PAYMENT by SAP'!B2302</f>
        <v>100590</v>
      </c>
      <c r="C2312" s="15" t="str">
        <f>'PAYMENT by SAP'!C2302</f>
        <v>PT. SEMEN INDONESIA INTERNATIONAL</v>
      </c>
      <c r="D2312" s="15" t="str">
        <v>Group</v>
      </c>
      <c r="E2312" s="15">
        <f>'PAYMENT by SAP'!D2302</f>
        <v>1400000200</v>
      </c>
      <c r="F2312" s="15">
        <f>'PAYMENT by SAP'!E2302</f>
        <v>11125421</v>
      </c>
      <c r="G2312" s="15" t="str">
        <f>'PAYMENT by SAP'!F2302</f>
        <v>PAID BY CMS BANK SYARIAH INDONESIA KC SURABAYA BAS</v>
      </c>
      <c r="H2312" s="47">
        <f t="shared" si="228"/>
        <v>46167</v>
      </c>
      <c r="I2312" s="48">
        <f>'PAYMENT by SAP'!G2302</f>
        <v>46167</v>
      </c>
      <c r="J2312" s="48" t="str">
        <f t="shared" si="229"/>
        <v>Mei</v>
      </c>
      <c r="K2312" s="48" t="str">
        <f t="shared" si="230"/>
        <v>2026</v>
      </c>
      <c r="L2312" s="48">
        <f>'PAYMENT by SAP'!H2302</f>
        <v>46162</v>
      </c>
      <c r="M2312" s="49">
        <f t="shared" si="231"/>
        <v>5</v>
      </c>
      <c r="N2312" s="50" t="str">
        <f t="shared" si="232"/>
        <v>0-30</v>
      </c>
      <c r="O2312" s="50" t="str">
        <f t="shared" si="233"/>
        <v>No Risk</v>
      </c>
      <c r="P2312" s="15" t="str">
        <f>'PAYMENT by SAP'!J2302</f>
        <v>IDR</v>
      </c>
      <c r="Q2312" s="15">
        <f>'PAYMENT by SAP'!K2302</f>
        <v>1800000182</v>
      </c>
      <c r="R2312" s="51">
        <f>'PAYMENT by SAP'!L2302</f>
        <v>6538185</v>
      </c>
      <c r="S2312" s="51" t="str">
        <f>'PAYMENT by SAP'!M2302</f>
        <v>Pot. Gaji Kary. Penugasan SIG - SII 03.2026</v>
      </c>
      <c r="T2312" s="65">
        <f>'PAYMENT by SAP'!N2302</f>
        <v>46132</v>
      </c>
      <c r="U2312" s="66">
        <f>'PAYMENT by SAP'!O2302</f>
        <v>1800000182</v>
      </c>
      <c r="V2312" t="s">
        <v>4953</v>
      </c>
    </row>
    <row r="2313" spans="2:22">
      <c r="B2313" s="15">
        <f>'PAYMENT by SAP'!B2303</f>
        <v>100797</v>
      </c>
      <c r="C2313" s="15" t="str">
        <f>'PAYMENT by SAP'!C2303</f>
        <v>PT. SEMEN INDONESIA BETON</v>
      </c>
      <c r="D2313" s="15" t="str">
        <v>Group</v>
      </c>
      <c r="E2313" s="15">
        <f>'PAYMENT by SAP'!D2303</f>
        <v>1400000189</v>
      </c>
      <c r="F2313" s="15">
        <f>'PAYMENT by SAP'!E2303</f>
        <v>11125421</v>
      </c>
      <c r="G2313" s="15" t="str">
        <f>'PAYMENT by SAP'!F2303</f>
        <v>PAID BY CMS BANK SYARIAH INDONESIA KC SURABAYA BAS</v>
      </c>
      <c r="H2313" s="47">
        <f t="shared" si="228"/>
        <v>46155</v>
      </c>
      <c r="I2313" s="48">
        <f>'PAYMENT by SAP'!G2303</f>
        <v>46155</v>
      </c>
      <c r="J2313" s="48" t="str">
        <f t="shared" si="229"/>
        <v>Mei</v>
      </c>
      <c r="K2313" s="48" t="str">
        <f t="shared" si="230"/>
        <v>2026</v>
      </c>
      <c r="L2313" s="48">
        <f>'PAYMENT by SAP'!H2303</f>
        <v>46142</v>
      </c>
      <c r="M2313" s="49">
        <f t="shared" si="231"/>
        <v>13</v>
      </c>
      <c r="N2313" s="50" t="str">
        <f t="shared" si="232"/>
        <v>0-30</v>
      </c>
      <c r="O2313" s="50" t="str">
        <f t="shared" si="233"/>
        <v>No Risk</v>
      </c>
      <c r="P2313" s="15" t="str">
        <f>'PAYMENT by SAP'!J2303</f>
        <v>IDR</v>
      </c>
      <c r="Q2313" s="15">
        <f>'PAYMENT by SAP'!K2303</f>
        <v>1800000145</v>
      </c>
      <c r="R2313" s="51">
        <f>'PAYMENT by SAP'!L2303</f>
        <v>26166372</v>
      </c>
      <c r="S2313" s="51" t="str">
        <f>'PAYMENT by SAP'!M2303</f>
        <v>Pot. Gaji Kary. Penugasan SIG - SIB 02.2026</v>
      </c>
      <c r="T2313" s="65">
        <f>'PAYMENT by SAP'!N2303</f>
        <v>46112</v>
      </c>
      <c r="U2313" s="66">
        <f>'PAYMENT by SAP'!O2303</f>
        <v>1800000145</v>
      </c>
      <c r="V2313" t="s">
        <v>4953</v>
      </c>
    </row>
    <row r="2314" spans="2:22">
      <c r="B2314" s="15">
        <f>'PAYMENT by SAP'!B2304</f>
        <v>100797</v>
      </c>
      <c r="C2314" s="15" t="str">
        <f>'PAYMENT by SAP'!C2304</f>
        <v>PT. SEMEN INDONESIA BETON</v>
      </c>
      <c r="D2314" s="15" t="str">
        <v>Group</v>
      </c>
      <c r="E2314" s="15">
        <f>'PAYMENT by SAP'!D2304</f>
        <v>1400000207</v>
      </c>
      <c r="F2314" s="15">
        <f>'PAYMENT by SAP'!E2304</f>
        <v>11125421</v>
      </c>
      <c r="G2314" s="15" t="str">
        <f>'PAYMENT by SAP'!F2304</f>
        <v>PAID BY CMS BANK SYARIAH INDONESIA KC SURABAYA BAS</v>
      </c>
      <c r="H2314" s="47">
        <f t="shared" si="228"/>
        <v>46167</v>
      </c>
      <c r="I2314" s="48">
        <f>'PAYMENT by SAP'!G2304</f>
        <v>46167</v>
      </c>
      <c r="J2314" s="48" t="str">
        <f t="shared" si="229"/>
        <v>Mei</v>
      </c>
      <c r="K2314" s="48" t="str">
        <f t="shared" si="230"/>
        <v>2026</v>
      </c>
      <c r="L2314" s="48">
        <f>'PAYMENT by SAP'!H2304</f>
        <v>46162</v>
      </c>
      <c r="M2314" s="49">
        <f t="shared" si="231"/>
        <v>5</v>
      </c>
      <c r="N2314" s="50" t="str">
        <f t="shared" si="232"/>
        <v>0-30</v>
      </c>
      <c r="O2314" s="50" t="str">
        <f t="shared" si="233"/>
        <v>No Risk</v>
      </c>
      <c r="P2314" s="15" t="str">
        <f>'PAYMENT by SAP'!J2304</f>
        <v>IDR</v>
      </c>
      <c r="Q2314" s="15">
        <f>'PAYMENT by SAP'!K2304</f>
        <v>1800000173</v>
      </c>
      <c r="R2314" s="51">
        <f>'PAYMENT by SAP'!L2304</f>
        <v>26452411</v>
      </c>
      <c r="S2314" s="51" t="str">
        <f>'PAYMENT by SAP'!M2304</f>
        <v>Pot. Gaji Kary. Penugasan SIG - SIB 03.2026</v>
      </c>
      <c r="T2314" s="65">
        <f>'PAYMENT by SAP'!N2304</f>
        <v>46132</v>
      </c>
      <c r="U2314" s="66">
        <f>'PAYMENT by SAP'!O2304</f>
        <v>1800000173</v>
      </c>
      <c r="V2314" t="s">
        <v>4953</v>
      </c>
    </row>
    <row r="2315" spans="2:22">
      <c r="B2315" s="15">
        <f>'PAYMENT by SAP'!B2305</f>
        <v>101284</v>
      </c>
      <c r="C2315" s="15" t="str">
        <f>'PAYMENT by SAP'!C2305</f>
        <v>PT. SINERGI MITRA INVESTAMA</v>
      </c>
      <c r="D2315" s="15" t="str">
        <v>Group</v>
      </c>
      <c r="E2315" s="15">
        <f>'PAYMENT by SAP'!D2305</f>
        <v>1400000181</v>
      </c>
      <c r="F2315" s="15">
        <f>'PAYMENT by SAP'!E2305</f>
        <v>11125421</v>
      </c>
      <c r="G2315" s="15" t="str">
        <f>'PAYMENT by SAP'!F2305</f>
        <v>PAID BY CMS BANK SYARIAH INDONESIA KC SURABAYA BAS</v>
      </c>
      <c r="H2315" s="47">
        <f t="shared" si="228"/>
        <v>46150</v>
      </c>
      <c r="I2315" s="48">
        <f>'PAYMENT by SAP'!G2305</f>
        <v>46150</v>
      </c>
      <c r="J2315" s="48" t="str">
        <f t="shared" si="229"/>
        <v>Mei</v>
      </c>
      <c r="K2315" s="48" t="str">
        <f t="shared" si="230"/>
        <v>2026</v>
      </c>
      <c r="L2315" s="48">
        <f>'PAYMENT by SAP'!H2305</f>
        <v>46047</v>
      </c>
      <c r="M2315" s="49">
        <f t="shared" si="231"/>
        <v>103</v>
      </c>
      <c r="N2315" s="50" t="str">
        <f t="shared" si="232"/>
        <v>90-120</v>
      </c>
      <c r="O2315" s="50" t="str">
        <f t="shared" si="233"/>
        <v>Warning +</v>
      </c>
      <c r="P2315" s="15" t="str">
        <f>'PAYMENT by SAP'!J2305</f>
        <v>IDR</v>
      </c>
      <c r="Q2315" s="15">
        <f>'PAYMENT by SAP'!K2305</f>
        <v>1800000590</v>
      </c>
      <c r="R2315" s="51">
        <f>'PAYMENT by SAP'!L2305</f>
        <v>3945500</v>
      </c>
      <c r="S2315" s="51" t="str">
        <f>'PAYMENT by SAP'!M2305</f>
        <v>Penagihan Penyediaan Air Proses Sept - Des 2025</v>
      </c>
      <c r="T2315" s="65">
        <f>'PAYMENT by SAP'!N2305</f>
        <v>46017</v>
      </c>
      <c r="U2315" s="66">
        <f>'PAYMENT by SAP'!O2305</f>
        <v>1800000590</v>
      </c>
      <c r="V2315" t="s">
        <v>4956</v>
      </c>
    </row>
    <row r="2316" spans="2:22">
      <c r="B2316" s="15">
        <f>'PAYMENT by SAP'!B2306</f>
        <v>101284</v>
      </c>
      <c r="C2316" s="15" t="str">
        <f>'PAYMENT by SAP'!C2306</f>
        <v>PT. SINERGI MITRA INVESTAMA</v>
      </c>
      <c r="D2316" s="15" t="str">
        <v>Group</v>
      </c>
      <c r="E2316" s="15">
        <f>'PAYMENT by SAP'!D2306</f>
        <v>1400000183</v>
      </c>
      <c r="F2316" s="15">
        <f>'PAYMENT by SAP'!E2306</f>
        <v>11121161</v>
      </c>
      <c r="G2316" s="15" t="str">
        <f>'PAYMENT by SAP'!F2306</f>
        <v>Pot. Gaji Kary. Penugasan SI - SMI 07.2023</v>
      </c>
      <c r="H2316" s="47">
        <f t="shared" si="228"/>
        <v>46153</v>
      </c>
      <c r="I2316" s="48">
        <f>'PAYMENT by SAP'!G2306</f>
        <v>46153</v>
      </c>
      <c r="J2316" s="48" t="str">
        <f t="shared" si="229"/>
        <v>Mei</v>
      </c>
      <c r="K2316" s="48" t="str">
        <f t="shared" si="230"/>
        <v>2026</v>
      </c>
      <c r="L2316" s="48">
        <f>'PAYMENT by SAP'!H2306</f>
        <v>45199</v>
      </c>
      <c r="M2316" s="49">
        <f t="shared" si="231"/>
        <v>954</v>
      </c>
      <c r="N2316" s="50" t="str">
        <f t="shared" si="232"/>
        <v>&gt;365</v>
      </c>
      <c r="O2316" s="50" t="str">
        <f t="shared" si="233"/>
        <v>High Risk +</v>
      </c>
      <c r="P2316" s="15" t="str">
        <f>'PAYMENT by SAP'!J2306</f>
        <v>IDR</v>
      </c>
      <c r="Q2316" s="15">
        <f>'PAYMENT by SAP'!K2306</f>
        <v>1800000449</v>
      </c>
      <c r="R2316" s="51">
        <f>'PAYMENT by SAP'!L2306</f>
        <v>4639345</v>
      </c>
      <c r="S2316" s="51" t="str">
        <f>'PAYMENT by SAP'!M2306</f>
        <v>Pot. Gaji Kary. Penugasan SI - SMI 07.2023</v>
      </c>
      <c r="T2316" s="65">
        <f>'PAYMENT by SAP'!N2306</f>
        <v>45169</v>
      </c>
      <c r="U2316" s="66">
        <f>'PAYMENT by SAP'!O2306</f>
        <v>1800000449</v>
      </c>
      <c r="V2316" t="s">
        <v>4953</v>
      </c>
    </row>
    <row r="2317" spans="2:22">
      <c r="B2317" s="15">
        <f>'PAYMENT by SAP'!B2307</f>
        <v>101284</v>
      </c>
      <c r="C2317" s="15" t="str">
        <f>'PAYMENT by SAP'!C2307</f>
        <v>PT. SINERGI MITRA INVESTAMA</v>
      </c>
      <c r="D2317" s="15" t="str">
        <v>Group</v>
      </c>
      <c r="E2317" s="15">
        <f>'PAYMENT by SAP'!D2307</f>
        <v>1400000184</v>
      </c>
      <c r="F2317" s="15">
        <f>'PAYMENT by SAP'!E2307</f>
        <v>11121161</v>
      </c>
      <c r="G2317" s="15" t="str">
        <f>'PAYMENT by SAP'!F2307</f>
        <v>Tagihan Pem. Listrik Gresik SMI Agustus 2023</v>
      </c>
      <c r="H2317" s="47">
        <f t="shared" si="228"/>
        <v>46153</v>
      </c>
      <c r="I2317" s="48">
        <f>'PAYMENT by SAP'!G2307</f>
        <v>46153</v>
      </c>
      <c r="J2317" s="48" t="str">
        <f t="shared" si="229"/>
        <v>Mei</v>
      </c>
      <c r="K2317" s="48" t="str">
        <f t="shared" si="230"/>
        <v>2026</v>
      </c>
      <c r="L2317" s="48">
        <f>'PAYMENT by SAP'!H2307</f>
        <v>45229</v>
      </c>
      <c r="M2317" s="49">
        <f t="shared" si="231"/>
        <v>924</v>
      </c>
      <c r="N2317" s="50" t="str">
        <f t="shared" si="232"/>
        <v>&gt;365</v>
      </c>
      <c r="O2317" s="50" t="str">
        <f t="shared" si="233"/>
        <v>High Risk +</v>
      </c>
      <c r="P2317" s="15" t="str">
        <f>'PAYMENT by SAP'!J2307</f>
        <v>IDR</v>
      </c>
      <c r="Q2317" s="15">
        <f>'PAYMENT by SAP'!K2307</f>
        <v>1800000516</v>
      </c>
      <c r="R2317" s="51">
        <f>'PAYMENT by SAP'!L2307</f>
        <v>12327294</v>
      </c>
      <c r="S2317" s="51" t="str">
        <f>'PAYMENT by SAP'!M2307</f>
        <v>Tagihan Pem. Listrik Gresik SMI Agustus 2023</v>
      </c>
      <c r="T2317" s="65">
        <f>'PAYMENT by SAP'!N2307</f>
        <v>45199</v>
      </c>
      <c r="U2317" s="66">
        <f>'PAYMENT by SAP'!O2307</f>
        <v>1800000516</v>
      </c>
      <c r="V2317" t="s">
        <v>4951</v>
      </c>
    </row>
    <row r="2318" spans="2:22">
      <c r="B2318" s="15">
        <f>'PAYMENT by SAP'!B2308</f>
        <v>101284</v>
      </c>
      <c r="C2318" s="15" t="str">
        <f>'PAYMENT by SAP'!C2308</f>
        <v>PT. SINERGI MITRA INVESTAMA</v>
      </c>
      <c r="D2318" s="15" t="str">
        <v>Group</v>
      </c>
      <c r="E2318" s="15">
        <f>'PAYMENT by SAP'!D2308</f>
        <v>1400000185</v>
      </c>
      <c r="F2318" s="15">
        <f>'PAYMENT by SAP'!E2308</f>
        <v>11125421</v>
      </c>
      <c r="G2318" s="15">
        <f>'PAYMENT by SAP'!F2308</f>
        <v>1800000161</v>
      </c>
      <c r="H2318" s="47">
        <f t="shared" si="228"/>
        <v>46154</v>
      </c>
      <c r="I2318" s="48">
        <f>'PAYMENT by SAP'!G2308</f>
        <v>46154</v>
      </c>
      <c r="J2318" s="48" t="str">
        <f t="shared" si="229"/>
        <v>Mei</v>
      </c>
      <c r="K2318" s="48" t="str">
        <f t="shared" si="230"/>
        <v>2026</v>
      </c>
      <c r="L2318" s="48">
        <f>'PAYMENT by SAP'!H2308</f>
        <v>46142</v>
      </c>
      <c r="M2318" s="49">
        <f t="shared" si="231"/>
        <v>12</v>
      </c>
      <c r="N2318" s="50" t="str">
        <f t="shared" si="232"/>
        <v>0-30</v>
      </c>
      <c r="O2318" s="50" t="str">
        <f t="shared" si="233"/>
        <v>No Risk</v>
      </c>
      <c r="P2318" s="15" t="str">
        <f>'PAYMENT by SAP'!J2308</f>
        <v>IDR</v>
      </c>
      <c r="Q2318" s="15">
        <f>'PAYMENT by SAP'!K2308</f>
        <v>1800000161</v>
      </c>
      <c r="R2318" s="51">
        <f>'PAYMENT by SAP'!L2308</f>
        <v>894452</v>
      </c>
      <c r="S2318" s="51" t="str">
        <f>'PAYMENT by SAP'!M2308</f>
        <v>Tagihan Listrik ATM Mandiri GUSI Bulan Jan 2026</v>
      </c>
      <c r="T2318" s="65">
        <f>'PAYMENT by SAP'!N2308</f>
        <v>46112</v>
      </c>
      <c r="U2318" s="66">
        <f>'PAYMENT by SAP'!O2308</f>
        <v>1800000161</v>
      </c>
      <c r="V2318" t="s">
        <v>4951</v>
      </c>
    </row>
    <row r="2319" spans="2:22">
      <c r="B2319" s="15">
        <f>'PAYMENT by SAP'!B2309</f>
        <v>101284</v>
      </c>
      <c r="C2319" s="15" t="str">
        <f>'PAYMENT by SAP'!C2309</f>
        <v>PT. SINERGI MITRA INVESTAMA</v>
      </c>
      <c r="D2319" s="15" t="str">
        <v>Group</v>
      </c>
      <c r="E2319" s="15">
        <f>'PAYMENT by SAP'!D2309</f>
        <v>1400000186</v>
      </c>
      <c r="F2319" s="15">
        <f>'PAYMENT by SAP'!E2309</f>
        <v>11125421</v>
      </c>
      <c r="G2319" s="15">
        <f>'PAYMENT by SAP'!F2309</f>
        <v>1800000163</v>
      </c>
      <c r="H2319" s="47">
        <f t="shared" si="228"/>
        <v>46154</v>
      </c>
      <c r="I2319" s="48">
        <f>'PAYMENT by SAP'!G2309</f>
        <v>46154</v>
      </c>
      <c r="J2319" s="48" t="str">
        <f t="shared" si="229"/>
        <v>Mei</v>
      </c>
      <c r="K2319" s="48" t="str">
        <f t="shared" si="230"/>
        <v>2026</v>
      </c>
      <c r="L2319" s="48">
        <f>'PAYMENT by SAP'!H2309</f>
        <v>46142</v>
      </c>
      <c r="M2319" s="49">
        <f t="shared" si="231"/>
        <v>12</v>
      </c>
      <c r="N2319" s="50" t="str">
        <f t="shared" si="232"/>
        <v>0-30</v>
      </c>
      <c r="O2319" s="50" t="str">
        <f t="shared" si="233"/>
        <v>No Risk</v>
      </c>
      <c r="P2319" s="15" t="str">
        <f>'PAYMENT by SAP'!J2309</f>
        <v>IDR</v>
      </c>
      <c r="Q2319" s="15">
        <f>'PAYMENT by SAP'!K2309</f>
        <v>1800000163</v>
      </c>
      <c r="R2319" s="51">
        <f>'PAYMENT by SAP'!L2309</f>
        <v>597311</v>
      </c>
      <c r="S2319" s="51" t="str">
        <f>'PAYMENT by SAP'!M2309</f>
        <v>Tagihan Listrik ATM Mandiri GUSI Bulan Mar 2026</v>
      </c>
      <c r="T2319" s="65">
        <f>'PAYMENT by SAP'!N2309</f>
        <v>46112</v>
      </c>
      <c r="U2319" s="66">
        <f>'PAYMENT by SAP'!O2309</f>
        <v>1800000163</v>
      </c>
      <c r="V2319" t="s">
        <v>4951</v>
      </c>
    </row>
    <row r="2320" spans="2:22">
      <c r="B2320" s="15">
        <f>'PAYMENT by SAP'!B2310</f>
        <v>101284</v>
      </c>
      <c r="C2320" s="15" t="str">
        <f>'PAYMENT by SAP'!C2310</f>
        <v>PT. SINERGI MITRA INVESTAMA</v>
      </c>
      <c r="D2320" s="15" t="str">
        <v>Group</v>
      </c>
      <c r="E2320" s="15">
        <f>'PAYMENT by SAP'!D2310</f>
        <v>1400000192</v>
      </c>
      <c r="F2320" s="15">
        <f>'PAYMENT by SAP'!E2310</f>
        <v>11125421</v>
      </c>
      <c r="G2320" s="15">
        <f>'PAYMENT by SAP'!F2310</f>
        <v>1800000189</v>
      </c>
      <c r="H2320" s="47">
        <f t="shared" si="228"/>
        <v>46161</v>
      </c>
      <c r="I2320" s="48">
        <f>'PAYMENT by SAP'!G2310</f>
        <v>46161</v>
      </c>
      <c r="J2320" s="48" t="str">
        <f t="shared" si="229"/>
        <v>Mei</v>
      </c>
      <c r="K2320" s="48" t="str">
        <f t="shared" si="230"/>
        <v>2026</v>
      </c>
      <c r="L2320" s="48">
        <f>'PAYMENT by SAP'!H2310</f>
        <v>46172</v>
      </c>
      <c r="M2320" s="49">
        <f t="shared" si="231"/>
        <v>-11</v>
      </c>
      <c r="N2320" s="50" t="str">
        <f t="shared" si="232"/>
        <v>Current</v>
      </c>
      <c r="O2320" s="50" t="str">
        <f t="shared" si="233"/>
        <v>No Risk</v>
      </c>
      <c r="P2320" s="15" t="str">
        <f>'PAYMENT by SAP'!J2310</f>
        <v>IDR</v>
      </c>
      <c r="Q2320" s="15">
        <f>'PAYMENT by SAP'!K2310</f>
        <v>1800000189</v>
      </c>
      <c r="R2320" s="51">
        <f>'PAYMENT by SAP'!L2310</f>
        <v>728739</v>
      </c>
      <c r="S2320" s="51" t="str">
        <f>'PAYMENT by SAP'!M2310</f>
        <v>Tagihan Listrik Kopi Kilen Bulan April 2026</v>
      </c>
      <c r="T2320" s="65">
        <f>'PAYMENT by SAP'!N2310</f>
        <v>46142</v>
      </c>
      <c r="U2320" s="66">
        <f>'PAYMENT by SAP'!O2310</f>
        <v>1800000189</v>
      </c>
      <c r="V2320" t="s">
        <v>4951</v>
      </c>
    </row>
    <row r="2321" spans="2:22">
      <c r="B2321" s="15">
        <f>'PAYMENT by SAP'!B2311</f>
        <v>101284</v>
      </c>
      <c r="C2321" s="15" t="str">
        <f>'PAYMENT by SAP'!C2311</f>
        <v>PT. SINERGI MITRA INVESTAMA</v>
      </c>
      <c r="D2321" s="15" t="str">
        <v>Group</v>
      </c>
      <c r="E2321" s="15">
        <f>'PAYMENT by SAP'!D2311</f>
        <v>1400000202</v>
      </c>
      <c r="F2321" s="15">
        <f>'PAYMENT by SAP'!E2311</f>
        <v>11125421</v>
      </c>
      <c r="G2321" s="15">
        <f>'PAYMENT by SAP'!F2311</f>
        <v>1800000061</v>
      </c>
      <c r="H2321" s="47">
        <f t="shared" si="228"/>
        <v>46167</v>
      </c>
      <c r="I2321" s="48">
        <f>'PAYMENT by SAP'!G2311</f>
        <v>46167</v>
      </c>
      <c r="J2321" s="48" t="str">
        <f t="shared" si="229"/>
        <v>Mei</v>
      </c>
      <c r="K2321" s="48" t="str">
        <f t="shared" si="230"/>
        <v>2026</v>
      </c>
      <c r="L2321" s="48">
        <f>'PAYMENT by SAP'!H2311</f>
        <v>46111</v>
      </c>
      <c r="M2321" s="49">
        <f t="shared" si="231"/>
        <v>56</v>
      </c>
      <c r="N2321" s="50" t="str">
        <f t="shared" si="232"/>
        <v>30-60</v>
      </c>
      <c r="O2321" s="50" t="str">
        <f t="shared" si="233"/>
        <v>Low Risk</v>
      </c>
      <c r="P2321" s="15" t="str">
        <f>'PAYMENT by SAP'!J2311</f>
        <v>IDR</v>
      </c>
      <c r="Q2321" s="15">
        <f>'PAYMENT by SAP'!K2311</f>
        <v>1800000061</v>
      </c>
      <c r="R2321" s="51">
        <f>'PAYMENT by SAP'!L2311</f>
        <v>742072</v>
      </c>
      <c r="S2321" s="51" t="str">
        <f>'PAYMENT by SAP'!M2311</f>
        <v>Tagihan Listrik Kopi Kilen Bulan Februari 2026</v>
      </c>
      <c r="T2321" s="65">
        <f>'PAYMENT by SAP'!N2311</f>
        <v>46081</v>
      </c>
      <c r="U2321" s="66">
        <f>'PAYMENT by SAP'!O2311</f>
        <v>1800000061</v>
      </c>
      <c r="V2321" t="s">
        <v>4951</v>
      </c>
    </row>
    <row r="2322" spans="2:22">
      <c r="B2322" s="15">
        <f>'PAYMENT by SAP'!B2312</f>
        <v>101284</v>
      </c>
      <c r="C2322" s="15" t="str">
        <f>'PAYMENT by SAP'!C2312</f>
        <v>PT. SINERGI MITRA INVESTAMA</v>
      </c>
      <c r="D2322" s="15" t="str">
        <v>Group</v>
      </c>
      <c r="E2322" s="15">
        <f>'PAYMENT by SAP'!D2312</f>
        <v>1400000203</v>
      </c>
      <c r="F2322" s="15">
        <f>'PAYMENT by SAP'!E2312</f>
        <v>11125421</v>
      </c>
      <c r="G2322" s="15">
        <f>'PAYMENT by SAP'!F2312</f>
        <v>1800000136</v>
      </c>
      <c r="H2322" s="47">
        <f t="shared" si="228"/>
        <v>46167</v>
      </c>
      <c r="I2322" s="48">
        <f>'PAYMENT by SAP'!G2312</f>
        <v>46167</v>
      </c>
      <c r="J2322" s="48" t="str">
        <f t="shared" si="229"/>
        <v>Mei</v>
      </c>
      <c r="K2322" s="48" t="str">
        <f t="shared" si="230"/>
        <v>2026</v>
      </c>
      <c r="L2322" s="48">
        <f>'PAYMENT by SAP'!H2312</f>
        <v>46142</v>
      </c>
      <c r="M2322" s="49">
        <f t="shared" si="231"/>
        <v>25</v>
      </c>
      <c r="N2322" s="50" t="str">
        <f t="shared" si="232"/>
        <v>0-30</v>
      </c>
      <c r="O2322" s="50" t="str">
        <f t="shared" si="233"/>
        <v>No Risk</v>
      </c>
      <c r="P2322" s="15" t="str">
        <f>'PAYMENT by SAP'!J2312</f>
        <v>IDR</v>
      </c>
      <c r="Q2322" s="15">
        <f>'PAYMENT by SAP'!K2312</f>
        <v>1800000136</v>
      </c>
      <c r="R2322" s="51">
        <f>'PAYMENT by SAP'!L2312</f>
        <v>671596</v>
      </c>
      <c r="S2322" s="51" t="str">
        <f>'PAYMENT by SAP'!M2312</f>
        <v>Tagihan Listrik Kopi Kilen Bulan Maret 2026</v>
      </c>
      <c r="T2322" s="65">
        <f>'PAYMENT by SAP'!N2312</f>
        <v>46112</v>
      </c>
      <c r="U2322" s="66">
        <f>'PAYMENT by SAP'!O2312</f>
        <v>1800000136</v>
      </c>
      <c r="V2322" t="s">
        <v>4951</v>
      </c>
    </row>
    <row r="2323" spans="2:22">
      <c r="B2323" s="15">
        <f>'PAYMENT by SAP'!B2313</f>
        <v>101284</v>
      </c>
      <c r="C2323" s="15" t="str">
        <f>'PAYMENT by SAP'!C2313</f>
        <v>PT. SINERGI MITRA INVESTAMA</v>
      </c>
      <c r="D2323" s="15" t="str">
        <v>Group</v>
      </c>
      <c r="E2323" s="15">
        <f>'PAYMENT by SAP'!D2313</f>
        <v>1400000206</v>
      </c>
      <c r="F2323" s="15">
        <f>'PAYMENT by SAP'!E2313</f>
        <v>11121161</v>
      </c>
      <c r="G2323" s="15" t="str">
        <f>'PAYMENT by SAP'!F2313</f>
        <v>Tagihan Air Bersih SMI - Juli 23</v>
      </c>
      <c r="H2323" s="47">
        <f t="shared" si="228"/>
        <v>46167</v>
      </c>
      <c r="I2323" s="48">
        <f>'PAYMENT by SAP'!G2313</f>
        <v>46167</v>
      </c>
      <c r="J2323" s="48" t="str">
        <f t="shared" si="229"/>
        <v>Mei</v>
      </c>
      <c r="K2323" s="48" t="str">
        <f t="shared" si="230"/>
        <v>2026</v>
      </c>
      <c r="L2323" s="48">
        <f>'PAYMENT by SAP'!H2313</f>
        <v>45168</v>
      </c>
      <c r="M2323" s="49">
        <f t="shared" si="231"/>
        <v>999</v>
      </c>
      <c r="N2323" s="50" t="str">
        <f t="shared" si="232"/>
        <v>&gt;365</v>
      </c>
      <c r="O2323" s="50" t="str">
        <f t="shared" si="233"/>
        <v>High Risk +</v>
      </c>
      <c r="P2323" s="15" t="str">
        <f>'PAYMENT by SAP'!J2313</f>
        <v>IDR</v>
      </c>
      <c r="Q2323" s="15">
        <f>'PAYMENT by SAP'!K2313</f>
        <v>1800000419</v>
      </c>
      <c r="R2323" s="51">
        <f>'PAYMENT by SAP'!L2313</f>
        <v>48738969</v>
      </c>
      <c r="S2323" s="51" t="str">
        <f>'PAYMENT by SAP'!M2313</f>
        <v>Tagihan Air Bersih SMI - Juli 23</v>
      </c>
      <c r="T2323" s="65">
        <f>'PAYMENT by SAP'!N2313</f>
        <v>45138</v>
      </c>
      <c r="U2323" s="66">
        <f>'PAYMENT by SAP'!O2313</f>
        <v>1800000419</v>
      </c>
      <c r="V2323" t="s">
        <v>4956</v>
      </c>
    </row>
    <row r="2324" spans="2:22">
      <c r="B2324" s="15">
        <f>'PAYMENT by SAP'!B2314</f>
        <v>101284</v>
      </c>
      <c r="C2324" s="15" t="str">
        <f>'PAYMENT by SAP'!C2314</f>
        <v>PT. SINERGI MITRA INVESTAMA</v>
      </c>
      <c r="D2324" s="15" t="str">
        <v>Group</v>
      </c>
      <c r="E2324" s="15">
        <f>'PAYMENT by SAP'!D2314</f>
        <v>1400000218</v>
      </c>
      <c r="F2324" s="15">
        <f>'PAYMENT by SAP'!E2314</f>
        <v>11125421</v>
      </c>
      <c r="G2324" s="15">
        <f>'PAYMENT by SAP'!F2314</f>
        <v>1800000187</v>
      </c>
      <c r="H2324" s="47">
        <f t="shared" si="228"/>
        <v>46172</v>
      </c>
      <c r="I2324" s="48">
        <f>'PAYMENT by SAP'!G2314</f>
        <v>46172</v>
      </c>
      <c r="J2324" s="48" t="str">
        <f t="shared" si="229"/>
        <v>Mei</v>
      </c>
      <c r="K2324" s="48" t="str">
        <f t="shared" si="230"/>
        <v>2026</v>
      </c>
      <c r="L2324" s="48">
        <f>'PAYMENT by SAP'!H2314</f>
        <v>46172</v>
      </c>
      <c r="M2324" s="49">
        <f t="shared" si="231"/>
        <v>0</v>
      </c>
      <c r="N2324" s="50" t="str">
        <f t="shared" si="232"/>
        <v>0-30</v>
      </c>
      <c r="O2324" s="50" t="str">
        <f t="shared" si="233"/>
        <v>No Risk</v>
      </c>
      <c r="P2324" s="15" t="str">
        <f>'PAYMENT by SAP'!J2314</f>
        <v>IDR</v>
      </c>
      <c r="Q2324" s="15">
        <f>'PAYMENT by SAP'!K2314</f>
        <v>1800000187</v>
      </c>
      <c r="R2324" s="51">
        <f>'PAYMENT by SAP'!L2314</f>
        <v>348914</v>
      </c>
      <c r="S2324" s="51" t="str">
        <f>'PAYMENT by SAP'!M2314</f>
        <v>Tagihan Listrik Lantai 3 dan 4 Bulan April 2026</v>
      </c>
      <c r="T2324" s="65">
        <f>'PAYMENT by SAP'!N2314</f>
        <v>46142</v>
      </c>
      <c r="U2324" s="66">
        <f>'PAYMENT by SAP'!O2314</f>
        <v>1800000187</v>
      </c>
      <c r="V2324" t="s">
        <v>4951</v>
      </c>
    </row>
    <row r="2325" spans="2:22">
      <c r="B2325" s="15">
        <f>'PAYMENT by SAP'!B2315</f>
        <v>101305</v>
      </c>
      <c r="C2325" s="15" t="str">
        <f>'PAYMENT by SAP'!C2315</f>
        <v>PT SEMEN INDONESIA DISTRIBUTOR</v>
      </c>
      <c r="D2325" s="15" t="str">
        <v>Group</v>
      </c>
      <c r="E2325" s="15">
        <f>'PAYMENT by SAP'!D2315</f>
        <v>1400000194</v>
      </c>
      <c r="F2325" s="15">
        <f>'PAYMENT by SAP'!E2315</f>
        <v>11121161</v>
      </c>
      <c r="G2325" s="15" t="str">
        <f>'PAYMENT by SAP'!F2315</f>
        <v>PAID BY CMS BANK MANDIRI KC GRESIK RN 2100002021</v>
      </c>
      <c r="H2325" s="47">
        <f t="shared" si="228"/>
        <v>46162</v>
      </c>
      <c r="I2325" s="48">
        <f>'PAYMENT by SAP'!G2315</f>
        <v>46162</v>
      </c>
      <c r="J2325" s="48" t="str">
        <f t="shared" si="229"/>
        <v>Mei</v>
      </c>
      <c r="K2325" s="48" t="str">
        <f t="shared" si="230"/>
        <v>2026</v>
      </c>
      <c r="L2325" s="48">
        <f>'PAYMENT by SAP'!H2315</f>
        <v>46162</v>
      </c>
      <c r="M2325" s="49">
        <f t="shared" si="231"/>
        <v>0</v>
      </c>
      <c r="N2325" s="50" t="str">
        <f t="shared" si="232"/>
        <v>0-30</v>
      </c>
      <c r="O2325" s="50" t="str">
        <f t="shared" si="233"/>
        <v>No Risk</v>
      </c>
      <c r="P2325" s="15" t="str">
        <f>'PAYMENT by SAP'!J2315</f>
        <v>IDR</v>
      </c>
      <c r="Q2325" s="15">
        <f>'PAYMENT by SAP'!K2315</f>
        <v>1800000174</v>
      </c>
      <c r="R2325" s="51">
        <f>'PAYMENT by SAP'!L2315</f>
        <v>8627670</v>
      </c>
      <c r="S2325" s="51" t="str">
        <f>'PAYMENT by SAP'!M2315</f>
        <v>Pot. Gaji Kary. Penugasan SIG - SID 03.2026</v>
      </c>
      <c r="T2325" s="65">
        <f>'PAYMENT by SAP'!N2315</f>
        <v>46132</v>
      </c>
      <c r="U2325" s="66">
        <f>'PAYMENT by SAP'!O2315</f>
        <v>1800000174</v>
      </c>
      <c r="V2325" t="s">
        <v>4953</v>
      </c>
    </row>
    <row r="2326" spans="2:22">
      <c r="B2326" s="15">
        <f>'PAYMENT by SAP'!B2316</f>
        <v>101398</v>
      </c>
      <c r="C2326" s="15" t="str">
        <f>'PAYMENT by SAP'!C2316</f>
        <v>PT SOLUSI BANGUN INDONESIA</v>
      </c>
      <c r="D2326" s="15" t="str">
        <v>Group</v>
      </c>
      <c r="E2326" s="15">
        <f>'PAYMENT by SAP'!D2316</f>
        <v>1400000196</v>
      </c>
      <c r="F2326" s="15">
        <f>'PAYMENT by SAP'!E2316</f>
        <v>11121161</v>
      </c>
      <c r="G2326" s="15" t="str">
        <f>'PAYMENT by SAP'!F2316</f>
        <v>Pot. Gaji Kary. Penugasan SIG - SBI 10-11 2025</v>
      </c>
      <c r="H2326" s="47">
        <f t="shared" si="228"/>
        <v>46163</v>
      </c>
      <c r="I2326" s="48">
        <f>'PAYMENT by SAP'!G2316</f>
        <v>46163</v>
      </c>
      <c r="J2326" s="48" t="str">
        <f t="shared" si="229"/>
        <v>Mei</v>
      </c>
      <c r="K2326" s="48" t="str">
        <f t="shared" si="230"/>
        <v>2026</v>
      </c>
      <c r="L2326" s="48">
        <f>'PAYMENT by SAP'!H2316</f>
        <v>46052</v>
      </c>
      <c r="M2326" s="49">
        <f t="shared" si="231"/>
        <v>111</v>
      </c>
      <c r="N2326" s="50" t="str">
        <f t="shared" si="232"/>
        <v>90-120</v>
      </c>
      <c r="O2326" s="50" t="str">
        <f t="shared" si="233"/>
        <v>Warning +</v>
      </c>
      <c r="P2326" s="15" t="str">
        <f>'PAYMENT by SAP'!J2316</f>
        <v>IDR</v>
      </c>
      <c r="Q2326" s="15">
        <f>'PAYMENT by SAP'!K2316</f>
        <v>1800000574</v>
      </c>
      <c r="R2326" s="51">
        <f>'PAYMENT by SAP'!L2316</f>
        <v>8921138</v>
      </c>
      <c r="S2326" s="51" t="str">
        <f>'PAYMENT by SAP'!M2316</f>
        <v>Pot. Gaji Kary. Penugasan SIG - SBI 11.2025</v>
      </c>
      <c r="T2326" s="65">
        <f>'PAYMENT by SAP'!N2316</f>
        <v>46022</v>
      </c>
      <c r="U2326" s="66">
        <f>'PAYMENT by SAP'!O2316</f>
        <v>1800000574</v>
      </c>
      <c r="V2326" t="s">
        <v>4953</v>
      </c>
    </row>
    <row r="2327" spans="2:22">
      <c r="B2327" s="15">
        <f>'PAYMENT by SAP'!B2317</f>
        <v>101398</v>
      </c>
      <c r="C2327" s="15" t="str">
        <f>'PAYMENT by SAP'!C2317</f>
        <v>PT SOLUSI BANGUN INDONESIA</v>
      </c>
      <c r="D2327" s="15" t="str">
        <v>Group</v>
      </c>
      <c r="E2327" s="15">
        <f>'PAYMENT by SAP'!D2317</f>
        <v>1400000196</v>
      </c>
      <c r="F2327" s="15">
        <f>'PAYMENT by SAP'!E2317</f>
        <v>11121161</v>
      </c>
      <c r="G2327" s="15" t="str">
        <f>'PAYMENT by SAP'!F2317</f>
        <v>Pot. Gaji Kary. Penugasan SIG - SBI 10-11 2025</v>
      </c>
      <c r="H2327" s="47">
        <f t="shared" si="228"/>
        <v>46163</v>
      </c>
      <c r="I2327" s="48">
        <f>'PAYMENT by SAP'!G2317</f>
        <v>46163</v>
      </c>
      <c r="J2327" s="48" t="str">
        <f t="shared" si="229"/>
        <v>Mei</v>
      </c>
      <c r="K2327" s="48" t="str">
        <f t="shared" si="230"/>
        <v>2026</v>
      </c>
      <c r="L2327" s="48">
        <f>'PAYMENT by SAP'!H2317</f>
        <v>46021</v>
      </c>
      <c r="M2327" s="49">
        <f t="shared" si="231"/>
        <v>142</v>
      </c>
      <c r="N2327" s="50" t="str">
        <f t="shared" si="232"/>
        <v>120-365</v>
      </c>
      <c r="O2327" s="50" t="str">
        <f t="shared" si="233"/>
        <v>High Risk</v>
      </c>
      <c r="P2327" s="15" t="str">
        <f>'PAYMENT by SAP'!J2317</f>
        <v>IDR</v>
      </c>
      <c r="Q2327" s="15">
        <f>'PAYMENT by SAP'!K2317</f>
        <v>1800000526</v>
      </c>
      <c r="R2327" s="51">
        <f>'PAYMENT by SAP'!L2317</f>
        <v>8921138</v>
      </c>
      <c r="S2327" s="51" t="str">
        <f>'PAYMENT by SAP'!M2317</f>
        <v>Pot. Gaji Kary. Penugasan SIG - SBI 10.2025</v>
      </c>
      <c r="T2327" s="65">
        <f>'PAYMENT by SAP'!N2317</f>
        <v>45991</v>
      </c>
      <c r="U2327" s="66">
        <f>'PAYMENT by SAP'!O2317</f>
        <v>1800000526</v>
      </c>
      <c r="V2327" t="s">
        <v>4953</v>
      </c>
    </row>
    <row r="2328" spans="2:22">
      <c r="B2328" s="15">
        <f>'PAYMENT by SAP'!B2318</f>
        <v>101526</v>
      </c>
      <c r="C2328" s="15" t="str">
        <f>'PAYMENT by SAP'!C2318</f>
        <v>PT. MERAK JAYA BETON</v>
      </c>
      <c r="D2328" s="15" t="str">
        <v>External</v>
      </c>
      <c r="E2328" s="15">
        <f>'PAYMENT by SAP'!D2318</f>
        <v>1400000204</v>
      </c>
      <c r="F2328" s="15">
        <f>'PAYMENT by SAP'!E2318</f>
        <v>11121161</v>
      </c>
      <c r="G2328" s="15" t="str">
        <f>'PAYMENT by SAP'!F2318</f>
        <v>Biaya Pengujian Permeability Beton</v>
      </c>
      <c r="H2328" s="47">
        <f t="shared" si="228"/>
        <v>46173</v>
      </c>
      <c r="I2328" s="48">
        <f>'PAYMENT by SAP'!G2318</f>
        <v>46173</v>
      </c>
      <c r="J2328" s="48" t="str">
        <f t="shared" si="229"/>
        <v>Mei</v>
      </c>
      <c r="K2328" s="48" t="str">
        <f t="shared" si="230"/>
        <v>2026</v>
      </c>
      <c r="L2328" s="48">
        <f>'PAYMENT by SAP'!H2318</f>
        <v>46203</v>
      </c>
      <c r="M2328" s="49">
        <f t="shared" si="231"/>
        <v>-30</v>
      </c>
      <c r="N2328" s="50" t="str">
        <f t="shared" si="232"/>
        <v>Current</v>
      </c>
      <c r="O2328" s="50" t="str">
        <f t="shared" si="233"/>
        <v>No Risk</v>
      </c>
      <c r="P2328" s="15" t="str">
        <f>'PAYMENT by SAP'!J2318</f>
        <v>IDR</v>
      </c>
      <c r="Q2328" s="15">
        <f>'PAYMENT by SAP'!K2318</f>
        <v>1800000261</v>
      </c>
      <c r="R2328" s="51">
        <f>'PAYMENT by SAP'!L2318</f>
        <v>3104320</v>
      </c>
      <c r="S2328" s="51" t="str">
        <f>'PAYMENT by SAP'!M2318</f>
        <v>Biaya Pengujian Permeability Beton</v>
      </c>
      <c r="T2328" s="65">
        <f>'PAYMENT by SAP'!N2318</f>
        <v>46173</v>
      </c>
      <c r="U2328" s="66">
        <f>'PAYMENT by SAP'!O2318</f>
        <v>1800000261</v>
      </c>
      <c r="V2328" t="s">
        <v>4961</v>
      </c>
    </row>
    <row r="2329" spans="2:22">
      <c r="B2329" s="15">
        <f>'PAYMENT by SAP'!B2319</f>
        <v>102011</v>
      </c>
      <c r="C2329" s="15" t="str">
        <f>'PAYMENT by SAP'!C2319</f>
        <v>SUMBER INTI ALAM, PT</v>
      </c>
      <c r="D2329" s="15" t="str">
        <v>External</v>
      </c>
      <c r="E2329" s="15">
        <f>'PAYMENT by SAP'!D2319</f>
        <v>1400000205</v>
      </c>
      <c r="F2329" s="15">
        <f>'PAYMENT by SAP'!E2319</f>
        <v>11121161</v>
      </c>
      <c r="G2329" s="15" t="str">
        <f>'PAYMENT by SAP'!F2319</f>
        <v>bayar biaya Pengujian Kuat Tekan Paving</v>
      </c>
      <c r="H2329" s="47">
        <f t="shared" si="228"/>
        <v>46167</v>
      </c>
      <c r="I2329" s="48">
        <f>'PAYMENT by SAP'!G2319</f>
        <v>46167</v>
      </c>
      <c r="J2329" s="48" t="str">
        <f t="shared" si="229"/>
        <v>Mei</v>
      </c>
      <c r="K2329" s="48" t="str">
        <f t="shared" si="230"/>
        <v>2026</v>
      </c>
      <c r="L2329" s="48">
        <f>'PAYMENT by SAP'!H2319</f>
        <v>46164</v>
      </c>
      <c r="M2329" s="49">
        <f t="shared" si="231"/>
        <v>3</v>
      </c>
      <c r="N2329" s="50" t="str">
        <f t="shared" si="232"/>
        <v>0-30</v>
      </c>
      <c r="O2329" s="50" t="str">
        <f t="shared" si="233"/>
        <v>No Risk</v>
      </c>
      <c r="P2329" s="15" t="str">
        <f>'PAYMENT by SAP'!J2319</f>
        <v>IDR</v>
      </c>
      <c r="Q2329" s="15">
        <f>'PAYMENT by SAP'!K2319</f>
        <v>1800000260</v>
      </c>
      <c r="R2329" s="51">
        <f>'PAYMENT by SAP'!L2319</f>
        <v>183120</v>
      </c>
      <c r="S2329" s="51" t="str">
        <f>'PAYMENT by SAP'!M2319</f>
        <v>Biaya Pengujian Kuat Tekan Paving</v>
      </c>
      <c r="T2329" s="65">
        <f>'PAYMENT by SAP'!N2319</f>
        <v>46164</v>
      </c>
      <c r="U2329" s="66">
        <f>'PAYMENT by SAP'!O2319</f>
        <v>1800000260</v>
      </c>
      <c r="V2329" t="s">
        <v>4961</v>
      </c>
    </row>
    <row r="2330" spans="2:22">
      <c r="B2330" s="15">
        <f>'PAYMENT by SAP'!B2320</f>
        <v>100001</v>
      </c>
      <c r="C2330" s="15" t="str">
        <f>'PAYMENT by SAP'!C2320</f>
        <v>KOPERASI KONSUMEN WARGA SEMEN GRESIK</v>
      </c>
      <c r="D2330" s="15" t="str">
        <v>Group</v>
      </c>
      <c r="E2330" s="15">
        <f>'PAYMENT by SAP'!D2320</f>
        <v>1400052011</v>
      </c>
      <c r="F2330" s="15">
        <f>'PAYMENT by SAP'!E2320</f>
        <v>11121161</v>
      </c>
      <c r="G2330" s="15" t="str">
        <f>'PAYMENT by SAP'!F2320</f>
        <v>PAID BY CMS BANK MANDIRI KC GRESIK RN 7100001190</v>
      </c>
      <c r="H2330" s="47">
        <f t="shared" si="228"/>
        <v>46171</v>
      </c>
      <c r="I2330" s="48">
        <f>'PAYMENT by SAP'!G2320</f>
        <v>46171</v>
      </c>
      <c r="J2330" s="48" t="str">
        <f t="shared" si="229"/>
        <v>Mei</v>
      </c>
      <c r="K2330" s="48" t="str">
        <f t="shared" si="230"/>
        <v>2026</v>
      </c>
      <c r="L2330" s="48">
        <f>'PAYMENT by SAP'!H2320</f>
        <v>46172</v>
      </c>
      <c r="M2330" s="49">
        <f t="shared" si="231"/>
        <v>-1</v>
      </c>
      <c r="N2330" s="50" t="str">
        <f t="shared" si="232"/>
        <v>Current</v>
      </c>
      <c r="O2330" s="50" t="str">
        <f t="shared" si="233"/>
        <v>No Risk</v>
      </c>
      <c r="P2330" s="15" t="str">
        <f>'PAYMENT by SAP'!J2320</f>
        <v>IDR</v>
      </c>
      <c r="Q2330" s="15">
        <f>'PAYMENT by SAP'!K2320</f>
        <v>1800000242</v>
      </c>
      <c r="R2330" s="51">
        <f>'PAYMENT by SAP'!L2320</f>
        <v>454024</v>
      </c>
      <c r="S2330" s="51" t="str">
        <f>'PAYMENT by SAP'!M2320</f>
        <v>TAGIHAN LISTRIK KOPERASI KONSUMEN KWSG - APR 26</v>
      </c>
      <c r="T2330" s="65">
        <f>'PAYMENT by SAP'!N2320</f>
        <v>46142</v>
      </c>
      <c r="U2330" s="66">
        <f>'PAYMENT by SAP'!O2320</f>
        <v>1800000242</v>
      </c>
      <c r="V2330" t="s">
        <v>4951</v>
      </c>
    </row>
    <row r="2331" spans="2:22">
      <c r="B2331" s="15">
        <f>'PAYMENT by SAP'!B2321</f>
        <v>100002</v>
      </c>
      <c r="C2331" s="15" t="str">
        <f>'PAYMENT by SAP'!C2321</f>
        <v>PT SWABINA GATRA</v>
      </c>
      <c r="D2331" s="15" t="str">
        <v>Group</v>
      </c>
      <c r="E2331" s="15">
        <f>'PAYMENT by SAP'!D2321</f>
        <v>1400049946</v>
      </c>
      <c r="F2331" s="15">
        <f>'PAYMENT by SAP'!E2321</f>
        <v>11121161</v>
      </c>
      <c r="G2331" s="15" t="str">
        <f>'PAYMENT by SAP'!F2321</f>
        <v>PAID BY CMS BANK MANDIRI KC GRESIK RN 7100001004</v>
      </c>
      <c r="H2331" s="47">
        <f t="shared" si="228"/>
        <v>46163</v>
      </c>
      <c r="I2331" s="48">
        <f>'PAYMENT by SAP'!G2321</f>
        <v>46163</v>
      </c>
      <c r="J2331" s="48" t="str">
        <f t="shared" si="229"/>
        <v>Mei</v>
      </c>
      <c r="K2331" s="48" t="str">
        <f t="shared" si="230"/>
        <v>2026</v>
      </c>
      <c r="L2331" s="48">
        <f>'PAYMENT by SAP'!H2321</f>
        <v>46083</v>
      </c>
      <c r="M2331" s="49">
        <f t="shared" si="231"/>
        <v>80</v>
      </c>
      <c r="N2331" s="50" t="str">
        <f t="shared" si="232"/>
        <v>60-90</v>
      </c>
      <c r="O2331" s="50" t="str">
        <f t="shared" si="233"/>
        <v>Warning</v>
      </c>
      <c r="P2331" s="15" t="str">
        <f>'PAYMENT by SAP'!J2321</f>
        <v>IDR</v>
      </c>
      <c r="Q2331" s="15">
        <f>'PAYMENT by SAP'!K2321</f>
        <v>1800000008</v>
      </c>
      <c r="R2331" s="51">
        <f>'PAYMENT by SAP'!L2321</f>
        <v>216115</v>
      </c>
      <c r="S2331" s="51" t="str">
        <f>'PAYMENT by SAP'!M2321</f>
        <v>Tagihan Air Sanitasi SWAB - Des 2025</v>
      </c>
      <c r="T2331" s="65">
        <f>'PAYMENT by SAP'!N2321</f>
        <v>46053</v>
      </c>
      <c r="U2331" s="66">
        <f>'PAYMENT by SAP'!O2321</f>
        <v>1800000008</v>
      </c>
      <c r="V2331" t="s">
        <v>4956</v>
      </c>
    </row>
    <row r="2332" spans="2:22">
      <c r="B2332" s="15">
        <f>'PAYMENT by SAP'!B2322</f>
        <v>100002</v>
      </c>
      <c r="C2332" s="15" t="str">
        <f>'PAYMENT by SAP'!C2322</f>
        <v>PT SWABINA GATRA</v>
      </c>
      <c r="D2332" s="15" t="str">
        <v>Group</v>
      </c>
      <c r="E2332" s="15">
        <f>'PAYMENT by SAP'!D2322</f>
        <v>1400049947</v>
      </c>
      <c r="F2332" s="15">
        <f>'PAYMENT by SAP'!E2322</f>
        <v>11121161</v>
      </c>
      <c r="G2332" s="15" t="str">
        <f>'PAYMENT by SAP'!F2322</f>
        <v>PAID BY CMS BANK MANDIRI KC GRESIK RN 7100001006</v>
      </c>
      <c r="H2332" s="47">
        <f t="shared" si="228"/>
        <v>46163</v>
      </c>
      <c r="I2332" s="48">
        <f>'PAYMENT by SAP'!G2322</f>
        <v>46163</v>
      </c>
      <c r="J2332" s="48" t="str">
        <f t="shared" si="229"/>
        <v>Mei</v>
      </c>
      <c r="K2332" s="48" t="str">
        <f t="shared" si="230"/>
        <v>2026</v>
      </c>
      <c r="L2332" s="48">
        <f>'PAYMENT by SAP'!H2322</f>
        <v>46083</v>
      </c>
      <c r="M2332" s="49">
        <f t="shared" si="231"/>
        <v>80</v>
      </c>
      <c r="N2332" s="50" t="str">
        <f t="shared" si="232"/>
        <v>60-90</v>
      </c>
      <c r="O2332" s="50" t="str">
        <f t="shared" si="233"/>
        <v>Warning</v>
      </c>
      <c r="P2332" s="15" t="str">
        <f>'PAYMENT by SAP'!J2322</f>
        <v>IDR</v>
      </c>
      <c r="Q2332" s="15">
        <f>'PAYMENT by SAP'!K2322</f>
        <v>1800000011</v>
      </c>
      <c r="R2332" s="51">
        <f>'PAYMENT by SAP'!L2322</f>
        <v>4917010</v>
      </c>
      <c r="S2332" s="51" t="str">
        <f>'PAYMENT by SAP'!M2322</f>
        <v>TAGIHAN LISTRIK SWABINA DEC-25</v>
      </c>
      <c r="T2332" s="65">
        <f>'PAYMENT by SAP'!N2322</f>
        <v>46053</v>
      </c>
      <c r="U2332" s="66">
        <f>'PAYMENT by SAP'!O2322</f>
        <v>1800000011</v>
      </c>
      <c r="V2332" t="s">
        <v>4951</v>
      </c>
    </row>
    <row r="2333" spans="2:22">
      <c r="B2333" s="15">
        <f>'PAYMENT by SAP'!B2323</f>
        <v>100011</v>
      </c>
      <c r="C2333" s="15" t="str">
        <f>'PAYMENT by SAP'!C2323</f>
        <v>UNITED TRACTORS SEMEN GRESIK</v>
      </c>
      <c r="D2333" s="15" t="str">
        <v>Group</v>
      </c>
      <c r="E2333" s="15">
        <f>'PAYMENT by SAP'!D2323</f>
        <v>1400045885</v>
      </c>
      <c r="F2333" s="15">
        <f>'PAYMENT by SAP'!E2323</f>
        <v>11121161</v>
      </c>
      <c r="G2333" s="15" t="str">
        <f>'PAYMENT by SAP'!F2323</f>
        <v>PAID BY CMS BANK MANDIRI KC GRESIK RN 7100001056</v>
      </c>
      <c r="H2333" s="47">
        <f t="shared" si="228"/>
        <v>46147</v>
      </c>
      <c r="I2333" s="48">
        <f>'PAYMENT by SAP'!G2323</f>
        <v>46147</v>
      </c>
      <c r="J2333" s="48" t="str">
        <f t="shared" si="229"/>
        <v>Mei</v>
      </c>
      <c r="K2333" s="48" t="str">
        <f t="shared" si="230"/>
        <v>2026</v>
      </c>
      <c r="L2333" s="48">
        <f>'PAYMENT by SAP'!H2323</f>
        <v>46111</v>
      </c>
      <c r="M2333" s="49">
        <f t="shared" si="231"/>
        <v>36</v>
      </c>
      <c r="N2333" s="50" t="str">
        <f t="shared" si="232"/>
        <v>30-60</v>
      </c>
      <c r="O2333" s="50" t="str">
        <f t="shared" si="233"/>
        <v>Low Risk</v>
      </c>
      <c r="P2333" s="15" t="str">
        <f>'PAYMENT by SAP'!J2323</f>
        <v>IDR</v>
      </c>
      <c r="Q2333" s="15">
        <f>'PAYMENT by SAP'!K2323</f>
        <v>1800000125</v>
      </c>
      <c r="R2333" s="51">
        <f>'PAYMENT by SAP'!L2323</f>
        <v>25603292</v>
      </c>
      <c r="S2333" s="51" t="str">
        <f>'PAYMENT by SAP'!M2323</f>
        <v>TAGIHAN LISTRIK UTSG JANUARI 2026</v>
      </c>
      <c r="T2333" s="65">
        <f>'PAYMENT by SAP'!N2323</f>
        <v>46081</v>
      </c>
      <c r="U2333" s="66">
        <f>'PAYMENT by SAP'!O2323</f>
        <v>1800000125</v>
      </c>
      <c r="V2333" t="s">
        <v>4951</v>
      </c>
    </row>
    <row r="2334" spans="2:22">
      <c r="B2334" s="15">
        <f>'PAYMENT by SAP'!B2324</f>
        <v>100011</v>
      </c>
      <c r="C2334" s="15" t="str">
        <f>'PAYMENT by SAP'!C2324</f>
        <v>UNITED TRACTORS SEMEN GRESIK</v>
      </c>
      <c r="D2334" s="15" t="str">
        <v>Group</v>
      </c>
      <c r="E2334" s="15">
        <f>'PAYMENT by SAP'!D2324</f>
        <v>1400049686</v>
      </c>
      <c r="F2334" s="15">
        <f>'PAYMENT by SAP'!E2324</f>
        <v>11121161</v>
      </c>
      <c r="G2334" s="15" t="str">
        <f>'PAYMENT by SAP'!F2324</f>
        <v>PAID BY CMS BANK MANDIRI KC GRESIK RN 7100001132</v>
      </c>
      <c r="H2334" s="47">
        <f t="shared" si="228"/>
        <v>46162</v>
      </c>
      <c r="I2334" s="48">
        <f>'PAYMENT by SAP'!G2324</f>
        <v>46162</v>
      </c>
      <c r="J2334" s="48" t="str">
        <f t="shared" si="229"/>
        <v>Mei</v>
      </c>
      <c r="K2334" s="48" t="str">
        <f t="shared" si="230"/>
        <v>2026</v>
      </c>
      <c r="L2334" s="48">
        <f>'PAYMENT by SAP'!H2324</f>
        <v>46142</v>
      </c>
      <c r="M2334" s="49">
        <f t="shared" si="231"/>
        <v>20</v>
      </c>
      <c r="N2334" s="50" t="str">
        <f t="shared" si="232"/>
        <v>0-30</v>
      </c>
      <c r="O2334" s="50" t="str">
        <f t="shared" si="233"/>
        <v>No Risk</v>
      </c>
      <c r="P2334" s="15" t="str">
        <f>'PAYMENT by SAP'!J2324</f>
        <v>IDR</v>
      </c>
      <c r="Q2334" s="15">
        <f>'PAYMENT by SAP'!K2324</f>
        <v>1800000214</v>
      </c>
      <c r="R2334" s="51">
        <f>'PAYMENT by SAP'!L2324</f>
        <v>21848654</v>
      </c>
      <c r="S2334" s="51" t="str">
        <f>'PAYMENT by SAP'!M2324</f>
        <v>TAGIHAN LISTRIK UTSG FEBRUARI 2026</v>
      </c>
      <c r="T2334" s="65">
        <f>'PAYMENT by SAP'!N2324</f>
        <v>46112</v>
      </c>
      <c r="U2334" s="66">
        <f>'PAYMENT by SAP'!O2324</f>
        <v>1800000214</v>
      </c>
      <c r="V2334" t="s">
        <v>4951</v>
      </c>
    </row>
    <row r="2335" spans="2:22">
      <c r="B2335" s="15">
        <f>'PAYMENT by SAP'!B2325</f>
        <v>100028</v>
      </c>
      <c r="C2335" s="15" t="str">
        <f>'PAYMENT by SAP'!C2325</f>
        <v>PT BANK NEGARA INDONESIA (PERSERO)</v>
      </c>
      <c r="D2335" s="15" t="str">
        <v>External</v>
      </c>
      <c r="E2335" s="15">
        <f>'PAYMENT by SAP'!D2325</f>
        <v>1400046739</v>
      </c>
      <c r="F2335" s="15">
        <f>'PAYMENT by SAP'!E2325</f>
        <v>11125421</v>
      </c>
      <c r="G2335" s="15" t="str">
        <f>'PAYMENT by SAP'!F2325</f>
        <v>PAID BY CMS BANK SYARIAH INDONESIA KC SURABAYA BAS</v>
      </c>
      <c r="H2335" s="47">
        <f t="shared" si="228"/>
        <v>46150</v>
      </c>
      <c r="I2335" s="48">
        <f>'PAYMENT by SAP'!G2325</f>
        <v>46150</v>
      </c>
      <c r="J2335" s="48" t="str">
        <f t="shared" si="229"/>
        <v>Mei</v>
      </c>
      <c r="K2335" s="48" t="str">
        <f t="shared" si="230"/>
        <v>2026</v>
      </c>
      <c r="L2335" s="48">
        <f>'PAYMENT by SAP'!H2325</f>
        <v>46172</v>
      </c>
      <c r="M2335" s="49">
        <f t="shared" si="231"/>
        <v>-22</v>
      </c>
      <c r="N2335" s="50" t="str">
        <f t="shared" si="232"/>
        <v>Current</v>
      </c>
      <c r="O2335" s="50" t="str">
        <f t="shared" si="233"/>
        <v>No Risk</v>
      </c>
      <c r="P2335" s="15" t="str">
        <f>'PAYMENT by SAP'!J2325</f>
        <v>IDR</v>
      </c>
      <c r="Q2335" s="15">
        <f>'PAYMENT by SAP'!K2325</f>
        <v>1800000241</v>
      </c>
      <c r="R2335" s="51">
        <f>'PAYMENT by SAP'!L2325</f>
        <v>2734604</v>
      </c>
      <c r="S2335" s="51" t="str">
        <f>'PAYMENT by SAP'!M2325</f>
        <v>TAGIHAN LISTRIK BANK BNI 46 - APR 26</v>
      </c>
      <c r="T2335" s="65">
        <f>'PAYMENT by SAP'!N2325</f>
        <v>46142</v>
      </c>
      <c r="U2335" s="66">
        <f>'PAYMENT by SAP'!O2325</f>
        <v>1800000241</v>
      </c>
      <c r="V2335" t="s">
        <v>4951</v>
      </c>
    </row>
    <row r="2336" spans="2:22">
      <c r="B2336" s="15">
        <f>'PAYMENT by SAP'!B2326</f>
        <v>100031</v>
      </c>
      <c r="C2336" s="15" t="str">
        <f>'PAYMENT by SAP'!C2326</f>
        <v>PT DELTA ARTHA BAHARI NUSANTARA</v>
      </c>
      <c r="D2336" s="15" t="str">
        <v>External</v>
      </c>
      <c r="E2336" s="15">
        <f>'PAYMENT by SAP'!D2326</f>
        <v>1400045884</v>
      </c>
      <c r="F2336" s="15">
        <f>'PAYMENT by SAP'!E2326</f>
        <v>11121161</v>
      </c>
      <c r="G2336" s="15" t="str">
        <f>'PAYMENT by SAP'!F2326</f>
        <v>PAID BY CMS BANK MANDIRI KC GRESIK RN 7100001134</v>
      </c>
      <c r="H2336" s="47">
        <f t="shared" si="228"/>
        <v>46147</v>
      </c>
      <c r="I2336" s="48">
        <f>'PAYMENT by SAP'!G2326</f>
        <v>46147</v>
      </c>
      <c r="J2336" s="48" t="str">
        <f t="shared" si="229"/>
        <v>Mei</v>
      </c>
      <c r="K2336" s="48" t="str">
        <f t="shared" si="230"/>
        <v>2026</v>
      </c>
      <c r="L2336" s="48">
        <f>'PAYMENT by SAP'!H2326</f>
        <v>46142</v>
      </c>
      <c r="M2336" s="49">
        <f t="shared" si="231"/>
        <v>5</v>
      </c>
      <c r="N2336" s="50" t="str">
        <f t="shared" si="232"/>
        <v>0-30</v>
      </c>
      <c r="O2336" s="50" t="str">
        <f t="shared" si="233"/>
        <v>No Risk</v>
      </c>
      <c r="P2336" s="15" t="str">
        <f>'PAYMENT by SAP'!J2326</f>
        <v>IDR</v>
      </c>
      <c r="Q2336" s="15">
        <f>'PAYMENT by SAP'!K2326</f>
        <v>1800000197</v>
      </c>
      <c r="R2336" s="51">
        <f>'PAYMENT by SAP'!L2326</f>
        <v>212338</v>
      </c>
      <c r="S2336" s="51" t="str">
        <f>'PAYMENT by SAP'!M2326</f>
        <v>Tagihan Listrik DAB Februari 2026</v>
      </c>
      <c r="T2336" s="65">
        <f>'PAYMENT by SAP'!N2326</f>
        <v>46112</v>
      </c>
      <c r="U2336" s="66">
        <f>'PAYMENT by SAP'!O2326</f>
        <v>1800000197</v>
      </c>
      <c r="V2336" t="s">
        <v>4951</v>
      </c>
    </row>
    <row r="2337" spans="2:22">
      <c r="B2337" s="15">
        <f>'PAYMENT by SAP'!B2327</f>
        <v>100142</v>
      </c>
      <c r="C2337" s="15" t="str">
        <f>'PAYMENT by SAP'!C2327</f>
        <v>PT INDOSAT TBK</v>
      </c>
      <c r="D2337" s="15" t="str">
        <v>External</v>
      </c>
      <c r="E2337" s="15">
        <f>'PAYMENT by SAP'!D2327</f>
        <v>1400049608</v>
      </c>
      <c r="F2337" s="15">
        <f>'PAYMENT by SAP'!E2327</f>
        <v>11121161</v>
      </c>
      <c r="G2337" s="15" t="str">
        <f>'PAYMENT by SAP'!F2327</f>
        <v>TAGIHAN LISTRIK INDOSAT MARET 2026</v>
      </c>
      <c r="H2337" s="47">
        <f t="shared" si="228"/>
        <v>46162</v>
      </c>
      <c r="I2337" s="48">
        <f>'PAYMENT by SAP'!G2327</f>
        <v>46162</v>
      </c>
      <c r="J2337" s="48" t="str">
        <f t="shared" si="229"/>
        <v>Mei</v>
      </c>
      <c r="K2337" s="48" t="str">
        <f t="shared" si="230"/>
        <v>2026</v>
      </c>
      <c r="L2337" s="48">
        <f>'PAYMENT by SAP'!H2327</f>
        <v>46173</v>
      </c>
      <c r="M2337" s="49">
        <f t="shared" si="231"/>
        <v>-11</v>
      </c>
      <c r="N2337" s="50" t="str">
        <f t="shared" si="232"/>
        <v>Current</v>
      </c>
      <c r="O2337" s="50" t="str">
        <f t="shared" si="233"/>
        <v>No Risk</v>
      </c>
      <c r="P2337" s="15" t="str">
        <f>'PAYMENT by SAP'!J2327</f>
        <v>IDR</v>
      </c>
      <c r="Q2337" s="15">
        <f>'PAYMENT by SAP'!K2327</f>
        <v>1800000238</v>
      </c>
      <c r="R2337" s="51">
        <f>'PAYMENT by SAP'!L2327</f>
        <v>1803180</v>
      </c>
      <c r="S2337" s="51" t="str">
        <f>'PAYMENT by SAP'!M2327</f>
        <v>TAGIHAN LISTRIK INDOSAT MARET 2026</v>
      </c>
      <c r="T2337" s="65">
        <f>'PAYMENT by SAP'!N2327</f>
        <v>46143</v>
      </c>
      <c r="U2337" s="66">
        <f>'PAYMENT by SAP'!O2327</f>
        <v>1800000238</v>
      </c>
      <c r="V2337" t="s">
        <v>4951</v>
      </c>
    </row>
    <row r="2338" spans="2:22">
      <c r="B2338" s="15">
        <f>'PAYMENT by SAP'!B2328</f>
        <v>100146</v>
      </c>
      <c r="C2338" s="15" t="str">
        <f>'PAYMENT by SAP'!C2328</f>
        <v>PT KITA MANDIRI ABADI</v>
      </c>
      <c r="D2338" s="15" t="str">
        <v>External</v>
      </c>
      <c r="E2338" s="15">
        <f>'PAYMENT by SAP'!D2328</f>
        <v>1400046991</v>
      </c>
      <c r="F2338" s="15">
        <f>'PAYMENT by SAP'!E2328</f>
        <v>11125421</v>
      </c>
      <c r="G2338" s="15" t="str">
        <f>'PAYMENT by SAP'!F2328</f>
        <v>PAID BY CMS BANK SYARIAH INDONESIA KC SURABAYA BAS</v>
      </c>
      <c r="H2338" s="47">
        <f t="shared" si="228"/>
        <v>46151</v>
      </c>
      <c r="I2338" s="48">
        <f>'PAYMENT by SAP'!G2328</f>
        <v>46151</v>
      </c>
      <c r="J2338" s="48" t="str">
        <f t="shared" si="229"/>
        <v>Mei</v>
      </c>
      <c r="K2338" s="48" t="str">
        <f t="shared" si="230"/>
        <v>2026</v>
      </c>
      <c r="L2338" s="48">
        <f>'PAYMENT by SAP'!H2328</f>
        <v>46142</v>
      </c>
      <c r="M2338" s="49">
        <f t="shared" si="231"/>
        <v>9</v>
      </c>
      <c r="N2338" s="50" t="str">
        <f t="shared" si="232"/>
        <v>0-30</v>
      </c>
      <c r="O2338" s="50" t="str">
        <f t="shared" si="233"/>
        <v>No Risk</v>
      </c>
      <c r="P2338" s="15" t="str">
        <f>'PAYMENT by SAP'!J2328</f>
        <v>IDR</v>
      </c>
      <c r="Q2338" s="15">
        <f>'PAYMENT by SAP'!K2328</f>
        <v>1800000173</v>
      </c>
      <c r="R2338" s="51">
        <f>'PAYMENT by SAP'!L2328</f>
        <v>20764827</v>
      </c>
      <c r="S2338" s="51" t="str">
        <f>'PAYMENT by SAP'!M2328</f>
        <v>Biaya Pemusnahan Limbah FA-BA ex PT KMA</v>
      </c>
      <c r="T2338" s="65">
        <f>'PAYMENT by SAP'!N2328</f>
        <v>46112</v>
      </c>
      <c r="U2338" s="66">
        <f>'PAYMENT by SAP'!O2328</f>
        <v>1800000173</v>
      </c>
      <c r="V2338" t="s">
        <v>4950</v>
      </c>
    </row>
    <row r="2339" spans="2:22">
      <c r="B2339" s="15">
        <f>'PAYMENT by SAP'!B2329</f>
        <v>100331</v>
      </c>
      <c r="C2339" s="15" t="str">
        <f>'PAYMENT by SAP'!C2329</f>
        <v>SMP N 3 Tuban</v>
      </c>
      <c r="D2339" s="15" t="str">
        <v>External</v>
      </c>
      <c r="E2339" s="15">
        <f>'PAYMENT by SAP'!D2329</f>
        <v>1400050973</v>
      </c>
      <c r="F2339" s="15">
        <f>'PAYMENT by SAP'!E2329</f>
        <v>11121161</v>
      </c>
      <c r="G2339" s="15" t="str">
        <f>'PAYMENT by SAP'!F2329</f>
        <v>UM GS APR26 - SMP N 3 Tuban</v>
      </c>
      <c r="H2339" s="47">
        <f t="shared" si="228"/>
        <v>46167</v>
      </c>
      <c r="I2339" s="48">
        <f>'PAYMENT by SAP'!G2329</f>
        <v>46167</v>
      </c>
      <c r="J2339" s="48" t="str">
        <f t="shared" si="229"/>
        <v>Mei</v>
      </c>
      <c r="K2339" s="48" t="str">
        <f t="shared" si="230"/>
        <v>2026</v>
      </c>
      <c r="L2339" s="48">
        <f>'PAYMENT by SAP'!H2329</f>
        <v>46150</v>
      </c>
      <c r="M2339" s="49">
        <f t="shared" si="231"/>
        <v>17</v>
      </c>
      <c r="N2339" s="50" t="str">
        <f t="shared" si="232"/>
        <v>0-30</v>
      </c>
      <c r="O2339" s="50" t="str">
        <f t="shared" si="233"/>
        <v>No Risk</v>
      </c>
      <c r="P2339" s="15" t="str">
        <f>'PAYMENT by SAP'!J2329</f>
        <v>IDR</v>
      </c>
      <c r="Q2339" s="15">
        <f>'PAYMENT by SAP'!K2329</f>
        <v>1800000293</v>
      </c>
      <c r="R2339" s="51">
        <f>'PAYMENT by SAP'!L2329</f>
        <v>2000000</v>
      </c>
      <c r="S2339" s="51" t="str">
        <f>'PAYMENT by SAP'!M2329</f>
        <v>PENDAPATAN GRAHA SANDIYA APRIL 2026</v>
      </c>
      <c r="T2339" s="65">
        <f>'PAYMENT by SAP'!N2329</f>
        <v>46150</v>
      </c>
      <c r="U2339" s="66">
        <f>'PAYMENT by SAP'!O2329</f>
        <v>1800000293</v>
      </c>
      <c r="V2339" t="s">
        <v>4957</v>
      </c>
    </row>
    <row r="2340" spans="2:22">
      <c r="B2340" s="15">
        <f>'PAYMENT by SAP'!B2330</f>
        <v>100376</v>
      </c>
      <c r="C2340" s="15" t="str">
        <f>'PAYMENT by SAP'!C2330</f>
        <v>SMPIT AL-Uswah Tuban</v>
      </c>
      <c r="D2340" s="15" t="str">
        <v>External</v>
      </c>
      <c r="E2340" s="15">
        <f>'PAYMENT by SAP'!D2330</f>
        <v>1400050971</v>
      </c>
      <c r="F2340" s="15">
        <f>'PAYMENT by SAP'!E2330</f>
        <v>11121161</v>
      </c>
      <c r="G2340" s="15" t="str">
        <f>'PAYMENT by SAP'!F2330</f>
        <v>UM GS APR26 - SMPIT AL-Uswah Tuban</v>
      </c>
      <c r="H2340" s="47">
        <f t="shared" si="228"/>
        <v>46167</v>
      </c>
      <c r="I2340" s="48">
        <f>'PAYMENT by SAP'!G2330</f>
        <v>46167</v>
      </c>
      <c r="J2340" s="48" t="str">
        <f t="shared" si="229"/>
        <v>Mei</v>
      </c>
      <c r="K2340" s="48" t="str">
        <f t="shared" si="230"/>
        <v>2026</v>
      </c>
      <c r="L2340" s="48">
        <f>'PAYMENT by SAP'!H2330</f>
        <v>46150</v>
      </c>
      <c r="M2340" s="49">
        <f t="shared" si="231"/>
        <v>17</v>
      </c>
      <c r="N2340" s="50" t="str">
        <f t="shared" si="232"/>
        <v>0-30</v>
      </c>
      <c r="O2340" s="50" t="str">
        <f t="shared" si="233"/>
        <v>No Risk</v>
      </c>
      <c r="P2340" s="15" t="str">
        <f>'PAYMENT by SAP'!J2330</f>
        <v>IDR</v>
      </c>
      <c r="Q2340" s="15">
        <f>'PAYMENT by SAP'!K2330</f>
        <v>1800000296</v>
      </c>
      <c r="R2340" s="51">
        <f>'PAYMENT by SAP'!L2330</f>
        <v>2000000</v>
      </c>
      <c r="S2340" s="51" t="str">
        <f>'PAYMENT by SAP'!M2330</f>
        <v>PENDAPATAN GRAHA SANDIYA APRIL 2026</v>
      </c>
      <c r="T2340" s="65">
        <f>'PAYMENT by SAP'!N2330</f>
        <v>46150</v>
      </c>
      <c r="U2340" s="66">
        <f>'PAYMENT by SAP'!O2330</f>
        <v>1800000296</v>
      </c>
      <c r="V2340" t="s">
        <v>4957</v>
      </c>
    </row>
    <row r="2341" spans="2:22">
      <c r="B2341" s="15">
        <f>'PAYMENT by SAP'!B2331</f>
        <v>100621</v>
      </c>
      <c r="C2341" s="15" t="str">
        <f>'PAYMENT by SAP'!C2331</f>
        <v>PT. SURYA WIJAYA MEGAH</v>
      </c>
      <c r="D2341" s="15" t="str">
        <v>External</v>
      </c>
      <c r="E2341" s="15">
        <f>'PAYMENT by SAP'!D2331</f>
        <v>1400051308</v>
      </c>
      <c r="F2341" s="15">
        <f>'PAYMENT by SAP'!E2331</f>
        <v>11125421</v>
      </c>
      <c r="G2341" s="15" t="str">
        <f>'PAYMENT by SAP'!F2331</f>
        <v>PAID BY CMS BANK SYARIAH INDONESIA KC SURABAYA BAS</v>
      </c>
      <c r="H2341" s="47">
        <f t="shared" si="228"/>
        <v>46168</v>
      </c>
      <c r="I2341" s="48">
        <f>'PAYMENT by SAP'!G2331</f>
        <v>46168</v>
      </c>
      <c r="J2341" s="48" t="str">
        <f t="shared" si="229"/>
        <v>Mei</v>
      </c>
      <c r="K2341" s="48" t="str">
        <f t="shared" si="230"/>
        <v>2026</v>
      </c>
      <c r="L2341" s="48">
        <f>'PAYMENT by SAP'!H2331</f>
        <v>46172</v>
      </c>
      <c r="M2341" s="49">
        <f t="shared" si="231"/>
        <v>-4</v>
      </c>
      <c r="N2341" s="50" t="str">
        <f t="shared" si="232"/>
        <v>Current</v>
      </c>
      <c r="O2341" s="50" t="str">
        <f t="shared" si="233"/>
        <v>No Risk</v>
      </c>
      <c r="P2341" s="15" t="str">
        <f>'PAYMENT by SAP'!J2331</f>
        <v>IDR</v>
      </c>
      <c r="Q2341" s="15">
        <f>'PAYMENT by SAP'!K2331</f>
        <v>1800000283</v>
      </c>
      <c r="R2341" s="51">
        <f>'PAYMENT by SAP'!L2331</f>
        <v>23887677</v>
      </c>
      <c r="S2341" s="51" t="str">
        <f>'PAYMENT by SAP'!M2331</f>
        <v>Biaya Pemusnahan Limbah FA-BA ex PT SWM</v>
      </c>
      <c r="T2341" s="65">
        <f>'PAYMENT by SAP'!N2331</f>
        <v>46142</v>
      </c>
      <c r="U2341" s="66">
        <f>'PAYMENT by SAP'!O2331</f>
        <v>1800000283</v>
      </c>
      <c r="V2341" t="s">
        <v>4950</v>
      </c>
    </row>
    <row r="2342" spans="2:22">
      <c r="B2342" s="15">
        <f>'PAYMENT by SAP'!B2332</f>
        <v>100622</v>
      </c>
      <c r="C2342" s="15" t="str">
        <f>'PAYMENT by SAP'!C2332</f>
        <v>PT. TRI PUTRA JAYA SENTOSA</v>
      </c>
      <c r="D2342" s="15" t="str">
        <v>External</v>
      </c>
      <c r="E2342" s="15">
        <f>'PAYMENT by SAP'!D2332</f>
        <v>1400047619</v>
      </c>
      <c r="F2342" s="15">
        <f>'PAYMENT by SAP'!E2332</f>
        <v>11125421</v>
      </c>
      <c r="G2342" s="15" t="str">
        <f>'PAYMENT by SAP'!F2332</f>
        <v>PAID BY CMS BANK SYARIAH INDONESIA KC SURABAYA BAS</v>
      </c>
      <c r="H2342" s="47">
        <f t="shared" si="228"/>
        <v>46154</v>
      </c>
      <c r="I2342" s="48">
        <f>'PAYMENT by SAP'!G2332</f>
        <v>46154</v>
      </c>
      <c r="J2342" s="48" t="str">
        <f t="shared" si="229"/>
        <v>Mei</v>
      </c>
      <c r="K2342" s="48" t="str">
        <f t="shared" si="230"/>
        <v>2026</v>
      </c>
      <c r="L2342" s="48">
        <f>'PAYMENT by SAP'!H2332</f>
        <v>46083</v>
      </c>
      <c r="M2342" s="49">
        <f t="shared" si="231"/>
        <v>71</v>
      </c>
      <c r="N2342" s="50" t="str">
        <f t="shared" si="232"/>
        <v>60-90</v>
      </c>
      <c r="O2342" s="50" t="str">
        <f t="shared" si="233"/>
        <v>Warning</v>
      </c>
      <c r="P2342" s="15" t="str">
        <f>'PAYMENT by SAP'!J2332</f>
        <v>IDR</v>
      </c>
      <c r="Q2342" s="15">
        <f>'PAYMENT by SAP'!K2332</f>
        <v>1800000050</v>
      </c>
      <c r="R2342" s="51">
        <f>'PAYMENT by SAP'!L2332</f>
        <v>4776816</v>
      </c>
      <c r="S2342" s="51" t="str">
        <f>'PAYMENT by SAP'!M2332</f>
        <v>Biaya Pemusnahan Limbah Bottom Ash ex PT TJS</v>
      </c>
      <c r="T2342" s="65">
        <f>'PAYMENT by SAP'!N2332</f>
        <v>46053</v>
      </c>
      <c r="U2342" s="66">
        <f>'PAYMENT by SAP'!O2332</f>
        <v>1800000050</v>
      </c>
      <c r="V2342" t="s">
        <v>4950</v>
      </c>
    </row>
    <row r="2343" spans="2:22">
      <c r="B2343" s="15">
        <f>'PAYMENT by SAP'!B2333</f>
        <v>100622</v>
      </c>
      <c r="C2343" s="15" t="str">
        <f>'PAYMENT by SAP'!C2333</f>
        <v>PT. TRI PUTRA JAYA SENTOSA</v>
      </c>
      <c r="D2343" s="15" t="str">
        <v>External</v>
      </c>
      <c r="E2343" s="15">
        <f>'PAYMENT by SAP'!D2333</f>
        <v>1400047620</v>
      </c>
      <c r="F2343" s="15">
        <f>'PAYMENT by SAP'!E2333</f>
        <v>11125421</v>
      </c>
      <c r="G2343" s="15" t="str">
        <f>'PAYMENT by SAP'!F2333</f>
        <v>PAID BY CMS BANK SYARIAH INDONESIA KC SURABAYA BAS</v>
      </c>
      <c r="H2343" s="47">
        <f t="shared" si="228"/>
        <v>46154</v>
      </c>
      <c r="I2343" s="48">
        <f>'PAYMENT by SAP'!G2333</f>
        <v>46154</v>
      </c>
      <c r="J2343" s="48" t="str">
        <f t="shared" si="229"/>
        <v>Mei</v>
      </c>
      <c r="K2343" s="48" t="str">
        <f t="shared" si="230"/>
        <v>2026</v>
      </c>
      <c r="L2343" s="48">
        <f>'PAYMENT by SAP'!H2333</f>
        <v>46083</v>
      </c>
      <c r="M2343" s="49">
        <f t="shared" si="231"/>
        <v>71</v>
      </c>
      <c r="N2343" s="50" t="str">
        <f t="shared" si="232"/>
        <v>60-90</v>
      </c>
      <c r="O2343" s="50" t="str">
        <f t="shared" si="233"/>
        <v>Warning</v>
      </c>
      <c r="P2343" s="15" t="str">
        <f>'PAYMENT by SAP'!J2333</f>
        <v>IDR</v>
      </c>
      <c r="Q2343" s="15">
        <f>'PAYMENT by SAP'!K2333</f>
        <v>1800000051</v>
      </c>
      <c r="R2343" s="51">
        <f>'PAYMENT by SAP'!L2333</f>
        <v>22208750</v>
      </c>
      <c r="S2343" s="51" t="str">
        <f>'PAYMENT by SAP'!M2333</f>
        <v>Biaya Pemusnahan Limbah Sludge Paper ex PT TJS</v>
      </c>
      <c r="T2343" s="65">
        <f>'PAYMENT by SAP'!N2333</f>
        <v>46053</v>
      </c>
      <c r="U2343" s="66">
        <f>'PAYMENT by SAP'!O2333</f>
        <v>1800000051</v>
      </c>
      <c r="V2343" t="s">
        <v>4950</v>
      </c>
    </row>
    <row r="2344" spans="2:22">
      <c r="B2344" s="15">
        <f>'PAYMENT by SAP'!B2334</f>
        <v>100712</v>
      </c>
      <c r="C2344" s="15" t="str">
        <f>'PAYMENT by SAP'!C2334</f>
        <v>PT. ARGUNGSIH NUSANTARA TRANSPOR</v>
      </c>
      <c r="D2344" s="15" t="str">
        <v>External</v>
      </c>
      <c r="E2344" s="15">
        <f>'PAYMENT by SAP'!D2334</f>
        <v>1400049685</v>
      </c>
      <c r="F2344" s="15">
        <f>'PAYMENT by SAP'!E2334</f>
        <v>11121161</v>
      </c>
      <c r="G2344" s="15" t="str">
        <f>'PAYMENT by SAP'!F2334</f>
        <v>PAID BY CMS BANK MANDIRI KC GRESIK RN 7100001152</v>
      </c>
      <c r="H2344" s="47">
        <f t="shared" si="228"/>
        <v>46162</v>
      </c>
      <c r="I2344" s="48">
        <f>'PAYMENT by SAP'!G2334</f>
        <v>46162</v>
      </c>
      <c r="J2344" s="48" t="str">
        <f t="shared" si="229"/>
        <v>Mei</v>
      </c>
      <c r="K2344" s="48" t="str">
        <f t="shared" si="230"/>
        <v>2026</v>
      </c>
      <c r="L2344" s="48">
        <f>'PAYMENT by SAP'!H2334</f>
        <v>46172</v>
      </c>
      <c r="M2344" s="49">
        <f t="shared" si="231"/>
        <v>-10</v>
      </c>
      <c r="N2344" s="50" t="str">
        <f t="shared" si="232"/>
        <v>Current</v>
      </c>
      <c r="O2344" s="50" t="str">
        <f t="shared" si="233"/>
        <v>No Risk</v>
      </c>
      <c r="P2344" s="15" t="str">
        <f>'PAYMENT by SAP'!J2334</f>
        <v>IDR</v>
      </c>
      <c r="Q2344" s="15">
        <f>'PAYMENT by SAP'!K2334</f>
        <v>1800000247</v>
      </c>
      <c r="R2344" s="51">
        <f>'PAYMENT by SAP'!L2334</f>
        <v>3122196</v>
      </c>
      <c r="S2344" s="51" t="str">
        <f>'PAYMENT by SAP'!M2334</f>
        <v>Biaya Pemusnahan Limbah FA-BA ex PT ANT</v>
      </c>
      <c r="T2344" s="65">
        <f>'PAYMENT by SAP'!N2334</f>
        <v>46142</v>
      </c>
      <c r="U2344" s="66">
        <f>'PAYMENT by SAP'!O2334</f>
        <v>1800000247</v>
      </c>
      <c r="V2344" t="s">
        <v>4950</v>
      </c>
    </row>
    <row r="2345" spans="2:22">
      <c r="B2345" s="15">
        <f>'PAYMENT by SAP'!B2335</f>
        <v>100733</v>
      </c>
      <c r="C2345" s="15" t="str">
        <f>'PAYMENT by SAP'!C2335</f>
        <v>PT. JAYA SAKTI LINGKUNGAN HIDUP</v>
      </c>
      <c r="D2345" s="15" t="str">
        <v>External</v>
      </c>
      <c r="E2345" s="15">
        <f>'PAYMENT by SAP'!D2335</f>
        <v>1400050954</v>
      </c>
      <c r="F2345" s="15">
        <f>'PAYMENT by SAP'!E2335</f>
        <v>11125421</v>
      </c>
      <c r="G2345" s="15" t="str">
        <f>'PAYMENT by SAP'!F2335</f>
        <v>PAID BY CMS BANK SYARIAH INDONESIA KC SURABAYA BAS</v>
      </c>
      <c r="H2345" s="47">
        <f t="shared" si="228"/>
        <v>46167</v>
      </c>
      <c r="I2345" s="48">
        <f>'PAYMENT by SAP'!G2335</f>
        <v>46167</v>
      </c>
      <c r="J2345" s="48" t="str">
        <f t="shared" si="229"/>
        <v>Mei</v>
      </c>
      <c r="K2345" s="48" t="str">
        <f t="shared" si="230"/>
        <v>2026</v>
      </c>
      <c r="L2345" s="48">
        <f>'PAYMENT by SAP'!H2335</f>
        <v>46172</v>
      </c>
      <c r="M2345" s="49">
        <f t="shared" si="231"/>
        <v>-5</v>
      </c>
      <c r="N2345" s="50" t="str">
        <f t="shared" si="232"/>
        <v>Current</v>
      </c>
      <c r="O2345" s="50" t="str">
        <f t="shared" si="233"/>
        <v>No Risk</v>
      </c>
      <c r="P2345" s="15" t="str">
        <f>'PAYMENT by SAP'!J2335</f>
        <v>IDR</v>
      </c>
      <c r="Q2345" s="15">
        <f>'PAYMENT by SAP'!K2335</f>
        <v>1800000258</v>
      </c>
      <c r="R2345" s="51">
        <f>'PAYMENT by SAP'!L2335</f>
        <v>21501340</v>
      </c>
      <c r="S2345" s="51" t="str">
        <f>'PAYMENT by SAP'!M2335</f>
        <v>Biaya Pemusnahan Limbah Sludge IPAL ex PT JSLH</v>
      </c>
      <c r="T2345" s="65">
        <f>'PAYMENT by SAP'!N2335</f>
        <v>46142</v>
      </c>
      <c r="U2345" s="66">
        <f>'PAYMENT by SAP'!O2335</f>
        <v>1800000258</v>
      </c>
      <c r="V2345" t="s">
        <v>4950</v>
      </c>
    </row>
    <row r="2346" spans="2:22">
      <c r="B2346" s="15">
        <f>'PAYMENT by SAP'!B2336</f>
        <v>100733</v>
      </c>
      <c r="C2346" s="15" t="str">
        <f>'PAYMENT by SAP'!C2336</f>
        <v>PT. JAYA SAKTI LINGKUNGAN HIDUP</v>
      </c>
      <c r="D2346" s="15" t="str">
        <v>External</v>
      </c>
      <c r="E2346" s="15">
        <f>'PAYMENT by SAP'!D2336</f>
        <v>1400050955</v>
      </c>
      <c r="F2346" s="15">
        <f>'PAYMENT by SAP'!E2336</f>
        <v>11125421</v>
      </c>
      <c r="G2346" s="15" t="str">
        <f>'PAYMENT by SAP'!F2336</f>
        <v>PAID BY CMS BANK SYARIAH INDONESIA KC SURABAYA BAS</v>
      </c>
      <c r="H2346" s="47">
        <f t="shared" si="228"/>
        <v>46167</v>
      </c>
      <c r="I2346" s="48">
        <f>'PAYMENT by SAP'!G2336</f>
        <v>46167</v>
      </c>
      <c r="J2346" s="48" t="str">
        <f t="shared" si="229"/>
        <v>Mei</v>
      </c>
      <c r="K2346" s="48" t="str">
        <f t="shared" si="230"/>
        <v>2026</v>
      </c>
      <c r="L2346" s="48">
        <f>'PAYMENT by SAP'!H2336</f>
        <v>46172</v>
      </c>
      <c r="M2346" s="49">
        <f t="shared" si="231"/>
        <v>-5</v>
      </c>
      <c r="N2346" s="50" t="str">
        <f t="shared" si="232"/>
        <v>Current</v>
      </c>
      <c r="O2346" s="50" t="str">
        <f t="shared" si="233"/>
        <v>No Risk</v>
      </c>
      <c r="P2346" s="15" t="str">
        <f>'PAYMENT by SAP'!J2336</f>
        <v>IDR</v>
      </c>
      <c r="Q2346" s="15">
        <f>'PAYMENT by SAP'!K2336</f>
        <v>1800000257</v>
      </c>
      <c r="R2346" s="51">
        <f>'PAYMENT by SAP'!L2336</f>
        <v>24775700</v>
      </c>
      <c r="S2346" s="51" t="str">
        <f>'PAYMENT by SAP'!M2336</f>
        <v>Biaya Pemusnahan Limbah Karbon Aktif ex PT JSLH</v>
      </c>
      <c r="T2346" s="65">
        <f>'PAYMENT by SAP'!N2336</f>
        <v>46142</v>
      </c>
      <c r="U2346" s="66">
        <f>'PAYMENT by SAP'!O2336</f>
        <v>1800000257</v>
      </c>
      <c r="V2346" t="s">
        <v>4950</v>
      </c>
    </row>
    <row r="2347" spans="2:22">
      <c r="B2347" s="15">
        <f>'PAYMENT by SAP'!B2337</f>
        <v>100733</v>
      </c>
      <c r="C2347" s="15" t="str">
        <f>'PAYMENT by SAP'!C2337</f>
        <v>PT. JAYA SAKTI LINGKUNGAN HIDUP</v>
      </c>
      <c r="D2347" s="15" t="str">
        <v>External</v>
      </c>
      <c r="E2347" s="15">
        <f>'PAYMENT by SAP'!D2337</f>
        <v>1400050956</v>
      </c>
      <c r="F2347" s="15">
        <f>'PAYMENT by SAP'!E2337</f>
        <v>11125421</v>
      </c>
      <c r="G2347" s="15" t="str">
        <f>'PAYMENT by SAP'!F2337</f>
        <v>PAID BY CMS BANK SYARIAH INDONESIA KC SURABAYA BAS</v>
      </c>
      <c r="H2347" s="47">
        <f t="shared" si="228"/>
        <v>46167</v>
      </c>
      <c r="I2347" s="48">
        <f>'PAYMENT by SAP'!G2337</f>
        <v>46167</v>
      </c>
      <c r="J2347" s="48" t="str">
        <f t="shared" si="229"/>
        <v>Mei</v>
      </c>
      <c r="K2347" s="48" t="str">
        <f t="shared" si="230"/>
        <v>2026</v>
      </c>
      <c r="L2347" s="48">
        <f>'PAYMENT by SAP'!H2337</f>
        <v>46172</v>
      </c>
      <c r="M2347" s="49">
        <f t="shared" si="231"/>
        <v>-5</v>
      </c>
      <c r="N2347" s="50" t="str">
        <f t="shared" si="232"/>
        <v>Current</v>
      </c>
      <c r="O2347" s="50" t="str">
        <f t="shared" si="233"/>
        <v>No Risk</v>
      </c>
      <c r="P2347" s="15" t="str">
        <f>'PAYMENT by SAP'!J2337</f>
        <v>IDR</v>
      </c>
      <c r="Q2347" s="15">
        <f>'PAYMENT by SAP'!K2337</f>
        <v>1800000256</v>
      </c>
      <c r="R2347" s="51">
        <f>'PAYMENT by SAP'!L2337</f>
        <v>113364251</v>
      </c>
      <c r="S2347" s="51" t="str">
        <f>'PAYMENT by SAP'!M2337</f>
        <v>Biaya Pemusnahan Limbah FA-BA ex PT JLSH</v>
      </c>
      <c r="T2347" s="65">
        <f>'PAYMENT by SAP'!N2337</f>
        <v>46142</v>
      </c>
      <c r="U2347" s="66">
        <f>'PAYMENT by SAP'!O2337</f>
        <v>1800000256</v>
      </c>
      <c r="V2347" t="s">
        <v>4950</v>
      </c>
    </row>
    <row r="2348" spans="2:22">
      <c r="B2348" s="15">
        <f>'PAYMENT by SAP'!B2338</f>
        <v>101082</v>
      </c>
      <c r="C2348" s="15" t="str">
        <f>'PAYMENT by SAP'!C2338</f>
        <v>PT METATU NUSANTARA JAYA</v>
      </c>
      <c r="D2348" s="15" t="str">
        <v>External</v>
      </c>
      <c r="E2348" s="15">
        <f>'PAYMENT by SAP'!D2338</f>
        <v>1400049458</v>
      </c>
      <c r="F2348" s="15">
        <f>'PAYMENT by SAP'!E2338</f>
        <v>11123101</v>
      </c>
      <c r="G2348" s="15" t="str">
        <f>'PAYMENT by SAP'!F2338</f>
        <v>PT METATU NUSANTARA JAYA</v>
      </c>
      <c r="H2348" s="47">
        <f t="shared" si="228"/>
        <v>46161</v>
      </c>
      <c r="I2348" s="48">
        <f>'PAYMENT by SAP'!G2338</f>
        <v>46161</v>
      </c>
      <c r="J2348" s="48" t="str">
        <f t="shared" si="229"/>
        <v>Mei</v>
      </c>
      <c r="K2348" s="48" t="str">
        <f t="shared" si="230"/>
        <v>2026</v>
      </c>
      <c r="L2348" s="48">
        <f>'PAYMENT by SAP'!H2338</f>
        <v>46021</v>
      </c>
      <c r="M2348" s="49">
        <f t="shared" si="231"/>
        <v>140</v>
      </c>
      <c r="N2348" s="50" t="str">
        <f t="shared" si="232"/>
        <v>120-365</v>
      </c>
      <c r="O2348" s="50" t="str">
        <f t="shared" si="233"/>
        <v>High Risk</v>
      </c>
      <c r="P2348" s="15" t="str">
        <f>'PAYMENT by SAP'!J2338</f>
        <v>IDR</v>
      </c>
      <c r="Q2348" s="15">
        <f>'PAYMENT by SAP'!K2338</f>
        <v>1800000778</v>
      </c>
      <c r="R2348" s="51">
        <f>'PAYMENT by SAP'!L2338</f>
        <v>269968257</v>
      </c>
      <c r="S2348" s="51" t="str">
        <f>'PAYMENT by SAP'!M2338</f>
        <v>Biaya Pemusnahan Limbah FA-BA ex PT MNJ</v>
      </c>
      <c r="T2348" s="65">
        <f>'PAYMENT by SAP'!N2338</f>
        <v>45991</v>
      </c>
      <c r="U2348" s="66">
        <f>'PAYMENT by SAP'!O2338</f>
        <v>1800000778</v>
      </c>
      <c r="V2348" t="s">
        <v>4950</v>
      </c>
    </row>
    <row r="2349" spans="2:22">
      <c r="B2349" s="15">
        <f>'PAYMENT by SAP'!B2339</f>
        <v>101082</v>
      </c>
      <c r="C2349" s="15" t="str">
        <f>'PAYMENT by SAP'!C2339</f>
        <v>PT METATU NUSANTARA JAYA</v>
      </c>
      <c r="D2349" s="15" t="str">
        <v>External</v>
      </c>
      <c r="E2349" s="15">
        <f>'PAYMENT by SAP'!D2339</f>
        <v>1400049458</v>
      </c>
      <c r="F2349" s="15">
        <f>'PAYMENT by SAP'!E2339</f>
        <v>11123101</v>
      </c>
      <c r="G2349" s="15" t="str">
        <f>'PAYMENT by SAP'!F2339</f>
        <v>PT METATU NUSANTARA JAYA</v>
      </c>
      <c r="H2349" s="47">
        <f t="shared" si="228"/>
        <v>46161</v>
      </c>
      <c r="I2349" s="48">
        <f>'PAYMENT by SAP'!G2339</f>
        <v>46161</v>
      </c>
      <c r="J2349" s="48" t="str">
        <f t="shared" si="229"/>
        <v>Mei</v>
      </c>
      <c r="K2349" s="48" t="str">
        <f t="shared" si="230"/>
        <v>2026</v>
      </c>
      <c r="L2349" s="48">
        <f>'PAYMENT by SAP'!H2339</f>
        <v>45991</v>
      </c>
      <c r="M2349" s="49">
        <f t="shared" si="231"/>
        <v>170</v>
      </c>
      <c r="N2349" s="50" t="str">
        <f t="shared" si="232"/>
        <v>120-365</v>
      </c>
      <c r="O2349" s="50" t="str">
        <f t="shared" si="233"/>
        <v>High Risk</v>
      </c>
      <c r="P2349" s="15" t="str">
        <f>'PAYMENT by SAP'!J2339</f>
        <v>IDR</v>
      </c>
      <c r="Q2349" s="15">
        <f>'PAYMENT by SAP'!K2339</f>
        <v>1800000735</v>
      </c>
      <c r="R2349" s="51">
        <f>'PAYMENT by SAP'!L2339</f>
        <v>65373840</v>
      </c>
      <c r="S2349" s="51" t="str">
        <f>'PAYMENT by SAP'!M2339</f>
        <v>Biaya Pemusnahan Limbah Sludge NonB3 ex PT MNJ</v>
      </c>
      <c r="T2349" s="65">
        <f>'PAYMENT by SAP'!N2339</f>
        <v>45961</v>
      </c>
      <c r="U2349" s="66">
        <f>'PAYMENT by SAP'!O2339</f>
        <v>1800000735</v>
      </c>
      <c r="V2349" t="s">
        <v>4950</v>
      </c>
    </row>
    <row r="2350" spans="2:22">
      <c r="B2350" s="15">
        <f>'PAYMENT by SAP'!B2340</f>
        <v>101082</v>
      </c>
      <c r="C2350" s="15" t="str">
        <f>'PAYMENT by SAP'!C2340</f>
        <v>PT METATU NUSANTARA JAYA</v>
      </c>
      <c r="D2350" s="15" t="str">
        <v>External</v>
      </c>
      <c r="E2350" s="15">
        <f>'PAYMENT by SAP'!D2340</f>
        <v>1400049458</v>
      </c>
      <c r="F2350" s="15">
        <f>'PAYMENT by SAP'!E2340</f>
        <v>11123101</v>
      </c>
      <c r="G2350" s="15" t="str">
        <f>'PAYMENT by SAP'!F2340</f>
        <v>PT METATU NUSANTARA JAYA</v>
      </c>
      <c r="H2350" s="47">
        <f t="shared" si="228"/>
        <v>46161</v>
      </c>
      <c r="I2350" s="48">
        <f>'PAYMENT by SAP'!G2340</f>
        <v>46161</v>
      </c>
      <c r="J2350" s="48" t="str">
        <f t="shared" si="229"/>
        <v>Mei</v>
      </c>
      <c r="K2350" s="48" t="str">
        <f t="shared" si="230"/>
        <v>2026</v>
      </c>
      <c r="L2350" s="48">
        <f>'PAYMENT by SAP'!H2340</f>
        <v>46021</v>
      </c>
      <c r="M2350" s="49">
        <f t="shared" si="231"/>
        <v>140</v>
      </c>
      <c r="N2350" s="50" t="str">
        <f t="shared" si="232"/>
        <v>120-365</v>
      </c>
      <c r="O2350" s="50" t="str">
        <f t="shared" si="233"/>
        <v>High Risk</v>
      </c>
      <c r="P2350" s="15" t="str">
        <f>'PAYMENT by SAP'!J2340</f>
        <v>IDR</v>
      </c>
      <c r="Q2350" s="15">
        <f>'PAYMENT by SAP'!K2340</f>
        <v>1800000785</v>
      </c>
      <c r="R2350" s="51">
        <f>'PAYMENT by SAP'!L2340</f>
        <v>63882720</v>
      </c>
      <c r="S2350" s="51" t="str">
        <f>'PAYMENT by SAP'!M2340</f>
        <v>Biaya Pemusnahan Limbah Sludge Non B3 ex PT MNJ</v>
      </c>
      <c r="T2350" s="65">
        <f>'PAYMENT by SAP'!N2340</f>
        <v>45991</v>
      </c>
      <c r="U2350" s="66">
        <f>'PAYMENT by SAP'!O2340</f>
        <v>1800000785</v>
      </c>
      <c r="V2350" t="s">
        <v>4950</v>
      </c>
    </row>
    <row r="2351" spans="2:22">
      <c r="B2351" s="15">
        <f>'PAYMENT by SAP'!B2341</f>
        <v>101082</v>
      </c>
      <c r="C2351" s="15" t="str">
        <f>'PAYMENT by SAP'!C2341</f>
        <v>PT METATU NUSANTARA JAYA</v>
      </c>
      <c r="D2351" s="15" t="str">
        <v>External</v>
      </c>
      <c r="E2351" s="15">
        <f>'PAYMENT by SAP'!D2341</f>
        <v>1400049458</v>
      </c>
      <c r="F2351" s="15">
        <f>'PAYMENT by SAP'!E2341</f>
        <v>11123101</v>
      </c>
      <c r="G2351" s="15" t="str">
        <f>'PAYMENT by SAP'!F2341</f>
        <v>PT METATU NUSANTARA JAYA</v>
      </c>
      <c r="H2351" s="47">
        <f t="shared" si="228"/>
        <v>46161</v>
      </c>
      <c r="I2351" s="48">
        <f>'PAYMENT by SAP'!G2341</f>
        <v>46161</v>
      </c>
      <c r="J2351" s="48" t="str">
        <f t="shared" si="229"/>
        <v>Mei</v>
      </c>
      <c r="K2351" s="48" t="str">
        <f t="shared" si="230"/>
        <v>2026</v>
      </c>
      <c r="L2351" s="48">
        <f>'PAYMENT by SAP'!H2341</f>
        <v>46052</v>
      </c>
      <c r="M2351" s="49">
        <f t="shared" si="231"/>
        <v>109</v>
      </c>
      <c r="N2351" s="50" t="str">
        <f t="shared" si="232"/>
        <v>90-120</v>
      </c>
      <c r="O2351" s="50" t="str">
        <f t="shared" si="233"/>
        <v>Warning +</v>
      </c>
      <c r="P2351" s="15" t="str">
        <f>'PAYMENT by SAP'!J2341</f>
        <v>IDR</v>
      </c>
      <c r="Q2351" s="15">
        <f>'PAYMENT by SAP'!K2341</f>
        <v>1800000857</v>
      </c>
      <c r="R2351" s="51">
        <f>'PAYMENT by SAP'!L2341</f>
        <v>61354356</v>
      </c>
      <c r="S2351" s="51" t="str">
        <f>'PAYMENT by SAP'!M2341</f>
        <v>Biaya Pemusnahan Limbah Glyserin Pitch ex PT MNJ</v>
      </c>
      <c r="T2351" s="65">
        <f>'PAYMENT by SAP'!N2341</f>
        <v>46022</v>
      </c>
      <c r="U2351" s="66">
        <f>'PAYMENT by SAP'!O2341</f>
        <v>1800000857</v>
      </c>
      <c r="V2351" t="s">
        <v>4950</v>
      </c>
    </row>
    <row r="2352" spans="2:22">
      <c r="B2352" s="15">
        <f>'PAYMENT by SAP'!B2342</f>
        <v>101082</v>
      </c>
      <c r="C2352" s="15" t="str">
        <f>'PAYMENT by SAP'!C2342</f>
        <v>PT METATU NUSANTARA JAYA</v>
      </c>
      <c r="D2352" s="15" t="str">
        <v>External</v>
      </c>
      <c r="E2352" s="15">
        <f>'PAYMENT by SAP'!D2342</f>
        <v>1400049458</v>
      </c>
      <c r="F2352" s="15">
        <f>'PAYMENT by SAP'!E2342</f>
        <v>11123101</v>
      </c>
      <c r="G2352" s="15" t="str">
        <f>'PAYMENT by SAP'!F2342</f>
        <v>PT METATU NUSANTARA JAYA</v>
      </c>
      <c r="H2352" s="47">
        <f t="shared" si="228"/>
        <v>46161</v>
      </c>
      <c r="I2352" s="48">
        <f>'PAYMENT by SAP'!G2342</f>
        <v>46161</v>
      </c>
      <c r="J2352" s="48" t="str">
        <f t="shared" si="229"/>
        <v>Mei</v>
      </c>
      <c r="K2352" s="48" t="str">
        <f t="shared" si="230"/>
        <v>2026</v>
      </c>
      <c r="L2352" s="48">
        <f>'PAYMENT by SAP'!H2342</f>
        <v>45991</v>
      </c>
      <c r="M2352" s="49">
        <f t="shared" si="231"/>
        <v>170</v>
      </c>
      <c r="N2352" s="50" t="str">
        <f t="shared" si="232"/>
        <v>120-365</v>
      </c>
      <c r="O2352" s="50" t="str">
        <f t="shared" si="233"/>
        <v>High Risk</v>
      </c>
      <c r="P2352" s="15" t="str">
        <f>'PAYMENT by SAP'!J2342</f>
        <v>IDR</v>
      </c>
      <c r="Q2352" s="15">
        <f>'PAYMENT by SAP'!K2342</f>
        <v>1800000734</v>
      </c>
      <c r="R2352" s="51">
        <f>'PAYMENT by SAP'!L2342</f>
        <v>57061500</v>
      </c>
      <c r="S2352" s="51" t="str">
        <f>'PAYMENT by SAP'!M2342</f>
        <v>Biaya Pemusnahan Limbah Sludge IPAL ex PT MNJ</v>
      </c>
      <c r="T2352" s="65">
        <f>'PAYMENT by SAP'!N2342</f>
        <v>45961</v>
      </c>
      <c r="U2352" s="66">
        <f>'PAYMENT by SAP'!O2342</f>
        <v>1800000734</v>
      </c>
      <c r="V2352" t="s">
        <v>4950</v>
      </c>
    </row>
    <row r="2353" spans="2:22">
      <c r="B2353" s="15">
        <f>'PAYMENT by SAP'!B2343</f>
        <v>101082</v>
      </c>
      <c r="C2353" s="15" t="str">
        <f>'PAYMENT by SAP'!C2343</f>
        <v>PT METATU NUSANTARA JAYA</v>
      </c>
      <c r="D2353" s="15" t="str">
        <v>External</v>
      </c>
      <c r="E2353" s="15">
        <f>'PAYMENT by SAP'!D2343</f>
        <v>1400049458</v>
      </c>
      <c r="F2353" s="15">
        <f>'PAYMENT by SAP'!E2343</f>
        <v>11123101</v>
      </c>
      <c r="G2353" s="15" t="str">
        <f>'PAYMENT by SAP'!F2343</f>
        <v>PT METATU NUSANTARA JAYA</v>
      </c>
      <c r="H2353" s="47">
        <f t="shared" si="228"/>
        <v>46161</v>
      </c>
      <c r="I2353" s="48">
        <f>'PAYMENT by SAP'!G2343</f>
        <v>46161</v>
      </c>
      <c r="J2353" s="48" t="str">
        <f t="shared" si="229"/>
        <v>Mei</v>
      </c>
      <c r="K2353" s="48" t="str">
        <f t="shared" si="230"/>
        <v>2026</v>
      </c>
      <c r="L2353" s="48">
        <f>'PAYMENT by SAP'!H2343</f>
        <v>46021</v>
      </c>
      <c r="M2353" s="49">
        <f t="shared" si="231"/>
        <v>140</v>
      </c>
      <c r="N2353" s="50" t="str">
        <f t="shared" si="232"/>
        <v>120-365</v>
      </c>
      <c r="O2353" s="50" t="str">
        <f t="shared" si="233"/>
        <v>High Risk</v>
      </c>
      <c r="P2353" s="15" t="str">
        <f>'PAYMENT by SAP'!J2343</f>
        <v>IDR</v>
      </c>
      <c r="Q2353" s="15">
        <f>'PAYMENT by SAP'!K2343</f>
        <v>1800000784</v>
      </c>
      <c r="R2353" s="51">
        <f>'PAYMENT by SAP'!L2343</f>
        <v>56805350</v>
      </c>
      <c r="S2353" s="51" t="str">
        <f>'PAYMENT by SAP'!M2343</f>
        <v>Biaya Pemusnahan Limbah Sludge IPAL ex PT MNJ</v>
      </c>
      <c r="T2353" s="65">
        <f>'PAYMENT by SAP'!N2343</f>
        <v>45991</v>
      </c>
      <c r="U2353" s="66">
        <f>'PAYMENT by SAP'!O2343</f>
        <v>1800000784</v>
      </c>
      <c r="V2353" t="s">
        <v>4950</v>
      </c>
    </row>
    <row r="2354" spans="2:22">
      <c r="B2354" s="15">
        <f>'PAYMENT by SAP'!B2344</f>
        <v>101082</v>
      </c>
      <c r="C2354" s="15" t="str">
        <f>'PAYMENT by SAP'!C2344</f>
        <v>PT METATU NUSANTARA JAYA</v>
      </c>
      <c r="D2354" s="15" t="str">
        <v>External</v>
      </c>
      <c r="E2354" s="15">
        <f>'PAYMENT by SAP'!D2344</f>
        <v>1400049458</v>
      </c>
      <c r="F2354" s="15">
        <f>'PAYMENT by SAP'!E2344</f>
        <v>11123101</v>
      </c>
      <c r="G2354" s="15" t="str">
        <f>'PAYMENT by SAP'!F2344</f>
        <v>PT METATU NUSANTARA JAYA</v>
      </c>
      <c r="H2354" s="47">
        <f t="shared" ref="H2354:H2417" si="234">I2354</f>
        <v>46161</v>
      </c>
      <c r="I2354" s="48">
        <f>'PAYMENT by SAP'!G2344</f>
        <v>46161</v>
      </c>
      <c r="J2354" s="48" t="str">
        <f t="shared" ref="J2354:J2417" si="235">TEXT(I2354,"MMM")</f>
        <v>Mei</v>
      </c>
      <c r="K2354" s="48" t="str">
        <f t="shared" ref="K2354:K2417" si="236">TEXT(I2354,"yyy")</f>
        <v>2026</v>
      </c>
      <c r="L2354" s="48">
        <f>'PAYMENT by SAP'!H2344</f>
        <v>46021</v>
      </c>
      <c r="M2354" s="49">
        <f t="shared" ref="M2354:M2417" si="237">I2354-L2354</f>
        <v>140</v>
      </c>
      <c r="N2354" s="50" t="str">
        <f t="shared" ref="N2354:N2417" si="238">IF(M2354&lt;$C$9,$D$9,IF(M2354&lt;$C$8,$D$8,IF(M2354&lt;$C$7,$D$7,IF(M2354&lt;$C$6,$D$6,IF(M2354&lt;$C$5,$D$5,IF(M2354&lt;$C$4,$D$4,IF(M2354&lt;$C$3,$D$3)))))))</f>
        <v>120-365</v>
      </c>
      <c r="O2354" s="50" t="str">
        <f t="shared" ref="O2354:O2417" si="239">IF(N2354=$D$3,$E$3,IF(N2354=$D$4,$E$4,IF(N2354=$D$5,$E$5,IF(N2354=$D$6,$E$6,IF(N2354=$D$7,$E$7,IF(N2354=$D$8,$E$8,IF(N2354=$D$9,$E$9)))))))</f>
        <v>High Risk</v>
      </c>
      <c r="P2354" s="15" t="str">
        <f>'PAYMENT by SAP'!J2344</f>
        <v>IDR</v>
      </c>
      <c r="Q2354" s="15">
        <f>'PAYMENT by SAP'!K2344</f>
        <v>1800000779</v>
      </c>
      <c r="R2354" s="51">
        <f>'PAYMENT by SAP'!L2344</f>
        <v>54728464</v>
      </c>
      <c r="S2354" s="51" t="str">
        <f>'PAYMENT by SAP'!M2344</f>
        <v>Biaya Pemusnahan Limbah Glyserin Pitch ex PT MNJ</v>
      </c>
      <c r="T2354" s="65">
        <f>'PAYMENT by SAP'!N2344</f>
        <v>45991</v>
      </c>
      <c r="U2354" s="66">
        <f>'PAYMENT by SAP'!O2344</f>
        <v>1800000779</v>
      </c>
      <c r="V2354" t="s">
        <v>4950</v>
      </c>
    </row>
    <row r="2355" spans="2:22">
      <c r="B2355" s="15">
        <f>'PAYMENT by SAP'!B2345</f>
        <v>101082</v>
      </c>
      <c r="C2355" s="15" t="str">
        <f>'PAYMENT by SAP'!C2345</f>
        <v>PT METATU NUSANTARA JAYA</v>
      </c>
      <c r="D2355" s="15" t="str">
        <v>External</v>
      </c>
      <c r="E2355" s="15">
        <f>'PAYMENT by SAP'!D2345</f>
        <v>1400049458</v>
      </c>
      <c r="F2355" s="15">
        <f>'PAYMENT by SAP'!E2345</f>
        <v>11123101</v>
      </c>
      <c r="G2355" s="15" t="str">
        <f>'PAYMENT by SAP'!F2345</f>
        <v>PT METATU NUSANTARA JAYA</v>
      </c>
      <c r="H2355" s="47">
        <f t="shared" si="234"/>
        <v>46161</v>
      </c>
      <c r="I2355" s="48">
        <f>'PAYMENT by SAP'!G2345</f>
        <v>46161</v>
      </c>
      <c r="J2355" s="48" t="str">
        <f t="shared" si="235"/>
        <v>Mei</v>
      </c>
      <c r="K2355" s="48" t="str">
        <f t="shared" si="236"/>
        <v>2026</v>
      </c>
      <c r="L2355" s="48">
        <f>'PAYMENT by SAP'!H2345</f>
        <v>46052</v>
      </c>
      <c r="M2355" s="49">
        <f t="shared" si="237"/>
        <v>109</v>
      </c>
      <c r="N2355" s="50" t="str">
        <f t="shared" si="238"/>
        <v>90-120</v>
      </c>
      <c r="O2355" s="50" t="str">
        <f t="shared" si="239"/>
        <v>Warning +</v>
      </c>
      <c r="P2355" s="15" t="str">
        <f>'PAYMENT by SAP'!J2345</f>
        <v>IDR</v>
      </c>
      <c r="Q2355" s="15">
        <f>'PAYMENT by SAP'!K2345</f>
        <v>1800000864</v>
      </c>
      <c r="R2355" s="51">
        <f>'PAYMENT by SAP'!L2345</f>
        <v>47794320</v>
      </c>
      <c r="S2355" s="51" t="str">
        <f>'PAYMENT by SAP'!M2345</f>
        <v>Biaya Pemusnahan Limbah Sludge Non B3 ex PT MNJ</v>
      </c>
      <c r="T2355" s="65">
        <f>'PAYMENT by SAP'!N2345</f>
        <v>46022</v>
      </c>
      <c r="U2355" s="66">
        <f>'PAYMENT by SAP'!O2345</f>
        <v>1800000864</v>
      </c>
      <c r="V2355" t="s">
        <v>4950</v>
      </c>
    </row>
    <row r="2356" spans="2:22">
      <c r="B2356" s="15">
        <f>'PAYMENT by SAP'!B2346</f>
        <v>101082</v>
      </c>
      <c r="C2356" s="15" t="str">
        <f>'PAYMENT by SAP'!C2346</f>
        <v>PT METATU NUSANTARA JAYA</v>
      </c>
      <c r="D2356" s="15" t="str">
        <v>External</v>
      </c>
      <c r="E2356" s="15">
        <f>'PAYMENT by SAP'!D2346</f>
        <v>1400049458</v>
      </c>
      <c r="F2356" s="15">
        <f>'PAYMENT by SAP'!E2346</f>
        <v>11123101</v>
      </c>
      <c r="G2356" s="15" t="str">
        <f>'PAYMENT by SAP'!F2346</f>
        <v>PT METATU NUSANTARA JAYA</v>
      </c>
      <c r="H2356" s="47">
        <f t="shared" si="234"/>
        <v>46161</v>
      </c>
      <c r="I2356" s="48">
        <f>'PAYMENT by SAP'!G2346</f>
        <v>46161</v>
      </c>
      <c r="J2356" s="48" t="str">
        <f t="shared" si="235"/>
        <v>Mei</v>
      </c>
      <c r="K2356" s="48" t="str">
        <f t="shared" si="236"/>
        <v>2026</v>
      </c>
      <c r="L2356" s="48">
        <f>'PAYMENT by SAP'!H2346</f>
        <v>45991</v>
      </c>
      <c r="M2356" s="49">
        <f t="shared" si="237"/>
        <v>170</v>
      </c>
      <c r="N2356" s="50" t="str">
        <f t="shared" si="238"/>
        <v>120-365</v>
      </c>
      <c r="O2356" s="50" t="str">
        <f t="shared" si="239"/>
        <v>High Risk</v>
      </c>
      <c r="P2356" s="15" t="str">
        <f>'PAYMENT by SAP'!J2346</f>
        <v>IDR</v>
      </c>
      <c r="Q2356" s="15">
        <f>'PAYMENT by SAP'!K2346</f>
        <v>1800000733</v>
      </c>
      <c r="R2356" s="51">
        <f>'PAYMENT by SAP'!L2346</f>
        <v>42854658</v>
      </c>
      <c r="S2356" s="51" t="str">
        <f>'PAYMENT by SAP'!M2346</f>
        <v>Biaya Pemusnahan Limbah SBE ex PT MNJ</v>
      </c>
      <c r="T2356" s="65">
        <f>'PAYMENT by SAP'!N2346</f>
        <v>45961</v>
      </c>
      <c r="U2356" s="66">
        <f>'PAYMENT by SAP'!O2346</f>
        <v>1800000733</v>
      </c>
      <c r="V2356" t="s">
        <v>4950</v>
      </c>
    </row>
    <row r="2357" spans="2:22">
      <c r="B2357" s="15">
        <f>'PAYMENT by SAP'!B2347</f>
        <v>101082</v>
      </c>
      <c r="C2357" s="15" t="str">
        <f>'PAYMENT by SAP'!C2347</f>
        <v>PT METATU NUSANTARA JAYA</v>
      </c>
      <c r="D2357" s="15" t="str">
        <v>External</v>
      </c>
      <c r="E2357" s="15">
        <f>'PAYMENT by SAP'!D2347</f>
        <v>1400049458</v>
      </c>
      <c r="F2357" s="15">
        <f>'PAYMENT by SAP'!E2347</f>
        <v>11123101</v>
      </c>
      <c r="G2357" s="15" t="str">
        <f>'PAYMENT by SAP'!F2347</f>
        <v>PT METATU NUSANTARA JAYA</v>
      </c>
      <c r="H2357" s="47">
        <f t="shared" si="234"/>
        <v>46161</v>
      </c>
      <c r="I2357" s="48">
        <f>'PAYMENT by SAP'!G2347</f>
        <v>46161</v>
      </c>
      <c r="J2357" s="48" t="str">
        <f t="shared" si="235"/>
        <v>Mei</v>
      </c>
      <c r="K2357" s="48" t="str">
        <f t="shared" si="236"/>
        <v>2026</v>
      </c>
      <c r="L2357" s="48">
        <f>'PAYMENT by SAP'!H2347</f>
        <v>46021</v>
      </c>
      <c r="M2357" s="49">
        <f t="shared" si="237"/>
        <v>140</v>
      </c>
      <c r="N2357" s="50" t="str">
        <f t="shared" si="238"/>
        <v>120-365</v>
      </c>
      <c r="O2357" s="50" t="str">
        <f t="shared" si="239"/>
        <v>High Risk</v>
      </c>
      <c r="P2357" s="15" t="str">
        <f>'PAYMENT by SAP'!J2347</f>
        <v>IDR</v>
      </c>
      <c r="Q2357" s="15">
        <f>'PAYMENT by SAP'!K2347</f>
        <v>1800000781</v>
      </c>
      <c r="R2357" s="51">
        <f>'PAYMENT by SAP'!L2347</f>
        <v>40914240</v>
      </c>
      <c r="S2357" s="51" t="str">
        <f>'PAYMENT by SAP'!M2347</f>
        <v>Biaya Pemusnahan Limbah Refractory Bekas ex PT MNJ</v>
      </c>
      <c r="T2357" s="65">
        <f>'PAYMENT by SAP'!N2347</f>
        <v>45991</v>
      </c>
      <c r="U2357" s="66">
        <f>'PAYMENT by SAP'!O2347</f>
        <v>1800000781</v>
      </c>
      <c r="V2357" t="s">
        <v>4950</v>
      </c>
    </row>
    <row r="2358" spans="2:22">
      <c r="B2358" s="15">
        <f>'PAYMENT by SAP'!B2348</f>
        <v>101082</v>
      </c>
      <c r="C2358" s="15" t="str">
        <f>'PAYMENT by SAP'!C2348</f>
        <v>PT METATU NUSANTARA JAYA</v>
      </c>
      <c r="D2358" s="15" t="str">
        <v>External</v>
      </c>
      <c r="E2358" s="15">
        <f>'PAYMENT by SAP'!D2348</f>
        <v>1400049458</v>
      </c>
      <c r="F2358" s="15">
        <f>'PAYMENT by SAP'!E2348</f>
        <v>11123101</v>
      </c>
      <c r="G2358" s="15" t="str">
        <f>'PAYMENT by SAP'!F2348</f>
        <v>PT METATU NUSANTARA JAYA</v>
      </c>
      <c r="H2358" s="47">
        <f t="shared" si="234"/>
        <v>46161</v>
      </c>
      <c r="I2358" s="48">
        <f>'PAYMENT by SAP'!G2348</f>
        <v>46161</v>
      </c>
      <c r="J2358" s="48" t="str">
        <f t="shared" si="235"/>
        <v>Mei</v>
      </c>
      <c r="K2358" s="48" t="str">
        <f t="shared" si="236"/>
        <v>2026</v>
      </c>
      <c r="L2358" s="48">
        <f>'PAYMENT by SAP'!H2348</f>
        <v>45991</v>
      </c>
      <c r="M2358" s="49">
        <f t="shared" si="237"/>
        <v>170</v>
      </c>
      <c r="N2358" s="50" t="str">
        <f t="shared" si="238"/>
        <v>120-365</v>
      </c>
      <c r="O2358" s="50" t="str">
        <f t="shared" si="239"/>
        <v>High Risk</v>
      </c>
      <c r="P2358" s="15" t="str">
        <f>'PAYMENT by SAP'!J2348</f>
        <v>IDR</v>
      </c>
      <c r="Q2358" s="15">
        <f>'PAYMENT by SAP'!K2348</f>
        <v>1800000731</v>
      </c>
      <c r="R2358" s="51">
        <f>'PAYMENT by SAP'!L2348</f>
        <v>40617760</v>
      </c>
      <c r="S2358" s="51" t="str">
        <f>'PAYMENT by SAP'!M2348</f>
        <v>Biaya Pemusnahan Limbah Refractory Bekas ex PT MNJ</v>
      </c>
      <c r="T2358" s="65">
        <f>'PAYMENT by SAP'!N2348</f>
        <v>45961</v>
      </c>
      <c r="U2358" s="66">
        <f>'PAYMENT by SAP'!O2348</f>
        <v>1800000731</v>
      </c>
      <c r="V2358" t="s">
        <v>4950</v>
      </c>
    </row>
    <row r="2359" spans="2:22">
      <c r="B2359" s="15">
        <f>'PAYMENT by SAP'!B2349</f>
        <v>101082</v>
      </c>
      <c r="C2359" s="15" t="str">
        <f>'PAYMENT by SAP'!C2349</f>
        <v>PT METATU NUSANTARA JAYA</v>
      </c>
      <c r="D2359" s="15" t="str">
        <v>External</v>
      </c>
      <c r="E2359" s="15">
        <f>'PAYMENT by SAP'!D2349</f>
        <v>1400049458</v>
      </c>
      <c r="F2359" s="15">
        <f>'PAYMENT by SAP'!E2349</f>
        <v>11123101</v>
      </c>
      <c r="G2359" s="15" t="str">
        <f>'PAYMENT by SAP'!F2349</f>
        <v>PT METATU NUSANTARA JAYA</v>
      </c>
      <c r="H2359" s="47">
        <f t="shared" si="234"/>
        <v>46161</v>
      </c>
      <c r="I2359" s="48">
        <f>'PAYMENT by SAP'!G2349</f>
        <v>46161</v>
      </c>
      <c r="J2359" s="48" t="str">
        <f t="shared" si="235"/>
        <v>Mei</v>
      </c>
      <c r="K2359" s="48" t="str">
        <f t="shared" si="236"/>
        <v>2026</v>
      </c>
      <c r="L2359" s="48">
        <f>'PAYMENT by SAP'!H2349</f>
        <v>46021</v>
      </c>
      <c r="M2359" s="49">
        <f t="shared" si="237"/>
        <v>140</v>
      </c>
      <c r="N2359" s="50" t="str">
        <f t="shared" si="238"/>
        <v>120-365</v>
      </c>
      <c r="O2359" s="50" t="str">
        <f t="shared" si="239"/>
        <v>High Risk</v>
      </c>
      <c r="P2359" s="15" t="str">
        <f>'PAYMENT by SAP'!J2349</f>
        <v>IDR</v>
      </c>
      <c r="Q2359" s="15">
        <f>'PAYMENT by SAP'!K2349</f>
        <v>1800000780</v>
      </c>
      <c r="R2359" s="51">
        <f>'PAYMENT by SAP'!L2349</f>
        <v>36035400</v>
      </c>
      <c r="S2359" s="51" t="str">
        <f>'PAYMENT by SAP'!M2349</f>
        <v>Biaya Pemusnahan Limbah Terkontaminas B3 ex PT MNJ</v>
      </c>
      <c r="T2359" s="65">
        <f>'PAYMENT by SAP'!N2349</f>
        <v>45991</v>
      </c>
      <c r="U2359" s="66">
        <f>'PAYMENT by SAP'!O2349</f>
        <v>1800000780</v>
      </c>
      <c r="V2359" t="s">
        <v>4950</v>
      </c>
    </row>
    <row r="2360" spans="2:22">
      <c r="B2360" s="15">
        <f>'PAYMENT by SAP'!B2350</f>
        <v>101082</v>
      </c>
      <c r="C2360" s="15" t="str">
        <f>'PAYMENT by SAP'!C2350</f>
        <v>PT METATU NUSANTARA JAYA</v>
      </c>
      <c r="D2360" s="15" t="str">
        <v>External</v>
      </c>
      <c r="E2360" s="15">
        <f>'PAYMENT by SAP'!D2350</f>
        <v>1400049458</v>
      </c>
      <c r="F2360" s="15">
        <f>'PAYMENT by SAP'!E2350</f>
        <v>11123101</v>
      </c>
      <c r="G2360" s="15" t="str">
        <f>'PAYMENT by SAP'!F2350</f>
        <v>PT METATU NUSANTARA JAYA</v>
      </c>
      <c r="H2360" s="47">
        <f t="shared" si="234"/>
        <v>46161</v>
      </c>
      <c r="I2360" s="48">
        <f>'PAYMENT by SAP'!G2350</f>
        <v>46161</v>
      </c>
      <c r="J2360" s="48" t="str">
        <f t="shared" si="235"/>
        <v>Mei</v>
      </c>
      <c r="K2360" s="48" t="str">
        <f t="shared" si="236"/>
        <v>2026</v>
      </c>
      <c r="L2360" s="48">
        <f>'PAYMENT by SAP'!H2350</f>
        <v>46052</v>
      </c>
      <c r="M2360" s="49">
        <f t="shared" si="237"/>
        <v>109</v>
      </c>
      <c r="N2360" s="50" t="str">
        <f t="shared" si="238"/>
        <v>90-120</v>
      </c>
      <c r="O2360" s="50" t="str">
        <f t="shared" si="239"/>
        <v>Warning +</v>
      </c>
      <c r="P2360" s="15" t="str">
        <f>'PAYMENT by SAP'!J2350</f>
        <v>IDR</v>
      </c>
      <c r="Q2360" s="15">
        <f>'PAYMENT by SAP'!K2350</f>
        <v>1800000858</v>
      </c>
      <c r="R2360" s="51">
        <f>'PAYMENT by SAP'!L2350</f>
        <v>35054400</v>
      </c>
      <c r="S2360" s="51" t="str">
        <f>'PAYMENT by SAP'!M2350</f>
        <v>Biaya Pemusnahan Limbah Terkontaminas B3 ex PT MNJ</v>
      </c>
      <c r="T2360" s="65">
        <f>'PAYMENT by SAP'!N2350</f>
        <v>46022</v>
      </c>
      <c r="U2360" s="66">
        <f>'PAYMENT by SAP'!O2350</f>
        <v>1800000858</v>
      </c>
      <c r="V2360" t="s">
        <v>4950</v>
      </c>
    </row>
    <row r="2361" spans="2:22">
      <c r="B2361" s="15">
        <f>'PAYMENT by SAP'!B2351</f>
        <v>101082</v>
      </c>
      <c r="C2361" s="15" t="str">
        <f>'PAYMENT by SAP'!C2351</f>
        <v>PT METATU NUSANTARA JAYA</v>
      </c>
      <c r="D2361" s="15" t="str">
        <v>External</v>
      </c>
      <c r="E2361" s="15">
        <f>'PAYMENT by SAP'!D2351</f>
        <v>1400049458</v>
      </c>
      <c r="F2361" s="15">
        <f>'PAYMENT by SAP'!E2351</f>
        <v>11123101</v>
      </c>
      <c r="G2361" s="15" t="str">
        <f>'PAYMENT by SAP'!F2351</f>
        <v>PT METATU NUSANTARA JAYA</v>
      </c>
      <c r="H2361" s="47">
        <f t="shared" si="234"/>
        <v>46161</v>
      </c>
      <c r="I2361" s="48">
        <f>'PAYMENT by SAP'!G2351</f>
        <v>46161</v>
      </c>
      <c r="J2361" s="48" t="str">
        <f t="shared" si="235"/>
        <v>Mei</v>
      </c>
      <c r="K2361" s="48" t="str">
        <f t="shared" si="236"/>
        <v>2026</v>
      </c>
      <c r="L2361" s="48">
        <f>'PAYMENT by SAP'!H2351</f>
        <v>46052</v>
      </c>
      <c r="M2361" s="49">
        <f t="shared" si="237"/>
        <v>109</v>
      </c>
      <c r="N2361" s="50" t="str">
        <f t="shared" si="238"/>
        <v>90-120</v>
      </c>
      <c r="O2361" s="50" t="str">
        <f t="shared" si="239"/>
        <v>Warning +</v>
      </c>
      <c r="P2361" s="15" t="str">
        <f>'PAYMENT by SAP'!J2351</f>
        <v>IDR</v>
      </c>
      <c r="Q2361" s="15">
        <f>'PAYMENT by SAP'!K2351</f>
        <v>1800000863</v>
      </c>
      <c r="R2361" s="51">
        <f>'PAYMENT by SAP'!L2351</f>
        <v>29190200</v>
      </c>
      <c r="S2361" s="51" t="str">
        <f>'PAYMENT by SAP'!M2351</f>
        <v>Biaya Pemusnahan Limbah Sludge IPAL ex PT MNJ</v>
      </c>
      <c r="T2361" s="65">
        <f>'PAYMENT by SAP'!N2351</f>
        <v>46022</v>
      </c>
      <c r="U2361" s="66">
        <f>'PAYMENT by SAP'!O2351</f>
        <v>1800000863</v>
      </c>
      <c r="V2361" t="s">
        <v>4950</v>
      </c>
    </row>
    <row r="2362" spans="2:22">
      <c r="B2362" s="15">
        <f>'PAYMENT by SAP'!B2352</f>
        <v>101082</v>
      </c>
      <c r="C2362" s="15" t="str">
        <f>'PAYMENT by SAP'!C2352</f>
        <v>PT METATU NUSANTARA JAYA</v>
      </c>
      <c r="D2362" s="15" t="str">
        <v>External</v>
      </c>
      <c r="E2362" s="15">
        <f>'PAYMENT by SAP'!D2352</f>
        <v>1400049458</v>
      </c>
      <c r="F2362" s="15">
        <f>'PAYMENT by SAP'!E2352</f>
        <v>11123101</v>
      </c>
      <c r="G2362" s="15" t="str">
        <f>'PAYMENT by SAP'!F2352</f>
        <v>PT METATU NUSANTARA JAYA</v>
      </c>
      <c r="H2362" s="47">
        <f t="shared" si="234"/>
        <v>46161</v>
      </c>
      <c r="I2362" s="48">
        <f>'PAYMENT by SAP'!G2352</f>
        <v>46161</v>
      </c>
      <c r="J2362" s="48" t="str">
        <f t="shared" si="235"/>
        <v>Mei</v>
      </c>
      <c r="K2362" s="48" t="str">
        <f t="shared" si="236"/>
        <v>2026</v>
      </c>
      <c r="L2362" s="48">
        <f>'PAYMENT by SAP'!H2352</f>
        <v>46021</v>
      </c>
      <c r="M2362" s="49">
        <f t="shared" si="237"/>
        <v>140</v>
      </c>
      <c r="N2362" s="50" t="str">
        <f t="shared" si="238"/>
        <v>120-365</v>
      </c>
      <c r="O2362" s="50" t="str">
        <f t="shared" si="239"/>
        <v>High Risk</v>
      </c>
      <c r="P2362" s="15" t="str">
        <f>'PAYMENT by SAP'!J2352</f>
        <v>IDR</v>
      </c>
      <c r="Q2362" s="15">
        <f>'PAYMENT by SAP'!K2352</f>
        <v>1800000782</v>
      </c>
      <c r="R2362" s="51">
        <f>'PAYMENT by SAP'!L2352</f>
        <v>15248664</v>
      </c>
      <c r="S2362" s="51" t="str">
        <f>'PAYMENT by SAP'!M2352</f>
        <v>Biaya Pemusnahan Limbah Residu Produksi ex PT MNJ</v>
      </c>
      <c r="T2362" s="65">
        <f>'PAYMENT by SAP'!N2352</f>
        <v>45991</v>
      </c>
      <c r="U2362" s="66">
        <f>'PAYMENT by SAP'!O2352</f>
        <v>1800000782</v>
      </c>
      <c r="V2362" t="s">
        <v>4950</v>
      </c>
    </row>
    <row r="2363" spans="2:22">
      <c r="B2363" s="15">
        <f>'PAYMENT by SAP'!B2353</f>
        <v>101082</v>
      </c>
      <c r="C2363" s="15" t="str">
        <f>'PAYMENT by SAP'!C2353</f>
        <v>PT METATU NUSANTARA JAYA</v>
      </c>
      <c r="D2363" s="15" t="str">
        <v>External</v>
      </c>
      <c r="E2363" s="15">
        <f>'PAYMENT by SAP'!D2353</f>
        <v>1400049458</v>
      </c>
      <c r="F2363" s="15">
        <f>'PAYMENT by SAP'!E2353</f>
        <v>11123101</v>
      </c>
      <c r="G2363" s="15" t="str">
        <f>'PAYMENT by SAP'!F2353</f>
        <v>PT METATU NUSANTARA JAYA</v>
      </c>
      <c r="H2363" s="47">
        <f t="shared" si="234"/>
        <v>46161</v>
      </c>
      <c r="I2363" s="48">
        <f>'PAYMENT by SAP'!G2353</f>
        <v>46161</v>
      </c>
      <c r="J2363" s="48" t="str">
        <f t="shared" si="235"/>
        <v>Mei</v>
      </c>
      <c r="K2363" s="48" t="str">
        <f t="shared" si="236"/>
        <v>2026</v>
      </c>
      <c r="L2363" s="48">
        <f>'PAYMENT by SAP'!H2353</f>
        <v>46052</v>
      </c>
      <c r="M2363" s="49">
        <f t="shared" si="237"/>
        <v>109</v>
      </c>
      <c r="N2363" s="50" t="str">
        <f t="shared" si="238"/>
        <v>90-120</v>
      </c>
      <c r="O2363" s="50" t="str">
        <f t="shared" si="239"/>
        <v>Warning +</v>
      </c>
      <c r="P2363" s="15" t="str">
        <f>'PAYMENT by SAP'!J2353</f>
        <v>IDR</v>
      </c>
      <c r="Q2363" s="15">
        <f>'PAYMENT by SAP'!K2353</f>
        <v>1800000860</v>
      </c>
      <c r="R2363" s="51">
        <f>'PAYMENT by SAP'!L2353</f>
        <v>9730212</v>
      </c>
      <c r="S2363" s="51" t="str">
        <f>'PAYMENT by SAP'!M2353</f>
        <v>Biaya Pemusnahan Limbah Residu Produksi ex PT MNJ</v>
      </c>
      <c r="T2363" s="65">
        <f>'PAYMENT by SAP'!N2353</f>
        <v>46022</v>
      </c>
      <c r="U2363" s="66">
        <f>'PAYMENT by SAP'!O2353</f>
        <v>1800000860</v>
      </c>
      <c r="V2363" t="s">
        <v>4950</v>
      </c>
    </row>
    <row r="2364" spans="2:22">
      <c r="B2364" s="15">
        <f>'PAYMENT by SAP'!B2354</f>
        <v>101082</v>
      </c>
      <c r="C2364" s="15" t="str">
        <f>'PAYMENT by SAP'!C2354</f>
        <v>PT METATU NUSANTARA JAYA</v>
      </c>
      <c r="D2364" s="15" t="str">
        <v>External</v>
      </c>
      <c r="E2364" s="15">
        <f>'PAYMENT by SAP'!D2354</f>
        <v>1400049458</v>
      </c>
      <c r="F2364" s="15">
        <f>'PAYMENT by SAP'!E2354</f>
        <v>11123101</v>
      </c>
      <c r="G2364" s="15" t="str">
        <f>'PAYMENT by SAP'!F2354</f>
        <v>PT METATU NUSANTARA JAYA</v>
      </c>
      <c r="H2364" s="47">
        <f t="shared" si="234"/>
        <v>46161</v>
      </c>
      <c r="I2364" s="48">
        <f>'PAYMENT by SAP'!G2354</f>
        <v>46161</v>
      </c>
      <c r="J2364" s="48" t="str">
        <f t="shared" si="235"/>
        <v>Mei</v>
      </c>
      <c r="K2364" s="48" t="str">
        <f t="shared" si="236"/>
        <v>2026</v>
      </c>
      <c r="L2364" s="48">
        <f>'PAYMENT by SAP'!H2354</f>
        <v>46021</v>
      </c>
      <c r="M2364" s="49">
        <f t="shared" si="237"/>
        <v>140</v>
      </c>
      <c r="N2364" s="50" t="str">
        <f t="shared" si="238"/>
        <v>120-365</v>
      </c>
      <c r="O2364" s="50" t="str">
        <f t="shared" si="239"/>
        <v>High Risk</v>
      </c>
      <c r="P2364" s="15" t="str">
        <f>'PAYMENT by SAP'!J2354</f>
        <v>IDR</v>
      </c>
      <c r="Q2364" s="15">
        <f>'PAYMENT by SAP'!K2354</f>
        <v>1800000783</v>
      </c>
      <c r="R2364" s="51">
        <f>'PAYMENT by SAP'!L2354</f>
        <v>8709536</v>
      </c>
      <c r="S2364" s="51" t="str">
        <f>'PAYMENT by SAP'!M2354</f>
        <v>Biaya Pemusnahan Limbah SBE ex PT MNJ</v>
      </c>
      <c r="T2364" s="65">
        <f>'PAYMENT by SAP'!N2354</f>
        <v>45991</v>
      </c>
      <c r="U2364" s="66">
        <f>'PAYMENT by SAP'!O2354</f>
        <v>1800000783</v>
      </c>
      <c r="V2364" t="s">
        <v>4950</v>
      </c>
    </row>
    <row r="2365" spans="2:22">
      <c r="B2365" s="15">
        <f>'PAYMENT by SAP'!B2355</f>
        <v>101082</v>
      </c>
      <c r="C2365" s="15" t="str">
        <f>'PAYMENT by SAP'!C2355</f>
        <v>PT METATU NUSANTARA JAYA</v>
      </c>
      <c r="D2365" s="15" t="str">
        <v>External</v>
      </c>
      <c r="E2365" s="15">
        <f>'PAYMENT by SAP'!D2355</f>
        <v>1400049458</v>
      </c>
      <c r="F2365" s="15">
        <f>'PAYMENT by SAP'!E2355</f>
        <v>11123101</v>
      </c>
      <c r="G2365" s="15" t="str">
        <f>'PAYMENT by SAP'!F2355</f>
        <v>PT METATU NUSANTARA JAYA</v>
      </c>
      <c r="H2365" s="47">
        <f t="shared" si="234"/>
        <v>46161</v>
      </c>
      <c r="I2365" s="48">
        <f>'PAYMENT by SAP'!G2355</f>
        <v>46161</v>
      </c>
      <c r="J2365" s="48" t="str">
        <f t="shared" si="235"/>
        <v>Mei</v>
      </c>
      <c r="K2365" s="48" t="str">
        <f t="shared" si="236"/>
        <v>2026</v>
      </c>
      <c r="L2365" s="48">
        <f>'PAYMENT by SAP'!H2355</f>
        <v>46052</v>
      </c>
      <c r="M2365" s="49">
        <f t="shared" si="237"/>
        <v>109</v>
      </c>
      <c r="N2365" s="50" t="str">
        <f t="shared" si="238"/>
        <v>90-120</v>
      </c>
      <c r="O2365" s="50" t="str">
        <f t="shared" si="239"/>
        <v>Warning +</v>
      </c>
      <c r="P2365" s="15" t="str">
        <f>'PAYMENT by SAP'!J2355</f>
        <v>IDR</v>
      </c>
      <c r="Q2365" s="15">
        <f>'PAYMENT by SAP'!K2355</f>
        <v>1800000861</v>
      </c>
      <c r="R2365" s="51">
        <f>'PAYMENT by SAP'!L2355</f>
        <v>6093100</v>
      </c>
      <c r="S2365" s="51" t="str">
        <f>'PAYMENT by SAP'!M2355</f>
        <v>Biaya Pemusnahan Limbah Resin ex PT MNJ</v>
      </c>
      <c r="T2365" s="65">
        <f>'PAYMENT by SAP'!N2355</f>
        <v>46022</v>
      </c>
      <c r="U2365" s="66">
        <f>'PAYMENT by SAP'!O2355</f>
        <v>1800000861</v>
      </c>
      <c r="V2365" t="s">
        <v>4950</v>
      </c>
    </row>
    <row r="2366" spans="2:22">
      <c r="B2366" s="15">
        <f>'PAYMENT by SAP'!B2356</f>
        <v>101082</v>
      </c>
      <c r="C2366" s="15" t="str">
        <f>'PAYMENT by SAP'!C2356</f>
        <v>PT METATU NUSANTARA JAYA</v>
      </c>
      <c r="D2366" s="15" t="str">
        <v>External</v>
      </c>
      <c r="E2366" s="15">
        <f>'PAYMENT by SAP'!D2356</f>
        <v>1400049458</v>
      </c>
      <c r="F2366" s="15">
        <f>'PAYMENT by SAP'!E2356</f>
        <v>11123101</v>
      </c>
      <c r="G2366" s="15" t="str">
        <f>'PAYMENT by SAP'!F2356</f>
        <v>PT METATU NUSANTARA JAYA</v>
      </c>
      <c r="H2366" s="47">
        <f t="shared" si="234"/>
        <v>46161</v>
      </c>
      <c r="I2366" s="48">
        <f>'PAYMENT by SAP'!G2356</f>
        <v>46161</v>
      </c>
      <c r="J2366" s="48" t="str">
        <f t="shared" si="235"/>
        <v>Mei</v>
      </c>
      <c r="K2366" s="48" t="str">
        <f t="shared" si="236"/>
        <v>2026</v>
      </c>
      <c r="L2366" s="48">
        <f>'PAYMENT by SAP'!H2356</f>
        <v>45991</v>
      </c>
      <c r="M2366" s="49">
        <f t="shared" si="237"/>
        <v>170</v>
      </c>
      <c r="N2366" s="50" t="str">
        <f t="shared" si="238"/>
        <v>120-365</v>
      </c>
      <c r="O2366" s="50" t="str">
        <f t="shared" si="239"/>
        <v>High Risk</v>
      </c>
      <c r="P2366" s="15" t="str">
        <f>'PAYMENT by SAP'!J2356</f>
        <v>IDR</v>
      </c>
      <c r="Q2366" s="15">
        <f>'PAYMENT by SAP'!K2356</f>
        <v>1800000730</v>
      </c>
      <c r="R2366" s="51">
        <f>'PAYMENT by SAP'!L2356</f>
        <v>37479650</v>
      </c>
      <c r="S2366" s="51" t="str">
        <f>'PAYMENT by SAP'!M2356</f>
        <v>Biaya Pemusnahan Limbah TerkontaminasiB3 ex PT MNJ</v>
      </c>
      <c r="T2366" s="65">
        <f>'PAYMENT by SAP'!N2356</f>
        <v>45961</v>
      </c>
      <c r="U2366" s="66">
        <f>'PAYMENT by SAP'!O2356</f>
        <v>1800000730</v>
      </c>
      <c r="V2366" t="s">
        <v>4950</v>
      </c>
    </row>
    <row r="2367" spans="2:22">
      <c r="B2367" s="15">
        <f>'PAYMENT by SAP'!B2357</f>
        <v>101083</v>
      </c>
      <c r="C2367" s="15" t="str">
        <f>'PAYMENT by SAP'!C2357</f>
        <v>PT ARDI RESTU ARTA</v>
      </c>
      <c r="D2367" s="15" t="str">
        <v>External</v>
      </c>
      <c r="E2367" s="15">
        <f>'PAYMENT by SAP'!D2357</f>
        <v>1400049392</v>
      </c>
      <c r="F2367" s="15">
        <f>'PAYMENT by SAP'!E2357</f>
        <v>11125421</v>
      </c>
      <c r="G2367" s="15" t="str">
        <f>'PAYMENT by SAP'!F2357</f>
        <v>PAID BY CMS BANK SYARIAH INDONESIA KC SURABAYA BAS</v>
      </c>
      <c r="H2367" s="47">
        <f t="shared" si="234"/>
        <v>46161</v>
      </c>
      <c r="I2367" s="48">
        <f>'PAYMENT by SAP'!G2357</f>
        <v>46161</v>
      </c>
      <c r="J2367" s="48" t="str">
        <f t="shared" si="235"/>
        <v>Mei</v>
      </c>
      <c r="K2367" s="48" t="str">
        <f t="shared" si="236"/>
        <v>2026</v>
      </c>
      <c r="L2367" s="48">
        <f>'PAYMENT by SAP'!H2357</f>
        <v>46172</v>
      </c>
      <c r="M2367" s="49">
        <f t="shared" si="237"/>
        <v>-11</v>
      </c>
      <c r="N2367" s="50" t="str">
        <f t="shared" si="238"/>
        <v>Current</v>
      </c>
      <c r="O2367" s="50" t="str">
        <f t="shared" si="239"/>
        <v>No Risk</v>
      </c>
      <c r="P2367" s="15" t="str">
        <f>'PAYMENT by SAP'!J2357</f>
        <v>IDR</v>
      </c>
      <c r="Q2367" s="15">
        <f>'PAYMENT by SAP'!K2357</f>
        <v>1800000248</v>
      </c>
      <c r="R2367" s="51">
        <f>'PAYMENT by SAP'!L2357</f>
        <v>39744234</v>
      </c>
      <c r="S2367" s="51" t="str">
        <f>'PAYMENT by SAP'!M2357</f>
        <v>Biaya Pemusnahan Limbah FA-BA ex PT ARA</v>
      </c>
      <c r="T2367" s="65">
        <f>'PAYMENT by SAP'!N2357</f>
        <v>46142</v>
      </c>
      <c r="U2367" s="66">
        <f>'PAYMENT by SAP'!O2357</f>
        <v>1800000248</v>
      </c>
      <c r="V2367" t="s">
        <v>4950</v>
      </c>
    </row>
    <row r="2368" spans="2:22">
      <c r="B2368" s="15">
        <f>'PAYMENT by SAP'!B2358</f>
        <v>101118</v>
      </c>
      <c r="C2368" s="15" t="str">
        <f>'PAYMENT by SAP'!C2358</f>
        <v>PT SINAR PELITA DUNIA</v>
      </c>
      <c r="D2368" s="15" t="str">
        <v>External</v>
      </c>
      <c r="E2368" s="15">
        <f>'PAYMENT by SAP'!D2358</f>
        <v>1400051217</v>
      </c>
      <c r="F2368" s="15">
        <f>'PAYMENT by SAP'!E2358</f>
        <v>11125421</v>
      </c>
      <c r="G2368" s="15" t="str">
        <f>'PAYMENT by SAP'!F2358</f>
        <v>PAID BY CMS BANK SYARIAH INDONESIA KC SURABAYA BAS</v>
      </c>
      <c r="H2368" s="47">
        <f t="shared" si="234"/>
        <v>46168</v>
      </c>
      <c r="I2368" s="48">
        <f>'PAYMENT by SAP'!G2358</f>
        <v>46168</v>
      </c>
      <c r="J2368" s="48" t="str">
        <f t="shared" si="235"/>
        <v>Mei</v>
      </c>
      <c r="K2368" s="48" t="str">
        <f t="shared" si="236"/>
        <v>2026</v>
      </c>
      <c r="L2368" s="48">
        <f>'PAYMENT by SAP'!H2358</f>
        <v>46172</v>
      </c>
      <c r="M2368" s="49">
        <f t="shared" si="237"/>
        <v>-4</v>
      </c>
      <c r="N2368" s="50" t="str">
        <f t="shared" si="238"/>
        <v>Current</v>
      </c>
      <c r="O2368" s="50" t="str">
        <f t="shared" si="239"/>
        <v>No Risk</v>
      </c>
      <c r="P2368" s="15" t="str">
        <f>'PAYMENT by SAP'!J2358</f>
        <v>IDR</v>
      </c>
      <c r="Q2368" s="15">
        <f>'PAYMENT by SAP'!K2358</f>
        <v>1800000281</v>
      </c>
      <c r="R2368" s="51">
        <f>'PAYMENT by SAP'!L2358</f>
        <v>48278934</v>
      </c>
      <c r="S2368" s="51" t="str">
        <f>'PAYMENT by SAP'!M2358</f>
        <v>Biaya Pemusnahan Limbah FA-BA ex PT SPD</v>
      </c>
      <c r="T2368" s="65">
        <f>'PAYMENT by SAP'!N2358</f>
        <v>46142</v>
      </c>
      <c r="U2368" s="66">
        <f>'PAYMENT by SAP'!O2358</f>
        <v>1800000281</v>
      </c>
      <c r="V2368" t="s">
        <v>4950</v>
      </c>
    </row>
    <row r="2369" spans="2:22">
      <c r="B2369" s="15">
        <f>'PAYMENT by SAP'!B2359</f>
        <v>101329</v>
      </c>
      <c r="C2369" s="15" t="str">
        <f>'PAYMENT by SAP'!C2359</f>
        <v>PT. SARANA KIAT MUAT</v>
      </c>
      <c r="D2369" s="15" t="str">
        <v>External</v>
      </c>
      <c r="E2369" s="15">
        <f>'PAYMENT by SAP'!D2359</f>
        <v>1400045883</v>
      </c>
      <c r="F2369" s="15">
        <f>'PAYMENT by SAP'!E2359</f>
        <v>11121161</v>
      </c>
      <c r="G2369" s="15" t="str">
        <f>'PAYMENT by SAP'!F2359</f>
        <v>biaya Pemusnahan Limbah FABA ex PTSKM</v>
      </c>
      <c r="H2369" s="47">
        <f t="shared" si="234"/>
        <v>46147</v>
      </c>
      <c r="I2369" s="48">
        <f>'PAYMENT by SAP'!G2359</f>
        <v>46147</v>
      </c>
      <c r="J2369" s="48" t="str">
        <f t="shared" si="235"/>
        <v>Mei</v>
      </c>
      <c r="K2369" s="48" t="str">
        <f t="shared" si="236"/>
        <v>2026</v>
      </c>
      <c r="L2369" s="48">
        <f>'PAYMENT by SAP'!H2359</f>
        <v>46112</v>
      </c>
      <c r="M2369" s="49">
        <f t="shared" si="237"/>
        <v>35</v>
      </c>
      <c r="N2369" s="50" t="str">
        <f t="shared" si="238"/>
        <v>30-60</v>
      </c>
      <c r="O2369" s="50" t="str">
        <f t="shared" si="239"/>
        <v>Low Risk</v>
      </c>
      <c r="P2369" s="15" t="str">
        <f>'PAYMENT by SAP'!J2359</f>
        <v>IDR</v>
      </c>
      <c r="Q2369" s="15">
        <f>'PAYMENT by SAP'!K2359</f>
        <v>1400034908</v>
      </c>
      <c r="R2369" s="51">
        <f>'PAYMENT by SAP'!L2359</f>
        <v>1000000</v>
      </c>
      <c r="S2369" s="51" t="str">
        <f>'PAYMENT by SAP'!M2359</f>
        <v>Kurang bayar biaya Pemusnahan Limbah FABA ex PTSKM</v>
      </c>
      <c r="T2369" s="65">
        <f>'PAYMENT by SAP'!N2359</f>
        <v>46112</v>
      </c>
      <c r="U2369" s="66">
        <f>'PAYMENT by SAP'!O2359</f>
        <v>1800000209</v>
      </c>
      <c r="V2369" t="s">
        <v>4950</v>
      </c>
    </row>
    <row r="2370" spans="2:22">
      <c r="B2370" s="15">
        <f>'PAYMENT by SAP'!B2360</f>
        <v>101330</v>
      </c>
      <c r="C2370" s="15" t="str">
        <f>'PAYMENT by SAP'!C2360</f>
        <v>PT. CAHAYA INDAH MOJOKERTO</v>
      </c>
      <c r="D2370" s="15" t="str">
        <v>External</v>
      </c>
      <c r="E2370" s="15">
        <f>'PAYMENT by SAP'!D2360</f>
        <v>1400049318</v>
      </c>
      <c r="F2370" s="15">
        <f>'PAYMENT by SAP'!E2360</f>
        <v>11123101</v>
      </c>
      <c r="G2370" s="15" t="str">
        <f>'PAYMENT by SAP'!F2360</f>
        <v>PAID BY CMS BANK BCA RN 7100001025</v>
      </c>
      <c r="H2370" s="47">
        <f t="shared" si="234"/>
        <v>46161</v>
      </c>
      <c r="I2370" s="48">
        <f>'PAYMENT by SAP'!G2360</f>
        <v>46161</v>
      </c>
      <c r="J2370" s="48" t="str">
        <f t="shared" si="235"/>
        <v>Mei</v>
      </c>
      <c r="K2370" s="48" t="str">
        <f t="shared" si="236"/>
        <v>2026</v>
      </c>
      <c r="L2370" s="48">
        <f>'PAYMENT by SAP'!H2360</f>
        <v>46083</v>
      </c>
      <c r="M2370" s="49">
        <f t="shared" si="237"/>
        <v>78</v>
      </c>
      <c r="N2370" s="50" t="str">
        <f t="shared" si="238"/>
        <v>60-90</v>
      </c>
      <c r="O2370" s="50" t="str">
        <f t="shared" si="239"/>
        <v>Warning</v>
      </c>
      <c r="P2370" s="15" t="str">
        <f>'PAYMENT by SAP'!J2360</f>
        <v>IDR</v>
      </c>
      <c r="Q2370" s="15">
        <f>'PAYMENT by SAP'!K2360</f>
        <v>1800000021</v>
      </c>
      <c r="R2370" s="51">
        <f>'PAYMENT by SAP'!L2360</f>
        <v>109466302</v>
      </c>
      <c r="S2370" s="51" t="str">
        <f>'PAYMENT by SAP'!M2360</f>
        <v>Biaya Pemusnahan Limbah FA-BA ex PT CIM</v>
      </c>
      <c r="T2370" s="65">
        <f>'PAYMENT by SAP'!N2360</f>
        <v>46053</v>
      </c>
      <c r="U2370" s="66">
        <f>'PAYMENT by SAP'!O2360</f>
        <v>1800000021</v>
      </c>
      <c r="V2370" t="s">
        <v>4950</v>
      </c>
    </row>
    <row r="2371" spans="2:22">
      <c r="B2371" s="15">
        <f>'PAYMENT by SAP'!B2361</f>
        <v>101330</v>
      </c>
      <c r="C2371" s="15" t="str">
        <f>'PAYMENT by SAP'!C2361</f>
        <v>PT. CAHAYA INDAH MOJOKERTO</v>
      </c>
      <c r="D2371" s="15" t="str">
        <v>External</v>
      </c>
      <c r="E2371" s="15">
        <f>'PAYMENT by SAP'!D2361</f>
        <v>1400049319</v>
      </c>
      <c r="F2371" s="15">
        <f>'PAYMENT by SAP'!E2361</f>
        <v>11123101</v>
      </c>
      <c r="G2371" s="15" t="str">
        <f>'PAYMENT by SAP'!F2361</f>
        <v>PAID BY CMS BANK BCA RN 7100001027</v>
      </c>
      <c r="H2371" s="47">
        <f t="shared" si="234"/>
        <v>46161</v>
      </c>
      <c r="I2371" s="48">
        <f>'PAYMENT by SAP'!G2361</f>
        <v>46161</v>
      </c>
      <c r="J2371" s="48" t="str">
        <f t="shared" si="235"/>
        <v>Mei</v>
      </c>
      <c r="K2371" s="48" t="str">
        <f t="shared" si="236"/>
        <v>2026</v>
      </c>
      <c r="L2371" s="48">
        <f>'PAYMENT by SAP'!H2361</f>
        <v>46083</v>
      </c>
      <c r="M2371" s="49">
        <f t="shared" si="237"/>
        <v>78</v>
      </c>
      <c r="N2371" s="50" t="str">
        <f t="shared" si="238"/>
        <v>60-90</v>
      </c>
      <c r="O2371" s="50" t="str">
        <f t="shared" si="239"/>
        <v>Warning</v>
      </c>
      <c r="P2371" s="15" t="str">
        <f>'PAYMENT by SAP'!J2361</f>
        <v>IDR</v>
      </c>
      <c r="Q2371" s="15">
        <f>'PAYMENT by SAP'!K2361</f>
        <v>1800000022</v>
      </c>
      <c r="R2371" s="51">
        <f>'PAYMENT by SAP'!L2361</f>
        <v>33118560</v>
      </c>
      <c r="S2371" s="51" t="str">
        <f>'PAYMENT by SAP'!M2361</f>
        <v>Biaya Pemusnahan Limbah Sludge Paper ex PT CIM</v>
      </c>
      <c r="T2371" s="65">
        <f>'PAYMENT by SAP'!N2361</f>
        <v>46053</v>
      </c>
      <c r="U2371" s="66">
        <f>'PAYMENT by SAP'!O2361</f>
        <v>1800000022</v>
      </c>
      <c r="V2371" t="s">
        <v>4950</v>
      </c>
    </row>
    <row r="2372" spans="2:22">
      <c r="B2372" s="15">
        <f>'PAYMENT by SAP'!B2362</f>
        <v>101330</v>
      </c>
      <c r="C2372" s="15" t="str">
        <f>'PAYMENT by SAP'!C2362</f>
        <v>PT. CAHAYA INDAH MOJOKERTO</v>
      </c>
      <c r="D2372" s="15" t="str">
        <v>External</v>
      </c>
      <c r="E2372" s="15">
        <f>'PAYMENT by SAP'!D2362</f>
        <v>1400049320</v>
      </c>
      <c r="F2372" s="15">
        <f>'PAYMENT by SAP'!E2362</f>
        <v>11123101</v>
      </c>
      <c r="G2372" s="15" t="str">
        <f>'PAYMENT by SAP'!F2362</f>
        <v>PAID BY CMS BANK BCA RN 7100001026</v>
      </c>
      <c r="H2372" s="47">
        <f t="shared" si="234"/>
        <v>46161</v>
      </c>
      <c r="I2372" s="48">
        <f>'PAYMENT by SAP'!G2362</f>
        <v>46161</v>
      </c>
      <c r="J2372" s="48" t="str">
        <f t="shared" si="235"/>
        <v>Mei</v>
      </c>
      <c r="K2372" s="48" t="str">
        <f t="shared" si="236"/>
        <v>2026</v>
      </c>
      <c r="L2372" s="48">
        <f>'PAYMENT by SAP'!H2362</f>
        <v>46083</v>
      </c>
      <c r="M2372" s="49">
        <f t="shared" si="237"/>
        <v>78</v>
      </c>
      <c r="N2372" s="50" t="str">
        <f t="shared" si="238"/>
        <v>60-90</v>
      </c>
      <c r="O2372" s="50" t="str">
        <f t="shared" si="239"/>
        <v>Warning</v>
      </c>
      <c r="P2372" s="15" t="str">
        <f>'PAYMENT by SAP'!J2362</f>
        <v>IDR</v>
      </c>
      <c r="Q2372" s="15">
        <f>'PAYMENT by SAP'!K2362</f>
        <v>1800000023</v>
      </c>
      <c r="R2372" s="51">
        <f>'PAYMENT by SAP'!L2362</f>
        <v>91306248</v>
      </c>
      <c r="S2372" s="51" t="str">
        <f>'PAYMENT by SAP'!M2362</f>
        <v>Biaya Pemusnahan Limbah SBE ex PT CIM</v>
      </c>
      <c r="T2372" s="65">
        <f>'PAYMENT by SAP'!N2362</f>
        <v>46053</v>
      </c>
      <c r="U2372" s="66">
        <f>'PAYMENT by SAP'!O2362</f>
        <v>1800000023</v>
      </c>
      <c r="V2372" t="s">
        <v>4950</v>
      </c>
    </row>
    <row r="2373" spans="2:22">
      <c r="B2373" s="15">
        <f>'PAYMENT by SAP'!B2363</f>
        <v>101330</v>
      </c>
      <c r="C2373" s="15" t="str">
        <f>'PAYMENT by SAP'!C2363</f>
        <v>PT. CAHAYA INDAH MOJOKERTO</v>
      </c>
      <c r="D2373" s="15" t="str">
        <v>External</v>
      </c>
      <c r="E2373" s="15">
        <f>'PAYMENT by SAP'!D2363</f>
        <v>1400049321</v>
      </c>
      <c r="F2373" s="15">
        <f>'PAYMENT by SAP'!E2363</f>
        <v>11123101</v>
      </c>
      <c r="G2373" s="15" t="str">
        <f>'PAYMENT by SAP'!F2363</f>
        <v>PAID BY CMS BANK BCA RN 7100001069</v>
      </c>
      <c r="H2373" s="47">
        <f t="shared" si="234"/>
        <v>46161</v>
      </c>
      <c r="I2373" s="48">
        <f>'PAYMENT by SAP'!G2363</f>
        <v>46161</v>
      </c>
      <c r="J2373" s="48" t="str">
        <f t="shared" si="235"/>
        <v>Mei</v>
      </c>
      <c r="K2373" s="48" t="str">
        <f t="shared" si="236"/>
        <v>2026</v>
      </c>
      <c r="L2373" s="48">
        <f>'PAYMENT by SAP'!H2363</f>
        <v>46111</v>
      </c>
      <c r="M2373" s="49">
        <f t="shared" si="237"/>
        <v>50</v>
      </c>
      <c r="N2373" s="50" t="str">
        <f t="shared" si="238"/>
        <v>30-60</v>
      </c>
      <c r="O2373" s="50" t="str">
        <f t="shared" si="239"/>
        <v>Low Risk</v>
      </c>
      <c r="P2373" s="15" t="str">
        <f>'PAYMENT by SAP'!J2363</f>
        <v>IDR</v>
      </c>
      <c r="Q2373" s="15">
        <f>'PAYMENT by SAP'!K2363</f>
        <v>1800000092</v>
      </c>
      <c r="R2373" s="51">
        <f>'PAYMENT by SAP'!L2363</f>
        <v>95912806</v>
      </c>
      <c r="S2373" s="51" t="str">
        <f>'PAYMENT by SAP'!M2363</f>
        <v>Biaya Pemusnahan Limbah FA-BA ex PT CIM</v>
      </c>
      <c r="T2373" s="65">
        <f>'PAYMENT by SAP'!N2363</f>
        <v>46081</v>
      </c>
      <c r="U2373" s="66">
        <f>'PAYMENT by SAP'!O2363</f>
        <v>1800000092</v>
      </c>
      <c r="V2373" t="s">
        <v>4950</v>
      </c>
    </row>
    <row r="2374" spans="2:22">
      <c r="B2374" s="15">
        <f>'PAYMENT by SAP'!B2364</f>
        <v>101330</v>
      </c>
      <c r="C2374" s="15" t="str">
        <f>'PAYMENT by SAP'!C2364</f>
        <v>PT. CAHAYA INDAH MOJOKERTO</v>
      </c>
      <c r="D2374" s="15" t="str">
        <v>External</v>
      </c>
      <c r="E2374" s="15">
        <f>'PAYMENT by SAP'!D2364</f>
        <v>1400049322</v>
      </c>
      <c r="F2374" s="15">
        <f>'PAYMENT by SAP'!E2364</f>
        <v>11123101</v>
      </c>
      <c r="G2374" s="15" t="str">
        <f>'PAYMENT by SAP'!F2364</f>
        <v>PAID BY CMS BANK BCA RN 7100001070</v>
      </c>
      <c r="H2374" s="47">
        <f t="shared" si="234"/>
        <v>46161</v>
      </c>
      <c r="I2374" s="48">
        <f>'PAYMENT by SAP'!G2364</f>
        <v>46161</v>
      </c>
      <c r="J2374" s="48" t="str">
        <f t="shared" si="235"/>
        <v>Mei</v>
      </c>
      <c r="K2374" s="48" t="str">
        <f t="shared" si="236"/>
        <v>2026</v>
      </c>
      <c r="L2374" s="48">
        <f>'PAYMENT by SAP'!H2364</f>
        <v>46111</v>
      </c>
      <c r="M2374" s="49">
        <f t="shared" si="237"/>
        <v>50</v>
      </c>
      <c r="N2374" s="50" t="str">
        <f t="shared" si="238"/>
        <v>30-60</v>
      </c>
      <c r="O2374" s="50" t="str">
        <f t="shared" si="239"/>
        <v>Low Risk</v>
      </c>
      <c r="P2374" s="15" t="str">
        <f>'PAYMENT by SAP'!J2364</f>
        <v>IDR</v>
      </c>
      <c r="Q2374" s="15">
        <f>'PAYMENT by SAP'!K2364</f>
        <v>1800000093</v>
      </c>
      <c r="R2374" s="51">
        <f>'PAYMENT by SAP'!L2364</f>
        <v>59219700</v>
      </c>
      <c r="S2374" s="51" t="str">
        <f>'PAYMENT by SAP'!M2364</f>
        <v>Biaya Pemusnahan Limbah Sludge Paper ex PT CIM</v>
      </c>
      <c r="T2374" s="65">
        <f>'PAYMENT by SAP'!N2364</f>
        <v>46081</v>
      </c>
      <c r="U2374" s="66">
        <f>'PAYMENT by SAP'!O2364</f>
        <v>1800000093</v>
      </c>
      <c r="V2374" t="s">
        <v>4950</v>
      </c>
    </row>
    <row r="2375" spans="2:22">
      <c r="B2375" s="15">
        <f>'PAYMENT by SAP'!B2365</f>
        <v>101330</v>
      </c>
      <c r="C2375" s="15" t="str">
        <f>'PAYMENT by SAP'!C2365</f>
        <v>PT. CAHAYA INDAH MOJOKERTO</v>
      </c>
      <c r="D2375" s="15" t="str">
        <v>External</v>
      </c>
      <c r="E2375" s="15">
        <f>'PAYMENT by SAP'!D2365</f>
        <v>1400049323</v>
      </c>
      <c r="F2375" s="15">
        <f>'PAYMENT by SAP'!E2365</f>
        <v>11123101</v>
      </c>
      <c r="G2375" s="15" t="str">
        <f>'PAYMENT by SAP'!F2365</f>
        <v>PAID BY CMS BANK BCA RN 7100001071</v>
      </c>
      <c r="H2375" s="47">
        <f t="shared" si="234"/>
        <v>46161</v>
      </c>
      <c r="I2375" s="48">
        <f>'PAYMENT by SAP'!G2365</f>
        <v>46161</v>
      </c>
      <c r="J2375" s="48" t="str">
        <f t="shared" si="235"/>
        <v>Mei</v>
      </c>
      <c r="K2375" s="48" t="str">
        <f t="shared" si="236"/>
        <v>2026</v>
      </c>
      <c r="L2375" s="48">
        <f>'PAYMENT by SAP'!H2365</f>
        <v>46111</v>
      </c>
      <c r="M2375" s="49">
        <f t="shared" si="237"/>
        <v>50</v>
      </c>
      <c r="N2375" s="50" t="str">
        <f t="shared" si="238"/>
        <v>30-60</v>
      </c>
      <c r="O2375" s="50" t="str">
        <f t="shared" si="239"/>
        <v>Low Risk</v>
      </c>
      <c r="P2375" s="15" t="str">
        <f>'PAYMENT by SAP'!J2365</f>
        <v>IDR</v>
      </c>
      <c r="Q2375" s="15">
        <f>'PAYMENT by SAP'!K2365</f>
        <v>1800000094</v>
      </c>
      <c r="R2375" s="51">
        <f>'PAYMENT by SAP'!L2365</f>
        <v>31483342</v>
      </c>
      <c r="S2375" s="51" t="str">
        <f>'PAYMENT by SAP'!M2365</f>
        <v>Biaya Pemusnahan Limbah SBE ex PT CIM</v>
      </c>
      <c r="T2375" s="65">
        <f>'PAYMENT by SAP'!N2365</f>
        <v>46081</v>
      </c>
      <c r="U2375" s="66">
        <f>'PAYMENT by SAP'!O2365</f>
        <v>1800000094</v>
      </c>
      <c r="V2375" t="s">
        <v>4950</v>
      </c>
    </row>
    <row r="2376" spans="2:22">
      <c r="B2376" s="15">
        <f>'PAYMENT by SAP'!B2366</f>
        <v>101330</v>
      </c>
      <c r="C2376" s="15" t="str">
        <f>'PAYMENT by SAP'!C2366</f>
        <v>PT. CAHAYA INDAH MOJOKERTO</v>
      </c>
      <c r="D2376" s="15" t="str">
        <v>External</v>
      </c>
      <c r="E2376" s="15">
        <f>'PAYMENT by SAP'!D2366</f>
        <v>1400049324</v>
      </c>
      <c r="F2376" s="15">
        <f>'PAYMENT by SAP'!E2366</f>
        <v>11123101</v>
      </c>
      <c r="G2376" s="15" t="str">
        <f>'PAYMENT by SAP'!F2366</f>
        <v>PAID BY CMS BANK BCA RN 7100001106</v>
      </c>
      <c r="H2376" s="47">
        <f t="shared" si="234"/>
        <v>46161</v>
      </c>
      <c r="I2376" s="48">
        <f>'PAYMENT by SAP'!G2366</f>
        <v>46161</v>
      </c>
      <c r="J2376" s="48" t="str">
        <f t="shared" si="235"/>
        <v>Mei</v>
      </c>
      <c r="K2376" s="48" t="str">
        <f t="shared" si="236"/>
        <v>2026</v>
      </c>
      <c r="L2376" s="48">
        <f>'PAYMENT by SAP'!H2366</f>
        <v>46142</v>
      </c>
      <c r="M2376" s="49">
        <f t="shared" si="237"/>
        <v>19</v>
      </c>
      <c r="N2376" s="50" t="str">
        <f t="shared" si="238"/>
        <v>0-30</v>
      </c>
      <c r="O2376" s="50" t="str">
        <f t="shared" si="239"/>
        <v>No Risk</v>
      </c>
      <c r="P2376" s="15" t="str">
        <f>'PAYMENT by SAP'!J2366</f>
        <v>IDR</v>
      </c>
      <c r="Q2376" s="15">
        <f>'PAYMENT by SAP'!K2366</f>
        <v>1800000168</v>
      </c>
      <c r="R2376" s="51">
        <f>'PAYMENT by SAP'!L2366</f>
        <v>151901310</v>
      </c>
      <c r="S2376" s="51" t="str">
        <f>'PAYMENT by SAP'!M2366</f>
        <v>Biaya Pemusnahan Limbah FA-BA ex PT CIM</v>
      </c>
      <c r="T2376" s="65">
        <f>'PAYMENT by SAP'!N2366</f>
        <v>46112</v>
      </c>
      <c r="U2376" s="66">
        <f>'PAYMENT by SAP'!O2366</f>
        <v>1800000168</v>
      </c>
      <c r="V2376" t="s">
        <v>4950</v>
      </c>
    </row>
    <row r="2377" spans="2:22">
      <c r="B2377" s="15">
        <f>'PAYMENT by SAP'!B2367</f>
        <v>101330</v>
      </c>
      <c r="C2377" s="15" t="str">
        <f>'PAYMENT by SAP'!C2367</f>
        <v>PT. CAHAYA INDAH MOJOKERTO</v>
      </c>
      <c r="D2377" s="15" t="str">
        <v>External</v>
      </c>
      <c r="E2377" s="15">
        <f>'PAYMENT by SAP'!D2367</f>
        <v>1400049325</v>
      </c>
      <c r="F2377" s="15">
        <f>'PAYMENT by SAP'!E2367</f>
        <v>11123101</v>
      </c>
      <c r="G2377" s="15" t="str">
        <f>'PAYMENT by SAP'!F2367</f>
        <v>PAID BY CMS BANK BCA RN 7100001127</v>
      </c>
      <c r="H2377" s="47">
        <f t="shared" si="234"/>
        <v>46161</v>
      </c>
      <c r="I2377" s="48">
        <f>'PAYMENT by SAP'!G2367</f>
        <v>46161</v>
      </c>
      <c r="J2377" s="48" t="str">
        <f t="shared" si="235"/>
        <v>Mei</v>
      </c>
      <c r="K2377" s="48" t="str">
        <f t="shared" si="236"/>
        <v>2026</v>
      </c>
      <c r="L2377" s="48">
        <f>'PAYMENT by SAP'!H2367</f>
        <v>46142</v>
      </c>
      <c r="M2377" s="49">
        <f t="shared" si="237"/>
        <v>19</v>
      </c>
      <c r="N2377" s="50" t="str">
        <f t="shared" si="238"/>
        <v>0-30</v>
      </c>
      <c r="O2377" s="50" t="str">
        <f t="shared" si="239"/>
        <v>No Risk</v>
      </c>
      <c r="P2377" s="15" t="str">
        <f>'PAYMENT by SAP'!J2367</f>
        <v>IDR</v>
      </c>
      <c r="Q2377" s="15">
        <f>'PAYMENT by SAP'!K2367</f>
        <v>1800000169</v>
      </c>
      <c r="R2377" s="51">
        <f>'PAYMENT by SAP'!L2367</f>
        <v>107602620</v>
      </c>
      <c r="S2377" s="51" t="str">
        <f>'PAYMENT by SAP'!M2367</f>
        <v>Biaya Pemusnahan Limbah Sludge Paper ex PT CIM</v>
      </c>
      <c r="T2377" s="65">
        <f>'PAYMENT by SAP'!N2367</f>
        <v>46112</v>
      </c>
      <c r="U2377" s="66">
        <f>'PAYMENT by SAP'!O2367</f>
        <v>1800000169</v>
      </c>
      <c r="V2377" t="s">
        <v>4950</v>
      </c>
    </row>
    <row r="2378" spans="2:22">
      <c r="B2378" s="15">
        <f>'PAYMENT by SAP'!B2368</f>
        <v>101330</v>
      </c>
      <c r="C2378" s="15" t="str">
        <f>'PAYMENT by SAP'!C2368</f>
        <v>PT. CAHAYA INDAH MOJOKERTO</v>
      </c>
      <c r="D2378" s="15" t="str">
        <v>External</v>
      </c>
      <c r="E2378" s="15">
        <f>'PAYMENT by SAP'!D2368</f>
        <v>1400049326</v>
      </c>
      <c r="F2378" s="15">
        <f>'PAYMENT by SAP'!E2368</f>
        <v>11123101</v>
      </c>
      <c r="G2378" s="15" t="str">
        <f>'PAYMENT by SAP'!F2368</f>
        <v>PAID BY CMS BANK BCA RN 7100001120</v>
      </c>
      <c r="H2378" s="47">
        <f t="shared" si="234"/>
        <v>46161</v>
      </c>
      <c r="I2378" s="48">
        <f>'PAYMENT by SAP'!G2368</f>
        <v>46161</v>
      </c>
      <c r="J2378" s="48" t="str">
        <f t="shared" si="235"/>
        <v>Mei</v>
      </c>
      <c r="K2378" s="48" t="str">
        <f t="shared" si="236"/>
        <v>2026</v>
      </c>
      <c r="L2378" s="48">
        <f>'PAYMENT by SAP'!H2368</f>
        <v>46142</v>
      </c>
      <c r="M2378" s="49">
        <f t="shared" si="237"/>
        <v>19</v>
      </c>
      <c r="N2378" s="50" t="str">
        <f t="shared" si="238"/>
        <v>0-30</v>
      </c>
      <c r="O2378" s="50" t="str">
        <f t="shared" si="239"/>
        <v>No Risk</v>
      </c>
      <c r="P2378" s="15" t="str">
        <f>'PAYMENT by SAP'!J2368</f>
        <v>IDR</v>
      </c>
      <c r="Q2378" s="15">
        <f>'PAYMENT by SAP'!K2368</f>
        <v>1800000170</v>
      </c>
      <c r="R2378" s="51">
        <f>'PAYMENT by SAP'!L2368</f>
        <v>23716220</v>
      </c>
      <c r="S2378" s="51" t="str">
        <f>'PAYMENT by SAP'!M2368</f>
        <v>Biaya Pemusnahan Limbah SBE ex PT CIM</v>
      </c>
      <c r="T2378" s="65">
        <f>'PAYMENT by SAP'!N2368</f>
        <v>46112</v>
      </c>
      <c r="U2378" s="66">
        <f>'PAYMENT by SAP'!O2368</f>
        <v>1800000170</v>
      </c>
      <c r="V2378" t="s">
        <v>4950</v>
      </c>
    </row>
    <row r="2379" spans="2:22">
      <c r="B2379" s="15">
        <f>'PAYMENT by SAP'!B2369</f>
        <v>101490</v>
      </c>
      <c r="C2379" s="15" t="str">
        <f>'PAYMENT by SAP'!C2369</f>
        <v>PT. PUTRA BIMA INTERNUSA</v>
      </c>
      <c r="D2379" s="15" t="str">
        <v>External</v>
      </c>
      <c r="E2379" s="15">
        <f>'PAYMENT by SAP'!D2369</f>
        <v>1400051253</v>
      </c>
      <c r="F2379" s="15">
        <f>'PAYMENT by SAP'!E2369</f>
        <v>11125421</v>
      </c>
      <c r="G2379" s="15" t="str">
        <f>'PAYMENT by SAP'!F2369</f>
        <v>PAID BY CMS BANK SYARIAH INDONESIA KC SURABAYA BAS</v>
      </c>
      <c r="H2379" s="47">
        <f t="shared" si="234"/>
        <v>46168</v>
      </c>
      <c r="I2379" s="48">
        <f>'PAYMENT by SAP'!G2369</f>
        <v>46168</v>
      </c>
      <c r="J2379" s="48" t="str">
        <f t="shared" si="235"/>
        <v>Mei</v>
      </c>
      <c r="K2379" s="48" t="str">
        <f t="shared" si="236"/>
        <v>2026</v>
      </c>
      <c r="L2379" s="48">
        <f>'PAYMENT by SAP'!H2369</f>
        <v>46172</v>
      </c>
      <c r="M2379" s="49">
        <f t="shared" si="237"/>
        <v>-4</v>
      </c>
      <c r="N2379" s="50" t="str">
        <f t="shared" si="238"/>
        <v>Current</v>
      </c>
      <c r="O2379" s="50" t="str">
        <f t="shared" si="239"/>
        <v>No Risk</v>
      </c>
      <c r="P2379" s="15" t="str">
        <f>'PAYMENT by SAP'!J2369</f>
        <v>IDR</v>
      </c>
      <c r="Q2379" s="15">
        <f>'PAYMENT by SAP'!K2369</f>
        <v>1800000274</v>
      </c>
      <c r="R2379" s="51">
        <f>'PAYMENT by SAP'!L2369</f>
        <v>4386160</v>
      </c>
      <c r="S2379" s="51" t="str">
        <f>'PAYMENT by SAP'!M2369</f>
        <v>Biaya Pemusnahan Limbah Sludge IPAL ex PT PBI</v>
      </c>
      <c r="T2379" s="65">
        <f>'PAYMENT by SAP'!N2369</f>
        <v>46142</v>
      </c>
      <c r="U2379" s="66">
        <f>'PAYMENT by SAP'!O2369</f>
        <v>1800000274</v>
      </c>
      <c r="V2379" t="s">
        <v>4950</v>
      </c>
    </row>
    <row r="2380" spans="2:22">
      <c r="B2380" s="15">
        <f>'PAYMENT by SAP'!B2370</f>
        <v>101490</v>
      </c>
      <c r="C2380" s="15" t="str">
        <f>'PAYMENT by SAP'!C2370</f>
        <v>PT. PUTRA BIMA INTERNUSA</v>
      </c>
      <c r="D2380" s="15" t="str">
        <v>External</v>
      </c>
      <c r="E2380" s="15">
        <f>'PAYMENT by SAP'!D2370</f>
        <v>1400051254</v>
      </c>
      <c r="F2380" s="15">
        <f>'PAYMENT by SAP'!E2370</f>
        <v>11125421</v>
      </c>
      <c r="G2380" s="15" t="str">
        <f>'PAYMENT by SAP'!F2370</f>
        <v>PAID BY CMS BANK SYARIAH INDONESIA KC SURABAYA BAS</v>
      </c>
      <c r="H2380" s="47">
        <f t="shared" si="234"/>
        <v>46168</v>
      </c>
      <c r="I2380" s="48">
        <f>'PAYMENT by SAP'!G2370</f>
        <v>46168</v>
      </c>
      <c r="J2380" s="48" t="str">
        <f t="shared" si="235"/>
        <v>Mei</v>
      </c>
      <c r="K2380" s="48" t="str">
        <f t="shared" si="236"/>
        <v>2026</v>
      </c>
      <c r="L2380" s="48">
        <f>'PAYMENT by SAP'!H2370</f>
        <v>46172</v>
      </c>
      <c r="M2380" s="49">
        <f t="shared" si="237"/>
        <v>-4</v>
      </c>
      <c r="N2380" s="50" t="str">
        <f t="shared" si="238"/>
        <v>Current</v>
      </c>
      <c r="O2380" s="50" t="str">
        <f t="shared" si="239"/>
        <v>No Risk</v>
      </c>
      <c r="P2380" s="15" t="str">
        <f>'PAYMENT by SAP'!J2370</f>
        <v>IDR</v>
      </c>
      <c r="Q2380" s="15">
        <f>'PAYMENT by SAP'!K2370</f>
        <v>1800000272</v>
      </c>
      <c r="R2380" s="51">
        <f>'PAYMENT by SAP'!L2370</f>
        <v>7883970</v>
      </c>
      <c r="S2380" s="51" t="str">
        <f>'PAYMENT by SAP'!M2370</f>
        <v>Biaya Pemusnahan Limbah Karbon Aktif ex PT PBI</v>
      </c>
      <c r="T2380" s="65">
        <f>'PAYMENT by SAP'!N2370</f>
        <v>46142</v>
      </c>
      <c r="U2380" s="66">
        <f>'PAYMENT by SAP'!O2370</f>
        <v>1800000272</v>
      </c>
      <c r="V2380" t="s">
        <v>4950</v>
      </c>
    </row>
    <row r="2381" spans="2:22">
      <c r="B2381" s="15">
        <f>'PAYMENT by SAP'!B2371</f>
        <v>101490</v>
      </c>
      <c r="C2381" s="15" t="str">
        <f>'PAYMENT by SAP'!C2371</f>
        <v>PT. PUTRA BIMA INTERNUSA</v>
      </c>
      <c r="D2381" s="15" t="str">
        <v>External</v>
      </c>
      <c r="E2381" s="15">
        <f>'PAYMENT by SAP'!D2371</f>
        <v>1400051255</v>
      </c>
      <c r="F2381" s="15">
        <f>'PAYMENT by SAP'!E2371</f>
        <v>11125421</v>
      </c>
      <c r="G2381" s="15" t="str">
        <f>'PAYMENT by SAP'!F2371</f>
        <v>PAID BY CMS BANK SYARIAH INDONESIA KC SURABAYA BAS</v>
      </c>
      <c r="H2381" s="47">
        <f t="shared" si="234"/>
        <v>46168</v>
      </c>
      <c r="I2381" s="48">
        <f>'PAYMENT by SAP'!G2371</f>
        <v>46168</v>
      </c>
      <c r="J2381" s="48" t="str">
        <f t="shared" si="235"/>
        <v>Mei</v>
      </c>
      <c r="K2381" s="48" t="str">
        <f t="shared" si="236"/>
        <v>2026</v>
      </c>
      <c r="L2381" s="48">
        <f>'PAYMENT by SAP'!H2371</f>
        <v>46172</v>
      </c>
      <c r="M2381" s="49">
        <f t="shared" si="237"/>
        <v>-4</v>
      </c>
      <c r="N2381" s="50" t="str">
        <f t="shared" si="238"/>
        <v>Current</v>
      </c>
      <c r="O2381" s="50" t="str">
        <f t="shared" si="239"/>
        <v>No Risk</v>
      </c>
      <c r="P2381" s="15" t="str">
        <f>'PAYMENT by SAP'!J2371</f>
        <v>IDR</v>
      </c>
      <c r="Q2381" s="15">
        <f>'PAYMENT by SAP'!K2371</f>
        <v>1800000275</v>
      </c>
      <c r="R2381" s="51">
        <f>'PAYMENT by SAP'!L2371</f>
        <v>33241512</v>
      </c>
      <c r="S2381" s="51" t="str">
        <f>'PAYMENT by SAP'!M2371</f>
        <v>Biaya Pemusnahan Limbah Sludge Non B3 ex PT PBI</v>
      </c>
      <c r="T2381" s="65">
        <f>'PAYMENT by SAP'!N2371</f>
        <v>46142</v>
      </c>
      <c r="U2381" s="66">
        <f>'PAYMENT by SAP'!O2371</f>
        <v>1800000275</v>
      </c>
      <c r="V2381" t="s">
        <v>4950</v>
      </c>
    </row>
    <row r="2382" spans="2:22">
      <c r="B2382" s="15">
        <f>'PAYMENT by SAP'!B2372</f>
        <v>101490</v>
      </c>
      <c r="C2382" s="15" t="str">
        <f>'PAYMENT by SAP'!C2372</f>
        <v>PT. PUTRA BIMA INTERNUSA</v>
      </c>
      <c r="D2382" s="15" t="str">
        <v>External</v>
      </c>
      <c r="E2382" s="15">
        <f>'PAYMENT by SAP'!D2372</f>
        <v>1400051256</v>
      </c>
      <c r="F2382" s="15">
        <f>'PAYMENT by SAP'!E2372</f>
        <v>11125421</v>
      </c>
      <c r="G2382" s="15" t="str">
        <f>'PAYMENT by SAP'!F2372</f>
        <v>PAID BY CMS BANK SYARIAH INDONESIA KC SURABAYA BAS</v>
      </c>
      <c r="H2382" s="47">
        <f t="shared" si="234"/>
        <v>46168</v>
      </c>
      <c r="I2382" s="48">
        <f>'PAYMENT by SAP'!G2372</f>
        <v>46168</v>
      </c>
      <c r="J2382" s="48" t="str">
        <f t="shared" si="235"/>
        <v>Mei</v>
      </c>
      <c r="K2382" s="48" t="str">
        <f t="shared" si="236"/>
        <v>2026</v>
      </c>
      <c r="L2382" s="48">
        <f>'PAYMENT by SAP'!H2372</f>
        <v>46172</v>
      </c>
      <c r="M2382" s="49">
        <f t="shared" si="237"/>
        <v>-4</v>
      </c>
      <c r="N2382" s="50" t="str">
        <f t="shared" si="238"/>
        <v>Current</v>
      </c>
      <c r="O2382" s="50" t="str">
        <f t="shared" si="239"/>
        <v>No Risk</v>
      </c>
      <c r="P2382" s="15" t="str">
        <f>'PAYMENT by SAP'!J2372</f>
        <v>IDR</v>
      </c>
      <c r="Q2382" s="15">
        <f>'PAYMENT by SAP'!K2372</f>
        <v>1800000273</v>
      </c>
      <c r="R2382" s="51">
        <f>'PAYMENT by SAP'!L2372</f>
        <v>2005164</v>
      </c>
      <c r="S2382" s="51" t="str">
        <f>'PAYMENT by SAP'!M2372</f>
        <v>Biaya Pemusnahan Limbah RDF-PP ex PT PBI</v>
      </c>
      <c r="T2382" s="65">
        <f>'PAYMENT by SAP'!N2372</f>
        <v>46142</v>
      </c>
      <c r="U2382" s="66">
        <f>'PAYMENT by SAP'!O2372</f>
        <v>1800000273</v>
      </c>
      <c r="V2382" t="s">
        <v>4950</v>
      </c>
    </row>
    <row r="2383" spans="2:22">
      <c r="B2383" s="15">
        <f>'PAYMENT by SAP'!B2373</f>
        <v>101490</v>
      </c>
      <c r="C2383" s="15" t="str">
        <f>'PAYMENT by SAP'!C2373</f>
        <v>PT. PUTRA BIMA INTERNUSA</v>
      </c>
      <c r="D2383" s="15" t="str">
        <v>External</v>
      </c>
      <c r="E2383" s="15">
        <f>'PAYMENT by SAP'!D2373</f>
        <v>1400051257</v>
      </c>
      <c r="F2383" s="15">
        <f>'PAYMENT by SAP'!E2373</f>
        <v>11125421</v>
      </c>
      <c r="G2383" s="15" t="str">
        <f>'PAYMENT by SAP'!F2373</f>
        <v>PAID BY CMS BANK SYARIAH INDONESIA KC SURABAYA BAS</v>
      </c>
      <c r="H2383" s="47">
        <f t="shared" si="234"/>
        <v>46168</v>
      </c>
      <c r="I2383" s="48">
        <f>'PAYMENT by SAP'!G2373</f>
        <v>46168</v>
      </c>
      <c r="J2383" s="48" t="str">
        <f t="shared" si="235"/>
        <v>Mei</v>
      </c>
      <c r="K2383" s="48" t="str">
        <f t="shared" si="236"/>
        <v>2026</v>
      </c>
      <c r="L2383" s="48">
        <f>'PAYMENT by SAP'!H2373</f>
        <v>46172</v>
      </c>
      <c r="M2383" s="49">
        <f t="shared" si="237"/>
        <v>-4</v>
      </c>
      <c r="N2383" s="50" t="str">
        <f t="shared" si="238"/>
        <v>Current</v>
      </c>
      <c r="O2383" s="50" t="str">
        <f t="shared" si="239"/>
        <v>No Risk</v>
      </c>
      <c r="P2383" s="15" t="str">
        <f>'PAYMENT by SAP'!J2373</f>
        <v>IDR</v>
      </c>
      <c r="Q2383" s="15">
        <f>'PAYMENT by SAP'!K2373</f>
        <v>1800000271</v>
      </c>
      <c r="R2383" s="51">
        <f>'PAYMENT by SAP'!L2373</f>
        <v>6181663</v>
      </c>
      <c r="S2383" s="51" t="str">
        <f>'PAYMENT by SAP'!M2373</f>
        <v>Biaya Pemusnahan Limbah Bottom Ash NonB3 ex PT PBI</v>
      </c>
      <c r="T2383" s="65">
        <f>'PAYMENT by SAP'!N2373</f>
        <v>46142</v>
      </c>
      <c r="U2383" s="66">
        <f>'PAYMENT by SAP'!O2373</f>
        <v>1800000271</v>
      </c>
      <c r="V2383" t="s">
        <v>4950</v>
      </c>
    </row>
    <row r="2384" spans="2:22">
      <c r="B2384" s="15">
        <f>'PAYMENT by SAP'!B2374</f>
        <v>101490</v>
      </c>
      <c r="C2384" s="15" t="str">
        <f>'PAYMENT by SAP'!C2374</f>
        <v>PT. PUTRA BIMA INTERNUSA</v>
      </c>
      <c r="D2384" s="15" t="str">
        <v>External</v>
      </c>
      <c r="E2384" s="15">
        <f>'PAYMENT by SAP'!D2374</f>
        <v>1400051282</v>
      </c>
      <c r="F2384" s="15">
        <f>'PAYMENT by SAP'!E2374</f>
        <v>11125421</v>
      </c>
      <c r="G2384" s="15" t="str">
        <f>'PAYMENT by SAP'!F2374</f>
        <v>PAID BY CMS BANK SYARIAH INDONESIA KC SURABAYA BAS</v>
      </c>
      <c r="H2384" s="47">
        <f t="shared" si="234"/>
        <v>46168</v>
      </c>
      <c r="I2384" s="48">
        <f>'PAYMENT by SAP'!G2374</f>
        <v>46168</v>
      </c>
      <c r="J2384" s="48" t="str">
        <f t="shared" si="235"/>
        <v>Mei</v>
      </c>
      <c r="K2384" s="48" t="str">
        <f t="shared" si="236"/>
        <v>2026</v>
      </c>
      <c r="L2384" s="48">
        <f>'PAYMENT by SAP'!H2374</f>
        <v>46172</v>
      </c>
      <c r="M2384" s="49">
        <f t="shared" si="237"/>
        <v>-4</v>
      </c>
      <c r="N2384" s="50" t="str">
        <f t="shared" si="238"/>
        <v>Current</v>
      </c>
      <c r="O2384" s="50" t="str">
        <f t="shared" si="239"/>
        <v>No Risk</v>
      </c>
      <c r="P2384" s="15" t="str">
        <f>'PAYMENT by SAP'!J2374</f>
        <v>IDR</v>
      </c>
      <c r="Q2384" s="15">
        <f>'PAYMENT by SAP'!K2374</f>
        <v>1800000270</v>
      </c>
      <c r="R2384" s="51">
        <f>'PAYMENT by SAP'!L2374</f>
        <v>36057527</v>
      </c>
      <c r="S2384" s="51" t="str">
        <f>'PAYMENT by SAP'!M2374</f>
        <v>Biaya Pemusnahan Limbah FA-BA ex PT PBI</v>
      </c>
      <c r="T2384" s="65">
        <f>'PAYMENT by SAP'!N2374</f>
        <v>46142</v>
      </c>
      <c r="U2384" s="66">
        <f>'PAYMENT by SAP'!O2374</f>
        <v>1800000270</v>
      </c>
      <c r="V2384" t="s">
        <v>4950</v>
      </c>
    </row>
    <row r="2385" spans="2:22">
      <c r="B2385" s="15">
        <f>'PAYMENT by SAP'!B2375</f>
        <v>101493</v>
      </c>
      <c r="C2385" s="15" t="str">
        <f>'PAYMENT by SAP'!C2375</f>
        <v>PT. SUMBER LIMBAH GUNA</v>
      </c>
      <c r="D2385" s="15" t="str">
        <v>External</v>
      </c>
      <c r="E2385" s="15">
        <f>'PAYMENT by SAP'!D2375</f>
        <v>1400049377</v>
      </c>
      <c r="F2385" s="15">
        <f>'PAYMENT by SAP'!E2375</f>
        <v>11125421</v>
      </c>
      <c r="G2385" s="15" t="str">
        <f>'PAYMENT by SAP'!F2375</f>
        <v>PAID BY CMS BANK SYARIAH INDONESIA KC SURABAYA BAS</v>
      </c>
      <c r="H2385" s="47">
        <f t="shared" si="234"/>
        <v>46161</v>
      </c>
      <c r="I2385" s="48">
        <f>'PAYMENT by SAP'!G2375</f>
        <v>46161</v>
      </c>
      <c r="J2385" s="48" t="str">
        <f t="shared" si="235"/>
        <v>Mei</v>
      </c>
      <c r="K2385" s="48" t="str">
        <f t="shared" si="236"/>
        <v>2026</v>
      </c>
      <c r="L2385" s="48">
        <f>'PAYMENT by SAP'!H2375</f>
        <v>46083</v>
      </c>
      <c r="M2385" s="49">
        <f t="shared" si="237"/>
        <v>78</v>
      </c>
      <c r="N2385" s="50" t="str">
        <f t="shared" si="238"/>
        <v>60-90</v>
      </c>
      <c r="O2385" s="50" t="str">
        <f t="shared" si="239"/>
        <v>Warning</v>
      </c>
      <c r="P2385" s="15" t="str">
        <f>'PAYMENT by SAP'!J2375</f>
        <v>IDR</v>
      </c>
      <c r="Q2385" s="15">
        <f>'PAYMENT by SAP'!K2375</f>
        <v>1800000058</v>
      </c>
      <c r="R2385" s="51">
        <f>'PAYMENT by SAP'!L2375</f>
        <v>97851589</v>
      </c>
      <c r="S2385" s="51" t="str">
        <f>'PAYMENT by SAP'!M2375</f>
        <v>Biaya Pemusnahan Limbah FA-BA ex PT SLG</v>
      </c>
      <c r="T2385" s="65">
        <f>'PAYMENT by SAP'!N2375</f>
        <v>46053</v>
      </c>
      <c r="U2385" s="66">
        <f>'PAYMENT by SAP'!O2375</f>
        <v>1800000058</v>
      </c>
      <c r="V2385" t="s">
        <v>4950</v>
      </c>
    </row>
    <row r="2386" spans="2:22">
      <c r="B2386" s="15">
        <f>'PAYMENT by SAP'!B2376</f>
        <v>101493</v>
      </c>
      <c r="C2386" s="15" t="str">
        <f>'PAYMENT by SAP'!C2376</f>
        <v>PT. SUMBER LIMBAH GUNA</v>
      </c>
      <c r="D2386" s="15" t="str">
        <v>External</v>
      </c>
      <c r="E2386" s="15">
        <f>'PAYMENT by SAP'!D2376</f>
        <v>1400049457</v>
      </c>
      <c r="F2386" s="15">
        <f>'PAYMENT by SAP'!E2376</f>
        <v>11125421</v>
      </c>
      <c r="G2386" s="15" t="str">
        <f>'PAYMENT by SAP'!F2376</f>
        <v>PAID BY CMS BANK SYARIAH INDONESIA KC SURABAYA BAS</v>
      </c>
      <c r="H2386" s="47">
        <f t="shared" si="234"/>
        <v>46161</v>
      </c>
      <c r="I2386" s="48">
        <f>'PAYMENT by SAP'!G2376</f>
        <v>46161</v>
      </c>
      <c r="J2386" s="48" t="str">
        <f t="shared" si="235"/>
        <v>Mei</v>
      </c>
      <c r="K2386" s="48" t="str">
        <f t="shared" si="236"/>
        <v>2026</v>
      </c>
      <c r="L2386" s="48">
        <f>'PAYMENT by SAP'!H2376</f>
        <v>46083</v>
      </c>
      <c r="M2386" s="49">
        <f t="shared" si="237"/>
        <v>78</v>
      </c>
      <c r="N2386" s="50" t="str">
        <f t="shared" si="238"/>
        <v>60-90</v>
      </c>
      <c r="O2386" s="50" t="str">
        <f t="shared" si="239"/>
        <v>Warning</v>
      </c>
      <c r="P2386" s="15" t="str">
        <f>'PAYMENT by SAP'!J2376</f>
        <v>IDR</v>
      </c>
      <c r="Q2386" s="15">
        <f>'PAYMENT by SAP'!K2376</f>
        <v>1800000060</v>
      </c>
      <c r="R2386" s="51">
        <f>'PAYMENT by SAP'!L2376</f>
        <v>64388480</v>
      </c>
      <c r="S2386" s="51" t="str">
        <f>'PAYMENT by SAP'!M2376</f>
        <v>Biaya Pemusnahan Limbah Sludge Paper ex PT SLG</v>
      </c>
      <c r="T2386" s="65">
        <f>'PAYMENT by SAP'!N2376</f>
        <v>46053</v>
      </c>
      <c r="U2386" s="66">
        <f>'PAYMENT by SAP'!O2376</f>
        <v>1800000060</v>
      </c>
      <c r="V2386" t="s">
        <v>4950</v>
      </c>
    </row>
    <row r="2387" spans="2:22">
      <c r="B2387" s="15">
        <f>'PAYMENT by SAP'!B2377</f>
        <v>101493</v>
      </c>
      <c r="C2387" s="15" t="str">
        <f>'PAYMENT by SAP'!C2377</f>
        <v>PT. SUMBER LIMBAH GUNA</v>
      </c>
      <c r="D2387" s="15" t="str">
        <v>External</v>
      </c>
      <c r="E2387" s="15">
        <f>'PAYMENT by SAP'!D2377</f>
        <v>1400049613</v>
      </c>
      <c r="F2387" s="15">
        <f>'PAYMENT by SAP'!E2377</f>
        <v>11125421</v>
      </c>
      <c r="G2387" s="15" t="str">
        <f>'PAYMENT by SAP'!F2377</f>
        <v>PAID BY CMS BANK SYARIAH INDONESIA KC SURABAYA BAS</v>
      </c>
      <c r="H2387" s="47">
        <f t="shared" si="234"/>
        <v>46162</v>
      </c>
      <c r="I2387" s="48">
        <f>'PAYMENT by SAP'!G2377</f>
        <v>46162</v>
      </c>
      <c r="J2387" s="48" t="str">
        <f t="shared" si="235"/>
        <v>Mei</v>
      </c>
      <c r="K2387" s="48" t="str">
        <f t="shared" si="236"/>
        <v>2026</v>
      </c>
      <c r="L2387" s="48">
        <f>'PAYMENT by SAP'!H2377</f>
        <v>46083</v>
      </c>
      <c r="M2387" s="49">
        <f t="shared" si="237"/>
        <v>79</v>
      </c>
      <c r="N2387" s="50" t="str">
        <f t="shared" si="238"/>
        <v>60-90</v>
      </c>
      <c r="O2387" s="50" t="str">
        <f t="shared" si="239"/>
        <v>Warning</v>
      </c>
      <c r="P2387" s="15" t="str">
        <f>'PAYMENT by SAP'!J2377</f>
        <v>IDR</v>
      </c>
      <c r="Q2387" s="15">
        <f>'PAYMENT by SAP'!K2377</f>
        <v>1800000059</v>
      </c>
      <c r="R2387" s="51">
        <f>'PAYMENT by SAP'!L2377</f>
        <v>89275360</v>
      </c>
      <c r="S2387" s="51" t="str">
        <f>'PAYMENT by SAP'!M2377</f>
        <v>Biaya Pemusnahan Limbah Sludge IPAL ex PT SLG</v>
      </c>
      <c r="T2387" s="65">
        <f>'PAYMENT by SAP'!N2377</f>
        <v>46053</v>
      </c>
      <c r="U2387" s="66">
        <f>'PAYMENT by SAP'!O2377</f>
        <v>1800000059</v>
      </c>
      <c r="V2387" t="s">
        <v>4950</v>
      </c>
    </row>
    <row r="2388" spans="2:22">
      <c r="B2388" s="15">
        <f>'PAYMENT by SAP'!B2378</f>
        <v>101531</v>
      </c>
      <c r="C2388" s="15" t="str">
        <f>'PAYMENT by SAP'!C2378</f>
        <v>PT MULTIHANA KREASINDO</v>
      </c>
      <c r="D2388" s="15" t="str">
        <v>External</v>
      </c>
      <c r="E2388" s="15">
        <f>'PAYMENT by SAP'!D2378</f>
        <v>1400047912</v>
      </c>
      <c r="F2388" s="15">
        <f>'PAYMENT by SAP'!E2378</f>
        <v>11125421</v>
      </c>
      <c r="G2388" s="15" t="str">
        <f>'PAYMENT by SAP'!F2378</f>
        <v>PAID BY CMS BANK SYARIAH INDONESIA KC SURABAYA BAS</v>
      </c>
      <c r="H2388" s="47">
        <f t="shared" si="234"/>
        <v>46155</v>
      </c>
      <c r="I2388" s="48">
        <f>'PAYMENT by SAP'!G2378</f>
        <v>46155</v>
      </c>
      <c r="J2388" s="48" t="str">
        <f t="shared" si="235"/>
        <v>Mei</v>
      </c>
      <c r="K2388" s="48" t="str">
        <f t="shared" si="236"/>
        <v>2026</v>
      </c>
      <c r="L2388" s="48">
        <f>'PAYMENT by SAP'!H2378</f>
        <v>46111</v>
      </c>
      <c r="M2388" s="49">
        <f t="shared" si="237"/>
        <v>44</v>
      </c>
      <c r="N2388" s="50" t="str">
        <f t="shared" si="238"/>
        <v>30-60</v>
      </c>
      <c r="O2388" s="50" t="str">
        <f t="shared" si="239"/>
        <v>Low Risk</v>
      </c>
      <c r="P2388" s="15" t="str">
        <f>'PAYMENT by SAP'!J2378</f>
        <v>IDR</v>
      </c>
      <c r="Q2388" s="15">
        <f>'PAYMENT by SAP'!K2378</f>
        <v>1800000138</v>
      </c>
      <c r="R2388" s="51">
        <f>'PAYMENT by SAP'!L2378</f>
        <v>11219806</v>
      </c>
      <c r="S2388" s="51" t="str">
        <f>'PAYMENT by SAP'!M2378</f>
        <v>Biaya Pemusnahan Alternatif Material ex PT MHK</v>
      </c>
      <c r="T2388" s="65">
        <f>'PAYMENT by SAP'!N2378</f>
        <v>46081</v>
      </c>
      <c r="U2388" s="66">
        <f>'PAYMENT by SAP'!O2378</f>
        <v>1800000138</v>
      </c>
      <c r="V2388" t="s">
        <v>4950</v>
      </c>
    </row>
    <row r="2389" spans="2:22">
      <c r="B2389" s="15">
        <f>'PAYMENT by SAP'!B2379</f>
        <v>101610</v>
      </c>
      <c r="C2389" s="15" t="str">
        <f>'PAYMENT by SAP'!C2379</f>
        <v>MAN 1 TUBAN/Moch Musta'in</v>
      </c>
      <c r="D2389" s="15" t="str">
        <v>External</v>
      </c>
      <c r="E2389" s="15">
        <f>'PAYMENT by SAP'!D2379</f>
        <v>1400050974</v>
      </c>
      <c r="F2389" s="15">
        <f>'PAYMENT by SAP'!E2379</f>
        <v>11121161</v>
      </c>
      <c r="G2389" s="15" t="str">
        <f>'PAYMENT by SAP'!F2379</f>
        <v>UM GS APR26 - MAN 1 TUBAN/Moch Musta'in</v>
      </c>
      <c r="H2389" s="47">
        <f t="shared" si="234"/>
        <v>46167</v>
      </c>
      <c r="I2389" s="48">
        <f>'PAYMENT by SAP'!G2379</f>
        <v>46167</v>
      </c>
      <c r="J2389" s="48" t="str">
        <f t="shared" si="235"/>
        <v>Mei</v>
      </c>
      <c r="K2389" s="48" t="str">
        <f t="shared" si="236"/>
        <v>2026</v>
      </c>
      <c r="L2389" s="48">
        <f>'PAYMENT by SAP'!H2379</f>
        <v>46180</v>
      </c>
      <c r="M2389" s="49">
        <f t="shared" si="237"/>
        <v>-13</v>
      </c>
      <c r="N2389" s="50" t="str">
        <f t="shared" si="238"/>
        <v>Current</v>
      </c>
      <c r="O2389" s="50" t="str">
        <f t="shared" si="239"/>
        <v>No Risk</v>
      </c>
      <c r="P2389" s="15" t="str">
        <f>'PAYMENT by SAP'!J2379</f>
        <v>IDR</v>
      </c>
      <c r="Q2389" s="15">
        <f>'PAYMENT by SAP'!K2379</f>
        <v>1800000291</v>
      </c>
      <c r="R2389" s="51">
        <f>'PAYMENT by SAP'!L2379</f>
        <v>2000000</v>
      </c>
      <c r="S2389" s="51" t="str">
        <f>'PAYMENT by SAP'!M2379</f>
        <v>PENDAPATAN GRAHA SANDIYA APRIL 2026</v>
      </c>
      <c r="T2389" s="65">
        <f>'PAYMENT by SAP'!N2379</f>
        <v>46150</v>
      </c>
      <c r="U2389" s="66">
        <f>'PAYMENT by SAP'!O2379</f>
        <v>1800000291</v>
      </c>
      <c r="V2389" t="s">
        <v>4957</v>
      </c>
    </row>
    <row r="2390" spans="2:22">
      <c r="B2390" s="15">
        <f>'PAYMENT by SAP'!B2380</f>
        <v>101728</v>
      </c>
      <c r="C2390" s="15" t="str">
        <f>'PAYMENT by SAP'!C2380</f>
        <v>SMP KHOIRUNNAS</v>
      </c>
      <c r="D2390" s="15" t="str">
        <v>External</v>
      </c>
      <c r="E2390" s="15">
        <f>'PAYMENT by SAP'!D2380</f>
        <v>1400050970</v>
      </c>
      <c r="F2390" s="15">
        <f>'PAYMENT by SAP'!E2380</f>
        <v>11121161</v>
      </c>
      <c r="G2390" s="15" t="str">
        <f>'PAYMENT by SAP'!F2380</f>
        <v>UM GS APR26 - SMP KHOIRUNNAS</v>
      </c>
      <c r="H2390" s="47">
        <f t="shared" si="234"/>
        <v>46167</v>
      </c>
      <c r="I2390" s="48">
        <f>'PAYMENT by SAP'!G2380</f>
        <v>46167</v>
      </c>
      <c r="J2390" s="48" t="str">
        <f t="shared" si="235"/>
        <v>Mei</v>
      </c>
      <c r="K2390" s="48" t="str">
        <f t="shared" si="236"/>
        <v>2026</v>
      </c>
      <c r="L2390" s="48">
        <f>'PAYMENT by SAP'!H2380</f>
        <v>46150</v>
      </c>
      <c r="M2390" s="49">
        <f t="shared" si="237"/>
        <v>17</v>
      </c>
      <c r="N2390" s="50" t="str">
        <f t="shared" si="238"/>
        <v>0-30</v>
      </c>
      <c r="O2390" s="50" t="str">
        <f t="shared" si="239"/>
        <v>No Risk</v>
      </c>
      <c r="P2390" s="15" t="str">
        <f>'PAYMENT by SAP'!J2380</f>
        <v>IDR</v>
      </c>
      <c r="Q2390" s="15">
        <f>'PAYMENT by SAP'!K2380</f>
        <v>1800000297</v>
      </c>
      <c r="R2390" s="51">
        <f>'PAYMENT by SAP'!L2380</f>
        <v>2000000</v>
      </c>
      <c r="S2390" s="51" t="str">
        <f>'PAYMENT by SAP'!M2380</f>
        <v>PENDAPATAN GRAHA SANDIYA APRIL 2026</v>
      </c>
      <c r="T2390" s="65">
        <f>'PAYMENT by SAP'!N2380</f>
        <v>46150</v>
      </c>
      <c r="U2390" s="66">
        <f>'PAYMENT by SAP'!O2380</f>
        <v>1800000297</v>
      </c>
      <c r="V2390" t="s">
        <v>4957</v>
      </c>
    </row>
    <row r="2391" spans="2:22">
      <c r="B2391" s="15">
        <f>'PAYMENT by SAP'!B2381</f>
        <v>101736</v>
      </c>
      <c r="C2391" s="15" t="str">
        <f>'PAYMENT by SAP'!C2381</f>
        <v>Nanik Irawati</v>
      </c>
      <c r="D2391" s="15" t="str">
        <v>External</v>
      </c>
      <c r="E2391" s="15">
        <f>'PAYMENT by SAP'!D2381</f>
        <v>1400050967</v>
      </c>
      <c r="F2391" s="15">
        <f>'PAYMENT by SAP'!E2381</f>
        <v>11121161</v>
      </c>
      <c r="G2391" s="15" t="str">
        <f>'PAYMENT by SAP'!F2381</f>
        <v>UM GS APR26 - Nanik Irawati</v>
      </c>
      <c r="H2391" s="47">
        <f t="shared" si="234"/>
        <v>46167</v>
      </c>
      <c r="I2391" s="48">
        <f>'PAYMENT by SAP'!G2381</f>
        <v>46167</v>
      </c>
      <c r="J2391" s="48" t="str">
        <f t="shared" si="235"/>
        <v>Mei</v>
      </c>
      <c r="K2391" s="48" t="str">
        <f t="shared" si="236"/>
        <v>2026</v>
      </c>
      <c r="L2391" s="48">
        <f>'PAYMENT by SAP'!H2381</f>
        <v>46150</v>
      </c>
      <c r="M2391" s="49">
        <f t="shared" si="237"/>
        <v>17</v>
      </c>
      <c r="N2391" s="50" t="str">
        <f t="shared" si="238"/>
        <v>0-30</v>
      </c>
      <c r="O2391" s="50" t="str">
        <f t="shared" si="239"/>
        <v>No Risk</v>
      </c>
      <c r="P2391" s="15" t="str">
        <f>'PAYMENT by SAP'!J2381</f>
        <v>IDR</v>
      </c>
      <c r="Q2391" s="15">
        <f>'PAYMENT by SAP'!K2381</f>
        <v>1800000300</v>
      </c>
      <c r="R2391" s="51">
        <f>'PAYMENT by SAP'!L2381</f>
        <v>2000000</v>
      </c>
      <c r="S2391" s="51" t="str">
        <f>'PAYMENT by SAP'!M2381</f>
        <v>PENDAPATAN GRAHA SANDIYA APRIL 2026</v>
      </c>
      <c r="T2391" s="65">
        <f>'PAYMENT by SAP'!N2381</f>
        <v>46150</v>
      </c>
      <c r="U2391" s="66">
        <f>'PAYMENT by SAP'!O2381</f>
        <v>1800000300</v>
      </c>
      <c r="V2391" t="s">
        <v>4957</v>
      </c>
    </row>
    <row r="2392" spans="2:22">
      <c r="B2392" s="15">
        <f>'PAYMENT by SAP'!B2382</f>
        <v>101819</v>
      </c>
      <c r="C2392" s="15" t="str">
        <f>'PAYMENT by SAP'!C2382</f>
        <v>SMK TARUNA JAYA PRAWIRA TUBAN</v>
      </c>
      <c r="D2392" s="15" t="str">
        <v>External</v>
      </c>
      <c r="E2392" s="15">
        <f>'PAYMENT by SAP'!D2382</f>
        <v>1400050953</v>
      </c>
      <c r="F2392" s="15">
        <f>'PAYMENT by SAP'!E2382</f>
        <v>11121161</v>
      </c>
      <c r="G2392" s="15" t="str">
        <f>'PAYMENT by SAP'!F2382</f>
        <v>UM GS APR26 - SMK TARUNA JAYA PRAWIRA TUBAN</v>
      </c>
      <c r="H2392" s="47">
        <f t="shared" si="234"/>
        <v>46167</v>
      </c>
      <c r="I2392" s="48">
        <f>'PAYMENT by SAP'!G2382</f>
        <v>46167</v>
      </c>
      <c r="J2392" s="48" t="str">
        <f t="shared" si="235"/>
        <v>Mei</v>
      </c>
      <c r="K2392" s="48" t="str">
        <f t="shared" si="236"/>
        <v>2026</v>
      </c>
      <c r="L2392" s="48">
        <f>'PAYMENT by SAP'!H2382</f>
        <v>46150</v>
      </c>
      <c r="M2392" s="49">
        <f t="shared" si="237"/>
        <v>17</v>
      </c>
      <c r="N2392" s="50" t="str">
        <f t="shared" si="238"/>
        <v>0-30</v>
      </c>
      <c r="O2392" s="50" t="str">
        <f t="shared" si="239"/>
        <v>No Risk</v>
      </c>
      <c r="P2392" s="15" t="str">
        <f>'PAYMENT by SAP'!J2382</f>
        <v>IDR</v>
      </c>
      <c r="Q2392" s="15">
        <f>'PAYMENT by SAP'!K2382</f>
        <v>1800000292</v>
      </c>
      <c r="R2392" s="51">
        <f>'PAYMENT by SAP'!L2382</f>
        <v>2000000</v>
      </c>
      <c r="S2392" s="51" t="str">
        <f>'PAYMENT by SAP'!M2382</f>
        <v>PENDAPATAN GRAHA SANDIYA APRIL 2026</v>
      </c>
      <c r="T2392" s="65">
        <f>'PAYMENT by SAP'!N2382</f>
        <v>46150</v>
      </c>
      <c r="U2392" s="66">
        <f>'PAYMENT by SAP'!O2382</f>
        <v>1800000292</v>
      </c>
      <c r="V2392" t="s">
        <v>4957</v>
      </c>
    </row>
    <row r="2393" spans="2:22">
      <c r="B2393" s="15">
        <f>'PAYMENT by SAP'!B2383</f>
        <v>101821</v>
      </c>
      <c r="C2393" s="15" t="str">
        <f>'PAYMENT by SAP'!C2383</f>
        <v>SRI WATI</v>
      </c>
      <c r="D2393" s="15" t="str">
        <v>External</v>
      </c>
      <c r="E2393" s="15">
        <f>'PAYMENT by SAP'!D2383</f>
        <v>1400050972</v>
      </c>
      <c r="F2393" s="15">
        <f>'PAYMENT by SAP'!E2383</f>
        <v>11121161</v>
      </c>
      <c r="G2393" s="15" t="str">
        <f>'PAYMENT by SAP'!F2383</f>
        <v>UM GS APR26 - SRI WATI</v>
      </c>
      <c r="H2393" s="47">
        <f t="shared" si="234"/>
        <v>46167</v>
      </c>
      <c r="I2393" s="48">
        <f>'PAYMENT by SAP'!G2383</f>
        <v>46167</v>
      </c>
      <c r="J2393" s="48" t="str">
        <f t="shared" si="235"/>
        <v>Mei</v>
      </c>
      <c r="K2393" s="48" t="str">
        <f t="shared" si="236"/>
        <v>2026</v>
      </c>
      <c r="L2393" s="48">
        <f>'PAYMENT by SAP'!H2383</f>
        <v>46150</v>
      </c>
      <c r="M2393" s="49">
        <f t="shared" si="237"/>
        <v>17</v>
      </c>
      <c r="N2393" s="50" t="str">
        <f t="shared" si="238"/>
        <v>0-30</v>
      </c>
      <c r="O2393" s="50" t="str">
        <f t="shared" si="239"/>
        <v>No Risk</v>
      </c>
      <c r="P2393" s="15" t="str">
        <f>'PAYMENT by SAP'!J2383</f>
        <v>IDR</v>
      </c>
      <c r="Q2393" s="15">
        <f>'PAYMENT by SAP'!K2383</f>
        <v>1800000294</v>
      </c>
      <c r="R2393" s="51">
        <f>'PAYMENT by SAP'!L2383</f>
        <v>2000000</v>
      </c>
      <c r="S2393" s="51" t="str">
        <f>'PAYMENT by SAP'!M2383</f>
        <v>PENDAPATAN GRAHA SANDIYA APRIL 2026</v>
      </c>
      <c r="T2393" s="65">
        <f>'PAYMENT by SAP'!N2383</f>
        <v>46150</v>
      </c>
      <c r="U2393" s="66">
        <f>'PAYMENT by SAP'!O2383</f>
        <v>1800000294</v>
      </c>
      <c r="V2393" t="s">
        <v>4957</v>
      </c>
    </row>
    <row r="2394" spans="2:22">
      <c r="B2394" s="15">
        <f>'PAYMENT by SAP'!B2384</f>
        <v>101823</v>
      </c>
      <c r="C2394" s="15" t="str">
        <f>'PAYMENT by SAP'!C2384</f>
        <v>AINUR RODHIYAH</v>
      </c>
      <c r="D2394" s="15" t="str">
        <v>External</v>
      </c>
      <c r="E2394" s="15">
        <f>'PAYMENT by SAP'!D2384</f>
        <v>1400050969</v>
      </c>
      <c r="F2394" s="15">
        <f>'PAYMENT by SAP'!E2384</f>
        <v>11121161</v>
      </c>
      <c r="G2394" s="15" t="str">
        <f>'PAYMENT by SAP'!F2384</f>
        <v>UM GS APR26 - AINUR RODHIYAH</v>
      </c>
      <c r="H2394" s="47">
        <f t="shared" si="234"/>
        <v>46167</v>
      </c>
      <c r="I2394" s="48">
        <f>'PAYMENT by SAP'!G2384</f>
        <v>46167</v>
      </c>
      <c r="J2394" s="48" t="str">
        <f t="shared" si="235"/>
        <v>Mei</v>
      </c>
      <c r="K2394" s="48" t="str">
        <f t="shared" si="236"/>
        <v>2026</v>
      </c>
      <c r="L2394" s="48">
        <f>'PAYMENT by SAP'!H2384</f>
        <v>46150</v>
      </c>
      <c r="M2394" s="49">
        <f t="shared" si="237"/>
        <v>17</v>
      </c>
      <c r="N2394" s="50" t="str">
        <f t="shared" si="238"/>
        <v>0-30</v>
      </c>
      <c r="O2394" s="50" t="str">
        <f t="shared" si="239"/>
        <v>No Risk</v>
      </c>
      <c r="P2394" s="15" t="str">
        <f>'PAYMENT by SAP'!J2384</f>
        <v>IDR</v>
      </c>
      <c r="Q2394" s="15">
        <f>'PAYMENT by SAP'!K2384</f>
        <v>1800000298</v>
      </c>
      <c r="R2394" s="51">
        <f>'PAYMENT by SAP'!L2384</f>
        <v>2000000</v>
      </c>
      <c r="S2394" s="51" t="str">
        <f>'PAYMENT by SAP'!M2384</f>
        <v>PENDAPATAN GRAHA SANDIYA APRIL 2026</v>
      </c>
      <c r="T2394" s="65">
        <f>'PAYMENT by SAP'!N2384</f>
        <v>46150</v>
      </c>
      <c r="U2394" s="66">
        <f>'PAYMENT by SAP'!O2384</f>
        <v>1800000298</v>
      </c>
      <c r="V2394" t="s">
        <v>4957</v>
      </c>
    </row>
    <row r="2395" spans="2:22">
      <c r="B2395" s="15">
        <f>'PAYMENT by SAP'!B2385</f>
        <v>101859</v>
      </c>
      <c r="C2395" s="15" t="str">
        <f>'PAYMENT by SAP'!C2385</f>
        <v>ASIYAH</v>
      </c>
      <c r="D2395" s="15" t="str">
        <v>External</v>
      </c>
      <c r="E2395" s="15">
        <f>'PAYMENT by SAP'!D2385</f>
        <v>1400050968</v>
      </c>
      <c r="F2395" s="15">
        <f>'PAYMENT by SAP'!E2385</f>
        <v>11121161</v>
      </c>
      <c r="G2395" s="15" t="str">
        <f>'PAYMENT by SAP'!F2385</f>
        <v>UM GS APR26 - ASIYAH</v>
      </c>
      <c r="H2395" s="47">
        <f t="shared" si="234"/>
        <v>46167</v>
      </c>
      <c r="I2395" s="48">
        <f>'PAYMENT by SAP'!G2385</f>
        <v>46167</v>
      </c>
      <c r="J2395" s="48" t="str">
        <f t="shared" si="235"/>
        <v>Mei</v>
      </c>
      <c r="K2395" s="48" t="str">
        <f t="shared" si="236"/>
        <v>2026</v>
      </c>
      <c r="L2395" s="48">
        <f>'PAYMENT by SAP'!H2385</f>
        <v>46150</v>
      </c>
      <c r="M2395" s="49">
        <f t="shared" si="237"/>
        <v>17</v>
      </c>
      <c r="N2395" s="50" t="str">
        <f t="shared" si="238"/>
        <v>0-30</v>
      </c>
      <c r="O2395" s="50" t="str">
        <f t="shared" si="239"/>
        <v>No Risk</v>
      </c>
      <c r="P2395" s="15" t="str">
        <f>'PAYMENT by SAP'!J2385</f>
        <v>IDR</v>
      </c>
      <c r="Q2395" s="15">
        <f>'PAYMENT by SAP'!K2385</f>
        <v>1800000299</v>
      </c>
      <c r="R2395" s="51">
        <f>'PAYMENT by SAP'!L2385</f>
        <v>2000000</v>
      </c>
      <c r="S2395" s="51" t="str">
        <f>'PAYMENT by SAP'!M2385</f>
        <v>PENDAPATAN GRAHA SANDIYA APRIL 2026</v>
      </c>
      <c r="T2395" s="65">
        <f>'PAYMENT by SAP'!N2385</f>
        <v>46150</v>
      </c>
      <c r="U2395" s="66">
        <f>'PAYMENT by SAP'!O2385</f>
        <v>1800000299</v>
      </c>
      <c r="V2395" t="s">
        <v>4957</v>
      </c>
    </row>
    <row r="2396" spans="2:22">
      <c r="B2396" s="15">
        <f>'PAYMENT by SAP'!B2386</f>
        <v>101917</v>
      </c>
      <c r="C2396" s="15" t="str">
        <f>'PAYMENT by SAP'!C2386</f>
        <v>DOWA ECO SYSTEM INDONESIA</v>
      </c>
      <c r="D2396" s="15" t="str">
        <v>External</v>
      </c>
      <c r="E2396" s="15">
        <f>'PAYMENT by SAP'!D2386</f>
        <v>1400052010</v>
      </c>
      <c r="F2396" s="15">
        <f>'PAYMENT by SAP'!E2386</f>
        <v>11125421</v>
      </c>
      <c r="G2396" s="15" t="str">
        <f>'PAYMENT by SAP'!F2386</f>
        <v>PAID BY CMS BANK SYARIAH INDONESIA KC SURABAYA BAS</v>
      </c>
      <c r="H2396" s="47">
        <f t="shared" si="234"/>
        <v>46171</v>
      </c>
      <c r="I2396" s="48">
        <f>'PAYMENT by SAP'!G2386</f>
        <v>46171</v>
      </c>
      <c r="J2396" s="48" t="str">
        <f t="shared" si="235"/>
        <v>Mei</v>
      </c>
      <c r="K2396" s="48" t="str">
        <f t="shared" si="236"/>
        <v>2026</v>
      </c>
      <c r="L2396" s="48">
        <f>'PAYMENT by SAP'!H2386</f>
        <v>46172</v>
      </c>
      <c r="M2396" s="49">
        <f t="shared" si="237"/>
        <v>-1</v>
      </c>
      <c r="N2396" s="50" t="str">
        <f t="shared" si="238"/>
        <v>Current</v>
      </c>
      <c r="O2396" s="50" t="str">
        <f t="shared" si="239"/>
        <v>No Risk</v>
      </c>
      <c r="P2396" s="15" t="str">
        <f>'PAYMENT by SAP'!J2386</f>
        <v>IDR</v>
      </c>
      <c r="Q2396" s="15">
        <f>'PAYMENT by SAP'!K2386</f>
        <v>1800000255</v>
      </c>
      <c r="R2396" s="51">
        <f>'PAYMENT by SAP'!L2386</f>
        <v>380957616</v>
      </c>
      <c r="S2396" s="51" t="str">
        <f>'PAYMENT by SAP'!M2386</f>
        <v>Biaya Pemusnahan Produk Platform; AM ex PT DESI</v>
      </c>
      <c r="T2396" s="65">
        <f>'PAYMENT by SAP'!N2386</f>
        <v>46142</v>
      </c>
      <c r="U2396" s="66">
        <f>'PAYMENT by SAP'!O2386</f>
        <v>1800000255</v>
      </c>
      <c r="V2396" t="s">
        <v>4950</v>
      </c>
    </row>
    <row r="2397" spans="2:22">
      <c r="B2397" s="15">
        <f>'PAYMENT by SAP'!B2387</f>
        <v>101918</v>
      </c>
      <c r="C2397" s="15" t="str">
        <f>'PAYMENT by SAP'!C2387</f>
        <v>SUBUR PANGAN SEJAHTERA</v>
      </c>
      <c r="D2397" s="15" t="str">
        <v>External</v>
      </c>
      <c r="E2397" s="15">
        <f>'PAYMENT by SAP'!D2387</f>
        <v>1400046696</v>
      </c>
      <c r="F2397" s="15">
        <f>'PAYMENT by SAP'!E2387</f>
        <v>11121161</v>
      </c>
      <c r="G2397" s="15" t="str">
        <f>'PAYMENT by SAP'!F2387</f>
        <v>PAID BY CMS BANK MANDIRI KC GRESIK RN 7100001185</v>
      </c>
      <c r="H2397" s="47">
        <f t="shared" si="234"/>
        <v>46150</v>
      </c>
      <c r="I2397" s="48">
        <f>'PAYMENT by SAP'!G2387</f>
        <v>46150</v>
      </c>
      <c r="J2397" s="48" t="str">
        <f t="shared" si="235"/>
        <v>Mei</v>
      </c>
      <c r="K2397" s="48" t="str">
        <f t="shared" si="236"/>
        <v>2026</v>
      </c>
      <c r="L2397" s="48">
        <f>'PAYMENT by SAP'!H2387</f>
        <v>46172</v>
      </c>
      <c r="M2397" s="49">
        <f t="shared" si="237"/>
        <v>-22</v>
      </c>
      <c r="N2397" s="50" t="str">
        <f t="shared" si="238"/>
        <v>Current</v>
      </c>
      <c r="O2397" s="50" t="str">
        <f t="shared" si="239"/>
        <v>No Risk</v>
      </c>
      <c r="P2397" s="15" t="str">
        <f>'PAYMENT by SAP'!J2387</f>
        <v>IDR</v>
      </c>
      <c r="Q2397" s="15">
        <f>'PAYMENT by SAP'!K2387</f>
        <v>1800000282</v>
      </c>
      <c r="R2397" s="51">
        <f>'PAYMENT by SAP'!L2387</f>
        <v>4209689</v>
      </c>
      <c r="S2397" s="51" t="str">
        <f>'PAYMENT by SAP'!M2387</f>
        <v>Biaya Pemusnahan Limbah Bottom Ash ex PT SPS</v>
      </c>
      <c r="T2397" s="65">
        <f>'PAYMENT by SAP'!N2387</f>
        <v>46142</v>
      </c>
      <c r="U2397" s="66">
        <f>'PAYMENT by SAP'!O2387</f>
        <v>1800000282</v>
      </c>
      <c r="V2397" t="s">
        <v>4950</v>
      </c>
    </row>
    <row r="2398" spans="2:22">
      <c r="B2398" s="15">
        <f>'PAYMENT by SAP'!B2388</f>
        <v>101920</v>
      </c>
      <c r="C2398" s="15" t="str">
        <f>'PAYMENT by SAP'!C2388</f>
        <v>FERNANDA FADHLI FAKHRUDDIN</v>
      </c>
      <c r="D2398" s="15" t="str">
        <v>External</v>
      </c>
      <c r="E2398" s="15">
        <f>'PAYMENT by SAP'!D2388</f>
        <v>1400050963</v>
      </c>
      <c r="F2398" s="15">
        <f>'PAYMENT by SAP'!E2388</f>
        <v>11121161</v>
      </c>
      <c r="G2398" s="15" t="str">
        <f>'PAYMENT by SAP'!F2388</f>
        <v>PEL GS APR26 - FERNANDA FADHLI FAKHRUDDIN</v>
      </c>
      <c r="H2398" s="47">
        <f t="shared" si="234"/>
        <v>46167</v>
      </c>
      <c r="I2398" s="48">
        <f>'PAYMENT by SAP'!G2388</f>
        <v>46167</v>
      </c>
      <c r="J2398" s="48" t="str">
        <f t="shared" si="235"/>
        <v>Mei</v>
      </c>
      <c r="K2398" s="48" t="str">
        <f t="shared" si="236"/>
        <v>2026</v>
      </c>
      <c r="L2398" s="48">
        <f>'PAYMENT by SAP'!H2388</f>
        <v>46150</v>
      </c>
      <c r="M2398" s="49">
        <f t="shared" si="237"/>
        <v>17</v>
      </c>
      <c r="N2398" s="50" t="str">
        <f t="shared" si="238"/>
        <v>0-30</v>
      </c>
      <c r="O2398" s="50" t="str">
        <f t="shared" si="239"/>
        <v>No Risk</v>
      </c>
      <c r="P2398" s="15" t="str">
        <f>'PAYMENT by SAP'!J2388</f>
        <v>IDR</v>
      </c>
      <c r="Q2398" s="15">
        <f>'PAYMENT by SAP'!K2388</f>
        <v>1800000313</v>
      </c>
      <c r="R2398" s="51">
        <f>'PAYMENT by SAP'!L2388</f>
        <v>12182000</v>
      </c>
      <c r="S2398" s="51" t="str">
        <f>'PAYMENT by SAP'!M2388</f>
        <v>PENDAPATAN GRAHA SANDIYA APRIL 2026</v>
      </c>
      <c r="T2398" s="65">
        <f>'PAYMENT by SAP'!N2388</f>
        <v>46150</v>
      </c>
      <c r="U2398" s="66">
        <f>'PAYMENT by SAP'!O2388</f>
        <v>1800000313</v>
      </c>
      <c r="V2398" t="s">
        <v>4957</v>
      </c>
    </row>
    <row r="2399" spans="2:22">
      <c r="B2399" s="15">
        <f>'PAYMENT by SAP'!B2389</f>
        <v>101978</v>
      </c>
      <c r="C2399" s="15" t="str">
        <f>'PAYMENT by SAP'!C2389</f>
        <v>TONI TRI TOFANI</v>
      </c>
      <c r="D2399" s="15" t="str">
        <v>External</v>
      </c>
      <c r="E2399" s="15">
        <f>'PAYMENT by SAP'!D2389</f>
        <v>1400050959</v>
      </c>
      <c r="F2399" s="15">
        <f>'PAYMENT by SAP'!E2389</f>
        <v>11121161</v>
      </c>
      <c r="G2399" s="15" t="str">
        <f>'PAYMENT by SAP'!F2389</f>
        <v>PEL GS APR26 - TONI TRI TOFANI</v>
      </c>
      <c r="H2399" s="47">
        <f t="shared" si="234"/>
        <v>46167</v>
      </c>
      <c r="I2399" s="48">
        <f>'PAYMENT by SAP'!G2389</f>
        <v>46167</v>
      </c>
      <c r="J2399" s="48" t="str">
        <f t="shared" si="235"/>
        <v>Mei</v>
      </c>
      <c r="K2399" s="48" t="str">
        <f t="shared" si="236"/>
        <v>2026</v>
      </c>
      <c r="L2399" s="48">
        <f>'PAYMENT by SAP'!H2389</f>
        <v>46150</v>
      </c>
      <c r="M2399" s="49">
        <f t="shared" si="237"/>
        <v>17</v>
      </c>
      <c r="N2399" s="50" t="str">
        <f t="shared" si="238"/>
        <v>0-30</v>
      </c>
      <c r="O2399" s="50" t="str">
        <f t="shared" si="239"/>
        <v>No Risk</v>
      </c>
      <c r="P2399" s="15" t="str">
        <f>'PAYMENT by SAP'!J2389</f>
        <v>IDR</v>
      </c>
      <c r="Q2399" s="15">
        <f>'PAYMENT by SAP'!K2389</f>
        <v>1800000306</v>
      </c>
      <c r="R2399" s="51">
        <f>'PAYMENT by SAP'!L2389</f>
        <v>12020000</v>
      </c>
      <c r="S2399" s="51" t="str">
        <f>'PAYMENT by SAP'!M2389</f>
        <v>PENDAPATAN GRAHA SANDIYA APRIL 2026</v>
      </c>
      <c r="T2399" s="65">
        <f>'PAYMENT by SAP'!N2389</f>
        <v>46150</v>
      </c>
      <c r="U2399" s="66">
        <f>'PAYMENT by SAP'!O2389</f>
        <v>1800000306</v>
      </c>
      <c r="V2399" t="s">
        <v>4957</v>
      </c>
    </row>
    <row r="2400" spans="2:22">
      <c r="B2400" s="15">
        <f>'PAYMENT by SAP'!B2390</f>
        <v>101979</v>
      </c>
      <c r="C2400" s="15" t="str">
        <f>'PAYMENT by SAP'!C2390</f>
        <v>FADHIL SEPTIAWAN WAHYU</v>
      </c>
      <c r="D2400" s="15" t="str">
        <v>External</v>
      </c>
      <c r="E2400" s="15">
        <f>'PAYMENT by SAP'!D2390</f>
        <v>1400050960</v>
      </c>
      <c r="F2400" s="15">
        <f>'PAYMENT by SAP'!E2390</f>
        <v>11121161</v>
      </c>
      <c r="G2400" s="15" t="str">
        <f>'PAYMENT by SAP'!F2390</f>
        <v>PEL GS APR26 - FADHIL SEPTIAWAN WAHYU</v>
      </c>
      <c r="H2400" s="47">
        <f t="shared" si="234"/>
        <v>46167</v>
      </c>
      <c r="I2400" s="48">
        <f>'PAYMENT by SAP'!G2390</f>
        <v>46167</v>
      </c>
      <c r="J2400" s="48" t="str">
        <f t="shared" si="235"/>
        <v>Mei</v>
      </c>
      <c r="K2400" s="48" t="str">
        <f t="shared" si="236"/>
        <v>2026</v>
      </c>
      <c r="L2400" s="48">
        <f>'PAYMENT by SAP'!H2390</f>
        <v>46150</v>
      </c>
      <c r="M2400" s="49">
        <f t="shared" si="237"/>
        <v>17</v>
      </c>
      <c r="N2400" s="50" t="str">
        <f t="shared" si="238"/>
        <v>0-30</v>
      </c>
      <c r="O2400" s="50" t="str">
        <f t="shared" si="239"/>
        <v>No Risk</v>
      </c>
      <c r="P2400" s="15" t="str">
        <f>'PAYMENT by SAP'!J2390</f>
        <v>IDR</v>
      </c>
      <c r="Q2400" s="15">
        <f>'PAYMENT by SAP'!K2390</f>
        <v>1800000307</v>
      </c>
      <c r="R2400" s="51">
        <f>'PAYMENT by SAP'!L2390</f>
        <v>12195000</v>
      </c>
      <c r="S2400" s="51" t="str">
        <f>'PAYMENT by SAP'!M2390</f>
        <v>PENDAPATAN GRAHA SANDIYA APRIL 2026</v>
      </c>
      <c r="T2400" s="65">
        <f>'PAYMENT by SAP'!N2390</f>
        <v>46150</v>
      </c>
      <c r="U2400" s="66">
        <f>'PAYMENT by SAP'!O2390</f>
        <v>1800000307</v>
      </c>
      <c r="V2400" t="s">
        <v>4957</v>
      </c>
    </row>
    <row r="2401" spans="2:22">
      <c r="B2401" s="15">
        <f>'PAYMENT by SAP'!B2391</f>
        <v>101980</v>
      </c>
      <c r="C2401" s="15" t="str">
        <f>'PAYMENT by SAP'!C2391</f>
        <v>MOCHAMAD SAIFUDIN</v>
      </c>
      <c r="D2401" s="15" t="str">
        <v>External</v>
      </c>
      <c r="E2401" s="15">
        <f>'PAYMENT by SAP'!D2391</f>
        <v>1400050962</v>
      </c>
      <c r="F2401" s="15">
        <f>'PAYMENT by SAP'!E2391</f>
        <v>11121161</v>
      </c>
      <c r="G2401" s="15" t="str">
        <f>'PAYMENT by SAP'!F2391</f>
        <v>PEL GS APR26 - MOCHAMAD SAIFUDIN</v>
      </c>
      <c r="H2401" s="47">
        <f t="shared" si="234"/>
        <v>46167</v>
      </c>
      <c r="I2401" s="48">
        <f>'PAYMENT by SAP'!G2391</f>
        <v>46167</v>
      </c>
      <c r="J2401" s="48" t="str">
        <f t="shared" si="235"/>
        <v>Mei</v>
      </c>
      <c r="K2401" s="48" t="str">
        <f t="shared" si="236"/>
        <v>2026</v>
      </c>
      <c r="L2401" s="48">
        <f>'PAYMENT by SAP'!H2391</f>
        <v>46150</v>
      </c>
      <c r="M2401" s="49">
        <f t="shared" si="237"/>
        <v>17</v>
      </c>
      <c r="N2401" s="50" t="str">
        <f t="shared" si="238"/>
        <v>0-30</v>
      </c>
      <c r="O2401" s="50" t="str">
        <f t="shared" si="239"/>
        <v>No Risk</v>
      </c>
      <c r="P2401" s="15" t="str">
        <f>'PAYMENT by SAP'!J2391</f>
        <v>IDR</v>
      </c>
      <c r="Q2401" s="15">
        <f>'PAYMENT by SAP'!K2391</f>
        <v>1800000309</v>
      </c>
      <c r="R2401" s="51">
        <f>'PAYMENT by SAP'!L2391</f>
        <v>10855000</v>
      </c>
      <c r="S2401" s="51" t="str">
        <f>'PAYMENT by SAP'!M2391</f>
        <v>PENDAPATAN GRAHA SANDIYA APRIL 2026</v>
      </c>
      <c r="T2401" s="65">
        <f>'PAYMENT by SAP'!N2391</f>
        <v>46150</v>
      </c>
      <c r="U2401" s="66">
        <f>'PAYMENT by SAP'!O2391</f>
        <v>1800000309</v>
      </c>
      <c r="V2401" t="s">
        <v>4957</v>
      </c>
    </row>
    <row r="2402" spans="2:22">
      <c r="B2402" s="15">
        <f>'PAYMENT by SAP'!B2392</f>
        <v>101981</v>
      </c>
      <c r="C2402" s="15" t="str">
        <f>'PAYMENT by SAP'!C2392</f>
        <v>ABDURROHMAN</v>
      </c>
      <c r="D2402" s="15" t="str">
        <v>External</v>
      </c>
      <c r="E2402" s="15">
        <f>'PAYMENT by SAP'!D2392</f>
        <v>1400050950</v>
      </c>
      <c r="F2402" s="15">
        <f>'PAYMENT by SAP'!E2392</f>
        <v>11121161</v>
      </c>
      <c r="G2402" s="15" t="str">
        <f>'PAYMENT by SAP'!F2392</f>
        <v>PEL GS APR26 - ABDURROHMAN</v>
      </c>
      <c r="H2402" s="47">
        <f t="shared" si="234"/>
        <v>46167</v>
      </c>
      <c r="I2402" s="48">
        <f>'PAYMENT by SAP'!G2392</f>
        <v>46167</v>
      </c>
      <c r="J2402" s="48" t="str">
        <f t="shared" si="235"/>
        <v>Mei</v>
      </c>
      <c r="K2402" s="48" t="str">
        <f t="shared" si="236"/>
        <v>2026</v>
      </c>
      <c r="L2402" s="48">
        <f>'PAYMENT by SAP'!H2392</f>
        <v>46150</v>
      </c>
      <c r="M2402" s="49">
        <f t="shared" si="237"/>
        <v>17</v>
      </c>
      <c r="N2402" s="50" t="str">
        <f t="shared" si="238"/>
        <v>0-30</v>
      </c>
      <c r="O2402" s="50" t="str">
        <f t="shared" si="239"/>
        <v>No Risk</v>
      </c>
      <c r="P2402" s="15" t="str">
        <f>'PAYMENT by SAP'!J2392</f>
        <v>IDR</v>
      </c>
      <c r="Q2402" s="15">
        <f>'PAYMENT by SAP'!K2392</f>
        <v>1800000310</v>
      </c>
      <c r="R2402" s="51">
        <f>'PAYMENT by SAP'!L2392</f>
        <v>9020000</v>
      </c>
      <c r="S2402" s="51" t="str">
        <f>'PAYMENT by SAP'!M2392</f>
        <v>PENDAPATAN GRAHA SANDIYA APRIL 2026</v>
      </c>
      <c r="T2402" s="65">
        <f>'PAYMENT by SAP'!N2392</f>
        <v>46150</v>
      </c>
      <c r="U2402" s="66">
        <f>'PAYMENT by SAP'!O2392</f>
        <v>1800000310</v>
      </c>
      <c r="V2402" t="s">
        <v>4957</v>
      </c>
    </row>
    <row r="2403" spans="2:22">
      <c r="B2403" s="15">
        <f>'PAYMENT by SAP'!B2393</f>
        <v>101982</v>
      </c>
      <c r="C2403" s="15" t="str">
        <f>'PAYMENT by SAP'!C2393</f>
        <v>SUNARYO</v>
      </c>
      <c r="D2403" s="15" t="str">
        <v>External</v>
      </c>
      <c r="E2403" s="15">
        <f>'PAYMENT by SAP'!D2393</f>
        <v>1400050957</v>
      </c>
      <c r="F2403" s="15">
        <f>'PAYMENT by SAP'!E2393</f>
        <v>11121161</v>
      </c>
      <c r="G2403" s="15" t="str">
        <f>'PAYMENT by SAP'!F2393</f>
        <v>PEL GS APR26 - SUNARYO</v>
      </c>
      <c r="H2403" s="47">
        <f t="shared" si="234"/>
        <v>46167</v>
      </c>
      <c r="I2403" s="48">
        <f>'PAYMENT by SAP'!G2393</f>
        <v>46167</v>
      </c>
      <c r="J2403" s="48" t="str">
        <f t="shared" si="235"/>
        <v>Mei</v>
      </c>
      <c r="K2403" s="48" t="str">
        <f t="shared" si="236"/>
        <v>2026</v>
      </c>
      <c r="L2403" s="48">
        <f>'PAYMENT by SAP'!H2393</f>
        <v>46150</v>
      </c>
      <c r="M2403" s="49">
        <f t="shared" si="237"/>
        <v>17</v>
      </c>
      <c r="N2403" s="50" t="str">
        <f t="shared" si="238"/>
        <v>0-30</v>
      </c>
      <c r="O2403" s="50" t="str">
        <f t="shared" si="239"/>
        <v>No Risk</v>
      </c>
      <c r="P2403" s="15" t="str">
        <f>'PAYMENT by SAP'!J2393</f>
        <v>IDR</v>
      </c>
      <c r="Q2403" s="15">
        <f>'PAYMENT by SAP'!K2393</f>
        <v>1800000312</v>
      </c>
      <c r="R2403" s="51">
        <f>'PAYMENT by SAP'!L2393</f>
        <v>9365000</v>
      </c>
      <c r="S2403" s="51" t="str">
        <f>'PAYMENT by SAP'!M2393</f>
        <v>PENDAPATAN GRAHA SANDIYA APRIL 2026</v>
      </c>
      <c r="T2403" s="65">
        <f>'PAYMENT by SAP'!N2393</f>
        <v>46150</v>
      </c>
      <c r="U2403" s="66">
        <f>'PAYMENT by SAP'!O2393</f>
        <v>1800000312</v>
      </c>
      <c r="V2403" t="s">
        <v>4957</v>
      </c>
    </row>
    <row r="2404" spans="2:22">
      <c r="B2404" s="15">
        <f>'PAYMENT by SAP'!B2394</f>
        <v>101983</v>
      </c>
      <c r="C2404" s="15" t="str">
        <f>'PAYMENT by SAP'!C2394</f>
        <v>MAULANA RAFI MAHARDIKA</v>
      </c>
      <c r="D2404" s="15" t="str">
        <v>External</v>
      </c>
      <c r="E2404" s="15">
        <f>'PAYMENT by SAP'!D2394</f>
        <v>1400050964</v>
      </c>
      <c r="F2404" s="15">
        <f>'PAYMENT by SAP'!E2394</f>
        <v>11121161</v>
      </c>
      <c r="G2404" s="15" t="str">
        <f>'PAYMENT by SAP'!F2394</f>
        <v>PEL GS APR26 - MAULANA RAFI MAHARDIKA</v>
      </c>
      <c r="H2404" s="47">
        <f t="shared" si="234"/>
        <v>46167</v>
      </c>
      <c r="I2404" s="48">
        <f>'PAYMENT by SAP'!G2394</f>
        <v>46167</v>
      </c>
      <c r="J2404" s="48" t="str">
        <f t="shared" si="235"/>
        <v>Mei</v>
      </c>
      <c r="K2404" s="48" t="str">
        <f t="shared" si="236"/>
        <v>2026</v>
      </c>
      <c r="L2404" s="48">
        <f>'PAYMENT by SAP'!H2394</f>
        <v>46150</v>
      </c>
      <c r="M2404" s="49">
        <f t="shared" si="237"/>
        <v>17</v>
      </c>
      <c r="N2404" s="50" t="str">
        <f t="shared" si="238"/>
        <v>0-30</v>
      </c>
      <c r="O2404" s="50" t="str">
        <f t="shared" si="239"/>
        <v>No Risk</v>
      </c>
      <c r="P2404" s="15" t="str">
        <f>'PAYMENT by SAP'!J2394</f>
        <v>IDR</v>
      </c>
      <c r="Q2404" s="15">
        <f>'PAYMENT by SAP'!K2394</f>
        <v>1800000314</v>
      </c>
      <c r="R2404" s="51">
        <f>'PAYMENT by SAP'!L2394</f>
        <v>12385000</v>
      </c>
      <c r="S2404" s="51" t="str">
        <f>'PAYMENT by SAP'!M2394</f>
        <v>PENDAPATAN GRAHA SANDIYA APRIL 2026</v>
      </c>
      <c r="T2404" s="65">
        <f>'PAYMENT by SAP'!N2394</f>
        <v>46150</v>
      </c>
      <c r="U2404" s="66">
        <f>'PAYMENT by SAP'!O2394</f>
        <v>1800000314</v>
      </c>
      <c r="V2404" t="s">
        <v>4957</v>
      </c>
    </row>
    <row r="2405" spans="2:22">
      <c r="B2405" s="15">
        <f>'PAYMENT by SAP'!B2395</f>
        <v>101989</v>
      </c>
      <c r="C2405" s="15" t="str">
        <f>'PAYMENT by SAP'!C2395</f>
        <v>FITRI NUR RAHMAWATI</v>
      </c>
      <c r="D2405" s="15" t="str">
        <v>External</v>
      </c>
      <c r="E2405" s="15">
        <f>'PAYMENT by SAP'!D2395</f>
        <v>1400050961</v>
      </c>
      <c r="F2405" s="15">
        <f>'PAYMENT by SAP'!E2395</f>
        <v>11121161</v>
      </c>
      <c r="G2405" s="15" t="str">
        <f>'PAYMENT by SAP'!F2395</f>
        <v>PEL GS APR26 - FITRI NUR RAHMAWATI</v>
      </c>
      <c r="H2405" s="47">
        <f t="shared" si="234"/>
        <v>46167</v>
      </c>
      <c r="I2405" s="48">
        <f>'PAYMENT by SAP'!G2395</f>
        <v>46167</v>
      </c>
      <c r="J2405" s="48" t="str">
        <f t="shared" si="235"/>
        <v>Mei</v>
      </c>
      <c r="K2405" s="48" t="str">
        <f t="shared" si="236"/>
        <v>2026</v>
      </c>
      <c r="L2405" s="48">
        <f>'PAYMENT by SAP'!H2395</f>
        <v>46150</v>
      </c>
      <c r="M2405" s="49">
        <f t="shared" si="237"/>
        <v>17</v>
      </c>
      <c r="N2405" s="50" t="str">
        <f t="shared" si="238"/>
        <v>0-30</v>
      </c>
      <c r="O2405" s="50" t="str">
        <f t="shared" si="239"/>
        <v>No Risk</v>
      </c>
      <c r="P2405" s="15" t="str">
        <f>'PAYMENT by SAP'!J2395</f>
        <v>IDR</v>
      </c>
      <c r="Q2405" s="15">
        <f>'PAYMENT by SAP'!K2395</f>
        <v>1800000308</v>
      </c>
      <c r="R2405" s="51">
        <f>'PAYMENT by SAP'!L2395</f>
        <v>10950000</v>
      </c>
      <c r="S2405" s="51" t="str">
        <f>'PAYMENT by SAP'!M2395</f>
        <v>PENDAPATAN GRAHA SANDIYA APRIL 2026</v>
      </c>
      <c r="T2405" s="65">
        <f>'PAYMENT by SAP'!N2395</f>
        <v>46150</v>
      </c>
      <c r="U2405" s="66">
        <f>'PAYMENT by SAP'!O2395</f>
        <v>1800000308</v>
      </c>
      <c r="V2405" t="s">
        <v>4957</v>
      </c>
    </row>
    <row r="2406" spans="2:22">
      <c r="B2406" s="15">
        <f>'PAYMENT by SAP'!B2396</f>
        <v>101990</v>
      </c>
      <c r="C2406" s="15" t="str">
        <f>'PAYMENT by SAP'!C2396</f>
        <v>BUDI UTOMO</v>
      </c>
      <c r="D2406" s="15" t="str">
        <v>External</v>
      </c>
      <c r="E2406" s="15">
        <f>'PAYMENT by SAP'!D2396</f>
        <v>1400050952</v>
      </c>
      <c r="F2406" s="15">
        <f>'PAYMENT by SAP'!E2396</f>
        <v>11121161</v>
      </c>
      <c r="G2406" s="15" t="str">
        <f>'PAYMENT by SAP'!F2396</f>
        <v>PEL GS APR26 - BUDI UTOMO</v>
      </c>
      <c r="H2406" s="47">
        <f t="shared" si="234"/>
        <v>46167</v>
      </c>
      <c r="I2406" s="48">
        <f>'PAYMENT by SAP'!G2396</f>
        <v>46167</v>
      </c>
      <c r="J2406" s="48" t="str">
        <f t="shared" si="235"/>
        <v>Mei</v>
      </c>
      <c r="K2406" s="48" t="str">
        <f t="shared" si="236"/>
        <v>2026</v>
      </c>
      <c r="L2406" s="48">
        <f>'PAYMENT by SAP'!H2396</f>
        <v>46150</v>
      </c>
      <c r="M2406" s="49">
        <f t="shared" si="237"/>
        <v>17</v>
      </c>
      <c r="N2406" s="50" t="str">
        <f t="shared" si="238"/>
        <v>0-30</v>
      </c>
      <c r="O2406" s="50" t="str">
        <f t="shared" si="239"/>
        <v>No Risk</v>
      </c>
      <c r="P2406" s="15" t="str">
        <f>'PAYMENT by SAP'!J2396</f>
        <v>IDR</v>
      </c>
      <c r="Q2406" s="15">
        <f>'PAYMENT by SAP'!K2396</f>
        <v>1800000311</v>
      </c>
      <c r="R2406" s="51">
        <f>'PAYMENT by SAP'!L2396</f>
        <v>11660000</v>
      </c>
      <c r="S2406" s="51" t="str">
        <f>'PAYMENT by SAP'!M2396</f>
        <v>PENDAPATAN GRAHA SANDIYA APRIL 2026</v>
      </c>
      <c r="T2406" s="65">
        <f>'PAYMENT by SAP'!N2396</f>
        <v>46150</v>
      </c>
      <c r="U2406" s="66">
        <f>'PAYMENT by SAP'!O2396</f>
        <v>1800000311</v>
      </c>
      <c r="V2406" t="s">
        <v>4957</v>
      </c>
    </row>
    <row r="2407" spans="2:22">
      <c r="B2407" s="15">
        <f>'PAYMENT by SAP'!B2397</f>
        <v>102005</v>
      </c>
      <c r="C2407" s="15" t="str">
        <f>'PAYMENT by SAP'!C2397</f>
        <v>SRI SUSILAWATI</v>
      </c>
      <c r="D2407" s="15" t="str">
        <v>External</v>
      </c>
      <c r="E2407" s="15">
        <f>'PAYMENT by SAP'!D2397</f>
        <v>1400050958</v>
      </c>
      <c r="F2407" s="15">
        <f>'PAYMENT by SAP'!E2397</f>
        <v>11121161</v>
      </c>
      <c r="G2407" s="15" t="str">
        <f>'PAYMENT by SAP'!F2397</f>
        <v>UM GS APR26 - SRI SUSILAWATI</v>
      </c>
      <c r="H2407" s="47">
        <f t="shared" si="234"/>
        <v>46167</v>
      </c>
      <c r="I2407" s="48">
        <f>'PAYMENT by SAP'!G2397</f>
        <v>46167</v>
      </c>
      <c r="J2407" s="48" t="str">
        <f t="shared" si="235"/>
        <v>Mei</v>
      </c>
      <c r="K2407" s="48" t="str">
        <f t="shared" si="236"/>
        <v>2026</v>
      </c>
      <c r="L2407" s="48">
        <f>'PAYMENT by SAP'!H2397</f>
        <v>46150</v>
      </c>
      <c r="M2407" s="49">
        <f t="shared" si="237"/>
        <v>17</v>
      </c>
      <c r="N2407" s="50" t="str">
        <f t="shared" si="238"/>
        <v>0-30</v>
      </c>
      <c r="O2407" s="50" t="str">
        <f t="shared" si="239"/>
        <v>No Risk</v>
      </c>
      <c r="P2407" s="15" t="str">
        <f>'PAYMENT by SAP'!J2397</f>
        <v>IDR</v>
      </c>
      <c r="Q2407" s="15">
        <f>'PAYMENT by SAP'!K2397</f>
        <v>1800000295</v>
      </c>
      <c r="R2407" s="51">
        <f>'PAYMENT by SAP'!L2397</f>
        <v>2000000</v>
      </c>
      <c r="S2407" s="51" t="str">
        <f>'PAYMENT by SAP'!M2397</f>
        <v>PENDAPATAN GRAHA SANDIYA APRIL 2026</v>
      </c>
      <c r="T2407" s="65">
        <f>'PAYMENT by SAP'!N2397</f>
        <v>46150</v>
      </c>
      <c r="U2407" s="66">
        <f>'PAYMENT by SAP'!O2397</f>
        <v>1800000295</v>
      </c>
      <c r="V2407" t="s">
        <v>4957</v>
      </c>
    </row>
    <row r="2408" spans="2:22">
      <c r="B2408" s="15">
        <f>'PAYMENT by SAP'!B2398</f>
        <v>102006</v>
      </c>
      <c r="C2408" s="15" t="str">
        <f>'PAYMENT by SAP'!C2398</f>
        <v>ARINTA SUKMA CINTA</v>
      </c>
      <c r="D2408" s="15" t="str">
        <v>External</v>
      </c>
      <c r="E2408" s="15">
        <f>'PAYMENT by SAP'!D2398</f>
        <v>1400050966</v>
      </c>
      <c r="F2408" s="15">
        <f>'PAYMENT by SAP'!E2398</f>
        <v>11121161</v>
      </c>
      <c r="G2408" s="15" t="str">
        <f>'PAYMENT by SAP'!F2398</f>
        <v>UM GS APR26 - ARINTA SUKMA CINTA</v>
      </c>
      <c r="H2408" s="47">
        <f t="shared" si="234"/>
        <v>46167</v>
      </c>
      <c r="I2408" s="48">
        <f>'PAYMENT by SAP'!G2398</f>
        <v>46167</v>
      </c>
      <c r="J2408" s="48" t="str">
        <f t="shared" si="235"/>
        <v>Mei</v>
      </c>
      <c r="K2408" s="48" t="str">
        <f t="shared" si="236"/>
        <v>2026</v>
      </c>
      <c r="L2408" s="48">
        <f>'PAYMENT by SAP'!H2398</f>
        <v>46150</v>
      </c>
      <c r="M2408" s="49">
        <f t="shared" si="237"/>
        <v>17</v>
      </c>
      <c r="N2408" s="50" t="str">
        <f t="shared" si="238"/>
        <v>0-30</v>
      </c>
      <c r="O2408" s="50" t="str">
        <f t="shared" si="239"/>
        <v>No Risk</v>
      </c>
      <c r="P2408" s="15" t="str">
        <f>'PAYMENT by SAP'!J2398</f>
        <v>IDR</v>
      </c>
      <c r="Q2408" s="15">
        <f>'PAYMENT by SAP'!K2398</f>
        <v>1800000301</v>
      </c>
      <c r="R2408" s="51">
        <f>'PAYMENT by SAP'!L2398</f>
        <v>2000000</v>
      </c>
      <c r="S2408" s="51" t="str">
        <f>'PAYMENT by SAP'!M2398</f>
        <v>PENDAPATAN GRAHA SANDIYA APRIL 2026</v>
      </c>
      <c r="T2408" s="65">
        <f>'PAYMENT by SAP'!N2398</f>
        <v>46150</v>
      </c>
      <c r="U2408" s="66">
        <f>'PAYMENT by SAP'!O2398</f>
        <v>1800000301</v>
      </c>
      <c r="V2408" t="s">
        <v>4957</v>
      </c>
    </row>
    <row r="2409" spans="2:22">
      <c r="B2409" s="15">
        <f>'PAYMENT by SAP'!B2399</f>
        <v>102007</v>
      </c>
      <c r="C2409" s="15" t="str">
        <f>'PAYMENT by SAP'!C2399</f>
        <v>SUYOTO</v>
      </c>
      <c r="D2409" s="15" t="str">
        <v>External</v>
      </c>
      <c r="E2409" s="15">
        <f>'PAYMENT by SAP'!D2399</f>
        <v>1400050965</v>
      </c>
      <c r="F2409" s="15">
        <f>'PAYMENT by SAP'!E2399</f>
        <v>11121161</v>
      </c>
      <c r="G2409" s="15" t="str">
        <f>'PAYMENT by SAP'!F2399</f>
        <v>UM GS APR26 - SUYOTO</v>
      </c>
      <c r="H2409" s="47">
        <f t="shared" si="234"/>
        <v>46167</v>
      </c>
      <c r="I2409" s="48">
        <f>'PAYMENT by SAP'!G2399</f>
        <v>46167</v>
      </c>
      <c r="J2409" s="48" t="str">
        <f t="shared" si="235"/>
        <v>Mei</v>
      </c>
      <c r="K2409" s="48" t="str">
        <f t="shared" si="236"/>
        <v>2026</v>
      </c>
      <c r="L2409" s="48">
        <f>'PAYMENT by SAP'!H2399</f>
        <v>46150</v>
      </c>
      <c r="M2409" s="49">
        <f t="shared" si="237"/>
        <v>17</v>
      </c>
      <c r="N2409" s="50" t="str">
        <f t="shared" si="238"/>
        <v>0-30</v>
      </c>
      <c r="O2409" s="50" t="str">
        <f t="shared" si="239"/>
        <v>No Risk</v>
      </c>
      <c r="P2409" s="15" t="str">
        <f>'PAYMENT by SAP'!J2399</f>
        <v>IDR</v>
      </c>
      <c r="Q2409" s="15">
        <f>'PAYMENT by SAP'!K2399</f>
        <v>1800000302</v>
      </c>
      <c r="R2409" s="51">
        <f>'PAYMENT by SAP'!L2399</f>
        <v>2000000</v>
      </c>
      <c r="S2409" s="51" t="str">
        <f>'PAYMENT by SAP'!M2399</f>
        <v>PENDAPATAN GRAHA SANDIYA APRIL 2026</v>
      </c>
      <c r="T2409" s="65">
        <f>'PAYMENT by SAP'!N2399</f>
        <v>46150</v>
      </c>
      <c r="U2409" s="66">
        <f>'PAYMENT by SAP'!O2399</f>
        <v>1800000302</v>
      </c>
      <c r="V2409" t="s">
        <v>4957</v>
      </c>
    </row>
    <row r="2410" spans="2:22">
      <c r="B2410" s="15">
        <f>'PAYMENT by SAP'!B2400</f>
        <v>102008</v>
      </c>
      <c r="C2410" s="15" t="str">
        <f>'PAYMENT by SAP'!C2400</f>
        <v>AGUS MARIANTO</v>
      </c>
      <c r="D2410" s="15" t="str">
        <v>External</v>
      </c>
      <c r="E2410" s="15">
        <f>'PAYMENT by SAP'!D2400</f>
        <v>1400050949</v>
      </c>
      <c r="F2410" s="15">
        <f>'PAYMENT by SAP'!E2400</f>
        <v>11121161</v>
      </c>
      <c r="G2410" s="15" t="str">
        <f>'PAYMENT by SAP'!F2400</f>
        <v>UM GS APR26 - AGUS MARIANTO</v>
      </c>
      <c r="H2410" s="47">
        <f t="shared" si="234"/>
        <v>46167</v>
      </c>
      <c r="I2410" s="48">
        <f>'PAYMENT by SAP'!G2400</f>
        <v>46167</v>
      </c>
      <c r="J2410" s="48" t="str">
        <f t="shared" si="235"/>
        <v>Mei</v>
      </c>
      <c r="K2410" s="48" t="str">
        <f t="shared" si="236"/>
        <v>2026</v>
      </c>
      <c r="L2410" s="48">
        <f>'PAYMENT by SAP'!H2400</f>
        <v>46150</v>
      </c>
      <c r="M2410" s="49">
        <f t="shared" si="237"/>
        <v>17</v>
      </c>
      <c r="N2410" s="50" t="str">
        <f t="shared" si="238"/>
        <v>0-30</v>
      </c>
      <c r="O2410" s="50" t="str">
        <f t="shared" si="239"/>
        <v>No Risk</v>
      </c>
      <c r="P2410" s="15" t="str">
        <f>'PAYMENT by SAP'!J2400</f>
        <v>IDR</v>
      </c>
      <c r="Q2410" s="15">
        <f>'PAYMENT by SAP'!K2400</f>
        <v>1800000303</v>
      </c>
      <c r="R2410" s="51">
        <f>'PAYMENT by SAP'!L2400</f>
        <v>2000000</v>
      </c>
      <c r="S2410" s="51" t="str">
        <f>'PAYMENT by SAP'!M2400</f>
        <v>PENDAPATAN GRAHA SANDIYA APRIL 2026</v>
      </c>
      <c r="T2410" s="65">
        <f>'PAYMENT by SAP'!N2400</f>
        <v>46150</v>
      </c>
      <c r="U2410" s="66">
        <f>'PAYMENT by SAP'!O2400</f>
        <v>1800000303</v>
      </c>
      <c r="V2410" t="s">
        <v>4957</v>
      </c>
    </row>
    <row r="2411" spans="2:22">
      <c r="B2411" s="15">
        <f>'PAYMENT by SAP'!B2401</f>
        <v>102009</v>
      </c>
      <c r="C2411" s="15" t="str">
        <f>'PAYMENT by SAP'!C2401</f>
        <v>AKHMAD YAZID</v>
      </c>
      <c r="D2411" s="15" t="str">
        <v>External</v>
      </c>
      <c r="E2411" s="15">
        <f>'PAYMENT by SAP'!D2401</f>
        <v>1400050951</v>
      </c>
      <c r="F2411" s="15">
        <f>'PAYMENT by SAP'!E2401</f>
        <v>11121161</v>
      </c>
      <c r="G2411" s="15" t="str">
        <f>'PAYMENT by SAP'!F2401</f>
        <v>UM GS APR26 - AKHMAD YAZID</v>
      </c>
      <c r="H2411" s="47">
        <f t="shared" si="234"/>
        <v>46167</v>
      </c>
      <c r="I2411" s="48">
        <f>'PAYMENT by SAP'!G2401</f>
        <v>46167</v>
      </c>
      <c r="J2411" s="48" t="str">
        <f t="shared" si="235"/>
        <v>Mei</v>
      </c>
      <c r="K2411" s="48" t="str">
        <f t="shared" si="236"/>
        <v>2026</v>
      </c>
      <c r="L2411" s="48">
        <f>'PAYMENT by SAP'!H2401</f>
        <v>46150</v>
      </c>
      <c r="M2411" s="49">
        <f t="shared" si="237"/>
        <v>17</v>
      </c>
      <c r="N2411" s="50" t="str">
        <f t="shared" si="238"/>
        <v>0-30</v>
      </c>
      <c r="O2411" s="50" t="str">
        <f t="shared" si="239"/>
        <v>No Risk</v>
      </c>
      <c r="P2411" s="15" t="str">
        <f>'PAYMENT by SAP'!J2401</f>
        <v>IDR</v>
      </c>
      <c r="Q2411" s="15">
        <f>'PAYMENT by SAP'!K2401</f>
        <v>1800000304</v>
      </c>
      <c r="R2411" s="51">
        <f>'PAYMENT by SAP'!L2401</f>
        <v>2000000</v>
      </c>
      <c r="S2411" s="51" t="str">
        <f>'PAYMENT by SAP'!M2401</f>
        <v>PENDAPATAN GRAHA SANDIYA APRIL 2026</v>
      </c>
      <c r="T2411" s="65">
        <f>'PAYMENT by SAP'!N2401</f>
        <v>46150</v>
      </c>
      <c r="U2411" s="66">
        <f>'PAYMENT by SAP'!O2401</f>
        <v>1800000304</v>
      </c>
      <c r="V2411" t="s">
        <v>4957</v>
      </c>
    </row>
  </sheetData>
  <autoFilter ref="B12:V2411" xr:uid="{00000000-0009-0000-0000-000001000000}">
    <sortState xmlns:xlrd2="http://schemas.microsoft.com/office/spreadsheetml/2017/richdata2" ref="B13:V2139">
      <sortCondition ref="C12:C2139"/>
    </sortState>
  </autoFilter>
  <mergeCells count="3">
    <mergeCell ref="C2:D2"/>
    <mergeCell ref="B10:D10"/>
    <mergeCell ref="B3:B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59"/>
  <sheetViews>
    <sheetView tabSelected="1" zoomScale="68" zoomScaleNormal="68" workbookViewId="0">
      <selection activeCell="W43" sqref="W43"/>
    </sheetView>
  </sheetViews>
  <sheetFormatPr defaultColWidth="9.140625" defaultRowHeight="12.75"/>
  <cols>
    <col min="1" max="1" width="5.140625" style="10" bestFit="1" customWidth="1"/>
    <col min="2" max="2" width="18.7109375" style="10" customWidth="1"/>
    <col min="3" max="3" width="24.7109375" style="10" bestFit="1" customWidth="1"/>
    <col min="4" max="4" width="15.28515625" style="10" customWidth="1"/>
    <col min="5" max="5" width="31.7109375" style="10" customWidth="1"/>
    <col min="6" max="6" width="24.7109375" style="10" customWidth="1"/>
    <col min="7" max="7" width="15.28515625" style="10" customWidth="1"/>
    <col min="8" max="8" width="18.7109375" style="10" customWidth="1"/>
    <col min="9" max="9" width="28.140625" style="10" customWidth="1"/>
    <col min="10" max="14" width="16.28515625" style="10" customWidth="1"/>
    <col min="15" max="15" width="19.85546875" style="10" bestFit="1" customWidth="1"/>
    <col min="16" max="16" width="10.7109375" style="10" customWidth="1"/>
    <col min="17" max="17" width="23.7109375" style="10" customWidth="1"/>
    <col min="18" max="18" width="11" style="10" bestFit="1" customWidth="1"/>
    <col min="19" max="19" width="4.140625" style="10" customWidth="1"/>
    <col min="20" max="20" width="17.5703125" style="10" customWidth="1"/>
    <col min="21" max="22" width="27.85546875" style="10" bestFit="1" customWidth="1"/>
    <col min="23" max="23" width="16.42578125" style="10" bestFit="1" customWidth="1"/>
    <col min="24" max="29" width="16.28515625" style="10" bestFit="1" customWidth="1"/>
    <col min="30" max="30" width="18" style="10" bestFit="1" customWidth="1"/>
    <col min="31" max="776" width="18.7109375" style="10"/>
    <col min="777" max="777" width="11.28515625" style="10"/>
    <col min="778" max="16384" width="9.140625" style="10"/>
  </cols>
  <sheetData>
    <row r="1" spans="1:22">
      <c r="B1" s="58" t="s">
        <v>4945</v>
      </c>
      <c r="C1" s="11" t="s">
        <v>4970</v>
      </c>
      <c r="E1"/>
      <c r="F1"/>
    </row>
    <row r="3" spans="1:22">
      <c r="A3" s="12">
        <v>11</v>
      </c>
      <c r="B3" s="58" t="s">
        <v>4944</v>
      </c>
      <c r="C3" s="11" t="s">
        <v>4971</v>
      </c>
      <c r="D3" s="12">
        <v>17</v>
      </c>
      <c r="E3" s="58" t="s">
        <v>4941</v>
      </c>
      <c r="F3" s="11" t="s">
        <v>4971</v>
      </c>
      <c r="G3" s="13">
        <v>19</v>
      </c>
      <c r="H3" s="58" t="s">
        <v>4944</v>
      </c>
      <c r="I3" s="11" t="s">
        <v>4972</v>
      </c>
      <c r="J3" s="13">
        <v>20</v>
      </c>
      <c r="K3" s="58" t="s">
        <v>4924</v>
      </c>
      <c r="L3" s="11" t="s">
        <v>4973</v>
      </c>
      <c r="M3" s="13">
        <v>16</v>
      </c>
      <c r="N3" s="58" t="s">
        <v>4924</v>
      </c>
      <c r="O3" s="11" t="s">
        <v>4971</v>
      </c>
      <c r="P3" s="12">
        <v>1</v>
      </c>
      <c r="Q3" s="73" t="s">
        <v>4947</v>
      </c>
      <c r="R3" t="s">
        <v>4974</v>
      </c>
      <c r="S3"/>
      <c r="T3" s="94" t="s">
        <v>4975</v>
      </c>
      <c r="U3" s="73" t="s">
        <v>4945</v>
      </c>
      <c r="V3" t="s">
        <v>4976</v>
      </c>
    </row>
    <row r="4" spans="1:22">
      <c r="B4" s="11" t="s">
        <v>4977</v>
      </c>
      <c r="C4" s="11">
        <v>45470378597</v>
      </c>
      <c r="E4" s="11" t="s">
        <v>990</v>
      </c>
      <c r="F4" s="11">
        <v>25347667014</v>
      </c>
      <c r="G4"/>
      <c r="H4" s="11" t="s">
        <v>4977</v>
      </c>
      <c r="I4" s="11">
        <v>150564167.53973511</v>
      </c>
      <c r="J4"/>
      <c r="K4" s="11" t="s">
        <v>4929</v>
      </c>
      <c r="L4" s="11">
        <v>318</v>
      </c>
      <c r="M4"/>
      <c r="N4" s="11" t="s">
        <v>4929</v>
      </c>
      <c r="O4" s="11">
        <v>22100130529</v>
      </c>
      <c r="Q4" t="s">
        <v>4932</v>
      </c>
      <c r="R4" s="11">
        <v>4889532877</v>
      </c>
      <c r="S4"/>
      <c r="T4" s="94"/>
      <c r="U4"/>
      <c r="V4"/>
    </row>
    <row r="5" spans="1:22">
      <c r="B5" s="11" t="s">
        <v>4978</v>
      </c>
      <c r="C5" s="11">
        <v>72258317370.850006</v>
      </c>
      <c r="D5"/>
      <c r="E5" s="11" t="s">
        <v>1390</v>
      </c>
      <c r="F5" s="11">
        <v>157234271628</v>
      </c>
      <c r="G5"/>
      <c r="H5" s="11" t="s">
        <v>4978</v>
      </c>
      <c r="I5" s="11">
        <v>264682481.21190479</v>
      </c>
      <c r="J5"/>
      <c r="K5" s="11" t="s">
        <v>4927</v>
      </c>
      <c r="L5" s="11">
        <v>303</v>
      </c>
      <c r="M5"/>
      <c r="N5" s="11" t="s">
        <v>4927</v>
      </c>
      <c r="O5" s="11">
        <v>120262192290</v>
      </c>
      <c r="Q5" t="s">
        <v>4930</v>
      </c>
      <c r="R5" s="11">
        <v>5190735466</v>
      </c>
      <c r="S5"/>
      <c r="T5" s="94"/>
      <c r="U5" s="73" t="s">
        <v>4944</v>
      </c>
      <c r="V5" t="s">
        <v>4974</v>
      </c>
    </row>
    <row r="6" spans="1:22">
      <c r="B6" s="11" t="s">
        <v>4979</v>
      </c>
      <c r="C6" s="11">
        <v>61768289143</v>
      </c>
      <c r="D6" s="74"/>
      <c r="E6" s="11" t="s">
        <v>413</v>
      </c>
      <c r="F6" s="11">
        <v>321387289558</v>
      </c>
      <c r="H6" s="11" t="s">
        <v>4979</v>
      </c>
      <c r="I6" s="11">
        <v>307304921.10945272</v>
      </c>
      <c r="K6" s="11" t="s">
        <v>4935</v>
      </c>
      <c r="L6" s="11">
        <v>210</v>
      </c>
      <c r="M6"/>
      <c r="N6" s="11" t="s">
        <v>4935</v>
      </c>
      <c r="O6" s="11">
        <v>42677993097</v>
      </c>
      <c r="Q6" t="s">
        <v>4928</v>
      </c>
      <c r="R6" s="11">
        <v>22100130529</v>
      </c>
      <c r="S6"/>
      <c r="T6" s="94"/>
      <c r="U6" t="s">
        <v>4980</v>
      </c>
      <c r="V6" s="11">
        <v>4671650398</v>
      </c>
    </row>
    <row r="7" spans="1:22">
      <c r="B7" s="11" t="s">
        <v>4980</v>
      </c>
      <c r="C7" s="11">
        <v>43295341727</v>
      </c>
      <c r="E7" s="11" t="s">
        <v>1511</v>
      </c>
      <c r="F7" s="11">
        <v>360806428121</v>
      </c>
      <c r="H7" s="11" t="s">
        <v>4980</v>
      </c>
      <c r="I7" s="11">
        <v>149810871.02768165</v>
      </c>
      <c r="K7" s="11" t="s">
        <v>4933</v>
      </c>
      <c r="L7" s="11">
        <v>157</v>
      </c>
      <c r="M7"/>
      <c r="N7" s="11" t="s">
        <v>4933</v>
      </c>
      <c r="O7" s="11">
        <v>4889532877</v>
      </c>
      <c r="Q7" t="s">
        <v>4934</v>
      </c>
      <c r="R7" s="11">
        <v>42677993097</v>
      </c>
      <c r="S7"/>
      <c r="T7" s="94"/>
      <c r="U7" t="s">
        <v>4981</v>
      </c>
      <c r="V7" s="11">
        <v>61827873908</v>
      </c>
    </row>
    <row r="8" spans="1:22">
      <c r="B8" s="11" t="s">
        <v>4982</v>
      </c>
      <c r="C8" s="11">
        <v>39845940411</v>
      </c>
      <c r="E8" s="11" t="s">
        <v>33</v>
      </c>
      <c r="F8" s="11">
        <v>791584942588</v>
      </c>
      <c r="H8" s="11" t="s">
        <v>4981</v>
      </c>
      <c r="I8" s="11">
        <v>353716285.35238093</v>
      </c>
      <c r="K8" s="11" t="s">
        <v>4931</v>
      </c>
      <c r="L8" s="11">
        <v>154</v>
      </c>
      <c r="M8"/>
      <c r="N8" s="11" t="s">
        <v>4931</v>
      </c>
      <c r="O8" s="11">
        <v>5190735466</v>
      </c>
      <c r="Q8" t="s">
        <v>4926</v>
      </c>
      <c r="R8" s="11">
        <v>120262192290</v>
      </c>
      <c r="S8"/>
      <c r="T8" s="94"/>
      <c r="U8" t="s">
        <v>4983</v>
      </c>
      <c r="V8" s="11">
        <v>66499524306</v>
      </c>
    </row>
    <row r="9" spans="1:22">
      <c r="B9" s="11" t="s">
        <v>4984</v>
      </c>
      <c r="C9" s="11">
        <v>469235311846</v>
      </c>
      <c r="E9" s="11" t="s">
        <v>4983</v>
      </c>
      <c r="F9" s="14">
        <v>1656360598909</v>
      </c>
      <c r="H9" s="11" t="s">
        <v>4982</v>
      </c>
      <c r="I9" s="11">
        <v>415061879.28125</v>
      </c>
      <c r="K9" s="11" t="s">
        <v>4937</v>
      </c>
      <c r="L9" s="11">
        <v>1257</v>
      </c>
      <c r="M9"/>
      <c r="N9" s="11" t="s">
        <v>4937</v>
      </c>
      <c r="O9" s="11">
        <v>1573482604667.8501</v>
      </c>
      <c r="Q9" t="s">
        <v>4938</v>
      </c>
      <c r="R9" s="11">
        <v>463724708539</v>
      </c>
      <c r="S9"/>
      <c r="T9" s="94"/>
      <c r="U9"/>
      <c r="V9"/>
    </row>
    <row r="10" spans="1:22">
      <c r="B10" s="11" t="s">
        <v>4985</v>
      </c>
      <c r="C10" s="11">
        <v>213335015284</v>
      </c>
      <c r="E10"/>
      <c r="F10"/>
      <c r="H10" s="11" t="s">
        <v>4984</v>
      </c>
      <c r="I10" s="11">
        <v>3128235412.3066669</v>
      </c>
      <c r="K10" s="11" t="s">
        <v>4983</v>
      </c>
      <c r="L10" s="11">
        <v>2399</v>
      </c>
      <c r="M10"/>
      <c r="N10" s="11" t="s">
        <v>4983</v>
      </c>
      <c r="O10" s="14">
        <v>1768603188926.8501</v>
      </c>
      <c r="Q10" t="s">
        <v>4936</v>
      </c>
      <c r="R10" s="11">
        <v>1109757896128.8501</v>
      </c>
      <c r="S10"/>
      <c r="T10" s="94"/>
      <c r="U10" s="78" t="s">
        <v>4986</v>
      </c>
      <c r="V10" s="79">
        <f>(V7-V6)/V6*100%</f>
        <v>12.234696229510108</v>
      </c>
    </row>
    <row r="11" spans="1:22">
      <c r="B11" s="11" t="s">
        <v>4987</v>
      </c>
      <c r="C11" s="11">
        <v>105818941044</v>
      </c>
      <c r="E11"/>
      <c r="F11"/>
      <c r="H11" s="11" t="s">
        <v>4988</v>
      </c>
      <c r="I11" s="11">
        <v>886955549.77862597</v>
      </c>
      <c r="Q11" t="s">
        <v>4983</v>
      </c>
      <c r="R11" s="11">
        <v>1768603188926.8501</v>
      </c>
      <c r="S11"/>
    </row>
    <row r="12" spans="1:22">
      <c r="B12" s="11" t="s">
        <v>4981</v>
      </c>
      <c r="C12" s="11">
        <v>111420629886</v>
      </c>
      <c r="E12"/>
      <c r="F12"/>
      <c r="H12" s="11" t="s">
        <v>4985</v>
      </c>
      <c r="I12" s="11">
        <v>1394346505.1241829</v>
      </c>
      <c r="K12" s="16" t="s">
        <v>4989</v>
      </c>
      <c r="L12" s="17">
        <f>L9/L10*100%</f>
        <v>0.5239683201333889</v>
      </c>
      <c r="N12"/>
      <c r="O12"/>
      <c r="Q12"/>
      <c r="R12"/>
      <c r="S12"/>
    </row>
    <row r="13" spans="1:22">
      <c r="B13" s="11" t="s">
        <v>4988</v>
      </c>
      <c r="C13" s="11">
        <v>116191177021</v>
      </c>
      <c r="E13"/>
      <c r="F13"/>
      <c r="H13" s="11" t="s">
        <v>4990</v>
      </c>
      <c r="I13" s="11">
        <v>2247710796.1968503</v>
      </c>
      <c r="Q13"/>
      <c r="R13"/>
      <c r="S13"/>
      <c r="T13" s="94" t="s">
        <v>4991</v>
      </c>
      <c r="U13" s="73" t="s">
        <v>4944</v>
      </c>
      <c r="V13" t="s">
        <v>4981</v>
      </c>
    </row>
    <row r="14" spans="1:22">
      <c r="B14" s="11" t="s">
        <v>4990</v>
      </c>
      <c r="C14" s="11">
        <v>285459271117</v>
      </c>
      <c r="E14"/>
      <c r="F14"/>
      <c r="H14" s="11" t="s">
        <v>4987</v>
      </c>
      <c r="I14" s="11">
        <v>734853757.25</v>
      </c>
      <c r="Q14"/>
      <c r="R14"/>
      <c r="S14"/>
      <c r="T14" s="94"/>
    </row>
    <row r="15" spans="1:22">
      <c r="B15" s="11" t="s">
        <v>4992</v>
      </c>
      <c r="C15" s="11">
        <v>204504575480</v>
      </c>
      <c r="E15"/>
      <c r="F15"/>
      <c r="H15" s="11" t="s">
        <v>4992</v>
      </c>
      <c r="I15" s="11">
        <v>938094382.93577981</v>
      </c>
      <c r="Q15"/>
      <c r="R15"/>
      <c r="S15"/>
      <c r="T15" s="94"/>
      <c r="U15" s="73" t="s">
        <v>4945</v>
      </c>
      <c r="V15" t="s">
        <v>4974</v>
      </c>
    </row>
    <row r="16" spans="1:22">
      <c r="B16" s="11" t="s">
        <v>4983</v>
      </c>
      <c r="C16" s="14">
        <v>1768603188926.8501</v>
      </c>
      <c r="E16"/>
      <c r="F16"/>
      <c r="H16" s="11" t="s">
        <v>4983</v>
      </c>
      <c r="I16" s="14">
        <v>737225172.54141319</v>
      </c>
      <c r="Q16"/>
      <c r="R16"/>
      <c r="S16"/>
      <c r="T16" s="94"/>
      <c r="U16" t="s">
        <v>4993</v>
      </c>
      <c r="V16" s="11">
        <v>49592755978</v>
      </c>
    </row>
    <row r="17" spans="1:22">
      <c r="Q17" s="73" t="s">
        <v>4944</v>
      </c>
      <c r="R17" t="s">
        <v>4970</v>
      </c>
      <c r="S17"/>
      <c r="T17" s="94"/>
      <c r="U17" t="s">
        <v>4976</v>
      </c>
      <c r="V17" s="11">
        <v>61827873908</v>
      </c>
    </row>
    <row r="18" spans="1:22">
      <c r="Q18" s="73" t="s">
        <v>4945</v>
      </c>
      <c r="R18" t="s">
        <v>4970</v>
      </c>
      <c r="S18"/>
      <c r="T18" s="94"/>
      <c r="U18" t="s">
        <v>4983</v>
      </c>
      <c r="V18" s="11">
        <v>111420629886</v>
      </c>
    </row>
    <row r="19" spans="1:22">
      <c r="B19" s="58" t="s">
        <v>4971</v>
      </c>
      <c r="C19" s="58" t="s">
        <v>4944</v>
      </c>
      <c r="D19" s="11"/>
      <c r="E19" s="11"/>
      <c r="F19" s="11"/>
      <c r="G19" s="11"/>
      <c r="H19" s="11"/>
      <c r="I19" s="11"/>
      <c r="J19" s="11"/>
      <c r="K19" s="11"/>
      <c r="L19" s="11"/>
      <c r="M19" s="11"/>
      <c r="N19" s="11"/>
      <c r="O19" s="11"/>
      <c r="Q19"/>
      <c r="R19"/>
      <c r="S19"/>
      <c r="T19" s="94"/>
    </row>
    <row r="20" spans="1:22">
      <c r="A20" s="12">
        <v>9</v>
      </c>
      <c r="B20" s="58" t="s">
        <v>4941</v>
      </c>
      <c r="C20" s="11" t="s">
        <v>4977</v>
      </c>
      <c r="D20" s="11" t="s">
        <v>4978</v>
      </c>
      <c r="E20" s="11" t="s">
        <v>4979</v>
      </c>
      <c r="F20" s="11" t="s">
        <v>4980</v>
      </c>
      <c r="G20" s="11" t="s">
        <v>4982</v>
      </c>
      <c r="H20" s="11" t="s">
        <v>4984</v>
      </c>
      <c r="I20" s="11" t="s">
        <v>4985</v>
      </c>
      <c r="J20" s="11" t="s">
        <v>4987</v>
      </c>
      <c r="K20" s="11" t="s">
        <v>4981</v>
      </c>
      <c r="L20" s="11" t="s">
        <v>4988</v>
      </c>
      <c r="M20" s="11" t="s">
        <v>4990</v>
      </c>
      <c r="N20" s="11" t="s">
        <v>4992</v>
      </c>
      <c r="O20" s="11" t="s">
        <v>4983</v>
      </c>
      <c r="P20" s="77">
        <v>2</v>
      </c>
      <c r="Q20" t="s">
        <v>4971</v>
      </c>
      <c r="R20"/>
      <c r="S20"/>
      <c r="T20" s="94"/>
      <c r="U20" s="78" t="s">
        <v>4994</v>
      </c>
      <c r="V20" s="79">
        <f>(V17-V16)/V16*100%</f>
        <v>0.24671179668715446</v>
      </c>
    </row>
    <row r="21" spans="1:22">
      <c r="B21" s="11" t="s">
        <v>4680</v>
      </c>
      <c r="C21" s="11"/>
      <c r="D21" s="11"/>
      <c r="E21" s="11">
        <v>10000000</v>
      </c>
      <c r="F21" s="11"/>
      <c r="G21" s="11"/>
      <c r="H21" s="11"/>
      <c r="I21" s="11"/>
      <c r="J21" s="11"/>
      <c r="K21" s="11"/>
      <c r="L21" s="11"/>
      <c r="M21" s="11"/>
      <c r="N21" s="11"/>
      <c r="O21" s="11">
        <v>10000000</v>
      </c>
      <c r="Q21" s="76">
        <v>1768603188926.8501</v>
      </c>
      <c r="R21"/>
      <c r="S21"/>
      <c r="T21"/>
    </row>
    <row r="22" spans="1:22">
      <c r="B22" s="11" t="s">
        <v>872</v>
      </c>
      <c r="C22" s="11"/>
      <c r="D22" s="11">
        <v>1480000</v>
      </c>
      <c r="E22" s="11"/>
      <c r="F22" s="11"/>
      <c r="G22" s="11"/>
      <c r="H22" s="11"/>
      <c r="I22" s="11"/>
      <c r="J22" s="11"/>
      <c r="K22" s="11"/>
      <c r="L22" s="11"/>
      <c r="M22" s="11"/>
      <c r="N22" s="11"/>
      <c r="O22" s="11">
        <v>1480000</v>
      </c>
      <c r="Q22"/>
      <c r="R22"/>
      <c r="S22"/>
      <c r="T22"/>
      <c r="U22"/>
      <c r="V22"/>
    </row>
    <row r="23" spans="1:22">
      <c r="B23" s="11" t="s">
        <v>4340</v>
      </c>
      <c r="C23" s="11"/>
      <c r="D23" s="11">
        <v>2000000</v>
      </c>
      <c r="E23" s="11"/>
      <c r="F23" s="11"/>
      <c r="G23" s="11"/>
      <c r="H23" s="11"/>
      <c r="I23" s="11"/>
      <c r="J23" s="11"/>
      <c r="K23" s="11">
        <v>9020000</v>
      </c>
      <c r="L23" s="11"/>
      <c r="M23" s="11"/>
      <c r="N23" s="11"/>
      <c r="O23" s="11">
        <v>11020000</v>
      </c>
      <c r="Q23"/>
      <c r="R23"/>
      <c r="S23"/>
      <c r="T23" s="94" t="s">
        <v>4995</v>
      </c>
      <c r="U23" s="73" t="s">
        <v>4944</v>
      </c>
      <c r="V23" t="s">
        <v>4996</v>
      </c>
    </row>
    <row r="24" spans="1:22">
      <c r="B24" s="11" t="s">
        <v>3386</v>
      </c>
      <c r="C24" s="11">
        <v>11790000</v>
      </c>
      <c r="D24" s="11"/>
      <c r="E24" s="11"/>
      <c r="F24" s="11"/>
      <c r="G24" s="11"/>
      <c r="H24" s="11"/>
      <c r="I24" s="11"/>
      <c r="J24" s="11">
        <v>2000000</v>
      </c>
      <c r="K24" s="11"/>
      <c r="L24" s="11"/>
      <c r="M24" s="11"/>
      <c r="N24" s="11"/>
      <c r="O24" s="11">
        <v>13790000</v>
      </c>
      <c r="Q24"/>
      <c r="R24"/>
      <c r="S24"/>
      <c r="T24" s="94"/>
    </row>
    <row r="25" spans="1:22">
      <c r="B25" s="11" t="s">
        <v>2054</v>
      </c>
      <c r="C25" s="11"/>
      <c r="D25" s="11"/>
      <c r="E25" s="11"/>
      <c r="F25" s="11"/>
      <c r="G25" s="11"/>
      <c r="H25" s="11">
        <v>11225000</v>
      </c>
      <c r="I25" s="11"/>
      <c r="J25" s="11"/>
      <c r="K25" s="11">
        <v>2000000</v>
      </c>
      <c r="L25" s="11"/>
      <c r="M25" s="11"/>
      <c r="N25" s="11"/>
      <c r="O25" s="11">
        <v>13225000</v>
      </c>
      <c r="Q25"/>
      <c r="R25"/>
      <c r="S25"/>
      <c r="T25" s="94"/>
      <c r="U25" s="73" t="s">
        <v>4945</v>
      </c>
      <c r="V25" t="s">
        <v>4974</v>
      </c>
    </row>
    <row r="26" spans="1:22">
      <c r="B26" s="11" t="s">
        <v>3389</v>
      </c>
      <c r="C26" s="11">
        <v>11925000</v>
      </c>
      <c r="D26" s="11"/>
      <c r="E26" s="11"/>
      <c r="F26" s="11"/>
      <c r="G26" s="11"/>
      <c r="H26" s="11"/>
      <c r="I26" s="11"/>
      <c r="J26" s="11">
        <v>2000000</v>
      </c>
      <c r="K26" s="11"/>
      <c r="L26" s="11"/>
      <c r="M26" s="11"/>
      <c r="N26" s="11"/>
      <c r="O26" s="11">
        <v>13925000</v>
      </c>
      <c r="Q26"/>
      <c r="R26"/>
      <c r="S26"/>
      <c r="T26" s="94"/>
      <c r="U26" t="s">
        <v>4993</v>
      </c>
      <c r="V26" s="11">
        <v>187616572473</v>
      </c>
    </row>
    <row r="27" spans="1:22">
      <c r="B27" s="11" t="s">
        <v>4668</v>
      </c>
      <c r="C27" s="11"/>
      <c r="D27" s="11"/>
      <c r="E27" s="11">
        <v>2000000</v>
      </c>
      <c r="F27" s="11"/>
      <c r="G27" s="11"/>
      <c r="H27" s="11"/>
      <c r="I27" s="11"/>
      <c r="J27" s="11"/>
      <c r="K27" s="11"/>
      <c r="L27" s="11"/>
      <c r="M27" s="11"/>
      <c r="N27" s="11"/>
      <c r="O27" s="11">
        <v>2000000</v>
      </c>
      <c r="S27"/>
      <c r="T27" s="94"/>
      <c r="U27" t="s">
        <v>4976</v>
      </c>
      <c r="V27" s="11">
        <v>146596384250.85001</v>
      </c>
    </row>
    <row r="28" spans="1:22">
      <c r="B28" s="11" t="s">
        <v>2029</v>
      </c>
      <c r="C28" s="11"/>
      <c r="D28" s="11"/>
      <c r="E28" s="11"/>
      <c r="F28" s="11"/>
      <c r="G28" s="11"/>
      <c r="H28" s="11">
        <v>12948500</v>
      </c>
      <c r="I28" s="11"/>
      <c r="J28" s="11"/>
      <c r="K28" s="11">
        <v>4000000</v>
      </c>
      <c r="L28" s="11"/>
      <c r="M28" s="11"/>
      <c r="N28" s="11"/>
      <c r="O28" s="11">
        <v>16948500</v>
      </c>
      <c r="S28"/>
      <c r="T28" s="94"/>
      <c r="U28" t="s">
        <v>4983</v>
      </c>
      <c r="V28" s="11">
        <v>334212956723.84998</v>
      </c>
    </row>
    <row r="29" spans="1:22">
      <c r="B29" s="11" t="s">
        <v>4349</v>
      </c>
      <c r="C29" s="11"/>
      <c r="D29" s="11">
        <v>2000000</v>
      </c>
      <c r="E29" s="11"/>
      <c r="F29" s="11"/>
      <c r="G29" s="11"/>
      <c r="H29" s="11"/>
      <c r="I29" s="11"/>
      <c r="J29" s="11"/>
      <c r="K29" s="11"/>
      <c r="L29" s="11"/>
      <c r="M29" s="11"/>
      <c r="N29" s="11"/>
      <c r="O29" s="11">
        <v>2000000</v>
      </c>
      <c r="S29"/>
      <c r="T29" s="94"/>
    </row>
    <row r="30" spans="1:22">
      <c r="B30" s="11" t="s">
        <v>4671</v>
      </c>
      <c r="C30" s="11"/>
      <c r="D30" s="11"/>
      <c r="E30" s="11">
        <v>2000000</v>
      </c>
      <c r="F30" s="11"/>
      <c r="G30" s="11"/>
      <c r="H30" s="11"/>
      <c r="I30" s="11"/>
      <c r="J30" s="11"/>
      <c r="K30" s="11"/>
      <c r="L30" s="11"/>
      <c r="M30" s="11"/>
      <c r="N30" s="11"/>
      <c r="O30" s="11">
        <v>2000000</v>
      </c>
      <c r="S30"/>
      <c r="T30" s="94"/>
      <c r="U30" s="78" t="s">
        <v>4997</v>
      </c>
      <c r="V30" s="79">
        <f>(V27-V26)/V26*100%</f>
        <v>-0.21863840534691162</v>
      </c>
    </row>
    <row r="31" spans="1:22">
      <c r="B31" s="11" t="s">
        <v>129</v>
      </c>
      <c r="C31" s="11">
        <v>9374981</v>
      </c>
      <c r="D31" s="11">
        <v>56628</v>
      </c>
      <c r="E31" s="11"/>
      <c r="F31" s="11"/>
      <c r="G31" s="11"/>
      <c r="H31" s="11">
        <v>40648498</v>
      </c>
      <c r="I31" s="11"/>
      <c r="J31" s="11"/>
      <c r="K31" s="11">
        <v>9829402</v>
      </c>
      <c r="L31" s="11"/>
      <c r="M31" s="11">
        <v>44119471</v>
      </c>
      <c r="N31" s="11"/>
      <c r="O31" s="11">
        <v>104028980</v>
      </c>
      <c r="S31"/>
      <c r="T31"/>
      <c r="U31"/>
      <c r="V31"/>
    </row>
    <row r="32" spans="1:22">
      <c r="B32" s="11" t="s">
        <v>289</v>
      </c>
      <c r="C32" s="11">
        <v>9150000</v>
      </c>
      <c r="D32" s="11"/>
      <c r="E32" s="11"/>
      <c r="F32" s="11"/>
      <c r="G32" s="11"/>
      <c r="H32" s="11"/>
      <c r="I32" s="11"/>
      <c r="J32" s="11"/>
      <c r="K32" s="11"/>
      <c r="L32" s="11"/>
      <c r="M32" s="11"/>
      <c r="N32" s="11"/>
      <c r="O32" s="11">
        <v>9150000</v>
      </c>
      <c r="S32"/>
      <c r="U32"/>
      <c r="V32"/>
    </row>
    <row r="33" spans="2:23">
      <c r="B33" s="11" t="s">
        <v>309</v>
      </c>
      <c r="C33" s="11">
        <v>13508500</v>
      </c>
      <c r="D33" s="11"/>
      <c r="E33" s="11"/>
      <c r="F33" s="11"/>
      <c r="G33" s="11">
        <v>2000000</v>
      </c>
      <c r="H33" s="11">
        <v>13079500</v>
      </c>
      <c r="I33" s="11"/>
      <c r="J33" s="11"/>
      <c r="K33" s="11">
        <v>2000000</v>
      </c>
      <c r="L33" s="11"/>
      <c r="M33" s="11"/>
      <c r="N33" s="11"/>
      <c r="O33" s="11">
        <v>30588000</v>
      </c>
    </row>
    <row r="34" spans="2:23">
      <c r="B34" s="11" t="s">
        <v>4189</v>
      </c>
      <c r="C34" s="11">
        <v>1722700</v>
      </c>
      <c r="D34" s="11"/>
      <c r="E34" s="11"/>
      <c r="F34" s="11"/>
      <c r="G34" s="11"/>
      <c r="H34" s="11"/>
      <c r="I34" s="11"/>
      <c r="J34" s="11"/>
      <c r="K34" s="11"/>
      <c r="L34" s="11"/>
      <c r="M34" s="11"/>
      <c r="N34" s="11"/>
      <c r="O34" s="11">
        <v>1722700</v>
      </c>
      <c r="T34"/>
      <c r="U34"/>
    </row>
    <row r="35" spans="2:23">
      <c r="B35" s="11" t="s">
        <v>1289</v>
      </c>
      <c r="C35" s="11"/>
      <c r="D35" s="11"/>
      <c r="E35" s="11">
        <v>2000000</v>
      </c>
      <c r="F35" s="11"/>
      <c r="G35" s="11"/>
      <c r="H35" s="11">
        <v>11570000</v>
      </c>
      <c r="I35" s="11"/>
      <c r="J35" s="11"/>
      <c r="K35" s="11"/>
      <c r="L35" s="11"/>
      <c r="M35" s="11"/>
      <c r="N35" s="11"/>
      <c r="O35" s="11">
        <v>13570000</v>
      </c>
      <c r="Q35"/>
      <c r="R35"/>
    </row>
    <row r="36" spans="2:23">
      <c r="B36" s="11" t="s">
        <v>313</v>
      </c>
      <c r="C36" s="11">
        <v>31338000</v>
      </c>
      <c r="D36" s="11"/>
      <c r="E36" s="11">
        <v>2000000</v>
      </c>
      <c r="F36" s="11"/>
      <c r="G36" s="11"/>
      <c r="H36" s="11">
        <v>10200000</v>
      </c>
      <c r="I36" s="11"/>
      <c r="J36" s="11"/>
      <c r="K36" s="11">
        <v>4000000</v>
      </c>
      <c r="L36" s="11"/>
      <c r="M36" s="11"/>
      <c r="N36" s="11"/>
      <c r="O36" s="11">
        <v>47538000</v>
      </c>
      <c r="Q36"/>
      <c r="R36"/>
      <c r="T36" s="98" t="s">
        <v>4998</v>
      </c>
      <c r="U36" s="102" t="s">
        <v>4999</v>
      </c>
      <c r="V36" s="99" t="s">
        <v>5000</v>
      </c>
      <c r="W36" s="100" t="s">
        <v>5001</v>
      </c>
    </row>
    <row r="37" spans="2:23">
      <c r="B37" s="11" t="s">
        <v>4273</v>
      </c>
      <c r="C37" s="11">
        <v>468700</v>
      </c>
      <c r="D37" s="11"/>
      <c r="E37" s="11"/>
      <c r="F37" s="11"/>
      <c r="G37" s="11"/>
      <c r="H37" s="11"/>
      <c r="I37" s="11"/>
      <c r="J37" s="11"/>
      <c r="K37" s="11"/>
      <c r="L37" s="11"/>
      <c r="M37" s="11"/>
      <c r="N37" s="11"/>
      <c r="O37" s="11">
        <v>468700</v>
      </c>
      <c r="Q37"/>
      <c r="R37"/>
      <c r="T37" s="95" t="s">
        <v>4977</v>
      </c>
      <c r="U37" s="103">
        <f t="shared" ref="U37:U49" si="0">C4</f>
        <v>45470378597</v>
      </c>
      <c r="V37" s="101">
        <v>12323786908</v>
      </c>
      <c r="W37" s="104">
        <f>(U37-V37)/V37*100%</f>
        <v>2.689643365018171</v>
      </c>
    </row>
    <row r="38" spans="2:23">
      <c r="B38" s="11" t="s">
        <v>4653</v>
      </c>
      <c r="C38" s="11"/>
      <c r="D38" s="11"/>
      <c r="E38" s="11">
        <v>2000000</v>
      </c>
      <c r="F38" s="11"/>
      <c r="G38" s="11"/>
      <c r="H38" s="11"/>
      <c r="I38" s="11"/>
      <c r="J38" s="11"/>
      <c r="K38" s="11">
        <v>11660000</v>
      </c>
      <c r="L38" s="11"/>
      <c r="M38" s="11"/>
      <c r="N38" s="11"/>
      <c r="O38" s="11">
        <v>13660000</v>
      </c>
      <c r="Q38"/>
      <c r="R38"/>
      <c r="T38" s="95" t="s">
        <v>4978</v>
      </c>
      <c r="U38" s="103">
        <f t="shared" si="0"/>
        <v>72258317370.850006</v>
      </c>
      <c r="V38" s="101">
        <v>25884808736</v>
      </c>
      <c r="W38" s="104">
        <f t="shared" ref="W38:W48" si="1">(U38-V38)/V38*100%</f>
        <v>1.7915337566452554</v>
      </c>
    </row>
    <row r="39" spans="2:23">
      <c r="B39" s="11" t="s">
        <v>4555</v>
      </c>
      <c r="C39" s="11"/>
      <c r="D39" s="11">
        <v>1185480</v>
      </c>
      <c r="E39" s="11"/>
      <c r="F39" s="11"/>
      <c r="G39" s="11"/>
      <c r="H39" s="11"/>
      <c r="I39" s="11"/>
      <c r="J39" s="11"/>
      <c r="K39" s="11"/>
      <c r="L39" s="11"/>
      <c r="M39" s="11"/>
      <c r="N39" s="11"/>
      <c r="O39" s="11">
        <v>1185480</v>
      </c>
      <c r="Q39"/>
      <c r="R39"/>
      <c r="T39" s="95" t="s">
        <v>4979</v>
      </c>
      <c r="U39" s="103">
        <f t="shared" si="0"/>
        <v>61768289143</v>
      </c>
      <c r="V39" s="101">
        <v>32722949848</v>
      </c>
      <c r="W39" s="104">
        <f t="shared" si="1"/>
        <v>0.88761372155986196</v>
      </c>
    </row>
    <row r="40" spans="2:23">
      <c r="B40" s="11" t="s">
        <v>333</v>
      </c>
      <c r="C40" s="11">
        <v>2899700</v>
      </c>
      <c r="D40" s="11">
        <v>502900</v>
      </c>
      <c r="E40" s="11">
        <v>1754800</v>
      </c>
      <c r="F40" s="11">
        <v>460100</v>
      </c>
      <c r="G40" s="11">
        <v>417300</v>
      </c>
      <c r="H40" s="11">
        <v>385200</v>
      </c>
      <c r="I40" s="11">
        <v>856000</v>
      </c>
      <c r="J40" s="11"/>
      <c r="K40" s="11">
        <v>1669200</v>
      </c>
      <c r="L40" s="11">
        <v>460100</v>
      </c>
      <c r="M40" s="11"/>
      <c r="N40" s="11"/>
      <c r="O40" s="11">
        <v>9405300</v>
      </c>
      <c r="Q40"/>
      <c r="R40"/>
      <c r="T40" s="95" t="s">
        <v>4980</v>
      </c>
      <c r="U40" s="103">
        <f t="shared" si="0"/>
        <v>43295341727</v>
      </c>
      <c r="V40" s="101">
        <v>28783651701</v>
      </c>
      <c r="W40" s="104">
        <f t="shared" si="1"/>
        <v>0.50416431440823184</v>
      </c>
    </row>
    <row r="41" spans="2:23">
      <c r="B41" s="11" t="s">
        <v>305</v>
      </c>
      <c r="C41" s="11">
        <v>12220000</v>
      </c>
      <c r="D41" s="11"/>
      <c r="E41" s="11"/>
      <c r="F41" s="11"/>
      <c r="G41" s="11"/>
      <c r="H41" s="11"/>
      <c r="I41" s="11"/>
      <c r="J41" s="11"/>
      <c r="K41" s="11"/>
      <c r="L41" s="11"/>
      <c r="M41" s="11"/>
      <c r="N41" s="11"/>
      <c r="O41" s="11">
        <v>12220000</v>
      </c>
      <c r="Q41"/>
      <c r="R41"/>
      <c r="T41" s="95" t="s">
        <v>4981</v>
      </c>
      <c r="U41" s="103">
        <f t="shared" si="0"/>
        <v>39845940411</v>
      </c>
      <c r="V41" s="101">
        <v>35554538011</v>
      </c>
      <c r="W41" s="104">
        <f t="shared" si="1"/>
        <v>0.12069914672136393</v>
      </c>
    </row>
    <row r="42" spans="2:23">
      <c r="B42" s="11" t="s">
        <v>4090</v>
      </c>
      <c r="C42" s="11">
        <v>2000000</v>
      </c>
      <c r="D42" s="11"/>
      <c r="E42" s="11"/>
      <c r="F42" s="11">
        <v>9272000</v>
      </c>
      <c r="G42" s="11"/>
      <c r="H42" s="11"/>
      <c r="I42" s="11"/>
      <c r="J42" s="11"/>
      <c r="K42" s="11"/>
      <c r="L42" s="11"/>
      <c r="M42" s="11"/>
      <c r="N42" s="11"/>
      <c r="O42" s="11">
        <v>11272000</v>
      </c>
      <c r="Q42"/>
      <c r="R42"/>
      <c r="T42" s="95" t="s">
        <v>4982</v>
      </c>
      <c r="U42" s="103"/>
      <c r="V42" s="101">
        <v>27885041941</v>
      </c>
      <c r="W42" s="104">
        <f t="shared" si="1"/>
        <v>-1</v>
      </c>
    </row>
    <row r="43" spans="2:23">
      <c r="B43" s="11" t="s">
        <v>2758</v>
      </c>
      <c r="C43" s="11">
        <v>179131134</v>
      </c>
      <c r="D43" s="11">
        <v>66429948</v>
      </c>
      <c r="E43" s="11">
        <v>345963384</v>
      </c>
      <c r="F43" s="11">
        <v>198201458</v>
      </c>
      <c r="G43" s="11"/>
      <c r="H43" s="11"/>
      <c r="I43" s="11">
        <v>8545446</v>
      </c>
      <c r="J43" s="11"/>
      <c r="K43" s="11">
        <v>380957616</v>
      </c>
      <c r="L43" s="11">
        <v>23047596</v>
      </c>
      <c r="M43" s="11"/>
      <c r="N43" s="11">
        <v>527592546</v>
      </c>
      <c r="O43" s="11">
        <v>1729869128</v>
      </c>
      <c r="Q43"/>
      <c r="R43"/>
      <c r="T43" s="95" t="s">
        <v>4984</v>
      </c>
      <c r="U43" s="103"/>
      <c r="V43" s="101">
        <v>328456515999</v>
      </c>
      <c r="W43" s="104">
        <f t="shared" si="1"/>
        <v>-1</v>
      </c>
    </row>
    <row r="44" spans="2:23">
      <c r="B44" s="11" t="s">
        <v>919</v>
      </c>
      <c r="C44" s="11"/>
      <c r="D44" s="11">
        <v>9770000</v>
      </c>
      <c r="E44" s="11"/>
      <c r="F44" s="11"/>
      <c r="G44" s="11"/>
      <c r="H44" s="11"/>
      <c r="I44" s="11"/>
      <c r="J44" s="11"/>
      <c r="K44" s="11"/>
      <c r="L44" s="11"/>
      <c r="M44" s="11"/>
      <c r="N44" s="11"/>
      <c r="O44" s="11">
        <v>9770000</v>
      </c>
      <c r="Q44"/>
      <c r="R44"/>
      <c r="T44" s="95" t="s">
        <v>4988</v>
      </c>
      <c r="U44" s="103"/>
      <c r="V44" s="101">
        <v>81615143177</v>
      </c>
      <c r="W44" s="104">
        <f t="shared" si="1"/>
        <v>-1</v>
      </c>
    </row>
    <row r="45" spans="2:23">
      <c r="B45" s="11" t="s">
        <v>301</v>
      </c>
      <c r="C45" s="11">
        <v>12150000</v>
      </c>
      <c r="D45" s="11"/>
      <c r="E45" s="11"/>
      <c r="F45" s="11"/>
      <c r="G45" s="11"/>
      <c r="H45" s="11"/>
      <c r="I45" s="11"/>
      <c r="J45" s="11"/>
      <c r="K45" s="11"/>
      <c r="L45" s="11"/>
      <c r="M45" s="11"/>
      <c r="N45" s="11"/>
      <c r="O45" s="11">
        <v>12150000</v>
      </c>
      <c r="Q45"/>
      <c r="R45"/>
      <c r="T45" s="95" t="s">
        <v>4985</v>
      </c>
      <c r="U45" s="103"/>
      <c r="V45" s="101">
        <v>149332360873</v>
      </c>
      <c r="W45" s="104">
        <f t="shared" si="1"/>
        <v>-1</v>
      </c>
    </row>
    <row r="46" spans="2:23">
      <c r="B46" s="11" t="s">
        <v>449</v>
      </c>
      <c r="C46" s="11">
        <v>271942650</v>
      </c>
      <c r="D46" s="11"/>
      <c r="E46" s="11"/>
      <c r="F46" s="11">
        <v>145759100</v>
      </c>
      <c r="G46" s="11">
        <v>59796300</v>
      </c>
      <c r="H46" s="11">
        <v>36948950</v>
      </c>
      <c r="I46" s="11"/>
      <c r="J46" s="11"/>
      <c r="K46" s="11">
        <v>65297400</v>
      </c>
      <c r="L46" s="11">
        <v>97726200</v>
      </c>
      <c r="M46" s="11">
        <v>47709700</v>
      </c>
      <c r="N46" s="11"/>
      <c r="O46" s="11">
        <v>725180300</v>
      </c>
      <c r="Q46"/>
      <c r="R46"/>
      <c r="T46" s="95" t="s">
        <v>4990</v>
      </c>
      <c r="U46" s="103"/>
      <c r="V46" s="101">
        <v>199811339782</v>
      </c>
      <c r="W46" s="104">
        <f t="shared" si="1"/>
        <v>-1</v>
      </c>
    </row>
    <row r="47" spans="2:23">
      <c r="B47" s="11" t="s">
        <v>4334</v>
      </c>
      <c r="C47" s="11"/>
      <c r="D47" s="11">
        <v>2000000</v>
      </c>
      <c r="E47" s="11"/>
      <c r="F47" s="11"/>
      <c r="G47" s="11"/>
      <c r="H47" s="11"/>
      <c r="I47" s="11"/>
      <c r="J47" s="11"/>
      <c r="K47" s="11">
        <v>12195000</v>
      </c>
      <c r="L47" s="11"/>
      <c r="M47" s="11"/>
      <c r="N47" s="11"/>
      <c r="O47" s="11">
        <v>14195000</v>
      </c>
      <c r="T47" s="95" t="s">
        <v>4987</v>
      </c>
      <c r="U47" s="103"/>
      <c r="V47" s="101">
        <v>73977040044</v>
      </c>
      <c r="W47" s="104">
        <f t="shared" si="1"/>
        <v>-1</v>
      </c>
    </row>
    <row r="48" spans="2:23">
      <c r="B48" s="11" t="s">
        <v>1281</v>
      </c>
      <c r="C48" s="11"/>
      <c r="D48" s="11"/>
      <c r="E48" s="11">
        <v>2000000</v>
      </c>
      <c r="F48" s="11"/>
      <c r="G48" s="11">
        <v>12150000</v>
      </c>
      <c r="H48" s="11"/>
      <c r="I48" s="11"/>
      <c r="J48" s="11"/>
      <c r="K48" s="11"/>
      <c r="L48" s="11"/>
      <c r="M48" s="11"/>
      <c r="N48" s="11"/>
      <c r="O48" s="11">
        <v>14150000</v>
      </c>
      <c r="T48" s="95" t="s">
        <v>4992</v>
      </c>
      <c r="U48" s="103"/>
      <c r="V48" s="101">
        <v>94688251257</v>
      </c>
      <c r="W48" s="104">
        <f t="shared" si="1"/>
        <v>-1</v>
      </c>
    </row>
    <row r="49" spans="2:22">
      <c r="B49" s="11" t="s">
        <v>4656</v>
      </c>
      <c r="C49" s="11"/>
      <c r="D49" s="11"/>
      <c r="E49" s="11">
        <v>2000000</v>
      </c>
      <c r="F49" s="11"/>
      <c r="G49" s="11"/>
      <c r="H49" s="11"/>
      <c r="I49" s="11"/>
      <c r="J49" s="11"/>
      <c r="K49" s="11"/>
      <c r="L49" s="11"/>
      <c r="M49" s="11"/>
      <c r="N49" s="11"/>
      <c r="O49" s="11">
        <v>2000000</v>
      </c>
      <c r="T49"/>
      <c r="U49" s="97"/>
      <c r="V49" s="96"/>
    </row>
    <row r="50" spans="2:22">
      <c r="B50" s="11" t="s">
        <v>252</v>
      </c>
      <c r="C50" s="11">
        <v>2000000</v>
      </c>
      <c r="D50" s="11"/>
      <c r="E50" s="11">
        <v>12050000</v>
      </c>
      <c r="F50" s="11"/>
      <c r="G50" s="11"/>
      <c r="H50" s="11"/>
      <c r="I50" s="11"/>
      <c r="J50" s="11"/>
      <c r="K50" s="11"/>
      <c r="L50" s="11"/>
      <c r="M50" s="11"/>
      <c r="N50" s="11"/>
      <c r="O50" s="11">
        <v>14050000</v>
      </c>
      <c r="T50"/>
      <c r="U50"/>
      <c r="V50"/>
    </row>
    <row r="51" spans="2:22">
      <c r="B51" s="11" t="s">
        <v>4650</v>
      </c>
      <c r="C51" s="11"/>
      <c r="D51" s="11"/>
      <c r="E51" s="11">
        <v>2000000</v>
      </c>
      <c r="F51" s="11"/>
      <c r="G51" s="11"/>
      <c r="H51" s="11"/>
      <c r="I51" s="11"/>
      <c r="J51" s="11"/>
      <c r="K51" s="11">
        <v>10950000</v>
      </c>
      <c r="L51" s="11"/>
      <c r="M51" s="11"/>
      <c r="N51" s="11"/>
      <c r="O51" s="11">
        <v>12950000</v>
      </c>
      <c r="T51"/>
      <c r="U51"/>
      <c r="V51"/>
    </row>
    <row r="52" spans="2:22">
      <c r="B52" s="11" t="s">
        <v>4057</v>
      </c>
      <c r="C52" s="11">
        <v>2000000</v>
      </c>
      <c r="D52" s="11">
        <v>9370000</v>
      </c>
      <c r="E52" s="11"/>
      <c r="F52" s="11"/>
      <c r="G52" s="11"/>
      <c r="H52" s="11"/>
      <c r="I52" s="11"/>
      <c r="J52" s="11"/>
      <c r="K52" s="11"/>
      <c r="L52" s="11"/>
      <c r="M52" s="11"/>
      <c r="N52" s="11"/>
      <c r="O52" s="11">
        <v>11370000</v>
      </c>
      <c r="T52"/>
      <c r="U52"/>
      <c r="V52"/>
    </row>
    <row r="53" spans="2:22">
      <c r="B53" s="11" t="s">
        <v>4062</v>
      </c>
      <c r="C53" s="11">
        <v>2000000</v>
      </c>
      <c r="D53" s="11">
        <v>11995000</v>
      </c>
      <c r="E53" s="11"/>
      <c r="F53" s="11"/>
      <c r="G53" s="11"/>
      <c r="H53" s="11"/>
      <c r="I53" s="11"/>
      <c r="J53" s="11"/>
      <c r="K53" s="11"/>
      <c r="L53" s="11"/>
      <c r="M53" s="11"/>
      <c r="N53" s="11"/>
      <c r="O53" s="11">
        <v>13995000</v>
      </c>
      <c r="T53"/>
      <c r="U53"/>
      <c r="V53"/>
    </row>
    <row r="54" spans="2:22">
      <c r="B54" s="11" t="s">
        <v>4074</v>
      </c>
      <c r="C54" s="11">
        <v>2000000</v>
      </c>
      <c r="D54" s="11">
        <v>12150000</v>
      </c>
      <c r="E54" s="11"/>
      <c r="F54" s="11"/>
      <c r="G54" s="11"/>
      <c r="H54" s="11"/>
      <c r="I54" s="11"/>
      <c r="J54" s="11"/>
      <c r="K54" s="11"/>
      <c r="L54" s="11"/>
      <c r="M54" s="11"/>
      <c r="N54" s="11"/>
      <c r="O54" s="11">
        <v>14150000</v>
      </c>
    </row>
    <row r="55" spans="2:22">
      <c r="B55" s="11" t="s">
        <v>1311</v>
      </c>
      <c r="C55" s="11"/>
      <c r="D55" s="11">
        <v>2000000</v>
      </c>
      <c r="E55" s="11">
        <v>30707500</v>
      </c>
      <c r="F55" s="11"/>
      <c r="G55" s="11"/>
      <c r="H55" s="11"/>
      <c r="I55" s="11"/>
      <c r="J55" s="11"/>
      <c r="K55" s="11"/>
      <c r="L55" s="11"/>
      <c r="M55" s="11"/>
      <c r="N55" s="11"/>
      <c r="O55" s="11">
        <v>32707500</v>
      </c>
    </row>
    <row r="56" spans="2:22">
      <c r="B56" s="11" t="s">
        <v>2043</v>
      </c>
      <c r="C56" s="11"/>
      <c r="D56" s="11"/>
      <c r="E56" s="11"/>
      <c r="F56" s="11"/>
      <c r="G56" s="11"/>
      <c r="H56" s="11">
        <v>9440000</v>
      </c>
      <c r="I56" s="11"/>
      <c r="J56" s="11"/>
      <c r="K56" s="11">
        <v>2000000</v>
      </c>
      <c r="L56" s="11"/>
      <c r="M56" s="11"/>
      <c r="N56" s="11"/>
      <c r="O56" s="11">
        <v>11440000</v>
      </c>
    </row>
    <row r="57" spans="2:22">
      <c r="B57" s="11" t="s">
        <v>261</v>
      </c>
      <c r="C57" s="11">
        <v>2000000</v>
      </c>
      <c r="D57" s="11"/>
      <c r="E57" s="11"/>
      <c r="F57" s="11"/>
      <c r="G57" s="11"/>
      <c r="H57" s="11"/>
      <c r="I57" s="11"/>
      <c r="J57" s="11"/>
      <c r="K57" s="11">
        <v>12060000</v>
      </c>
      <c r="L57" s="11"/>
      <c r="M57" s="11"/>
      <c r="N57" s="11"/>
      <c r="O57" s="11">
        <v>14060000</v>
      </c>
    </row>
    <row r="58" spans="2:22">
      <c r="B58" s="11" t="s">
        <v>4665</v>
      </c>
      <c r="C58" s="11"/>
      <c r="D58" s="11"/>
      <c r="E58" s="11">
        <v>2000000</v>
      </c>
      <c r="F58" s="11"/>
      <c r="G58" s="11"/>
      <c r="H58" s="11"/>
      <c r="I58" s="11"/>
      <c r="J58" s="11"/>
      <c r="K58" s="11"/>
      <c r="L58" s="11"/>
      <c r="M58" s="11"/>
      <c r="N58" s="11"/>
      <c r="O58" s="11">
        <v>2000000</v>
      </c>
    </row>
    <row r="59" spans="2:22">
      <c r="B59" s="11" t="s">
        <v>1285</v>
      </c>
      <c r="C59" s="11"/>
      <c r="D59" s="11"/>
      <c r="E59" s="11">
        <v>2000000</v>
      </c>
      <c r="F59" s="11"/>
      <c r="G59" s="11"/>
      <c r="H59" s="11">
        <v>11500000</v>
      </c>
      <c r="I59" s="11"/>
      <c r="J59" s="11"/>
      <c r="K59" s="11"/>
      <c r="L59" s="11"/>
      <c r="M59" s="11"/>
      <c r="N59" s="11"/>
      <c r="O59" s="11">
        <v>13500000</v>
      </c>
    </row>
    <row r="60" spans="2:22">
      <c r="B60" s="11" t="s">
        <v>2033</v>
      </c>
      <c r="C60" s="11"/>
      <c r="D60" s="11"/>
      <c r="E60" s="11"/>
      <c r="F60" s="11"/>
      <c r="G60" s="11"/>
      <c r="H60" s="11">
        <v>12150000</v>
      </c>
      <c r="I60" s="11"/>
      <c r="J60" s="11"/>
      <c r="K60" s="11">
        <v>2000000</v>
      </c>
      <c r="L60" s="11"/>
      <c r="M60" s="11"/>
      <c r="N60" s="11"/>
      <c r="O60" s="11">
        <v>14150000</v>
      </c>
    </row>
    <row r="61" spans="2:22">
      <c r="B61" s="11" t="s">
        <v>4082</v>
      </c>
      <c r="C61" s="11">
        <v>2000000</v>
      </c>
      <c r="D61" s="11">
        <v>9055000</v>
      </c>
      <c r="E61" s="11"/>
      <c r="F61" s="11"/>
      <c r="G61" s="11"/>
      <c r="H61" s="11"/>
      <c r="I61" s="11"/>
      <c r="J61" s="11"/>
      <c r="K61" s="11"/>
      <c r="L61" s="11"/>
      <c r="M61" s="11"/>
      <c r="N61" s="11"/>
      <c r="O61" s="11">
        <v>11055000</v>
      </c>
    </row>
    <row r="62" spans="2:22">
      <c r="B62" s="11" t="s">
        <v>927</v>
      </c>
      <c r="C62" s="11"/>
      <c r="D62" s="11">
        <v>12150000</v>
      </c>
      <c r="E62" s="11"/>
      <c r="F62" s="11"/>
      <c r="G62" s="11"/>
      <c r="H62" s="11"/>
      <c r="I62" s="11"/>
      <c r="J62" s="11"/>
      <c r="K62" s="11"/>
      <c r="L62" s="11"/>
      <c r="M62" s="11"/>
      <c r="N62" s="11"/>
      <c r="O62" s="11">
        <v>12150000</v>
      </c>
    </row>
    <row r="63" spans="2:22">
      <c r="B63" s="11" t="s">
        <v>277</v>
      </c>
      <c r="C63" s="11">
        <v>2000000</v>
      </c>
      <c r="D63" s="11"/>
      <c r="E63" s="11"/>
      <c r="F63" s="11"/>
      <c r="G63" s="11">
        <v>9392500</v>
      </c>
      <c r="H63" s="11"/>
      <c r="I63" s="11"/>
      <c r="J63" s="11"/>
      <c r="K63" s="11"/>
      <c r="L63" s="11"/>
      <c r="M63" s="11"/>
      <c r="N63" s="11"/>
      <c r="O63" s="11">
        <v>11392500</v>
      </c>
    </row>
    <row r="64" spans="2:22">
      <c r="B64" s="11" t="s">
        <v>2047</v>
      </c>
      <c r="C64" s="11"/>
      <c r="D64" s="11"/>
      <c r="E64" s="11"/>
      <c r="F64" s="11"/>
      <c r="G64" s="11"/>
      <c r="H64" s="11">
        <v>12090000</v>
      </c>
      <c r="I64" s="11"/>
      <c r="J64" s="11"/>
      <c r="K64" s="11">
        <v>2000000</v>
      </c>
      <c r="L64" s="11"/>
      <c r="M64" s="11"/>
      <c r="N64" s="11"/>
      <c r="O64" s="11">
        <v>14090000</v>
      </c>
    </row>
    <row r="65" spans="2:15">
      <c r="B65" s="11" t="s">
        <v>1296</v>
      </c>
      <c r="C65" s="11"/>
      <c r="D65" s="11"/>
      <c r="E65" s="11">
        <v>6735000</v>
      </c>
      <c r="F65" s="11"/>
      <c r="G65" s="11"/>
      <c r="H65" s="11"/>
      <c r="I65" s="11"/>
      <c r="J65" s="11"/>
      <c r="K65" s="11"/>
      <c r="L65" s="11"/>
      <c r="M65" s="11"/>
      <c r="N65" s="11"/>
      <c r="O65" s="11">
        <v>6735000</v>
      </c>
    </row>
    <row r="66" spans="2:15">
      <c r="B66" s="11" t="s">
        <v>230</v>
      </c>
      <c r="C66" s="11">
        <v>18720403</v>
      </c>
      <c r="D66" s="11">
        <v>35807499</v>
      </c>
      <c r="E66" s="11">
        <v>13505116</v>
      </c>
      <c r="F66" s="11">
        <v>120961351</v>
      </c>
      <c r="G66" s="11">
        <v>13596069</v>
      </c>
      <c r="H66" s="11">
        <v>2835211</v>
      </c>
      <c r="I66" s="11">
        <v>13219336</v>
      </c>
      <c r="J66" s="11">
        <v>11625133</v>
      </c>
      <c r="K66" s="11">
        <v>35875930</v>
      </c>
      <c r="L66" s="11">
        <v>23835875</v>
      </c>
      <c r="M66" s="11">
        <v>10676976</v>
      </c>
      <c r="N66" s="11">
        <v>10697780</v>
      </c>
      <c r="O66" s="11">
        <v>311356679</v>
      </c>
    </row>
    <row r="67" spans="2:15">
      <c r="B67" s="11" t="s">
        <v>4644</v>
      </c>
      <c r="C67" s="11"/>
      <c r="D67" s="11"/>
      <c r="E67" s="11">
        <v>2000000</v>
      </c>
      <c r="F67" s="11">
        <v>11850000</v>
      </c>
      <c r="G67" s="11"/>
      <c r="H67" s="11"/>
      <c r="I67" s="11"/>
      <c r="J67" s="11"/>
      <c r="K67" s="11"/>
      <c r="L67" s="11"/>
      <c r="M67" s="11"/>
      <c r="N67" s="11"/>
      <c r="O67" s="11">
        <v>13850000</v>
      </c>
    </row>
    <row r="68" spans="2:15">
      <c r="B68" s="11" t="s">
        <v>4662</v>
      </c>
      <c r="C68" s="11"/>
      <c r="D68" s="11"/>
      <c r="E68" s="11">
        <v>2000000</v>
      </c>
      <c r="F68" s="11"/>
      <c r="G68" s="11"/>
      <c r="H68" s="11"/>
      <c r="I68" s="11"/>
      <c r="J68" s="11"/>
      <c r="K68" s="11"/>
      <c r="L68" s="11"/>
      <c r="M68" s="11"/>
      <c r="N68" s="11"/>
      <c r="O68" s="11">
        <v>2000000</v>
      </c>
    </row>
    <row r="69" spans="2:15">
      <c r="B69" s="11" t="s">
        <v>4545</v>
      </c>
      <c r="C69" s="11"/>
      <c r="D69" s="11">
        <v>1431900</v>
      </c>
      <c r="E69" s="11"/>
      <c r="F69" s="11">
        <v>3490180</v>
      </c>
      <c r="G69" s="11"/>
      <c r="H69" s="11"/>
      <c r="I69" s="11"/>
      <c r="J69" s="11"/>
      <c r="K69" s="11"/>
      <c r="L69" s="11"/>
      <c r="M69" s="11"/>
      <c r="N69" s="11"/>
      <c r="O69" s="11">
        <v>4922080</v>
      </c>
    </row>
    <row r="70" spans="2:15">
      <c r="B70" s="11" t="s">
        <v>915</v>
      </c>
      <c r="C70" s="11"/>
      <c r="D70" s="11">
        <v>9425000</v>
      </c>
      <c r="E70" s="11"/>
      <c r="F70" s="11"/>
      <c r="G70" s="11"/>
      <c r="H70" s="11"/>
      <c r="I70" s="11"/>
      <c r="J70" s="11"/>
      <c r="K70" s="11"/>
      <c r="L70" s="11"/>
      <c r="M70" s="11"/>
      <c r="N70" s="11"/>
      <c r="O70" s="11">
        <v>9425000</v>
      </c>
    </row>
    <row r="71" spans="2:15">
      <c r="B71" s="11" t="s">
        <v>4284</v>
      </c>
      <c r="C71" s="11"/>
      <c r="D71" s="11">
        <v>32.85</v>
      </c>
      <c r="E71" s="11"/>
      <c r="F71" s="11"/>
      <c r="G71" s="11"/>
      <c r="H71" s="11"/>
      <c r="I71" s="11"/>
      <c r="J71" s="11"/>
      <c r="K71" s="11"/>
      <c r="L71" s="11"/>
      <c r="M71" s="11"/>
      <c r="N71" s="11"/>
      <c r="O71" s="11">
        <v>32.85</v>
      </c>
    </row>
    <row r="72" spans="2:15">
      <c r="B72" s="11" t="s">
        <v>4086</v>
      </c>
      <c r="C72" s="11">
        <v>2000000</v>
      </c>
      <c r="D72" s="11">
        <v>12185000</v>
      </c>
      <c r="E72" s="11"/>
      <c r="F72" s="11"/>
      <c r="G72" s="11"/>
      <c r="H72" s="11"/>
      <c r="I72" s="11"/>
      <c r="J72" s="11"/>
      <c r="K72" s="11"/>
      <c r="L72" s="11"/>
      <c r="M72" s="11"/>
      <c r="N72" s="11"/>
      <c r="O72" s="11">
        <v>14185000</v>
      </c>
    </row>
    <row r="73" spans="2:15">
      <c r="B73" s="11" t="s">
        <v>1870</v>
      </c>
      <c r="C73" s="11"/>
      <c r="D73" s="11">
        <v>4386315</v>
      </c>
      <c r="E73" s="11"/>
      <c r="F73" s="11">
        <v>6562902</v>
      </c>
      <c r="G73" s="11"/>
      <c r="H73" s="11"/>
      <c r="I73" s="11"/>
      <c r="J73" s="11"/>
      <c r="K73" s="11">
        <v>15358178</v>
      </c>
      <c r="L73" s="11"/>
      <c r="M73" s="11">
        <v>3169559</v>
      </c>
      <c r="N73" s="11">
        <v>4950847</v>
      </c>
      <c r="O73" s="11">
        <v>34427801</v>
      </c>
    </row>
    <row r="74" spans="2:15">
      <c r="B74" s="11" t="s">
        <v>2078</v>
      </c>
      <c r="C74" s="11"/>
      <c r="D74" s="11"/>
      <c r="E74" s="11"/>
      <c r="F74" s="11"/>
      <c r="G74" s="11"/>
      <c r="H74" s="11"/>
      <c r="I74" s="11"/>
      <c r="J74" s="11"/>
      <c r="K74" s="11">
        <v>18729500</v>
      </c>
      <c r="L74" s="11"/>
      <c r="M74" s="11"/>
      <c r="N74" s="11"/>
      <c r="O74" s="11">
        <v>18729500</v>
      </c>
    </row>
    <row r="75" spans="2:15">
      <c r="B75" s="11" t="s">
        <v>4098</v>
      </c>
      <c r="C75" s="11">
        <v>2000000</v>
      </c>
      <c r="D75" s="11"/>
      <c r="E75" s="11"/>
      <c r="F75" s="11"/>
      <c r="G75" s="11"/>
      <c r="H75" s="11"/>
      <c r="I75" s="11"/>
      <c r="J75" s="11"/>
      <c r="K75" s="11"/>
      <c r="L75" s="11"/>
      <c r="M75" s="11"/>
      <c r="N75" s="11"/>
      <c r="O75" s="11">
        <v>2000000</v>
      </c>
    </row>
    <row r="76" spans="2:15">
      <c r="B76" s="11" t="s">
        <v>4346</v>
      </c>
      <c r="C76" s="11"/>
      <c r="D76" s="11">
        <v>2000000</v>
      </c>
      <c r="E76" s="11"/>
      <c r="F76" s="11"/>
      <c r="G76" s="11"/>
      <c r="H76" s="11"/>
      <c r="I76" s="11"/>
      <c r="J76" s="11"/>
      <c r="K76" s="11">
        <v>12385000</v>
      </c>
      <c r="L76" s="11"/>
      <c r="M76" s="11"/>
      <c r="N76" s="11"/>
      <c r="O76" s="11">
        <v>14385000</v>
      </c>
    </row>
    <row r="77" spans="2:15">
      <c r="B77" s="11" t="s">
        <v>4322</v>
      </c>
      <c r="C77" s="11"/>
      <c r="D77" s="11">
        <v>2000000</v>
      </c>
      <c r="E77" s="11">
        <v>12020000</v>
      </c>
      <c r="F77" s="11"/>
      <c r="G77" s="11"/>
      <c r="H77" s="11"/>
      <c r="I77" s="11"/>
      <c r="J77" s="11"/>
      <c r="K77" s="11"/>
      <c r="L77" s="11"/>
      <c r="M77" s="11"/>
      <c r="N77" s="11"/>
      <c r="O77" s="11">
        <v>14020000</v>
      </c>
    </row>
    <row r="78" spans="2:15">
      <c r="B78" s="11" t="s">
        <v>2036</v>
      </c>
      <c r="C78" s="11"/>
      <c r="D78" s="11"/>
      <c r="E78" s="11"/>
      <c r="F78" s="11"/>
      <c r="G78" s="11"/>
      <c r="H78" s="11">
        <v>12440000</v>
      </c>
      <c r="I78" s="11"/>
      <c r="J78" s="11"/>
      <c r="K78" s="11">
        <v>2000000</v>
      </c>
      <c r="L78" s="11"/>
      <c r="M78" s="11"/>
      <c r="N78" s="11"/>
      <c r="O78" s="11">
        <v>14440000</v>
      </c>
    </row>
    <row r="79" spans="2:15">
      <c r="B79" s="11" t="s">
        <v>1277</v>
      </c>
      <c r="C79" s="11"/>
      <c r="D79" s="11"/>
      <c r="E79" s="11">
        <v>2000000</v>
      </c>
      <c r="F79" s="11"/>
      <c r="G79" s="11"/>
      <c r="H79" s="11"/>
      <c r="I79" s="11"/>
      <c r="J79" s="11"/>
      <c r="K79" s="11">
        <v>11150000</v>
      </c>
      <c r="L79" s="11"/>
      <c r="M79" s="11"/>
      <c r="N79" s="11"/>
      <c r="O79" s="11">
        <v>13150000</v>
      </c>
    </row>
    <row r="80" spans="2:15">
      <c r="B80" s="11" t="s">
        <v>4337</v>
      </c>
      <c r="C80" s="11"/>
      <c r="D80" s="11">
        <v>2000000</v>
      </c>
      <c r="E80" s="11"/>
      <c r="F80" s="11"/>
      <c r="G80" s="11"/>
      <c r="H80" s="11"/>
      <c r="I80" s="11"/>
      <c r="J80" s="11"/>
      <c r="K80" s="11">
        <v>10855000</v>
      </c>
      <c r="L80" s="11"/>
      <c r="M80" s="11"/>
      <c r="N80" s="11"/>
      <c r="O80" s="11">
        <v>12855000</v>
      </c>
    </row>
    <row r="81" spans="2:15">
      <c r="B81" s="11" t="s">
        <v>892</v>
      </c>
      <c r="C81" s="11"/>
      <c r="D81" s="11">
        <v>2000000</v>
      </c>
      <c r="E81" s="11"/>
      <c r="F81" s="11"/>
      <c r="G81" s="11"/>
      <c r="H81" s="11"/>
      <c r="I81" s="11"/>
      <c r="J81" s="11"/>
      <c r="K81" s="11">
        <v>12515000</v>
      </c>
      <c r="L81" s="11"/>
      <c r="M81" s="11"/>
      <c r="N81" s="11"/>
      <c r="O81" s="11">
        <v>14515000</v>
      </c>
    </row>
    <row r="82" spans="2:15">
      <c r="B82" s="11" t="s">
        <v>885</v>
      </c>
      <c r="C82" s="11"/>
      <c r="D82" s="11">
        <v>2000000</v>
      </c>
      <c r="E82" s="11">
        <v>11348000</v>
      </c>
      <c r="F82" s="11"/>
      <c r="G82" s="11"/>
      <c r="H82" s="11"/>
      <c r="I82" s="11"/>
      <c r="J82" s="11">
        <v>12255500</v>
      </c>
      <c r="K82" s="11"/>
      <c r="L82" s="11"/>
      <c r="M82" s="11"/>
      <c r="N82" s="11"/>
      <c r="O82" s="11">
        <v>25603500</v>
      </c>
    </row>
    <row r="83" spans="2:15">
      <c r="B83" s="11" t="s">
        <v>889</v>
      </c>
      <c r="C83" s="11"/>
      <c r="D83" s="11">
        <v>2000000</v>
      </c>
      <c r="E83" s="11">
        <v>12185000</v>
      </c>
      <c r="F83" s="11"/>
      <c r="G83" s="11"/>
      <c r="H83" s="11"/>
      <c r="I83" s="11"/>
      <c r="J83" s="11"/>
      <c r="K83" s="11"/>
      <c r="L83" s="11"/>
      <c r="M83" s="11"/>
      <c r="N83" s="11"/>
      <c r="O83" s="11">
        <v>14185000</v>
      </c>
    </row>
    <row r="84" spans="2:15">
      <c r="B84" s="11" t="s">
        <v>4199</v>
      </c>
      <c r="C84" s="11">
        <v>3858600</v>
      </c>
      <c r="D84" s="11"/>
      <c r="E84" s="11"/>
      <c r="F84" s="11"/>
      <c r="G84" s="11"/>
      <c r="H84" s="11"/>
      <c r="I84" s="11"/>
      <c r="J84" s="11"/>
      <c r="K84" s="11"/>
      <c r="L84" s="11"/>
      <c r="M84" s="11"/>
      <c r="N84" s="11"/>
      <c r="O84" s="11">
        <v>3858600</v>
      </c>
    </row>
    <row r="85" spans="2:15">
      <c r="B85" s="11" t="s">
        <v>2023</v>
      </c>
      <c r="C85" s="11"/>
      <c r="D85" s="11"/>
      <c r="E85" s="11"/>
      <c r="F85" s="11"/>
      <c r="G85" s="11"/>
      <c r="H85" s="11">
        <v>13708000</v>
      </c>
      <c r="I85" s="11"/>
      <c r="J85" s="11"/>
      <c r="K85" s="11">
        <v>2000000</v>
      </c>
      <c r="L85" s="11"/>
      <c r="M85" s="11"/>
      <c r="N85" s="11"/>
      <c r="O85" s="11">
        <v>15708000</v>
      </c>
    </row>
    <row r="86" spans="2:15">
      <c r="B86" s="11" t="s">
        <v>4659</v>
      </c>
      <c r="C86" s="11"/>
      <c r="D86" s="11"/>
      <c r="E86" s="11">
        <v>2000000</v>
      </c>
      <c r="F86" s="11"/>
      <c r="G86" s="11"/>
      <c r="H86" s="11"/>
      <c r="I86" s="11"/>
      <c r="J86" s="11"/>
      <c r="K86" s="11"/>
      <c r="L86" s="11"/>
      <c r="M86" s="11"/>
      <c r="N86" s="11"/>
      <c r="O86" s="11">
        <v>2000000</v>
      </c>
    </row>
    <row r="87" spans="2:15">
      <c r="B87" s="11" t="s">
        <v>2026</v>
      </c>
      <c r="C87" s="11"/>
      <c r="D87" s="11"/>
      <c r="E87" s="11"/>
      <c r="F87" s="11"/>
      <c r="G87" s="11"/>
      <c r="H87" s="11">
        <v>13933000</v>
      </c>
      <c r="I87" s="11"/>
      <c r="J87" s="11"/>
      <c r="K87" s="11">
        <v>4000000</v>
      </c>
      <c r="L87" s="11"/>
      <c r="M87" s="11"/>
      <c r="N87" s="11"/>
      <c r="O87" s="11">
        <v>17933000</v>
      </c>
    </row>
    <row r="88" spans="2:15">
      <c r="B88" s="11" t="s">
        <v>2040</v>
      </c>
      <c r="C88" s="11"/>
      <c r="D88" s="11"/>
      <c r="E88" s="11"/>
      <c r="F88" s="11"/>
      <c r="G88" s="11"/>
      <c r="H88" s="11">
        <v>11240000</v>
      </c>
      <c r="I88" s="11"/>
      <c r="J88" s="11"/>
      <c r="K88" s="11">
        <v>2000000</v>
      </c>
      <c r="L88" s="11"/>
      <c r="M88" s="11"/>
      <c r="N88" s="11"/>
      <c r="O88" s="11">
        <v>13240000</v>
      </c>
    </row>
    <row r="89" spans="2:15">
      <c r="B89" s="11" t="s">
        <v>4325</v>
      </c>
      <c r="C89" s="11"/>
      <c r="D89" s="11">
        <v>2000000</v>
      </c>
      <c r="E89" s="11">
        <v>8000000</v>
      </c>
      <c r="F89" s="11"/>
      <c r="G89" s="11"/>
      <c r="H89" s="11"/>
      <c r="I89" s="11"/>
      <c r="J89" s="11"/>
      <c r="K89" s="11"/>
      <c r="L89" s="11"/>
      <c r="M89" s="11"/>
      <c r="N89" s="11"/>
      <c r="O89" s="11">
        <v>10000000</v>
      </c>
    </row>
    <row r="90" spans="2:15">
      <c r="B90" s="11" t="s">
        <v>1561</v>
      </c>
      <c r="C90" s="11"/>
      <c r="D90" s="11"/>
      <c r="E90" s="11"/>
      <c r="F90" s="11">
        <v>2602920</v>
      </c>
      <c r="G90" s="11"/>
      <c r="H90" s="11"/>
      <c r="I90" s="11"/>
      <c r="J90" s="11"/>
      <c r="K90" s="11"/>
      <c r="L90" s="11"/>
      <c r="M90" s="11"/>
      <c r="N90" s="11"/>
      <c r="O90" s="11">
        <v>2602920</v>
      </c>
    </row>
    <row r="91" spans="2:15">
      <c r="B91" s="11" t="s">
        <v>2051</v>
      </c>
      <c r="C91" s="11"/>
      <c r="D91" s="11"/>
      <c r="E91" s="11"/>
      <c r="F91" s="11"/>
      <c r="G91" s="11"/>
      <c r="H91" s="11"/>
      <c r="I91" s="11">
        <v>9405000</v>
      </c>
      <c r="J91" s="11"/>
      <c r="K91" s="11">
        <v>2000000</v>
      </c>
      <c r="L91" s="11"/>
      <c r="M91" s="11"/>
      <c r="N91" s="11"/>
      <c r="O91" s="11">
        <v>11405000</v>
      </c>
    </row>
    <row r="92" spans="2:15">
      <c r="B92" s="11" t="s">
        <v>4195</v>
      </c>
      <c r="C92" s="11">
        <v>577700</v>
      </c>
      <c r="D92" s="11"/>
      <c r="E92" s="11"/>
      <c r="F92" s="11">
        <v>3122850</v>
      </c>
      <c r="G92" s="11"/>
      <c r="H92" s="11"/>
      <c r="I92" s="11"/>
      <c r="J92" s="11"/>
      <c r="K92" s="11"/>
      <c r="L92" s="11"/>
      <c r="M92" s="11"/>
      <c r="N92" s="11"/>
      <c r="O92" s="11">
        <v>3700550</v>
      </c>
    </row>
    <row r="93" spans="2:15">
      <c r="B93" s="11" t="s">
        <v>1090</v>
      </c>
      <c r="C93" s="11"/>
      <c r="D93" s="11">
        <v>40066656</v>
      </c>
      <c r="E93" s="11">
        <v>11423940</v>
      </c>
      <c r="F93" s="11"/>
      <c r="G93" s="11"/>
      <c r="H93" s="11"/>
      <c r="I93" s="11"/>
      <c r="J93" s="11"/>
      <c r="K93" s="11"/>
      <c r="L93" s="11"/>
      <c r="M93" s="11"/>
      <c r="N93" s="11"/>
      <c r="O93" s="11">
        <v>51490596</v>
      </c>
    </row>
    <row r="94" spans="2:15">
      <c r="B94" s="11" t="s">
        <v>3392</v>
      </c>
      <c r="C94" s="11">
        <v>12150000</v>
      </c>
      <c r="D94" s="11"/>
      <c r="E94" s="11"/>
      <c r="F94" s="11"/>
      <c r="G94" s="11"/>
      <c r="H94" s="11"/>
      <c r="I94" s="11"/>
      <c r="J94" s="11">
        <v>2000000</v>
      </c>
      <c r="K94" s="11"/>
      <c r="L94" s="11"/>
      <c r="M94" s="11"/>
      <c r="N94" s="11"/>
      <c r="O94" s="11">
        <v>14150000</v>
      </c>
    </row>
    <row r="95" spans="2:15">
      <c r="B95" s="11" t="s">
        <v>1546</v>
      </c>
      <c r="C95" s="11"/>
      <c r="D95" s="11"/>
      <c r="E95" s="11"/>
      <c r="F95" s="11">
        <v>732480</v>
      </c>
      <c r="G95" s="11"/>
      <c r="H95" s="11"/>
      <c r="I95" s="11"/>
      <c r="J95" s="11"/>
      <c r="K95" s="11"/>
      <c r="L95" s="11"/>
      <c r="M95" s="11"/>
      <c r="N95" s="11"/>
      <c r="O95" s="11">
        <v>732480</v>
      </c>
    </row>
    <row r="96" spans="2:15">
      <c r="B96" s="11" t="s">
        <v>997</v>
      </c>
      <c r="C96" s="11">
        <v>154237905</v>
      </c>
      <c r="D96" s="11"/>
      <c r="E96" s="11">
        <v>57528387</v>
      </c>
      <c r="F96" s="11"/>
      <c r="G96" s="11"/>
      <c r="H96" s="11"/>
      <c r="I96" s="11"/>
      <c r="J96" s="11"/>
      <c r="K96" s="11">
        <v>162821016</v>
      </c>
      <c r="L96" s="11"/>
      <c r="M96" s="11"/>
      <c r="N96" s="11"/>
      <c r="O96" s="11">
        <v>374587308</v>
      </c>
    </row>
    <row r="97" spans="2:15">
      <c r="B97" s="11" t="s">
        <v>800</v>
      </c>
      <c r="C97" s="11"/>
      <c r="D97" s="11">
        <v>1164120</v>
      </c>
      <c r="E97" s="11"/>
      <c r="F97" s="11">
        <v>1164120</v>
      </c>
      <c r="G97" s="11">
        <v>1552160</v>
      </c>
      <c r="H97" s="11"/>
      <c r="I97" s="11"/>
      <c r="J97" s="11"/>
      <c r="K97" s="11"/>
      <c r="L97" s="11"/>
      <c r="M97" s="11"/>
      <c r="N97" s="11"/>
      <c r="O97" s="11">
        <v>3880400</v>
      </c>
    </row>
    <row r="98" spans="2:15">
      <c r="B98" s="11" t="s">
        <v>14</v>
      </c>
      <c r="C98" s="11">
        <v>83630286</v>
      </c>
      <c r="D98" s="11"/>
      <c r="E98" s="11">
        <v>91165311</v>
      </c>
      <c r="F98" s="11">
        <v>33270615</v>
      </c>
      <c r="G98" s="11">
        <v>41019534</v>
      </c>
      <c r="H98" s="11"/>
      <c r="I98" s="11"/>
      <c r="J98" s="11"/>
      <c r="K98" s="11">
        <v>58540194</v>
      </c>
      <c r="L98" s="11">
        <v>41838120</v>
      </c>
      <c r="M98" s="11">
        <v>39410550</v>
      </c>
      <c r="N98" s="11">
        <v>80278641</v>
      </c>
      <c r="O98" s="11">
        <v>469153251</v>
      </c>
    </row>
    <row r="99" spans="2:15">
      <c r="B99" s="11" t="s">
        <v>990</v>
      </c>
      <c r="C99" s="11"/>
      <c r="D99" s="11">
        <v>25295258926</v>
      </c>
      <c r="E99" s="11"/>
      <c r="F99" s="11"/>
      <c r="G99" s="11">
        <v>52408088</v>
      </c>
      <c r="H99" s="11"/>
      <c r="I99" s="11"/>
      <c r="J99" s="11"/>
      <c r="K99" s="11"/>
      <c r="L99" s="11"/>
      <c r="M99" s="11"/>
      <c r="N99" s="11"/>
      <c r="O99" s="11">
        <v>25347667014</v>
      </c>
    </row>
    <row r="100" spans="2:15">
      <c r="B100" s="11" t="s">
        <v>985</v>
      </c>
      <c r="C100" s="11"/>
      <c r="D100" s="11">
        <v>3897272844</v>
      </c>
      <c r="E100" s="11"/>
      <c r="F100" s="11"/>
      <c r="G100" s="11">
        <v>408902100</v>
      </c>
      <c r="H100" s="11"/>
      <c r="I100" s="11"/>
      <c r="J100" s="11"/>
      <c r="K100" s="11">
        <v>564856603</v>
      </c>
      <c r="L100" s="11"/>
      <c r="M100" s="11"/>
      <c r="N100" s="11"/>
      <c r="O100" s="11">
        <v>4871031547</v>
      </c>
    </row>
    <row r="101" spans="2:15">
      <c r="B101" s="11" t="s">
        <v>99</v>
      </c>
      <c r="C101" s="11">
        <v>3834600</v>
      </c>
      <c r="D101" s="11"/>
      <c r="E101" s="11"/>
      <c r="F101" s="11"/>
      <c r="G101" s="11"/>
      <c r="H101" s="11"/>
      <c r="I101" s="11"/>
      <c r="J101" s="11"/>
      <c r="K101" s="11"/>
      <c r="L101" s="11"/>
      <c r="M101" s="11"/>
      <c r="N101" s="11"/>
      <c r="O101" s="11">
        <v>3834600</v>
      </c>
    </row>
    <row r="102" spans="2:15">
      <c r="B102" s="11" t="s">
        <v>115</v>
      </c>
      <c r="C102" s="11">
        <v>1767952</v>
      </c>
      <c r="D102" s="11">
        <v>15717718</v>
      </c>
      <c r="E102" s="11">
        <v>3427148</v>
      </c>
      <c r="F102" s="11">
        <v>3442839</v>
      </c>
      <c r="G102" s="11"/>
      <c r="H102" s="11">
        <v>4280795</v>
      </c>
      <c r="I102" s="11">
        <v>2984631</v>
      </c>
      <c r="J102" s="11">
        <v>5960893</v>
      </c>
      <c r="K102" s="11">
        <v>445901930</v>
      </c>
      <c r="L102" s="11"/>
      <c r="M102" s="11"/>
      <c r="N102" s="11">
        <v>3359149</v>
      </c>
      <c r="O102" s="11">
        <v>486843055</v>
      </c>
    </row>
    <row r="103" spans="2:15">
      <c r="B103" s="11" t="s">
        <v>29</v>
      </c>
      <c r="C103" s="11">
        <v>8928786</v>
      </c>
      <c r="D103" s="11">
        <v>3002416</v>
      </c>
      <c r="E103" s="11">
        <v>60848191</v>
      </c>
      <c r="F103" s="11">
        <v>7839761</v>
      </c>
      <c r="G103" s="11">
        <v>2192704</v>
      </c>
      <c r="H103" s="11">
        <v>2613252</v>
      </c>
      <c r="I103" s="11">
        <v>3000323</v>
      </c>
      <c r="J103" s="11">
        <v>3142598</v>
      </c>
      <c r="K103" s="11">
        <v>6067598</v>
      </c>
      <c r="L103" s="11">
        <v>3108075</v>
      </c>
      <c r="M103" s="11">
        <v>2964755</v>
      </c>
      <c r="N103" s="11">
        <v>3392625</v>
      </c>
      <c r="O103" s="11">
        <v>107101084</v>
      </c>
    </row>
    <row r="104" spans="2:15">
      <c r="B104" s="11" t="s">
        <v>410</v>
      </c>
      <c r="C104" s="11">
        <v>7713648</v>
      </c>
      <c r="D104" s="11"/>
      <c r="E104" s="11"/>
      <c r="F104" s="11"/>
      <c r="G104" s="11"/>
      <c r="H104" s="11"/>
      <c r="I104" s="11"/>
      <c r="J104" s="11"/>
      <c r="K104" s="11"/>
      <c r="L104" s="11"/>
      <c r="M104" s="11"/>
      <c r="N104" s="11"/>
      <c r="O104" s="11">
        <v>7713648</v>
      </c>
    </row>
    <row r="105" spans="2:15">
      <c r="B105" s="11" t="s">
        <v>1266</v>
      </c>
      <c r="C105" s="11">
        <v>1406100</v>
      </c>
      <c r="D105" s="11"/>
      <c r="E105" s="11">
        <v>1155400</v>
      </c>
      <c r="F105" s="11"/>
      <c r="G105" s="11"/>
      <c r="H105" s="11"/>
      <c r="I105" s="11"/>
      <c r="J105" s="11">
        <v>4626480</v>
      </c>
      <c r="K105" s="11"/>
      <c r="L105" s="11">
        <v>1431900</v>
      </c>
      <c r="M105" s="11"/>
      <c r="N105" s="11"/>
      <c r="O105" s="11">
        <v>8619880</v>
      </c>
    </row>
    <row r="106" spans="2:15">
      <c r="B106" s="11" t="s">
        <v>673</v>
      </c>
      <c r="C106" s="11"/>
      <c r="D106" s="11">
        <v>151009653</v>
      </c>
      <c r="E106" s="11"/>
      <c r="F106" s="11">
        <v>279272901</v>
      </c>
      <c r="G106" s="11"/>
      <c r="H106" s="11"/>
      <c r="I106" s="11"/>
      <c r="J106" s="11"/>
      <c r="K106" s="11">
        <v>49400</v>
      </c>
      <c r="L106" s="11">
        <v>153656313</v>
      </c>
      <c r="M106" s="11">
        <v>382571306</v>
      </c>
      <c r="N106" s="11">
        <v>9412172</v>
      </c>
      <c r="O106" s="11">
        <v>975971745</v>
      </c>
    </row>
    <row r="107" spans="2:15">
      <c r="B107" s="11" t="s">
        <v>321</v>
      </c>
      <c r="C107" s="11">
        <v>4479331</v>
      </c>
      <c r="D107" s="11">
        <v>739300</v>
      </c>
      <c r="E107" s="11">
        <v>1131475</v>
      </c>
      <c r="F107" s="11">
        <v>3229109</v>
      </c>
      <c r="G107" s="11">
        <v>2587239</v>
      </c>
      <c r="H107" s="11">
        <v>991384</v>
      </c>
      <c r="I107" s="11">
        <v>930473</v>
      </c>
      <c r="J107" s="11"/>
      <c r="K107" s="11">
        <v>399858</v>
      </c>
      <c r="L107" s="11">
        <v>1169067</v>
      </c>
      <c r="M107" s="11">
        <v>220194</v>
      </c>
      <c r="N107" s="11">
        <v>166911</v>
      </c>
      <c r="O107" s="11">
        <v>16044341</v>
      </c>
    </row>
    <row r="108" spans="2:15">
      <c r="B108" s="11" t="s">
        <v>1259</v>
      </c>
      <c r="C108" s="11"/>
      <c r="D108" s="11">
        <v>310800</v>
      </c>
      <c r="E108" s="11">
        <v>773900</v>
      </c>
      <c r="F108" s="11">
        <v>1874800</v>
      </c>
      <c r="G108" s="11"/>
      <c r="H108" s="11">
        <v>315200</v>
      </c>
      <c r="I108" s="11"/>
      <c r="J108" s="11">
        <v>310800</v>
      </c>
      <c r="K108" s="11">
        <v>937400</v>
      </c>
      <c r="L108" s="11"/>
      <c r="M108" s="11"/>
      <c r="N108" s="11"/>
      <c r="O108" s="11">
        <v>4522900</v>
      </c>
    </row>
    <row r="109" spans="2:15">
      <c r="B109" s="11" t="s">
        <v>1554</v>
      </c>
      <c r="C109" s="11"/>
      <c r="D109" s="11"/>
      <c r="E109" s="11"/>
      <c r="F109" s="11">
        <v>562440</v>
      </c>
      <c r="G109" s="11"/>
      <c r="H109" s="11"/>
      <c r="I109" s="11"/>
      <c r="J109" s="11"/>
      <c r="K109" s="11"/>
      <c r="L109" s="11"/>
      <c r="M109" s="11"/>
      <c r="N109" s="11"/>
      <c r="O109" s="11">
        <v>562440</v>
      </c>
    </row>
    <row r="110" spans="2:15">
      <c r="B110" s="11" t="s">
        <v>1248</v>
      </c>
      <c r="C110" s="11"/>
      <c r="D110" s="11">
        <v>335600</v>
      </c>
      <c r="E110" s="11">
        <v>686700</v>
      </c>
      <c r="F110" s="11">
        <v>272500</v>
      </c>
      <c r="G110" s="11"/>
      <c r="H110" s="11"/>
      <c r="I110" s="11"/>
      <c r="J110" s="11">
        <v>458430</v>
      </c>
      <c r="K110" s="11">
        <v>1931480</v>
      </c>
      <c r="L110" s="11"/>
      <c r="M110" s="11">
        <v>468700</v>
      </c>
      <c r="N110" s="11"/>
      <c r="O110" s="11">
        <v>4153410</v>
      </c>
    </row>
    <row r="111" spans="2:15">
      <c r="B111" s="11" t="s">
        <v>1178</v>
      </c>
      <c r="C111" s="11"/>
      <c r="D111" s="11"/>
      <c r="E111" s="11">
        <v>10000000</v>
      </c>
      <c r="F111" s="11"/>
      <c r="G111" s="11"/>
      <c r="H111" s="11"/>
      <c r="I111" s="11"/>
      <c r="J111" s="11"/>
      <c r="K111" s="11"/>
      <c r="L111" s="11"/>
      <c r="M111" s="11"/>
      <c r="N111" s="11"/>
      <c r="O111" s="11">
        <v>10000000</v>
      </c>
    </row>
    <row r="112" spans="2:15">
      <c r="B112" s="11" t="s">
        <v>370</v>
      </c>
      <c r="C112" s="11">
        <v>5558856</v>
      </c>
      <c r="D112" s="11">
        <v>1852952</v>
      </c>
      <c r="E112" s="11">
        <v>3561776</v>
      </c>
      <c r="F112" s="11">
        <v>5316220</v>
      </c>
      <c r="G112" s="11">
        <v>3363724</v>
      </c>
      <c r="H112" s="11"/>
      <c r="I112" s="11">
        <v>1867469</v>
      </c>
      <c r="J112" s="11">
        <v>3545184</v>
      </c>
      <c r="K112" s="11">
        <v>4800651</v>
      </c>
      <c r="L112" s="11"/>
      <c r="M112" s="11">
        <v>1818734</v>
      </c>
      <c r="N112" s="11">
        <v>3566958</v>
      </c>
      <c r="O112" s="11">
        <v>35252524</v>
      </c>
    </row>
    <row r="113" spans="2:15">
      <c r="B113" s="11" t="s">
        <v>810</v>
      </c>
      <c r="C113" s="11"/>
      <c r="D113" s="11">
        <v>51738090</v>
      </c>
      <c r="E113" s="11">
        <v>23889016</v>
      </c>
      <c r="F113" s="11">
        <v>104652363</v>
      </c>
      <c r="G113" s="11">
        <v>21775902</v>
      </c>
      <c r="H113" s="11">
        <v>173783254</v>
      </c>
      <c r="I113" s="11">
        <v>21941341</v>
      </c>
      <c r="J113" s="11">
        <v>25397103</v>
      </c>
      <c r="K113" s="11">
        <v>66616994</v>
      </c>
      <c r="L113" s="11">
        <v>1539286460</v>
      </c>
      <c r="M113" s="11"/>
      <c r="N113" s="11">
        <v>50474542</v>
      </c>
      <c r="O113" s="11">
        <v>2079555065</v>
      </c>
    </row>
    <row r="114" spans="2:15">
      <c r="B114" s="11" t="s">
        <v>717</v>
      </c>
      <c r="C114" s="11"/>
      <c r="D114" s="11">
        <v>6369000</v>
      </c>
      <c r="E114" s="11"/>
      <c r="F114" s="11"/>
      <c r="G114" s="11"/>
      <c r="H114" s="11"/>
      <c r="I114" s="11"/>
      <c r="J114" s="11"/>
      <c r="K114" s="11"/>
      <c r="L114" s="11"/>
      <c r="M114" s="11"/>
      <c r="N114" s="11"/>
      <c r="O114" s="11">
        <v>6369000</v>
      </c>
    </row>
    <row r="115" spans="2:15">
      <c r="B115" s="11" t="s">
        <v>962</v>
      </c>
      <c r="C115" s="11"/>
      <c r="D115" s="11">
        <v>38201300</v>
      </c>
      <c r="E115" s="11"/>
      <c r="F115" s="11"/>
      <c r="G115" s="11"/>
      <c r="H115" s="11"/>
      <c r="I115" s="11"/>
      <c r="J115" s="11"/>
      <c r="K115" s="11"/>
      <c r="L115" s="11"/>
      <c r="M115" s="11"/>
      <c r="N115" s="11"/>
      <c r="O115" s="11">
        <v>38201300</v>
      </c>
    </row>
    <row r="116" spans="2:15">
      <c r="B116" s="11" t="s">
        <v>139</v>
      </c>
      <c r="C116" s="11">
        <v>34554354</v>
      </c>
      <c r="D116" s="11">
        <v>278556</v>
      </c>
      <c r="E116" s="11"/>
      <c r="F116" s="11">
        <v>14377100</v>
      </c>
      <c r="G116" s="11"/>
      <c r="H116" s="11"/>
      <c r="I116" s="11"/>
      <c r="J116" s="11"/>
      <c r="K116" s="11">
        <v>331796</v>
      </c>
      <c r="L116" s="11"/>
      <c r="M116" s="11">
        <v>18082882</v>
      </c>
      <c r="N116" s="11"/>
      <c r="O116" s="11">
        <v>67624688</v>
      </c>
    </row>
    <row r="117" spans="2:15">
      <c r="B117" s="11" t="s">
        <v>802</v>
      </c>
      <c r="C117" s="11"/>
      <c r="D117" s="11">
        <v>1164120</v>
      </c>
      <c r="E117" s="11"/>
      <c r="F117" s="11"/>
      <c r="G117" s="11"/>
      <c r="H117" s="11"/>
      <c r="I117" s="11"/>
      <c r="J117" s="11"/>
      <c r="K117" s="11"/>
      <c r="L117" s="11"/>
      <c r="M117" s="11"/>
      <c r="N117" s="11"/>
      <c r="O117" s="11">
        <v>1164120</v>
      </c>
    </row>
    <row r="118" spans="2:15">
      <c r="B118" s="11" t="s">
        <v>48</v>
      </c>
      <c r="C118" s="11">
        <v>64781615</v>
      </c>
      <c r="D118" s="11">
        <v>37193424</v>
      </c>
      <c r="E118" s="11">
        <v>20543932</v>
      </c>
      <c r="F118" s="11">
        <v>63674222</v>
      </c>
      <c r="G118" s="11"/>
      <c r="H118" s="11">
        <v>39060937</v>
      </c>
      <c r="I118" s="11">
        <v>11964220</v>
      </c>
      <c r="J118" s="11">
        <v>14728738</v>
      </c>
      <c r="K118" s="11">
        <v>19204276</v>
      </c>
      <c r="L118" s="11">
        <v>12760313</v>
      </c>
      <c r="M118" s="11">
        <v>11975160</v>
      </c>
      <c r="N118" s="11">
        <v>5060521712</v>
      </c>
      <c r="O118" s="11">
        <v>5356408549</v>
      </c>
    </row>
    <row r="119" spans="2:15">
      <c r="B119" s="11" t="s">
        <v>25</v>
      </c>
      <c r="C119" s="11">
        <v>58066542</v>
      </c>
      <c r="D119" s="11">
        <v>21914397</v>
      </c>
      <c r="E119" s="11">
        <v>50666688</v>
      </c>
      <c r="F119" s="11">
        <v>146908876</v>
      </c>
      <c r="G119" s="11">
        <v>16609311</v>
      </c>
      <c r="H119" s="11">
        <v>37155141</v>
      </c>
      <c r="I119" s="11">
        <v>18154827</v>
      </c>
      <c r="J119" s="11">
        <v>44755200</v>
      </c>
      <c r="K119" s="11">
        <v>41482893</v>
      </c>
      <c r="L119" s="11"/>
      <c r="M119" s="11">
        <v>21511467</v>
      </c>
      <c r="N119" s="11">
        <v>23290020</v>
      </c>
      <c r="O119" s="11">
        <v>480515362</v>
      </c>
    </row>
    <row r="120" spans="2:15">
      <c r="B120" s="11" t="s">
        <v>226</v>
      </c>
      <c r="C120" s="11">
        <v>1936700</v>
      </c>
      <c r="D120" s="11">
        <v>299600</v>
      </c>
      <c r="E120" s="11">
        <v>1219800</v>
      </c>
      <c r="F120" s="11">
        <v>310300</v>
      </c>
      <c r="G120" s="11">
        <v>331700</v>
      </c>
      <c r="H120" s="11">
        <v>353100</v>
      </c>
      <c r="I120" s="11">
        <v>395900</v>
      </c>
      <c r="J120" s="11"/>
      <c r="K120" s="11">
        <v>246100</v>
      </c>
      <c r="L120" s="11">
        <v>331700</v>
      </c>
      <c r="M120" s="11"/>
      <c r="N120" s="11"/>
      <c r="O120" s="11">
        <v>5424900</v>
      </c>
    </row>
    <row r="121" spans="2:15">
      <c r="B121" s="11" t="s">
        <v>3114</v>
      </c>
      <c r="C121" s="11">
        <v>5826579</v>
      </c>
      <c r="D121" s="11"/>
      <c r="E121" s="11">
        <v>16277993</v>
      </c>
      <c r="F121" s="11"/>
      <c r="G121" s="11"/>
      <c r="H121" s="11"/>
      <c r="I121" s="11">
        <v>92859104</v>
      </c>
      <c r="J121" s="11"/>
      <c r="K121" s="11">
        <v>6348776</v>
      </c>
      <c r="L121" s="11"/>
      <c r="M121" s="11"/>
      <c r="N121" s="11">
        <v>46874177</v>
      </c>
      <c r="O121" s="11">
        <v>168186629</v>
      </c>
    </row>
    <row r="122" spans="2:15">
      <c r="B122" s="11" t="s">
        <v>208</v>
      </c>
      <c r="C122" s="11">
        <v>2971200</v>
      </c>
      <c r="D122" s="11"/>
      <c r="E122" s="11"/>
      <c r="F122" s="11"/>
      <c r="G122" s="11"/>
      <c r="H122" s="11"/>
      <c r="I122" s="11"/>
      <c r="J122" s="11"/>
      <c r="K122" s="11"/>
      <c r="L122" s="11"/>
      <c r="M122" s="11"/>
      <c r="N122" s="11"/>
      <c r="O122" s="11">
        <v>2971200</v>
      </c>
    </row>
    <row r="123" spans="2:15">
      <c r="B123" s="11" t="s">
        <v>61</v>
      </c>
      <c r="C123" s="11">
        <v>485288928</v>
      </c>
      <c r="D123" s="11">
        <v>542793840</v>
      </c>
      <c r="E123" s="11">
        <v>374883373</v>
      </c>
      <c r="F123" s="11">
        <v>1712107934</v>
      </c>
      <c r="G123" s="11"/>
      <c r="H123" s="11">
        <v>752448243</v>
      </c>
      <c r="I123" s="11"/>
      <c r="J123" s="11">
        <v>1584986304</v>
      </c>
      <c r="K123" s="11">
        <v>2354154461</v>
      </c>
      <c r="L123" s="11">
        <v>771923748</v>
      </c>
      <c r="M123" s="11">
        <v>963841749</v>
      </c>
      <c r="N123" s="11">
        <v>1164144357</v>
      </c>
      <c r="O123" s="11">
        <v>10706572937</v>
      </c>
    </row>
    <row r="124" spans="2:15">
      <c r="B124" s="11" t="s">
        <v>21</v>
      </c>
      <c r="C124" s="11">
        <v>314442132</v>
      </c>
      <c r="D124" s="11">
        <v>69736638</v>
      </c>
      <c r="E124" s="11"/>
      <c r="F124" s="11">
        <v>746474728</v>
      </c>
      <c r="G124" s="11">
        <v>68871868</v>
      </c>
      <c r="H124" s="11">
        <v>6447350</v>
      </c>
      <c r="I124" s="11">
        <v>593423760</v>
      </c>
      <c r="J124" s="11"/>
      <c r="K124" s="11">
        <v>56702672</v>
      </c>
      <c r="L124" s="11">
        <v>339235536</v>
      </c>
      <c r="M124" s="11">
        <v>26858892</v>
      </c>
      <c r="N124" s="11">
        <v>142692498</v>
      </c>
      <c r="O124" s="11">
        <v>2364886074</v>
      </c>
    </row>
    <row r="125" spans="2:15">
      <c r="B125" s="11" t="s">
        <v>1183</v>
      </c>
      <c r="C125" s="11"/>
      <c r="D125" s="11"/>
      <c r="E125" s="11">
        <v>10000000</v>
      </c>
      <c r="F125" s="11"/>
      <c r="G125" s="11"/>
      <c r="H125" s="11"/>
      <c r="I125" s="11"/>
      <c r="J125" s="11"/>
      <c r="K125" s="11"/>
      <c r="L125" s="11"/>
      <c r="M125" s="11"/>
      <c r="N125" s="11"/>
      <c r="O125" s="11">
        <v>10000000</v>
      </c>
    </row>
    <row r="126" spans="2:15">
      <c r="B126" s="11" t="s">
        <v>1252</v>
      </c>
      <c r="C126" s="11"/>
      <c r="D126" s="11"/>
      <c r="E126" s="11">
        <v>376050</v>
      </c>
      <c r="F126" s="11"/>
      <c r="G126" s="11"/>
      <c r="H126" s="11"/>
      <c r="I126" s="11"/>
      <c r="J126" s="11"/>
      <c r="K126" s="11">
        <v>2704290</v>
      </c>
      <c r="L126" s="11"/>
      <c r="M126" s="11"/>
      <c r="N126" s="11"/>
      <c r="O126" s="11">
        <v>3080340</v>
      </c>
    </row>
    <row r="127" spans="2:15">
      <c r="B127" s="11" t="s">
        <v>4484</v>
      </c>
      <c r="C127" s="11"/>
      <c r="D127" s="11">
        <v>12126750</v>
      </c>
      <c r="E127" s="11"/>
      <c r="F127" s="11"/>
      <c r="G127" s="11"/>
      <c r="H127" s="11"/>
      <c r="I127" s="11"/>
      <c r="J127" s="11"/>
      <c r="K127" s="11">
        <v>12126750</v>
      </c>
      <c r="L127" s="11"/>
      <c r="M127" s="11"/>
      <c r="N127" s="11"/>
      <c r="O127" s="11">
        <v>24253500</v>
      </c>
    </row>
    <row r="128" spans="2:15">
      <c r="B128" s="11" t="s">
        <v>1417</v>
      </c>
      <c r="C128" s="11"/>
      <c r="D128" s="11">
        <v>3000000</v>
      </c>
      <c r="E128" s="11"/>
      <c r="F128" s="11">
        <v>4628700</v>
      </c>
      <c r="G128" s="11"/>
      <c r="H128" s="11"/>
      <c r="I128" s="11"/>
      <c r="J128" s="11"/>
      <c r="K128" s="11"/>
      <c r="L128" s="11"/>
      <c r="M128" s="11">
        <v>3000000</v>
      </c>
      <c r="N128" s="11"/>
      <c r="O128" s="11">
        <v>10628700</v>
      </c>
    </row>
    <row r="129" spans="2:15">
      <c r="B129" s="11" t="s">
        <v>293</v>
      </c>
      <c r="C129" s="11">
        <v>22759566</v>
      </c>
      <c r="D129" s="11">
        <v>22837492</v>
      </c>
      <c r="E129" s="11">
        <v>22759566</v>
      </c>
      <c r="F129" s="11">
        <v>25932587</v>
      </c>
      <c r="G129" s="11">
        <v>12751127</v>
      </c>
      <c r="H129" s="11">
        <v>11553439</v>
      </c>
      <c r="I129" s="11">
        <v>11620509</v>
      </c>
      <c r="J129" s="11">
        <v>11620509</v>
      </c>
      <c r="K129" s="11">
        <v>25564678</v>
      </c>
      <c r="L129" s="11">
        <v>204180227</v>
      </c>
      <c r="M129" s="11">
        <v>11620509</v>
      </c>
      <c r="N129" s="11">
        <v>11620509</v>
      </c>
      <c r="O129" s="11">
        <v>394820718</v>
      </c>
    </row>
    <row r="130" spans="2:15">
      <c r="B130" s="11" t="s">
        <v>33</v>
      </c>
      <c r="C130" s="11">
        <v>35024679097</v>
      </c>
      <c r="D130" s="11">
        <v>33003188649</v>
      </c>
      <c r="E130" s="11">
        <v>56601788369</v>
      </c>
      <c r="F130" s="11">
        <v>33147881430</v>
      </c>
      <c r="G130" s="11">
        <v>16106830177</v>
      </c>
      <c r="H130" s="11">
        <v>13627270714</v>
      </c>
      <c r="I130" s="11">
        <v>79097355706</v>
      </c>
      <c r="J130" s="11">
        <v>64845687017</v>
      </c>
      <c r="K130" s="11">
        <v>101928661232</v>
      </c>
      <c r="L130" s="11">
        <v>14905731438</v>
      </c>
      <c r="M130" s="11">
        <v>161695719072</v>
      </c>
      <c r="N130" s="11">
        <v>181600149687</v>
      </c>
      <c r="O130" s="11">
        <v>791584942588</v>
      </c>
    </row>
    <row r="131" spans="2:15">
      <c r="B131" s="11" t="s">
        <v>91</v>
      </c>
      <c r="C131" s="11">
        <v>2994176</v>
      </c>
      <c r="D131" s="11">
        <v>6795929</v>
      </c>
      <c r="E131" s="11">
        <v>11624401</v>
      </c>
      <c r="F131" s="11">
        <v>4844288</v>
      </c>
      <c r="G131" s="11">
        <v>4449548</v>
      </c>
      <c r="H131" s="11"/>
      <c r="I131" s="11">
        <v>9009648</v>
      </c>
      <c r="J131" s="11">
        <v>4585100</v>
      </c>
      <c r="K131" s="11">
        <v>13077218</v>
      </c>
      <c r="L131" s="11">
        <v>5112860</v>
      </c>
      <c r="M131" s="11">
        <v>74623234</v>
      </c>
      <c r="N131" s="11">
        <v>4585100</v>
      </c>
      <c r="O131" s="11">
        <v>141701502</v>
      </c>
    </row>
    <row r="132" spans="2:15">
      <c r="B132" s="11" t="s">
        <v>1085</v>
      </c>
      <c r="C132" s="11"/>
      <c r="D132" s="11"/>
      <c r="E132" s="11">
        <v>46013526</v>
      </c>
      <c r="F132" s="11">
        <v>52207200</v>
      </c>
      <c r="G132" s="11"/>
      <c r="H132" s="11"/>
      <c r="I132" s="11"/>
      <c r="J132" s="11"/>
      <c r="K132" s="11"/>
      <c r="L132" s="11"/>
      <c r="M132" s="11"/>
      <c r="N132" s="11"/>
      <c r="O132" s="11">
        <v>98220726</v>
      </c>
    </row>
    <row r="133" spans="2:15">
      <c r="B133" s="11" t="s">
        <v>1603</v>
      </c>
      <c r="C133" s="11">
        <v>521082</v>
      </c>
      <c r="D133" s="11"/>
      <c r="E133" s="11">
        <v>2938220</v>
      </c>
      <c r="F133" s="11">
        <v>294100137</v>
      </c>
      <c r="G133" s="11">
        <v>6060480</v>
      </c>
      <c r="H133" s="11"/>
      <c r="I133" s="11">
        <v>1578134568</v>
      </c>
      <c r="J133" s="11"/>
      <c r="K133" s="11">
        <v>477619840</v>
      </c>
      <c r="L133" s="11">
        <v>143535239</v>
      </c>
      <c r="M133" s="11"/>
      <c r="N133" s="11">
        <v>1724818</v>
      </c>
      <c r="O133" s="11">
        <v>2504634384</v>
      </c>
    </row>
    <row r="134" spans="2:15">
      <c r="B134" s="11" t="s">
        <v>2179</v>
      </c>
      <c r="C134" s="11">
        <v>4199014</v>
      </c>
      <c r="D134" s="11">
        <v>3205057</v>
      </c>
      <c r="E134" s="11"/>
      <c r="F134" s="11"/>
      <c r="G134" s="11">
        <v>14059107</v>
      </c>
      <c r="H134" s="11"/>
      <c r="I134" s="11">
        <v>6261923</v>
      </c>
      <c r="J134" s="11">
        <v>8399039</v>
      </c>
      <c r="K134" s="11">
        <v>10210180</v>
      </c>
      <c r="L134" s="11"/>
      <c r="M134" s="11">
        <v>4173628</v>
      </c>
      <c r="N134" s="11"/>
      <c r="O134" s="11">
        <v>50507948</v>
      </c>
    </row>
    <row r="135" spans="2:15">
      <c r="B135" s="11" t="s">
        <v>1390</v>
      </c>
      <c r="C135" s="11">
        <v>59894763</v>
      </c>
      <c r="D135" s="11"/>
      <c r="E135" s="11"/>
      <c r="F135" s="11">
        <v>889337</v>
      </c>
      <c r="G135" s="11">
        <v>1296257703</v>
      </c>
      <c r="H135" s="11">
        <v>35865875278</v>
      </c>
      <c r="I135" s="11">
        <v>30000000000</v>
      </c>
      <c r="J135" s="11">
        <v>30011354547</v>
      </c>
      <c r="K135" s="11"/>
      <c r="L135" s="11">
        <v>30000000000</v>
      </c>
      <c r="M135" s="11">
        <v>30000000000</v>
      </c>
      <c r="N135" s="11"/>
      <c r="O135" s="11">
        <v>157234271628</v>
      </c>
    </row>
    <row r="136" spans="2:15">
      <c r="B136" s="11" t="s">
        <v>1511</v>
      </c>
      <c r="C136" s="11"/>
      <c r="D136" s="11">
        <v>848033884</v>
      </c>
      <c r="E136" s="11"/>
      <c r="F136" s="11">
        <v>2076895326</v>
      </c>
      <c r="G136" s="11"/>
      <c r="H136" s="11">
        <v>102674008399</v>
      </c>
      <c r="I136" s="11">
        <v>100000000000</v>
      </c>
      <c r="J136" s="11"/>
      <c r="K136" s="11"/>
      <c r="L136" s="11">
        <v>65000000000</v>
      </c>
      <c r="M136" s="11">
        <v>90013933698</v>
      </c>
      <c r="N136" s="11">
        <v>193556814</v>
      </c>
      <c r="O136" s="11">
        <v>360806428121</v>
      </c>
    </row>
    <row r="137" spans="2:15">
      <c r="B137" s="11" t="s">
        <v>4130</v>
      </c>
      <c r="C137" s="11">
        <v>14737800</v>
      </c>
      <c r="D137" s="11"/>
      <c r="E137" s="11"/>
      <c r="F137" s="11"/>
      <c r="G137" s="11"/>
      <c r="H137" s="11"/>
      <c r="I137" s="11"/>
      <c r="J137" s="11"/>
      <c r="K137" s="11"/>
      <c r="L137" s="11"/>
      <c r="M137" s="11"/>
      <c r="N137" s="11"/>
      <c r="O137" s="11">
        <v>14737800</v>
      </c>
    </row>
    <row r="138" spans="2:15">
      <c r="B138" s="11" t="s">
        <v>652</v>
      </c>
      <c r="C138" s="11">
        <v>33833133</v>
      </c>
      <c r="D138" s="11">
        <v>169555113</v>
      </c>
      <c r="E138" s="11">
        <v>61611705</v>
      </c>
      <c r="F138" s="11">
        <v>186220287</v>
      </c>
      <c r="G138" s="11">
        <v>22840137</v>
      </c>
      <c r="H138" s="11">
        <v>48422973</v>
      </c>
      <c r="I138" s="11">
        <v>60053886</v>
      </c>
      <c r="J138" s="11">
        <v>173267337</v>
      </c>
      <c r="K138" s="11">
        <v>52121511</v>
      </c>
      <c r="L138" s="11">
        <v>19778202</v>
      </c>
      <c r="M138" s="11"/>
      <c r="N138" s="11"/>
      <c r="O138" s="11">
        <v>827704284</v>
      </c>
    </row>
    <row r="139" spans="2:15">
      <c r="B139" s="11" t="s">
        <v>108</v>
      </c>
      <c r="C139" s="11">
        <v>89861750</v>
      </c>
      <c r="D139" s="11">
        <v>62204668</v>
      </c>
      <c r="E139" s="11">
        <v>67270175</v>
      </c>
      <c r="F139" s="11"/>
      <c r="G139" s="11">
        <v>77889060</v>
      </c>
      <c r="H139" s="11">
        <v>37821414</v>
      </c>
      <c r="I139" s="11">
        <v>30553200</v>
      </c>
      <c r="J139" s="11">
        <v>30553200</v>
      </c>
      <c r="K139" s="11">
        <v>42596613</v>
      </c>
      <c r="L139" s="11">
        <v>57283200</v>
      </c>
      <c r="M139" s="11">
        <v>30553200</v>
      </c>
      <c r="N139" s="11"/>
      <c r="O139" s="11">
        <v>526586480</v>
      </c>
    </row>
    <row r="140" spans="2:15">
      <c r="B140" s="11" t="s">
        <v>1540</v>
      </c>
      <c r="C140" s="11"/>
      <c r="D140" s="11"/>
      <c r="E140" s="11"/>
      <c r="F140" s="11">
        <v>156960</v>
      </c>
      <c r="G140" s="11"/>
      <c r="H140" s="11"/>
      <c r="I140" s="11"/>
      <c r="J140" s="11"/>
      <c r="K140" s="11"/>
      <c r="L140" s="11"/>
      <c r="M140" s="11"/>
      <c r="N140" s="11"/>
      <c r="O140" s="11">
        <v>156960</v>
      </c>
    </row>
    <row r="141" spans="2:15">
      <c r="B141" s="11" t="s">
        <v>413</v>
      </c>
      <c r="C141" s="11">
        <v>1694995882</v>
      </c>
      <c r="D141" s="11">
        <v>1973638374</v>
      </c>
      <c r="E141" s="11">
        <v>35535060</v>
      </c>
      <c r="F141" s="11">
        <v>8921138</v>
      </c>
      <c r="G141" s="11"/>
      <c r="H141" s="11">
        <v>311156262829</v>
      </c>
      <c r="I141" s="11"/>
      <c r="J141" s="11">
        <v>6150485213</v>
      </c>
      <c r="K141" s="11">
        <v>20589526</v>
      </c>
      <c r="L141" s="11">
        <v>346861536</v>
      </c>
      <c r="M141" s="11"/>
      <c r="N141" s="11"/>
      <c r="O141" s="11">
        <v>321387289558</v>
      </c>
    </row>
    <row r="142" spans="2:15">
      <c r="B142" s="11" t="s">
        <v>1380</v>
      </c>
      <c r="C142" s="11"/>
      <c r="D142" s="11"/>
      <c r="E142" s="11"/>
      <c r="F142" s="11">
        <v>21881324</v>
      </c>
      <c r="G142" s="11"/>
      <c r="H142" s="11"/>
      <c r="I142" s="11"/>
      <c r="J142" s="11"/>
      <c r="K142" s="11"/>
      <c r="L142" s="11"/>
      <c r="M142" s="11"/>
      <c r="N142" s="11"/>
      <c r="O142" s="11">
        <v>21881324</v>
      </c>
    </row>
    <row r="143" spans="2:15">
      <c r="B143" s="11" t="s">
        <v>805</v>
      </c>
      <c r="C143" s="11"/>
      <c r="D143" s="11">
        <v>1480740</v>
      </c>
      <c r="E143" s="11"/>
      <c r="F143" s="11"/>
      <c r="G143" s="11"/>
      <c r="H143" s="11"/>
      <c r="I143" s="11"/>
      <c r="J143" s="11"/>
      <c r="K143" s="11"/>
      <c r="L143" s="11"/>
      <c r="M143" s="11"/>
      <c r="N143" s="11"/>
      <c r="O143" s="11">
        <v>1480740</v>
      </c>
    </row>
    <row r="144" spans="2:15">
      <c r="B144" s="11" t="s">
        <v>317</v>
      </c>
      <c r="C144" s="11">
        <v>87639800</v>
      </c>
      <c r="D144" s="11"/>
      <c r="E144" s="11"/>
      <c r="F144" s="11"/>
      <c r="G144" s="11"/>
      <c r="H144" s="11"/>
      <c r="I144" s="11"/>
      <c r="J144" s="11"/>
      <c r="K144" s="11"/>
      <c r="L144" s="11"/>
      <c r="M144" s="11"/>
      <c r="N144" s="11"/>
      <c r="O144" s="11">
        <v>87639800</v>
      </c>
    </row>
    <row r="145" spans="2:15">
      <c r="B145" s="11" t="s">
        <v>1262</v>
      </c>
      <c r="C145" s="11"/>
      <c r="D145" s="11">
        <v>954600</v>
      </c>
      <c r="E145" s="11">
        <v>937400</v>
      </c>
      <c r="F145" s="11">
        <v>1874800</v>
      </c>
      <c r="G145" s="11"/>
      <c r="H145" s="11"/>
      <c r="I145" s="11"/>
      <c r="J145" s="11"/>
      <c r="K145" s="11"/>
      <c r="L145" s="11"/>
      <c r="M145" s="11"/>
      <c r="N145" s="11"/>
      <c r="O145" s="11">
        <v>3766800</v>
      </c>
    </row>
    <row r="146" spans="2:15">
      <c r="B146" s="11" t="s">
        <v>4548</v>
      </c>
      <c r="C146" s="11"/>
      <c r="D146" s="11">
        <v>588300</v>
      </c>
      <c r="E146" s="11"/>
      <c r="F146" s="11"/>
      <c r="G146" s="11"/>
      <c r="H146" s="11"/>
      <c r="I146" s="11"/>
      <c r="J146" s="11"/>
      <c r="K146" s="11"/>
      <c r="L146" s="11"/>
      <c r="M146" s="11"/>
      <c r="N146" s="11"/>
      <c r="O146" s="11">
        <v>588300</v>
      </c>
    </row>
    <row r="147" spans="2:15">
      <c r="B147" s="11" t="s">
        <v>247</v>
      </c>
      <c r="C147" s="11">
        <v>13479165</v>
      </c>
      <c r="D147" s="11">
        <v>13803614</v>
      </c>
      <c r="E147" s="11">
        <v>13329877</v>
      </c>
      <c r="F147" s="11">
        <v>176476282</v>
      </c>
      <c r="G147" s="11">
        <v>4626625</v>
      </c>
      <c r="H147" s="11">
        <v>31646481</v>
      </c>
      <c r="I147" s="11">
        <v>9705969</v>
      </c>
      <c r="J147" s="11">
        <v>5956527</v>
      </c>
      <c r="K147" s="11">
        <v>10564985</v>
      </c>
      <c r="L147" s="11"/>
      <c r="M147" s="11">
        <v>15640774</v>
      </c>
      <c r="N147" s="11"/>
      <c r="O147" s="11">
        <v>295230299</v>
      </c>
    </row>
    <row r="148" spans="2:15">
      <c r="B148" s="11" t="s">
        <v>4187</v>
      </c>
      <c r="C148" s="11">
        <v>753581148</v>
      </c>
      <c r="D148" s="11"/>
      <c r="E148" s="11"/>
      <c r="F148" s="11"/>
      <c r="G148" s="11"/>
      <c r="H148" s="11"/>
      <c r="I148" s="11"/>
      <c r="J148" s="11"/>
      <c r="K148" s="11"/>
      <c r="L148" s="11"/>
      <c r="M148" s="11"/>
      <c r="N148" s="11"/>
      <c r="O148" s="11">
        <v>753581148</v>
      </c>
    </row>
    <row r="149" spans="2:15">
      <c r="B149" s="11" t="s">
        <v>2505</v>
      </c>
      <c r="C149" s="11"/>
      <c r="D149" s="11">
        <v>5109360</v>
      </c>
      <c r="E149" s="11"/>
      <c r="F149" s="11">
        <v>1664040</v>
      </c>
      <c r="G149" s="11"/>
      <c r="H149" s="11">
        <v>5927400</v>
      </c>
      <c r="I149" s="11"/>
      <c r="J149" s="11"/>
      <c r="K149" s="11"/>
      <c r="L149" s="11"/>
      <c r="M149" s="11"/>
      <c r="N149" s="11"/>
      <c r="O149" s="11">
        <v>12700800</v>
      </c>
    </row>
    <row r="150" spans="2:15">
      <c r="B150" s="11" t="s">
        <v>159</v>
      </c>
      <c r="C150" s="11">
        <v>144885414</v>
      </c>
      <c r="D150" s="11">
        <v>87860322</v>
      </c>
      <c r="E150" s="11">
        <v>54867297</v>
      </c>
      <c r="F150" s="11">
        <v>242038572</v>
      </c>
      <c r="G150" s="11">
        <v>55429552</v>
      </c>
      <c r="H150" s="11">
        <v>82525208</v>
      </c>
      <c r="I150" s="11">
        <v>17271267</v>
      </c>
      <c r="J150" s="11"/>
      <c r="K150" s="11">
        <v>133366514</v>
      </c>
      <c r="L150" s="11">
        <v>84053307</v>
      </c>
      <c r="M150" s="11"/>
      <c r="N150" s="11">
        <v>126852576</v>
      </c>
      <c r="O150" s="11">
        <v>1029150029</v>
      </c>
    </row>
    <row r="151" spans="2:15">
      <c r="B151" s="11" t="s">
        <v>236</v>
      </c>
      <c r="C151" s="11">
        <v>9714565</v>
      </c>
      <c r="D151" s="11">
        <v>5881085</v>
      </c>
      <c r="E151" s="11">
        <v>15881362</v>
      </c>
      <c r="F151" s="11">
        <v>4841093</v>
      </c>
      <c r="G151" s="11">
        <v>5702039</v>
      </c>
      <c r="H151" s="11">
        <v>4667760</v>
      </c>
      <c r="I151" s="11">
        <v>5572516</v>
      </c>
      <c r="J151" s="11">
        <v>5663943</v>
      </c>
      <c r="K151" s="11">
        <v>15878515</v>
      </c>
      <c r="L151" s="11">
        <v>5321089</v>
      </c>
      <c r="M151" s="11">
        <v>4842996</v>
      </c>
      <c r="N151" s="11">
        <v>4911568</v>
      </c>
      <c r="O151" s="11">
        <v>88878531</v>
      </c>
    </row>
    <row r="152" spans="2:15">
      <c r="B152" s="11" t="s">
        <v>103</v>
      </c>
      <c r="C152" s="11">
        <v>286785211</v>
      </c>
      <c r="D152" s="11">
        <v>31752144</v>
      </c>
      <c r="E152" s="11"/>
      <c r="F152" s="11"/>
      <c r="G152" s="11">
        <v>346907928</v>
      </c>
      <c r="H152" s="11">
        <v>260042702</v>
      </c>
      <c r="I152" s="11">
        <v>90474905</v>
      </c>
      <c r="J152" s="11">
        <v>217087410</v>
      </c>
      <c r="K152" s="11">
        <v>311488428</v>
      </c>
      <c r="L152" s="11">
        <v>59789770</v>
      </c>
      <c r="M152" s="11">
        <v>145335695</v>
      </c>
      <c r="N152" s="11">
        <v>305109918</v>
      </c>
      <c r="O152" s="11">
        <v>2054774111</v>
      </c>
    </row>
    <row r="153" spans="2:15">
      <c r="B153" s="11" t="s">
        <v>1168</v>
      </c>
      <c r="C153" s="11"/>
      <c r="D153" s="11"/>
      <c r="E153" s="11">
        <v>5413356</v>
      </c>
      <c r="F153" s="11">
        <v>5800800</v>
      </c>
      <c r="G153" s="11"/>
      <c r="H153" s="11">
        <v>84641370</v>
      </c>
      <c r="I153" s="11"/>
      <c r="J153" s="11"/>
      <c r="K153" s="11"/>
      <c r="L153" s="11"/>
      <c r="M153" s="11"/>
      <c r="N153" s="11"/>
      <c r="O153" s="11">
        <v>95855526</v>
      </c>
    </row>
    <row r="154" spans="2:15">
      <c r="B154" s="11" t="s">
        <v>40</v>
      </c>
      <c r="C154" s="11">
        <v>35922694</v>
      </c>
      <c r="D154" s="11">
        <v>65942313</v>
      </c>
      <c r="E154" s="11">
        <v>32540969</v>
      </c>
      <c r="F154" s="11">
        <v>43676004</v>
      </c>
      <c r="G154" s="11"/>
      <c r="H154" s="11"/>
      <c r="I154" s="11">
        <v>18884097</v>
      </c>
      <c r="J154" s="11"/>
      <c r="K154" s="11">
        <v>8548554</v>
      </c>
      <c r="L154" s="11"/>
      <c r="M154" s="11"/>
      <c r="N154" s="11">
        <v>34693272</v>
      </c>
      <c r="O154" s="11">
        <v>240207903</v>
      </c>
    </row>
    <row r="155" spans="2:15">
      <c r="B155" s="11" t="s">
        <v>789</v>
      </c>
      <c r="C155" s="11"/>
      <c r="D155" s="11">
        <v>117480</v>
      </c>
      <c r="E155" s="11"/>
      <c r="F155" s="11">
        <v>1552160</v>
      </c>
      <c r="G155" s="11"/>
      <c r="H155" s="11"/>
      <c r="I155" s="11"/>
      <c r="J155" s="11"/>
      <c r="K155" s="11"/>
      <c r="L155" s="11"/>
      <c r="M155" s="11"/>
      <c r="N155" s="11"/>
      <c r="O155" s="11">
        <v>1669640</v>
      </c>
    </row>
    <row r="156" spans="2:15">
      <c r="B156" s="11" t="s">
        <v>613</v>
      </c>
      <c r="C156" s="11">
        <v>144181785</v>
      </c>
      <c r="D156" s="11">
        <v>111025002</v>
      </c>
      <c r="E156" s="11">
        <v>8595631</v>
      </c>
      <c r="F156" s="11">
        <v>53905841</v>
      </c>
      <c r="G156" s="11">
        <v>220685542</v>
      </c>
      <c r="H156" s="11">
        <v>210182940</v>
      </c>
      <c r="I156" s="11"/>
      <c r="J156" s="11"/>
      <c r="K156" s="11">
        <v>33796213</v>
      </c>
      <c r="L156" s="11">
        <v>40451730</v>
      </c>
      <c r="M156" s="11">
        <v>207252540</v>
      </c>
      <c r="N156" s="11">
        <v>475270587</v>
      </c>
      <c r="O156" s="11">
        <v>1505347811</v>
      </c>
    </row>
    <row r="157" spans="2:15">
      <c r="B157" s="11" t="s">
        <v>941</v>
      </c>
      <c r="C157" s="11"/>
      <c r="D157" s="11">
        <v>56113340</v>
      </c>
      <c r="E157" s="11">
        <v>20000000</v>
      </c>
      <c r="F157" s="11">
        <v>20108068</v>
      </c>
      <c r="G157" s="11"/>
      <c r="H157" s="11">
        <v>20000000</v>
      </c>
      <c r="I157" s="11">
        <v>20000000</v>
      </c>
      <c r="J157" s="11"/>
      <c r="K157" s="11"/>
      <c r="L157" s="11"/>
      <c r="M157" s="11"/>
      <c r="N157" s="11">
        <v>23693216</v>
      </c>
      <c r="O157" s="11">
        <v>159914624</v>
      </c>
    </row>
    <row r="158" spans="2:15">
      <c r="B158" s="11" t="s">
        <v>95</v>
      </c>
      <c r="C158" s="11">
        <v>14129490</v>
      </c>
      <c r="D158" s="11"/>
      <c r="E158" s="11">
        <v>14080293</v>
      </c>
      <c r="F158" s="11"/>
      <c r="G158" s="11"/>
      <c r="H158" s="11">
        <v>4511151</v>
      </c>
      <c r="I158" s="11">
        <v>11076579</v>
      </c>
      <c r="J158" s="11">
        <v>5977017</v>
      </c>
      <c r="K158" s="11">
        <v>9538917</v>
      </c>
      <c r="L158" s="11">
        <v>4459536</v>
      </c>
      <c r="M158" s="11">
        <v>5605389</v>
      </c>
      <c r="N158" s="11">
        <v>5378283</v>
      </c>
      <c r="O158" s="11">
        <v>74756655</v>
      </c>
    </row>
    <row r="159" spans="2:15">
      <c r="B159" s="11" t="s">
        <v>212</v>
      </c>
      <c r="C159" s="11">
        <v>723570449</v>
      </c>
      <c r="D159" s="11">
        <v>1422527108</v>
      </c>
      <c r="E159" s="11">
        <v>18988856</v>
      </c>
      <c r="F159" s="11">
        <v>432755833</v>
      </c>
      <c r="G159" s="11"/>
      <c r="H159" s="11">
        <v>1247719587</v>
      </c>
      <c r="I159" s="11">
        <v>813061236</v>
      </c>
      <c r="J159" s="11">
        <v>498491232</v>
      </c>
      <c r="K159" s="11">
        <v>703727108</v>
      </c>
      <c r="L159" s="11"/>
      <c r="M159" s="11"/>
      <c r="N159" s="11"/>
      <c r="O159" s="11">
        <v>5860841409</v>
      </c>
    </row>
    <row r="160" spans="2:15">
      <c r="B160" s="11" t="s">
        <v>438</v>
      </c>
      <c r="C160" s="11">
        <v>310227189</v>
      </c>
      <c r="D160" s="11">
        <v>316101788</v>
      </c>
      <c r="E160" s="11">
        <v>293756417</v>
      </c>
      <c r="F160" s="11">
        <v>202374414</v>
      </c>
      <c r="G160" s="11">
        <v>564224655</v>
      </c>
      <c r="H160" s="11">
        <v>465329094</v>
      </c>
      <c r="I160" s="11">
        <v>147301551</v>
      </c>
      <c r="J160" s="11">
        <v>428594310</v>
      </c>
      <c r="K160" s="11">
        <v>159641291</v>
      </c>
      <c r="L160" s="11">
        <v>208342338</v>
      </c>
      <c r="M160" s="11">
        <v>215483523</v>
      </c>
      <c r="N160" s="11">
        <v>298957188</v>
      </c>
      <c r="O160" s="11">
        <v>3610333758</v>
      </c>
    </row>
    <row r="161" spans="2:15">
      <c r="B161" s="11" t="s">
        <v>144</v>
      </c>
      <c r="C161" s="11">
        <v>8000000</v>
      </c>
      <c r="D161" s="11">
        <v>24000000</v>
      </c>
      <c r="E161" s="11">
        <v>29000000</v>
      </c>
      <c r="F161" s="11">
        <v>25000000</v>
      </c>
      <c r="G161" s="11"/>
      <c r="H161" s="11"/>
      <c r="I161" s="11"/>
      <c r="J161" s="11">
        <v>5000000</v>
      </c>
      <c r="K161" s="11">
        <v>20000000</v>
      </c>
      <c r="L161" s="11">
        <v>19033008</v>
      </c>
      <c r="M161" s="11">
        <v>10000000</v>
      </c>
      <c r="N161" s="11">
        <v>5000000</v>
      </c>
      <c r="O161" s="11">
        <v>145033008</v>
      </c>
    </row>
    <row r="162" spans="2:15">
      <c r="B162" s="11" t="s">
        <v>1270</v>
      </c>
      <c r="C162" s="11"/>
      <c r="D162" s="11"/>
      <c r="E162" s="11">
        <v>1262220</v>
      </c>
      <c r="F162" s="11"/>
      <c r="G162" s="11">
        <v>1164120</v>
      </c>
      <c r="H162" s="11"/>
      <c r="I162" s="11"/>
      <c r="J162" s="11"/>
      <c r="K162" s="11"/>
      <c r="L162" s="11"/>
      <c r="M162" s="11"/>
      <c r="N162" s="11"/>
      <c r="O162" s="11">
        <v>2426340</v>
      </c>
    </row>
    <row r="163" spans="2:15">
      <c r="B163" s="11" t="s">
        <v>796</v>
      </c>
      <c r="C163" s="11"/>
      <c r="D163" s="11">
        <v>1164120</v>
      </c>
      <c r="E163" s="11">
        <v>2328240</v>
      </c>
      <c r="F163" s="11"/>
      <c r="G163" s="11"/>
      <c r="H163" s="11"/>
      <c r="I163" s="11"/>
      <c r="J163" s="11"/>
      <c r="K163" s="11">
        <v>3104320</v>
      </c>
      <c r="L163" s="11"/>
      <c r="M163" s="11"/>
      <c r="N163" s="11"/>
      <c r="O163" s="11">
        <v>6596680</v>
      </c>
    </row>
    <row r="164" spans="2:15">
      <c r="B164" s="11" t="s">
        <v>641</v>
      </c>
      <c r="C164" s="11">
        <v>477085312</v>
      </c>
      <c r="D164" s="11">
        <v>1817945534</v>
      </c>
      <c r="E164" s="11">
        <v>2034395710</v>
      </c>
      <c r="F164" s="11">
        <v>720993385</v>
      </c>
      <c r="G164" s="11"/>
      <c r="H164" s="11">
        <v>298754961</v>
      </c>
      <c r="I164" s="11"/>
      <c r="J164" s="11">
        <v>387692752</v>
      </c>
      <c r="K164" s="11">
        <v>1025167672</v>
      </c>
      <c r="L164" s="11">
        <v>933760985</v>
      </c>
      <c r="M164" s="11">
        <v>903783621</v>
      </c>
      <c r="N164" s="11">
        <v>398458132</v>
      </c>
      <c r="O164" s="11">
        <v>8998038064</v>
      </c>
    </row>
    <row r="165" spans="2:15">
      <c r="B165" s="11" t="s">
        <v>125</v>
      </c>
      <c r="C165" s="11">
        <v>278053446</v>
      </c>
      <c r="D165" s="11">
        <v>308162403</v>
      </c>
      <c r="E165" s="11">
        <v>326010880</v>
      </c>
      <c r="F165" s="11">
        <v>215563414</v>
      </c>
      <c r="G165" s="11">
        <v>164323068</v>
      </c>
      <c r="H165" s="11">
        <v>220015653</v>
      </c>
      <c r="I165" s="11">
        <v>25614249</v>
      </c>
      <c r="J165" s="11">
        <v>430620948</v>
      </c>
      <c r="K165" s="11">
        <v>413534882</v>
      </c>
      <c r="L165" s="11">
        <v>56137695</v>
      </c>
      <c r="M165" s="11">
        <v>112182705</v>
      </c>
      <c r="N165" s="11">
        <v>216414314</v>
      </c>
      <c r="O165" s="11">
        <v>2766633657</v>
      </c>
    </row>
    <row r="166" spans="2:15">
      <c r="B166" s="11" t="s">
        <v>822</v>
      </c>
      <c r="C166" s="11"/>
      <c r="D166" s="11">
        <v>22789393</v>
      </c>
      <c r="E166" s="11"/>
      <c r="F166" s="11"/>
      <c r="G166" s="11"/>
      <c r="H166" s="11"/>
      <c r="I166" s="11"/>
      <c r="J166" s="11"/>
      <c r="K166" s="11"/>
      <c r="L166" s="11"/>
      <c r="M166" s="11"/>
      <c r="N166" s="11"/>
      <c r="O166" s="11">
        <v>22789393</v>
      </c>
    </row>
    <row r="167" spans="2:15">
      <c r="B167" s="11" t="s">
        <v>4635</v>
      </c>
      <c r="C167" s="11"/>
      <c r="D167" s="11"/>
      <c r="E167" s="11">
        <v>1000000</v>
      </c>
      <c r="F167" s="11"/>
      <c r="G167" s="11"/>
      <c r="H167" s="11"/>
      <c r="I167" s="11"/>
      <c r="J167" s="11"/>
      <c r="K167" s="11">
        <v>1000000</v>
      </c>
      <c r="L167" s="11"/>
      <c r="M167" s="11"/>
      <c r="N167" s="11"/>
      <c r="O167" s="11">
        <v>2000000</v>
      </c>
    </row>
    <row r="168" spans="2:15">
      <c r="B168" s="11" t="s">
        <v>70</v>
      </c>
      <c r="C168" s="11">
        <v>46922308</v>
      </c>
      <c r="D168" s="11">
        <v>40907649</v>
      </c>
      <c r="E168" s="11">
        <v>49442025</v>
      </c>
      <c r="F168" s="11">
        <v>56320667</v>
      </c>
      <c r="G168" s="11">
        <v>19832279</v>
      </c>
      <c r="H168" s="11">
        <v>19832279</v>
      </c>
      <c r="I168" s="11">
        <v>19832279</v>
      </c>
      <c r="J168" s="11">
        <v>19862279</v>
      </c>
      <c r="K168" s="11">
        <v>73101076</v>
      </c>
      <c r="L168" s="11">
        <v>19832279</v>
      </c>
      <c r="M168" s="11">
        <v>19832279</v>
      </c>
      <c r="N168" s="11">
        <v>19862279</v>
      </c>
      <c r="O168" s="11">
        <v>405579678</v>
      </c>
    </row>
    <row r="169" spans="2:15">
      <c r="B169" s="11" t="s">
        <v>406</v>
      </c>
      <c r="C169" s="11">
        <v>6415741</v>
      </c>
      <c r="D169" s="11">
        <v>13013730</v>
      </c>
      <c r="E169" s="11">
        <v>33534445</v>
      </c>
      <c r="F169" s="11">
        <v>6522018</v>
      </c>
      <c r="G169" s="11"/>
      <c r="H169" s="11">
        <v>6522018</v>
      </c>
      <c r="I169" s="11">
        <v>13044036</v>
      </c>
      <c r="J169" s="11">
        <v>6522018</v>
      </c>
      <c r="K169" s="11">
        <v>19567068</v>
      </c>
      <c r="L169" s="11"/>
      <c r="M169" s="11">
        <v>6522018</v>
      </c>
      <c r="N169" s="11">
        <v>6522018</v>
      </c>
      <c r="O169" s="11">
        <v>118185110</v>
      </c>
    </row>
    <row r="170" spans="2:15">
      <c r="B170" s="11" t="s">
        <v>669</v>
      </c>
      <c r="C170" s="11">
        <v>308850779</v>
      </c>
      <c r="D170" s="11">
        <v>489663071</v>
      </c>
      <c r="E170" s="11">
        <v>425784739</v>
      </c>
      <c r="F170" s="11">
        <v>547634439</v>
      </c>
      <c r="G170" s="11">
        <v>200917309</v>
      </c>
      <c r="H170" s="11">
        <v>200728740</v>
      </c>
      <c r="I170" s="11">
        <v>243649413</v>
      </c>
      <c r="J170" s="11">
        <v>104939468</v>
      </c>
      <c r="K170" s="11">
        <v>348845079</v>
      </c>
      <c r="L170" s="11">
        <v>526233366</v>
      </c>
      <c r="M170" s="11">
        <v>200000000</v>
      </c>
      <c r="N170" s="11">
        <v>400898261</v>
      </c>
      <c r="O170" s="11">
        <v>3998144664</v>
      </c>
    </row>
    <row r="171" spans="2:15">
      <c r="B171" s="11" t="s">
        <v>769</v>
      </c>
      <c r="C171" s="11"/>
      <c r="D171" s="11">
        <v>335881560</v>
      </c>
      <c r="E171" s="11"/>
      <c r="F171" s="11">
        <v>819443240</v>
      </c>
      <c r="G171" s="11">
        <v>310353411</v>
      </c>
      <c r="H171" s="11">
        <v>327457582</v>
      </c>
      <c r="I171" s="11">
        <v>245974668</v>
      </c>
      <c r="J171" s="11">
        <v>161634981</v>
      </c>
      <c r="K171" s="11">
        <v>758669975</v>
      </c>
      <c r="L171" s="11">
        <v>366513699</v>
      </c>
      <c r="M171" s="11">
        <v>82144329</v>
      </c>
      <c r="N171" s="11">
        <v>1138508463</v>
      </c>
      <c r="O171" s="11">
        <v>4546581908</v>
      </c>
    </row>
    <row r="172" spans="2:15">
      <c r="B172" s="11" t="s">
        <v>1062</v>
      </c>
      <c r="C172" s="11">
        <v>23582394</v>
      </c>
      <c r="D172" s="11"/>
      <c r="E172" s="11">
        <v>142640234</v>
      </c>
      <c r="F172" s="11">
        <v>132068651</v>
      </c>
      <c r="G172" s="11"/>
      <c r="H172" s="11">
        <v>328513713</v>
      </c>
      <c r="I172" s="11"/>
      <c r="J172" s="11">
        <v>40024380</v>
      </c>
      <c r="K172" s="11">
        <v>58885288</v>
      </c>
      <c r="L172" s="11"/>
      <c r="M172" s="11">
        <v>100579875</v>
      </c>
      <c r="N172" s="11">
        <v>42179445</v>
      </c>
      <c r="O172" s="11">
        <v>868473980</v>
      </c>
    </row>
    <row r="173" spans="2:15">
      <c r="B173" s="11" t="s">
        <v>240</v>
      </c>
      <c r="C173" s="11">
        <v>45254256</v>
      </c>
      <c r="D173" s="11">
        <v>33080442</v>
      </c>
      <c r="E173" s="11">
        <v>86581887</v>
      </c>
      <c r="F173" s="11">
        <v>7732593</v>
      </c>
      <c r="G173" s="11">
        <v>80539748</v>
      </c>
      <c r="H173" s="11">
        <v>18786150</v>
      </c>
      <c r="I173" s="11">
        <v>6256404</v>
      </c>
      <c r="J173" s="11">
        <v>4970691</v>
      </c>
      <c r="K173" s="11">
        <v>42631016</v>
      </c>
      <c r="L173" s="11">
        <v>10332982</v>
      </c>
      <c r="M173" s="11">
        <v>13485168</v>
      </c>
      <c r="N173" s="11"/>
      <c r="O173" s="11">
        <v>349651337</v>
      </c>
    </row>
    <row r="174" spans="2:15">
      <c r="B174" s="11" t="s">
        <v>2274</v>
      </c>
      <c r="C174" s="11">
        <v>9140000</v>
      </c>
      <c r="D174" s="11"/>
      <c r="E174" s="11"/>
      <c r="F174" s="11"/>
      <c r="G174" s="11">
        <v>2000000</v>
      </c>
      <c r="H174" s="11"/>
      <c r="I174" s="11"/>
      <c r="J174" s="11"/>
      <c r="K174" s="11"/>
      <c r="L174" s="11"/>
      <c r="M174" s="11"/>
      <c r="N174" s="11"/>
      <c r="O174" s="11">
        <v>11140000</v>
      </c>
    </row>
    <row r="175" spans="2:15">
      <c r="B175" s="11" t="s">
        <v>895</v>
      </c>
      <c r="C175" s="11"/>
      <c r="D175" s="11">
        <v>2000000</v>
      </c>
      <c r="E175" s="11"/>
      <c r="F175" s="11"/>
      <c r="G175" s="11"/>
      <c r="H175" s="11">
        <v>12770000</v>
      </c>
      <c r="I175" s="11"/>
      <c r="J175" s="11"/>
      <c r="K175" s="11"/>
      <c r="L175" s="11"/>
      <c r="M175" s="11"/>
      <c r="N175" s="11"/>
      <c r="O175" s="11">
        <v>14770000</v>
      </c>
    </row>
    <row r="176" spans="2:15">
      <c r="B176" s="11" t="s">
        <v>4094</v>
      </c>
      <c r="C176" s="11">
        <v>2000000</v>
      </c>
      <c r="D176" s="11"/>
      <c r="E176" s="11"/>
      <c r="F176" s="11"/>
      <c r="G176" s="11"/>
      <c r="H176" s="11"/>
      <c r="I176" s="11"/>
      <c r="J176" s="11"/>
      <c r="K176" s="11"/>
      <c r="L176" s="11"/>
      <c r="M176" s="11"/>
      <c r="N176" s="11"/>
      <c r="O176" s="11">
        <v>2000000</v>
      </c>
    </row>
    <row r="177" spans="2:15">
      <c r="B177" s="11" t="s">
        <v>273</v>
      </c>
      <c r="C177" s="11">
        <v>2000000</v>
      </c>
      <c r="D177" s="11"/>
      <c r="E177" s="11"/>
      <c r="F177" s="11"/>
      <c r="G177" s="11"/>
      <c r="H177" s="11"/>
      <c r="I177" s="11"/>
      <c r="J177" s="11"/>
      <c r="K177" s="11">
        <v>12970000</v>
      </c>
      <c r="L177" s="11"/>
      <c r="M177" s="11"/>
      <c r="N177" s="11"/>
      <c r="O177" s="11">
        <v>14970000</v>
      </c>
    </row>
    <row r="178" spans="2:15">
      <c r="B178" s="11" t="s">
        <v>1272</v>
      </c>
      <c r="C178" s="11"/>
      <c r="D178" s="11"/>
      <c r="E178" s="11">
        <v>2000000</v>
      </c>
      <c r="F178" s="11"/>
      <c r="G178" s="11"/>
      <c r="H178" s="11"/>
      <c r="I178" s="11"/>
      <c r="J178" s="11"/>
      <c r="K178" s="11">
        <v>11920000</v>
      </c>
      <c r="L178" s="11"/>
      <c r="M178" s="11"/>
      <c r="N178" s="11"/>
      <c r="O178" s="11">
        <v>13920000</v>
      </c>
    </row>
    <row r="179" spans="2:15">
      <c r="B179" s="11" t="s">
        <v>4270</v>
      </c>
      <c r="C179" s="11">
        <v>198380</v>
      </c>
      <c r="D179" s="11"/>
      <c r="E179" s="11"/>
      <c r="F179" s="11"/>
      <c r="G179" s="11"/>
      <c r="H179" s="11"/>
      <c r="I179" s="11"/>
      <c r="J179" s="11"/>
      <c r="K179" s="11"/>
      <c r="L179" s="11"/>
      <c r="M179" s="11"/>
      <c r="N179" s="11"/>
      <c r="O179" s="11">
        <v>198380</v>
      </c>
    </row>
    <row r="180" spans="2:15">
      <c r="B180" s="11" t="s">
        <v>4070</v>
      </c>
      <c r="C180" s="11">
        <v>2000000</v>
      </c>
      <c r="D180" s="11">
        <v>9055000</v>
      </c>
      <c r="E180" s="11"/>
      <c r="F180" s="11"/>
      <c r="G180" s="11"/>
      <c r="H180" s="11"/>
      <c r="I180" s="11"/>
      <c r="J180" s="11"/>
      <c r="K180" s="11"/>
      <c r="L180" s="11"/>
      <c r="M180" s="11"/>
      <c r="N180" s="11"/>
      <c r="O180" s="11">
        <v>11055000</v>
      </c>
    </row>
    <row r="181" spans="2:15">
      <c r="B181" s="11" t="s">
        <v>4066</v>
      </c>
      <c r="C181" s="11">
        <v>2000000</v>
      </c>
      <c r="D181" s="11">
        <v>12583000</v>
      </c>
      <c r="E181" s="11"/>
      <c r="F181" s="11"/>
      <c r="G181" s="11"/>
      <c r="H181" s="11"/>
      <c r="I181" s="11"/>
      <c r="J181" s="11"/>
      <c r="K181" s="11"/>
      <c r="L181" s="11"/>
      <c r="M181" s="11"/>
      <c r="N181" s="11"/>
      <c r="O181" s="11">
        <v>14583000</v>
      </c>
    </row>
    <row r="182" spans="2:15">
      <c r="B182" s="11" t="s">
        <v>877</v>
      </c>
      <c r="C182" s="11"/>
      <c r="D182" s="11">
        <v>1515000</v>
      </c>
      <c r="E182" s="11"/>
      <c r="F182" s="11"/>
      <c r="G182" s="11"/>
      <c r="H182" s="11"/>
      <c r="I182" s="11"/>
      <c r="J182" s="11"/>
      <c r="K182" s="11"/>
      <c r="L182" s="11"/>
      <c r="M182" s="11"/>
      <c r="N182" s="11"/>
      <c r="O182" s="11">
        <v>1515000</v>
      </c>
    </row>
    <row r="183" spans="2:15">
      <c r="B183" s="11" t="s">
        <v>881</v>
      </c>
      <c r="C183" s="11"/>
      <c r="D183" s="11">
        <v>2000000</v>
      </c>
      <c r="E183" s="11">
        <v>2000000</v>
      </c>
      <c r="F183" s="11"/>
      <c r="G183" s="11"/>
      <c r="H183" s="11">
        <v>13329500</v>
      </c>
      <c r="I183" s="11"/>
      <c r="J183" s="11"/>
      <c r="K183" s="11"/>
      <c r="L183" s="11"/>
      <c r="M183" s="11"/>
      <c r="N183" s="11"/>
      <c r="O183" s="11">
        <v>17329500</v>
      </c>
    </row>
    <row r="184" spans="2:15">
      <c r="B184" s="11" t="s">
        <v>923</v>
      </c>
      <c r="C184" s="11"/>
      <c r="D184" s="11">
        <v>12020000</v>
      </c>
      <c r="E184" s="11"/>
      <c r="F184" s="11"/>
      <c r="G184" s="11"/>
      <c r="H184" s="11"/>
      <c r="I184" s="11"/>
      <c r="J184" s="11"/>
      <c r="K184" s="11"/>
      <c r="L184" s="11"/>
      <c r="M184" s="11"/>
      <c r="N184" s="11"/>
      <c r="O184" s="11">
        <v>12020000</v>
      </c>
    </row>
    <row r="185" spans="2:15">
      <c r="B185" s="11" t="s">
        <v>2766</v>
      </c>
      <c r="C185" s="11">
        <v>8941383</v>
      </c>
      <c r="D185" s="11">
        <v>5303177</v>
      </c>
      <c r="E185" s="11">
        <v>7287522</v>
      </c>
      <c r="F185" s="11">
        <v>7301910</v>
      </c>
      <c r="G185" s="11"/>
      <c r="H185" s="11"/>
      <c r="I185" s="11">
        <v>10677645</v>
      </c>
      <c r="J185" s="11">
        <v>7068369</v>
      </c>
      <c r="K185" s="11">
        <v>4209689</v>
      </c>
      <c r="L185" s="11">
        <v>1509156</v>
      </c>
      <c r="M185" s="11">
        <v>7556769</v>
      </c>
      <c r="N185" s="11">
        <v>7544559</v>
      </c>
      <c r="O185" s="11">
        <v>67400179</v>
      </c>
    </row>
    <row r="186" spans="2:15">
      <c r="B186" s="11" t="s">
        <v>2881</v>
      </c>
      <c r="C186" s="11">
        <v>11000000</v>
      </c>
      <c r="D186" s="11"/>
      <c r="E186" s="11"/>
      <c r="F186" s="11"/>
      <c r="G186" s="11"/>
      <c r="H186" s="11"/>
      <c r="I186" s="11">
        <v>2000000</v>
      </c>
      <c r="J186" s="11"/>
      <c r="K186" s="11"/>
      <c r="L186" s="11"/>
      <c r="M186" s="11"/>
      <c r="N186" s="11">
        <v>1120000</v>
      </c>
      <c r="O186" s="11">
        <v>14120000</v>
      </c>
    </row>
    <row r="187" spans="2:15">
      <c r="B187" s="11" t="s">
        <v>269</v>
      </c>
      <c r="C187" s="11">
        <v>2000000</v>
      </c>
      <c r="D187" s="11"/>
      <c r="E187" s="11"/>
      <c r="F187" s="11"/>
      <c r="G187" s="11"/>
      <c r="H187" s="11"/>
      <c r="I187" s="11"/>
      <c r="J187" s="11"/>
      <c r="K187" s="11">
        <v>12500000</v>
      </c>
      <c r="L187" s="11"/>
      <c r="M187" s="11"/>
      <c r="N187" s="11"/>
      <c r="O187" s="11">
        <v>14500000</v>
      </c>
    </row>
    <row r="188" spans="2:15">
      <c r="B188" s="11" t="s">
        <v>4078</v>
      </c>
      <c r="C188" s="11">
        <v>2000000</v>
      </c>
      <c r="D188" s="11">
        <v>9665000</v>
      </c>
      <c r="E188" s="11"/>
      <c r="F188" s="11"/>
      <c r="G188" s="11"/>
      <c r="H188" s="11"/>
      <c r="I188" s="11"/>
      <c r="J188" s="11"/>
      <c r="K188" s="11"/>
      <c r="L188" s="11"/>
      <c r="M188" s="11"/>
      <c r="N188" s="11"/>
      <c r="O188" s="11">
        <v>11665000</v>
      </c>
    </row>
    <row r="189" spans="2:15">
      <c r="B189" s="11" t="s">
        <v>3381</v>
      </c>
      <c r="C189" s="11">
        <v>12335000</v>
      </c>
      <c r="D189" s="11"/>
      <c r="E189" s="11"/>
      <c r="F189" s="11"/>
      <c r="G189" s="11"/>
      <c r="H189" s="11"/>
      <c r="I189" s="11"/>
      <c r="J189" s="11">
        <v>2000000</v>
      </c>
      <c r="K189" s="11"/>
      <c r="L189" s="11"/>
      <c r="M189" s="11"/>
      <c r="N189" s="11"/>
      <c r="O189" s="11">
        <v>14335000</v>
      </c>
    </row>
    <row r="190" spans="2:15">
      <c r="B190" s="11" t="s">
        <v>4343</v>
      </c>
      <c r="C190" s="11"/>
      <c r="D190" s="11">
        <v>2000000</v>
      </c>
      <c r="E190" s="11"/>
      <c r="F190" s="11"/>
      <c r="G190" s="11"/>
      <c r="H190" s="11"/>
      <c r="I190" s="11"/>
      <c r="J190" s="11"/>
      <c r="K190" s="11">
        <v>9365000</v>
      </c>
      <c r="L190" s="11"/>
      <c r="M190" s="11"/>
      <c r="N190" s="11"/>
      <c r="O190" s="11">
        <v>11365000</v>
      </c>
    </row>
    <row r="191" spans="2:15">
      <c r="B191" s="11" t="s">
        <v>297</v>
      </c>
      <c r="C191" s="11">
        <v>11920000</v>
      </c>
      <c r="D191" s="11"/>
      <c r="E191" s="11"/>
      <c r="F191" s="11"/>
      <c r="G191" s="11"/>
      <c r="H191" s="11"/>
      <c r="I191" s="11"/>
      <c r="J191" s="11"/>
      <c r="K191" s="11"/>
      <c r="L191" s="11"/>
      <c r="M191" s="11"/>
      <c r="N191" s="11"/>
      <c r="O191" s="11">
        <v>11920000</v>
      </c>
    </row>
    <row r="192" spans="2:15">
      <c r="B192" s="11" t="s">
        <v>4376</v>
      </c>
      <c r="C192" s="11"/>
      <c r="D192" s="11">
        <v>468700</v>
      </c>
      <c r="E192" s="11"/>
      <c r="F192" s="11"/>
      <c r="G192" s="11"/>
      <c r="H192" s="11"/>
      <c r="I192" s="11"/>
      <c r="J192" s="11"/>
      <c r="K192" s="11"/>
      <c r="L192" s="11"/>
      <c r="M192" s="11"/>
      <c r="N192" s="11"/>
      <c r="O192" s="11">
        <v>468700</v>
      </c>
    </row>
    <row r="193" spans="2:15">
      <c r="B193" s="11" t="s">
        <v>4331</v>
      </c>
      <c r="C193" s="11"/>
      <c r="D193" s="11">
        <v>2000000</v>
      </c>
      <c r="E193" s="11"/>
      <c r="F193" s="11"/>
      <c r="G193" s="11"/>
      <c r="H193" s="11"/>
      <c r="I193" s="11"/>
      <c r="J193" s="11"/>
      <c r="K193" s="11">
        <v>12020000</v>
      </c>
      <c r="L193" s="11"/>
      <c r="M193" s="11"/>
      <c r="N193" s="11"/>
      <c r="O193" s="11">
        <v>14020000</v>
      </c>
    </row>
    <row r="194" spans="2:15">
      <c r="B194" s="11" t="s">
        <v>4328</v>
      </c>
      <c r="C194" s="11"/>
      <c r="D194" s="11">
        <v>2000000</v>
      </c>
      <c r="E194" s="11"/>
      <c r="F194" s="11">
        <v>11950000</v>
      </c>
      <c r="G194" s="11"/>
      <c r="H194" s="11"/>
      <c r="I194" s="11"/>
      <c r="J194" s="11"/>
      <c r="K194" s="11"/>
      <c r="L194" s="11"/>
      <c r="M194" s="11"/>
      <c r="N194" s="11"/>
      <c r="O194" s="11">
        <v>13950000</v>
      </c>
    </row>
    <row r="195" spans="2:15">
      <c r="B195" s="11" t="s">
        <v>328</v>
      </c>
      <c r="C195" s="11">
        <v>2818781343</v>
      </c>
      <c r="D195" s="11">
        <v>488188207</v>
      </c>
      <c r="E195" s="11">
        <v>46360881</v>
      </c>
      <c r="F195" s="11"/>
      <c r="G195" s="11"/>
      <c r="H195" s="11">
        <v>236399578</v>
      </c>
      <c r="I195" s="11"/>
      <c r="J195" s="11">
        <v>293660194</v>
      </c>
      <c r="K195" s="11">
        <v>84085914</v>
      </c>
      <c r="L195" s="11">
        <v>3040800</v>
      </c>
      <c r="M195" s="11"/>
      <c r="N195" s="11">
        <v>925032854</v>
      </c>
      <c r="O195" s="11">
        <v>4895549771</v>
      </c>
    </row>
    <row r="196" spans="2:15">
      <c r="B196" s="11" t="s">
        <v>2887</v>
      </c>
      <c r="C196" s="11"/>
      <c r="D196" s="11"/>
      <c r="E196" s="11">
        <v>9400000</v>
      </c>
      <c r="F196" s="11"/>
      <c r="G196" s="11"/>
      <c r="H196" s="11"/>
      <c r="I196" s="11">
        <v>2000000</v>
      </c>
      <c r="J196" s="11"/>
      <c r="K196" s="11"/>
      <c r="L196" s="11"/>
      <c r="M196" s="11"/>
      <c r="N196" s="11"/>
      <c r="O196" s="11">
        <v>11400000</v>
      </c>
    </row>
    <row r="197" spans="2:15">
      <c r="B197" s="11" t="s">
        <v>4550</v>
      </c>
      <c r="C197" s="11"/>
      <c r="D197" s="11">
        <v>790320</v>
      </c>
      <c r="E197" s="11"/>
      <c r="F197" s="11"/>
      <c r="G197" s="11"/>
      <c r="H197" s="11"/>
      <c r="I197" s="11"/>
      <c r="J197" s="11"/>
      <c r="K197" s="11"/>
      <c r="L197" s="11"/>
      <c r="M197" s="11"/>
      <c r="N197" s="11"/>
      <c r="O197" s="11">
        <v>790320</v>
      </c>
    </row>
    <row r="198" spans="2:15">
      <c r="B198" s="11" t="s">
        <v>4542</v>
      </c>
      <c r="C198" s="11"/>
      <c r="D198" s="11">
        <v>477300</v>
      </c>
      <c r="E198" s="11"/>
      <c r="F198" s="11"/>
      <c r="G198" s="11"/>
      <c r="H198" s="11"/>
      <c r="I198" s="11"/>
      <c r="J198" s="11"/>
      <c r="K198" s="11"/>
      <c r="L198" s="11"/>
      <c r="M198" s="11"/>
      <c r="N198" s="11"/>
      <c r="O198" s="11">
        <v>477300</v>
      </c>
    </row>
    <row r="199" spans="2:15">
      <c r="B199" s="11" t="s">
        <v>257</v>
      </c>
      <c r="C199" s="11">
        <v>2000000</v>
      </c>
      <c r="D199" s="11"/>
      <c r="E199" s="11">
        <v>9500000</v>
      </c>
      <c r="F199" s="11"/>
      <c r="G199" s="11"/>
      <c r="H199" s="11"/>
      <c r="I199" s="11"/>
      <c r="J199" s="11"/>
      <c r="K199" s="11"/>
      <c r="L199" s="11"/>
      <c r="M199" s="11"/>
      <c r="N199" s="11"/>
      <c r="O199" s="11">
        <v>11500000</v>
      </c>
    </row>
    <row r="200" spans="2:15">
      <c r="B200" s="11" t="s">
        <v>1401</v>
      </c>
      <c r="C200" s="11">
        <v>39632800</v>
      </c>
      <c r="D200" s="11"/>
      <c r="E200" s="11"/>
      <c r="F200" s="11">
        <v>90254500</v>
      </c>
      <c r="G200" s="11"/>
      <c r="H200" s="11">
        <v>371089918</v>
      </c>
      <c r="I200" s="11">
        <v>12754400</v>
      </c>
      <c r="J200" s="11">
        <v>43270800</v>
      </c>
      <c r="K200" s="11">
        <v>40264100</v>
      </c>
      <c r="L200" s="11">
        <v>29211000</v>
      </c>
      <c r="M200" s="11"/>
      <c r="N200" s="11"/>
      <c r="O200" s="11">
        <v>626477518</v>
      </c>
    </row>
    <row r="201" spans="2:15">
      <c r="B201" s="11" t="s">
        <v>3940</v>
      </c>
      <c r="C201" s="11">
        <v>12850000</v>
      </c>
      <c r="D201" s="11"/>
      <c r="E201" s="11"/>
      <c r="F201" s="11"/>
      <c r="G201" s="11"/>
      <c r="H201" s="11"/>
      <c r="I201" s="11"/>
      <c r="J201" s="11"/>
      <c r="K201" s="11"/>
      <c r="L201" s="11"/>
      <c r="M201" s="11"/>
      <c r="N201" s="11">
        <v>2000000</v>
      </c>
      <c r="O201" s="11">
        <v>14850000</v>
      </c>
    </row>
    <row r="202" spans="2:15">
      <c r="B202" s="11" t="s">
        <v>899</v>
      </c>
      <c r="C202" s="11"/>
      <c r="D202" s="11">
        <v>2000000</v>
      </c>
      <c r="E202" s="11"/>
      <c r="F202" s="11"/>
      <c r="G202" s="11"/>
      <c r="H202" s="11">
        <v>9150000</v>
      </c>
      <c r="I202" s="11"/>
      <c r="J202" s="11"/>
      <c r="K202" s="11"/>
      <c r="L202" s="11"/>
      <c r="M202" s="11"/>
      <c r="N202" s="11"/>
      <c r="O202" s="11">
        <v>11150000</v>
      </c>
    </row>
    <row r="203" spans="2:15">
      <c r="B203" s="11" t="s">
        <v>265</v>
      </c>
      <c r="C203" s="11">
        <v>2000000</v>
      </c>
      <c r="D203" s="11"/>
      <c r="E203" s="11"/>
      <c r="F203" s="11"/>
      <c r="G203" s="11"/>
      <c r="H203" s="11"/>
      <c r="I203" s="11"/>
      <c r="J203" s="11"/>
      <c r="K203" s="11">
        <v>12700000</v>
      </c>
      <c r="L203" s="11"/>
      <c r="M203" s="11"/>
      <c r="N203" s="11"/>
      <c r="O203" s="11">
        <v>14700000</v>
      </c>
    </row>
    <row r="204" spans="2:15">
      <c r="B204" s="11" t="s">
        <v>2420</v>
      </c>
      <c r="C204" s="11"/>
      <c r="D204" s="11"/>
      <c r="E204" s="11"/>
      <c r="F204" s="11"/>
      <c r="G204" s="11"/>
      <c r="H204" s="11">
        <v>41208000</v>
      </c>
      <c r="I204" s="11"/>
      <c r="J204" s="11"/>
      <c r="K204" s="11"/>
      <c r="L204" s="11"/>
      <c r="M204" s="11"/>
      <c r="N204" s="11"/>
      <c r="O204" s="11">
        <v>41208000</v>
      </c>
    </row>
    <row r="205" spans="2:15">
      <c r="B205" s="11" t="s">
        <v>2286</v>
      </c>
      <c r="C205" s="11"/>
      <c r="D205" s="11"/>
      <c r="E205" s="11"/>
      <c r="F205" s="11"/>
      <c r="G205" s="11">
        <v>10000000</v>
      </c>
      <c r="H205" s="11"/>
      <c r="I205" s="11"/>
      <c r="J205" s="11"/>
      <c r="K205" s="11"/>
      <c r="L205" s="11"/>
      <c r="M205" s="11"/>
      <c r="N205" s="11"/>
      <c r="O205" s="11">
        <v>10000000</v>
      </c>
    </row>
    <row r="206" spans="2:15">
      <c r="B206" s="11" t="s">
        <v>2850</v>
      </c>
      <c r="C206" s="11"/>
      <c r="D206" s="11"/>
      <c r="E206" s="11"/>
      <c r="F206" s="11"/>
      <c r="G206" s="11"/>
      <c r="H206" s="11"/>
      <c r="I206" s="11">
        <v>2863800</v>
      </c>
      <c r="J206" s="11">
        <v>1431900</v>
      </c>
      <c r="K206" s="11"/>
      <c r="L206" s="11">
        <v>2863800</v>
      </c>
      <c r="M206" s="11"/>
      <c r="N206" s="11"/>
      <c r="O206" s="11">
        <v>7159500</v>
      </c>
    </row>
    <row r="207" spans="2:15">
      <c r="B207" s="11" t="s">
        <v>2709</v>
      </c>
      <c r="C207" s="11"/>
      <c r="D207" s="11"/>
      <c r="E207" s="11"/>
      <c r="F207" s="11"/>
      <c r="G207" s="11"/>
      <c r="H207" s="11"/>
      <c r="I207" s="11"/>
      <c r="J207" s="11"/>
      <c r="K207" s="11"/>
      <c r="L207" s="11">
        <v>56407500</v>
      </c>
      <c r="M207" s="11"/>
      <c r="N207" s="11"/>
      <c r="O207" s="11">
        <v>56407500</v>
      </c>
    </row>
    <row r="208" spans="2:15">
      <c r="B208" s="11" t="s">
        <v>2235</v>
      </c>
      <c r="C208" s="11"/>
      <c r="D208" s="11"/>
      <c r="E208" s="11"/>
      <c r="F208" s="11"/>
      <c r="G208" s="11">
        <v>19519799997</v>
      </c>
      <c r="H208" s="11"/>
      <c r="I208" s="11"/>
      <c r="J208" s="11"/>
      <c r="K208" s="11"/>
      <c r="L208" s="11"/>
      <c r="M208" s="11"/>
      <c r="N208" s="11"/>
      <c r="O208" s="11">
        <v>19519799997</v>
      </c>
    </row>
    <row r="209" spans="2:15">
      <c r="B209" s="11" t="s">
        <v>2661</v>
      </c>
      <c r="C209" s="11"/>
      <c r="D209" s="11"/>
      <c r="E209" s="11"/>
      <c r="F209" s="11"/>
      <c r="G209" s="11"/>
      <c r="H209" s="11"/>
      <c r="I209" s="11"/>
      <c r="J209" s="11"/>
      <c r="K209" s="11"/>
      <c r="L209" s="11">
        <v>71589276</v>
      </c>
      <c r="M209" s="11"/>
      <c r="N209" s="11"/>
      <c r="O209" s="11">
        <v>71589276</v>
      </c>
    </row>
    <row r="210" spans="2:15">
      <c r="B210" s="11" t="s">
        <v>2100</v>
      </c>
      <c r="C210" s="11"/>
      <c r="D210" s="11"/>
      <c r="E210" s="11"/>
      <c r="F210" s="11"/>
      <c r="G210" s="11">
        <v>7939800</v>
      </c>
      <c r="H210" s="11"/>
      <c r="I210" s="11"/>
      <c r="J210" s="11"/>
      <c r="K210" s="11"/>
      <c r="L210" s="11"/>
      <c r="M210" s="11"/>
      <c r="N210" s="11"/>
      <c r="O210" s="11">
        <v>7939800</v>
      </c>
    </row>
    <row r="211" spans="2:15">
      <c r="B211" s="11" t="s">
        <v>2538</v>
      </c>
      <c r="C211" s="11"/>
      <c r="D211" s="11"/>
      <c r="E211" s="11"/>
      <c r="F211" s="11"/>
      <c r="G211" s="11"/>
      <c r="H211" s="11">
        <v>1187700</v>
      </c>
      <c r="I211" s="11"/>
      <c r="J211" s="11"/>
      <c r="K211" s="11"/>
      <c r="L211" s="11"/>
      <c r="M211" s="11"/>
      <c r="N211" s="11"/>
      <c r="O211" s="11">
        <v>1187700</v>
      </c>
    </row>
    <row r="212" spans="2:15">
      <c r="B212" s="11" t="s">
        <v>2564</v>
      </c>
      <c r="C212" s="11"/>
      <c r="D212" s="11"/>
      <c r="E212" s="11"/>
      <c r="F212" s="11"/>
      <c r="G212" s="11"/>
      <c r="H212" s="11">
        <v>2863800</v>
      </c>
      <c r="I212" s="11"/>
      <c r="J212" s="11"/>
      <c r="K212" s="11"/>
      <c r="L212" s="11"/>
      <c r="M212" s="11"/>
      <c r="N212" s="11"/>
      <c r="O212" s="11">
        <v>2863800</v>
      </c>
    </row>
    <row r="213" spans="2:15">
      <c r="B213" s="11" t="s">
        <v>4043</v>
      </c>
      <c r="C213" s="11"/>
      <c r="D213" s="11"/>
      <c r="E213" s="11"/>
      <c r="F213" s="11"/>
      <c r="G213" s="11"/>
      <c r="H213" s="11"/>
      <c r="I213" s="11"/>
      <c r="J213" s="11"/>
      <c r="K213" s="11"/>
      <c r="L213" s="11"/>
      <c r="M213" s="11"/>
      <c r="N213" s="11">
        <v>11051726134</v>
      </c>
      <c r="O213" s="11">
        <v>11051726134</v>
      </c>
    </row>
    <row r="214" spans="2:15">
      <c r="B214" s="11" t="s">
        <v>3604</v>
      </c>
      <c r="C214" s="11"/>
      <c r="D214" s="11"/>
      <c r="E214" s="11"/>
      <c r="F214" s="11"/>
      <c r="G214" s="11"/>
      <c r="H214" s="11"/>
      <c r="I214" s="11"/>
      <c r="J214" s="11">
        <v>2000000</v>
      </c>
      <c r="K214" s="11"/>
      <c r="L214" s="11"/>
      <c r="M214" s="11"/>
      <c r="N214" s="11">
        <v>19541500</v>
      </c>
      <c r="O214" s="11">
        <v>21541500</v>
      </c>
    </row>
    <row r="215" spans="2:15">
      <c r="B215" s="11" t="s">
        <v>2307</v>
      </c>
      <c r="C215" s="11"/>
      <c r="D215" s="11"/>
      <c r="E215" s="11"/>
      <c r="F215" s="11"/>
      <c r="G215" s="11">
        <v>16678000</v>
      </c>
      <c r="H215" s="11"/>
      <c r="I215" s="11"/>
      <c r="J215" s="11"/>
      <c r="K215" s="11">
        <v>2000000</v>
      </c>
      <c r="L215" s="11"/>
      <c r="M215" s="11"/>
      <c r="N215" s="11"/>
      <c r="O215" s="11">
        <v>18678000</v>
      </c>
    </row>
    <row r="216" spans="2:15">
      <c r="B216" s="11" t="s">
        <v>2303</v>
      </c>
      <c r="C216" s="11"/>
      <c r="D216" s="11"/>
      <c r="E216" s="11"/>
      <c r="F216" s="11"/>
      <c r="G216" s="11">
        <v>16503500</v>
      </c>
      <c r="H216" s="11"/>
      <c r="I216" s="11"/>
      <c r="J216" s="11"/>
      <c r="K216" s="11"/>
      <c r="L216" s="11"/>
      <c r="M216" s="11"/>
      <c r="N216" s="11"/>
      <c r="O216" s="11">
        <v>16503500</v>
      </c>
    </row>
    <row r="217" spans="2:15">
      <c r="B217" s="11" t="s">
        <v>2250</v>
      </c>
      <c r="C217" s="11"/>
      <c r="D217" s="11"/>
      <c r="E217" s="11"/>
      <c r="F217" s="11"/>
      <c r="G217" s="11">
        <v>2000000</v>
      </c>
      <c r="H217" s="11">
        <v>12833000</v>
      </c>
      <c r="I217" s="11"/>
      <c r="J217" s="11"/>
      <c r="K217" s="11">
        <v>2000000</v>
      </c>
      <c r="L217" s="11"/>
      <c r="M217" s="11"/>
      <c r="N217" s="11"/>
      <c r="O217" s="11">
        <v>16833000</v>
      </c>
    </row>
    <row r="218" spans="2:15">
      <c r="B218" s="11" t="s">
        <v>3822</v>
      </c>
      <c r="C218" s="11"/>
      <c r="D218" s="11"/>
      <c r="E218" s="11"/>
      <c r="F218" s="11"/>
      <c r="G218" s="11"/>
      <c r="H218" s="11"/>
      <c r="I218" s="11"/>
      <c r="J218" s="11"/>
      <c r="K218" s="11"/>
      <c r="L218" s="11"/>
      <c r="M218" s="11"/>
      <c r="N218" s="11">
        <v>15484050</v>
      </c>
      <c r="O218" s="11">
        <v>15484050</v>
      </c>
    </row>
    <row r="219" spans="2:15">
      <c r="B219" s="11" t="s">
        <v>2541</v>
      </c>
      <c r="C219" s="11"/>
      <c r="D219" s="11"/>
      <c r="E219" s="11"/>
      <c r="F219" s="11"/>
      <c r="G219" s="11"/>
      <c r="H219" s="11">
        <v>2000000</v>
      </c>
      <c r="I219" s="11">
        <v>16373000</v>
      </c>
      <c r="J219" s="11"/>
      <c r="K219" s="11"/>
      <c r="L219" s="11"/>
      <c r="M219" s="11"/>
      <c r="N219" s="11"/>
      <c r="O219" s="11">
        <v>18373000</v>
      </c>
    </row>
    <row r="220" spans="2:15">
      <c r="B220" s="11" t="s">
        <v>2295</v>
      </c>
      <c r="C220" s="11"/>
      <c r="D220" s="11"/>
      <c r="E220" s="11"/>
      <c r="F220" s="11"/>
      <c r="G220" s="11">
        <v>14979000</v>
      </c>
      <c r="H220" s="11"/>
      <c r="I220" s="11"/>
      <c r="J220" s="11"/>
      <c r="K220" s="11">
        <v>2000000</v>
      </c>
      <c r="L220" s="11"/>
      <c r="M220" s="11"/>
      <c r="N220" s="11"/>
      <c r="O220" s="11">
        <v>16979000</v>
      </c>
    </row>
    <row r="221" spans="2:15">
      <c r="B221" s="11" t="s">
        <v>3412</v>
      </c>
      <c r="C221" s="11"/>
      <c r="D221" s="11"/>
      <c r="E221" s="11"/>
      <c r="F221" s="11"/>
      <c r="G221" s="11"/>
      <c r="H221" s="11"/>
      <c r="I221" s="11"/>
      <c r="J221" s="11">
        <v>18470000</v>
      </c>
      <c r="K221" s="11"/>
      <c r="L221" s="11"/>
      <c r="M221" s="11"/>
      <c r="N221" s="11"/>
      <c r="O221" s="11">
        <v>18470000</v>
      </c>
    </row>
    <row r="222" spans="2:15">
      <c r="B222" s="11" t="s">
        <v>3630</v>
      </c>
      <c r="C222" s="11"/>
      <c r="D222" s="11"/>
      <c r="E222" s="11"/>
      <c r="F222" s="11"/>
      <c r="G222" s="11"/>
      <c r="H222" s="11"/>
      <c r="I222" s="11"/>
      <c r="J222" s="11">
        <v>18419000</v>
      </c>
      <c r="K222" s="11"/>
      <c r="L222" s="11"/>
      <c r="M222" s="11"/>
      <c r="N222" s="11"/>
      <c r="O222" s="11">
        <v>18419000</v>
      </c>
    </row>
    <row r="223" spans="2:15">
      <c r="B223" s="11" t="s">
        <v>2574</v>
      </c>
      <c r="C223" s="11"/>
      <c r="D223" s="11"/>
      <c r="E223" s="11"/>
      <c r="F223" s="11"/>
      <c r="G223" s="11"/>
      <c r="H223" s="11">
        <v>9670000</v>
      </c>
      <c r="I223" s="11"/>
      <c r="J223" s="11"/>
      <c r="K223" s="11"/>
      <c r="L223" s="11"/>
      <c r="M223" s="11"/>
      <c r="N223" s="11"/>
      <c r="O223" s="11">
        <v>9670000</v>
      </c>
    </row>
    <row r="224" spans="2:15">
      <c r="B224" s="11" t="s">
        <v>3092</v>
      </c>
      <c r="C224" s="11"/>
      <c r="D224" s="11"/>
      <c r="E224" s="11"/>
      <c r="F224" s="11"/>
      <c r="G224" s="11"/>
      <c r="H224" s="11"/>
      <c r="I224" s="11">
        <v>2000000</v>
      </c>
      <c r="J224" s="11">
        <v>13933500</v>
      </c>
      <c r="K224" s="11"/>
      <c r="L224" s="11"/>
      <c r="M224" s="11"/>
      <c r="N224" s="11"/>
      <c r="O224" s="11">
        <v>15933500</v>
      </c>
    </row>
    <row r="225" spans="2:15">
      <c r="B225" s="11" t="s">
        <v>3397</v>
      </c>
      <c r="C225" s="11"/>
      <c r="D225" s="11"/>
      <c r="E225" s="11"/>
      <c r="F225" s="11"/>
      <c r="G225" s="11"/>
      <c r="H225" s="11"/>
      <c r="I225" s="11"/>
      <c r="J225" s="11">
        <v>11950000</v>
      </c>
      <c r="K225" s="11"/>
      <c r="L225" s="11"/>
      <c r="M225" s="11"/>
      <c r="N225" s="11"/>
      <c r="O225" s="11">
        <v>11950000</v>
      </c>
    </row>
    <row r="226" spans="2:15">
      <c r="B226" s="11" t="s">
        <v>2299</v>
      </c>
      <c r="C226" s="11"/>
      <c r="D226" s="11"/>
      <c r="E226" s="11"/>
      <c r="F226" s="11"/>
      <c r="G226" s="11">
        <v>15230000</v>
      </c>
      <c r="H226" s="11"/>
      <c r="I226" s="11"/>
      <c r="J226" s="11"/>
      <c r="K226" s="11"/>
      <c r="L226" s="11"/>
      <c r="M226" s="11"/>
      <c r="N226" s="11"/>
      <c r="O226" s="11">
        <v>15230000</v>
      </c>
    </row>
    <row r="227" spans="2:15">
      <c r="B227" s="11" t="s">
        <v>2258</v>
      </c>
      <c r="C227" s="11"/>
      <c r="D227" s="11"/>
      <c r="E227" s="11"/>
      <c r="F227" s="11">
        <v>2000000</v>
      </c>
      <c r="G227" s="11">
        <v>2000000</v>
      </c>
      <c r="H227" s="11"/>
      <c r="I227" s="11">
        <v>12090000</v>
      </c>
      <c r="J227" s="11"/>
      <c r="K227" s="11">
        <v>12182000</v>
      </c>
      <c r="L227" s="11"/>
      <c r="M227" s="11"/>
      <c r="N227" s="11"/>
      <c r="O227" s="11">
        <v>28272000</v>
      </c>
    </row>
    <row r="228" spans="2:15">
      <c r="B228" s="11" t="s">
        <v>2262</v>
      </c>
      <c r="C228" s="11"/>
      <c r="D228" s="11"/>
      <c r="E228" s="11"/>
      <c r="F228" s="11"/>
      <c r="G228" s="11">
        <v>2000000</v>
      </c>
      <c r="H228" s="11"/>
      <c r="I228" s="11"/>
      <c r="J228" s="11">
        <v>9150000</v>
      </c>
      <c r="K228" s="11"/>
      <c r="L228" s="11"/>
      <c r="M228" s="11"/>
      <c r="N228" s="11"/>
      <c r="O228" s="11">
        <v>11150000</v>
      </c>
    </row>
    <row r="229" spans="2:15">
      <c r="B229" s="11" t="s">
        <v>2266</v>
      </c>
      <c r="C229" s="11"/>
      <c r="D229" s="11"/>
      <c r="E229" s="11"/>
      <c r="F229" s="11"/>
      <c r="G229" s="11">
        <v>2000000</v>
      </c>
      <c r="H229" s="11"/>
      <c r="I229" s="11"/>
      <c r="J229" s="11"/>
      <c r="K229" s="11"/>
      <c r="L229" s="11"/>
      <c r="M229" s="11"/>
      <c r="N229" s="11">
        <v>12150000</v>
      </c>
      <c r="O229" s="11">
        <v>14150000</v>
      </c>
    </row>
    <row r="230" spans="2:15">
      <c r="B230" s="11" t="s">
        <v>2270</v>
      </c>
      <c r="C230" s="11"/>
      <c r="D230" s="11"/>
      <c r="E230" s="11"/>
      <c r="F230" s="11"/>
      <c r="G230" s="11">
        <v>2000000</v>
      </c>
      <c r="H230" s="11"/>
      <c r="I230" s="11"/>
      <c r="J230" s="11"/>
      <c r="K230" s="11"/>
      <c r="L230" s="11"/>
      <c r="M230" s="11"/>
      <c r="N230" s="11"/>
      <c r="O230" s="11">
        <v>2000000</v>
      </c>
    </row>
    <row r="231" spans="2:15">
      <c r="B231" s="11" t="s">
        <v>2545</v>
      </c>
      <c r="C231" s="11"/>
      <c r="D231" s="11"/>
      <c r="E231" s="11"/>
      <c r="F231" s="11"/>
      <c r="G231" s="11"/>
      <c r="H231" s="11">
        <v>2000000</v>
      </c>
      <c r="I231" s="11"/>
      <c r="J231" s="11">
        <v>12395000</v>
      </c>
      <c r="K231" s="11"/>
      <c r="L231" s="11"/>
      <c r="M231" s="11"/>
      <c r="N231" s="11"/>
      <c r="O231" s="11">
        <v>14395000</v>
      </c>
    </row>
    <row r="232" spans="2:15">
      <c r="B232" s="11" t="s">
        <v>2549</v>
      </c>
      <c r="C232" s="11"/>
      <c r="D232" s="11"/>
      <c r="E232" s="11"/>
      <c r="F232" s="11"/>
      <c r="G232" s="11"/>
      <c r="H232" s="11">
        <v>2000000</v>
      </c>
      <c r="I232" s="11"/>
      <c r="J232" s="11">
        <v>12680000</v>
      </c>
      <c r="K232" s="11"/>
      <c r="L232" s="11"/>
      <c r="M232" s="11"/>
      <c r="N232" s="11"/>
      <c r="O232" s="11">
        <v>14680000</v>
      </c>
    </row>
    <row r="233" spans="2:15">
      <c r="B233" s="11" t="s">
        <v>2553</v>
      </c>
      <c r="C233" s="11"/>
      <c r="D233" s="11"/>
      <c r="E233" s="11"/>
      <c r="F233" s="11"/>
      <c r="G233" s="11"/>
      <c r="H233" s="11">
        <v>2000000</v>
      </c>
      <c r="I233" s="11"/>
      <c r="J233" s="11">
        <v>12315000</v>
      </c>
      <c r="K233" s="11"/>
      <c r="L233" s="11"/>
      <c r="M233" s="11"/>
      <c r="N233" s="11"/>
      <c r="O233" s="11">
        <v>14315000</v>
      </c>
    </row>
    <row r="234" spans="2:15">
      <c r="B234" s="11" t="s">
        <v>2556</v>
      </c>
      <c r="C234" s="11"/>
      <c r="D234" s="11"/>
      <c r="E234" s="11"/>
      <c r="F234" s="11"/>
      <c r="G234" s="11"/>
      <c r="H234" s="11">
        <v>2000000</v>
      </c>
      <c r="I234" s="11"/>
      <c r="J234" s="11">
        <v>11920000</v>
      </c>
      <c r="K234" s="11"/>
      <c r="L234" s="11"/>
      <c r="M234" s="11"/>
      <c r="N234" s="11"/>
      <c r="O234" s="11">
        <v>13920000</v>
      </c>
    </row>
    <row r="235" spans="2:15">
      <c r="B235" s="11" t="s">
        <v>2560</v>
      </c>
      <c r="C235" s="11"/>
      <c r="D235" s="11"/>
      <c r="E235" s="11"/>
      <c r="F235" s="11"/>
      <c r="G235" s="11"/>
      <c r="H235" s="11">
        <v>2000000</v>
      </c>
      <c r="I235" s="11"/>
      <c r="J235" s="11">
        <v>12150000</v>
      </c>
      <c r="K235" s="11"/>
      <c r="L235" s="11"/>
      <c r="M235" s="11"/>
      <c r="N235" s="11"/>
      <c r="O235" s="11">
        <v>14150000</v>
      </c>
    </row>
    <row r="236" spans="2:15">
      <c r="B236" s="11" t="s">
        <v>2871</v>
      </c>
      <c r="C236" s="11"/>
      <c r="D236" s="11"/>
      <c r="E236" s="11"/>
      <c r="F236" s="11"/>
      <c r="G236" s="11"/>
      <c r="H236" s="11"/>
      <c r="I236" s="11">
        <v>2000000</v>
      </c>
      <c r="J236" s="11">
        <v>11370000</v>
      </c>
      <c r="K236" s="11"/>
      <c r="L236" s="11"/>
      <c r="M236" s="11"/>
      <c r="N236" s="11"/>
      <c r="O236" s="11">
        <v>13370000</v>
      </c>
    </row>
    <row r="237" spans="2:15">
      <c r="B237" s="11" t="s">
        <v>2875</v>
      </c>
      <c r="C237" s="11"/>
      <c r="D237" s="11"/>
      <c r="E237" s="11"/>
      <c r="F237" s="11"/>
      <c r="G237" s="11"/>
      <c r="H237" s="11"/>
      <c r="I237" s="11">
        <v>2000000</v>
      </c>
      <c r="J237" s="11">
        <v>12085000</v>
      </c>
      <c r="K237" s="11"/>
      <c r="L237" s="11"/>
      <c r="M237" s="11"/>
      <c r="N237" s="11"/>
      <c r="O237" s="11">
        <v>14085000</v>
      </c>
    </row>
    <row r="238" spans="2:15">
      <c r="B238" s="11" t="s">
        <v>2878</v>
      </c>
      <c r="C238" s="11"/>
      <c r="D238" s="11"/>
      <c r="E238" s="11"/>
      <c r="F238" s="11"/>
      <c r="G238" s="11"/>
      <c r="H238" s="11"/>
      <c r="I238" s="11">
        <v>2000000</v>
      </c>
      <c r="J238" s="11">
        <v>12150000</v>
      </c>
      <c r="K238" s="11"/>
      <c r="L238" s="11"/>
      <c r="M238" s="11"/>
      <c r="N238" s="11"/>
      <c r="O238" s="11">
        <v>14150000</v>
      </c>
    </row>
    <row r="239" spans="2:15">
      <c r="B239" s="11" t="s">
        <v>2884</v>
      </c>
      <c r="C239" s="11"/>
      <c r="D239" s="11"/>
      <c r="E239" s="11"/>
      <c r="F239" s="11"/>
      <c r="G239" s="11"/>
      <c r="H239" s="11"/>
      <c r="I239" s="11">
        <v>2000000</v>
      </c>
      <c r="J239" s="11">
        <v>11150000</v>
      </c>
      <c r="K239" s="11"/>
      <c r="L239" s="11"/>
      <c r="M239" s="11"/>
      <c r="N239" s="11"/>
      <c r="O239" s="11">
        <v>13150000</v>
      </c>
    </row>
    <row r="240" spans="2:15">
      <c r="B240" s="11" t="s">
        <v>3097</v>
      </c>
      <c r="C240" s="11"/>
      <c r="D240" s="11"/>
      <c r="E240" s="11"/>
      <c r="F240" s="11"/>
      <c r="G240" s="11"/>
      <c r="H240" s="11"/>
      <c r="I240" s="11">
        <v>2000000</v>
      </c>
      <c r="J240" s="11">
        <v>12590000</v>
      </c>
      <c r="K240" s="11"/>
      <c r="L240" s="11"/>
      <c r="M240" s="11"/>
      <c r="N240" s="11"/>
      <c r="O240" s="11">
        <v>14590000</v>
      </c>
    </row>
    <row r="241" spans="2:15">
      <c r="B241" s="11" t="s">
        <v>3101</v>
      </c>
      <c r="C241" s="11"/>
      <c r="D241" s="11"/>
      <c r="E241" s="11"/>
      <c r="F241" s="11"/>
      <c r="G241" s="11"/>
      <c r="H241" s="11"/>
      <c r="I241" s="11">
        <v>2000000</v>
      </c>
      <c r="J241" s="11"/>
      <c r="K241" s="11"/>
      <c r="L241" s="11"/>
      <c r="M241" s="11"/>
      <c r="N241" s="11">
        <v>12120000</v>
      </c>
      <c r="O241" s="11">
        <v>14120000</v>
      </c>
    </row>
    <row r="242" spans="2:15">
      <c r="B242" s="11" t="s">
        <v>3105</v>
      </c>
      <c r="C242" s="11"/>
      <c r="D242" s="11"/>
      <c r="E242" s="11"/>
      <c r="F242" s="11"/>
      <c r="G242" s="11"/>
      <c r="H242" s="11"/>
      <c r="I242" s="11">
        <v>2000000</v>
      </c>
      <c r="J242" s="11"/>
      <c r="K242" s="11"/>
      <c r="L242" s="11"/>
      <c r="M242" s="11"/>
      <c r="N242" s="11">
        <v>12095000</v>
      </c>
      <c r="O242" s="11">
        <v>14095000</v>
      </c>
    </row>
    <row r="243" spans="2:15">
      <c r="B243" s="11" t="s">
        <v>4757</v>
      </c>
      <c r="C243" s="11"/>
      <c r="D243" s="11"/>
      <c r="E243" s="11"/>
      <c r="F243" s="11">
        <v>2000000</v>
      </c>
      <c r="G243" s="11"/>
      <c r="H243" s="11"/>
      <c r="I243" s="11"/>
      <c r="J243" s="11"/>
      <c r="K243" s="11"/>
      <c r="L243" s="11"/>
      <c r="M243" s="11"/>
      <c r="N243" s="11"/>
      <c r="O243" s="11">
        <v>2000000</v>
      </c>
    </row>
    <row r="244" spans="2:15">
      <c r="B244" s="11" t="s">
        <v>4760</v>
      </c>
      <c r="C244" s="11"/>
      <c r="D244" s="11"/>
      <c r="E244" s="11"/>
      <c r="F244" s="11">
        <v>2000000</v>
      </c>
      <c r="G244" s="11"/>
      <c r="H244" s="11"/>
      <c r="I244" s="11"/>
      <c r="J244" s="11"/>
      <c r="K244" s="11"/>
      <c r="L244" s="11"/>
      <c r="M244" s="11"/>
      <c r="N244" s="11"/>
      <c r="O244" s="11">
        <v>2000000</v>
      </c>
    </row>
    <row r="245" spans="2:15">
      <c r="B245" s="11" t="s">
        <v>4763</v>
      </c>
      <c r="C245" s="11"/>
      <c r="D245" s="11"/>
      <c r="E245" s="11"/>
      <c r="F245" s="11">
        <v>2000000</v>
      </c>
      <c r="G245" s="11"/>
      <c r="H245" s="11"/>
      <c r="I245" s="11"/>
      <c r="J245" s="11"/>
      <c r="K245" s="11"/>
      <c r="L245" s="11"/>
      <c r="M245" s="11"/>
      <c r="N245" s="11"/>
      <c r="O245" s="11">
        <v>2000000</v>
      </c>
    </row>
    <row r="246" spans="2:15">
      <c r="B246" s="11" t="s">
        <v>4765</v>
      </c>
      <c r="C246" s="11"/>
      <c r="D246" s="11"/>
      <c r="E246" s="11"/>
      <c r="F246" s="11">
        <v>2000000</v>
      </c>
      <c r="G246" s="11"/>
      <c r="H246" s="11"/>
      <c r="I246" s="11"/>
      <c r="J246" s="11"/>
      <c r="K246" s="11"/>
      <c r="L246" s="11"/>
      <c r="M246" s="11"/>
      <c r="N246" s="11"/>
      <c r="O246" s="11">
        <v>2000000</v>
      </c>
    </row>
    <row r="247" spans="2:15">
      <c r="B247" s="11" t="s">
        <v>4767</v>
      </c>
      <c r="C247" s="11"/>
      <c r="D247" s="11"/>
      <c r="E247" s="11"/>
      <c r="F247" s="11">
        <v>2000000</v>
      </c>
      <c r="G247" s="11"/>
      <c r="H247" s="11"/>
      <c r="I247" s="11"/>
      <c r="J247" s="11"/>
      <c r="K247" s="11"/>
      <c r="L247" s="11"/>
      <c r="M247" s="11"/>
      <c r="N247" s="11"/>
      <c r="O247" s="11">
        <v>2000000</v>
      </c>
    </row>
    <row r="248" spans="2:15">
      <c r="B248" s="11" t="s">
        <v>4769</v>
      </c>
      <c r="C248" s="11"/>
      <c r="D248" s="11"/>
      <c r="E248" s="11"/>
      <c r="F248" s="11">
        <v>2000000</v>
      </c>
      <c r="G248" s="11"/>
      <c r="H248" s="11"/>
      <c r="I248" s="11"/>
      <c r="J248" s="11"/>
      <c r="K248" s="11"/>
      <c r="L248" s="11"/>
      <c r="M248" s="11"/>
      <c r="N248" s="11"/>
      <c r="O248" s="11">
        <v>2000000</v>
      </c>
    </row>
    <row r="249" spans="2:15">
      <c r="B249" s="11" t="s">
        <v>4792</v>
      </c>
      <c r="C249" s="11"/>
      <c r="D249" s="11"/>
      <c r="E249" s="11"/>
      <c r="F249" s="11">
        <v>1164120</v>
      </c>
      <c r="G249" s="11"/>
      <c r="H249" s="11"/>
      <c r="I249" s="11"/>
      <c r="J249" s="11"/>
      <c r="K249" s="11"/>
      <c r="L249" s="11"/>
      <c r="M249" s="11"/>
      <c r="N249" s="11"/>
      <c r="O249" s="11">
        <v>1164120</v>
      </c>
    </row>
    <row r="250" spans="2:15">
      <c r="B250" s="11" t="s">
        <v>4262</v>
      </c>
      <c r="C250" s="11">
        <v>468700</v>
      </c>
      <c r="D250" s="11"/>
      <c r="E250" s="11"/>
      <c r="F250" s="11"/>
      <c r="G250" s="11"/>
      <c r="H250" s="11"/>
      <c r="I250" s="11"/>
      <c r="J250" s="11"/>
      <c r="K250" s="11"/>
      <c r="L250" s="11"/>
      <c r="M250" s="11"/>
      <c r="N250" s="11"/>
      <c r="O250" s="11">
        <v>468700</v>
      </c>
    </row>
    <row r="251" spans="2:15">
      <c r="B251" s="11" t="s">
        <v>4858</v>
      </c>
      <c r="C251" s="11"/>
      <c r="D251" s="11"/>
      <c r="E251" s="11"/>
      <c r="F251" s="11"/>
      <c r="G251" s="11"/>
      <c r="H251" s="11"/>
      <c r="I251" s="11"/>
      <c r="J251" s="11"/>
      <c r="K251" s="11">
        <v>183120</v>
      </c>
      <c r="L251" s="11"/>
      <c r="M251" s="11"/>
      <c r="N251" s="11"/>
      <c r="O251" s="11">
        <v>183120</v>
      </c>
    </row>
    <row r="252" spans="2:15">
      <c r="B252" s="11" t="s">
        <v>4877</v>
      </c>
      <c r="C252" s="11"/>
      <c r="D252" s="11"/>
      <c r="E252" s="11"/>
      <c r="F252" s="11"/>
      <c r="G252" s="11"/>
      <c r="H252" s="11"/>
      <c r="I252" s="11"/>
      <c r="J252" s="11"/>
      <c r="K252" s="11">
        <v>2000000</v>
      </c>
      <c r="L252" s="11"/>
      <c r="M252" s="11"/>
      <c r="N252" s="11"/>
      <c r="O252" s="11">
        <v>2000000</v>
      </c>
    </row>
    <row r="253" spans="2:15">
      <c r="B253" s="11" t="s">
        <v>4895</v>
      </c>
      <c r="C253" s="11"/>
      <c r="D253" s="11"/>
      <c r="E253" s="11"/>
      <c r="F253" s="11"/>
      <c r="G253" s="11"/>
      <c r="H253" s="11"/>
      <c r="I253" s="11"/>
      <c r="J253" s="11"/>
      <c r="K253" s="11">
        <v>2000000</v>
      </c>
      <c r="L253" s="11"/>
      <c r="M253" s="11"/>
      <c r="N253" s="11"/>
      <c r="O253" s="11">
        <v>2000000</v>
      </c>
    </row>
    <row r="254" spans="2:15">
      <c r="B254" s="11" t="s">
        <v>4911</v>
      </c>
      <c r="C254" s="11"/>
      <c r="D254" s="11"/>
      <c r="E254" s="11"/>
      <c r="F254" s="11"/>
      <c r="G254" s="11"/>
      <c r="H254" s="11"/>
      <c r="I254" s="11"/>
      <c r="J254" s="11"/>
      <c r="K254" s="11">
        <v>2000000</v>
      </c>
      <c r="L254" s="11"/>
      <c r="M254" s="11"/>
      <c r="N254" s="11"/>
      <c r="O254" s="11">
        <v>2000000</v>
      </c>
    </row>
    <row r="255" spans="2:15">
      <c r="B255" s="11" t="s">
        <v>4913</v>
      </c>
      <c r="C255" s="11"/>
      <c r="D255" s="11"/>
      <c r="E255" s="11"/>
      <c r="F255" s="11"/>
      <c r="G255" s="11"/>
      <c r="H255" s="11"/>
      <c r="I255" s="11"/>
      <c r="J255" s="11"/>
      <c r="K255" s="11">
        <v>2000000</v>
      </c>
      <c r="L255" s="11"/>
      <c r="M255" s="11"/>
      <c r="N255" s="11"/>
      <c r="O255" s="11">
        <v>2000000</v>
      </c>
    </row>
    <row r="256" spans="2:15">
      <c r="B256" s="11" t="s">
        <v>4915</v>
      </c>
      <c r="C256" s="11"/>
      <c r="D256" s="11"/>
      <c r="E256" s="11"/>
      <c r="F256" s="11"/>
      <c r="G256" s="11"/>
      <c r="H256" s="11"/>
      <c r="I256" s="11"/>
      <c r="J256" s="11"/>
      <c r="K256" s="11">
        <v>2000000</v>
      </c>
      <c r="L256" s="11"/>
      <c r="M256" s="11"/>
      <c r="N256" s="11"/>
      <c r="O256" s="11">
        <v>2000000</v>
      </c>
    </row>
    <row r="257" spans="2:15">
      <c r="B257" s="11" t="s">
        <v>4917</v>
      </c>
      <c r="C257" s="11"/>
      <c r="D257" s="11"/>
      <c r="E257" s="11"/>
      <c r="F257" s="11"/>
      <c r="G257" s="11"/>
      <c r="H257" s="11"/>
      <c r="I257" s="11"/>
      <c r="J257" s="11"/>
      <c r="K257" s="11">
        <v>2000000</v>
      </c>
      <c r="L257" s="11"/>
      <c r="M257" s="11"/>
      <c r="N257" s="11"/>
      <c r="O257" s="11">
        <v>2000000</v>
      </c>
    </row>
    <row r="258" spans="2:15">
      <c r="B258" s="11" t="s">
        <v>4919</v>
      </c>
      <c r="C258" s="11"/>
      <c r="D258" s="11"/>
      <c r="E258" s="11"/>
      <c r="F258" s="11"/>
      <c r="G258" s="11"/>
      <c r="H258" s="11"/>
      <c r="I258" s="11"/>
      <c r="J258" s="11"/>
      <c r="K258" s="11">
        <v>2000000</v>
      </c>
      <c r="L258" s="11"/>
      <c r="M258" s="11"/>
      <c r="N258" s="11"/>
      <c r="O258" s="11">
        <v>2000000</v>
      </c>
    </row>
    <row r="259" spans="2:15">
      <c r="B259" s="11" t="s">
        <v>4983</v>
      </c>
      <c r="C259" s="11">
        <v>45470378597</v>
      </c>
      <c r="D259" s="11">
        <v>72258317370.850006</v>
      </c>
      <c r="E259" s="11">
        <v>61768289143</v>
      </c>
      <c r="F259" s="11">
        <v>43295341727</v>
      </c>
      <c r="G259" s="11">
        <v>39845940411</v>
      </c>
      <c r="H259" s="11">
        <v>469235311846</v>
      </c>
      <c r="I259" s="11">
        <v>213335015284</v>
      </c>
      <c r="J259" s="11">
        <v>105818941044</v>
      </c>
      <c r="K259" s="11">
        <v>111420629886</v>
      </c>
      <c r="L259" s="11">
        <v>116191177021</v>
      </c>
      <c r="M259" s="11">
        <v>285459271117</v>
      </c>
      <c r="N259" s="11">
        <v>204504575480</v>
      </c>
      <c r="O259" s="11">
        <v>1768603188926.8501</v>
      </c>
    </row>
  </sheetData>
  <mergeCells count="3">
    <mergeCell ref="T3:T10"/>
    <mergeCell ref="T13:T20"/>
    <mergeCell ref="T23:T30"/>
  </mergeCells>
  <pageMargins left="0.75" right="0.75" top="1" bottom="1" header="0.5" footer="0.5"/>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58"/>
  <sheetViews>
    <sheetView showGridLines="0" view="pageBreakPreview" zoomScale="50" zoomScaleNormal="50" workbookViewId="0">
      <pane ySplit="10" topLeftCell="A11" activePane="bottomLeft" state="frozen"/>
      <selection pane="bottomLeft" activeCell="AI24" sqref="AI24"/>
    </sheetView>
  </sheetViews>
  <sheetFormatPr defaultColWidth="9.140625" defaultRowHeight="13.5"/>
  <cols>
    <col min="1" max="1" width="1.7109375" customWidth="1"/>
    <col min="2" max="6" width="9.140625" customWidth="1"/>
    <col min="7" max="7" width="51.7109375" style="2" customWidth="1"/>
    <col min="8" max="8" width="9.140625" style="18" customWidth="1"/>
    <col min="9" max="10" width="9.140625" customWidth="1"/>
    <col min="11" max="11" width="12" bestFit="1" customWidth="1"/>
    <col min="12" max="28" width="9.140625" customWidth="1"/>
    <col min="29" max="29" width="12.28515625" customWidth="1"/>
    <col min="30" max="30" width="4.5703125" customWidth="1"/>
  </cols>
  <sheetData>
    <row r="1" spans="1:30" ht="15.95" customHeight="1">
      <c r="A1" s="1"/>
      <c r="B1" s="85" t="s">
        <v>5002</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1"/>
    </row>
    <row r="2" spans="1:30" ht="15.95" customHeight="1">
      <c r="A2" s="1"/>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1"/>
    </row>
    <row r="3" spans="1:30" ht="15.95" customHeight="1">
      <c r="A3" s="1"/>
      <c r="B3" s="87"/>
      <c r="C3" s="87"/>
      <c r="D3" s="87"/>
      <c r="E3" s="87"/>
      <c r="F3" s="87"/>
      <c r="G3" s="87"/>
      <c r="H3" s="87"/>
      <c r="I3" s="87"/>
      <c r="J3" s="87"/>
      <c r="K3" s="87"/>
      <c r="L3" s="87"/>
      <c r="M3" s="87"/>
      <c r="N3" s="87"/>
      <c r="O3" s="87"/>
      <c r="P3" s="87"/>
      <c r="Q3" s="87"/>
      <c r="R3" s="87"/>
      <c r="S3" s="87"/>
      <c r="T3" s="87"/>
      <c r="U3" s="87"/>
      <c r="V3" s="87"/>
      <c r="W3" s="87"/>
      <c r="X3" s="87"/>
      <c r="Y3" s="87"/>
      <c r="Z3" s="87"/>
      <c r="AA3" s="88"/>
      <c r="AB3" s="89"/>
      <c r="AC3" s="87"/>
      <c r="AD3" s="1"/>
    </row>
    <row r="4" spans="1:30">
      <c r="A4" s="1"/>
      <c r="B4" s="1"/>
      <c r="C4" s="1"/>
      <c r="D4" s="1"/>
      <c r="E4" s="1"/>
      <c r="F4" s="1"/>
      <c r="G4" s="3"/>
      <c r="H4" s="1"/>
      <c r="I4" s="1"/>
      <c r="J4" s="1"/>
      <c r="K4" s="1"/>
      <c r="L4" s="1"/>
      <c r="M4" s="1"/>
      <c r="N4" s="1"/>
      <c r="O4" s="1"/>
      <c r="P4" s="1"/>
      <c r="Q4" s="1"/>
      <c r="R4" s="1"/>
      <c r="S4" s="1"/>
      <c r="T4" s="1"/>
      <c r="U4" s="1"/>
      <c r="V4" s="1"/>
      <c r="W4" s="1"/>
      <c r="X4" s="1"/>
      <c r="Y4" s="1"/>
      <c r="Z4" s="1"/>
      <c r="AA4" s="1"/>
      <c r="AB4" s="1"/>
      <c r="AC4" s="1"/>
      <c r="AD4" s="1"/>
    </row>
    <row r="5" spans="1:30">
      <c r="A5" s="1"/>
      <c r="B5" s="1"/>
      <c r="C5" s="1"/>
      <c r="D5" s="1"/>
      <c r="E5" s="1"/>
      <c r="F5" s="1"/>
      <c r="G5" s="3"/>
      <c r="H5" s="1"/>
      <c r="I5" s="1"/>
      <c r="J5" s="1"/>
      <c r="K5" s="1"/>
      <c r="L5" s="1"/>
      <c r="M5" s="1"/>
      <c r="N5" s="1"/>
      <c r="O5" s="1"/>
      <c r="P5" s="1"/>
      <c r="Q5" s="1"/>
      <c r="R5" s="1"/>
      <c r="S5" s="1"/>
      <c r="T5" s="1"/>
      <c r="U5" s="1"/>
      <c r="V5" s="1"/>
      <c r="W5" s="1"/>
      <c r="X5" s="1"/>
      <c r="Y5" s="1"/>
      <c r="Z5" s="1"/>
      <c r="AA5" s="1"/>
      <c r="AB5" s="1"/>
      <c r="AC5" s="1"/>
      <c r="AD5" s="1"/>
    </row>
    <row r="6" spans="1:30">
      <c r="A6" s="1"/>
      <c r="B6" s="1"/>
      <c r="C6" s="1"/>
      <c r="D6" s="1"/>
      <c r="E6" s="1"/>
      <c r="F6" s="1"/>
      <c r="G6" s="3"/>
      <c r="H6" s="1"/>
      <c r="I6" s="1"/>
      <c r="J6" s="1"/>
      <c r="K6" s="1"/>
      <c r="L6" s="1"/>
      <c r="M6" s="1"/>
      <c r="N6" s="1"/>
      <c r="O6" s="1"/>
      <c r="P6" s="1"/>
      <c r="Q6" s="1"/>
      <c r="R6" s="1"/>
      <c r="S6" s="1"/>
      <c r="T6" s="1"/>
      <c r="U6" s="1"/>
      <c r="V6" s="1"/>
      <c r="W6" s="1"/>
      <c r="X6" s="1"/>
      <c r="Y6" s="1"/>
      <c r="Z6" s="1"/>
      <c r="AA6" s="1"/>
      <c r="AB6" s="1"/>
      <c r="AC6" s="1"/>
      <c r="AD6" s="1"/>
    </row>
    <row r="7" spans="1:30">
      <c r="A7" s="1"/>
      <c r="B7" s="1"/>
      <c r="C7" s="1"/>
      <c r="D7" s="1"/>
      <c r="E7" s="1"/>
      <c r="F7" s="1"/>
      <c r="G7" s="3"/>
      <c r="H7" s="1"/>
      <c r="I7" s="1"/>
      <c r="J7" s="1"/>
      <c r="K7" s="1"/>
      <c r="L7" s="1"/>
      <c r="M7" s="1"/>
      <c r="N7" s="1"/>
      <c r="O7" s="1"/>
      <c r="P7" s="1"/>
      <c r="Q7" s="1"/>
      <c r="R7" s="1"/>
      <c r="S7" s="1"/>
      <c r="T7" s="1"/>
      <c r="U7" s="1"/>
      <c r="V7" s="1"/>
      <c r="W7" s="1"/>
      <c r="X7" s="1"/>
      <c r="Y7" s="1"/>
      <c r="Z7" s="1"/>
      <c r="AA7" s="1"/>
      <c r="AB7" s="1"/>
      <c r="AC7" s="1"/>
      <c r="AD7" s="1"/>
    </row>
    <row r="8" spans="1:30">
      <c r="A8" s="1"/>
      <c r="B8" s="1"/>
      <c r="C8" s="1"/>
      <c r="D8" s="1"/>
      <c r="E8" s="1"/>
      <c r="F8" s="1"/>
      <c r="G8" s="3"/>
      <c r="H8" s="4"/>
      <c r="I8" s="4"/>
      <c r="J8" s="4"/>
      <c r="K8" s="4"/>
      <c r="L8" s="4"/>
      <c r="M8" s="4"/>
      <c r="N8" s="4"/>
      <c r="O8" s="4"/>
      <c r="P8" s="4"/>
      <c r="Q8" s="4"/>
      <c r="R8" s="4"/>
      <c r="S8" s="4"/>
      <c r="T8" s="4"/>
      <c r="U8" s="4"/>
      <c r="V8" s="4"/>
      <c r="W8" s="4"/>
      <c r="X8" s="4"/>
      <c r="Y8" s="4"/>
      <c r="Z8" s="4"/>
      <c r="AA8" s="4"/>
      <c r="AB8" s="4"/>
      <c r="AC8" s="4"/>
      <c r="AD8" s="4"/>
    </row>
    <row r="9" spans="1:30">
      <c r="A9" s="1"/>
      <c r="B9" s="1"/>
      <c r="C9" s="1"/>
      <c r="D9" s="1"/>
      <c r="E9" s="1"/>
      <c r="F9" s="1"/>
      <c r="G9" s="3"/>
      <c r="H9" s="4"/>
      <c r="I9" s="4"/>
      <c r="J9" s="4"/>
      <c r="K9" s="4"/>
      <c r="L9" s="4"/>
      <c r="M9" s="4"/>
      <c r="N9" s="4"/>
      <c r="O9" s="4"/>
      <c r="P9" s="4"/>
      <c r="Q9" s="4"/>
      <c r="R9" s="4"/>
      <c r="S9" s="4"/>
      <c r="T9" s="4"/>
      <c r="U9" s="4"/>
      <c r="V9" s="4"/>
      <c r="W9" s="4"/>
      <c r="X9" s="4"/>
      <c r="Y9" s="4"/>
      <c r="Z9" s="4"/>
      <c r="AA9" s="4"/>
      <c r="AB9" s="4"/>
      <c r="AC9" s="4"/>
      <c r="AD9" s="4"/>
    </row>
    <row r="10" spans="1:30">
      <c r="A10" s="1"/>
      <c r="B10" s="1"/>
      <c r="C10" s="1"/>
      <c r="D10" s="1"/>
      <c r="E10" s="1"/>
      <c r="F10" s="1"/>
      <c r="G10" s="3"/>
      <c r="H10" s="4"/>
      <c r="I10" s="4"/>
      <c r="J10" s="4"/>
      <c r="K10" s="4"/>
      <c r="L10" s="4"/>
      <c r="M10" s="4"/>
      <c r="N10" s="4"/>
      <c r="O10" s="4"/>
      <c r="P10" s="4"/>
      <c r="Q10" s="4"/>
      <c r="R10" s="4"/>
      <c r="S10" s="4"/>
      <c r="T10" s="4"/>
      <c r="U10" s="4"/>
      <c r="V10" s="4"/>
      <c r="W10" s="4"/>
      <c r="X10" s="4"/>
      <c r="Y10" s="4"/>
      <c r="Z10" s="4"/>
      <c r="AA10" s="4"/>
      <c r="AB10" s="4"/>
      <c r="AC10" s="4"/>
      <c r="AD10" s="4"/>
    </row>
    <row r="11" spans="1:30">
      <c r="A11" s="1"/>
      <c r="B11" s="1"/>
      <c r="C11" s="4"/>
      <c r="D11" s="4"/>
      <c r="E11" s="4"/>
      <c r="F11" s="4"/>
      <c r="G11" s="5"/>
      <c r="H11" s="4"/>
      <c r="I11" s="4"/>
      <c r="J11" s="4"/>
      <c r="K11" s="4"/>
      <c r="L11" s="4"/>
      <c r="M11" s="4"/>
      <c r="N11" s="4"/>
      <c r="O11" s="4"/>
      <c r="P11" s="4"/>
      <c r="Q11" s="4"/>
      <c r="R11" s="4"/>
      <c r="S11" s="4"/>
      <c r="T11" s="4"/>
      <c r="U11" s="4"/>
      <c r="V11" s="4"/>
      <c r="W11" s="4"/>
      <c r="X11" s="4"/>
      <c r="Y11" s="4"/>
      <c r="Z11" s="4"/>
      <c r="AA11" s="4"/>
      <c r="AB11" s="4"/>
      <c r="AC11" s="4"/>
      <c r="AD11" s="4"/>
    </row>
    <row r="12" spans="1:30" ht="21">
      <c r="A12" s="1"/>
      <c r="B12" s="1"/>
      <c r="C12" s="4"/>
      <c r="D12" s="4"/>
      <c r="E12" s="4"/>
      <c r="F12" s="4"/>
      <c r="G12" s="6"/>
      <c r="H12" s="1"/>
      <c r="I12" s="4"/>
      <c r="J12" s="4"/>
      <c r="K12" s="4"/>
      <c r="L12" s="4"/>
      <c r="M12" s="4"/>
      <c r="N12" s="4"/>
      <c r="O12" s="4"/>
      <c r="P12" s="4"/>
      <c r="Q12" s="4"/>
      <c r="R12" s="4"/>
      <c r="S12" s="4"/>
      <c r="T12" s="4"/>
      <c r="U12" s="4"/>
      <c r="V12" s="4"/>
      <c r="W12" s="4"/>
      <c r="X12" s="4"/>
      <c r="Y12" s="4"/>
      <c r="Z12" s="4"/>
      <c r="AA12" s="4"/>
      <c r="AB12" s="4"/>
      <c r="AC12" s="4"/>
      <c r="AD12" s="4"/>
    </row>
    <row r="13" spans="1:30" ht="21">
      <c r="A13" s="1"/>
      <c r="B13" s="1"/>
      <c r="C13" s="4"/>
      <c r="D13" s="4"/>
      <c r="E13" s="4"/>
      <c r="F13" s="4"/>
      <c r="G13" s="7"/>
      <c r="H13" s="1"/>
      <c r="I13" s="4"/>
      <c r="J13" s="4"/>
      <c r="K13" s="4"/>
      <c r="L13" s="4"/>
      <c r="M13" s="4"/>
      <c r="N13" s="4"/>
      <c r="O13" s="4"/>
      <c r="P13" s="4"/>
      <c r="Q13" s="4"/>
      <c r="R13" s="4"/>
      <c r="S13" s="4"/>
      <c r="T13" s="4"/>
      <c r="U13" s="4"/>
      <c r="V13" s="4"/>
      <c r="W13" s="4"/>
      <c r="X13" s="4"/>
      <c r="Y13" s="4"/>
      <c r="Z13" s="4"/>
      <c r="AA13" s="4"/>
      <c r="AB13" s="4"/>
      <c r="AC13" s="4"/>
      <c r="AD13" s="4"/>
    </row>
    <row r="14" spans="1:30" ht="21">
      <c r="A14" s="1"/>
      <c r="B14" s="1"/>
      <c r="C14" s="4"/>
      <c r="D14" s="4"/>
      <c r="E14" s="4"/>
      <c r="F14" s="4"/>
      <c r="G14" s="7"/>
      <c r="H14" s="1"/>
      <c r="I14" s="4"/>
      <c r="J14" s="4"/>
      <c r="K14" s="4"/>
      <c r="L14" s="4"/>
      <c r="M14" s="4"/>
      <c r="N14" s="4"/>
      <c r="O14" s="4"/>
      <c r="P14" s="4"/>
      <c r="Q14" s="4"/>
      <c r="R14" s="4"/>
      <c r="S14" s="4"/>
      <c r="T14" s="4"/>
      <c r="U14" s="4"/>
      <c r="V14" s="4"/>
      <c r="W14" s="4"/>
      <c r="X14" s="4"/>
      <c r="Y14" s="4"/>
      <c r="Z14" s="4"/>
      <c r="AA14" s="4"/>
      <c r="AB14" s="4"/>
      <c r="AC14" s="4"/>
      <c r="AD14" s="4"/>
    </row>
    <row r="15" spans="1:30" ht="21">
      <c r="A15" s="1"/>
      <c r="B15" s="1"/>
      <c r="C15" s="4"/>
      <c r="D15" s="4"/>
      <c r="E15" s="4"/>
      <c r="F15" s="4"/>
      <c r="G15" s="7"/>
      <c r="H15" s="1"/>
      <c r="I15" s="4"/>
      <c r="J15" s="4"/>
      <c r="K15" s="4"/>
      <c r="L15" s="4"/>
      <c r="M15" s="4"/>
      <c r="N15" s="4"/>
      <c r="O15" s="4"/>
      <c r="P15" s="4"/>
      <c r="Q15" s="4"/>
      <c r="R15" s="4"/>
      <c r="S15" s="4"/>
      <c r="T15" s="4"/>
      <c r="U15" s="4"/>
      <c r="V15" s="4"/>
      <c r="W15" s="4"/>
      <c r="X15" s="4"/>
      <c r="Y15" s="4"/>
      <c r="Z15" s="4"/>
      <c r="AA15" s="4"/>
      <c r="AB15" s="4"/>
      <c r="AC15" s="4"/>
      <c r="AD15" s="4"/>
    </row>
    <row r="16" spans="1:30" ht="21">
      <c r="A16" s="1"/>
      <c r="B16" s="1"/>
      <c r="C16" s="4"/>
      <c r="D16" s="4"/>
      <c r="E16" s="4"/>
      <c r="F16" s="4"/>
      <c r="G16" s="7"/>
      <c r="H16" s="1"/>
      <c r="I16" s="4"/>
      <c r="J16" s="4"/>
      <c r="K16" s="4"/>
      <c r="L16" s="4"/>
      <c r="M16" s="4"/>
      <c r="N16" s="4"/>
      <c r="O16" s="4"/>
      <c r="P16" s="4"/>
      <c r="Q16" s="4"/>
      <c r="R16" s="4"/>
      <c r="S16" s="4"/>
      <c r="T16" s="4"/>
      <c r="U16" s="4"/>
      <c r="V16" s="4"/>
      <c r="W16" s="4"/>
      <c r="X16" s="4"/>
      <c r="Y16" s="4"/>
      <c r="Z16" s="4"/>
      <c r="AA16" s="4"/>
      <c r="AB16" s="4"/>
      <c r="AC16" s="4"/>
      <c r="AD16" s="4"/>
    </row>
    <row r="17" spans="1:30" ht="21">
      <c r="A17" s="1"/>
      <c r="B17" s="1"/>
      <c r="C17" s="4"/>
      <c r="D17" s="4"/>
      <c r="E17" s="4"/>
      <c r="F17" s="4"/>
      <c r="G17" s="7"/>
      <c r="H17" s="1"/>
      <c r="I17" s="4"/>
      <c r="J17" s="4"/>
      <c r="K17" s="4"/>
      <c r="L17" s="4"/>
      <c r="M17" s="4"/>
      <c r="N17" s="4"/>
      <c r="O17" s="4"/>
      <c r="P17" s="4"/>
      <c r="Q17" s="4"/>
      <c r="R17" s="4"/>
      <c r="S17" s="4"/>
      <c r="T17" s="4"/>
      <c r="U17" s="4"/>
      <c r="V17" s="4"/>
      <c r="W17" s="4"/>
      <c r="X17" s="4"/>
      <c r="Y17" s="4"/>
      <c r="Z17" s="4"/>
      <c r="AA17" s="4"/>
      <c r="AB17" s="4"/>
      <c r="AC17" s="4"/>
      <c r="AD17" s="4"/>
    </row>
    <row r="18" spans="1:30" ht="21">
      <c r="A18" s="1"/>
      <c r="B18" s="1"/>
      <c r="C18" s="4"/>
      <c r="D18" s="4"/>
      <c r="E18" s="4"/>
      <c r="F18" s="4"/>
      <c r="G18" s="7"/>
      <c r="H18" s="1"/>
      <c r="I18" s="4"/>
      <c r="J18" s="4"/>
      <c r="K18" s="4"/>
      <c r="L18" s="4"/>
      <c r="M18" s="4"/>
      <c r="N18" s="4"/>
      <c r="O18" s="4"/>
      <c r="P18" s="4"/>
      <c r="Q18" s="4"/>
      <c r="R18" s="4"/>
      <c r="S18" s="4"/>
      <c r="T18" s="4"/>
      <c r="U18" s="4"/>
      <c r="V18" s="4"/>
      <c r="W18" s="4"/>
      <c r="X18" s="4"/>
      <c r="Y18" s="4"/>
      <c r="Z18" s="4"/>
      <c r="AA18" s="4"/>
      <c r="AB18" s="4"/>
      <c r="AC18" s="4"/>
      <c r="AD18" s="4"/>
    </row>
    <row r="19" spans="1:30" ht="21">
      <c r="A19" s="1"/>
      <c r="B19" s="1"/>
      <c r="C19" s="4"/>
      <c r="D19" s="4"/>
      <c r="E19" s="4"/>
      <c r="F19" s="4"/>
      <c r="G19" s="7"/>
      <c r="H19" s="1"/>
      <c r="I19" s="4"/>
      <c r="J19" s="4"/>
      <c r="K19" s="4"/>
      <c r="L19" s="4"/>
      <c r="M19" s="4"/>
      <c r="N19" s="4"/>
      <c r="O19" s="4"/>
      <c r="P19" s="4"/>
      <c r="Q19" s="4"/>
      <c r="R19" s="4"/>
      <c r="S19" s="4"/>
      <c r="T19" s="4"/>
      <c r="U19" s="4"/>
      <c r="V19" s="4"/>
      <c r="W19" s="4"/>
      <c r="X19" s="4"/>
      <c r="Y19" s="4"/>
      <c r="Z19" s="4"/>
      <c r="AA19" s="4"/>
      <c r="AB19" s="4"/>
      <c r="AC19" s="4"/>
      <c r="AD19" s="4"/>
    </row>
    <row r="20" spans="1:30" ht="21">
      <c r="A20" s="1"/>
      <c r="B20" s="1"/>
      <c r="C20" s="4"/>
      <c r="D20" s="4"/>
      <c r="E20" s="4"/>
      <c r="F20" s="4"/>
      <c r="G20" s="7"/>
      <c r="H20" s="1"/>
      <c r="I20" s="4"/>
      <c r="J20" s="4"/>
      <c r="K20" s="4"/>
      <c r="L20" s="4"/>
      <c r="M20" s="4"/>
      <c r="N20" s="4"/>
      <c r="O20" s="4"/>
      <c r="P20" s="4"/>
      <c r="Q20" s="4"/>
      <c r="R20" s="4"/>
      <c r="S20" s="4"/>
      <c r="T20" s="4"/>
      <c r="U20" s="4"/>
      <c r="V20" s="4"/>
      <c r="W20" s="4"/>
      <c r="X20" s="4"/>
      <c r="Y20" s="4"/>
      <c r="Z20" s="4"/>
      <c r="AA20" s="4"/>
      <c r="AB20" s="4"/>
      <c r="AC20" s="4"/>
      <c r="AD20" s="4"/>
    </row>
    <row r="21" spans="1:30" ht="21">
      <c r="A21" s="1"/>
      <c r="B21" s="1"/>
      <c r="C21" s="4"/>
      <c r="D21" s="4"/>
      <c r="E21" s="4"/>
      <c r="F21" s="4"/>
      <c r="G21" s="7"/>
      <c r="H21" s="1"/>
      <c r="I21" s="4"/>
      <c r="J21" s="4"/>
      <c r="K21" s="4"/>
      <c r="L21" s="4"/>
      <c r="M21" s="4"/>
      <c r="N21" s="4"/>
      <c r="O21" s="4"/>
      <c r="P21" s="4"/>
      <c r="Q21" s="4"/>
      <c r="R21" s="4"/>
      <c r="S21" s="4"/>
      <c r="T21" s="4"/>
      <c r="U21" s="4"/>
      <c r="V21" s="4"/>
      <c r="W21" s="4"/>
      <c r="X21" s="4"/>
      <c r="Y21" s="4"/>
      <c r="Z21" s="4"/>
      <c r="AA21" s="4"/>
      <c r="AB21" s="4"/>
      <c r="AC21" s="4"/>
      <c r="AD21" s="4"/>
    </row>
    <row r="22" spans="1:30" ht="21">
      <c r="A22" s="1"/>
      <c r="B22" s="1"/>
      <c r="C22" s="4"/>
      <c r="D22" s="4"/>
      <c r="E22" s="4"/>
      <c r="F22" s="4"/>
      <c r="G22" s="7"/>
      <c r="H22" s="1"/>
      <c r="I22" s="4"/>
      <c r="J22" s="4"/>
      <c r="K22" s="4"/>
      <c r="L22" s="4"/>
      <c r="M22" s="4"/>
      <c r="N22" s="4"/>
      <c r="O22" s="4"/>
      <c r="P22" s="4"/>
      <c r="Q22" s="4"/>
      <c r="R22" s="4"/>
      <c r="S22" s="4"/>
      <c r="T22" s="4"/>
      <c r="U22" s="4"/>
      <c r="V22" s="4"/>
      <c r="W22" s="4"/>
      <c r="X22" s="4"/>
      <c r="Y22" s="4"/>
      <c r="Z22" s="4"/>
      <c r="AA22" s="4"/>
      <c r="AB22" s="4"/>
      <c r="AC22" s="4"/>
      <c r="AD22" s="4"/>
    </row>
    <row r="23" spans="1:30" ht="21">
      <c r="A23" s="1"/>
      <c r="B23" s="1"/>
      <c r="C23" s="4"/>
      <c r="D23" s="4"/>
      <c r="E23" s="4"/>
      <c r="F23" s="4"/>
      <c r="G23" s="7"/>
      <c r="H23" s="1"/>
      <c r="I23" s="4"/>
      <c r="J23" s="4"/>
      <c r="K23" s="4"/>
      <c r="L23" s="4"/>
      <c r="M23" s="4"/>
      <c r="N23" s="4"/>
      <c r="O23" s="4"/>
      <c r="P23" s="4"/>
      <c r="Q23" s="4"/>
      <c r="R23" s="4"/>
      <c r="S23" s="4"/>
      <c r="T23" s="4"/>
      <c r="U23" s="4"/>
      <c r="V23" s="4"/>
      <c r="W23" s="4"/>
      <c r="X23" s="4"/>
      <c r="Y23" s="4"/>
      <c r="Z23" s="4"/>
      <c r="AA23" s="4"/>
      <c r="AB23" s="4"/>
      <c r="AC23" s="4"/>
      <c r="AD23" s="4"/>
    </row>
    <row r="24" spans="1:30" ht="20.25">
      <c r="A24" s="1"/>
      <c r="B24" s="1"/>
      <c r="C24" s="4"/>
      <c r="D24" s="4"/>
      <c r="E24" s="4"/>
      <c r="F24" s="4"/>
      <c r="G24" s="8"/>
      <c r="H24" s="1"/>
      <c r="I24" s="4"/>
      <c r="J24" s="4"/>
      <c r="K24" s="4"/>
      <c r="L24" s="4"/>
      <c r="M24" s="4"/>
      <c r="N24" s="4"/>
      <c r="O24" s="4"/>
      <c r="P24" s="4"/>
      <c r="Q24" s="4"/>
      <c r="R24" s="4"/>
      <c r="S24" s="4"/>
      <c r="T24" s="4"/>
      <c r="U24" s="4"/>
      <c r="V24" s="4"/>
      <c r="W24" s="4"/>
      <c r="X24" s="4"/>
      <c r="Y24" s="4"/>
      <c r="Z24" s="4"/>
      <c r="AA24" s="4"/>
      <c r="AB24" s="4"/>
      <c r="AC24" s="4"/>
      <c r="AD24" s="4"/>
    </row>
    <row r="25" spans="1:30" ht="20.25">
      <c r="A25" s="1"/>
      <c r="B25" s="1"/>
      <c r="C25" s="4"/>
      <c r="D25" s="4"/>
      <c r="E25" s="4"/>
      <c r="F25" s="4"/>
      <c r="G25" s="8"/>
      <c r="H25" s="1"/>
      <c r="I25" s="4"/>
      <c r="J25" s="4"/>
      <c r="K25" s="4"/>
      <c r="L25" s="4"/>
      <c r="M25" s="4"/>
      <c r="N25" s="4"/>
      <c r="O25" s="4"/>
      <c r="P25" s="4"/>
      <c r="Q25" s="4"/>
      <c r="R25" s="4"/>
      <c r="S25" s="4"/>
      <c r="T25" s="4"/>
      <c r="U25" s="4"/>
      <c r="V25" s="4"/>
      <c r="W25" s="4"/>
      <c r="X25" s="4"/>
      <c r="Y25" s="4"/>
      <c r="Z25" s="4"/>
      <c r="AA25" s="4"/>
      <c r="AB25" s="4"/>
      <c r="AC25" s="4"/>
      <c r="AD25" s="4"/>
    </row>
    <row r="26" spans="1:30" ht="12.75">
      <c r="A26" s="1"/>
      <c r="B26" s="1"/>
      <c r="C26" s="4"/>
      <c r="D26" s="4"/>
      <c r="E26" s="4"/>
      <c r="F26" s="4"/>
      <c r="G26" s="9"/>
      <c r="H26" s="1"/>
      <c r="I26" s="4"/>
      <c r="J26" s="4"/>
      <c r="K26" s="4"/>
      <c r="L26" s="4"/>
      <c r="M26" s="4"/>
      <c r="N26" s="4"/>
      <c r="O26" s="4"/>
      <c r="P26" s="4"/>
      <c r="Q26" s="4"/>
      <c r="R26" s="4"/>
      <c r="S26" s="4"/>
      <c r="T26" s="4"/>
      <c r="U26" s="4"/>
      <c r="V26" s="4"/>
      <c r="W26" s="4"/>
      <c r="X26" s="4"/>
      <c r="Y26" s="4"/>
      <c r="Z26" s="4"/>
      <c r="AA26" s="4"/>
      <c r="AB26" s="4"/>
      <c r="AC26" s="4"/>
      <c r="AD26" s="4"/>
    </row>
    <row r="27" spans="1:30" ht="12.75">
      <c r="A27" s="1"/>
      <c r="B27" s="1"/>
      <c r="C27" s="4"/>
      <c r="D27" s="4"/>
      <c r="E27" s="4"/>
      <c r="F27" s="4"/>
      <c r="G27" s="9"/>
      <c r="H27" s="1"/>
      <c r="I27" s="4"/>
      <c r="J27" s="4"/>
      <c r="K27" s="4"/>
      <c r="L27" s="4"/>
      <c r="M27" s="4"/>
      <c r="N27" s="4"/>
      <c r="O27" s="4"/>
      <c r="P27" s="4"/>
      <c r="Q27" s="4"/>
      <c r="R27" s="4"/>
      <c r="S27" s="4"/>
      <c r="T27" s="4"/>
      <c r="U27" s="4"/>
      <c r="V27" s="4"/>
      <c r="W27" s="4"/>
      <c r="X27" s="4"/>
      <c r="Y27" s="4"/>
      <c r="Z27" s="4"/>
      <c r="AA27" s="4"/>
      <c r="AB27" s="4"/>
      <c r="AC27" s="4"/>
      <c r="AD27" s="4"/>
    </row>
    <row r="28" spans="1:30" ht="12.75">
      <c r="A28" s="1"/>
      <c r="B28" s="1"/>
      <c r="C28" s="4"/>
      <c r="D28" s="4"/>
      <c r="E28" s="4"/>
      <c r="F28" s="4"/>
      <c r="G28" s="9"/>
      <c r="H28" s="1"/>
      <c r="I28" s="4"/>
      <c r="J28" s="4"/>
      <c r="K28" s="4"/>
      <c r="L28" s="4"/>
      <c r="M28" s="4"/>
      <c r="N28" s="4"/>
      <c r="O28" s="4"/>
      <c r="P28" s="4"/>
      <c r="Q28" s="4"/>
      <c r="R28" s="4"/>
      <c r="S28" s="4"/>
      <c r="T28" s="4"/>
      <c r="U28" s="4"/>
      <c r="V28" s="4"/>
      <c r="W28" s="4"/>
      <c r="X28" s="4"/>
      <c r="Y28" s="4"/>
      <c r="Z28" s="4"/>
      <c r="AA28" s="4"/>
      <c r="AB28" s="4"/>
      <c r="AC28" s="4"/>
      <c r="AD28" s="4"/>
    </row>
    <row r="29" spans="1:30" ht="12.75">
      <c r="A29" s="1"/>
      <c r="B29" s="1"/>
      <c r="C29" s="4"/>
      <c r="D29" s="4"/>
      <c r="E29" s="4"/>
      <c r="F29" s="4"/>
      <c r="G29" s="9"/>
      <c r="H29" s="1"/>
      <c r="I29" s="4"/>
      <c r="J29" s="4"/>
      <c r="K29" s="4"/>
      <c r="L29" s="4"/>
      <c r="M29" s="4"/>
      <c r="N29" s="4"/>
      <c r="O29" s="4"/>
      <c r="P29" s="4"/>
      <c r="Q29" s="4"/>
      <c r="R29" s="4"/>
      <c r="S29" s="4"/>
      <c r="T29" s="4"/>
      <c r="U29" s="4"/>
      <c r="V29" s="4"/>
      <c r="W29" s="4"/>
      <c r="X29" s="4"/>
      <c r="Y29" s="4"/>
      <c r="Z29" s="4"/>
      <c r="AA29" s="4"/>
      <c r="AB29" s="4"/>
      <c r="AC29" s="4"/>
      <c r="AD29" s="4"/>
    </row>
    <row r="30" spans="1:30" ht="12.75">
      <c r="A30" s="1"/>
      <c r="B30" s="1"/>
      <c r="C30" s="4"/>
      <c r="D30" s="4"/>
      <c r="E30" s="4"/>
      <c r="F30" s="4"/>
      <c r="G30" s="9"/>
      <c r="H30" s="4"/>
      <c r="I30" s="4"/>
      <c r="J30" s="4"/>
      <c r="K30" s="4"/>
      <c r="L30" s="4"/>
      <c r="M30" s="4"/>
      <c r="N30" s="4"/>
      <c r="O30" s="4"/>
      <c r="P30" s="4"/>
      <c r="Q30" s="4"/>
      <c r="R30" s="4"/>
      <c r="S30" s="4"/>
      <c r="T30" s="4"/>
      <c r="U30" s="4"/>
      <c r="V30" s="4"/>
      <c r="W30" s="4"/>
      <c r="X30" s="4"/>
      <c r="Y30" s="4"/>
      <c r="Z30" s="4"/>
      <c r="AA30" s="4"/>
      <c r="AB30" s="4"/>
      <c r="AC30" s="4"/>
      <c r="AD30" s="4"/>
    </row>
    <row r="31" spans="1:30" ht="12.75">
      <c r="A31" s="1"/>
      <c r="B31" s="1"/>
      <c r="C31" s="4"/>
      <c r="D31" s="4"/>
      <c r="E31" s="4"/>
      <c r="F31" s="4"/>
      <c r="G31" s="9"/>
      <c r="H31" s="4"/>
      <c r="I31" s="4"/>
      <c r="J31" s="4"/>
      <c r="K31" s="4"/>
      <c r="L31" s="4"/>
      <c r="M31" s="4"/>
      <c r="N31" s="4"/>
      <c r="O31" s="4"/>
      <c r="P31" s="4"/>
      <c r="Q31" s="4"/>
      <c r="R31" s="4"/>
      <c r="S31" s="4"/>
      <c r="T31" s="4"/>
      <c r="U31" s="4"/>
      <c r="V31" s="4"/>
      <c r="W31" s="4"/>
      <c r="X31" s="4"/>
      <c r="Y31" s="4"/>
      <c r="Z31" s="4"/>
      <c r="AA31" s="4"/>
      <c r="AB31" s="4"/>
      <c r="AC31" s="4"/>
      <c r="AD31" s="4"/>
    </row>
    <row r="32" spans="1:30" ht="12.75">
      <c r="A32" s="1"/>
      <c r="B32" s="1"/>
      <c r="C32" s="4"/>
      <c r="D32" s="4"/>
      <c r="E32" s="4"/>
      <c r="F32" s="4"/>
      <c r="G32" s="9"/>
      <c r="H32" s="4"/>
      <c r="I32" s="4"/>
      <c r="J32" s="4"/>
      <c r="K32" s="4"/>
      <c r="L32" s="4"/>
      <c r="M32" s="4"/>
      <c r="N32" s="4"/>
      <c r="O32" s="4"/>
      <c r="P32" s="4"/>
      <c r="Q32" s="4"/>
      <c r="R32" s="4"/>
      <c r="S32" s="4"/>
      <c r="T32" s="4"/>
      <c r="U32" s="4"/>
      <c r="V32" s="4"/>
      <c r="W32" s="4"/>
      <c r="X32" s="4"/>
      <c r="Y32" s="4"/>
      <c r="Z32" s="4"/>
      <c r="AA32" s="4"/>
      <c r="AB32" s="4"/>
      <c r="AC32" s="4"/>
      <c r="AD32" s="4"/>
    </row>
    <row r="33" spans="1:30" ht="12.75">
      <c r="A33" s="1"/>
      <c r="B33" s="1"/>
      <c r="C33" s="4"/>
      <c r="D33" s="4"/>
      <c r="E33" s="4"/>
      <c r="F33" s="4"/>
      <c r="G33" s="9"/>
      <c r="H33" s="4"/>
      <c r="I33" s="4"/>
      <c r="J33" s="4"/>
      <c r="K33" s="4"/>
      <c r="L33" s="4"/>
      <c r="M33" s="4"/>
      <c r="N33" s="4"/>
      <c r="O33" s="4"/>
      <c r="P33" s="4"/>
      <c r="Q33" s="4"/>
      <c r="R33" s="4"/>
      <c r="S33" s="4"/>
      <c r="T33" s="4"/>
      <c r="U33" s="4"/>
      <c r="V33" s="4"/>
      <c r="W33" s="4"/>
      <c r="X33" s="4"/>
      <c r="Y33" s="4"/>
      <c r="Z33" s="4"/>
      <c r="AA33" s="4"/>
      <c r="AB33" s="4"/>
      <c r="AC33" s="4"/>
      <c r="AD33" s="4"/>
    </row>
    <row r="34" spans="1:30" ht="12.75">
      <c r="A34" s="1"/>
      <c r="B34" s="1"/>
      <c r="C34" s="4"/>
      <c r="D34" s="4"/>
      <c r="E34" s="4"/>
      <c r="F34" s="4"/>
      <c r="G34" s="9"/>
      <c r="H34" s="4"/>
      <c r="I34" s="4"/>
      <c r="J34" s="4"/>
      <c r="K34" s="4"/>
      <c r="L34" s="4"/>
      <c r="M34" s="4"/>
      <c r="N34" s="4"/>
      <c r="O34" s="4"/>
      <c r="P34" s="4"/>
      <c r="Q34" s="4"/>
      <c r="R34" s="4"/>
      <c r="S34" s="4"/>
      <c r="T34" s="4"/>
      <c r="U34" s="4"/>
      <c r="V34" s="4"/>
      <c r="W34" s="4"/>
      <c r="X34" s="4"/>
      <c r="Y34" s="4"/>
      <c r="Z34" s="4"/>
      <c r="AA34" s="4"/>
      <c r="AB34" s="4"/>
      <c r="AC34" s="4"/>
      <c r="AD34" s="4"/>
    </row>
    <row r="35" spans="1:30" ht="12.75">
      <c r="A35" s="1"/>
      <c r="B35" s="1"/>
      <c r="C35" s="4"/>
      <c r="D35" s="4"/>
      <c r="E35" s="4"/>
      <c r="F35" s="4"/>
      <c r="G35" s="9"/>
      <c r="H35" s="4"/>
      <c r="I35" s="4"/>
      <c r="J35" s="4"/>
      <c r="K35" s="4"/>
      <c r="L35" s="4"/>
      <c r="M35" s="4"/>
      <c r="N35" s="4"/>
      <c r="O35" s="4"/>
      <c r="P35" s="4"/>
      <c r="Q35" s="4"/>
      <c r="R35" s="4"/>
      <c r="S35" s="4"/>
      <c r="T35" s="4"/>
      <c r="U35" s="4"/>
      <c r="V35" s="4"/>
      <c r="W35" s="4"/>
      <c r="X35" s="4"/>
      <c r="Y35" s="4"/>
      <c r="Z35" s="4"/>
      <c r="AA35" s="4"/>
      <c r="AB35" s="4"/>
      <c r="AC35" s="4"/>
      <c r="AD35" s="4"/>
    </row>
    <row r="36" spans="1:30" ht="12.75">
      <c r="A36" s="1"/>
      <c r="B36" s="1"/>
      <c r="C36" s="4"/>
      <c r="D36" s="4"/>
      <c r="E36" s="4"/>
      <c r="F36" s="4"/>
      <c r="G36" s="9"/>
      <c r="H36" s="4"/>
      <c r="I36" s="4"/>
      <c r="J36" s="4"/>
      <c r="K36" s="4"/>
      <c r="L36" s="4"/>
      <c r="M36" s="4"/>
      <c r="N36" s="4"/>
      <c r="O36" s="4"/>
      <c r="P36" s="4"/>
      <c r="Q36" s="4"/>
      <c r="R36" s="4"/>
      <c r="S36" s="4"/>
      <c r="T36" s="4"/>
      <c r="U36" s="4"/>
      <c r="V36" s="4"/>
      <c r="W36" s="4"/>
      <c r="X36" s="4"/>
      <c r="Y36" s="4"/>
      <c r="Z36" s="4"/>
      <c r="AA36" s="4"/>
      <c r="AB36" s="4"/>
      <c r="AC36" s="4"/>
      <c r="AD36" s="4"/>
    </row>
    <row r="37" spans="1:30" ht="12.75">
      <c r="A37" s="1"/>
      <c r="B37" s="1"/>
      <c r="C37" s="4"/>
      <c r="D37" s="4"/>
      <c r="E37" s="4"/>
      <c r="F37" s="4"/>
      <c r="G37" s="9"/>
      <c r="H37" s="4"/>
      <c r="I37" s="4"/>
      <c r="J37" s="4"/>
      <c r="K37" s="4"/>
      <c r="L37" s="4"/>
      <c r="M37" s="4"/>
      <c r="N37" s="4"/>
      <c r="O37" s="4"/>
      <c r="P37" s="4"/>
      <c r="Q37" s="4"/>
      <c r="R37" s="4"/>
      <c r="S37" s="4"/>
      <c r="T37" s="4"/>
      <c r="U37" s="4"/>
      <c r="V37" s="4"/>
      <c r="W37" s="4"/>
      <c r="X37" s="4"/>
      <c r="Y37" s="4"/>
      <c r="Z37" s="4"/>
      <c r="AA37" s="4"/>
      <c r="AB37" s="4"/>
      <c r="AC37" s="4"/>
      <c r="AD37" s="4"/>
    </row>
    <row r="38" spans="1:30" ht="12.75">
      <c r="A38" s="1"/>
      <c r="B38" s="1"/>
      <c r="C38" s="4"/>
      <c r="D38" s="4"/>
      <c r="E38" s="4"/>
      <c r="F38" s="4"/>
      <c r="G38" s="9"/>
      <c r="H38" s="4"/>
      <c r="I38" s="4"/>
      <c r="J38" s="4"/>
      <c r="K38" s="4"/>
      <c r="L38" s="4"/>
      <c r="M38" s="4"/>
      <c r="N38" s="4"/>
      <c r="O38" s="4"/>
      <c r="P38" s="4"/>
      <c r="Q38" s="4"/>
      <c r="R38" s="4"/>
      <c r="S38" s="4"/>
      <c r="T38" s="4"/>
      <c r="U38" s="4"/>
      <c r="V38" s="4"/>
      <c r="W38" s="4"/>
      <c r="X38" s="4"/>
      <c r="Y38" s="4"/>
      <c r="Z38" s="4"/>
      <c r="AA38" s="4"/>
      <c r="AB38" s="4"/>
      <c r="AC38" s="4"/>
      <c r="AD38" s="4"/>
    </row>
    <row r="39" spans="1:30" ht="12.75">
      <c r="A39" s="1"/>
      <c r="B39" s="1"/>
      <c r="C39" s="4"/>
      <c r="D39" s="4"/>
      <c r="E39" s="4"/>
      <c r="F39" s="4"/>
      <c r="G39" s="9"/>
      <c r="H39" s="4"/>
      <c r="I39" s="4"/>
      <c r="J39" s="4"/>
      <c r="K39" s="4"/>
      <c r="L39" s="4"/>
      <c r="M39" s="4"/>
      <c r="N39" s="4"/>
      <c r="O39" s="4"/>
      <c r="P39" s="4"/>
      <c r="Q39" s="4"/>
      <c r="R39" s="4"/>
      <c r="S39" s="4"/>
      <c r="T39" s="4"/>
      <c r="U39" s="4"/>
      <c r="V39" s="4"/>
      <c r="W39" s="4"/>
      <c r="X39" s="4"/>
      <c r="Y39" s="4"/>
      <c r="Z39" s="4"/>
      <c r="AA39" s="4"/>
      <c r="AB39" s="4"/>
      <c r="AC39" s="4"/>
      <c r="AD39" s="4"/>
    </row>
    <row r="40" spans="1:30" ht="12.75">
      <c r="A40" s="1"/>
      <c r="B40" s="1"/>
      <c r="C40" s="4"/>
      <c r="D40" s="4"/>
      <c r="E40" s="4"/>
      <c r="F40" s="4"/>
      <c r="G40" s="9"/>
      <c r="H40" s="4"/>
      <c r="I40" s="4"/>
      <c r="J40" s="4"/>
      <c r="K40" s="4"/>
      <c r="L40" s="4"/>
      <c r="M40" s="4"/>
      <c r="N40" s="4"/>
      <c r="O40" s="4"/>
      <c r="P40" s="4"/>
      <c r="Q40" s="4"/>
      <c r="R40" s="4"/>
      <c r="S40" s="4"/>
      <c r="T40" s="4"/>
      <c r="U40" s="4"/>
      <c r="V40" s="4"/>
      <c r="W40" s="4"/>
      <c r="X40" s="4"/>
      <c r="Y40" s="4"/>
      <c r="Z40" s="4"/>
      <c r="AA40" s="4"/>
      <c r="AB40" s="4"/>
      <c r="AC40" s="4"/>
      <c r="AD40" s="4"/>
    </row>
    <row r="41" spans="1:30" ht="12.75">
      <c r="A41" s="1"/>
      <c r="B41" s="1"/>
      <c r="C41" s="4"/>
      <c r="D41" s="4"/>
      <c r="E41" s="4"/>
      <c r="F41" s="4"/>
      <c r="G41" s="9"/>
      <c r="H41" s="4"/>
      <c r="I41" s="4"/>
      <c r="J41" s="4"/>
      <c r="K41" s="4"/>
      <c r="L41" s="4"/>
      <c r="M41" s="4"/>
      <c r="N41" s="4"/>
      <c r="O41" s="4"/>
      <c r="P41" s="4"/>
      <c r="Q41" s="4"/>
      <c r="R41" s="4"/>
      <c r="S41" s="4"/>
      <c r="T41" s="4"/>
      <c r="U41" s="4"/>
      <c r="V41" s="4"/>
      <c r="W41" s="4"/>
      <c r="X41" s="4"/>
      <c r="Y41" s="4"/>
      <c r="Z41" s="4"/>
      <c r="AA41" s="4"/>
      <c r="AB41" s="4"/>
      <c r="AC41" s="4"/>
      <c r="AD41" s="4"/>
    </row>
    <row r="42" spans="1:30" ht="12.75">
      <c r="A42" s="1"/>
      <c r="B42" s="1"/>
      <c r="C42" s="4"/>
      <c r="D42" s="4"/>
      <c r="E42" s="4"/>
      <c r="F42" s="4"/>
      <c r="G42" s="9"/>
      <c r="H42" s="4"/>
      <c r="I42" s="4"/>
      <c r="J42" s="4"/>
      <c r="K42" s="4"/>
      <c r="L42" s="4"/>
      <c r="M42" s="4"/>
      <c r="N42" s="4"/>
      <c r="O42" s="4"/>
      <c r="P42" s="4"/>
      <c r="Q42" s="4"/>
      <c r="R42" s="4"/>
      <c r="S42" s="4"/>
      <c r="T42" s="4"/>
      <c r="U42" s="4"/>
      <c r="V42" s="4"/>
      <c r="W42" s="4"/>
      <c r="X42" s="4"/>
      <c r="Y42" s="4"/>
      <c r="Z42" s="4"/>
      <c r="AA42" s="4"/>
      <c r="AB42" s="4"/>
      <c r="AC42" s="4"/>
      <c r="AD42" s="4"/>
    </row>
    <row r="43" spans="1:30" ht="12.75">
      <c r="A43" s="1"/>
      <c r="B43" s="1"/>
      <c r="C43" s="4"/>
      <c r="D43" s="4"/>
      <c r="E43" s="4"/>
      <c r="F43" s="4"/>
      <c r="G43" s="9"/>
      <c r="H43" s="4"/>
      <c r="I43" s="4"/>
      <c r="J43" s="4"/>
      <c r="K43" s="4"/>
      <c r="L43" s="4"/>
      <c r="M43" s="4"/>
      <c r="N43" s="4"/>
      <c r="O43" s="4"/>
      <c r="P43" s="4"/>
      <c r="Q43" s="4"/>
      <c r="R43" s="4"/>
      <c r="S43" s="4"/>
      <c r="T43" s="4"/>
      <c r="U43" s="4"/>
      <c r="V43" s="4"/>
      <c r="W43" s="4"/>
      <c r="X43" s="4"/>
      <c r="Y43" s="4"/>
      <c r="Z43" s="4"/>
      <c r="AA43" s="4"/>
      <c r="AB43" s="4"/>
      <c r="AC43" s="4"/>
      <c r="AD43" s="4"/>
    </row>
    <row r="44" spans="1:30" ht="12.75">
      <c r="A44" s="1"/>
      <c r="B44" s="1"/>
      <c r="C44" s="4"/>
      <c r="D44" s="4"/>
      <c r="E44" s="4"/>
      <c r="F44" s="4"/>
      <c r="G44" s="9"/>
      <c r="H44" s="4"/>
      <c r="I44" s="4"/>
      <c r="J44" s="4"/>
      <c r="K44" s="4"/>
      <c r="L44" s="4"/>
      <c r="M44" s="4"/>
      <c r="N44" s="4"/>
      <c r="O44" s="4"/>
      <c r="P44" s="4"/>
      <c r="Q44" s="4"/>
      <c r="R44" s="4"/>
      <c r="S44" s="4"/>
      <c r="T44" s="4"/>
      <c r="U44" s="4"/>
      <c r="V44" s="4"/>
      <c r="W44" s="4"/>
      <c r="X44" s="4"/>
      <c r="Y44" s="4"/>
      <c r="Z44" s="4"/>
      <c r="AA44" s="4"/>
      <c r="AB44" s="4"/>
      <c r="AC44" s="4"/>
      <c r="AD44" s="4"/>
    </row>
    <row r="45" spans="1:30" ht="12.75">
      <c r="A45" s="1"/>
      <c r="B45" s="1"/>
      <c r="C45" s="4"/>
      <c r="D45" s="4"/>
      <c r="E45" s="4"/>
      <c r="F45" s="4"/>
      <c r="G45" s="9"/>
      <c r="H45" s="4"/>
      <c r="I45" s="4"/>
      <c r="J45" s="4"/>
      <c r="K45" s="4"/>
      <c r="L45" s="4"/>
      <c r="M45" s="4"/>
      <c r="N45" s="4"/>
      <c r="O45" s="4"/>
      <c r="P45" s="4"/>
      <c r="Q45" s="4"/>
      <c r="R45" s="4"/>
      <c r="S45" s="4"/>
      <c r="T45" s="4"/>
      <c r="U45" s="4"/>
      <c r="V45" s="4"/>
      <c r="W45" s="4"/>
      <c r="X45" s="4"/>
      <c r="Y45" s="4"/>
      <c r="Z45" s="4"/>
      <c r="AA45" s="4"/>
      <c r="AB45" s="4"/>
      <c r="AC45" s="4"/>
      <c r="AD45" s="4"/>
    </row>
    <row r="46" spans="1:30" ht="12.75">
      <c r="A46" s="1"/>
      <c r="B46" s="1"/>
      <c r="C46" s="4"/>
      <c r="D46" s="4"/>
      <c r="E46" s="4"/>
      <c r="F46" s="4"/>
      <c r="G46" s="9"/>
      <c r="H46" s="4"/>
      <c r="I46" s="4"/>
      <c r="J46" s="4"/>
      <c r="K46" s="4"/>
      <c r="L46" s="4"/>
      <c r="M46" s="4"/>
      <c r="N46" s="4"/>
      <c r="O46" s="4"/>
      <c r="P46" s="4"/>
      <c r="Q46" s="4"/>
      <c r="R46" s="4"/>
      <c r="S46" s="4"/>
      <c r="T46" s="4"/>
      <c r="U46" s="4"/>
      <c r="V46" s="4"/>
      <c r="W46" s="4"/>
      <c r="X46" s="4"/>
      <c r="Y46" s="4"/>
      <c r="Z46" s="4"/>
      <c r="AA46" s="4"/>
      <c r="AB46" s="4"/>
      <c r="AC46" s="4"/>
      <c r="AD46" s="4"/>
    </row>
    <row r="47" spans="1:30" ht="12.75">
      <c r="A47" s="1"/>
      <c r="B47" s="1"/>
      <c r="C47" s="4"/>
      <c r="D47" s="4"/>
      <c r="E47" s="4"/>
      <c r="F47" s="4"/>
      <c r="G47" s="9"/>
      <c r="H47" s="4"/>
      <c r="I47" s="4"/>
      <c r="J47" s="4"/>
      <c r="K47" s="4"/>
      <c r="L47" s="4"/>
      <c r="M47" s="4"/>
      <c r="N47" s="4"/>
      <c r="O47" s="4"/>
      <c r="P47" s="4"/>
      <c r="Q47" s="4"/>
      <c r="R47" s="4"/>
      <c r="S47" s="4"/>
      <c r="T47" s="4"/>
      <c r="U47" s="4"/>
      <c r="V47" s="4"/>
      <c r="W47" s="4"/>
      <c r="X47" s="4"/>
      <c r="Y47" s="4"/>
      <c r="Z47" s="4"/>
      <c r="AA47" s="4"/>
      <c r="AB47" s="4"/>
      <c r="AC47" s="4"/>
      <c r="AD47" s="4"/>
    </row>
    <row r="48" spans="1:30" ht="12.75">
      <c r="A48" s="1"/>
      <c r="B48" s="1"/>
      <c r="C48" s="4"/>
      <c r="D48" s="4"/>
      <c r="E48" s="4"/>
      <c r="F48" s="4"/>
      <c r="G48" s="9"/>
      <c r="H48" s="4"/>
      <c r="I48" s="4"/>
      <c r="J48" s="4"/>
      <c r="K48" s="4"/>
      <c r="L48" s="4"/>
      <c r="M48" s="4"/>
      <c r="N48" s="4"/>
      <c r="O48" s="4"/>
      <c r="P48" s="4"/>
      <c r="Q48" s="4"/>
      <c r="R48" s="4"/>
      <c r="S48" s="4"/>
      <c r="T48" s="4"/>
      <c r="U48" s="4"/>
      <c r="V48" s="4"/>
      <c r="W48" s="4"/>
      <c r="X48" s="4"/>
      <c r="Y48" s="4"/>
      <c r="Z48" s="4"/>
      <c r="AA48" s="4"/>
      <c r="AB48" s="4"/>
      <c r="AC48" s="4"/>
      <c r="AD48" s="4"/>
    </row>
    <row r="49" spans="1:30" ht="12.75">
      <c r="A49" s="1"/>
      <c r="B49" s="1"/>
      <c r="C49" s="4"/>
      <c r="D49" s="4"/>
      <c r="E49" s="4"/>
      <c r="F49" s="4"/>
      <c r="G49" s="9"/>
      <c r="H49" s="4"/>
      <c r="I49" s="4"/>
      <c r="J49" s="4"/>
      <c r="K49" s="4"/>
      <c r="L49" s="4"/>
      <c r="M49" s="4"/>
      <c r="N49" s="4"/>
      <c r="O49" s="4"/>
      <c r="P49" s="4"/>
      <c r="Q49" s="4"/>
      <c r="R49" s="4"/>
      <c r="S49" s="4"/>
      <c r="T49" s="4"/>
      <c r="U49" s="4"/>
      <c r="V49" s="4"/>
      <c r="W49" s="4"/>
      <c r="X49" s="4"/>
      <c r="Y49" s="4"/>
      <c r="Z49" s="4"/>
      <c r="AA49" s="4"/>
      <c r="AB49" s="4"/>
      <c r="AC49" s="4"/>
      <c r="AD49" s="4"/>
    </row>
    <row r="50" spans="1:30" ht="12.75">
      <c r="A50" s="1"/>
      <c r="B50" s="1"/>
      <c r="C50" s="4"/>
      <c r="D50" s="4"/>
      <c r="E50" s="4"/>
      <c r="F50" s="4"/>
      <c r="G50" s="9"/>
      <c r="H50" s="4"/>
      <c r="I50" s="4"/>
      <c r="J50" s="4"/>
      <c r="K50" s="4"/>
      <c r="L50" s="4"/>
      <c r="M50" s="4"/>
      <c r="N50" s="4"/>
      <c r="O50" s="4"/>
      <c r="P50" s="4"/>
      <c r="Q50" s="4"/>
      <c r="R50" s="4"/>
      <c r="S50" s="4"/>
      <c r="T50" s="4"/>
      <c r="U50" s="4"/>
      <c r="V50" s="4"/>
      <c r="W50" s="4"/>
      <c r="X50" s="4"/>
      <c r="Y50" s="4"/>
      <c r="Z50" s="4"/>
      <c r="AA50" s="4"/>
      <c r="AB50" s="4"/>
      <c r="AC50" s="4"/>
      <c r="AD50" s="4"/>
    </row>
    <row r="51" spans="1:30" ht="12.75">
      <c r="A51" s="1"/>
      <c r="B51" s="1"/>
      <c r="C51" s="4"/>
      <c r="D51" s="4"/>
      <c r="E51" s="4"/>
      <c r="F51" s="4"/>
      <c r="G51" s="9"/>
      <c r="H51" s="4"/>
      <c r="I51" s="4"/>
      <c r="J51" s="4"/>
      <c r="K51" s="4"/>
      <c r="L51" s="4"/>
      <c r="M51" s="4"/>
      <c r="N51" s="4"/>
      <c r="O51" s="4"/>
      <c r="P51" s="4"/>
      <c r="Q51" s="4"/>
      <c r="R51" s="4"/>
      <c r="S51" s="4"/>
      <c r="T51" s="4"/>
      <c r="U51" s="4"/>
      <c r="V51" s="4"/>
      <c r="W51" s="4"/>
      <c r="X51" s="4"/>
      <c r="Y51" s="4"/>
      <c r="Z51" s="4"/>
      <c r="AA51" s="4"/>
      <c r="AB51" s="4"/>
      <c r="AC51" s="4"/>
      <c r="AD51" s="4"/>
    </row>
    <row r="52" spans="1:30" ht="12.75">
      <c r="A52" s="1"/>
      <c r="B52" s="1"/>
      <c r="C52" s="4"/>
      <c r="D52" s="4"/>
      <c r="E52" s="4"/>
      <c r="F52" s="4"/>
      <c r="G52" s="9"/>
      <c r="H52" s="4"/>
      <c r="I52" s="4"/>
      <c r="J52" s="4"/>
      <c r="K52" s="4"/>
      <c r="L52" s="4"/>
      <c r="M52" s="4"/>
      <c r="N52" s="4"/>
      <c r="O52" s="4"/>
      <c r="P52" s="4"/>
      <c r="Q52" s="4"/>
      <c r="R52" s="4"/>
      <c r="S52" s="4"/>
      <c r="T52" s="4"/>
      <c r="U52" s="4"/>
      <c r="V52" s="4"/>
      <c r="W52" s="4"/>
      <c r="X52" s="4"/>
      <c r="Y52" s="4"/>
      <c r="Z52" s="4"/>
      <c r="AA52" s="4"/>
      <c r="AB52" s="4"/>
      <c r="AC52" s="4"/>
      <c r="AD52" s="4"/>
    </row>
    <row r="53" spans="1:30" ht="12.75">
      <c r="A53" s="1"/>
      <c r="B53" s="1"/>
      <c r="C53" s="4"/>
      <c r="D53" s="4"/>
      <c r="E53" s="4"/>
      <c r="F53" s="4"/>
      <c r="G53" s="9"/>
      <c r="H53" s="4"/>
      <c r="I53" s="4"/>
      <c r="J53" s="4"/>
      <c r="K53" s="4"/>
      <c r="L53" s="4"/>
      <c r="M53" s="4"/>
      <c r="N53" s="4"/>
      <c r="O53" s="4"/>
      <c r="P53" s="4"/>
      <c r="Q53" s="4"/>
      <c r="R53" s="4"/>
      <c r="S53" s="4"/>
      <c r="T53" s="4"/>
      <c r="U53" s="4"/>
      <c r="V53" s="4"/>
      <c r="W53" s="4"/>
      <c r="X53" s="4"/>
      <c r="Y53" s="4"/>
      <c r="Z53" s="4"/>
      <c r="AA53" s="4"/>
      <c r="AB53" s="4"/>
      <c r="AC53" s="4"/>
      <c r="AD53" s="4"/>
    </row>
    <row r="54" spans="1:30" ht="12.75">
      <c r="A54" s="1"/>
      <c r="B54" s="1"/>
      <c r="C54" s="4"/>
      <c r="D54" s="4"/>
      <c r="E54" s="4"/>
      <c r="F54" s="4"/>
      <c r="G54" s="9"/>
      <c r="H54" s="4"/>
      <c r="I54" s="4"/>
      <c r="J54" s="4"/>
      <c r="K54" s="4"/>
      <c r="L54" s="4"/>
      <c r="M54" s="4"/>
      <c r="N54" s="4"/>
      <c r="O54" s="4"/>
      <c r="P54" s="4"/>
      <c r="Q54" s="4"/>
      <c r="R54" s="4"/>
      <c r="S54" s="4"/>
      <c r="T54" s="4"/>
      <c r="U54" s="4"/>
      <c r="V54" s="4"/>
      <c r="W54" s="4"/>
      <c r="X54" s="4"/>
      <c r="Y54" s="4"/>
      <c r="Z54" s="4"/>
      <c r="AA54" s="4"/>
      <c r="AB54" s="4"/>
      <c r="AC54" s="4"/>
      <c r="AD54" s="4"/>
    </row>
    <row r="55" spans="1:30" ht="12.75">
      <c r="A55" s="1"/>
      <c r="B55" s="1"/>
      <c r="C55" s="4"/>
      <c r="D55" s="4"/>
      <c r="E55" s="4"/>
      <c r="F55" s="4"/>
      <c r="G55" s="9"/>
      <c r="H55" s="4"/>
      <c r="I55" s="4"/>
      <c r="J55" s="4"/>
      <c r="K55" s="4"/>
      <c r="L55" s="4"/>
      <c r="M55" s="4"/>
      <c r="N55" s="4"/>
      <c r="O55" s="4"/>
      <c r="P55" s="4"/>
      <c r="Q55" s="4"/>
      <c r="R55" s="4"/>
      <c r="S55" s="4"/>
      <c r="T55" s="4"/>
      <c r="U55" s="4"/>
      <c r="V55" s="4"/>
      <c r="W55" s="4"/>
      <c r="X55" s="4"/>
      <c r="Y55" s="4"/>
      <c r="Z55" s="4"/>
      <c r="AA55" s="4"/>
      <c r="AB55" s="4"/>
      <c r="AC55" s="4"/>
      <c r="AD55" s="4"/>
    </row>
    <row r="56" spans="1:30" s="18" customFormat="1" ht="12.75">
      <c r="A56" s="1"/>
      <c r="B56" s="1"/>
      <c r="C56" s="1"/>
      <c r="D56" s="1"/>
      <c r="E56" s="1"/>
      <c r="F56" s="1"/>
      <c r="G56" s="9"/>
      <c r="H56" s="1"/>
      <c r="I56" s="1"/>
      <c r="J56" s="1"/>
      <c r="K56" s="1"/>
      <c r="L56" s="1"/>
      <c r="M56" s="1"/>
      <c r="N56" s="1"/>
      <c r="O56" s="1"/>
      <c r="P56" s="1"/>
      <c r="Q56" s="1"/>
      <c r="R56" s="1"/>
      <c r="S56" s="1"/>
      <c r="T56" s="1"/>
      <c r="U56" s="1"/>
      <c r="V56" s="1"/>
      <c r="W56" s="1"/>
      <c r="X56" s="1"/>
      <c r="Y56" s="1"/>
      <c r="Z56" s="1"/>
      <c r="AA56" s="1"/>
      <c r="AB56" s="1"/>
      <c r="AC56" s="1"/>
      <c r="AD56" s="1"/>
    </row>
    <row r="57" spans="1:30" s="18" customFormat="1" ht="57.75" customHeight="1">
      <c r="A57" s="1"/>
      <c r="B57" s="80"/>
      <c r="C57" s="81"/>
      <c r="D57" s="81" t="s">
        <v>5003</v>
      </c>
      <c r="E57" s="80"/>
      <c r="F57" s="80"/>
      <c r="G57" s="1"/>
      <c r="H57" s="1"/>
      <c r="I57" s="80" t="s">
        <v>5004</v>
      </c>
      <c r="J57" s="80" t="s">
        <v>5005</v>
      </c>
      <c r="K57" s="82">
        <f>Pivot!V10</f>
        <v>12.234696229510108</v>
      </c>
      <c r="L57" s="82"/>
      <c r="M57" s="1"/>
      <c r="N57" s="1"/>
      <c r="O57" s="1"/>
      <c r="P57" s="1"/>
      <c r="Q57" s="80" t="s">
        <v>5006</v>
      </c>
      <c r="R57" s="80" t="s">
        <v>5005</v>
      </c>
      <c r="S57" s="82">
        <f>Pivot!V20</f>
        <v>0.24671179668715446</v>
      </c>
      <c r="T57" s="83"/>
      <c r="U57" s="1"/>
      <c r="V57" s="1"/>
      <c r="W57" s="1"/>
      <c r="X57" s="1"/>
      <c r="Y57" s="80" t="s">
        <v>5007</v>
      </c>
      <c r="Z57" s="80" t="s">
        <v>5005</v>
      </c>
      <c r="AA57" s="90">
        <f>Pivot!V30</f>
        <v>-0.21863840534691162</v>
      </c>
      <c r="AB57" s="90"/>
      <c r="AC57" s="1"/>
      <c r="AD57" s="1"/>
    </row>
    <row r="58" spans="1:30" ht="12.75">
      <c r="A58" s="1"/>
      <c r="B58" s="1"/>
      <c r="C58" s="1"/>
      <c r="D58" s="1"/>
      <c r="E58" s="1"/>
      <c r="F58" s="1"/>
      <c r="G58" s="9"/>
      <c r="H58" s="1"/>
      <c r="I58" s="1"/>
      <c r="J58" s="1"/>
      <c r="K58" s="1"/>
      <c r="L58" s="1"/>
      <c r="M58" s="1"/>
      <c r="N58" s="1"/>
      <c r="O58" s="1"/>
      <c r="P58" s="1"/>
      <c r="Q58" s="1"/>
      <c r="R58" s="1"/>
      <c r="S58" s="1"/>
      <c r="T58" s="1"/>
      <c r="U58" s="1"/>
      <c r="V58" s="1"/>
      <c r="W58" s="1"/>
      <c r="X58" s="1"/>
      <c r="Y58" s="1"/>
      <c r="Z58" s="1"/>
      <c r="AA58" s="1"/>
      <c r="AB58" s="1"/>
      <c r="AC58" s="1"/>
      <c r="AD58" s="1"/>
    </row>
  </sheetData>
  <mergeCells count="2">
    <mergeCell ref="B1:AC3"/>
    <mergeCell ref="AA57:AB57"/>
  </mergeCells>
  <printOptions horizontalCentered="1"/>
  <pageMargins left="0.25" right="0.25" top="0.75" bottom="0.75" header="0.3" footer="0.3"/>
  <pageSetup fitToHeight="0"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D5A3-2B0C-464A-B945-4414F9C329D6}">
  <dimension ref="B2:O20"/>
  <sheetViews>
    <sheetView workbookViewId="0">
      <selection activeCell="C19" sqref="C19:N19"/>
    </sheetView>
  </sheetViews>
  <sheetFormatPr defaultRowHeight="12.75"/>
  <cols>
    <col min="1" max="1" width="3.140625" customWidth="1"/>
    <col min="2" max="2" width="26.42578125" bestFit="1" customWidth="1"/>
    <col min="3" max="4" width="14.140625" bestFit="1" customWidth="1"/>
    <col min="5" max="5" width="15.28515625" bestFit="1" customWidth="1"/>
    <col min="6" max="8" width="14.140625" bestFit="1" customWidth="1"/>
    <col min="9" max="14" width="15.28515625" bestFit="1" customWidth="1"/>
    <col min="15" max="15" width="16.7109375" bestFit="1" customWidth="1"/>
  </cols>
  <sheetData>
    <row r="2" spans="2:15">
      <c r="B2" t="s">
        <v>5008</v>
      </c>
      <c r="C2" t="s">
        <v>4977</v>
      </c>
      <c r="D2" t="s">
        <v>4978</v>
      </c>
      <c r="E2" t="s">
        <v>4979</v>
      </c>
      <c r="F2" t="s">
        <v>4980</v>
      </c>
      <c r="G2" t="s">
        <v>5009</v>
      </c>
      <c r="H2" t="s">
        <v>4982</v>
      </c>
      <c r="I2" t="s">
        <v>4984</v>
      </c>
      <c r="J2" t="s">
        <v>5010</v>
      </c>
      <c r="K2" t="s">
        <v>4985</v>
      </c>
      <c r="L2" t="s">
        <v>5011</v>
      </c>
      <c r="M2" t="s">
        <v>4987</v>
      </c>
      <c r="N2" t="s">
        <v>5012</v>
      </c>
      <c r="O2" t="s">
        <v>5013</v>
      </c>
    </row>
    <row r="3" spans="2:15">
      <c r="B3" t="s">
        <v>5014</v>
      </c>
      <c r="C3" t="s">
        <v>5015</v>
      </c>
      <c r="D3" t="s">
        <v>5016</v>
      </c>
      <c r="E3" t="s">
        <v>5017</v>
      </c>
      <c r="F3" t="s">
        <v>5018</v>
      </c>
      <c r="G3" t="s">
        <v>5019</v>
      </c>
      <c r="H3" t="s">
        <v>5020</v>
      </c>
      <c r="I3" t="s">
        <v>5021</v>
      </c>
      <c r="J3" t="s">
        <v>5022</v>
      </c>
      <c r="K3" t="s">
        <v>5023</v>
      </c>
      <c r="L3" t="s">
        <v>5024</v>
      </c>
      <c r="M3" t="s">
        <v>5025</v>
      </c>
      <c r="N3" t="s">
        <v>5026</v>
      </c>
      <c r="O3" t="s">
        <v>5027</v>
      </c>
    </row>
    <row r="4" spans="2:15">
      <c r="B4" t="s">
        <v>5028</v>
      </c>
      <c r="C4" t="s">
        <v>5029</v>
      </c>
      <c r="D4" t="s">
        <v>5030</v>
      </c>
      <c r="E4" t="s">
        <v>5031</v>
      </c>
      <c r="F4" t="s">
        <v>5032</v>
      </c>
      <c r="G4" t="s">
        <v>5033</v>
      </c>
      <c r="H4" t="s">
        <v>5034</v>
      </c>
      <c r="I4" t="s">
        <v>5035</v>
      </c>
      <c r="J4" t="s">
        <v>5036</v>
      </c>
      <c r="K4" t="s">
        <v>5037</v>
      </c>
      <c r="L4" t="s">
        <v>5038</v>
      </c>
      <c r="M4" t="s">
        <v>5039</v>
      </c>
      <c r="N4" t="s">
        <v>5040</v>
      </c>
      <c r="O4" t="s">
        <v>5041</v>
      </c>
    </row>
    <row r="5" spans="2:15">
      <c r="B5" t="s">
        <v>5042</v>
      </c>
      <c r="C5" t="s">
        <v>5043</v>
      </c>
      <c r="D5" t="s">
        <v>5044</v>
      </c>
      <c r="E5" t="s">
        <v>5045</v>
      </c>
      <c r="F5" t="s">
        <v>5046</v>
      </c>
      <c r="G5" t="s">
        <v>5047</v>
      </c>
      <c r="H5" t="s">
        <v>5048</v>
      </c>
      <c r="I5" t="s">
        <v>5049</v>
      </c>
      <c r="J5" t="s">
        <v>5050</v>
      </c>
      <c r="K5" t="s">
        <v>5051</v>
      </c>
      <c r="L5" t="s">
        <v>5052</v>
      </c>
      <c r="M5" t="s">
        <v>5053</v>
      </c>
      <c r="N5" t="s">
        <v>5054</v>
      </c>
      <c r="O5" t="s">
        <v>5055</v>
      </c>
    </row>
    <row r="6" spans="2:15">
      <c r="B6" t="s">
        <v>5056</v>
      </c>
      <c r="C6" t="s">
        <v>5057</v>
      </c>
      <c r="D6" t="s">
        <v>5057</v>
      </c>
      <c r="E6" t="s">
        <v>5057</v>
      </c>
      <c r="F6" t="s">
        <v>5057</v>
      </c>
      <c r="G6" t="s">
        <v>5057</v>
      </c>
      <c r="H6" t="s">
        <v>5057</v>
      </c>
      <c r="I6" t="s">
        <v>5057</v>
      </c>
      <c r="J6" t="s">
        <v>5057</v>
      </c>
      <c r="K6" t="s">
        <v>5057</v>
      </c>
      <c r="L6" t="s">
        <v>5057</v>
      </c>
      <c r="M6" t="s">
        <v>5057</v>
      </c>
      <c r="N6" t="s">
        <v>5057</v>
      </c>
      <c r="O6" t="s">
        <v>5058</v>
      </c>
    </row>
    <row r="7" spans="2:15">
      <c r="B7" t="s">
        <v>5028</v>
      </c>
      <c r="C7" t="s">
        <v>5059</v>
      </c>
      <c r="D7" t="s">
        <v>5059</v>
      </c>
      <c r="E7" t="s">
        <v>5059</v>
      </c>
      <c r="F7" t="s">
        <v>5059</v>
      </c>
      <c r="G7" t="s">
        <v>5059</v>
      </c>
      <c r="H7" t="s">
        <v>5059</v>
      </c>
      <c r="I7" t="s">
        <v>5059</v>
      </c>
      <c r="J7" t="s">
        <v>5059</v>
      </c>
      <c r="K7" t="s">
        <v>5059</v>
      </c>
      <c r="L7" t="s">
        <v>5059</v>
      </c>
      <c r="M7" t="s">
        <v>5059</v>
      </c>
      <c r="N7" t="s">
        <v>5059</v>
      </c>
      <c r="O7" t="s">
        <v>5060</v>
      </c>
    </row>
    <row r="8" spans="2:15">
      <c r="B8" t="s">
        <v>5042</v>
      </c>
      <c r="C8" t="s">
        <v>5061</v>
      </c>
      <c r="D8" t="s">
        <v>5061</v>
      </c>
      <c r="E8" t="s">
        <v>5061</v>
      </c>
      <c r="F8" t="s">
        <v>5061</v>
      </c>
      <c r="G8" t="s">
        <v>5061</v>
      </c>
      <c r="H8" t="s">
        <v>5061</v>
      </c>
      <c r="I8" t="s">
        <v>5061</v>
      </c>
      <c r="J8" t="s">
        <v>5061</v>
      </c>
      <c r="K8" t="s">
        <v>5061</v>
      </c>
      <c r="L8" t="s">
        <v>5061</v>
      </c>
      <c r="M8" t="s">
        <v>5061</v>
      </c>
      <c r="N8" t="s">
        <v>5061</v>
      </c>
      <c r="O8" t="s">
        <v>5062</v>
      </c>
    </row>
    <row r="9" spans="2:15">
      <c r="B9" t="s">
        <v>5013</v>
      </c>
      <c r="C9" t="s">
        <v>5063</v>
      </c>
      <c r="D9" t="s">
        <v>5064</v>
      </c>
      <c r="E9" t="s">
        <v>5065</v>
      </c>
      <c r="F9" t="s">
        <v>5066</v>
      </c>
      <c r="G9" t="s">
        <v>5067</v>
      </c>
      <c r="H9" t="s">
        <v>5068</v>
      </c>
      <c r="I9" t="s">
        <v>5069</v>
      </c>
      <c r="J9" t="s">
        <v>5070</v>
      </c>
      <c r="K9" t="s">
        <v>5071</v>
      </c>
      <c r="L9" t="s">
        <v>5072</v>
      </c>
      <c r="M9" t="s">
        <v>5073</v>
      </c>
      <c r="N9" t="s">
        <v>5074</v>
      </c>
      <c r="O9" t="s">
        <v>5075</v>
      </c>
    </row>
    <row r="18" spans="2:15">
      <c r="B18" t="s">
        <v>5008</v>
      </c>
      <c r="C18" t="s">
        <v>4977</v>
      </c>
      <c r="D18" t="s">
        <v>4978</v>
      </c>
      <c r="E18" t="s">
        <v>4979</v>
      </c>
      <c r="F18" t="s">
        <v>4980</v>
      </c>
      <c r="G18" t="s">
        <v>5009</v>
      </c>
      <c r="H18" t="s">
        <v>4982</v>
      </c>
      <c r="I18" t="s">
        <v>4984</v>
      </c>
      <c r="J18" t="s">
        <v>5010</v>
      </c>
      <c r="K18" t="s">
        <v>4985</v>
      </c>
      <c r="L18" t="s">
        <v>5011</v>
      </c>
      <c r="M18" t="s">
        <v>4987</v>
      </c>
      <c r="N18" t="s">
        <v>5012</v>
      </c>
      <c r="O18" t="s">
        <v>5013</v>
      </c>
    </row>
    <row r="19" spans="2:15">
      <c r="B19" t="s">
        <v>5076</v>
      </c>
      <c r="C19" t="s">
        <v>5043</v>
      </c>
      <c r="D19" t="s">
        <v>5044</v>
      </c>
      <c r="E19" t="s">
        <v>5045</v>
      </c>
      <c r="F19" t="s">
        <v>5046</v>
      </c>
      <c r="G19" t="s">
        <v>5047</v>
      </c>
      <c r="H19" t="s">
        <v>5048</v>
      </c>
      <c r="I19" t="s">
        <v>5049</v>
      </c>
      <c r="J19" t="s">
        <v>5050</v>
      </c>
      <c r="K19" t="s">
        <v>5051</v>
      </c>
      <c r="L19" t="s">
        <v>5052</v>
      </c>
      <c r="M19" t="s">
        <v>5053</v>
      </c>
      <c r="N19" t="s">
        <v>5054</v>
      </c>
      <c r="O19" t="s">
        <v>5055</v>
      </c>
    </row>
    <row r="20" spans="2:15">
      <c r="B20" t="s">
        <v>5077</v>
      </c>
      <c r="C20" t="s">
        <v>5061</v>
      </c>
      <c r="D20" t="s">
        <v>5061</v>
      </c>
      <c r="E20" t="s">
        <v>5061</v>
      </c>
      <c r="F20" t="s">
        <v>5061</v>
      </c>
      <c r="G20" t="s">
        <v>5061</v>
      </c>
      <c r="H20" t="s">
        <v>5061</v>
      </c>
      <c r="I20" t="s">
        <v>5061</v>
      </c>
      <c r="J20" t="s">
        <v>5061</v>
      </c>
      <c r="K20" t="s">
        <v>5061</v>
      </c>
      <c r="L20" t="s">
        <v>5061</v>
      </c>
      <c r="M20" t="s">
        <v>5061</v>
      </c>
      <c r="N20" t="s">
        <v>5061</v>
      </c>
      <c r="O20" t="s">
        <v>5062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moh.rohman</dc:creator>
  <cp:keywords/>
  <dc:description/>
  <cp:lastModifiedBy/>
  <cp:revision/>
  <dcterms:created xsi:type="dcterms:W3CDTF">2025-07-17T03:46:00Z</dcterms:created>
  <dcterms:modified xsi:type="dcterms:W3CDTF">2026-06-12T02:08:34Z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0A3801CCDD9A426F83D45A6BA2310EEE_11</vt:lpwstr>
  </property>
  <property fmtid="{D5CDD505-2E9C-101B-9397-08002B2CF9AE}" pid="3" name="KSOProductBuildVer">
    <vt:lpwstr>1033-12.1.0.25862</vt:lpwstr>
  </property>
  <property fmtid="{D5CDD505-2E9C-101B-9397-08002B2CF9AE}" pid="4" name="CalculationRule">
    <vt:i4>0</vt:i4>
  </property>
</Properties>
</file>